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comments6.xml" ContentType="application/vnd.openxmlformats-officedocument.spreadsheetml.comments+xml"/>
  <Override PartName="/xl/drawings/drawing6.xml" ContentType="application/vnd.openxmlformats-officedocument.drawing+xml"/>
  <Override PartName="/xl/comments7.xml" ContentType="application/vnd.openxmlformats-officedocument.spreadsheetml.comments+xml"/>
  <Override PartName="/xl/drawings/drawing7.xml" ContentType="application/vnd.openxmlformats-officedocument.drawing+xml"/>
  <Override PartName="/xl/comments8.xml" ContentType="application/vnd.openxmlformats-officedocument.spreadsheetml.comments+xml"/>
  <Override PartName="/xl/drawings/drawing8.xml" ContentType="application/vnd.openxmlformats-officedocument.drawing+xml"/>
  <Override PartName="/xl/comments9.xml" ContentType="application/vnd.openxmlformats-officedocument.spreadsheetml.comments+xml"/>
  <Override PartName="/xl/drawings/drawing9.xml" ContentType="application/vnd.openxmlformats-officedocument.drawing+xml"/>
  <Override PartName="/xl/comments10.xml" ContentType="application/vnd.openxmlformats-officedocument.spreadsheetml.comments+xml"/>
  <Override PartName="/xl/drawings/drawing10.xml" ContentType="application/vnd.openxmlformats-officedocument.drawing+xml"/>
  <Override PartName="/xl/comments11.xml" ContentType="application/vnd.openxmlformats-officedocument.spreadsheetml.comments+xml"/>
  <Override PartName="/xl/drawings/drawing11.xml" ContentType="application/vnd.openxmlformats-officedocument.drawing+xml"/>
  <Override PartName="/xl/comments1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filterPrivacy="1" codeName="ThisWorkbook"/>
  <xr:revisionPtr revIDLastSave="0" documentId="13_ncr:1_{662258A9-17FE-443A-AC36-F12AC1D733F2}" xr6:coauthVersionLast="47" xr6:coauthVersionMax="47" xr10:uidLastSave="{00000000-0000-0000-0000-000000000000}"/>
  <bookViews>
    <workbookView xWindow="1476" yWindow="396" windowWidth="19284" windowHeight="13452" tabRatio="940" xr2:uid="{00000000-000D-0000-FFFF-FFFF00000000}"/>
  </bookViews>
  <sheets>
    <sheet name="表紙" sheetId="2" r:id="rId1"/>
    <sheet name="項目一覧" sheetId="4" r:id="rId2"/>
    <sheet name="Ⅰ 基本情報" sheetId="26" r:id="rId3"/>
    <sheet name="（別添1）事務内容" sheetId="32" r:id="rId4"/>
    <sheet name="Ⅱ ファイルの概要(1)" sheetId="29" r:id="rId5"/>
    <sheet name="Ⅱ ファイルの概要(2)" sheetId="30" r:id="rId6"/>
    <sheet name="（別添２）ファイル記録項目" sheetId="21" r:id="rId7"/>
    <sheet name="Ⅲ リスク対策（プロセス）(1)" sheetId="24" r:id="rId8"/>
    <sheet name="Ⅲ リスク対策（プロセス）(2)" sheetId="31" r:id="rId9"/>
    <sheet name="Ⅳ リスク対策（その他）" sheetId="25" r:id="rId10"/>
    <sheet name="Ⅴ開示請求、問合せ" sheetId="27" r:id="rId11"/>
    <sheet name="Ⅵ 評価実施手続" sheetId="13" r:id="rId12"/>
    <sheet name="（別添３）変更箇所" sheetId="19" r:id="rId13"/>
  </sheets>
  <definedNames>
    <definedName name="_xlnm.Print_Area" localSheetId="3">'（別添1）事務内容'!$A$1:$AM$70</definedName>
    <definedName name="_xlnm.Print_Area" localSheetId="6">'（別添２）ファイル記録項目'!$A$1:$AM$70</definedName>
    <definedName name="_xlnm.Print_Area" localSheetId="12">'（別添３）変更箇所'!$A$1:$BC$230</definedName>
    <definedName name="_xlnm.Print_Area" localSheetId="2">'Ⅰ 基本情報'!$A$1:$AM$464</definedName>
    <definedName name="_xlnm.Print_Area" localSheetId="4">'Ⅱ ファイルの概要(1)'!$A$1:$AM$2269</definedName>
    <definedName name="_xlnm.Print_Area" localSheetId="5">'Ⅱ ファイルの概要(2)'!$A$1:$AM$2269</definedName>
    <definedName name="_xlnm.Print_Area" localSheetId="7">'Ⅲ リスク対策（プロセス）(1)'!$A$1:$AM$436</definedName>
    <definedName name="_xlnm.Print_Area" localSheetId="8">'Ⅲ リスク対策（プロセス）(2)'!$A$1:$AM$436</definedName>
    <definedName name="_xlnm.Print_Area" localSheetId="9">'Ⅳ リスク対策（その他）'!$A$1:$AM$59</definedName>
    <definedName name="_xlnm.Print_Area" localSheetId="10">'Ⅴ開示請求、問合せ'!$A$1:$AM$46</definedName>
    <definedName name="_xlnm.Print_Area" localSheetId="11">'Ⅵ 評価実施手続'!$A$1:$AM$62</definedName>
    <definedName name="_xlnm.Print_Area" localSheetId="1">項目一覧!$A$1:$AM$40</definedName>
    <definedName name="_xlnm.Print_Area" localSheetId="0">表紙!$A$1:$AM$70</definedName>
    <definedName name="_xlnm.Print_Titles" localSheetId="12">'（別添３）変更箇所'!$3:$4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L213" i="19" l="1"/>
  <c r="BL212" i="19"/>
  <c r="BL211" i="19"/>
  <c r="BL206" i="19" l="1"/>
  <c r="BL205" i="19"/>
  <c r="BL204" i="19"/>
  <c r="BL203" i="19"/>
  <c r="BI70" i="32" l="1"/>
  <c r="BI69" i="32"/>
  <c r="BI63" i="32"/>
  <c r="BI4" i="32"/>
  <c r="BI3" i="32"/>
  <c r="BI2" i="32"/>
  <c r="BI1" i="32"/>
  <c r="BI436" i="31" l="1"/>
  <c r="BI435" i="31"/>
  <c r="BI425" i="31"/>
  <c r="BF420" i="31"/>
  <c r="BI420" i="31" s="1"/>
  <c r="BE420" i="31"/>
  <c r="BI417" i="31"/>
  <c r="BI413" i="31"/>
  <c r="BF411" i="31"/>
  <c r="BI411" i="31" s="1"/>
  <c r="BE411" i="31"/>
  <c r="BF406" i="31"/>
  <c r="BI406" i="31" s="1"/>
  <c r="BE406" i="31"/>
  <c r="BI402" i="31"/>
  <c r="BF397" i="31"/>
  <c r="BI397" i="31" s="1"/>
  <c r="BE397" i="31"/>
  <c r="BI394" i="31"/>
  <c r="BI391" i="31"/>
  <c r="BF389" i="31"/>
  <c r="BI389" i="31" s="1"/>
  <c r="BE389" i="31"/>
  <c r="BI386" i="31"/>
  <c r="BI383" i="31"/>
  <c r="BF378" i="31"/>
  <c r="BI378" i="31" s="1"/>
  <c r="BE378" i="31"/>
  <c r="BF375" i="31"/>
  <c r="BI375" i="31" s="1"/>
  <c r="BE375" i="31"/>
  <c r="BF372" i="31"/>
  <c r="BI372" i="31" s="1"/>
  <c r="BE372" i="31"/>
  <c r="BI366" i="31"/>
  <c r="BF363" i="31"/>
  <c r="BI363" i="31" s="1"/>
  <c r="BE363" i="31"/>
  <c r="BI357" i="31"/>
  <c r="BF354" i="31"/>
  <c r="BI354" i="31" s="1"/>
  <c r="BE354" i="31"/>
  <c r="BI351" i="31"/>
  <c r="BF351" i="31"/>
  <c r="BE351" i="31"/>
  <c r="BF348" i="31"/>
  <c r="BI348" i="31" s="1"/>
  <c r="BE348" i="31"/>
  <c r="BF345" i="31"/>
  <c r="BI345" i="31" s="1"/>
  <c r="BE345" i="31"/>
  <c r="BF342" i="31"/>
  <c r="BI342" i="31" s="1"/>
  <c r="BE342" i="31"/>
  <c r="BI337" i="31"/>
  <c r="BI336" i="31"/>
  <c r="BI328" i="31"/>
  <c r="BF323" i="31"/>
  <c r="BI323" i="31" s="1"/>
  <c r="BE323" i="31"/>
  <c r="BI320" i="31"/>
  <c r="BF315" i="31"/>
  <c r="BI315" i="31" s="1"/>
  <c r="BE315" i="31"/>
  <c r="BI312" i="31"/>
  <c r="BF307" i="31"/>
  <c r="BI307" i="31" s="1"/>
  <c r="BE307" i="31"/>
  <c r="BI304" i="31"/>
  <c r="BF299" i="31"/>
  <c r="BI299" i="31" s="1"/>
  <c r="BE299" i="31"/>
  <c r="BI296" i="31"/>
  <c r="BF291" i="31"/>
  <c r="BI291" i="31" s="1"/>
  <c r="BE291" i="31"/>
  <c r="BI288" i="31"/>
  <c r="BF283" i="31"/>
  <c r="BI283" i="31" s="1"/>
  <c r="BE283" i="31"/>
  <c r="BI280" i="31"/>
  <c r="BF275" i="31"/>
  <c r="BI275" i="31" s="1"/>
  <c r="BE275" i="31"/>
  <c r="BI272" i="31"/>
  <c r="BF269" i="31"/>
  <c r="BI269" i="31" s="1"/>
  <c r="BF268" i="31"/>
  <c r="BI268" i="31" s="1"/>
  <c r="BI267" i="31"/>
  <c r="BI266" i="31"/>
  <c r="BI256" i="31"/>
  <c r="BI250" i="31"/>
  <c r="BF250" i="31"/>
  <c r="BE250" i="31"/>
  <c r="BI246" i="31"/>
  <c r="BF241" i="31"/>
  <c r="BI241" i="31" s="1"/>
  <c r="BE241" i="31"/>
  <c r="BI237" i="31"/>
  <c r="BF232" i="31"/>
  <c r="BI232" i="31" s="1"/>
  <c r="BE232" i="31"/>
  <c r="BI229" i="31"/>
  <c r="BI225" i="31"/>
  <c r="BF222" i="31"/>
  <c r="BI222" i="31" s="1"/>
  <c r="BE222" i="31"/>
  <c r="BI218" i="31"/>
  <c r="BF215" i="31"/>
  <c r="BI215" i="31" s="1"/>
  <c r="BE215" i="31"/>
  <c r="BF211" i="31"/>
  <c r="BI211" i="31" s="1"/>
  <c r="BI210" i="31"/>
  <c r="BI209" i="31"/>
  <c r="BI205" i="31"/>
  <c r="BF200" i="31"/>
  <c r="BI200" i="31" s="1"/>
  <c r="BE200" i="31"/>
  <c r="BI197" i="31"/>
  <c r="BI194" i="31"/>
  <c r="BF190" i="31"/>
  <c r="BI190" i="31" s="1"/>
  <c r="BE190" i="31"/>
  <c r="BI187" i="31"/>
  <c r="BF183" i="31"/>
  <c r="BI183" i="31" s="1"/>
  <c r="BE183" i="31"/>
  <c r="BI179" i="31"/>
  <c r="BF177" i="31"/>
  <c r="BI177" i="31" s="1"/>
  <c r="BE177" i="31"/>
  <c r="BI172" i="31"/>
  <c r="BI167" i="31"/>
  <c r="BF165" i="31"/>
  <c r="BI165" i="31" s="1"/>
  <c r="BE165" i="31"/>
  <c r="BI162" i="31"/>
  <c r="BF159" i="31"/>
  <c r="BI159" i="31" s="1"/>
  <c r="BE159" i="31"/>
  <c r="BI156" i="31"/>
  <c r="BF153" i="31"/>
  <c r="BI153" i="31" s="1"/>
  <c r="BE153" i="31"/>
  <c r="BI149" i="31"/>
  <c r="BF141" i="31"/>
  <c r="BI141" i="31" s="1"/>
  <c r="BI140" i="31"/>
  <c r="BI139" i="31"/>
  <c r="BI136" i="31"/>
  <c r="BF131" i="31"/>
  <c r="BI131" i="31" s="1"/>
  <c r="BE131" i="31"/>
  <c r="BI128" i="31"/>
  <c r="BF123" i="31"/>
  <c r="BI123" i="31" s="1"/>
  <c r="BE123" i="31"/>
  <c r="BI120" i="31"/>
  <c r="BF115" i="31"/>
  <c r="BI115" i="31" s="1"/>
  <c r="BE115" i="31"/>
  <c r="BI112" i="31"/>
  <c r="BI109" i="31"/>
  <c r="BF107" i="31"/>
  <c r="BI107" i="31" s="1"/>
  <c r="BE107" i="31"/>
  <c r="BI104" i="31"/>
  <c r="BF102" i="31"/>
  <c r="BI102" i="31" s="1"/>
  <c r="BE102" i="31"/>
  <c r="BI99" i="31"/>
  <c r="BF96" i="31"/>
  <c r="BI96" i="31" s="1"/>
  <c r="BE96" i="31"/>
  <c r="BI93" i="31"/>
  <c r="BF91" i="31"/>
  <c r="BI91" i="31" s="1"/>
  <c r="BE91" i="31"/>
  <c r="BF86" i="31"/>
  <c r="BI86" i="31" s="1"/>
  <c r="BE86" i="31"/>
  <c r="BI83" i="31"/>
  <c r="BI79" i="31"/>
  <c r="BI75" i="31"/>
  <c r="BI70" i="31"/>
  <c r="BI69" i="31"/>
  <c r="BI65" i="31"/>
  <c r="BF60" i="31"/>
  <c r="BI60" i="31" s="1"/>
  <c r="BE60" i="31"/>
  <c r="BI56" i="31"/>
  <c r="BF51" i="31"/>
  <c r="BI51" i="31" s="1"/>
  <c r="BE51" i="31"/>
  <c r="BI48" i="31"/>
  <c r="BI44" i="31"/>
  <c r="BI40" i="31"/>
  <c r="BI36" i="31"/>
  <c r="BF31" i="31"/>
  <c r="BI31" i="31" s="1"/>
  <c r="BE31" i="31"/>
  <c r="BI27" i="31"/>
  <c r="BF22" i="31"/>
  <c r="BI22" i="31" s="1"/>
  <c r="BE22" i="31"/>
  <c r="BI19" i="31"/>
  <c r="BI15" i="31"/>
  <c r="BI11" i="31"/>
  <c r="BI5" i="31"/>
  <c r="BI3" i="31"/>
  <c r="BI2" i="31"/>
  <c r="BI1" i="31"/>
  <c r="BI2268" i="30"/>
  <c r="BI2263" i="30"/>
  <c r="BI2260" i="30"/>
  <c r="BF2254" i="30"/>
  <c r="BI2254" i="30" s="1"/>
  <c r="BE2254" i="30"/>
  <c r="BI2251" i="30"/>
  <c r="BI2246" i="30"/>
  <c r="BI2245" i="30"/>
  <c r="BF2244" i="30"/>
  <c r="BI2244" i="30" s="1"/>
  <c r="BF2243" i="30"/>
  <c r="BI2243" i="30" s="1"/>
  <c r="BF2242" i="30"/>
  <c r="BI2242" i="30" s="1"/>
  <c r="BI2241" i="30"/>
  <c r="BF2241" i="30"/>
  <c r="BF2240" i="30"/>
  <c r="BI2240" i="30" s="1"/>
  <c r="BF2239" i="30"/>
  <c r="BI2239" i="30" s="1"/>
  <c r="BF2238" i="30"/>
  <c r="BI2238" i="30" s="1"/>
  <c r="BI2235" i="30"/>
  <c r="BI2229" i="30"/>
  <c r="BF2229" i="30"/>
  <c r="BE2229" i="30"/>
  <c r="BI2227" i="30"/>
  <c r="BI2224" i="30"/>
  <c r="BI2222" i="30"/>
  <c r="BI2220" i="30"/>
  <c r="BI2217" i="30"/>
  <c r="BI2216" i="30"/>
  <c r="BF2215" i="30"/>
  <c r="BI2215" i="30" s="1"/>
  <c r="BI2214" i="30"/>
  <c r="BF2214" i="30"/>
  <c r="BF2213" i="30"/>
  <c r="BI2213" i="30" s="1"/>
  <c r="BI2212" i="30"/>
  <c r="BF2212" i="30"/>
  <c r="BF2211" i="30"/>
  <c r="BI2211" i="30" s="1"/>
  <c r="BI2210" i="30"/>
  <c r="BF2210" i="30"/>
  <c r="BF2209" i="30"/>
  <c r="BI2209" i="30" s="1"/>
  <c r="BI2206" i="30"/>
  <c r="BI2200" i="30"/>
  <c r="BF2200" i="30"/>
  <c r="BE2200" i="30"/>
  <c r="BI2198" i="30"/>
  <c r="BI2195" i="30"/>
  <c r="BI2193" i="30"/>
  <c r="BI2191" i="30"/>
  <c r="BI2188" i="30"/>
  <c r="BI2187" i="30"/>
  <c r="BF2186" i="30"/>
  <c r="BI2186" i="30" s="1"/>
  <c r="BI2185" i="30"/>
  <c r="BF2185" i="30"/>
  <c r="BF2184" i="30"/>
  <c r="BI2184" i="30" s="1"/>
  <c r="BI2183" i="30"/>
  <c r="BF2183" i="30"/>
  <c r="BF2182" i="30"/>
  <c r="BI2182" i="30" s="1"/>
  <c r="BI2181" i="30"/>
  <c r="BF2181" i="30"/>
  <c r="BF2180" i="30"/>
  <c r="BI2180" i="30" s="1"/>
  <c r="BI2177" i="30"/>
  <c r="BI2171" i="30"/>
  <c r="BF2171" i="30"/>
  <c r="BE2171" i="30"/>
  <c r="BI2169" i="30"/>
  <c r="BI2166" i="30"/>
  <c r="BI2164" i="30"/>
  <c r="BI2162" i="30"/>
  <c r="BI2159" i="30"/>
  <c r="BI2158" i="30"/>
  <c r="BF2157" i="30"/>
  <c r="BI2157" i="30" s="1"/>
  <c r="BI2156" i="30"/>
  <c r="BF2156" i="30"/>
  <c r="BF2155" i="30"/>
  <c r="BI2155" i="30" s="1"/>
  <c r="BI2154" i="30"/>
  <c r="BF2154" i="30"/>
  <c r="BF2153" i="30"/>
  <c r="BI2153" i="30" s="1"/>
  <c r="BI2152" i="30"/>
  <c r="BF2152" i="30"/>
  <c r="BF2151" i="30"/>
  <c r="BI2151" i="30" s="1"/>
  <c r="BI2148" i="30"/>
  <c r="BI2142" i="30"/>
  <c r="BF2142" i="30"/>
  <c r="BE2142" i="30"/>
  <c r="BI2140" i="30"/>
  <c r="BI2137" i="30"/>
  <c r="BI2135" i="30"/>
  <c r="BI2133" i="30"/>
  <c r="BI2130" i="30"/>
  <c r="BI2129" i="30"/>
  <c r="BF2128" i="30"/>
  <c r="BI2128" i="30" s="1"/>
  <c r="BI2127" i="30"/>
  <c r="BF2127" i="30"/>
  <c r="BF2126" i="30"/>
  <c r="BI2126" i="30" s="1"/>
  <c r="BI2125" i="30"/>
  <c r="BF2125" i="30"/>
  <c r="BF2124" i="30"/>
  <c r="BI2124" i="30" s="1"/>
  <c r="BI2123" i="30"/>
  <c r="BF2123" i="30"/>
  <c r="BF2122" i="30"/>
  <c r="BI2122" i="30" s="1"/>
  <c r="BI2119" i="30"/>
  <c r="BI2113" i="30"/>
  <c r="BF2113" i="30"/>
  <c r="BE2113" i="30"/>
  <c r="BI2111" i="30"/>
  <c r="BI2108" i="30"/>
  <c r="BI2106" i="30"/>
  <c r="BI2104" i="30"/>
  <c r="BI2099" i="30"/>
  <c r="BI2098" i="30"/>
  <c r="BF2097" i="30"/>
  <c r="BI2097" i="30" s="1"/>
  <c r="BI2096" i="30"/>
  <c r="BF2096" i="30"/>
  <c r="BF2095" i="30"/>
  <c r="BI2095" i="30" s="1"/>
  <c r="BI2094" i="30"/>
  <c r="BF2094" i="30"/>
  <c r="BF2093" i="30"/>
  <c r="BI2093" i="30" s="1"/>
  <c r="BI2092" i="30"/>
  <c r="BF2092" i="30"/>
  <c r="BF2091" i="30"/>
  <c r="BI2091" i="30" s="1"/>
  <c r="BI2088" i="30"/>
  <c r="BI2082" i="30"/>
  <c r="BF2082" i="30"/>
  <c r="BE2082" i="30"/>
  <c r="BI2080" i="30"/>
  <c r="BI2077" i="30"/>
  <c r="BI2075" i="30"/>
  <c r="BI2073" i="30"/>
  <c r="BI2070" i="30"/>
  <c r="BI2069" i="30"/>
  <c r="BF2068" i="30"/>
  <c r="BI2068" i="30" s="1"/>
  <c r="BI2067" i="30"/>
  <c r="BF2067" i="30"/>
  <c r="BF2066" i="30"/>
  <c r="BI2066" i="30" s="1"/>
  <c r="BI2065" i="30"/>
  <c r="BF2065" i="30"/>
  <c r="BF2064" i="30"/>
  <c r="BI2064" i="30" s="1"/>
  <c r="BI2063" i="30"/>
  <c r="BF2063" i="30"/>
  <c r="BF2062" i="30"/>
  <c r="BI2062" i="30" s="1"/>
  <c r="BI2059" i="30"/>
  <c r="BI2053" i="30"/>
  <c r="BF2053" i="30"/>
  <c r="BE2053" i="30"/>
  <c r="BI2051" i="30"/>
  <c r="BI2048" i="30"/>
  <c r="BI2046" i="30"/>
  <c r="BI2044" i="30"/>
  <c r="BI2041" i="30"/>
  <c r="BI2040" i="30"/>
  <c r="BF2039" i="30"/>
  <c r="BI2039" i="30" s="1"/>
  <c r="BI2038" i="30"/>
  <c r="BF2038" i="30"/>
  <c r="BF2037" i="30"/>
  <c r="BI2037" i="30" s="1"/>
  <c r="BI2036" i="30"/>
  <c r="BF2036" i="30"/>
  <c r="BF2035" i="30"/>
  <c r="BI2035" i="30" s="1"/>
  <c r="BI2034" i="30"/>
  <c r="BF2034" i="30"/>
  <c r="BF2033" i="30"/>
  <c r="BI2033" i="30" s="1"/>
  <c r="BI2030" i="30"/>
  <c r="BI2024" i="30"/>
  <c r="BF2024" i="30"/>
  <c r="BE2024" i="30"/>
  <c r="BI2022" i="30"/>
  <c r="BI2019" i="30"/>
  <c r="BI2017" i="30"/>
  <c r="BI2015" i="30"/>
  <c r="BI2012" i="30"/>
  <c r="BI2011" i="30"/>
  <c r="BF2010" i="30"/>
  <c r="BI2010" i="30" s="1"/>
  <c r="BI2009" i="30"/>
  <c r="BF2009" i="30"/>
  <c r="BF2008" i="30"/>
  <c r="BI2008" i="30" s="1"/>
  <c r="BI2007" i="30"/>
  <c r="BF2007" i="30"/>
  <c r="BF2006" i="30"/>
  <c r="BI2006" i="30" s="1"/>
  <c r="BI2005" i="30"/>
  <c r="BF2005" i="30"/>
  <c r="BF2004" i="30"/>
  <c r="BI2004" i="30" s="1"/>
  <c r="BI2001" i="30"/>
  <c r="BI1995" i="30"/>
  <c r="BF1995" i="30"/>
  <c r="BE1995" i="30"/>
  <c r="BI1993" i="30"/>
  <c r="BI1990" i="30"/>
  <c r="BI1988" i="30"/>
  <c r="BI1986" i="30"/>
  <c r="BI1983" i="30"/>
  <c r="BI1982" i="30"/>
  <c r="BF1981" i="30"/>
  <c r="BI1981" i="30" s="1"/>
  <c r="BI1980" i="30"/>
  <c r="BF1980" i="30"/>
  <c r="BF1979" i="30"/>
  <c r="BI1979" i="30" s="1"/>
  <c r="BI1978" i="30"/>
  <c r="BF1978" i="30"/>
  <c r="BF1977" i="30"/>
  <c r="BI1977" i="30" s="1"/>
  <c r="BI1976" i="30"/>
  <c r="BF1976" i="30"/>
  <c r="BF1975" i="30"/>
  <c r="BI1975" i="30" s="1"/>
  <c r="BI1972" i="30"/>
  <c r="BI1966" i="30"/>
  <c r="BF1966" i="30"/>
  <c r="BE1966" i="30"/>
  <c r="BI1964" i="30"/>
  <c r="BI1961" i="30"/>
  <c r="BI1959" i="30"/>
  <c r="BI1957" i="30"/>
  <c r="BI1952" i="30"/>
  <c r="BI1951" i="30"/>
  <c r="BF1950" i="30"/>
  <c r="BI1950" i="30" s="1"/>
  <c r="BI1949" i="30"/>
  <c r="BF1949" i="30"/>
  <c r="BF1948" i="30"/>
  <c r="BI1948" i="30" s="1"/>
  <c r="BI1947" i="30"/>
  <c r="BF1947" i="30"/>
  <c r="BF1946" i="30"/>
  <c r="BI1946" i="30" s="1"/>
  <c r="BI1945" i="30"/>
  <c r="BF1945" i="30"/>
  <c r="BF1944" i="30"/>
  <c r="BI1944" i="30" s="1"/>
  <c r="BI1941" i="30"/>
  <c r="BI1935" i="30"/>
  <c r="BF1935" i="30"/>
  <c r="BE1935" i="30"/>
  <c r="BI1933" i="30"/>
  <c r="BI1930" i="30"/>
  <c r="BI1928" i="30"/>
  <c r="BI1926" i="30"/>
  <c r="BI1923" i="30"/>
  <c r="BI1922" i="30"/>
  <c r="BF1921" i="30"/>
  <c r="BI1921" i="30" s="1"/>
  <c r="BI1920" i="30"/>
  <c r="BF1920" i="30"/>
  <c r="BF1919" i="30"/>
  <c r="BI1919" i="30" s="1"/>
  <c r="BI1918" i="30"/>
  <c r="BF1918" i="30"/>
  <c r="BF1917" i="30"/>
  <c r="BI1917" i="30" s="1"/>
  <c r="BI1916" i="30"/>
  <c r="BF1916" i="30"/>
  <c r="BF1915" i="30"/>
  <c r="BI1915" i="30" s="1"/>
  <c r="BI1912" i="30"/>
  <c r="BI1906" i="30"/>
  <c r="BF1906" i="30"/>
  <c r="BE1906" i="30"/>
  <c r="BI1904" i="30"/>
  <c r="BI1901" i="30"/>
  <c r="BI1899" i="30"/>
  <c r="BI1897" i="30"/>
  <c r="BI1894" i="30"/>
  <c r="BI1893" i="30"/>
  <c r="BF1892" i="30"/>
  <c r="BI1892" i="30" s="1"/>
  <c r="BI1891" i="30"/>
  <c r="BF1891" i="30"/>
  <c r="BF1890" i="30"/>
  <c r="BI1890" i="30" s="1"/>
  <c r="BF1889" i="30"/>
  <c r="BI1889" i="30" s="1"/>
  <c r="BF1888" i="30"/>
  <c r="BI1888" i="30" s="1"/>
  <c r="BI1887" i="30"/>
  <c r="BF1887" i="30"/>
  <c r="BF1886" i="30"/>
  <c r="BI1886" i="30" s="1"/>
  <c r="BI1883" i="30"/>
  <c r="BI1877" i="30"/>
  <c r="BF1877" i="30"/>
  <c r="BE1877" i="30"/>
  <c r="BI1875" i="30"/>
  <c r="BI1872" i="30"/>
  <c r="BI1870" i="30"/>
  <c r="BI1868" i="30"/>
  <c r="BI1865" i="30"/>
  <c r="BI1864" i="30"/>
  <c r="BF1863" i="30"/>
  <c r="BI1863" i="30" s="1"/>
  <c r="BI1862" i="30"/>
  <c r="BF1862" i="30"/>
  <c r="BF1861" i="30"/>
  <c r="BI1861" i="30" s="1"/>
  <c r="BF1860" i="30"/>
  <c r="BI1860" i="30" s="1"/>
  <c r="BF1859" i="30"/>
  <c r="BI1859" i="30" s="1"/>
  <c r="BI1858" i="30"/>
  <c r="BF1858" i="30"/>
  <c r="BF1857" i="30"/>
  <c r="BI1857" i="30" s="1"/>
  <c r="BI1854" i="30"/>
  <c r="BI1848" i="30"/>
  <c r="BF1848" i="30"/>
  <c r="BE1848" i="30"/>
  <c r="BI1846" i="30"/>
  <c r="BI1843" i="30"/>
  <c r="BI1841" i="30"/>
  <c r="BI1839" i="30"/>
  <c r="BI1836" i="30"/>
  <c r="BI1835" i="30"/>
  <c r="BF1834" i="30"/>
  <c r="BI1834" i="30" s="1"/>
  <c r="BI1833" i="30"/>
  <c r="BF1833" i="30"/>
  <c r="BF1832" i="30"/>
  <c r="BI1832" i="30" s="1"/>
  <c r="BF1831" i="30"/>
  <c r="BI1831" i="30" s="1"/>
  <c r="BF1830" i="30"/>
  <c r="BI1830" i="30" s="1"/>
  <c r="BI1829" i="30"/>
  <c r="BF1829" i="30"/>
  <c r="BF1828" i="30"/>
  <c r="BI1828" i="30" s="1"/>
  <c r="BI1825" i="30"/>
  <c r="BI1819" i="30"/>
  <c r="BF1819" i="30"/>
  <c r="BE1819" i="30"/>
  <c r="BI1817" i="30"/>
  <c r="BI1814" i="30"/>
  <c r="BI1812" i="30"/>
  <c r="BI1810" i="30"/>
  <c r="BI1805" i="30"/>
  <c r="BI1804" i="30"/>
  <c r="BF1803" i="30"/>
  <c r="BI1803" i="30" s="1"/>
  <c r="BI1802" i="30"/>
  <c r="BF1802" i="30"/>
  <c r="BF1801" i="30"/>
  <c r="BI1801" i="30" s="1"/>
  <c r="BF1800" i="30"/>
  <c r="BI1800" i="30" s="1"/>
  <c r="BF1799" i="30"/>
  <c r="BI1799" i="30" s="1"/>
  <c r="BI1798" i="30"/>
  <c r="BF1798" i="30"/>
  <c r="BF1797" i="30"/>
  <c r="BI1797" i="30" s="1"/>
  <c r="BI1794" i="30"/>
  <c r="BI1788" i="30"/>
  <c r="BF1788" i="30"/>
  <c r="BE1788" i="30"/>
  <c r="BI1786" i="30"/>
  <c r="BI1783" i="30"/>
  <c r="BI1781" i="30"/>
  <c r="BI1779" i="30"/>
  <c r="BI1776" i="30"/>
  <c r="BI1775" i="30"/>
  <c r="BF1774" i="30"/>
  <c r="BI1774" i="30" s="1"/>
  <c r="BF1773" i="30"/>
  <c r="BI1773" i="30" s="1"/>
  <c r="BF1772" i="30"/>
  <c r="BI1772" i="30" s="1"/>
  <c r="BF1771" i="30"/>
  <c r="BI1771" i="30" s="1"/>
  <c r="BF1770" i="30"/>
  <c r="BI1770" i="30" s="1"/>
  <c r="BI1769" i="30"/>
  <c r="BF1769" i="30"/>
  <c r="BF1768" i="30"/>
  <c r="BI1768" i="30" s="1"/>
  <c r="BI1765" i="30"/>
  <c r="BI1759" i="30"/>
  <c r="BF1759" i="30"/>
  <c r="BE1759" i="30"/>
  <c r="BI1757" i="30"/>
  <c r="BI1754" i="30"/>
  <c r="BI1752" i="30"/>
  <c r="BI1750" i="30"/>
  <c r="BI1747" i="30"/>
  <c r="BI1746" i="30"/>
  <c r="BF1745" i="30"/>
  <c r="BI1745" i="30" s="1"/>
  <c r="BI1744" i="30"/>
  <c r="BF1744" i="30"/>
  <c r="BF1743" i="30"/>
  <c r="BI1743" i="30" s="1"/>
  <c r="BF1742" i="30"/>
  <c r="BI1742" i="30" s="1"/>
  <c r="BF1741" i="30"/>
  <c r="BI1741" i="30" s="1"/>
  <c r="BF1740" i="30"/>
  <c r="BI1740" i="30" s="1"/>
  <c r="BF1739" i="30"/>
  <c r="BI1739" i="30" s="1"/>
  <c r="BI1736" i="30"/>
  <c r="BI1730" i="30"/>
  <c r="BF1730" i="30"/>
  <c r="BE1730" i="30"/>
  <c r="BI1728" i="30"/>
  <c r="BI1725" i="30"/>
  <c r="BI1723" i="30"/>
  <c r="BI1721" i="30"/>
  <c r="BI1718" i="30"/>
  <c r="BI1717" i="30"/>
  <c r="BF1716" i="30"/>
  <c r="BI1716" i="30" s="1"/>
  <c r="BF1715" i="30"/>
  <c r="BI1715" i="30" s="1"/>
  <c r="BF1714" i="30"/>
  <c r="BI1714" i="30" s="1"/>
  <c r="BF1713" i="30"/>
  <c r="BI1713" i="30" s="1"/>
  <c r="BF1712" i="30"/>
  <c r="BI1712" i="30" s="1"/>
  <c r="BI1711" i="30"/>
  <c r="BF1711" i="30"/>
  <c r="BF1710" i="30"/>
  <c r="BI1710" i="30" s="1"/>
  <c r="BI1707" i="30"/>
  <c r="BI1701" i="30"/>
  <c r="BF1701" i="30"/>
  <c r="BE1701" i="30"/>
  <c r="BI1699" i="30"/>
  <c r="BI1696" i="30"/>
  <c r="BI1694" i="30"/>
  <c r="BI1692" i="30"/>
  <c r="BI1687" i="30"/>
  <c r="BI1686" i="30"/>
  <c r="BF1685" i="30"/>
  <c r="BI1685" i="30" s="1"/>
  <c r="BI1684" i="30"/>
  <c r="BF1684" i="30"/>
  <c r="BF1683" i="30"/>
  <c r="BI1683" i="30" s="1"/>
  <c r="BF1682" i="30"/>
  <c r="BI1682" i="30" s="1"/>
  <c r="BF1681" i="30"/>
  <c r="BI1681" i="30" s="1"/>
  <c r="BF1680" i="30"/>
  <c r="BI1680" i="30" s="1"/>
  <c r="BF1679" i="30"/>
  <c r="BI1679" i="30" s="1"/>
  <c r="BI1676" i="30"/>
  <c r="BF1670" i="30"/>
  <c r="BI1670" i="30" s="1"/>
  <c r="BE1670" i="30"/>
  <c r="BI1668" i="30"/>
  <c r="BI1665" i="30"/>
  <c r="BI1663" i="30"/>
  <c r="BI1661" i="30"/>
  <c r="BI1658" i="30"/>
  <c r="BI1657" i="30"/>
  <c r="BF1656" i="30"/>
  <c r="BI1656" i="30" s="1"/>
  <c r="BF1655" i="30"/>
  <c r="BI1655" i="30" s="1"/>
  <c r="BF1654" i="30"/>
  <c r="BI1654" i="30" s="1"/>
  <c r="BF1653" i="30"/>
  <c r="BI1653" i="30" s="1"/>
  <c r="BF1652" i="30"/>
  <c r="BI1652" i="30" s="1"/>
  <c r="BI1651" i="30"/>
  <c r="BF1651" i="30"/>
  <c r="BF1650" i="30"/>
  <c r="BI1650" i="30" s="1"/>
  <c r="BI1647" i="30"/>
  <c r="BI1641" i="30"/>
  <c r="BF1641" i="30"/>
  <c r="BE1641" i="30"/>
  <c r="BI1639" i="30"/>
  <c r="BI1636" i="30"/>
  <c r="BI1634" i="30"/>
  <c r="BI1632" i="30"/>
  <c r="BI1629" i="30"/>
  <c r="BI1628" i="30"/>
  <c r="BF1627" i="30"/>
  <c r="BI1627" i="30" s="1"/>
  <c r="BI1626" i="30"/>
  <c r="BF1626" i="30"/>
  <c r="BF1625" i="30"/>
  <c r="BI1625" i="30" s="1"/>
  <c r="BF1624" i="30"/>
  <c r="BI1624" i="30" s="1"/>
  <c r="BF1623" i="30"/>
  <c r="BI1623" i="30" s="1"/>
  <c r="BI1622" i="30"/>
  <c r="BF1622" i="30"/>
  <c r="BF1621" i="30"/>
  <c r="BI1621" i="30" s="1"/>
  <c r="BI1618" i="30"/>
  <c r="BI1612" i="30"/>
  <c r="BF1612" i="30"/>
  <c r="BE1612" i="30"/>
  <c r="BI1610" i="30"/>
  <c r="BI1607" i="30"/>
  <c r="BI1605" i="30"/>
  <c r="BI1603" i="30"/>
  <c r="BI1600" i="30"/>
  <c r="BI1599" i="30"/>
  <c r="BF1598" i="30"/>
  <c r="BI1598" i="30" s="1"/>
  <c r="BF1597" i="30"/>
  <c r="BI1597" i="30" s="1"/>
  <c r="BF1596" i="30"/>
  <c r="BI1596" i="30" s="1"/>
  <c r="BF1595" i="30"/>
  <c r="BI1595" i="30" s="1"/>
  <c r="BF1594" i="30"/>
  <c r="BI1594" i="30" s="1"/>
  <c r="BI1593" i="30"/>
  <c r="BF1593" i="30"/>
  <c r="BF1592" i="30"/>
  <c r="BI1592" i="30" s="1"/>
  <c r="BI1589" i="30"/>
  <c r="BI1583" i="30"/>
  <c r="BF1583" i="30"/>
  <c r="BE1583" i="30"/>
  <c r="BI1581" i="30"/>
  <c r="BI1578" i="30"/>
  <c r="BI1576" i="30"/>
  <c r="BI1574" i="30"/>
  <c r="BI1571" i="30"/>
  <c r="BI1570" i="30"/>
  <c r="BF1569" i="30"/>
  <c r="BI1569" i="30" s="1"/>
  <c r="BI1568" i="30"/>
  <c r="BF1568" i="30"/>
  <c r="BF1567" i="30"/>
  <c r="BI1567" i="30" s="1"/>
  <c r="BF1566" i="30"/>
  <c r="BI1566" i="30" s="1"/>
  <c r="BF1565" i="30"/>
  <c r="BI1565" i="30" s="1"/>
  <c r="BI1564" i="30"/>
  <c r="BF1564" i="30"/>
  <c r="BF1563" i="30"/>
  <c r="BI1563" i="30" s="1"/>
  <c r="BI1560" i="30"/>
  <c r="BI1554" i="30"/>
  <c r="BF1554" i="30"/>
  <c r="BE1554" i="30"/>
  <c r="BI1552" i="30"/>
  <c r="BI1549" i="30"/>
  <c r="BI1547" i="30"/>
  <c r="BI1545" i="30"/>
  <c r="BI1542" i="30"/>
  <c r="BI1541" i="30"/>
  <c r="BF1540" i="30"/>
  <c r="BI1540" i="30" s="1"/>
  <c r="BF1539" i="30"/>
  <c r="BI1539" i="30" s="1"/>
  <c r="BF1538" i="30"/>
  <c r="BI1538" i="30" s="1"/>
  <c r="BF1537" i="30"/>
  <c r="BI1537" i="30" s="1"/>
  <c r="BF1536" i="30"/>
  <c r="BI1536" i="30" s="1"/>
  <c r="BI1535" i="30"/>
  <c r="BF1535" i="30"/>
  <c r="BF1534" i="30"/>
  <c r="BI1534" i="30" s="1"/>
  <c r="BI1531" i="30"/>
  <c r="BI1525" i="30"/>
  <c r="BF1525" i="30"/>
  <c r="BE1525" i="30"/>
  <c r="BI1523" i="30"/>
  <c r="BI1520" i="30"/>
  <c r="BI1518" i="30"/>
  <c r="BI1516" i="30"/>
  <c r="BI1511" i="30"/>
  <c r="BI1510" i="30"/>
  <c r="BF1509" i="30"/>
  <c r="BI1509" i="30" s="1"/>
  <c r="BI1508" i="30"/>
  <c r="BF1508" i="30"/>
  <c r="BF1507" i="30"/>
  <c r="BI1507" i="30" s="1"/>
  <c r="BF1506" i="30"/>
  <c r="BI1506" i="30" s="1"/>
  <c r="BF1505" i="30"/>
  <c r="BI1505" i="30" s="1"/>
  <c r="BI1504" i="30"/>
  <c r="BF1504" i="30"/>
  <c r="BF1503" i="30"/>
  <c r="BI1503" i="30" s="1"/>
  <c r="BI1500" i="30"/>
  <c r="BI1494" i="30"/>
  <c r="BF1494" i="30"/>
  <c r="BE1494" i="30"/>
  <c r="BI1492" i="30"/>
  <c r="BI1489" i="30"/>
  <c r="BI1487" i="30"/>
  <c r="BI1485" i="30"/>
  <c r="BI1482" i="30"/>
  <c r="BI1481" i="30"/>
  <c r="BF1480" i="30"/>
  <c r="BI1480" i="30" s="1"/>
  <c r="BF1479" i="30"/>
  <c r="BI1479" i="30" s="1"/>
  <c r="BF1478" i="30"/>
  <c r="BI1478" i="30" s="1"/>
  <c r="BF1477" i="30"/>
  <c r="BI1477" i="30" s="1"/>
  <c r="BF1476" i="30"/>
  <c r="BI1476" i="30" s="1"/>
  <c r="BI1475" i="30"/>
  <c r="BF1475" i="30"/>
  <c r="BF1474" i="30"/>
  <c r="BI1474" i="30" s="1"/>
  <c r="BI1471" i="30"/>
  <c r="BI1465" i="30"/>
  <c r="BF1465" i="30"/>
  <c r="BE1465" i="30"/>
  <c r="BI1463" i="30"/>
  <c r="BI1460" i="30"/>
  <c r="BI1458" i="30"/>
  <c r="BI1456" i="30"/>
  <c r="BI1453" i="30"/>
  <c r="BI1452" i="30"/>
  <c r="BF1451" i="30"/>
  <c r="BI1451" i="30" s="1"/>
  <c r="BF1450" i="30"/>
  <c r="BI1450" i="30" s="1"/>
  <c r="BF1449" i="30"/>
  <c r="BI1449" i="30" s="1"/>
  <c r="BF1448" i="30"/>
  <c r="BI1448" i="30" s="1"/>
  <c r="BF1447" i="30"/>
  <c r="BI1447" i="30" s="1"/>
  <c r="BI1446" i="30"/>
  <c r="BF1446" i="30"/>
  <c r="BF1445" i="30"/>
  <c r="BI1445" i="30" s="1"/>
  <c r="BI1442" i="30"/>
  <c r="BI1436" i="30"/>
  <c r="BF1436" i="30"/>
  <c r="BE1436" i="30"/>
  <c r="BI1434" i="30"/>
  <c r="BI1431" i="30"/>
  <c r="BI1429" i="30"/>
  <c r="BI1427" i="30"/>
  <c r="BI1424" i="30"/>
  <c r="BI1423" i="30"/>
  <c r="BF1422" i="30"/>
  <c r="BI1422" i="30" s="1"/>
  <c r="BF1421" i="30"/>
  <c r="BI1421" i="30" s="1"/>
  <c r="BF1420" i="30"/>
  <c r="BI1420" i="30" s="1"/>
  <c r="BF1419" i="30"/>
  <c r="BI1419" i="30" s="1"/>
  <c r="BF1418" i="30"/>
  <c r="BI1418" i="30" s="1"/>
  <c r="BI1417" i="30"/>
  <c r="BF1417" i="30"/>
  <c r="BF1416" i="30"/>
  <c r="BI1416" i="30" s="1"/>
  <c r="BI1413" i="30"/>
  <c r="BI1407" i="30"/>
  <c r="BF1407" i="30"/>
  <c r="BE1407" i="30"/>
  <c r="BI1405" i="30"/>
  <c r="BI1402" i="30"/>
  <c r="BI1400" i="30"/>
  <c r="BI1398" i="30"/>
  <c r="BI1395" i="30"/>
  <c r="BI1394" i="30"/>
  <c r="BF1393" i="30"/>
  <c r="BI1393" i="30" s="1"/>
  <c r="BF1392" i="30"/>
  <c r="BI1392" i="30" s="1"/>
  <c r="BF1391" i="30"/>
  <c r="BI1391" i="30" s="1"/>
  <c r="BF1390" i="30"/>
  <c r="BI1390" i="30" s="1"/>
  <c r="BF1389" i="30"/>
  <c r="BI1389" i="30" s="1"/>
  <c r="BI1388" i="30"/>
  <c r="BF1388" i="30"/>
  <c r="BF1387" i="30"/>
  <c r="BI1387" i="30" s="1"/>
  <c r="BI1384" i="30"/>
  <c r="BI1378" i="30"/>
  <c r="BF1378" i="30"/>
  <c r="BE1378" i="30"/>
  <c r="BI1376" i="30"/>
  <c r="BI1373" i="30"/>
  <c r="BI1371" i="30"/>
  <c r="BI1369" i="30"/>
  <c r="BI1364" i="30"/>
  <c r="BI1363" i="30"/>
  <c r="BF1362" i="30"/>
  <c r="BI1362" i="30" s="1"/>
  <c r="BF1361" i="30"/>
  <c r="BI1361" i="30" s="1"/>
  <c r="BF1360" i="30"/>
  <c r="BI1360" i="30" s="1"/>
  <c r="BF1359" i="30"/>
  <c r="BI1359" i="30" s="1"/>
  <c r="BF1358" i="30"/>
  <c r="BI1358" i="30" s="1"/>
  <c r="BI1357" i="30"/>
  <c r="BF1357" i="30"/>
  <c r="BF1356" i="30"/>
  <c r="BI1356" i="30" s="1"/>
  <c r="BI1353" i="30"/>
  <c r="BI1347" i="30"/>
  <c r="BF1347" i="30"/>
  <c r="BE1347" i="30"/>
  <c r="BI1345" i="30"/>
  <c r="BI1342" i="30"/>
  <c r="BI1340" i="30"/>
  <c r="BI1338" i="30"/>
  <c r="BI1335" i="30"/>
  <c r="BI1334" i="30"/>
  <c r="BF1333" i="30"/>
  <c r="BI1333" i="30" s="1"/>
  <c r="BF1332" i="30"/>
  <c r="BI1332" i="30" s="1"/>
  <c r="BF1331" i="30"/>
  <c r="BI1331" i="30" s="1"/>
  <c r="BF1330" i="30"/>
  <c r="BI1330" i="30" s="1"/>
  <c r="BF1329" i="30"/>
  <c r="BI1329" i="30" s="1"/>
  <c r="BI1328" i="30"/>
  <c r="BF1328" i="30"/>
  <c r="BF1327" i="30"/>
  <c r="BI1327" i="30" s="1"/>
  <c r="BI1324" i="30"/>
  <c r="BI1318" i="30"/>
  <c r="BF1318" i="30"/>
  <c r="BE1318" i="30"/>
  <c r="BI1316" i="30"/>
  <c r="BI1313" i="30"/>
  <c r="BI1311" i="30"/>
  <c r="BI1309" i="30"/>
  <c r="BI1306" i="30"/>
  <c r="BI1305" i="30"/>
  <c r="BF1304" i="30"/>
  <c r="BI1304" i="30" s="1"/>
  <c r="BF1303" i="30"/>
  <c r="BI1303" i="30" s="1"/>
  <c r="BF1302" i="30"/>
  <c r="BI1302" i="30" s="1"/>
  <c r="BF1301" i="30"/>
  <c r="BI1301" i="30" s="1"/>
  <c r="BF1300" i="30"/>
  <c r="BI1300" i="30" s="1"/>
  <c r="BI1299" i="30"/>
  <c r="BF1299" i="30"/>
  <c r="BF1298" i="30"/>
  <c r="BI1298" i="30" s="1"/>
  <c r="BI1295" i="30"/>
  <c r="BI1289" i="30"/>
  <c r="BF1289" i="30"/>
  <c r="BE1289" i="30"/>
  <c r="BI1287" i="30"/>
  <c r="BI1284" i="30"/>
  <c r="BI1282" i="30"/>
  <c r="BI1280" i="30"/>
  <c r="BI1277" i="30"/>
  <c r="BI1276" i="30"/>
  <c r="BF1275" i="30"/>
  <c r="BI1275" i="30" s="1"/>
  <c r="BF1274" i="30"/>
  <c r="BI1274" i="30" s="1"/>
  <c r="BF1273" i="30"/>
  <c r="BI1273" i="30" s="1"/>
  <c r="BF1272" i="30"/>
  <c r="BI1272" i="30" s="1"/>
  <c r="BF1271" i="30"/>
  <c r="BI1271" i="30" s="1"/>
  <c r="BI1270" i="30"/>
  <c r="BF1270" i="30"/>
  <c r="BF1269" i="30"/>
  <c r="BI1269" i="30" s="1"/>
  <c r="BI1266" i="30"/>
  <c r="BI1260" i="30"/>
  <c r="BF1260" i="30"/>
  <c r="BE1260" i="30"/>
  <c r="BI1258" i="30"/>
  <c r="BI1255" i="30"/>
  <c r="BI1253" i="30"/>
  <c r="BI1251" i="30"/>
  <c r="BI1248" i="30"/>
  <c r="BI1247" i="30"/>
  <c r="BF1246" i="30"/>
  <c r="BI1246" i="30" s="1"/>
  <c r="BF1245" i="30"/>
  <c r="BI1245" i="30" s="1"/>
  <c r="BF1244" i="30"/>
  <c r="BI1244" i="30" s="1"/>
  <c r="BF1243" i="30"/>
  <c r="BI1243" i="30" s="1"/>
  <c r="BF1242" i="30"/>
  <c r="BI1242" i="30" s="1"/>
  <c r="BI1241" i="30"/>
  <c r="BF1241" i="30"/>
  <c r="BF1240" i="30"/>
  <c r="BI1240" i="30" s="1"/>
  <c r="BI1237" i="30"/>
  <c r="BI1231" i="30"/>
  <c r="BF1231" i="30"/>
  <c r="BE1231" i="30"/>
  <c r="BI1229" i="30"/>
  <c r="BI1226" i="30"/>
  <c r="BI1224" i="30"/>
  <c r="BI1222" i="30"/>
  <c r="BI1217" i="30"/>
  <c r="BI1216" i="30"/>
  <c r="BF1215" i="30"/>
  <c r="BI1215" i="30" s="1"/>
  <c r="BI1214" i="30"/>
  <c r="BF1214" i="30"/>
  <c r="BF1213" i="30"/>
  <c r="BI1213" i="30" s="1"/>
  <c r="BF1212" i="30"/>
  <c r="BI1212" i="30" s="1"/>
  <c r="BF1211" i="30"/>
  <c r="BI1211" i="30" s="1"/>
  <c r="BI1210" i="30"/>
  <c r="BF1210" i="30"/>
  <c r="BF1209" i="30"/>
  <c r="BI1209" i="30" s="1"/>
  <c r="BI1206" i="30"/>
  <c r="BI1200" i="30"/>
  <c r="BF1200" i="30"/>
  <c r="BE1200" i="30"/>
  <c r="BI1198" i="30"/>
  <c r="BI1195" i="30"/>
  <c r="BI1193" i="30"/>
  <c r="BI1191" i="30"/>
  <c r="BI1188" i="30"/>
  <c r="BI1187" i="30"/>
  <c r="BF1186" i="30"/>
  <c r="BI1186" i="30" s="1"/>
  <c r="BF1185" i="30"/>
  <c r="BI1185" i="30" s="1"/>
  <c r="BF1184" i="30"/>
  <c r="BI1184" i="30" s="1"/>
  <c r="BF1183" i="30"/>
  <c r="BI1183" i="30" s="1"/>
  <c r="BF1182" i="30"/>
  <c r="BI1182" i="30" s="1"/>
  <c r="BI1181" i="30"/>
  <c r="BF1181" i="30"/>
  <c r="BF1180" i="30"/>
  <c r="BI1180" i="30" s="1"/>
  <c r="BI1177" i="30"/>
  <c r="BI1171" i="30"/>
  <c r="BF1171" i="30"/>
  <c r="BE1171" i="30"/>
  <c r="BI1169" i="30"/>
  <c r="BI1166" i="30"/>
  <c r="BI1164" i="30"/>
  <c r="BI1162" i="30"/>
  <c r="BI1159" i="30"/>
  <c r="BI1158" i="30"/>
  <c r="BF1157" i="30"/>
  <c r="BI1157" i="30" s="1"/>
  <c r="BI1156" i="30"/>
  <c r="BF1156" i="30"/>
  <c r="BF1155" i="30"/>
  <c r="BI1155" i="30" s="1"/>
  <c r="BF1154" i="30"/>
  <c r="BI1154" i="30" s="1"/>
  <c r="BF1153" i="30"/>
  <c r="BI1153" i="30" s="1"/>
  <c r="BI1152" i="30"/>
  <c r="BF1152" i="30"/>
  <c r="BF1151" i="30"/>
  <c r="BI1151" i="30" s="1"/>
  <c r="BI1148" i="30"/>
  <c r="BI1142" i="30"/>
  <c r="BF1142" i="30"/>
  <c r="BE1142" i="30"/>
  <c r="BI1140" i="30"/>
  <c r="BI1137" i="30"/>
  <c r="BI1135" i="30"/>
  <c r="BI1133" i="30"/>
  <c r="BI1130" i="30"/>
  <c r="BI1129" i="30"/>
  <c r="BF1128" i="30"/>
  <c r="BI1128" i="30" s="1"/>
  <c r="BF1127" i="30"/>
  <c r="BI1127" i="30" s="1"/>
  <c r="BF1126" i="30"/>
  <c r="BI1126" i="30" s="1"/>
  <c r="BF1125" i="30"/>
  <c r="BI1125" i="30" s="1"/>
  <c r="BF1124" i="30"/>
  <c r="BI1124" i="30" s="1"/>
  <c r="BI1123" i="30"/>
  <c r="BF1123" i="30"/>
  <c r="BF1122" i="30"/>
  <c r="BI1122" i="30" s="1"/>
  <c r="BI1119" i="30"/>
  <c r="BI1113" i="30"/>
  <c r="BF1113" i="30"/>
  <c r="BE1113" i="30"/>
  <c r="BI1111" i="30"/>
  <c r="BI1108" i="30"/>
  <c r="BI1106" i="30"/>
  <c r="BI1104" i="30"/>
  <c r="BI1099" i="30"/>
  <c r="BI1098" i="30"/>
  <c r="BF1097" i="30"/>
  <c r="BI1097" i="30" s="1"/>
  <c r="BI1096" i="30"/>
  <c r="BF1096" i="30"/>
  <c r="BF1095" i="30"/>
  <c r="BI1095" i="30" s="1"/>
  <c r="BF1094" i="30"/>
  <c r="BI1094" i="30" s="1"/>
  <c r="BF1093" i="30"/>
  <c r="BI1093" i="30" s="1"/>
  <c r="BF1092" i="30"/>
  <c r="BI1092" i="30" s="1"/>
  <c r="BF1091" i="30"/>
  <c r="BI1091" i="30" s="1"/>
  <c r="BI1088" i="30"/>
  <c r="BI1082" i="30"/>
  <c r="BF1082" i="30"/>
  <c r="BE1082" i="30"/>
  <c r="BI1080" i="30"/>
  <c r="BI1077" i="30"/>
  <c r="BI1075" i="30"/>
  <c r="BI1073" i="30"/>
  <c r="BI1072" i="30"/>
  <c r="BF1072" i="30"/>
  <c r="BI1071" i="30"/>
  <c r="BF1070" i="30"/>
  <c r="BI1070" i="30" s="1"/>
  <c r="BI1069" i="30"/>
  <c r="BF1068" i="30"/>
  <c r="BI1068" i="30" s="1"/>
  <c r="BI1064" i="30"/>
  <c r="BI1061" i="30"/>
  <c r="BF1057" i="30"/>
  <c r="BI1057" i="30" s="1"/>
  <c r="BE1057" i="30"/>
  <c r="BI1054" i="30"/>
  <c r="BI1052" i="30"/>
  <c r="BI1051" i="30"/>
  <c r="BF1050" i="30"/>
  <c r="BI1050" i="30" s="1"/>
  <c r="BF1049" i="30"/>
  <c r="BI1049" i="30" s="1"/>
  <c r="BI1048" i="30"/>
  <c r="BF1048" i="30"/>
  <c r="BF1047" i="30"/>
  <c r="BI1047" i="30" s="1"/>
  <c r="BI1046" i="30"/>
  <c r="BF1046" i="30"/>
  <c r="BF1045" i="30"/>
  <c r="BI1045" i="30" s="1"/>
  <c r="BI1041" i="30"/>
  <c r="BF1041" i="30"/>
  <c r="BE1041" i="30"/>
  <c r="BI1038" i="30"/>
  <c r="BI1035" i="30"/>
  <c r="BI1029" i="30"/>
  <c r="BF1029" i="30"/>
  <c r="BE1029" i="30"/>
  <c r="BI1025" i="30"/>
  <c r="BF1025" i="30"/>
  <c r="BE1025" i="30"/>
  <c r="BI1023" i="30"/>
  <c r="BI1021" i="30"/>
  <c r="BI1018" i="30"/>
  <c r="BI1015" i="30"/>
  <c r="BF1011" i="30"/>
  <c r="BI1011" i="30" s="1"/>
  <c r="BE1011" i="30"/>
  <c r="BI1008" i="30"/>
  <c r="BI1006" i="30"/>
  <c r="BI1005" i="30"/>
  <c r="BI1004" i="30"/>
  <c r="BF1004" i="30"/>
  <c r="BF1003" i="30"/>
  <c r="BI1003" i="30" s="1"/>
  <c r="BI1002" i="30"/>
  <c r="BF1002" i="30"/>
  <c r="BF1001" i="30"/>
  <c r="BI1001" i="30" s="1"/>
  <c r="BI1000" i="30"/>
  <c r="BF1000" i="30"/>
  <c r="BF999" i="30"/>
  <c r="BI999" i="30" s="1"/>
  <c r="BI995" i="30"/>
  <c r="BF995" i="30"/>
  <c r="BE995" i="30"/>
  <c r="BI992" i="30"/>
  <c r="BI989" i="30"/>
  <c r="BF983" i="30"/>
  <c r="BI983" i="30" s="1"/>
  <c r="BE983" i="30"/>
  <c r="BF979" i="30"/>
  <c r="BI979" i="30" s="1"/>
  <c r="BE979" i="30"/>
  <c r="BI977" i="30"/>
  <c r="BI975" i="30"/>
  <c r="BI972" i="30"/>
  <c r="BI969" i="30"/>
  <c r="BF965" i="30"/>
  <c r="BI965" i="30" s="1"/>
  <c r="BE965" i="30"/>
  <c r="BI962" i="30"/>
  <c r="BI960" i="30"/>
  <c r="BI959" i="30"/>
  <c r="BF958" i="30"/>
  <c r="BI958" i="30" s="1"/>
  <c r="BI957" i="30"/>
  <c r="BF957" i="30"/>
  <c r="BF956" i="30"/>
  <c r="BI956" i="30" s="1"/>
  <c r="BI955" i="30"/>
  <c r="BF955" i="30"/>
  <c r="BF954" i="30"/>
  <c r="BI954" i="30" s="1"/>
  <c r="BI953" i="30"/>
  <c r="BF953" i="30"/>
  <c r="BF949" i="30"/>
  <c r="BI949" i="30" s="1"/>
  <c r="BE949" i="30"/>
  <c r="BI946" i="30"/>
  <c r="BI943" i="30"/>
  <c r="BI937" i="30"/>
  <c r="BF937" i="30"/>
  <c r="BE937" i="30"/>
  <c r="BF933" i="30"/>
  <c r="BI933" i="30" s="1"/>
  <c r="BE933" i="30"/>
  <c r="BI931" i="30"/>
  <c r="BI929" i="30"/>
  <c r="BI926" i="30"/>
  <c r="BI923" i="30"/>
  <c r="BF919" i="30"/>
  <c r="BI919" i="30" s="1"/>
  <c r="BE919" i="30"/>
  <c r="BI916" i="30"/>
  <c r="BI914" i="30"/>
  <c r="BI913" i="30"/>
  <c r="BI912" i="30"/>
  <c r="BF912" i="30"/>
  <c r="BF911" i="30"/>
  <c r="BI911" i="30" s="1"/>
  <c r="BI910" i="30"/>
  <c r="BF910" i="30"/>
  <c r="BF909" i="30"/>
  <c r="BI909" i="30" s="1"/>
  <c r="BI908" i="30"/>
  <c r="BF908" i="30"/>
  <c r="BF907" i="30"/>
  <c r="BI907" i="30" s="1"/>
  <c r="BI903" i="30"/>
  <c r="BF903" i="30"/>
  <c r="BE903" i="30"/>
  <c r="BI900" i="30"/>
  <c r="BI897" i="30"/>
  <c r="BI891" i="30"/>
  <c r="BF891" i="30"/>
  <c r="BE891" i="30"/>
  <c r="BI887" i="30"/>
  <c r="BF887" i="30"/>
  <c r="BE887" i="30"/>
  <c r="BI885" i="30"/>
  <c r="BI883" i="30"/>
  <c r="BI880" i="30"/>
  <c r="BI877" i="30"/>
  <c r="BF873" i="30"/>
  <c r="BI873" i="30" s="1"/>
  <c r="BE873" i="30"/>
  <c r="BI870" i="30"/>
  <c r="BI868" i="30"/>
  <c r="BI867" i="30"/>
  <c r="BI866" i="30"/>
  <c r="BF866" i="30"/>
  <c r="BF865" i="30"/>
  <c r="BI865" i="30" s="1"/>
  <c r="BI864" i="30"/>
  <c r="BF864" i="30"/>
  <c r="BF863" i="30"/>
  <c r="BI863" i="30" s="1"/>
  <c r="BI862" i="30"/>
  <c r="BF862" i="30"/>
  <c r="BF861" i="30"/>
  <c r="BI861" i="30" s="1"/>
  <c r="BI857" i="30"/>
  <c r="BF857" i="30"/>
  <c r="BE857" i="30"/>
  <c r="BI854" i="30"/>
  <c r="BI851" i="30"/>
  <c r="BF845" i="30"/>
  <c r="BI845" i="30" s="1"/>
  <c r="BE845" i="30"/>
  <c r="BI841" i="30"/>
  <c r="BF841" i="30"/>
  <c r="BE841" i="30"/>
  <c r="BI839" i="30"/>
  <c r="BI837" i="30"/>
  <c r="BI832" i="30"/>
  <c r="BI829" i="30"/>
  <c r="BI825" i="30"/>
  <c r="BF825" i="30"/>
  <c r="BE825" i="30"/>
  <c r="BI822" i="30"/>
  <c r="BI820" i="30"/>
  <c r="BI819" i="30"/>
  <c r="BF818" i="30"/>
  <c r="BI818" i="30" s="1"/>
  <c r="BI817" i="30"/>
  <c r="BF817" i="30"/>
  <c r="BF816" i="30"/>
  <c r="BI816" i="30" s="1"/>
  <c r="BI815" i="30"/>
  <c r="BF815" i="30"/>
  <c r="BF814" i="30"/>
  <c r="BI814" i="30" s="1"/>
  <c r="BI813" i="30"/>
  <c r="BF813" i="30"/>
  <c r="BF809" i="30"/>
  <c r="BI809" i="30" s="1"/>
  <c r="BE809" i="30"/>
  <c r="BI806" i="30"/>
  <c r="BI803" i="30"/>
  <c r="BF797" i="30"/>
  <c r="BI797" i="30" s="1"/>
  <c r="BE797" i="30"/>
  <c r="BF793" i="30"/>
  <c r="BI793" i="30" s="1"/>
  <c r="BE793" i="30"/>
  <c r="BI791" i="30"/>
  <c r="BI789" i="30"/>
  <c r="BI786" i="30"/>
  <c r="BI783" i="30"/>
  <c r="BI779" i="30"/>
  <c r="BF779" i="30"/>
  <c r="BE779" i="30"/>
  <c r="BI776" i="30"/>
  <c r="BI774" i="30"/>
  <c r="BI773" i="30"/>
  <c r="BF772" i="30"/>
  <c r="BI772" i="30" s="1"/>
  <c r="BI771" i="30"/>
  <c r="BF771" i="30"/>
  <c r="BF770" i="30"/>
  <c r="BI770" i="30" s="1"/>
  <c r="BI769" i="30"/>
  <c r="BF769" i="30"/>
  <c r="BF768" i="30"/>
  <c r="BI768" i="30" s="1"/>
  <c r="BI767" i="30"/>
  <c r="BF767" i="30"/>
  <c r="BF763" i="30"/>
  <c r="BI763" i="30" s="1"/>
  <c r="BE763" i="30"/>
  <c r="BI760" i="30"/>
  <c r="BI757" i="30"/>
  <c r="BI751" i="30"/>
  <c r="BF751" i="30"/>
  <c r="BE751" i="30"/>
  <c r="BF747" i="30"/>
  <c r="BI747" i="30" s="1"/>
  <c r="BE747" i="30"/>
  <c r="BI745" i="30"/>
  <c r="BI743" i="30"/>
  <c r="BI740" i="30"/>
  <c r="BI737" i="30"/>
  <c r="BF733" i="30"/>
  <c r="BI733" i="30" s="1"/>
  <c r="BE733" i="30"/>
  <c r="BI730" i="30"/>
  <c r="BI728" i="30"/>
  <c r="BI727" i="30"/>
  <c r="BI726" i="30"/>
  <c r="BF726" i="30"/>
  <c r="BF725" i="30"/>
  <c r="BI725" i="30" s="1"/>
  <c r="BI724" i="30"/>
  <c r="BF724" i="30"/>
  <c r="BF723" i="30"/>
  <c r="BI723" i="30" s="1"/>
  <c r="BI722" i="30"/>
  <c r="BF722" i="30"/>
  <c r="BF721" i="30"/>
  <c r="BI721" i="30" s="1"/>
  <c r="BI717" i="30"/>
  <c r="BF717" i="30"/>
  <c r="BE717" i="30"/>
  <c r="BI714" i="30"/>
  <c r="BI711" i="30"/>
  <c r="BI705" i="30"/>
  <c r="BF705" i="30"/>
  <c r="BE705" i="30"/>
  <c r="BI701" i="30"/>
  <c r="BF701" i="30"/>
  <c r="BE701" i="30"/>
  <c r="BI699" i="30"/>
  <c r="BI697" i="30"/>
  <c r="BI694" i="30"/>
  <c r="BI691" i="30"/>
  <c r="BF687" i="30"/>
  <c r="BI687" i="30" s="1"/>
  <c r="BE687" i="30"/>
  <c r="BI684" i="30"/>
  <c r="BI682" i="30"/>
  <c r="BI681" i="30"/>
  <c r="BI680" i="30"/>
  <c r="BF680" i="30"/>
  <c r="BF679" i="30"/>
  <c r="BI679" i="30" s="1"/>
  <c r="BI678" i="30"/>
  <c r="BF678" i="30"/>
  <c r="BF677" i="30"/>
  <c r="BI677" i="30" s="1"/>
  <c r="BI676" i="30"/>
  <c r="BF676" i="30"/>
  <c r="BF675" i="30"/>
  <c r="BI675" i="30" s="1"/>
  <c r="BI671" i="30"/>
  <c r="BF671" i="30"/>
  <c r="BE671" i="30"/>
  <c r="BI668" i="30"/>
  <c r="BI665" i="30"/>
  <c r="BF659" i="30"/>
  <c r="BI659" i="30" s="1"/>
  <c r="BE659" i="30"/>
  <c r="BI655" i="30"/>
  <c r="BF655" i="30"/>
  <c r="BE655" i="30"/>
  <c r="BI653" i="30"/>
  <c r="BI651" i="30"/>
  <c r="BI648" i="30"/>
  <c r="BI645" i="30"/>
  <c r="BI641" i="30"/>
  <c r="BF641" i="30"/>
  <c r="BE641" i="30"/>
  <c r="BI638" i="30"/>
  <c r="BI636" i="30"/>
  <c r="BI635" i="30"/>
  <c r="BF634" i="30"/>
  <c r="BI634" i="30" s="1"/>
  <c r="BI633" i="30"/>
  <c r="BF633" i="30"/>
  <c r="BF632" i="30"/>
  <c r="BI632" i="30" s="1"/>
  <c r="BI631" i="30"/>
  <c r="BF631" i="30"/>
  <c r="BF630" i="30"/>
  <c r="BI630" i="30" s="1"/>
  <c r="BI629" i="30"/>
  <c r="BF629" i="30"/>
  <c r="BF625" i="30"/>
  <c r="BI625" i="30" s="1"/>
  <c r="BE625" i="30"/>
  <c r="BI622" i="30"/>
  <c r="BI619" i="30"/>
  <c r="BF613" i="30"/>
  <c r="BI613" i="30" s="1"/>
  <c r="BE613" i="30"/>
  <c r="BF609" i="30"/>
  <c r="BI609" i="30" s="1"/>
  <c r="BE609" i="30"/>
  <c r="BI607" i="30"/>
  <c r="BI605" i="30"/>
  <c r="BI600" i="30"/>
  <c r="BI597" i="30"/>
  <c r="BI593" i="30"/>
  <c r="BF593" i="30"/>
  <c r="BE593" i="30"/>
  <c r="BI590" i="30"/>
  <c r="BI588" i="30"/>
  <c r="BI587" i="30"/>
  <c r="BF586" i="30"/>
  <c r="BI586" i="30" s="1"/>
  <c r="BI585" i="30"/>
  <c r="BF585" i="30"/>
  <c r="BF584" i="30"/>
  <c r="BI584" i="30" s="1"/>
  <c r="BI583" i="30"/>
  <c r="BF583" i="30"/>
  <c r="BF582" i="30"/>
  <c r="BI582" i="30" s="1"/>
  <c r="BI581" i="30"/>
  <c r="BF581" i="30"/>
  <c r="BF577" i="30"/>
  <c r="BI577" i="30" s="1"/>
  <c r="BE577" i="30"/>
  <c r="BI574" i="30"/>
  <c r="BI571" i="30"/>
  <c r="BI565" i="30"/>
  <c r="BF565" i="30"/>
  <c r="BE565" i="30"/>
  <c r="BF561" i="30"/>
  <c r="BI561" i="30" s="1"/>
  <c r="BE561" i="30"/>
  <c r="BI559" i="30"/>
  <c r="BI557" i="30"/>
  <c r="BI554" i="30"/>
  <c r="BI551" i="30"/>
  <c r="BF547" i="30"/>
  <c r="BI547" i="30" s="1"/>
  <c r="BE547" i="30"/>
  <c r="BI544" i="30"/>
  <c r="BI542" i="30"/>
  <c r="BI541" i="30"/>
  <c r="BI540" i="30"/>
  <c r="BF540" i="30"/>
  <c r="BF539" i="30"/>
  <c r="BI539" i="30" s="1"/>
  <c r="BI538" i="30"/>
  <c r="BF538" i="30"/>
  <c r="BF537" i="30"/>
  <c r="BI537" i="30" s="1"/>
  <c r="BI536" i="30"/>
  <c r="BF536" i="30"/>
  <c r="BF535" i="30"/>
  <c r="BI535" i="30" s="1"/>
  <c r="BI531" i="30"/>
  <c r="BF531" i="30"/>
  <c r="BE531" i="30"/>
  <c r="BI528" i="30"/>
  <c r="BI525" i="30"/>
  <c r="BI519" i="30"/>
  <c r="BF519" i="30"/>
  <c r="BE519" i="30"/>
  <c r="BI515" i="30"/>
  <c r="BF515" i="30"/>
  <c r="BE515" i="30"/>
  <c r="BI513" i="30"/>
  <c r="BI511" i="30"/>
  <c r="BI508" i="30"/>
  <c r="BI505" i="30"/>
  <c r="BF501" i="30"/>
  <c r="BI501" i="30" s="1"/>
  <c r="BE501" i="30"/>
  <c r="BI498" i="30"/>
  <c r="BI496" i="30"/>
  <c r="BI495" i="30"/>
  <c r="BI494" i="30"/>
  <c r="BF494" i="30"/>
  <c r="BF493" i="30"/>
  <c r="BI493" i="30" s="1"/>
  <c r="BI492" i="30"/>
  <c r="BF492" i="30"/>
  <c r="BF491" i="30"/>
  <c r="BI491" i="30" s="1"/>
  <c r="BI490" i="30"/>
  <c r="BF490" i="30"/>
  <c r="BF489" i="30"/>
  <c r="BI489" i="30" s="1"/>
  <c r="BI485" i="30"/>
  <c r="BF485" i="30"/>
  <c r="BE485" i="30"/>
  <c r="BI482" i="30"/>
  <c r="BI479" i="30"/>
  <c r="BF473" i="30"/>
  <c r="BI473" i="30" s="1"/>
  <c r="BE473" i="30"/>
  <c r="BI469" i="30"/>
  <c r="BF469" i="30"/>
  <c r="BE469" i="30"/>
  <c r="BI467" i="30"/>
  <c r="BI465" i="30"/>
  <c r="BI462" i="30"/>
  <c r="BI459" i="30"/>
  <c r="BI455" i="30"/>
  <c r="BF455" i="30"/>
  <c r="BE455" i="30"/>
  <c r="BI452" i="30"/>
  <c r="BI450" i="30"/>
  <c r="BI449" i="30"/>
  <c r="BF448" i="30"/>
  <c r="BI448" i="30" s="1"/>
  <c r="BI447" i="30"/>
  <c r="BF447" i="30"/>
  <c r="BF446" i="30"/>
  <c r="BI446" i="30" s="1"/>
  <c r="BI445" i="30"/>
  <c r="BF445" i="30"/>
  <c r="BF444" i="30"/>
  <c r="BI444" i="30" s="1"/>
  <c r="BI443" i="30"/>
  <c r="BF443" i="30"/>
  <c r="BF439" i="30"/>
  <c r="BI439" i="30" s="1"/>
  <c r="BE439" i="30"/>
  <c r="BI436" i="30"/>
  <c r="BI433" i="30"/>
  <c r="BF427" i="30"/>
  <c r="BI427" i="30" s="1"/>
  <c r="BE427" i="30"/>
  <c r="BF423" i="30"/>
  <c r="BI423" i="30" s="1"/>
  <c r="BE423" i="30"/>
  <c r="BI421" i="30"/>
  <c r="BI419" i="30"/>
  <c r="BI416" i="30"/>
  <c r="BI413" i="30"/>
  <c r="BI409" i="30"/>
  <c r="BF409" i="30"/>
  <c r="BE409" i="30"/>
  <c r="BI406" i="30"/>
  <c r="BI404" i="30"/>
  <c r="BI403" i="30"/>
  <c r="BF402" i="30"/>
  <c r="BI402" i="30" s="1"/>
  <c r="BI401" i="30"/>
  <c r="BF401" i="30"/>
  <c r="BF400" i="30"/>
  <c r="BI400" i="30" s="1"/>
  <c r="BI399" i="30"/>
  <c r="BF399" i="30"/>
  <c r="BF398" i="30"/>
  <c r="BI398" i="30" s="1"/>
  <c r="BI397" i="30"/>
  <c r="BF397" i="30"/>
  <c r="BF393" i="30"/>
  <c r="BI393" i="30" s="1"/>
  <c r="BE393" i="30"/>
  <c r="BI390" i="30"/>
  <c r="BI387" i="30"/>
  <c r="BI381" i="30"/>
  <c r="BF381" i="30"/>
  <c r="BE381" i="30"/>
  <c r="BF377" i="30"/>
  <c r="BI377" i="30" s="1"/>
  <c r="BE377" i="30"/>
  <c r="BI375" i="30"/>
  <c r="BI373" i="30"/>
  <c r="BI368" i="30"/>
  <c r="BI365" i="30"/>
  <c r="BF361" i="30"/>
  <c r="BI361" i="30" s="1"/>
  <c r="BE361" i="30"/>
  <c r="BI358" i="30"/>
  <c r="BI356" i="30"/>
  <c r="BI355" i="30"/>
  <c r="BI354" i="30"/>
  <c r="BF354" i="30"/>
  <c r="BF353" i="30"/>
  <c r="BI353" i="30" s="1"/>
  <c r="BI352" i="30"/>
  <c r="BF352" i="30"/>
  <c r="BF351" i="30"/>
  <c r="BI351" i="30" s="1"/>
  <c r="BI350" i="30"/>
  <c r="BF350" i="30"/>
  <c r="BF349" i="30"/>
  <c r="BI349" i="30" s="1"/>
  <c r="BI345" i="30"/>
  <c r="BF345" i="30"/>
  <c r="BE345" i="30"/>
  <c r="BI342" i="30"/>
  <c r="BI339" i="30"/>
  <c r="BI333" i="30"/>
  <c r="BF333" i="30"/>
  <c r="BE333" i="30"/>
  <c r="BI329" i="30"/>
  <c r="BF329" i="30"/>
  <c r="BE329" i="30"/>
  <c r="BI327" i="30"/>
  <c r="BI325" i="30"/>
  <c r="BI322" i="30"/>
  <c r="BI319" i="30"/>
  <c r="BF315" i="30"/>
  <c r="BI315" i="30" s="1"/>
  <c r="BE315" i="30"/>
  <c r="BI312" i="30"/>
  <c r="BI310" i="30"/>
  <c r="BI309" i="30"/>
  <c r="BI308" i="30"/>
  <c r="BF308" i="30"/>
  <c r="BF307" i="30"/>
  <c r="BI307" i="30" s="1"/>
  <c r="BI306" i="30"/>
  <c r="BF306" i="30"/>
  <c r="BF305" i="30"/>
  <c r="BI305" i="30" s="1"/>
  <c r="BI304" i="30"/>
  <c r="BF304" i="30"/>
  <c r="BF303" i="30"/>
  <c r="BI303" i="30" s="1"/>
  <c r="BI299" i="30"/>
  <c r="BF299" i="30"/>
  <c r="BE299" i="30"/>
  <c r="BI296" i="30"/>
  <c r="BI293" i="30"/>
  <c r="BF287" i="30"/>
  <c r="BI287" i="30" s="1"/>
  <c r="BE287" i="30"/>
  <c r="BI283" i="30"/>
  <c r="BF283" i="30"/>
  <c r="BE283" i="30"/>
  <c r="BI281" i="30"/>
  <c r="BI279" i="30"/>
  <c r="BI276" i="30"/>
  <c r="BI273" i="30"/>
  <c r="BI269" i="30"/>
  <c r="BF269" i="30"/>
  <c r="BE269" i="30"/>
  <c r="BI266" i="30"/>
  <c r="BI264" i="30"/>
  <c r="BI263" i="30"/>
  <c r="BF262" i="30"/>
  <c r="BI262" i="30" s="1"/>
  <c r="BI261" i="30"/>
  <c r="BF261" i="30"/>
  <c r="BF260" i="30"/>
  <c r="BI260" i="30" s="1"/>
  <c r="BI259" i="30"/>
  <c r="BF259" i="30"/>
  <c r="BF258" i="30"/>
  <c r="BI258" i="30" s="1"/>
  <c r="BI257" i="30"/>
  <c r="BF257" i="30"/>
  <c r="BF253" i="30"/>
  <c r="BI253" i="30" s="1"/>
  <c r="BE253" i="30"/>
  <c r="BI250" i="30"/>
  <c r="BI247" i="30"/>
  <c r="BF241" i="30"/>
  <c r="BI241" i="30" s="1"/>
  <c r="BE241" i="30"/>
  <c r="BF237" i="30"/>
  <c r="BI237" i="30" s="1"/>
  <c r="BE237" i="30"/>
  <c r="BI235" i="30"/>
  <c r="BI233" i="30"/>
  <c r="BI230" i="30"/>
  <c r="BI227" i="30"/>
  <c r="BI223" i="30"/>
  <c r="BF223" i="30"/>
  <c r="BE223" i="30"/>
  <c r="BI220" i="30"/>
  <c r="BI218" i="30"/>
  <c r="BI217" i="30"/>
  <c r="BF216" i="30"/>
  <c r="BI216" i="30" s="1"/>
  <c r="BI215" i="30"/>
  <c r="BF215" i="30"/>
  <c r="BF214" i="30"/>
  <c r="BI214" i="30" s="1"/>
  <c r="BI213" i="30"/>
  <c r="BF213" i="30"/>
  <c r="BF212" i="30"/>
  <c r="BI212" i="30" s="1"/>
  <c r="BI211" i="30"/>
  <c r="BF211" i="30"/>
  <c r="BF207" i="30"/>
  <c r="BI207" i="30" s="1"/>
  <c r="BE207" i="30"/>
  <c r="BI204" i="30"/>
  <c r="BI201" i="30"/>
  <c r="BI195" i="30"/>
  <c r="BF195" i="30"/>
  <c r="BE195" i="30"/>
  <c r="BF191" i="30"/>
  <c r="BI191" i="30" s="1"/>
  <c r="BE191" i="30"/>
  <c r="BI189" i="30"/>
  <c r="BI187" i="30"/>
  <c r="BI182" i="30"/>
  <c r="BI179" i="30"/>
  <c r="BF175" i="30"/>
  <c r="BI175" i="30" s="1"/>
  <c r="BE175" i="30"/>
  <c r="BI172" i="30"/>
  <c r="BI170" i="30"/>
  <c r="BI169" i="30"/>
  <c r="BI168" i="30"/>
  <c r="BF168" i="30"/>
  <c r="BF167" i="30"/>
  <c r="BI167" i="30" s="1"/>
  <c r="BI166" i="30"/>
  <c r="BF166" i="30"/>
  <c r="BF165" i="30"/>
  <c r="BI165" i="30" s="1"/>
  <c r="BI164" i="30"/>
  <c r="BF164" i="30"/>
  <c r="BF163" i="30"/>
  <c r="BI163" i="30" s="1"/>
  <c r="BF159" i="30"/>
  <c r="BI159" i="30" s="1"/>
  <c r="BE159" i="30"/>
  <c r="BI156" i="30"/>
  <c r="BI153" i="30"/>
  <c r="BF147" i="30"/>
  <c r="BI147" i="30" s="1"/>
  <c r="BE147" i="30"/>
  <c r="BF143" i="30"/>
  <c r="BI143" i="30" s="1"/>
  <c r="BE143" i="30"/>
  <c r="BI141" i="30"/>
  <c r="BI139" i="30"/>
  <c r="BI137" i="30"/>
  <c r="BF135" i="30"/>
  <c r="BI135" i="30" s="1"/>
  <c r="BE135" i="30"/>
  <c r="BI131" i="30"/>
  <c r="BI127" i="30"/>
  <c r="BI124" i="30"/>
  <c r="BI121" i="30"/>
  <c r="BI120" i="30"/>
  <c r="BI119" i="30"/>
  <c r="BI109" i="30"/>
  <c r="BF105" i="30"/>
  <c r="BI105" i="30" s="1"/>
  <c r="BE105" i="30"/>
  <c r="BI102" i="30"/>
  <c r="BI99" i="30"/>
  <c r="BI96" i="30"/>
  <c r="BI93" i="30"/>
  <c r="BI90" i="30"/>
  <c r="BI88" i="30"/>
  <c r="BI87" i="30"/>
  <c r="BF86" i="30"/>
  <c r="BI86" i="30" s="1"/>
  <c r="BI85" i="30"/>
  <c r="BF85" i="30"/>
  <c r="BF84" i="30"/>
  <c r="BI84" i="30" s="1"/>
  <c r="BF83" i="30"/>
  <c r="BI83" i="30" s="1"/>
  <c r="BF82" i="30"/>
  <c r="BI82" i="30" s="1"/>
  <c r="BI81" i="30"/>
  <c r="BF81" i="30"/>
  <c r="BF80" i="30"/>
  <c r="BI80" i="30" s="1"/>
  <c r="BI79" i="30"/>
  <c r="BF79" i="30"/>
  <c r="BI78" i="30"/>
  <c r="BF77" i="30"/>
  <c r="BI77" i="30" s="1"/>
  <c r="BI76" i="30"/>
  <c r="BF75" i="30"/>
  <c r="BI75" i="30" s="1"/>
  <c r="BI74" i="30"/>
  <c r="BF73" i="30"/>
  <c r="BI73" i="30" s="1"/>
  <c r="BI72" i="30"/>
  <c r="BI71" i="30"/>
  <c r="BF71" i="30"/>
  <c r="BI70" i="30"/>
  <c r="BF69" i="30"/>
  <c r="BI69" i="30" s="1"/>
  <c r="BI67" i="30"/>
  <c r="BF67" i="30"/>
  <c r="BI63" i="30"/>
  <c r="BI61" i="30"/>
  <c r="BI53" i="30"/>
  <c r="BI48" i="30"/>
  <c r="BF47" i="30"/>
  <c r="BI47" i="30" s="1"/>
  <c r="BI46" i="30"/>
  <c r="BF46" i="30"/>
  <c r="BF45" i="30"/>
  <c r="BI45" i="30" s="1"/>
  <c r="BI44" i="30"/>
  <c r="BF44" i="30"/>
  <c r="BF43" i="30"/>
  <c r="BI43" i="30" s="1"/>
  <c r="BI42" i="30"/>
  <c r="BF42" i="30"/>
  <c r="BF41" i="30"/>
  <c r="BI41" i="30" s="1"/>
  <c r="BI40" i="30"/>
  <c r="BF40" i="30"/>
  <c r="BF39" i="30"/>
  <c r="BI39" i="30" s="1"/>
  <c r="BI38" i="30"/>
  <c r="BF38" i="30"/>
  <c r="BF37" i="30"/>
  <c r="BI37" i="30" s="1"/>
  <c r="BI36" i="30"/>
  <c r="BF36" i="30"/>
  <c r="BF35" i="30"/>
  <c r="BI35" i="30" s="1"/>
  <c r="BI34" i="30"/>
  <c r="BF34" i="30"/>
  <c r="BF33" i="30"/>
  <c r="BI33" i="30" s="1"/>
  <c r="BF32" i="30"/>
  <c r="BI32" i="30" s="1"/>
  <c r="BF31" i="30"/>
  <c r="BI31" i="30" s="1"/>
  <c r="BI30" i="30"/>
  <c r="BF30" i="30"/>
  <c r="BF29" i="30"/>
  <c r="BI29" i="30" s="1"/>
  <c r="BF25" i="30"/>
  <c r="BI25" i="30" s="1"/>
  <c r="BE25" i="30"/>
  <c r="BI22" i="30"/>
  <c r="BI19" i="30"/>
  <c r="BF13" i="30"/>
  <c r="BI13" i="30" s="1"/>
  <c r="BE13" i="30"/>
  <c r="BF9" i="30"/>
  <c r="BI9" i="30" s="1"/>
  <c r="BE9" i="30"/>
  <c r="BI5" i="30"/>
  <c r="BI3" i="30"/>
  <c r="BI2" i="30"/>
  <c r="BI1" i="30"/>
  <c r="BI2268" i="29"/>
  <c r="BI2263" i="29"/>
  <c r="BI2260" i="29"/>
  <c r="BF2254" i="29"/>
  <c r="BI2254" i="29" s="1"/>
  <c r="BE2254" i="29"/>
  <c r="BI2251" i="29"/>
  <c r="BI2246" i="29"/>
  <c r="BI2245" i="29"/>
  <c r="BF2244" i="29"/>
  <c r="BI2244" i="29" s="1"/>
  <c r="BF2243" i="29"/>
  <c r="BI2243" i="29" s="1"/>
  <c r="BF2242" i="29"/>
  <c r="BI2242" i="29" s="1"/>
  <c r="BF2241" i="29"/>
  <c r="BI2241" i="29" s="1"/>
  <c r="BF2240" i="29"/>
  <c r="BI2240" i="29" s="1"/>
  <c r="BF2239" i="29"/>
  <c r="BI2239" i="29" s="1"/>
  <c r="BF2238" i="29"/>
  <c r="BI2238" i="29" s="1"/>
  <c r="BI2235" i="29"/>
  <c r="BF2229" i="29"/>
  <c r="BI2229" i="29" s="1"/>
  <c r="BE2229" i="29"/>
  <c r="BI2227" i="29"/>
  <c r="BI2224" i="29"/>
  <c r="BI2222" i="29"/>
  <c r="BI2220" i="29"/>
  <c r="BI2217" i="29"/>
  <c r="BI2216" i="29"/>
  <c r="BF2215" i="29"/>
  <c r="BI2215" i="29" s="1"/>
  <c r="BF2214" i="29"/>
  <c r="BI2214" i="29" s="1"/>
  <c r="BF2213" i="29"/>
  <c r="BI2213" i="29" s="1"/>
  <c r="BF2212" i="29"/>
  <c r="BI2212" i="29" s="1"/>
  <c r="BF2211" i="29"/>
  <c r="BI2211" i="29" s="1"/>
  <c r="BF2210" i="29"/>
  <c r="BI2210" i="29" s="1"/>
  <c r="BF2209" i="29"/>
  <c r="BI2209" i="29" s="1"/>
  <c r="BI2206" i="29"/>
  <c r="BF2200" i="29"/>
  <c r="BI2200" i="29" s="1"/>
  <c r="BE2200" i="29"/>
  <c r="BI2198" i="29"/>
  <c r="BI2195" i="29"/>
  <c r="BI2193" i="29"/>
  <c r="BI2191" i="29"/>
  <c r="BI2188" i="29"/>
  <c r="BI2187" i="29"/>
  <c r="BF2186" i="29"/>
  <c r="BI2186" i="29" s="1"/>
  <c r="BF2185" i="29"/>
  <c r="BI2185" i="29" s="1"/>
  <c r="BF2184" i="29"/>
  <c r="BI2184" i="29" s="1"/>
  <c r="BF2183" i="29"/>
  <c r="BI2183" i="29" s="1"/>
  <c r="BF2182" i="29"/>
  <c r="BI2182" i="29" s="1"/>
  <c r="BF2181" i="29"/>
  <c r="BI2181" i="29" s="1"/>
  <c r="BF2180" i="29"/>
  <c r="BI2180" i="29" s="1"/>
  <c r="BI2177" i="29"/>
  <c r="BF2171" i="29"/>
  <c r="BI2171" i="29" s="1"/>
  <c r="BE2171" i="29"/>
  <c r="BI2169" i="29"/>
  <c r="BI2166" i="29"/>
  <c r="BI2164" i="29"/>
  <c r="BI2162" i="29"/>
  <c r="BI2159" i="29"/>
  <c r="BI2158" i="29"/>
  <c r="BF2157" i="29"/>
  <c r="BI2157" i="29" s="1"/>
  <c r="BF2156" i="29"/>
  <c r="BI2156" i="29" s="1"/>
  <c r="BF2155" i="29"/>
  <c r="BI2155" i="29" s="1"/>
  <c r="BF2154" i="29"/>
  <c r="BI2154" i="29" s="1"/>
  <c r="BF2153" i="29"/>
  <c r="BI2153" i="29" s="1"/>
  <c r="BF2152" i="29"/>
  <c r="BI2152" i="29" s="1"/>
  <c r="BF2151" i="29"/>
  <c r="BI2151" i="29" s="1"/>
  <c r="BI2148" i="29"/>
  <c r="BF2142" i="29"/>
  <c r="BI2142" i="29" s="1"/>
  <c r="BE2142" i="29"/>
  <c r="BI2140" i="29"/>
  <c r="BI2137" i="29"/>
  <c r="BI2135" i="29"/>
  <c r="BI2133" i="29"/>
  <c r="BI2130" i="29"/>
  <c r="BI2129" i="29"/>
  <c r="BF2128" i="29"/>
  <c r="BI2128" i="29" s="1"/>
  <c r="BF2127" i="29"/>
  <c r="BI2127" i="29" s="1"/>
  <c r="BF2126" i="29"/>
  <c r="BI2126" i="29" s="1"/>
  <c r="BF2125" i="29"/>
  <c r="BI2125" i="29" s="1"/>
  <c r="BF2124" i="29"/>
  <c r="BI2124" i="29" s="1"/>
  <c r="BF2123" i="29"/>
  <c r="BI2123" i="29" s="1"/>
  <c r="BF2122" i="29"/>
  <c r="BI2122" i="29" s="1"/>
  <c r="BI2119" i="29"/>
  <c r="BF2113" i="29"/>
  <c r="BI2113" i="29" s="1"/>
  <c r="BE2113" i="29"/>
  <c r="BI2111" i="29"/>
  <c r="BI2108" i="29"/>
  <c r="BI2106" i="29"/>
  <c r="BI2104" i="29"/>
  <c r="BI2099" i="29"/>
  <c r="BI2098" i="29"/>
  <c r="BF2097" i="29"/>
  <c r="BI2097" i="29" s="1"/>
  <c r="BF2096" i="29"/>
  <c r="BI2096" i="29" s="1"/>
  <c r="BF2095" i="29"/>
  <c r="BI2095" i="29" s="1"/>
  <c r="BF2094" i="29"/>
  <c r="BI2094" i="29" s="1"/>
  <c r="BF2093" i="29"/>
  <c r="BI2093" i="29" s="1"/>
  <c r="BF2092" i="29"/>
  <c r="BI2092" i="29" s="1"/>
  <c r="BF2091" i="29"/>
  <c r="BI2091" i="29" s="1"/>
  <c r="BI2088" i="29"/>
  <c r="BF2082" i="29"/>
  <c r="BI2082" i="29" s="1"/>
  <c r="BE2082" i="29"/>
  <c r="BI2080" i="29"/>
  <c r="BI2077" i="29"/>
  <c r="BI2075" i="29"/>
  <c r="BI2073" i="29"/>
  <c r="BI2070" i="29"/>
  <c r="BI2069" i="29"/>
  <c r="BF2068" i="29"/>
  <c r="BI2068" i="29" s="1"/>
  <c r="BF2067" i="29"/>
  <c r="BI2067" i="29" s="1"/>
  <c r="BF2066" i="29"/>
  <c r="BI2066" i="29" s="1"/>
  <c r="BF2065" i="29"/>
  <c r="BI2065" i="29" s="1"/>
  <c r="BF2064" i="29"/>
  <c r="BI2064" i="29" s="1"/>
  <c r="BF2063" i="29"/>
  <c r="BI2063" i="29" s="1"/>
  <c r="BF2062" i="29"/>
  <c r="BI2062" i="29" s="1"/>
  <c r="BI2059" i="29"/>
  <c r="BF2053" i="29"/>
  <c r="BI2053" i="29" s="1"/>
  <c r="BE2053" i="29"/>
  <c r="BI2051" i="29"/>
  <c r="BI2048" i="29"/>
  <c r="BI2046" i="29"/>
  <c r="BI2044" i="29"/>
  <c r="BI2041" i="29"/>
  <c r="BI2040" i="29"/>
  <c r="BF2039" i="29"/>
  <c r="BI2039" i="29" s="1"/>
  <c r="BF2038" i="29"/>
  <c r="BI2038" i="29" s="1"/>
  <c r="BF2037" i="29"/>
  <c r="BI2037" i="29" s="1"/>
  <c r="BF2036" i="29"/>
  <c r="BI2036" i="29" s="1"/>
  <c r="BF2035" i="29"/>
  <c r="BI2035" i="29" s="1"/>
  <c r="BF2034" i="29"/>
  <c r="BI2034" i="29" s="1"/>
  <c r="BF2033" i="29"/>
  <c r="BI2033" i="29" s="1"/>
  <c r="BI2030" i="29"/>
  <c r="BF2024" i="29"/>
  <c r="BI2024" i="29" s="1"/>
  <c r="BE2024" i="29"/>
  <c r="BI2022" i="29"/>
  <c r="BI2019" i="29"/>
  <c r="BI2017" i="29"/>
  <c r="BI2015" i="29"/>
  <c r="BI2012" i="29"/>
  <c r="BI2011" i="29"/>
  <c r="BF2010" i="29"/>
  <c r="BI2010" i="29" s="1"/>
  <c r="BF2009" i="29"/>
  <c r="BI2009" i="29" s="1"/>
  <c r="BF2008" i="29"/>
  <c r="BI2008" i="29" s="1"/>
  <c r="BF2007" i="29"/>
  <c r="BI2007" i="29" s="1"/>
  <c r="BF2006" i="29"/>
  <c r="BI2006" i="29" s="1"/>
  <c r="BF2005" i="29"/>
  <c r="BI2005" i="29" s="1"/>
  <c r="BF2004" i="29"/>
  <c r="BI2004" i="29" s="1"/>
  <c r="BI2001" i="29"/>
  <c r="BF1995" i="29"/>
  <c r="BI1995" i="29" s="1"/>
  <c r="BE1995" i="29"/>
  <c r="BI1993" i="29"/>
  <c r="BI1990" i="29"/>
  <c r="BI1988" i="29"/>
  <c r="BI1986" i="29"/>
  <c r="BI1983" i="29"/>
  <c r="BI1982" i="29"/>
  <c r="BF1981" i="29"/>
  <c r="BI1981" i="29" s="1"/>
  <c r="BF1980" i="29"/>
  <c r="BI1980" i="29" s="1"/>
  <c r="BF1979" i="29"/>
  <c r="BI1979" i="29" s="1"/>
  <c r="BF1978" i="29"/>
  <c r="BI1978" i="29" s="1"/>
  <c r="BF1977" i="29"/>
  <c r="BI1977" i="29" s="1"/>
  <c r="BF1976" i="29"/>
  <c r="BI1976" i="29" s="1"/>
  <c r="BF1975" i="29"/>
  <c r="BI1975" i="29" s="1"/>
  <c r="BI1972" i="29"/>
  <c r="BF1966" i="29"/>
  <c r="BI1966" i="29" s="1"/>
  <c r="BE1966" i="29"/>
  <c r="BI1964" i="29"/>
  <c r="BI1961" i="29"/>
  <c r="BI1959" i="29"/>
  <c r="BI1957" i="29"/>
  <c r="BI1952" i="29"/>
  <c r="BI1951" i="29"/>
  <c r="BF1950" i="29"/>
  <c r="BI1950" i="29" s="1"/>
  <c r="BF1949" i="29"/>
  <c r="BI1949" i="29" s="1"/>
  <c r="BF1948" i="29"/>
  <c r="BI1948" i="29" s="1"/>
  <c r="BF1947" i="29"/>
  <c r="BI1947" i="29" s="1"/>
  <c r="BF1946" i="29"/>
  <c r="BI1946" i="29" s="1"/>
  <c r="BF1945" i="29"/>
  <c r="BI1945" i="29" s="1"/>
  <c r="BF1944" i="29"/>
  <c r="BI1944" i="29" s="1"/>
  <c r="BI1941" i="29"/>
  <c r="BF1935" i="29"/>
  <c r="BI1935" i="29" s="1"/>
  <c r="BE1935" i="29"/>
  <c r="BI1933" i="29"/>
  <c r="BI1930" i="29"/>
  <c r="BI1928" i="29"/>
  <c r="BI1926" i="29"/>
  <c r="BI1923" i="29"/>
  <c r="BI1922" i="29"/>
  <c r="BF1921" i="29"/>
  <c r="BI1921" i="29" s="1"/>
  <c r="BF1920" i="29"/>
  <c r="BI1920" i="29" s="1"/>
  <c r="BF1919" i="29"/>
  <c r="BI1919" i="29" s="1"/>
  <c r="BF1918" i="29"/>
  <c r="BI1918" i="29" s="1"/>
  <c r="BF1917" i="29"/>
  <c r="BI1917" i="29" s="1"/>
  <c r="BF1916" i="29"/>
  <c r="BI1916" i="29" s="1"/>
  <c r="BF1915" i="29"/>
  <c r="BI1915" i="29" s="1"/>
  <c r="BI1912" i="29"/>
  <c r="BF1906" i="29"/>
  <c r="BI1906" i="29" s="1"/>
  <c r="BE1906" i="29"/>
  <c r="BI1904" i="29"/>
  <c r="BI1901" i="29"/>
  <c r="BI1899" i="29"/>
  <c r="BI1897" i="29"/>
  <c r="BI1894" i="29"/>
  <c r="BI1893" i="29"/>
  <c r="BF1892" i="29"/>
  <c r="BI1892" i="29" s="1"/>
  <c r="BF1891" i="29"/>
  <c r="BI1891" i="29" s="1"/>
  <c r="BF1890" i="29"/>
  <c r="BI1890" i="29" s="1"/>
  <c r="BF1889" i="29"/>
  <c r="BI1889" i="29" s="1"/>
  <c r="BF1888" i="29"/>
  <c r="BI1888" i="29" s="1"/>
  <c r="BF1887" i="29"/>
  <c r="BI1887" i="29" s="1"/>
  <c r="BF1886" i="29"/>
  <c r="BI1886" i="29" s="1"/>
  <c r="BI1883" i="29"/>
  <c r="BF1877" i="29"/>
  <c r="BI1877" i="29" s="1"/>
  <c r="BE1877" i="29"/>
  <c r="BI1875" i="29"/>
  <c r="BI1872" i="29"/>
  <c r="BI1870" i="29"/>
  <c r="BI1868" i="29"/>
  <c r="BI1865" i="29"/>
  <c r="BI1864" i="29"/>
  <c r="BF1863" i="29"/>
  <c r="BI1863" i="29" s="1"/>
  <c r="BF1862" i="29"/>
  <c r="BI1862" i="29" s="1"/>
  <c r="BF1861" i="29"/>
  <c r="BI1861" i="29" s="1"/>
  <c r="BF1860" i="29"/>
  <c r="BI1860" i="29" s="1"/>
  <c r="BF1859" i="29"/>
  <c r="BI1859" i="29" s="1"/>
  <c r="BF1858" i="29"/>
  <c r="BI1858" i="29" s="1"/>
  <c r="BF1857" i="29"/>
  <c r="BI1857" i="29" s="1"/>
  <c r="BI1854" i="29"/>
  <c r="BF1848" i="29"/>
  <c r="BI1848" i="29" s="1"/>
  <c r="BE1848" i="29"/>
  <c r="BI1846" i="29"/>
  <c r="BI1843" i="29"/>
  <c r="BI1841" i="29"/>
  <c r="BI1839" i="29"/>
  <c r="BI1836" i="29"/>
  <c r="BI1835" i="29"/>
  <c r="BF1834" i="29"/>
  <c r="BI1834" i="29" s="1"/>
  <c r="BF1833" i="29"/>
  <c r="BI1833" i="29" s="1"/>
  <c r="BF1832" i="29"/>
  <c r="BI1832" i="29" s="1"/>
  <c r="BF1831" i="29"/>
  <c r="BI1831" i="29" s="1"/>
  <c r="BF1830" i="29"/>
  <c r="BI1830" i="29" s="1"/>
  <c r="BF1829" i="29"/>
  <c r="BI1829" i="29" s="1"/>
  <c r="BF1828" i="29"/>
  <c r="BI1828" i="29" s="1"/>
  <c r="BI1825" i="29"/>
  <c r="BF1819" i="29"/>
  <c r="BI1819" i="29" s="1"/>
  <c r="BE1819" i="29"/>
  <c r="BI1817" i="29"/>
  <c r="BI1814" i="29"/>
  <c r="BI1812" i="29"/>
  <c r="BI1810" i="29"/>
  <c r="BI1805" i="29"/>
  <c r="BI1804" i="29"/>
  <c r="BF1803" i="29"/>
  <c r="BI1803" i="29" s="1"/>
  <c r="BF1802" i="29"/>
  <c r="BI1802" i="29" s="1"/>
  <c r="BF1801" i="29"/>
  <c r="BI1801" i="29" s="1"/>
  <c r="BF1800" i="29"/>
  <c r="BI1800" i="29" s="1"/>
  <c r="BF1799" i="29"/>
  <c r="BI1799" i="29" s="1"/>
  <c r="BF1798" i="29"/>
  <c r="BI1798" i="29" s="1"/>
  <c r="BF1797" i="29"/>
  <c r="BI1797" i="29" s="1"/>
  <c r="BI1794" i="29"/>
  <c r="BF1788" i="29"/>
  <c r="BI1788" i="29" s="1"/>
  <c r="BE1788" i="29"/>
  <c r="BI1786" i="29"/>
  <c r="BI1783" i="29"/>
  <c r="BI1781" i="29"/>
  <c r="BI1779" i="29"/>
  <c r="BI1776" i="29"/>
  <c r="BI1775" i="29"/>
  <c r="BF1774" i="29"/>
  <c r="BI1774" i="29" s="1"/>
  <c r="BF1773" i="29"/>
  <c r="BI1773" i="29" s="1"/>
  <c r="BF1772" i="29"/>
  <c r="BI1772" i="29" s="1"/>
  <c r="BF1771" i="29"/>
  <c r="BI1771" i="29" s="1"/>
  <c r="BF1770" i="29"/>
  <c r="BI1770" i="29" s="1"/>
  <c r="BF1769" i="29"/>
  <c r="BI1769" i="29" s="1"/>
  <c r="BF1768" i="29"/>
  <c r="BI1768" i="29" s="1"/>
  <c r="BI1765" i="29"/>
  <c r="BF1759" i="29"/>
  <c r="BI1759" i="29" s="1"/>
  <c r="BE1759" i="29"/>
  <c r="BI1757" i="29"/>
  <c r="BI1754" i="29"/>
  <c r="BI1752" i="29"/>
  <c r="BI1750" i="29"/>
  <c r="BI1747" i="29"/>
  <c r="BI1746" i="29"/>
  <c r="BF1745" i="29"/>
  <c r="BI1745" i="29" s="1"/>
  <c r="BF1744" i="29"/>
  <c r="BI1744" i="29" s="1"/>
  <c r="BF1743" i="29"/>
  <c r="BI1743" i="29" s="1"/>
  <c r="BF1742" i="29"/>
  <c r="BI1742" i="29" s="1"/>
  <c r="BF1741" i="29"/>
  <c r="BI1741" i="29" s="1"/>
  <c r="BF1740" i="29"/>
  <c r="BI1740" i="29" s="1"/>
  <c r="BF1739" i="29"/>
  <c r="BI1739" i="29" s="1"/>
  <c r="BI1736" i="29"/>
  <c r="BF1730" i="29"/>
  <c r="BI1730" i="29" s="1"/>
  <c r="BE1730" i="29"/>
  <c r="BI1728" i="29"/>
  <c r="BI1725" i="29"/>
  <c r="BI1723" i="29"/>
  <c r="BI1721" i="29"/>
  <c r="BI1718" i="29"/>
  <c r="BI1717" i="29"/>
  <c r="BF1716" i="29"/>
  <c r="BI1716" i="29" s="1"/>
  <c r="BF1715" i="29"/>
  <c r="BI1715" i="29" s="1"/>
  <c r="BF1714" i="29"/>
  <c r="BI1714" i="29" s="1"/>
  <c r="BF1713" i="29"/>
  <c r="BI1713" i="29" s="1"/>
  <c r="BF1712" i="29"/>
  <c r="BI1712" i="29" s="1"/>
  <c r="BF1711" i="29"/>
  <c r="BI1711" i="29" s="1"/>
  <c r="BF1710" i="29"/>
  <c r="BI1710" i="29" s="1"/>
  <c r="BI1707" i="29"/>
  <c r="BF1701" i="29"/>
  <c r="BI1701" i="29" s="1"/>
  <c r="BE1701" i="29"/>
  <c r="BI1699" i="29"/>
  <c r="BI1696" i="29"/>
  <c r="BI1694" i="29"/>
  <c r="BI1692" i="29"/>
  <c r="BI1687" i="29"/>
  <c r="BI1686" i="29"/>
  <c r="BF1685" i="29"/>
  <c r="BI1685" i="29" s="1"/>
  <c r="BF1684" i="29"/>
  <c r="BI1684" i="29" s="1"/>
  <c r="BF1683" i="29"/>
  <c r="BI1683" i="29" s="1"/>
  <c r="BF1682" i="29"/>
  <c r="BI1682" i="29" s="1"/>
  <c r="BF1681" i="29"/>
  <c r="BI1681" i="29" s="1"/>
  <c r="BF1680" i="29"/>
  <c r="BI1680" i="29" s="1"/>
  <c r="BF1679" i="29"/>
  <c r="BI1679" i="29" s="1"/>
  <c r="BI1676" i="29"/>
  <c r="BF1670" i="29"/>
  <c r="BI1670" i="29" s="1"/>
  <c r="BE1670" i="29"/>
  <c r="BI1668" i="29"/>
  <c r="BI1665" i="29"/>
  <c r="BI1663" i="29"/>
  <c r="BI1661" i="29"/>
  <c r="BI1658" i="29"/>
  <c r="BI1657" i="29"/>
  <c r="BF1656" i="29"/>
  <c r="BI1656" i="29" s="1"/>
  <c r="BF1655" i="29"/>
  <c r="BI1655" i="29" s="1"/>
  <c r="BF1654" i="29"/>
  <c r="BI1654" i="29" s="1"/>
  <c r="BF1653" i="29"/>
  <c r="BI1653" i="29" s="1"/>
  <c r="BF1652" i="29"/>
  <c r="BI1652" i="29" s="1"/>
  <c r="BF1651" i="29"/>
  <c r="BI1651" i="29" s="1"/>
  <c r="BF1650" i="29"/>
  <c r="BI1650" i="29" s="1"/>
  <c r="BI1647" i="29"/>
  <c r="BF1641" i="29"/>
  <c r="BI1641" i="29" s="1"/>
  <c r="BE1641" i="29"/>
  <c r="BI1639" i="29"/>
  <c r="BI1636" i="29"/>
  <c r="BI1634" i="29"/>
  <c r="BI1632" i="29"/>
  <c r="BI1629" i="29"/>
  <c r="BI1628" i="29"/>
  <c r="BF1627" i="29"/>
  <c r="BI1627" i="29" s="1"/>
  <c r="BF1626" i="29"/>
  <c r="BI1626" i="29" s="1"/>
  <c r="BF1625" i="29"/>
  <c r="BI1625" i="29" s="1"/>
  <c r="BF1624" i="29"/>
  <c r="BI1624" i="29" s="1"/>
  <c r="BF1623" i="29"/>
  <c r="BI1623" i="29" s="1"/>
  <c r="BF1622" i="29"/>
  <c r="BI1622" i="29" s="1"/>
  <c r="BF1621" i="29"/>
  <c r="BI1621" i="29" s="1"/>
  <c r="BI1618" i="29"/>
  <c r="BF1612" i="29"/>
  <c r="BI1612" i="29" s="1"/>
  <c r="BE1612" i="29"/>
  <c r="BI1610" i="29"/>
  <c r="BI1607" i="29"/>
  <c r="BI1605" i="29"/>
  <c r="BI1603" i="29"/>
  <c r="BI1600" i="29"/>
  <c r="BI1599" i="29"/>
  <c r="BF1598" i="29"/>
  <c r="BI1598" i="29" s="1"/>
  <c r="BF1597" i="29"/>
  <c r="BI1597" i="29" s="1"/>
  <c r="BF1596" i="29"/>
  <c r="BI1596" i="29" s="1"/>
  <c r="BF1595" i="29"/>
  <c r="BI1595" i="29" s="1"/>
  <c r="BF1594" i="29"/>
  <c r="BI1594" i="29" s="1"/>
  <c r="BF1593" i="29"/>
  <c r="BI1593" i="29" s="1"/>
  <c r="BF1592" i="29"/>
  <c r="BI1592" i="29" s="1"/>
  <c r="BI1589" i="29"/>
  <c r="BF1583" i="29"/>
  <c r="BI1583" i="29" s="1"/>
  <c r="BE1583" i="29"/>
  <c r="BI1581" i="29"/>
  <c r="BI1578" i="29"/>
  <c r="BI1576" i="29"/>
  <c r="BI1574" i="29"/>
  <c r="BI1571" i="29"/>
  <c r="BI1570" i="29"/>
  <c r="BF1569" i="29"/>
  <c r="BI1569" i="29" s="1"/>
  <c r="BF1568" i="29"/>
  <c r="BI1568" i="29" s="1"/>
  <c r="BF1567" i="29"/>
  <c r="BI1567" i="29" s="1"/>
  <c r="BF1566" i="29"/>
  <c r="BI1566" i="29" s="1"/>
  <c r="BF1565" i="29"/>
  <c r="BI1565" i="29" s="1"/>
  <c r="BF1564" i="29"/>
  <c r="BI1564" i="29" s="1"/>
  <c r="BF1563" i="29"/>
  <c r="BI1563" i="29" s="1"/>
  <c r="BI1560" i="29"/>
  <c r="BF1554" i="29"/>
  <c r="BI1554" i="29" s="1"/>
  <c r="BE1554" i="29"/>
  <c r="BI1552" i="29"/>
  <c r="BI1549" i="29"/>
  <c r="BI1547" i="29"/>
  <c r="BI1545" i="29"/>
  <c r="BI1542" i="29"/>
  <c r="BI1541" i="29"/>
  <c r="BF1540" i="29"/>
  <c r="BI1540" i="29" s="1"/>
  <c r="BF1539" i="29"/>
  <c r="BI1539" i="29" s="1"/>
  <c r="BF1538" i="29"/>
  <c r="BI1538" i="29" s="1"/>
  <c r="BF1537" i="29"/>
  <c r="BI1537" i="29" s="1"/>
  <c r="BF1536" i="29"/>
  <c r="BI1536" i="29" s="1"/>
  <c r="BF1535" i="29"/>
  <c r="BI1535" i="29" s="1"/>
  <c r="BF1534" i="29"/>
  <c r="BI1534" i="29" s="1"/>
  <c r="BI1531" i="29"/>
  <c r="BF1525" i="29"/>
  <c r="BI1525" i="29" s="1"/>
  <c r="BE1525" i="29"/>
  <c r="BI1523" i="29"/>
  <c r="BI1520" i="29"/>
  <c r="BI1518" i="29"/>
  <c r="BI1516" i="29"/>
  <c r="BI1511" i="29"/>
  <c r="BI1510" i="29"/>
  <c r="BF1509" i="29"/>
  <c r="BI1509" i="29" s="1"/>
  <c r="BF1508" i="29"/>
  <c r="BI1508" i="29" s="1"/>
  <c r="BF1507" i="29"/>
  <c r="BI1507" i="29" s="1"/>
  <c r="BF1506" i="29"/>
  <c r="BI1506" i="29" s="1"/>
  <c r="BF1505" i="29"/>
  <c r="BI1505" i="29" s="1"/>
  <c r="BF1504" i="29"/>
  <c r="BI1504" i="29" s="1"/>
  <c r="BF1503" i="29"/>
  <c r="BI1503" i="29" s="1"/>
  <c r="BI1500" i="29"/>
  <c r="BF1494" i="29"/>
  <c r="BI1494" i="29" s="1"/>
  <c r="BE1494" i="29"/>
  <c r="BI1492" i="29"/>
  <c r="BI1489" i="29"/>
  <c r="BI1487" i="29"/>
  <c r="BI1485" i="29"/>
  <c r="BI1482" i="29"/>
  <c r="BI1481" i="29"/>
  <c r="BF1480" i="29"/>
  <c r="BI1480" i="29" s="1"/>
  <c r="BF1479" i="29"/>
  <c r="BI1479" i="29" s="1"/>
  <c r="BF1478" i="29"/>
  <c r="BI1478" i="29" s="1"/>
  <c r="BF1477" i="29"/>
  <c r="BI1477" i="29" s="1"/>
  <c r="BF1476" i="29"/>
  <c r="BI1476" i="29" s="1"/>
  <c r="BF1475" i="29"/>
  <c r="BI1475" i="29" s="1"/>
  <c r="BF1474" i="29"/>
  <c r="BI1474" i="29" s="1"/>
  <c r="BI1471" i="29"/>
  <c r="BF1465" i="29"/>
  <c r="BI1465" i="29" s="1"/>
  <c r="BE1465" i="29"/>
  <c r="BI1463" i="29"/>
  <c r="BI1460" i="29"/>
  <c r="BI1458" i="29"/>
  <c r="BI1456" i="29"/>
  <c r="BI1453" i="29"/>
  <c r="BI1452" i="29"/>
  <c r="BF1451" i="29"/>
  <c r="BI1451" i="29" s="1"/>
  <c r="BF1450" i="29"/>
  <c r="BI1450" i="29" s="1"/>
  <c r="BF1449" i="29"/>
  <c r="BI1449" i="29" s="1"/>
  <c r="BF1448" i="29"/>
  <c r="BI1448" i="29" s="1"/>
  <c r="BF1447" i="29"/>
  <c r="BI1447" i="29" s="1"/>
  <c r="BF1446" i="29"/>
  <c r="BI1446" i="29" s="1"/>
  <c r="BF1445" i="29"/>
  <c r="BI1445" i="29" s="1"/>
  <c r="BI1442" i="29"/>
  <c r="BF1436" i="29"/>
  <c r="BI1436" i="29" s="1"/>
  <c r="BE1436" i="29"/>
  <c r="BI1434" i="29"/>
  <c r="BI1431" i="29"/>
  <c r="BI1429" i="29"/>
  <c r="BI1427" i="29"/>
  <c r="BI1424" i="29"/>
  <c r="BI1423" i="29"/>
  <c r="BF1422" i="29"/>
  <c r="BI1422" i="29" s="1"/>
  <c r="BF1421" i="29"/>
  <c r="BI1421" i="29" s="1"/>
  <c r="BF1420" i="29"/>
  <c r="BI1420" i="29" s="1"/>
  <c r="BF1419" i="29"/>
  <c r="BI1419" i="29" s="1"/>
  <c r="BF1418" i="29"/>
  <c r="BI1418" i="29" s="1"/>
  <c r="BF1417" i="29"/>
  <c r="BI1417" i="29" s="1"/>
  <c r="BF1416" i="29"/>
  <c r="BI1416" i="29" s="1"/>
  <c r="BI1413" i="29"/>
  <c r="BF1407" i="29"/>
  <c r="BI1407" i="29" s="1"/>
  <c r="BE1407" i="29"/>
  <c r="BI1405" i="29"/>
  <c r="BI1402" i="29"/>
  <c r="BI1400" i="29"/>
  <c r="BI1398" i="29"/>
  <c r="BI1395" i="29"/>
  <c r="BI1394" i="29"/>
  <c r="BF1393" i="29"/>
  <c r="BI1393" i="29" s="1"/>
  <c r="BF1392" i="29"/>
  <c r="BI1392" i="29" s="1"/>
  <c r="BF1391" i="29"/>
  <c r="BI1391" i="29" s="1"/>
  <c r="BF1390" i="29"/>
  <c r="BI1390" i="29" s="1"/>
  <c r="BF1389" i="29"/>
  <c r="BI1389" i="29" s="1"/>
  <c r="BF1388" i="29"/>
  <c r="BI1388" i="29" s="1"/>
  <c r="BF1387" i="29"/>
  <c r="BI1387" i="29" s="1"/>
  <c r="BI1384" i="29"/>
  <c r="BF1378" i="29"/>
  <c r="BI1378" i="29" s="1"/>
  <c r="BE1378" i="29"/>
  <c r="BI1376" i="29"/>
  <c r="BI1373" i="29"/>
  <c r="BI1371" i="29"/>
  <c r="BI1369" i="29"/>
  <c r="BI1364" i="29"/>
  <c r="BI1363" i="29"/>
  <c r="BF1362" i="29"/>
  <c r="BI1362" i="29" s="1"/>
  <c r="BF1361" i="29"/>
  <c r="BI1361" i="29" s="1"/>
  <c r="BF1360" i="29"/>
  <c r="BI1360" i="29" s="1"/>
  <c r="BF1359" i="29"/>
  <c r="BI1359" i="29" s="1"/>
  <c r="BF1358" i="29"/>
  <c r="BI1358" i="29" s="1"/>
  <c r="BF1357" i="29"/>
  <c r="BI1357" i="29" s="1"/>
  <c r="BF1356" i="29"/>
  <c r="BI1356" i="29" s="1"/>
  <c r="BI1353" i="29"/>
  <c r="BF1347" i="29"/>
  <c r="BI1347" i="29" s="1"/>
  <c r="BE1347" i="29"/>
  <c r="BI1345" i="29"/>
  <c r="BI1342" i="29"/>
  <c r="BI1340" i="29"/>
  <c r="BI1338" i="29"/>
  <c r="BI1335" i="29"/>
  <c r="BI1334" i="29"/>
  <c r="BF1333" i="29"/>
  <c r="BI1333" i="29" s="1"/>
  <c r="BF1332" i="29"/>
  <c r="BI1332" i="29" s="1"/>
  <c r="BF1331" i="29"/>
  <c r="BI1331" i="29" s="1"/>
  <c r="BF1330" i="29"/>
  <c r="BI1330" i="29" s="1"/>
  <c r="BF1329" i="29"/>
  <c r="BI1329" i="29" s="1"/>
  <c r="BF1328" i="29"/>
  <c r="BI1328" i="29" s="1"/>
  <c r="BF1327" i="29"/>
  <c r="BI1327" i="29" s="1"/>
  <c r="BI1324" i="29"/>
  <c r="BF1318" i="29"/>
  <c r="BI1318" i="29" s="1"/>
  <c r="BE1318" i="29"/>
  <c r="BI1316" i="29"/>
  <c r="BI1313" i="29"/>
  <c r="BI1311" i="29"/>
  <c r="BI1309" i="29"/>
  <c r="BI1306" i="29"/>
  <c r="BI1305" i="29"/>
  <c r="BF1304" i="29"/>
  <c r="BI1304" i="29" s="1"/>
  <c r="BF1303" i="29"/>
  <c r="BI1303" i="29" s="1"/>
  <c r="BF1302" i="29"/>
  <c r="BI1302" i="29" s="1"/>
  <c r="BF1301" i="29"/>
  <c r="BI1301" i="29" s="1"/>
  <c r="BF1300" i="29"/>
  <c r="BI1300" i="29" s="1"/>
  <c r="BF1299" i="29"/>
  <c r="BI1299" i="29" s="1"/>
  <c r="BF1298" i="29"/>
  <c r="BI1298" i="29" s="1"/>
  <c r="BI1295" i="29"/>
  <c r="BF1289" i="29"/>
  <c r="BI1289" i="29" s="1"/>
  <c r="BE1289" i="29"/>
  <c r="BI1287" i="29"/>
  <c r="BI1284" i="29"/>
  <c r="BI1282" i="29"/>
  <c r="BI1280" i="29"/>
  <c r="BI1277" i="29"/>
  <c r="BI1276" i="29"/>
  <c r="BF1275" i="29"/>
  <c r="BI1275" i="29" s="1"/>
  <c r="BF1274" i="29"/>
  <c r="BI1274" i="29" s="1"/>
  <c r="BF1273" i="29"/>
  <c r="BI1273" i="29" s="1"/>
  <c r="BF1272" i="29"/>
  <c r="BI1272" i="29" s="1"/>
  <c r="BF1271" i="29"/>
  <c r="BI1271" i="29" s="1"/>
  <c r="BF1270" i="29"/>
  <c r="BI1270" i="29" s="1"/>
  <c r="BF1269" i="29"/>
  <c r="BI1269" i="29" s="1"/>
  <c r="BI1266" i="29"/>
  <c r="BF1260" i="29"/>
  <c r="BI1260" i="29" s="1"/>
  <c r="BE1260" i="29"/>
  <c r="BI1258" i="29"/>
  <c r="BI1255" i="29"/>
  <c r="BI1253" i="29"/>
  <c r="BI1251" i="29"/>
  <c r="BI1248" i="29"/>
  <c r="BI1247" i="29"/>
  <c r="BF1246" i="29"/>
  <c r="BI1246" i="29" s="1"/>
  <c r="BF1245" i="29"/>
  <c r="BI1245" i="29" s="1"/>
  <c r="BF1244" i="29"/>
  <c r="BI1244" i="29" s="1"/>
  <c r="BF1243" i="29"/>
  <c r="BI1243" i="29" s="1"/>
  <c r="BF1242" i="29"/>
  <c r="BI1242" i="29" s="1"/>
  <c r="BF1241" i="29"/>
  <c r="BI1241" i="29" s="1"/>
  <c r="BF1240" i="29"/>
  <c r="BI1240" i="29" s="1"/>
  <c r="BI1237" i="29"/>
  <c r="BF1231" i="29"/>
  <c r="BI1231" i="29" s="1"/>
  <c r="BE1231" i="29"/>
  <c r="BI1229" i="29"/>
  <c r="BI1226" i="29"/>
  <c r="BI1224" i="29"/>
  <c r="BI1222" i="29"/>
  <c r="BI1217" i="29"/>
  <c r="BI1216" i="29"/>
  <c r="BF1215" i="29"/>
  <c r="BI1215" i="29" s="1"/>
  <c r="BF1214" i="29"/>
  <c r="BI1214" i="29" s="1"/>
  <c r="BF1213" i="29"/>
  <c r="BI1213" i="29" s="1"/>
  <c r="BF1212" i="29"/>
  <c r="BI1212" i="29" s="1"/>
  <c r="BF1211" i="29"/>
  <c r="BI1211" i="29" s="1"/>
  <c r="BF1210" i="29"/>
  <c r="BI1210" i="29" s="1"/>
  <c r="BF1209" i="29"/>
  <c r="BI1209" i="29" s="1"/>
  <c r="BI1206" i="29"/>
  <c r="BF1200" i="29"/>
  <c r="BI1200" i="29" s="1"/>
  <c r="BE1200" i="29"/>
  <c r="BI1198" i="29"/>
  <c r="BI1195" i="29"/>
  <c r="BI1193" i="29"/>
  <c r="BI1191" i="29"/>
  <c r="BI1188" i="29"/>
  <c r="BI1187" i="29"/>
  <c r="BF1186" i="29"/>
  <c r="BI1186" i="29" s="1"/>
  <c r="BF1185" i="29"/>
  <c r="BI1185" i="29" s="1"/>
  <c r="BF1184" i="29"/>
  <c r="BI1184" i="29" s="1"/>
  <c r="BF1183" i="29"/>
  <c r="BI1183" i="29" s="1"/>
  <c r="BF1182" i="29"/>
  <c r="BI1182" i="29" s="1"/>
  <c r="BF1181" i="29"/>
  <c r="BI1181" i="29" s="1"/>
  <c r="BF1180" i="29"/>
  <c r="BI1180" i="29" s="1"/>
  <c r="BI1177" i="29"/>
  <c r="BF1171" i="29"/>
  <c r="BI1171" i="29" s="1"/>
  <c r="BE1171" i="29"/>
  <c r="BI1169" i="29"/>
  <c r="BI1166" i="29"/>
  <c r="BI1164" i="29"/>
  <c r="BI1162" i="29"/>
  <c r="BI1159" i="29"/>
  <c r="BI1158" i="29"/>
  <c r="BF1157" i="29"/>
  <c r="BI1157" i="29" s="1"/>
  <c r="BF1156" i="29"/>
  <c r="BI1156" i="29" s="1"/>
  <c r="BF1155" i="29"/>
  <c r="BI1155" i="29" s="1"/>
  <c r="BF1154" i="29"/>
  <c r="BI1154" i="29" s="1"/>
  <c r="BF1153" i="29"/>
  <c r="BI1153" i="29" s="1"/>
  <c r="BF1152" i="29"/>
  <c r="BI1152" i="29" s="1"/>
  <c r="BF1151" i="29"/>
  <c r="BI1151" i="29" s="1"/>
  <c r="BI1148" i="29"/>
  <c r="BF1142" i="29"/>
  <c r="BI1142" i="29" s="1"/>
  <c r="BE1142" i="29"/>
  <c r="BI1140" i="29"/>
  <c r="BI1137" i="29"/>
  <c r="BI1135" i="29"/>
  <c r="BI1133" i="29"/>
  <c r="BI1130" i="29"/>
  <c r="BI1129" i="29"/>
  <c r="BF1128" i="29"/>
  <c r="BI1128" i="29" s="1"/>
  <c r="BF1127" i="29"/>
  <c r="BI1127" i="29" s="1"/>
  <c r="BF1126" i="29"/>
  <c r="BI1126" i="29" s="1"/>
  <c r="BF1125" i="29"/>
  <c r="BI1125" i="29" s="1"/>
  <c r="BF1124" i="29"/>
  <c r="BI1124" i="29" s="1"/>
  <c r="BF1123" i="29"/>
  <c r="BI1123" i="29" s="1"/>
  <c r="BF1122" i="29"/>
  <c r="BI1122" i="29" s="1"/>
  <c r="BI1119" i="29"/>
  <c r="BF1113" i="29"/>
  <c r="BI1113" i="29" s="1"/>
  <c r="BE1113" i="29"/>
  <c r="BI1111" i="29"/>
  <c r="BI1108" i="29"/>
  <c r="BI1106" i="29"/>
  <c r="BI1104" i="29"/>
  <c r="BI1099" i="29"/>
  <c r="BI1098" i="29"/>
  <c r="BF1097" i="29"/>
  <c r="BI1097" i="29" s="1"/>
  <c r="BF1096" i="29"/>
  <c r="BI1096" i="29" s="1"/>
  <c r="BF1095" i="29"/>
  <c r="BI1095" i="29" s="1"/>
  <c r="BF1094" i="29"/>
  <c r="BI1094" i="29" s="1"/>
  <c r="BF1093" i="29"/>
  <c r="BI1093" i="29" s="1"/>
  <c r="BF1092" i="29"/>
  <c r="BI1092" i="29" s="1"/>
  <c r="BF1091" i="29"/>
  <c r="BI1091" i="29" s="1"/>
  <c r="BI1088" i="29"/>
  <c r="BF1082" i="29"/>
  <c r="BI1082" i="29" s="1"/>
  <c r="BE1082" i="29"/>
  <c r="BI1080" i="29"/>
  <c r="BI1077" i="29"/>
  <c r="BI1075" i="29"/>
  <c r="BI1073" i="29"/>
  <c r="BF1072" i="29"/>
  <c r="BI1072" i="29" s="1"/>
  <c r="BI1071" i="29"/>
  <c r="BF1070" i="29"/>
  <c r="BI1070" i="29" s="1"/>
  <c r="BI1069" i="29"/>
  <c r="BF1068" i="29"/>
  <c r="BI1068" i="29" s="1"/>
  <c r="BI1064" i="29"/>
  <c r="BI1061" i="29"/>
  <c r="BF1057" i="29"/>
  <c r="BI1057" i="29" s="1"/>
  <c r="BE1057" i="29"/>
  <c r="BI1054" i="29"/>
  <c r="BI1052" i="29"/>
  <c r="BI1051" i="29"/>
  <c r="BF1050" i="29"/>
  <c r="BI1050" i="29" s="1"/>
  <c r="BF1049" i="29"/>
  <c r="BI1049" i="29" s="1"/>
  <c r="BF1048" i="29"/>
  <c r="BI1048" i="29" s="1"/>
  <c r="BF1047" i="29"/>
  <c r="BI1047" i="29" s="1"/>
  <c r="BF1046" i="29"/>
  <c r="BI1046" i="29" s="1"/>
  <c r="BF1045" i="29"/>
  <c r="BI1045" i="29" s="1"/>
  <c r="BF1041" i="29"/>
  <c r="BI1041" i="29" s="1"/>
  <c r="BE1041" i="29"/>
  <c r="BI1038" i="29"/>
  <c r="BI1035" i="29"/>
  <c r="BF1029" i="29"/>
  <c r="BI1029" i="29" s="1"/>
  <c r="BE1029" i="29"/>
  <c r="BF1025" i="29"/>
  <c r="BI1025" i="29" s="1"/>
  <c r="BE1025" i="29"/>
  <c r="BI1023" i="29"/>
  <c r="BI1021" i="29"/>
  <c r="BI1018" i="29"/>
  <c r="BI1015" i="29"/>
  <c r="BF1011" i="29"/>
  <c r="BI1011" i="29" s="1"/>
  <c r="BE1011" i="29"/>
  <c r="BI1008" i="29"/>
  <c r="BI1006" i="29"/>
  <c r="BI1005" i="29"/>
  <c r="BF1004" i="29"/>
  <c r="BI1004" i="29" s="1"/>
  <c r="BF1003" i="29"/>
  <c r="BI1003" i="29" s="1"/>
  <c r="BF1002" i="29"/>
  <c r="BI1002" i="29" s="1"/>
  <c r="BF1001" i="29"/>
  <c r="BI1001" i="29" s="1"/>
  <c r="BF1000" i="29"/>
  <c r="BI1000" i="29" s="1"/>
  <c r="BF999" i="29"/>
  <c r="BI999" i="29" s="1"/>
  <c r="BF995" i="29"/>
  <c r="BI995" i="29" s="1"/>
  <c r="BE995" i="29"/>
  <c r="BI992" i="29"/>
  <c r="BI989" i="29"/>
  <c r="BF983" i="29"/>
  <c r="BI983" i="29" s="1"/>
  <c r="BE983" i="29"/>
  <c r="BF979" i="29"/>
  <c r="BI979" i="29" s="1"/>
  <c r="BE979" i="29"/>
  <c r="BI977" i="29"/>
  <c r="BI975" i="29"/>
  <c r="BI972" i="29"/>
  <c r="BI969" i="29"/>
  <c r="BF965" i="29"/>
  <c r="BI965" i="29" s="1"/>
  <c r="BE965" i="29"/>
  <c r="BI962" i="29"/>
  <c r="BI960" i="29"/>
  <c r="BI959" i="29"/>
  <c r="BF958" i="29"/>
  <c r="BI958" i="29" s="1"/>
  <c r="BF957" i="29"/>
  <c r="BI957" i="29" s="1"/>
  <c r="BF956" i="29"/>
  <c r="BI956" i="29" s="1"/>
  <c r="BF955" i="29"/>
  <c r="BI955" i="29" s="1"/>
  <c r="BF954" i="29"/>
  <c r="BI954" i="29" s="1"/>
  <c r="BF953" i="29"/>
  <c r="BI953" i="29" s="1"/>
  <c r="BF949" i="29"/>
  <c r="BI949" i="29" s="1"/>
  <c r="BE949" i="29"/>
  <c r="BI946" i="29"/>
  <c r="BI943" i="29"/>
  <c r="BF937" i="29"/>
  <c r="BI937" i="29" s="1"/>
  <c r="BE937" i="29"/>
  <c r="BF933" i="29"/>
  <c r="BI933" i="29" s="1"/>
  <c r="BE933" i="29"/>
  <c r="BI931" i="29"/>
  <c r="BI929" i="29"/>
  <c r="BI926" i="29"/>
  <c r="BI923" i="29"/>
  <c r="BF919" i="29"/>
  <c r="BI919" i="29" s="1"/>
  <c r="BE919" i="29"/>
  <c r="BI916" i="29"/>
  <c r="BI914" i="29"/>
  <c r="BI913" i="29"/>
  <c r="BF912" i="29"/>
  <c r="BI912" i="29" s="1"/>
  <c r="BF911" i="29"/>
  <c r="BI911" i="29" s="1"/>
  <c r="BF910" i="29"/>
  <c r="BI910" i="29" s="1"/>
  <c r="BF909" i="29"/>
  <c r="BI909" i="29" s="1"/>
  <c r="BF908" i="29"/>
  <c r="BI908" i="29" s="1"/>
  <c r="BF907" i="29"/>
  <c r="BI907" i="29" s="1"/>
  <c r="BF903" i="29"/>
  <c r="BI903" i="29" s="1"/>
  <c r="BE903" i="29"/>
  <c r="BI900" i="29"/>
  <c r="BI897" i="29"/>
  <c r="BF891" i="29"/>
  <c r="BI891" i="29" s="1"/>
  <c r="BE891" i="29"/>
  <c r="BF887" i="29"/>
  <c r="BI887" i="29" s="1"/>
  <c r="BE887" i="29"/>
  <c r="BI885" i="29"/>
  <c r="BI883" i="29"/>
  <c r="BI880" i="29"/>
  <c r="BI877" i="29"/>
  <c r="BF873" i="29"/>
  <c r="BI873" i="29" s="1"/>
  <c r="BE873" i="29"/>
  <c r="BI870" i="29"/>
  <c r="BI868" i="29"/>
  <c r="BI867" i="29"/>
  <c r="BF866" i="29"/>
  <c r="BI866" i="29" s="1"/>
  <c r="BF865" i="29"/>
  <c r="BI865" i="29" s="1"/>
  <c r="BF864" i="29"/>
  <c r="BI864" i="29" s="1"/>
  <c r="BF863" i="29"/>
  <c r="BI863" i="29" s="1"/>
  <c r="BF862" i="29"/>
  <c r="BI862" i="29" s="1"/>
  <c r="BF861" i="29"/>
  <c r="BI861" i="29" s="1"/>
  <c r="BF857" i="29"/>
  <c r="BI857" i="29" s="1"/>
  <c r="BE857" i="29"/>
  <c r="BI854" i="29"/>
  <c r="BI851" i="29"/>
  <c r="BF845" i="29"/>
  <c r="BI845" i="29" s="1"/>
  <c r="BE845" i="29"/>
  <c r="BF841" i="29"/>
  <c r="BI841" i="29" s="1"/>
  <c r="BE841" i="29"/>
  <c r="BI839" i="29"/>
  <c r="BI837" i="29"/>
  <c r="BI832" i="29"/>
  <c r="BI829" i="29"/>
  <c r="BF825" i="29"/>
  <c r="BI825" i="29" s="1"/>
  <c r="BE825" i="29"/>
  <c r="BI822" i="29"/>
  <c r="BI820" i="29"/>
  <c r="BI819" i="29"/>
  <c r="BF818" i="29"/>
  <c r="BI818" i="29" s="1"/>
  <c r="BF817" i="29"/>
  <c r="BI817" i="29" s="1"/>
  <c r="BF816" i="29"/>
  <c r="BI816" i="29" s="1"/>
  <c r="BF815" i="29"/>
  <c r="BI815" i="29" s="1"/>
  <c r="BF814" i="29"/>
  <c r="BI814" i="29" s="1"/>
  <c r="BF813" i="29"/>
  <c r="BI813" i="29" s="1"/>
  <c r="BF809" i="29"/>
  <c r="BI809" i="29" s="1"/>
  <c r="BE809" i="29"/>
  <c r="BI806" i="29"/>
  <c r="BI803" i="29"/>
  <c r="BF797" i="29"/>
  <c r="BI797" i="29" s="1"/>
  <c r="BE797" i="29"/>
  <c r="BF793" i="29"/>
  <c r="BI793" i="29" s="1"/>
  <c r="BE793" i="29"/>
  <c r="BI791" i="29"/>
  <c r="BI789" i="29"/>
  <c r="BI786" i="29"/>
  <c r="BI783" i="29"/>
  <c r="BF779" i="29"/>
  <c r="BI779" i="29" s="1"/>
  <c r="BE779" i="29"/>
  <c r="BI776" i="29"/>
  <c r="BI774" i="29"/>
  <c r="BI773" i="29"/>
  <c r="BF772" i="29"/>
  <c r="BI772" i="29" s="1"/>
  <c r="BF771" i="29"/>
  <c r="BI771" i="29" s="1"/>
  <c r="BF770" i="29"/>
  <c r="BI770" i="29" s="1"/>
  <c r="BF769" i="29"/>
  <c r="BI769" i="29" s="1"/>
  <c r="BF768" i="29"/>
  <c r="BI768" i="29" s="1"/>
  <c r="BF767" i="29"/>
  <c r="BI767" i="29" s="1"/>
  <c r="BF763" i="29"/>
  <c r="BI763" i="29" s="1"/>
  <c r="BE763" i="29"/>
  <c r="BI760" i="29"/>
  <c r="BI757" i="29"/>
  <c r="BF751" i="29"/>
  <c r="BI751" i="29" s="1"/>
  <c r="BE751" i="29"/>
  <c r="BF747" i="29"/>
  <c r="BI747" i="29" s="1"/>
  <c r="BE747" i="29"/>
  <c r="BI745" i="29"/>
  <c r="BI743" i="29"/>
  <c r="BI740" i="29"/>
  <c r="BI737" i="29"/>
  <c r="BF733" i="29"/>
  <c r="BI733" i="29" s="1"/>
  <c r="BE733" i="29"/>
  <c r="BI730" i="29"/>
  <c r="BI728" i="29"/>
  <c r="BI727" i="29"/>
  <c r="BF726" i="29"/>
  <c r="BI726" i="29" s="1"/>
  <c r="BF725" i="29"/>
  <c r="BI725" i="29" s="1"/>
  <c r="BF724" i="29"/>
  <c r="BI724" i="29" s="1"/>
  <c r="BF723" i="29"/>
  <c r="BI723" i="29" s="1"/>
  <c r="BF722" i="29"/>
  <c r="BI722" i="29" s="1"/>
  <c r="BF721" i="29"/>
  <c r="BI721" i="29" s="1"/>
  <c r="BF717" i="29"/>
  <c r="BI717" i="29" s="1"/>
  <c r="BE717" i="29"/>
  <c r="BI714" i="29"/>
  <c r="BI711" i="29"/>
  <c r="BF705" i="29"/>
  <c r="BI705" i="29" s="1"/>
  <c r="BE705" i="29"/>
  <c r="BF701" i="29"/>
  <c r="BI701" i="29" s="1"/>
  <c r="BE701" i="29"/>
  <c r="BI699" i="29"/>
  <c r="BI697" i="29"/>
  <c r="BI694" i="29"/>
  <c r="BI691" i="29"/>
  <c r="BF687" i="29"/>
  <c r="BI687" i="29" s="1"/>
  <c r="BE687" i="29"/>
  <c r="BI684" i="29"/>
  <c r="BI682" i="29"/>
  <c r="BI681" i="29"/>
  <c r="BF680" i="29"/>
  <c r="BI680" i="29" s="1"/>
  <c r="BF679" i="29"/>
  <c r="BI679" i="29" s="1"/>
  <c r="BF678" i="29"/>
  <c r="BI678" i="29" s="1"/>
  <c r="BF677" i="29"/>
  <c r="BI677" i="29" s="1"/>
  <c r="BF676" i="29"/>
  <c r="BI676" i="29" s="1"/>
  <c r="BF675" i="29"/>
  <c r="BI675" i="29" s="1"/>
  <c r="BF671" i="29"/>
  <c r="BI671" i="29" s="1"/>
  <c r="BE671" i="29"/>
  <c r="BI668" i="29"/>
  <c r="BI665" i="29"/>
  <c r="BF659" i="29"/>
  <c r="BI659" i="29" s="1"/>
  <c r="BE659" i="29"/>
  <c r="BF655" i="29"/>
  <c r="BI655" i="29" s="1"/>
  <c r="BE655" i="29"/>
  <c r="BI653" i="29"/>
  <c r="BI651" i="29"/>
  <c r="BI648" i="29"/>
  <c r="BI645" i="29"/>
  <c r="BF641" i="29"/>
  <c r="BI641" i="29" s="1"/>
  <c r="BE641" i="29"/>
  <c r="BI638" i="29"/>
  <c r="BI636" i="29"/>
  <c r="BI635" i="29"/>
  <c r="BF634" i="29"/>
  <c r="BI634" i="29" s="1"/>
  <c r="BF633" i="29"/>
  <c r="BI633" i="29" s="1"/>
  <c r="BF632" i="29"/>
  <c r="BI632" i="29" s="1"/>
  <c r="BF631" i="29"/>
  <c r="BI631" i="29" s="1"/>
  <c r="BF630" i="29"/>
  <c r="BI630" i="29" s="1"/>
  <c r="BF629" i="29"/>
  <c r="BI629" i="29" s="1"/>
  <c r="BF625" i="29"/>
  <c r="BI625" i="29" s="1"/>
  <c r="BE625" i="29"/>
  <c r="BI622" i="29"/>
  <c r="BI619" i="29"/>
  <c r="BF613" i="29"/>
  <c r="BI613" i="29" s="1"/>
  <c r="BE613" i="29"/>
  <c r="BF609" i="29"/>
  <c r="BI609" i="29" s="1"/>
  <c r="BE609" i="29"/>
  <c r="BI607" i="29"/>
  <c r="BI605" i="29"/>
  <c r="BI600" i="29"/>
  <c r="BI597" i="29"/>
  <c r="BF593" i="29"/>
  <c r="BI593" i="29" s="1"/>
  <c r="BE593" i="29"/>
  <c r="BI590" i="29"/>
  <c r="BI588" i="29"/>
  <c r="BI587" i="29"/>
  <c r="BF586" i="29"/>
  <c r="BI586" i="29" s="1"/>
  <c r="BF585" i="29"/>
  <c r="BI585" i="29" s="1"/>
  <c r="BF584" i="29"/>
  <c r="BI584" i="29" s="1"/>
  <c r="BF583" i="29"/>
  <c r="BI583" i="29" s="1"/>
  <c r="BF582" i="29"/>
  <c r="BI582" i="29" s="1"/>
  <c r="BF581" i="29"/>
  <c r="BI581" i="29" s="1"/>
  <c r="BF577" i="29"/>
  <c r="BI577" i="29" s="1"/>
  <c r="BE577" i="29"/>
  <c r="BI574" i="29"/>
  <c r="BI571" i="29"/>
  <c r="BF565" i="29"/>
  <c r="BI565" i="29" s="1"/>
  <c r="BE565" i="29"/>
  <c r="BF561" i="29"/>
  <c r="BI561" i="29" s="1"/>
  <c r="BE561" i="29"/>
  <c r="BI559" i="29"/>
  <c r="BI557" i="29"/>
  <c r="BI554" i="29"/>
  <c r="BI551" i="29"/>
  <c r="BF547" i="29"/>
  <c r="BI547" i="29" s="1"/>
  <c r="BE547" i="29"/>
  <c r="BI544" i="29"/>
  <c r="BI542" i="29"/>
  <c r="BI541" i="29"/>
  <c r="BF540" i="29"/>
  <c r="BI540" i="29" s="1"/>
  <c r="BF539" i="29"/>
  <c r="BI539" i="29" s="1"/>
  <c r="BF538" i="29"/>
  <c r="BI538" i="29" s="1"/>
  <c r="BF537" i="29"/>
  <c r="BI537" i="29" s="1"/>
  <c r="BF536" i="29"/>
  <c r="BI536" i="29" s="1"/>
  <c r="BF535" i="29"/>
  <c r="BI535" i="29" s="1"/>
  <c r="BF531" i="29"/>
  <c r="BI531" i="29" s="1"/>
  <c r="BE531" i="29"/>
  <c r="BI528" i="29"/>
  <c r="BI525" i="29"/>
  <c r="BF519" i="29"/>
  <c r="BI519" i="29" s="1"/>
  <c r="BE519" i="29"/>
  <c r="BF515" i="29"/>
  <c r="BI515" i="29" s="1"/>
  <c r="BE515" i="29"/>
  <c r="BI513" i="29"/>
  <c r="BI511" i="29"/>
  <c r="BI508" i="29"/>
  <c r="BI505" i="29"/>
  <c r="BF501" i="29"/>
  <c r="BI501" i="29" s="1"/>
  <c r="BE501" i="29"/>
  <c r="BI498" i="29"/>
  <c r="BI496" i="29"/>
  <c r="BI495" i="29"/>
  <c r="BF494" i="29"/>
  <c r="BI494" i="29" s="1"/>
  <c r="BF493" i="29"/>
  <c r="BI493" i="29" s="1"/>
  <c r="BF492" i="29"/>
  <c r="BI492" i="29" s="1"/>
  <c r="BF491" i="29"/>
  <c r="BI491" i="29" s="1"/>
  <c r="BF490" i="29"/>
  <c r="BI490" i="29" s="1"/>
  <c r="BF489" i="29"/>
  <c r="BI489" i="29" s="1"/>
  <c r="BF485" i="29"/>
  <c r="BI485" i="29" s="1"/>
  <c r="BE485" i="29"/>
  <c r="BI482" i="29"/>
  <c r="BI479" i="29"/>
  <c r="BF473" i="29"/>
  <c r="BI473" i="29" s="1"/>
  <c r="BE473" i="29"/>
  <c r="BF469" i="29"/>
  <c r="BI469" i="29" s="1"/>
  <c r="BE469" i="29"/>
  <c r="BI467" i="29"/>
  <c r="BI465" i="29"/>
  <c r="BI462" i="29"/>
  <c r="BI459" i="29"/>
  <c r="BF455" i="29"/>
  <c r="BI455" i="29" s="1"/>
  <c r="BE455" i="29"/>
  <c r="BI452" i="29"/>
  <c r="BI450" i="29"/>
  <c r="BI449" i="29"/>
  <c r="BF448" i="29"/>
  <c r="BI448" i="29" s="1"/>
  <c r="BF447" i="29"/>
  <c r="BI447" i="29" s="1"/>
  <c r="BF446" i="29"/>
  <c r="BI446" i="29" s="1"/>
  <c r="BF445" i="29"/>
  <c r="BI445" i="29" s="1"/>
  <c r="BF444" i="29"/>
  <c r="BI444" i="29" s="1"/>
  <c r="BF443" i="29"/>
  <c r="BI443" i="29" s="1"/>
  <c r="BF439" i="29"/>
  <c r="BI439" i="29" s="1"/>
  <c r="BE439" i="29"/>
  <c r="BI436" i="29"/>
  <c r="BI433" i="29"/>
  <c r="BF427" i="29"/>
  <c r="BI427" i="29" s="1"/>
  <c r="BE427" i="29"/>
  <c r="BF423" i="29"/>
  <c r="BI423" i="29" s="1"/>
  <c r="BE423" i="29"/>
  <c r="BI421" i="29"/>
  <c r="BI419" i="29"/>
  <c r="BI416" i="29"/>
  <c r="BI413" i="29"/>
  <c r="BF409" i="29"/>
  <c r="BI409" i="29" s="1"/>
  <c r="BE409" i="29"/>
  <c r="BI406" i="29"/>
  <c r="BI404" i="29"/>
  <c r="BI403" i="29"/>
  <c r="BF402" i="29"/>
  <c r="BI402" i="29" s="1"/>
  <c r="BF401" i="29"/>
  <c r="BI401" i="29" s="1"/>
  <c r="BF400" i="29"/>
  <c r="BI400" i="29" s="1"/>
  <c r="BF399" i="29"/>
  <c r="BI399" i="29" s="1"/>
  <c r="BF398" i="29"/>
  <c r="BI398" i="29" s="1"/>
  <c r="BF397" i="29"/>
  <c r="BI397" i="29" s="1"/>
  <c r="BF393" i="29"/>
  <c r="BI393" i="29" s="1"/>
  <c r="BE393" i="29"/>
  <c r="BI390" i="29"/>
  <c r="BI387" i="29"/>
  <c r="BF381" i="29"/>
  <c r="BI381" i="29" s="1"/>
  <c r="BE381" i="29"/>
  <c r="BF377" i="29"/>
  <c r="BI377" i="29" s="1"/>
  <c r="BE377" i="29"/>
  <c r="BI375" i="29"/>
  <c r="BI373" i="29"/>
  <c r="BI368" i="29"/>
  <c r="BI365" i="29"/>
  <c r="BF361" i="29"/>
  <c r="BI361" i="29" s="1"/>
  <c r="BE361" i="29"/>
  <c r="BI358" i="29"/>
  <c r="BI356" i="29"/>
  <c r="BI355" i="29"/>
  <c r="BF354" i="29"/>
  <c r="BI354" i="29" s="1"/>
  <c r="BF353" i="29"/>
  <c r="BI353" i="29" s="1"/>
  <c r="BF352" i="29"/>
  <c r="BI352" i="29" s="1"/>
  <c r="BF351" i="29"/>
  <c r="BI351" i="29" s="1"/>
  <c r="BF350" i="29"/>
  <c r="BI350" i="29" s="1"/>
  <c r="BF349" i="29"/>
  <c r="BI349" i="29" s="1"/>
  <c r="BF345" i="29"/>
  <c r="BI345" i="29" s="1"/>
  <c r="BE345" i="29"/>
  <c r="BI342" i="29"/>
  <c r="BI339" i="29"/>
  <c r="BF333" i="29"/>
  <c r="BI333" i="29" s="1"/>
  <c r="BE333" i="29"/>
  <c r="BF329" i="29"/>
  <c r="BI329" i="29" s="1"/>
  <c r="BE329" i="29"/>
  <c r="BI327" i="29"/>
  <c r="BI325" i="29"/>
  <c r="BI322" i="29"/>
  <c r="BI319" i="29"/>
  <c r="BF315" i="29"/>
  <c r="BI315" i="29" s="1"/>
  <c r="BE315" i="29"/>
  <c r="BI312" i="29"/>
  <c r="BI310" i="29"/>
  <c r="BI309" i="29"/>
  <c r="BF308" i="29"/>
  <c r="BI308" i="29" s="1"/>
  <c r="BF307" i="29"/>
  <c r="BI307" i="29" s="1"/>
  <c r="BF306" i="29"/>
  <c r="BI306" i="29" s="1"/>
  <c r="BF305" i="29"/>
  <c r="BI305" i="29" s="1"/>
  <c r="BF304" i="29"/>
  <c r="BI304" i="29" s="1"/>
  <c r="BF303" i="29"/>
  <c r="BI303" i="29" s="1"/>
  <c r="BF299" i="29"/>
  <c r="BI299" i="29" s="1"/>
  <c r="BE299" i="29"/>
  <c r="BI296" i="29"/>
  <c r="BI293" i="29"/>
  <c r="BF287" i="29"/>
  <c r="BI287" i="29" s="1"/>
  <c r="BE287" i="29"/>
  <c r="BF283" i="29"/>
  <c r="BI283" i="29" s="1"/>
  <c r="BE283" i="29"/>
  <c r="BI281" i="29"/>
  <c r="BI279" i="29"/>
  <c r="BI276" i="29"/>
  <c r="BI273" i="29"/>
  <c r="BF269" i="29"/>
  <c r="BI269" i="29" s="1"/>
  <c r="BE269" i="29"/>
  <c r="BI266" i="29"/>
  <c r="BI264" i="29"/>
  <c r="BI263" i="29"/>
  <c r="BF262" i="29"/>
  <c r="BI262" i="29" s="1"/>
  <c r="BF261" i="29"/>
  <c r="BI261" i="29" s="1"/>
  <c r="BF260" i="29"/>
  <c r="BI260" i="29" s="1"/>
  <c r="BF259" i="29"/>
  <c r="BI259" i="29" s="1"/>
  <c r="BF258" i="29"/>
  <c r="BI258" i="29" s="1"/>
  <c r="BF257" i="29"/>
  <c r="BI257" i="29" s="1"/>
  <c r="BF253" i="29"/>
  <c r="BI253" i="29" s="1"/>
  <c r="BE253" i="29"/>
  <c r="BI250" i="29"/>
  <c r="BI247" i="29"/>
  <c r="BF241" i="29"/>
  <c r="BI241" i="29" s="1"/>
  <c r="BE241" i="29"/>
  <c r="BF237" i="29"/>
  <c r="BI237" i="29" s="1"/>
  <c r="BE237" i="29"/>
  <c r="BI235" i="29"/>
  <c r="BI233" i="29"/>
  <c r="BI230" i="29"/>
  <c r="BI227" i="29"/>
  <c r="BF223" i="29"/>
  <c r="BI223" i="29" s="1"/>
  <c r="BE223" i="29"/>
  <c r="BI220" i="29"/>
  <c r="BI218" i="29"/>
  <c r="BI217" i="29"/>
  <c r="BF216" i="29"/>
  <c r="BI216" i="29" s="1"/>
  <c r="BF215" i="29"/>
  <c r="BI215" i="29" s="1"/>
  <c r="BF214" i="29"/>
  <c r="BI214" i="29" s="1"/>
  <c r="BF213" i="29"/>
  <c r="BI213" i="29" s="1"/>
  <c r="BF212" i="29"/>
  <c r="BI212" i="29" s="1"/>
  <c r="BF211" i="29"/>
  <c r="BI211" i="29" s="1"/>
  <c r="BF207" i="29"/>
  <c r="BI207" i="29" s="1"/>
  <c r="BE207" i="29"/>
  <c r="BI204" i="29"/>
  <c r="BI201" i="29"/>
  <c r="BF195" i="29"/>
  <c r="BI195" i="29" s="1"/>
  <c r="BE195" i="29"/>
  <c r="BF191" i="29"/>
  <c r="BI191" i="29" s="1"/>
  <c r="BE191" i="29"/>
  <c r="BI189" i="29"/>
  <c r="BI187" i="29"/>
  <c r="BI182" i="29"/>
  <c r="BI179" i="29"/>
  <c r="BF175" i="29"/>
  <c r="BI175" i="29" s="1"/>
  <c r="BE175" i="29"/>
  <c r="BI172" i="29"/>
  <c r="BI170" i="29"/>
  <c r="BI169" i="29"/>
  <c r="BF168" i="29"/>
  <c r="BI168" i="29" s="1"/>
  <c r="BI167" i="29"/>
  <c r="BF167" i="29"/>
  <c r="BF166" i="29"/>
  <c r="BI166" i="29" s="1"/>
  <c r="BI165" i="29"/>
  <c r="BF165" i="29"/>
  <c r="BF164" i="29"/>
  <c r="BI164" i="29" s="1"/>
  <c r="BI163" i="29"/>
  <c r="BF163" i="29"/>
  <c r="BF159" i="29"/>
  <c r="BI159" i="29" s="1"/>
  <c r="BE159" i="29"/>
  <c r="BI156" i="29"/>
  <c r="BI153" i="29"/>
  <c r="BF147" i="29"/>
  <c r="BI147" i="29" s="1"/>
  <c r="BE147" i="29"/>
  <c r="BF143" i="29"/>
  <c r="BI143" i="29" s="1"/>
  <c r="BE143" i="29"/>
  <c r="BI141" i="29"/>
  <c r="BI139" i="29"/>
  <c r="BI137" i="29"/>
  <c r="BI135" i="29"/>
  <c r="BF135" i="29"/>
  <c r="BE135" i="29"/>
  <c r="BI131" i="29"/>
  <c r="BI127" i="29"/>
  <c r="BI124" i="29"/>
  <c r="BI121" i="29"/>
  <c r="BI120" i="29"/>
  <c r="BI119" i="29"/>
  <c r="BI109" i="29"/>
  <c r="BF105" i="29"/>
  <c r="BI105" i="29" s="1"/>
  <c r="BE105" i="29"/>
  <c r="BI102" i="29"/>
  <c r="BI99" i="29"/>
  <c r="BI96" i="29"/>
  <c r="BI93" i="29"/>
  <c r="BI90" i="29"/>
  <c r="BI88" i="29"/>
  <c r="BI87" i="29"/>
  <c r="BI86" i="29"/>
  <c r="BF86" i="29"/>
  <c r="BF85" i="29"/>
  <c r="BI85" i="29" s="1"/>
  <c r="BI84" i="29"/>
  <c r="BF84" i="29"/>
  <c r="BF83" i="29"/>
  <c r="BI83" i="29" s="1"/>
  <c r="BI82" i="29"/>
  <c r="BF82" i="29"/>
  <c r="BF81" i="29"/>
  <c r="BI81" i="29" s="1"/>
  <c r="BI80" i="29"/>
  <c r="BF80" i="29"/>
  <c r="BF79" i="29"/>
  <c r="BI79" i="29" s="1"/>
  <c r="BI78" i="29"/>
  <c r="BI77" i="29"/>
  <c r="BF77" i="29"/>
  <c r="BI76" i="29"/>
  <c r="BI75" i="29"/>
  <c r="BF75" i="29"/>
  <c r="BI74" i="29"/>
  <c r="BF73" i="29"/>
  <c r="BI73" i="29" s="1"/>
  <c r="BI72" i="29"/>
  <c r="BF71" i="29"/>
  <c r="BI71" i="29" s="1"/>
  <c r="BI70" i="29"/>
  <c r="BI69" i="29"/>
  <c r="BF69" i="29"/>
  <c r="BF67" i="29"/>
  <c r="BI67" i="29" s="1"/>
  <c r="BI63" i="29"/>
  <c r="BI61" i="29"/>
  <c r="BI53" i="29"/>
  <c r="BI48" i="29"/>
  <c r="BI47" i="29"/>
  <c r="BF47" i="29"/>
  <c r="BF46" i="29"/>
  <c r="BI46" i="29" s="1"/>
  <c r="BI45" i="29"/>
  <c r="BF45" i="29"/>
  <c r="BF44" i="29"/>
  <c r="BI44" i="29" s="1"/>
  <c r="BI43" i="29"/>
  <c r="BF43" i="29"/>
  <c r="BF42" i="29"/>
  <c r="BI42" i="29" s="1"/>
  <c r="BI41" i="29"/>
  <c r="BF41" i="29"/>
  <c r="BF40" i="29"/>
  <c r="BI40" i="29" s="1"/>
  <c r="BI39" i="29"/>
  <c r="BF39" i="29"/>
  <c r="BF38" i="29"/>
  <c r="BI38" i="29" s="1"/>
  <c r="BI37" i="29"/>
  <c r="BF37" i="29"/>
  <c r="BF36" i="29"/>
  <c r="BI36" i="29" s="1"/>
  <c r="BI35" i="29"/>
  <c r="BF35" i="29"/>
  <c r="BF34" i="29"/>
  <c r="BI34" i="29" s="1"/>
  <c r="BI33" i="29"/>
  <c r="BF33" i="29"/>
  <c r="BF32" i="29"/>
  <c r="BI32" i="29" s="1"/>
  <c r="BI31" i="29"/>
  <c r="BF31" i="29"/>
  <c r="BF30" i="29"/>
  <c r="BI30" i="29" s="1"/>
  <c r="BF29" i="29"/>
  <c r="BI29" i="29" s="1"/>
  <c r="BF25" i="29"/>
  <c r="BI25" i="29" s="1"/>
  <c r="BE25" i="29"/>
  <c r="BI22" i="29"/>
  <c r="BI19" i="29"/>
  <c r="BF13" i="29"/>
  <c r="BI13" i="29" s="1"/>
  <c r="BE13" i="29"/>
  <c r="BF9" i="29"/>
  <c r="BI9" i="29" s="1"/>
  <c r="BE9" i="29"/>
  <c r="BI5" i="29"/>
  <c r="BI3" i="29"/>
  <c r="BI2" i="29"/>
  <c r="BI1" i="29"/>
  <c r="BI43" i="27" l="1"/>
  <c r="BI39" i="27"/>
  <c r="BI33" i="27"/>
  <c r="BI29" i="27"/>
  <c r="BI26" i="27"/>
  <c r="BI23" i="27"/>
  <c r="BF19" i="27"/>
  <c r="BI19" i="27" s="1"/>
  <c r="BE19" i="27"/>
  <c r="BI16" i="27"/>
  <c r="BF15" i="27"/>
  <c r="BI15" i="27" s="1"/>
  <c r="BE15" i="27"/>
  <c r="BI12" i="27"/>
  <c r="BI9" i="27"/>
  <c r="BI5" i="27"/>
  <c r="BI3" i="27"/>
  <c r="BI2" i="27"/>
  <c r="BI1" i="27"/>
  <c r="BI2" i="13" l="1"/>
  <c r="BI2" i="19" l="1"/>
  <c r="BI2" i="25"/>
  <c r="BI2" i="24"/>
  <c r="BI2" i="21"/>
  <c r="BI2" i="26"/>
  <c r="BI2" i="2"/>
  <c r="BN199" i="19"/>
  <c r="BM199" i="19"/>
  <c r="BL199" i="19"/>
  <c r="BK199" i="19"/>
  <c r="BJ199" i="19"/>
  <c r="BI199" i="19"/>
  <c r="BN198" i="19"/>
  <c r="BM198" i="19"/>
  <c r="BL198" i="19"/>
  <c r="BK198" i="19"/>
  <c r="BJ198" i="19"/>
  <c r="BI198" i="19"/>
  <c r="BN197" i="19"/>
  <c r="BM197" i="19"/>
  <c r="BL197" i="19"/>
  <c r="BK197" i="19"/>
  <c r="BJ197" i="19"/>
  <c r="BI197" i="19"/>
  <c r="BN196" i="19"/>
  <c r="BM196" i="19"/>
  <c r="BL196" i="19"/>
  <c r="BK196" i="19"/>
  <c r="BJ196" i="19"/>
  <c r="BI196" i="19"/>
  <c r="BN102" i="19"/>
  <c r="BM102" i="19"/>
  <c r="BL102" i="19"/>
  <c r="BK102" i="19"/>
  <c r="BJ102" i="19"/>
  <c r="BI102" i="19"/>
  <c r="BN101" i="19"/>
  <c r="BM101" i="19"/>
  <c r="BL101" i="19"/>
  <c r="BK101" i="19"/>
  <c r="BJ101" i="19"/>
  <c r="BI101" i="19"/>
  <c r="BN100" i="19"/>
  <c r="BM100" i="19"/>
  <c r="BL100" i="19"/>
  <c r="BK100" i="19"/>
  <c r="BJ100" i="19"/>
  <c r="BI100" i="19"/>
  <c r="BN99" i="19"/>
  <c r="BM99" i="19"/>
  <c r="BL99" i="19"/>
  <c r="BK99" i="19"/>
  <c r="BJ99" i="19"/>
  <c r="BI99" i="19"/>
  <c r="BN98" i="19"/>
  <c r="BM98" i="19"/>
  <c r="BL98" i="19"/>
  <c r="BK98" i="19"/>
  <c r="BJ98" i="19"/>
  <c r="BI98" i="19"/>
  <c r="BN97" i="19"/>
  <c r="BM97" i="19"/>
  <c r="BL97" i="19"/>
  <c r="BK97" i="19"/>
  <c r="BJ97" i="19"/>
  <c r="BI97" i="19"/>
  <c r="BN96" i="19"/>
  <c r="BM96" i="19"/>
  <c r="BL96" i="19"/>
  <c r="BK96" i="19"/>
  <c r="BJ96" i="19"/>
  <c r="BI96" i="19"/>
  <c r="BN95" i="19"/>
  <c r="BM95" i="19"/>
  <c r="BL95" i="19"/>
  <c r="BK95" i="19"/>
  <c r="BJ95" i="19"/>
  <c r="BI95" i="19"/>
  <c r="BN94" i="19"/>
  <c r="BM94" i="19"/>
  <c r="BL94" i="19"/>
  <c r="BK94" i="19"/>
  <c r="BJ94" i="19"/>
  <c r="BI94" i="19"/>
  <c r="BN93" i="19"/>
  <c r="BM93" i="19"/>
  <c r="BL93" i="19"/>
  <c r="BK93" i="19"/>
  <c r="BJ93" i="19"/>
  <c r="BI93" i="19"/>
  <c r="BN92" i="19"/>
  <c r="BM92" i="19"/>
  <c r="BL92" i="19"/>
  <c r="BK92" i="19"/>
  <c r="BJ92" i="19"/>
  <c r="BI92" i="19"/>
  <c r="BN91" i="19"/>
  <c r="BM91" i="19"/>
  <c r="BL91" i="19"/>
  <c r="BK91" i="19"/>
  <c r="BJ91" i="19"/>
  <c r="BI91" i="19"/>
  <c r="BN90" i="19"/>
  <c r="BM90" i="19"/>
  <c r="BL90" i="19"/>
  <c r="BK90" i="19"/>
  <c r="BJ90" i="19"/>
  <c r="BI90" i="19"/>
  <c r="BN89" i="19"/>
  <c r="BM89" i="19"/>
  <c r="BL89" i="19"/>
  <c r="BK89" i="19"/>
  <c r="BJ89" i="19"/>
  <c r="BI89" i="19"/>
  <c r="BN88" i="19"/>
  <c r="BM88" i="19"/>
  <c r="BL88" i="19"/>
  <c r="BK88" i="19"/>
  <c r="BJ88" i="19"/>
  <c r="BI88" i="19"/>
  <c r="BN87" i="19"/>
  <c r="BM87" i="19"/>
  <c r="BL87" i="19"/>
  <c r="BK87" i="19"/>
  <c r="BJ87" i="19"/>
  <c r="BI87" i="19"/>
  <c r="BN86" i="19"/>
  <c r="BM86" i="19"/>
  <c r="BL86" i="19"/>
  <c r="BK86" i="19"/>
  <c r="BJ86" i="19"/>
  <c r="BI86" i="19"/>
  <c r="BN85" i="19"/>
  <c r="BM85" i="19"/>
  <c r="BL85" i="19"/>
  <c r="BK85" i="19"/>
  <c r="BJ85" i="19"/>
  <c r="BI85" i="19"/>
  <c r="BN84" i="19"/>
  <c r="BM84" i="19"/>
  <c r="BL84" i="19"/>
  <c r="BK84" i="19"/>
  <c r="BJ84" i="19"/>
  <c r="BI84" i="19"/>
  <c r="BN83" i="19"/>
  <c r="BM83" i="19"/>
  <c r="BL83" i="19"/>
  <c r="BK83" i="19"/>
  <c r="BJ83" i="19"/>
  <c r="BI83" i="19"/>
  <c r="BN82" i="19"/>
  <c r="BM82" i="19"/>
  <c r="BL82" i="19"/>
  <c r="BK82" i="19"/>
  <c r="BJ82" i="19"/>
  <c r="BI82" i="19"/>
  <c r="BN81" i="19"/>
  <c r="BM81" i="19"/>
  <c r="BL81" i="19"/>
  <c r="BK81" i="19"/>
  <c r="BJ81" i="19"/>
  <c r="BI81" i="19"/>
  <c r="BN80" i="19"/>
  <c r="BM80" i="19"/>
  <c r="BL80" i="19"/>
  <c r="BK80" i="19"/>
  <c r="BJ80" i="19"/>
  <c r="BI80" i="19"/>
  <c r="BN79" i="19"/>
  <c r="BM79" i="19"/>
  <c r="BL79" i="19"/>
  <c r="BK79" i="19"/>
  <c r="BJ79" i="19"/>
  <c r="BI79" i="19"/>
  <c r="BN78" i="19"/>
  <c r="BM78" i="19"/>
  <c r="BL78" i="19"/>
  <c r="BK78" i="19"/>
  <c r="BJ78" i="19"/>
  <c r="BI78" i="19"/>
  <c r="BN77" i="19"/>
  <c r="BM77" i="19"/>
  <c r="BL77" i="19"/>
  <c r="BK77" i="19"/>
  <c r="BJ77" i="19"/>
  <c r="BI77" i="19"/>
  <c r="BN76" i="19"/>
  <c r="BM76" i="19"/>
  <c r="BL76" i="19"/>
  <c r="BK76" i="19"/>
  <c r="BJ76" i="19"/>
  <c r="BI76" i="19"/>
  <c r="BN75" i="19"/>
  <c r="BM75" i="19"/>
  <c r="BL75" i="19"/>
  <c r="BK75" i="19"/>
  <c r="BJ75" i="19"/>
  <c r="BI75" i="19"/>
  <c r="BN74" i="19"/>
  <c r="BM74" i="19"/>
  <c r="BL74" i="19"/>
  <c r="BK74" i="19"/>
  <c r="BJ74" i="19"/>
  <c r="BI74" i="19"/>
  <c r="BN73" i="19"/>
  <c r="BM73" i="19"/>
  <c r="BL73" i="19"/>
  <c r="BK73" i="19"/>
  <c r="BJ73" i="19"/>
  <c r="BI73" i="19"/>
  <c r="BN72" i="19"/>
  <c r="BM72" i="19"/>
  <c r="BL72" i="19"/>
  <c r="BK72" i="19"/>
  <c r="BJ72" i="19"/>
  <c r="BI72" i="19"/>
  <c r="BN71" i="19"/>
  <c r="BM71" i="19"/>
  <c r="BL71" i="19"/>
  <c r="BK71" i="19"/>
  <c r="BJ71" i="19"/>
  <c r="BI71" i="19"/>
  <c r="BN70" i="19"/>
  <c r="BM70" i="19"/>
  <c r="BL70" i="19"/>
  <c r="BK70" i="19"/>
  <c r="BJ70" i="19"/>
  <c r="BI70" i="19"/>
  <c r="BN69" i="19"/>
  <c r="BM69" i="19"/>
  <c r="BL69" i="19"/>
  <c r="BK69" i="19"/>
  <c r="BJ69" i="19"/>
  <c r="BI69" i="19"/>
  <c r="BN68" i="19"/>
  <c r="BM68" i="19"/>
  <c r="BL68" i="19"/>
  <c r="BK68" i="19"/>
  <c r="BJ68" i="19"/>
  <c r="BI68" i="19"/>
  <c r="BN67" i="19"/>
  <c r="BM67" i="19"/>
  <c r="BL67" i="19"/>
  <c r="BK67" i="19"/>
  <c r="BJ67" i="19"/>
  <c r="BI67" i="19"/>
  <c r="BN66" i="19"/>
  <c r="BM66" i="19"/>
  <c r="BL66" i="19"/>
  <c r="BK66" i="19"/>
  <c r="BJ66" i="19"/>
  <c r="BI66" i="19"/>
  <c r="BN65" i="19"/>
  <c r="BM65" i="19"/>
  <c r="BL65" i="19"/>
  <c r="BK65" i="19"/>
  <c r="BJ65" i="19"/>
  <c r="BI65" i="19"/>
  <c r="BN64" i="19"/>
  <c r="BM64" i="19"/>
  <c r="BL64" i="19"/>
  <c r="BK64" i="19"/>
  <c r="BJ64" i="19"/>
  <c r="BI64" i="19"/>
  <c r="BN63" i="19"/>
  <c r="BM63" i="19"/>
  <c r="BL63" i="19"/>
  <c r="BK63" i="19"/>
  <c r="BJ63" i="19"/>
  <c r="BI63" i="19"/>
  <c r="BN62" i="19"/>
  <c r="BM62" i="19"/>
  <c r="BL62" i="19"/>
  <c r="BK62" i="19"/>
  <c r="BJ62" i="19"/>
  <c r="BI62" i="19"/>
  <c r="BN61" i="19"/>
  <c r="BM61" i="19"/>
  <c r="BL61" i="19"/>
  <c r="BK61" i="19"/>
  <c r="BJ61" i="19"/>
  <c r="BI61" i="19"/>
  <c r="BN60" i="19"/>
  <c r="BM60" i="19"/>
  <c r="BL60" i="19"/>
  <c r="BK60" i="19"/>
  <c r="BJ60" i="19"/>
  <c r="BI60" i="19"/>
  <c r="BN59" i="19"/>
  <c r="BM59" i="19"/>
  <c r="BL59" i="19"/>
  <c r="BK59" i="19"/>
  <c r="BJ59" i="19"/>
  <c r="BI59" i="19"/>
  <c r="BN58" i="19"/>
  <c r="BM58" i="19"/>
  <c r="BL58" i="19"/>
  <c r="BK58" i="19"/>
  <c r="BJ58" i="19"/>
  <c r="BI58" i="19"/>
  <c r="BN57" i="19"/>
  <c r="BM57" i="19"/>
  <c r="BL57" i="19"/>
  <c r="BK57" i="19"/>
  <c r="BJ57" i="19"/>
  <c r="BI57" i="19"/>
  <c r="BN56" i="19"/>
  <c r="BM56" i="19"/>
  <c r="BL56" i="19"/>
  <c r="BK56" i="19"/>
  <c r="BJ56" i="19"/>
  <c r="BI56" i="19"/>
  <c r="BN55" i="19"/>
  <c r="BM55" i="19"/>
  <c r="BL55" i="19"/>
  <c r="BK55" i="19"/>
  <c r="BJ55" i="19"/>
  <c r="BI55" i="19"/>
  <c r="BN54" i="19"/>
  <c r="BM54" i="19"/>
  <c r="BL54" i="19"/>
  <c r="BK54" i="19"/>
  <c r="BJ54" i="19"/>
  <c r="BI54" i="19"/>
  <c r="BN53" i="19"/>
  <c r="BM53" i="19"/>
  <c r="BL53" i="19"/>
  <c r="BK53" i="19"/>
  <c r="BJ53" i="19"/>
  <c r="BI53" i="19"/>
  <c r="BN52" i="19"/>
  <c r="BM52" i="19"/>
  <c r="BL52" i="19"/>
  <c r="BK52" i="19"/>
  <c r="BJ52" i="19"/>
  <c r="BI52" i="19"/>
  <c r="BN51" i="19"/>
  <c r="BM51" i="19"/>
  <c r="BL51" i="19"/>
  <c r="BK51" i="19"/>
  <c r="BJ51" i="19"/>
  <c r="BI51" i="19"/>
  <c r="BN50" i="19"/>
  <c r="BM50" i="19"/>
  <c r="BL50" i="19"/>
  <c r="BK50" i="19"/>
  <c r="BJ50" i="19"/>
  <c r="BI50" i="19"/>
  <c r="BN49" i="19"/>
  <c r="BM49" i="19"/>
  <c r="BL49" i="19"/>
  <c r="BK49" i="19"/>
  <c r="BJ49" i="19"/>
  <c r="BI49" i="19"/>
  <c r="BN48" i="19"/>
  <c r="BM48" i="19"/>
  <c r="BL48" i="19"/>
  <c r="BK48" i="19"/>
  <c r="BJ48" i="19"/>
  <c r="BI48" i="19"/>
  <c r="BN47" i="19"/>
  <c r="BM47" i="19"/>
  <c r="BL47" i="19"/>
  <c r="BK47" i="19"/>
  <c r="BJ47" i="19"/>
  <c r="BI47" i="19"/>
  <c r="BN46" i="19"/>
  <c r="BM46" i="19"/>
  <c r="BL46" i="19"/>
  <c r="BK46" i="19"/>
  <c r="BJ46" i="19"/>
  <c r="BI46" i="19"/>
  <c r="BN45" i="19"/>
  <c r="BM45" i="19"/>
  <c r="BL45" i="19"/>
  <c r="BK45" i="19"/>
  <c r="BJ45" i="19"/>
  <c r="BI45" i="19"/>
  <c r="BN44" i="19"/>
  <c r="BM44" i="19"/>
  <c r="BL44" i="19"/>
  <c r="BK44" i="19"/>
  <c r="BJ44" i="19"/>
  <c r="BI44" i="19"/>
  <c r="BN43" i="19"/>
  <c r="BM43" i="19"/>
  <c r="BL43" i="19"/>
  <c r="BK43" i="19"/>
  <c r="BJ43" i="19"/>
  <c r="BI43" i="19"/>
  <c r="BN42" i="19"/>
  <c r="BM42" i="19"/>
  <c r="BL42" i="19"/>
  <c r="BK42" i="19"/>
  <c r="BJ42" i="19"/>
  <c r="BI42" i="19"/>
  <c r="BN41" i="19"/>
  <c r="BM41" i="19"/>
  <c r="BL41" i="19"/>
  <c r="BK41" i="19"/>
  <c r="BJ41" i="19"/>
  <c r="BI41" i="19"/>
  <c r="BN40" i="19"/>
  <c r="BM40" i="19"/>
  <c r="BL40" i="19"/>
  <c r="BK40" i="19"/>
  <c r="BJ40" i="19"/>
  <c r="BI40" i="19"/>
  <c r="BN39" i="19"/>
  <c r="BM39" i="19"/>
  <c r="BL39" i="19"/>
  <c r="BK39" i="19"/>
  <c r="BJ39" i="19"/>
  <c r="BI39" i="19"/>
  <c r="BN38" i="19"/>
  <c r="BM38" i="19"/>
  <c r="BL38" i="19"/>
  <c r="BK38" i="19"/>
  <c r="BJ38" i="19"/>
  <c r="BI38" i="19"/>
  <c r="BN37" i="19"/>
  <c r="BM37" i="19"/>
  <c r="BL37" i="19"/>
  <c r="BK37" i="19"/>
  <c r="BJ37" i="19"/>
  <c r="BI37" i="19"/>
  <c r="BN36" i="19"/>
  <c r="BM36" i="19"/>
  <c r="BL36" i="19"/>
  <c r="BK36" i="19"/>
  <c r="BJ36" i="19"/>
  <c r="BI36" i="19"/>
  <c r="BN35" i="19"/>
  <c r="BM35" i="19"/>
  <c r="BL35" i="19"/>
  <c r="BK35" i="19"/>
  <c r="BJ35" i="19"/>
  <c r="BI35" i="19"/>
  <c r="BN34" i="19"/>
  <c r="BM34" i="19"/>
  <c r="BL34" i="19"/>
  <c r="BK34" i="19"/>
  <c r="BJ34" i="19"/>
  <c r="BI34" i="19"/>
  <c r="BN33" i="19"/>
  <c r="BM33" i="19"/>
  <c r="BL33" i="19"/>
  <c r="BK33" i="19"/>
  <c r="BJ33" i="19"/>
  <c r="BI33" i="19"/>
  <c r="BN32" i="19"/>
  <c r="BM32" i="19"/>
  <c r="BL32" i="19"/>
  <c r="BK32" i="19"/>
  <c r="BJ32" i="19"/>
  <c r="BI32" i="19"/>
  <c r="BN31" i="19"/>
  <c r="BM31" i="19"/>
  <c r="BL31" i="19"/>
  <c r="BK31" i="19"/>
  <c r="BJ31" i="19"/>
  <c r="BI31" i="19"/>
  <c r="BN30" i="19"/>
  <c r="BM30" i="19"/>
  <c r="BL30" i="19"/>
  <c r="BK30" i="19"/>
  <c r="BJ30" i="19"/>
  <c r="BI30" i="19"/>
  <c r="BN29" i="19"/>
  <c r="BM29" i="19"/>
  <c r="BL29" i="19"/>
  <c r="BK29" i="19"/>
  <c r="BJ29" i="19"/>
  <c r="BI29" i="19"/>
  <c r="BN28" i="19"/>
  <c r="BM28" i="19"/>
  <c r="BL28" i="19"/>
  <c r="BK28" i="19"/>
  <c r="BJ28" i="19"/>
  <c r="BI28" i="19"/>
  <c r="BN27" i="19"/>
  <c r="BM27" i="19"/>
  <c r="BL27" i="19"/>
  <c r="BK27" i="19"/>
  <c r="BJ27" i="19"/>
  <c r="BI27" i="19"/>
  <c r="BN26" i="19"/>
  <c r="BM26" i="19"/>
  <c r="BL26" i="19"/>
  <c r="BK26" i="19"/>
  <c r="BJ26" i="19"/>
  <c r="BI26" i="19"/>
  <c r="BN25" i="19"/>
  <c r="BM25" i="19"/>
  <c r="BL25" i="19"/>
  <c r="BK25" i="19"/>
  <c r="BJ25" i="19"/>
  <c r="BI25" i="19"/>
  <c r="BN24" i="19"/>
  <c r="BM24" i="19"/>
  <c r="BL24" i="19"/>
  <c r="BK24" i="19"/>
  <c r="BJ24" i="19"/>
  <c r="BI24" i="19"/>
  <c r="BN23" i="19"/>
  <c r="BM23" i="19"/>
  <c r="BL23" i="19"/>
  <c r="BK23" i="19"/>
  <c r="BJ23" i="19"/>
  <c r="BI23" i="19"/>
  <c r="BN22" i="19"/>
  <c r="BM22" i="19"/>
  <c r="BL22" i="19"/>
  <c r="BK22" i="19"/>
  <c r="BJ22" i="19"/>
  <c r="BI22" i="19"/>
  <c r="BN21" i="19"/>
  <c r="BM21" i="19"/>
  <c r="BL21" i="19"/>
  <c r="BK21" i="19"/>
  <c r="BJ21" i="19"/>
  <c r="BI21" i="19"/>
  <c r="BN20" i="19"/>
  <c r="BM20" i="19"/>
  <c r="BL20" i="19"/>
  <c r="BK20" i="19"/>
  <c r="BJ20" i="19"/>
  <c r="BI20" i="19"/>
  <c r="BN19" i="19"/>
  <c r="BM19" i="19"/>
  <c r="BL19" i="19"/>
  <c r="BK19" i="19"/>
  <c r="BJ19" i="19"/>
  <c r="BI19" i="19"/>
  <c r="BN18" i="19"/>
  <c r="BM18" i="19"/>
  <c r="BL18" i="19"/>
  <c r="BK18" i="19"/>
  <c r="BJ18" i="19"/>
  <c r="BI18" i="19"/>
  <c r="BN17" i="19"/>
  <c r="BM17" i="19"/>
  <c r="BL17" i="19"/>
  <c r="BK17" i="19"/>
  <c r="BJ17" i="19"/>
  <c r="BI17" i="19"/>
  <c r="BN16" i="19"/>
  <c r="BM16" i="19"/>
  <c r="BL16" i="19"/>
  <c r="BK16" i="19"/>
  <c r="BJ16" i="19"/>
  <c r="BI16" i="19"/>
  <c r="BN15" i="19"/>
  <c r="BM15" i="19"/>
  <c r="BL15" i="19"/>
  <c r="BK15" i="19"/>
  <c r="BJ15" i="19"/>
  <c r="BI15" i="19"/>
  <c r="BN14" i="19"/>
  <c r="BM14" i="19"/>
  <c r="BL14" i="19"/>
  <c r="BK14" i="19"/>
  <c r="BJ14" i="19"/>
  <c r="BI14" i="19"/>
  <c r="BN13" i="19"/>
  <c r="BM13" i="19"/>
  <c r="BL13" i="19"/>
  <c r="BK13" i="19"/>
  <c r="BJ13" i="19"/>
  <c r="BI13" i="19"/>
  <c r="BN12" i="19"/>
  <c r="BM12" i="19"/>
  <c r="BL12" i="19"/>
  <c r="BK12" i="19"/>
  <c r="BJ12" i="19"/>
  <c r="BI12" i="19"/>
  <c r="BN11" i="19"/>
  <c r="BM11" i="19"/>
  <c r="BL11" i="19"/>
  <c r="BK11" i="19"/>
  <c r="BJ11" i="19"/>
  <c r="BI11" i="19"/>
  <c r="BN10" i="19"/>
  <c r="BM10" i="19"/>
  <c r="BL10" i="19"/>
  <c r="BK10" i="19"/>
  <c r="BJ10" i="19"/>
  <c r="BI10" i="19"/>
  <c r="BN9" i="19"/>
  <c r="BM9" i="19"/>
  <c r="BL9" i="19"/>
  <c r="BK9" i="19"/>
  <c r="BJ9" i="19"/>
  <c r="BI9" i="19"/>
  <c r="BN8" i="19"/>
  <c r="BM8" i="19"/>
  <c r="BL8" i="19"/>
  <c r="BK8" i="19"/>
  <c r="BJ8" i="19"/>
  <c r="BI8" i="19"/>
  <c r="BN7" i="19"/>
  <c r="BM7" i="19"/>
  <c r="BL7" i="19"/>
  <c r="BK7" i="19"/>
  <c r="BJ7" i="19"/>
  <c r="BI7" i="19"/>
  <c r="BN6" i="19"/>
  <c r="BM6" i="19"/>
  <c r="BL6" i="19"/>
  <c r="BK6" i="19"/>
  <c r="BJ6" i="19"/>
  <c r="BI6" i="19"/>
  <c r="BM103" i="19" l="1"/>
  <c r="BM104" i="19"/>
  <c r="BM105" i="19"/>
  <c r="BM106" i="19"/>
  <c r="BM107" i="19"/>
  <c r="BM108" i="19"/>
  <c r="BM109" i="19"/>
  <c r="BM110" i="19"/>
  <c r="BM111" i="19"/>
  <c r="BM112" i="19"/>
  <c r="BM113" i="19"/>
  <c r="BM114" i="19"/>
  <c r="BM115" i="19"/>
  <c r="BM116" i="19"/>
  <c r="BM117" i="19"/>
  <c r="BM118" i="19"/>
  <c r="BM119" i="19"/>
  <c r="BM120" i="19"/>
  <c r="BM121" i="19"/>
  <c r="BM122" i="19"/>
  <c r="BM123" i="19"/>
  <c r="BM124" i="19"/>
  <c r="BM125" i="19"/>
  <c r="BM126" i="19"/>
  <c r="BM127" i="19"/>
  <c r="BM128" i="19"/>
  <c r="BM129" i="19"/>
  <c r="BM130" i="19"/>
  <c r="BM131" i="19"/>
  <c r="BM132" i="19"/>
  <c r="BM133" i="19"/>
  <c r="BM134" i="19"/>
  <c r="BM135" i="19"/>
  <c r="BM136" i="19"/>
  <c r="BM137" i="19"/>
  <c r="BM138" i="19"/>
  <c r="BM139" i="19"/>
  <c r="BM140" i="19"/>
  <c r="BM141" i="19"/>
  <c r="BM142" i="19"/>
  <c r="BM143" i="19"/>
  <c r="BM144" i="19"/>
  <c r="BM145" i="19"/>
  <c r="BM146" i="19"/>
  <c r="BM147" i="19"/>
  <c r="BM148" i="19"/>
  <c r="BM149" i="19"/>
  <c r="BM150" i="19"/>
  <c r="BM151" i="19"/>
  <c r="BM152" i="19"/>
  <c r="BM153" i="19"/>
  <c r="BM154" i="19"/>
  <c r="BM155" i="19"/>
  <c r="BM156" i="19"/>
  <c r="BM157" i="19"/>
  <c r="BM158" i="19"/>
  <c r="BM159" i="19"/>
  <c r="BM160" i="19"/>
  <c r="BM161" i="19"/>
  <c r="BM162" i="19"/>
  <c r="BM163" i="19"/>
  <c r="BM164" i="19"/>
  <c r="BM165" i="19"/>
  <c r="BM166" i="19"/>
  <c r="BM167" i="19"/>
  <c r="BM168" i="19"/>
  <c r="BM169" i="19"/>
  <c r="BM170" i="19"/>
  <c r="BM171" i="19"/>
  <c r="BM172" i="19"/>
  <c r="BM173" i="19"/>
  <c r="BM174" i="19"/>
  <c r="BM175" i="19"/>
  <c r="BM176" i="19"/>
  <c r="BM177" i="19"/>
  <c r="BM178" i="19"/>
  <c r="BM179" i="19"/>
  <c r="BM180" i="19"/>
  <c r="BM181" i="19"/>
  <c r="BM182" i="19"/>
  <c r="BM183" i="19"/>
  <c r="BM184" i="19"/>
  <c r="BM185" i="19"/>
  <c r="BM186" i="19"/>
  <c r="BM187" i="19"/>
  <c r="BM188" i="19"/>
  <c r="BM189" i="19"/>
  <c r="BM190" i="19"/>
  <c r="BM191" i="19"/>
  <c r="BM192" i="19"/>
  <c r="BM193" i="19"/>
  <c r="BM194" i="19"/>
  <c r="BM195" i="19"/>
  <c r="BM200" i="19"/>
  <c r="BM201" i="19"/>
  <c r="BM202" i="19"/>
  <c r="BM228" i="19"/>
  <c r="BM230" i="19"/>
  <c r="BM5" i="19"/>
  <c r="BI41" i="13"/>
  <c r="BI22" i="13" l="1"/>
  <c r="BI59" i="25"/>
  <c r="BI58" i="25"/>
  <c r="BI54" i="25"/>
  <c r="BI55" i="13" l="1"/>
  <c r="BI62" i="13"/>
  <c r="BI61" i="13"/>
  <c r="BI57" i="13"/>
  <c r="BI52" i="13"/>
  <c r="BI51" i="13"/>
  <c r="BI47" i="13"/>
  <c r="BI43" i="13"/>
  <c r="BI38" i="13"/>
  <c r="BI37" i="13"/>
  <c r="BI33" i="13"/>
  <c r="BI32" i="13"/>
  <c r="BI31" i="13"/>
  <c r="BI27" i="13"/>
  <c r="BI24" i="13"/>
  <c r="BI18" i="13"/>
  <c r="BI5" i="13"/>
  <c r="BI51" i="25"/>
  <c r="BI50" i="25"/>
  <c r="BI40" i="25"/>
  <c r="BI34" i="25"/>
  <c r="BI33" i="25"/>
  <c r="BI23" i="25"/>
  <c r="BI19" i="25"/>
  <c r="BI18" i="25"/>
  <c r="BI8" i="25"/>
  <c r="BI140" i="24"/>
  <c r="BI139" i="24"/>
  <c r="BI436" i="24"/>
  <c r="BI435" i="24"/>
  <c r="BI425" i="24"/>
  <c r="BI417" i="24"/>
  <c r="BI413" i="24"/>
  <c r="BI402" i="24"/>
  <c r="BI394" i="24"/>
  <c r="BI391" i="24"/>
  <c r="BI386" i="24"/>
  <c r="BI383" i="24"/>
  <c r="BI366" i="24"/>
  <c r="BI357" i="24"/>
  <c r="BI337" i="24"/>
  <c r="BI336" i="24"/>
  <c r="BI328" i="24"/>
  <c r="BI320" i="24"/>
  <c r="BI312" i="24"/>
  <c r="BI304" i="24"/>
  <c r="BI296" i="24"/>
  <c r="BI288" i="24"/>
  <c r="BI280" i="24"/>
  <c r="BI272" i="24"/>
  <c r="BI267" i="24"/>
  <c r="BI266" i="24"/>
  <c r="BI256" i="24"/>
  <c r="BI246" i="24"/>
  <c r="BI237" i="24"/>
  <c r="BI229" i="24"/>
  <c r="BI225" i="24"/>
  <c r="BI218" i="24"/>
  <c r="BI210" i="24"/>
  <c r="BI209" i="24"/>
  <c r="BI205" i="24"/>
  <c r="BI197" i="24"/>
  <c r="BI194" i="24"/>
  <c r="BI187" i="24"/>
  <c r="BI179" i="24"/>
  <c r="BI172" i="24"/>
  <c r="BI167" i="24"/>
  <c r="BI162" i="24"/>
  <c r="BI156" i="24"/>
  <c r="BI149" i="24"/>
  <c r="BI136" i="24"/>
  <c r="BI128" i="24"/>
  <c r="BI120" i="24"/>
  <c r="BI70" i="24"/>
  <c r="BI69" i="24"/>
  <c r="BI65" i="24"/>
  <c r="BI112" i="24"/>
  <c r="BI109" i="24"/>
  <c r="BI104" i="24"/>
  <c r="BI99" i="24"/>
  <c r="BI93" i="24"/>
  <c r="BI83" i="24"/>
  <c r="BI79" i="24"/>
  <c r="BI75" i="24"/>
  <c r="BI56" i="24"/>
  <c r="BI48" i="24"/>
  <c r="BI44" i="24"/>
  <c r="BI40" i="24"/>
  <c r="BI36" i="24"/>
  <c r="BI27" i="24"/>
  <c r="BI19" i="24"/>
  <c r="BI15" i="24"/>
  <c r="BI11" i="24"/>
  <c r="BI5" i="24"/>
  <c r="BI1" i="21"/>
  <c r="BI70" i="21"/>
  <c r="BI69" i="21"/>
  <c r="BI4" i="21"/>
  <c r="BI463" i="26"/>
  <c r="BI459" i="26"/>
  <c r="BI457" i="26"/>
  <c r="BI453" i="26"/>
  <c r="BI445" i="26"/>
  <c r="BI439" i="26"/>
  <c r="BI435" i="26"/>
  <c r="BI431" i="26"/>
  <c r="BI428" i="26"/>
  <c r="BI420" i="26"/>
  <c r="BI419" i="26"/>
  <c r="BI413" i="26"/>
  <c r="BI411" i="26"/>
  <c r="BI408" i="26"/>
  <c r="BI400" i="26"/>
  <c r="BI399" i="26"/>
  <c r="BI393" i="26"/>
  <c r="BI391" i="26"/>
  <c r="BI388" i="26"/>
  <c r="BI380" i="26"/>
  <c r="BI379" i="26"/>
  <c r="BI373" i="26"/>
  <c r="BI371" i="26"/>
  <c r="BI368" i="26"/>
  <c r="BI360" i="26"/>
  <c r="BI359" i="26"/>
  <c r="BI353" i="26"/>
  <c r="BI351" i="26"/>
  <c r="BI348" i="26"/>
  <c r="BI340" i="26"/>
  <c r="BI339" i="26"/>
  <c r="BI333" i="26"/>
  <c r="BI331" i="26"/>
  <c r="BI326" i="26"/>
  <c r="BI318" i="26"/>
  <c r="BI317" i="26"/>
  <c r="BI311" i="26"/>
  <c r="BI309" i="26"/>
  <c r="BI306" i="26"/>
  <c r="BI298" i="26"/>
  <c r="BI297" i="26"/>
  <c r="BI291" i="26"/>
  <c r="BI289" i="26"/>
  <c r="BI286" i="26"/>
  <c r="BI278" i="26"/>
  <c r="BI277" i="26"/>
  <c r="BI271" i="26"/>
  <c r="BI269" i="26"/>
  <c r="BI266" i="26"/>
  <c r="BI258" i="26"/>
  <c r="BI257" i="26"/>
  <c r="BI251" i="26"/>
  <c r="BI249" i="26"/>
  <c r="BI246" i="26"/>
  <c r="BI238" i="26"/>
  <c r="BI237" i="26"/>
  <c r="BI231" i="26"/>
  <c r="BI229" i="26"/>
  <c r="BI224" i="26"/>
  <c r="BI216" i="26"/>
  <c r="BI215" i="26"/>
  <c r="BI209" i="26"/>
  <c r="BI207" i="26"/>
  <c r="BI204" i="26"/>
  <c r="BI196" i="26"/>
  <c r="BI195" i="26"/>
  <c r="BI189" i="26"/>
  <c r="BI187" i="26"/>
  <c r="BI184" i="26"/>
  <c r="BI176" i="26"/>
  <c r="BI175" i="26"/>
  <c r="BI169" i="26"/>
  <c r="BI167" i="26"/>
  <c r="BI164" i="26"/>
  <c r="BI156" i="26"/>
  <c r="BI155" i="26"/>
  <c r="BI149" i="26"/>
  <c r="BI147" i="26"/>
  <c r="BI144" i="26"/>
  <c r="BI136" i="26"/>
  <c r="BI135" i="26"/>
  <c r="BI129" i="26"/>
  <c r="BI127" i="26"/>
  <c r="BI122" i="26"/>
  <c r="BI114" i="26"/>
  <c r="BI113" i="26"/>
  <c r="BI107" i="26"/>
  <c r="BI105" i="26"/>
  <c r="BI102" i="26"/>
  <c r="BI94" i="26"/>
  <c r="BI93" i="26"/>
  <c r="BI87" i="26"/>
  <c r="BI85" i="26"/>
  <c r="BI82" i="26"/>
  <c r="BI74" i="26"/>
  <c r="BI73" i="26"/>
  <c r="BI67" i="26"/>
  <c r="BI65" i="26"/>
  <c r="BI62" i="26"/>
  <c r="BI54" i="26"/>
  <c r="BI53" i="26"/>
  <c r="BI47" i="26"/>
  <c r="BI45" i="26"/>
  <c r="BI40" i="26"/>
  <c r="BI32" i="26"/>
  <c r="BI31" i="26"/>
  <c r="BI25" i="26"/>
  <c r="BI14" i="26"/>
  <c r="BI13" i="26"/>
  <c r="BI7" i="26"/>
  <c r="BI5" i="26"/>
  <c r="BI65" i="2"/>
  <c r="BI59" i="2"/>
  <c r="BI51" i="2"/>
  <c r="BI41" i="2"/>
  <c r="BI28" i="2"/>
  <c r="BI18" i="2"/>
  <c r="BI17" i="2"/>
  <c r="BI23" i="26" l="1"/>
  <c r="BI1" i="19" l="1"/>
  <c r="BI1" i="13"/>
  <c r="BI1" i="25"/>
  <c r="BI1" i="24"/>
  <c r="BI1" i="26"/>
  <c r="BI146" i="19"/>
  <c r="BJ146" i="19"/>
  <c r="BK146" i="19"/>
  <c r="BL146" i="19"/>
  <c r="BN146" i="19"/>
  <c r="BI147" i="19"/>
  <c r="BJ147" i="19"/>
  <c r="BK147" i="19"/>
  <c r="BL147" i="19"/>
  <c r="BN147" i="19"/>
  <c r="BI148" i="19"/>
  <c r="BJ148" i="19"/>
  <c r="BK148" i="19"/>
  <c r="BL148" i="19"/>
  <c r="BN148" i="19"/>
  <c r="BI149" i="19"/>
  <c r="BJ149" i="19"/>
  <c r="BK149" i="19"/>
  <c r="BL149" i="19"/>
  <c r="BN149" i="19"/>
  <c r="BI150" i="19"/>
  <c r="BJ150" i="19"/>
  <c r="BK150" i="19"/>
  <c r="BL150" i="19"/>
  <c r="BN150" i="19"/>
  <c r="BI151" i="19"/>
  <c r="BJ151" i="19"/>
  <c r="BK151" i="19"/>
  <c r="BL151" i="19"/>
  <c r="BN151" i="19"/>
  <c r="BI152" i="19"/>
  <c r="BJ152" i="19"/>
  <c r="BK152" i="19"/>
  <c r="BL152" i="19"/>
  <c r="BN152" i="19"/>
  <c r="BI153" i="19"/>
  <c r="BJ153" i="19"/>
  <c r="BK153" i="19"/>
  <c r="BL153" i="19"/>
  <c r="BN153" i="19"/>
  <c r="BI154" i="19"/>
  <c r="BJ154" i="19"/>
  <c r="BK154" i="19"/>
  <c r="BL154" i="19"/>
  <c r="BN154" i="19"/>
  <c r="BI155" i="19"/>
  <c r="BJ155" i="19"/>
  <c r="BK155" i="19"/>
  <c r="BL155" i="19"/>
  <c r="BN155" i="19"/>
  <c r="BI156" i="19"/>
  <c r="BJ156" i="19"/>
  <c r="BK156" i="19"/>
  <c r="BL156" i="19"/>
  <c r="BN156" i="19"/>
  <c r="BI157" i="19"/>
  <c r="BJ157" i="19"/>
  <c r="BK157" i="19"/>
  <c r="BL157" i="19"/>
  <c r="BN157" i="19"/>
  <c r="BI158" i="19"/>
  <c r="BJ158" i="19"/>
  <c r="BK158" i="19"/>
  <c r="BL158" i="19"/>
  <c r="BN158" i="19"/>
  <c r="BI159" i="19"/>
  <c r="BJ159" i="19"/>
  <c r="BK159" i="19"/>
  <c r="BL159" i="19"/>
  <c r="BN159" i="19"/>
  <c r="BI160" i="19"/>
  <c r="BJ160" i="19"/>
  <c r="BK160" i="19"/>
  <c r="BL160" i="19"/>
  <c r="BN160" i="19"/>
  <c r="BI161" i="19"/>
  <c r="BJ161" i="19"/>
  <c r="BK161" i="19"/>
  <c r="BL161" i="19"/>
  <c r="BN161" i="19"/>
  <c r="BI162" i="19"/>
  <c r="BJ162" i="19"/>
  <c r="BK162" i="19"/>
  <c r="BL162" i="19"/>
  <c r="BN162" i="19"/>
  <c r="BI163" i="19"/>
  <c r="BJ163" i="19"/>
  <c r="BK163" i="19"/>
  <c r="BL163" i="19"/>
  <c r="BN163" i="19"/>
  <c r="BI164" i="19"/>
  <c r="BJ164" i="19"/>
  <c r="BK164" i="19"/>
  <c r="BL164" i="19"/>
  <c r="BN164" i="19"/>
  <c r="BI165" i="19"/>
  <c r="BJ165" i="19"/>
  <c r="BK165" i="19"/>
  <c r="BL165" i="19"/>
  <c r="BN165" i="19"/>
  <c r="BI166" i="19"/>
  <c r="BJ166" i="19"/>
  <c r="BK166" i="19"/>
  <c r="BL166" i="19"/>
  <c r="BN166" i="19"/>
  <c r="BI167" i="19"/>
  <c r="BJ167" i="19"/>
  <c r="BK167" i="19"/>
  <c r="BL167" i="19"/>
  <c r="BN167" i="19"/>
  <c r="BI168" i="19"/>
  <c r="BJ168" i="19"/>
  <c r="BK168" i="19"/>
  <c r="BL168" i="19"/>
  <c r="BN168" i="19"/>
  <c r="BI169" i="19"/>
  <c r="BJ169" i="19"/>
  <c r="BK169" i="19"/>
  <c r="BL169" i="19"/>
  <c r="BN169" i="19"/>
  <c r="BI170" i="19"/>
  <c r="BJ170" i="19"/>
  <c r="BK170" i="19"/>
  <c r="BL170" i="19"/>
  <c r="BN170" i="19"/>
  <c r="BI171" i="19"/>
  <c r="BJ171" i="19"/>
  <c r="BK171" i="19"/>
  <c r="BL171" i="19"/>
  <c r="BN171" i="19"/>
  <c r="BI172" i="19"/>
  <c r="BJ172" i="19"/>
  <c r="BK172" i="19"/>
  <c r="BL172" i="19"/>
  <c r="BN172" i="19"/>
  <c r="BI173" i="19"/>
  <c r="BJ173" i="19"/>
  <c r="BK173" i="19"/>
  <c r="BL173" i="19"/>
  <c r="BN173" i="19"/>
  <c r="BI174" i="19"/>
  <c r="BJ174" i="19"/>
  <c r="BK174" i="19"/>
  <c r="BL174" i="19"/>
  <c r="BN174" i="19"/>
  <c r="BI175" i="19"/>
  <c r="BJ175" i="19"/>
  <c r="BK175" i="19"/>
  <c r="BL175" i="19"/>
  <c r="BN175" i="19"/>
  <c r="BI176" i="19"/>
  <c r="BJ176" i="19"/>
  <c r="BK176" i="19"/>
  <c r="BL176" i="19"/>
  <c r="BN176" i="19"/>
  <c r="BI177" i="19"/>
  <c r="BJ177" i="19"/>
  <c r="BK177" i="19"/>
  <c r="BL177" i="19"/>
  <c r="BN177" i="19"/>
  <c r="BI178" i="19"/>
  <c r="BJ178" i="19"/>
  <c r="BK178" i="19"/>
  <c r="BL178" i="19"/>
  <c r="BN178" i="19"/>
  <c r="BI179" i="19"/>
  <c r="BJ179" i="19"/>
  <c r="BK179" i="19"/>
  <c r="BL179" i="19"/>
  <c r="BN179" i="19"/>
  <c r="BI180" i="19"/>
  <c r="BJ180" i="19"/>
  <c r="BK180" i="19"/>
  <c r="BL180" i="19"/>
  <c r="BN180" i="19"/>
  <c r="BI181" i="19"/>
  <c r="BJ181" i="19"/>
  <c r="BK181" i="19"/>
  <c r="BL181" i="19"/>
  <c r="BN181" i="19"/>
  <c r="BI182" i="19"/>
  <c r="BJ182" i="19"/>
  <c r="BK182" i="19"/>
  <c r="BL182" i="19"/>
  <c r="BN182" i="19"/>
  <c r="BI183" i="19"/>
  <c r="BJ183" i="19"/>
  <c r="BK183" i="19"/>
  <c r="BL183" i="19"/>
  <c r="BN183" i="19"/>
  <c r="BI184" i="19"/>
  <c r="BJ184" i="19"/>
  <c r="BK184" i="19"/>
  <c r="BL184" i="19"/>
  <c r="BN184" i="19"/>
  <c r="BI185" i="19"/>
  <c r="BJ185" i="19"/>
  <c r="BK185" i="19"/>
  <c r="BL185" i="19"/>
  <c r="BN185" i="19"/>
  <c r="BI186" i="19"/>
  <c r="BJ186" i="19"/>
  <c r="BK186" i="19"/>
  <c r="BL186" i="19"/>
  <c r="BN186" i="19"/>
  <c r="BI187" i="19"/>
  <c r="BJ187" i="19"/>
  <c r="BK187" i="19"/>
  <c r="BL187" i="19"/>
  <c r="BN187" i="19"/>
  <c r="BI188" i="19"/>
  <c r="BJ188" i="19"/>
  <c r="BK188" i="19"/>
  <c r="BL188" i="19"/>
  <c r="BN188" i="19"/>
  <c r="BI189" i="19"/>
  <c r="BJ189" i="19"/>
  <c r="BK189" i="19"/>
  <c r="BL189" i="19"/>
  <c r="BN189" i="19"/>
  <c r="BI190" i="19"/>
  <c r="BJ190" i="19"/>
  <c r="BK190" i="19"/>
  <c r="BL190" i="19"/>
  <c r="BN190" i="19"/>
  <c r="BI191" i="19"/>
  <c r="BJ191" i="19"/>
  <c r="BK191" i="19"/>
  <c r="BL191" i="19"/>
  <c r="BN191" i="19"/>
  <c r="BI192" i="19"/>
  <c r="BJ192" i="19"/>
  <c r="BK192" i="19"/>
  <c r="BL192" i="19"/>
  <c r="BN192" i="19"/>
  <c r="BI193" i="19"/>
  <c r="BJ193" i="19"/>
  <c r="BK193" i="19"/>
  <c r="BL193" i="19"/>
  <c r="BN193" i="19"/>
  <c r="BI194" i="19"/>
  <c r="BJ194" i="19"/>
  <c r="BK194" i="19"/>
  <c r="BL194" i="19"/>
  <c r="BN194" i="19"/>
  <c r="BI195" i="19"/>
  <c r="BJ195" i="19"/>
  <c r="BK195" i="19"/>
  <c r="BL195" i="19"/>
  <c r="BN195" i="19"/>
  <c r="BI200" i="19"/>
  <c r="BJ200" i="19"/>
  <c r="BK200" i="19"/>
  <c r="BL200" i="19"/>
  <c r="BN200" i="19"/>
  <c r="BI201" i="19"/>
  <c r="BJ201" i="19"/>
  <c r="BK201" i="19"/>
  <c r="BL201" i="19"/>
  <c r="BN201" i="19"/>
  <c r="BI202" i="19"/>
  <c r="BJ202" i="19"/>
  <c r="BK202" i="19"/>
  <c r="BL202" i="19"/>
  <c r="BN202" i="19"/>
  <c r="BI228" i="19"/>
  <c r="BJ228" i="19"/>
  <c r="BK228" i="19"/>
  <c r="BL228" i="19"/>
  <c r="BN228" i="19"/>
  <c r="BI230" i="19"/>
  <c r="BJ230" i="19"/>
  <c r="BK230" i="19"/>
  <c r="BL230" i="19"/>
  <c r="BN230" i="19"/>
  <c r="BF269" i="24" l="1"/>
  <c r="BF268" i="24"/>
  <c r="BF211" i="24"/>
  <c r="BI211" i="24" s="1"/>
  <c r="BF141" i="24"/>
  <c r="BI141" i="24" s="1"/>
  <c r="BI5" i="19"/>
  <c r="BI3" i="19"/>
  <c r="BI3" i="13"/>
  <c r="BI3" i="25"/>
  <c r="BI3" i="24"/>
  <c r="BI3" i="21"/>
  <c r="BF15" i="26" l="1"/>
  <c r="BI15" i="26" s="1"/>
  <c r="BF427" i="26"/>
  <c r="BI427" i="26" s="1"/>
  <c r="BF426" i="26"/>
  <c r="BI426" i="26" s="1"/>
  <c r="BF425" i="26"/>
  <c r="BI425" i="26" s="1"/>
  <c r="BF424" i="26"/>
  <c r="BI424" i="26" s="1"/>
  <c r="BF423" i="26"/>
  <c r="BI423" i="26" s="1"/>
  <c r="BF422" i="26"/>
  <c r="BI422" i="26" s="1"/>
  <c r="BF421" i="26"/>
  <c r="BI421" i="26" s="1"/>
  <c r="BF407" i="26"/>
  <c r="BI407" i="26" s="1"/>
  <c r="BF406" i="26"/>
  <c r="BI406" i="26" s="1"/>
  <c r="BF405" i="26"/>
  <c r="BI405" i="26" s="1"/>
  <c r="BF404" i="26"/>
  <c r="BI404" i="26" s="1"/>
  <c r="BF403" i="26"/>
  <c r="BI403" i="26" s="1"/>
  <c r="BF402" i="26"/>
  <c r="BI402" i="26" s="1"/>
  <c r="BF401" i="26"/>
  <c r="BI401" i="26" s="1"/>
  <c r="BF387" i="26"/>
  <c r="BI387" i="26" s="1"/>
  <c r="BF386" i="26"/>
  <c r="BI386" i="26" s="1"/>
  <c r="BF385" i="26"/>
  <c r="BI385" i="26" s="1"/>
  <c r="BF384" i="26"/>
  <c r="BI384" i="26" s="1"/>
  <c r="BF383" i="26"/>
  <c r="BI383" i="26" s="1"/>
  <c r="BF382" i="26"/>
  <c r="BI382" i="26" s="1"/>
  <c r="BF381" i="26"/>
  <c r="BI381" i="26" s="1"/>
  <c r="BF367" i="26"/>
  <c r="BI367" i="26" s="1"/>
  <c r="BF366" i="26"/>
  <c r="BI366" i="26" s="1"/>
  <c r="BF365" i="26"/>
  <c r="BI365" i="26" s="1"/>
  <c r="BF364" i="26"/>
  <c r="BI364" i="26" s="1"/>
  <c r="BF363" i="26"/>
  <c r="BI363" i="26" s="1"/>
  <c r="BF362" i="26"/>
  <c r="BI362" i="26" s="1"/>
  <c r="BF361" i="26"/>
  <c r="BI361" i="26" s="1"/>
  <c r="BF347" i="26"/>
  <c r="BI347" i="26" s="1"/>
  <c r="BF346" i="26"/>
  <c r="BI346" i="26" s="1"/>
  <c r="BF345" i="26"/>
  <c r="BI345" i="26" s="1"/>
  <c r="BF344" i="26"/>
  <c r="BI344" i="26" s="1"/>
  <c r="BF343" i="26"/>
  <c r="BI343" i="26" s="1"/>
  <c r="BF342" i="26"/>
  <c r="BI342" i="26" s="1"/>
  <c r="BF341" i="26"/>
  <c r="BI341" i="26" s="1"/>
  <c r="BF325" i="26"/>
  <c r="BI325" i="26" s="1"/>
  <c r="BF324" i="26"/>
  <c r="BI324" i="26" s="1"/>
  <c r="BF323" i="26"/>
  <c r="BI323" i="26" s="1"/>
  <c r="BF322" i="26"/>
  <c r="BI322" i="26" s="1"/>
  <c r="BF321" i="26"/>
  <c r="BI321" i="26" s="1"/>
  <c r="BF320" i="26"/>
  <c r="BI320" i="26" s="1"/>
  <c r="BF319" i="26"/>
  <c r="BI319" i="26" s="1"/>
  <c r="BF305" i="26"/>
  <c r="BI305" i="26" s="1"/>
  <c r="BF304" i="26"/>
  <c r="BI304" i="26" s="1"/>
  <c r="BF303" i="26"/>
  <c r="BI303" i="26" s="1"/>
  <c r="BF302" i="26"/>
  <c r="BI302" i="26" s="1"/>
  <c r="BF301" i="26"/>
  <c r="BI301" i="26" s="1"/>
  <c r="BF300" i="26"/>
  <c r="BI300" i="26" s="1"/>
  <c r="BF299" i="26"/>
  <c r="BI299" i="26" s="1"/>
  <c r="BF285" i="26"/>
  <c r="BI285" i="26" s="1"/>
  <c r="BF284" i="26"/>
  <c r="BI284" i="26" s="1"/>
  <c r="BF283" i="26"/>
  <c r="BI283" i="26" s="1"/>
  <c r="BF282" i="26"/>
  <c r="BI282" i="26" s="1"/>
  <c r="BF281" i="26"/>
  <c r="BI281" i="26" s="1"/>
  <c r="BF280" i="26"/>
  <c r="BI280" i="26" s="1"/>
  <c r="BF279" i="26"/>
  <c r="BI279" i="26" s="1"/>
  <c r="BF265" i="26"/>
  <c r="BI265" i="26" s="1"/>
  <c r="BF264" i="26"/>
  <c r="BI264" i="26" s="1"/>
  <c r="BF263" i="26"/>
  <c r="BI263" i="26" s="1"/>
  <c r="BF262" i="26"/>
  <c r="BI262" i="26" s="1"/>
  <c r="BF261" i="26"/>
  <c r="BI261" i="26" s="1"/>
  <c r="BF260" i="26"/>
  <c r="BI260" i="26" s="1"/>
  <c r="BF259" i="26"/>
  <c r="BI259" i="26" s="1"/>
  <c r="BF245" i="26"/>
  <c r="BI245" i="26" s="1"/>
  <c r="BF244" i="26"/>
  <c r="BI244" i="26" s="1"/>
  <c r="BF243" i="26"/>
  <c r="BI243" i="26" s="1"/>
  <c r="BF242" i="26"/>
  <c r="BI242" i="26" s="1"/>
  <c r="BF241" i="26"/>
  <c r="BI241" i="26" s="1"/>
  <c r="BF240" i="26"/>
  <c r="BI240" i="26" s="1"/>
  <c r="BF239" i="26"/>
  <c r="BI239" i="26" s="1"/>
  <c r="BF223" i="26"/>
  <c r="BI223" i="26" s="1"/>
  <c r="BF222" i="26"/>
  <c r="BI222" i="26" s="1"/>
  <c r="BF221" i="26"/>
  <c r="BI221" i="26" s="1"/>
  <c r="BF220" i="26"/>
  <c r="BI220" i="26" s="1"/>
  <c r="BF219" i="26"/>
  <c r="BI219" i="26" s="1"/>
  <c r="BF218" i="26"/>
  <c r="BI218" i="26" s="1"/>
  <c r="BF217" i="26"/>
  <c r="BI217" i="26" s="1"/>
  <c r="BF203" i="26"/>
  <c r="BI203" i="26" s="1"/>
  <c r="BF202" i="26"/>
  <c r="BI202" i="26" s="1"/>
  <c r="BF201" i="26"/>
  <c r="BI201" i="26" s="1"/>
  <c r="BF200" i="26"/>
  <c r="BI200" i="26" s="1"/>
  <c r="BF199" i="26"/>
  <c r="BI199" i="26" s="1"/>
  <c r="BF198" i="26"/>
  <c r="BI198" i="26" s="1"/>
  <c r="BF197" i="26"/>
  <c r="BI197" i="26" s="1"/>
  <c r="BF183" i="26"/>
  <c r="BI183" i="26" s="1"/>
  <c r="BF182" i="26"/>
  <c r="BI182" i="26" s="1"/>
  <c r="BF181" i="26"/>
  <c r="BI181" i="26" s="1"/>
  <c r="BF180" i="26"/>
  <c r="BI180" i="26" s="1"/>
  <c r="BF179" i="26"/>
  <c r="BI179" i="26" s="1"/>
  <c r="BF178" i="26"/>
  <c r="BI178" i="26" s="1"/>
  <c r="BF177" i="26"/>
  <c r="BI177" i="26" s="1"/>
  <c r="BF163" i="26"/>
  <c r="BI163" i="26" s="1"/>
  <c r="BF162" i="26"/>
  <c r="BI162" i="26" s="1"/>
  <c r="BF161" i="26"/>
  <c r="BI161" i="26" s="1"/>
  <c r="BF160" i="26"/>
  <c r="BI160" i="26" s="1"/>
  <c r="BF159" i="26"/>
  <c r="BI159" i="26" s="1"/>
  <c r="BF158" i="26"/>
  <c r="BI158" i="26" s="1"/>
  <c r="BF157" i="26"/>
  <c r="BI157" i="26" s="1"/>
  <c r="BF143" i="26"/>
  <c r="BI143" i="26" s="1"/>
  <c r="BF142" i="26"/>
  <c r="BI142" i="26" s="1"/>
  <c r="BF141" i="26"/>
  <c r="BI141" i="26" s="1"/>
  <c r="BF140" i="26"/>
  <c r="BI140" i="26" s="1"/>
  <c r="BF139" i="26"/>
  <c r="BI139" i="26" s="1"/>
  <c r="BF138" i="26"/>
  <c r="BI138" i="26" s="1"/>
  <c r="BF137" i="26"/>
  <c r="BI137" i="26" s="1"/>
  <c r="BF121" i="26"/>
  <c r="BI121" i="26" s="1"/>
  <c r="BF120" i="26"/>
  <c r="BI120" i="26" s="1"/>
  <c r="BF119" i="26"/>
  <c r="BI119" i="26" s="1"/>
  <c r="BF118" i="26"/>
  <c r="BI118" i="26" s="1"/>
  <c r="BF117" i="26"/>
  <c r="BI117" i="26" s="1"/>
  <c r="BF116" i="26"/>
  <c r="BI116" i="26" s="1"/>
  <c r="BF115" i="26"/>
  <c r="BI115" i="26" s="1"/>
  <c r="BF101" i="26"/>
  <c r="BI101" i="26" s="1"/>
  <c r="BF100" i="26"/>
  <c r="BI100" i="26" s="1"/>
  <c r="BF99" i="26"/>
  <c r="BI99" i="26" s="1"/>
  <c r="BF98" i="26"/>
  <c r="BI98" i="26" s="1"/>
  <c r="BF97" i="26"/>
  <c r="BI97" i="26" s="1"/>
  <c r="BF96" i="26"/>
  <c r="BI96" i="26" s="1"/>
  <c r="BF95" i="26"/>
  <c r="BI95" i="26" s="1"/>
  <c r="BF81" i="26"/>
  <c r="BI81" i="26" s="1"/>
  <c r="BF80" i="26"/>
  <c r="BI80" i="26" s="1"/>
  <c r="BF79" i="26"/>
  <c r="BI79" i="26" s="1"/>
  <c r="BF78" i="26"/>
  <c r="BI78" i="26" s="1"/>
  <c r="BF77" i="26"/>
  <c r="BI77" i="26" s="1"/>
  <c r="BF76" i="26"/>
  <c r="BI76" i="26" s="1"/>
  <c r="BF75" i="26"/>
  <c r="BI75" i="26" s="1"/>
  <c r="BF61" i="26"/>
  <c r="BI61" i="26" s="1"/>
  <c r="BF60" i="26"/>
  <c r="BI60" i="26" s="1"/>
  <c r="BF59" i="26"/>
  <c r="BI59" i="26" s="1"/>
  <c r="BF58" i="26"/>
  <c r="BI58" i="26" s="1"/>
  <c r="BF57" i="26"/>
  <c r="BI57" i="26" s="1"/>
  <c r="BF56" i="26"/>
  <c r="BI56" i="26" s="1"/>
  <c r="BF55" i="26"/>
  <c r="BI55" i="26" s="1"/>
  <c r="BF39" i="26"/>
  <c r="BI39" i="26" s="1"/>
  <c r="BF38" i="26"/>
  <c r="BI38" i="26" s="1"/>
  <c r="BF37" i="26"/>
  <c r="BI37" i="26" s="1"/>
  <c r="BF36" i="26"/>
  <c r="BI36" i="26" s="1"/>
  <c r="BF35" i="26"/>
  <c r="BI35" i="26" s="1"/>
  <c r="BF34" i="26"/>
  <c r="BI34" i="26" s="1"/>
  <c r="BF33" i="26"/>
  <c r="BI33" i="26" s="1"/>
  <c r="BN145" i="19" l="1"/>
  <c r="BL145" i="19"/>
  <c r="BK145" i="19"/>
  <c r="BJ145" i="19"/>
  <c r="BI145" i="19"/>
  <c r="BN144" i="19"/>
  <c r="BL144" i="19"/>
  <c r="BK144" i="19"/>
  <c r="BJ144" i="19"/>
  <c r="BI144" i="19"/>
  <c r="BN143" i="19"/>
  <c r="BL143" i="19"/>
  <c r="BK143" i="19"/>
  <c r="BJ143" i="19"/>
  <c r="BI143" i="19"/>
  <c r="BN142" i="19"/>
  <c r="BL142" i="19"/>
  <c r="BK142" i="19"/>
  <c r="BJ142" i="19"/>
  <c r="BI142" i="19"/>
  <c r="BN141" i="19"/>
  <c r="BL141" i="19"/>
  <c r="BK141" i="19"/>
  <c r="BJ141" i="19"/>
  <c r="BI141" i="19"/>
  <c r="BN140" i="19"/>
  <c r="BL140" i="19"/>
  <c r="BK140" i="19"/>
  <c r="BJ140" i="19"/>
  <c r="BI140" i="19"/>
  <c r="BN139" i="19"/>
  <c r="BL139" i="19"/>
  <c r="BK139" i="19"/>
  <c r="BJ139" i="19"/>
  <c r="BI139" i="19"/>
  <c r="BN138" i="19"/>
  <c r="BL138" i="19"/>
  <c r="BK138" i="19"/>
  <c r="BJ138" i="19"/>
  <c r="BI138" i="19"/>
  <c r="BN137" i="19"/>
  <c r="BL137" i="19"/>
  <c r="BK137" i="19"/>
  <c r="BJ137" i="19"/>
  <c r="BI137" i="19"/>
  <c r="BN136" i="19"/>
  <c r="BL136" i="19"/>
  <c r="BK136" i="19"/>
  <c r="BJ136" i="19"/>
  <c r="BI136" i="19"/>
  <c r="BN135" i="19"/>
  <c r="BL135" i="19"/>
  <c r="BK135" i="19"/>
  <c r="BJ135" i="19"/>
  <c r="BI135" i="19"/>
  <c r="BN134" i="19"/>
  <c r="BL134" i="19"/>
  <c r="BK134" i="19"/>
  <c r="BJ134" i="19"/>
  <c r="BI134" i="19"/>
  <c r="BN133" i="19"/>
  <c r="BL133" i="19"/>
  <c r="BK133" i="19"/>
  <c r="BJ133" i="19"/>
  <c r="BI133" i="19"/>
  <c r="BN132" i="19"/>
  <c r="BL132" i="19"/>
  <c r="BK132" i="19"/>
  <c r="BJ132" i="19"/>
  <c r="BI132" i="19"/>
  <c r="BN131" i="19"/>
  <c r="BL131" i="19"/>
  <c r="BK131" i="19"/>
  <c r="BJ131" i="19"/>
  <c r="BI131" i="19"/>
  <c r="BN130" i="19"/>
  <c r="BL130" i="19"/>
  <c r="BK130" i="19"/>
  <c r="BJ130" i="19"/>
  <c r="BI130" i="19"/>
  <c r="BN129" i="19"/>
  <c r="BL129" i="19"/>
  <c r="BK129" i="19"/>
  <c r="BJ129" i="19"/>
  <c r="BI129" i="19"/>
  <c r="BN128" i="19"/>
  <c r="BL128" i="19"/>
  <c r="BK128" i="19"/>
  <c r="BJ128" i="19"/>
  <c r="BI128" i="19"/>
  <c r="BN127" i="19"/>
  <c r="BL127" i="19"/>
  <c r="BK127" i="19"/>
  <c r="BJ127" i="19"/>
  <c r="BI127" i="19"/>
  <c r="BN126" i="19"/>
  <c r="BL126" i="19"/>
  <c r="BK126" i="19"/>
  <c r="BJ126" i="19"/>
  <c r="BI126" i="19"/>
  <c r="BN125" i="19"/>
  <c r="BL125" i="19"/>
  <c r="BK125" i="19"/>
  <c r="BJ125" i="19"/>
  <c r="BI125" i="19"/>
  <c r="BN124" i="19"/>
  <c r="BL124" i="19"/>
  <c r="BK124" i="19"/>
  <c r="BJ124" i="19"/>
  <c r="BI124" i="19"/>
  <c r="BN123" i="19"/>
  <c r="BL123" i="19"/>
  <c r="BK123" i="19"/>
  <c r="BJ123" i="19"/>
  <c r="BI123" i="19"/>
  <c r="BN122" i="19"/>
  <c r="BL122" i="19"/>
  <c r="BK122" i="19"/>
  <c r="BJ122" i="19"/>
  <c r="BI122" i="19"/>
  <c r="BN121" i="19"/>
  <c r="BL121" i="19"/>
  <c r="BK121" i="19"/>
  <c r="BJ121" i="19"/>
  <c r="BI121" i="19"/>
  <c r="BN120" i="19"/>
  <c r="BL120" i="19"/>
  <c r="BK120" i="19"/>
  <c r="BJ120" i="19"/>
  <c r="BI120" i="19"/>
  <c r="BN119" i="19"/>
  <c r="BL119" i="19"/>
  <c r="BK119" i="19"/>
  <c r="BJ119" i="19"/>
  <c r="BI119" i="19"/>
  <c r="BN118" i="19"/>
  <c r="BL118" i="19"/>
  <c r="BK118" i="19"/>
  <c r="BJ118" i="19"/>
  <c r="BI118" i="19"/>
  <c r="BN117" i="19"/>
  <c r="BL117" i="19"/>
  <c r="BK117" i="19"/>
  <c r="BJ117" i="19"/>
  <c r="BI117" i="19"/>
  <c r="BN116" i="19"/>
  <c r="BL116" i="19"/>
  <c r="BK116" i="19"/>
  <c r="BJ116" i="19"/>
  <c r="BI116" i="19"/>
  <c r="BN115" i="19"/>
  <c r="BL115" i="19"/>
  <c r="BK115" i="19"/>
  <c r="BJ115" i="19"/>
  <c r="BI115" i="19"/>
  <c r="BN114" i="19"/>
  <c r="BL114" i="19"/>
  <c r="BK114" i="19"/>
  <c r="BJ114" i="19"/>
  <c r="BI114" i="19"/>
  <c r="BN113" i="19"/>
  <c r="BL113" i="19"/>
  <c r="BK113" i="19"/>
  <c r="BJ113" i="19"/>
  <c r="BI113" i="19"/>
  <c r="BN112" i="19"/>
  <c r="BL112" i="19"/>
  <c r="BK112" i="19"/>
  <c r="BJ112" i="19"/>
  <c r="BI112" i="19"/>
  <c r="BN111" i="19"/>
  <c r="BL111" i="19"/>
  <c r="BK111" i="19"/>
  <c r="BJ111" i="19"/>
  <c r="BI111" i="19"/>
  <c r="BN110" i="19"/>
  <c r="BL110" i="19"/>
  <c r="BK110" i="19"/>
  <c r="BJ110" i="19"/>
  <c r="BI110" i="19"/>
  <c r="BN109" i="19"/>
  <c r="BL109" i="19"/>
  <c r="BK109" i="19"/>
  <c r="BJ109" i="19"/>
  <c r="BI109" i="19"/>
  <c r="BN108" i="19"/>
  <c r="BL108" i="19"/>
  <c r="BK108" i="19"/>
  <c r="BJ108" i="19"/>
  <c r="BI108" i="19"/>
  <c r="BN107" i="19"/>
  <c r="BL107" i="19"/>
  <c r="BK107" i="19"/>
  <c r="BJ107" i="19"/>
  <c r="BI107" i="19"/>
  <c r="BN106" i="19"/>
  <c r="BL106" i="19"/>
  <c r="BK106" i="19"/>
  <c r="BJ106" i="19"/>
  <c r="BI106" i="19"/>
  <c r="BN105" i="19"/>
  <c r="BL105" i="19"/>
  <c r="BK105" i="19"/>
  <c r="BJ105" i="19"/>
  <c r="BI105" i="19"/>
  <c r="BN104" i="19"/>
  <c r="BL104" i="19"/>
  <c r="BK104" i="19"/>
  <c r="BJ104" i="19"/>
  <c r="BI104" i="19"/>
  <c r="BN103" i="19"/>
  <c r="BL103" i="19"/>
  <c r="BK103" i="19"/>
  <c r="BJ103" i="19"/>
  <c r="BI103" i="19"/>
  <c r="BN5" i="19"/>
  <c r="BL5" i="19"/>
  <c r="BK5" i="19"/>
  <c r="BJ5" i="19"/>
  <c r="BF8" i="13"/>
  <c r="BI8" i="13" s="1"/>
  <c r="BE8" i="13"/>
  <c r="BF37" i="25"/>
  <c r="BI37" i="25" s="1"/>
  <c r="BE37" i="25"/>
  <c r="BF20" i="25"/>
  <c r="BI20" i="25" s="1"/>
  <c r="BE20" i="25"/>
  <c r="BF5" i="25"/>
  <c r="BI5" i="25" s="1"/>
  <c r="BE5" i="25"/>
  <c r="BF153" i="24"/>
  <c r="BI153" i="24" s="1"/>
  <c r="BE153" i="24"/>
  <c r="BF107" i="24"/>
  <c r="BI107" i="24" s="1"/>
  <c r="BE107" i="24"/>
  <c r="BF159" i="24"/>
  <c r="BI159" i="24" s="1"/>
  <c r="BE159" i="24"/>
  <c r="BF190" i="24"/>
  <c r="BI190" i="24" s="1"/>
  <c r="BE190" i="24"/>
  <c r="BF215" i="24"/>
  <c r="BI215" i="24" s="1"/>
  <c r="BE215" i="24"/>
  <c r="BF342" i="24"/>
  <c r="BI342" i="24" s="1"/>
  <c r="BE342" i="24"/>
  <c r="BF345" i="24"/>
  <c r="BI345" i="24" s="1"/>
  <c r="BE345" i="24"/>
  <c r="BF348" i="24"/>
  <c r="BI348" i="24" s="1"/>
  <c r="BE348" i="24"/>
  <c r="BF351" i="24"/>
  <c r="BI351" i="24" s="1"/>
  <c r="BE351" i="24"/>
  <c r="BF102" i="24"/>
  <c r="BI102" i="24" s="1"/>
  <c r="BE102" i="24"/>
  <c r="BF96" i="24"/>
  <c r="BI96" i="24" s="1"/>
  <c r="BE96" i="24"/>
  <c r="BF91" i="24"/>
  <c r="BI91" i="24" s="1"/>
  <c r="BE91" i="24"/>
  <c r="BF183" i="24"/>
  <c r="BI183" i="24" s="1"/>
  <c r="BE183" i="24"/>
  <c r="BF354" i="24"/>
  <c r="BI354" i="24" s="1"/>
  <c r="BE354" i="24"/>
  <c r="BF363" i="24"/>
  <c r="BI363" i="24" s="1"/>
  <c r="BE363" i="24"/>
  <c r="BF375" i="24"/>
  <c r="BI375" i="24" s="1"/>
  <c r="BE375" i="24"/>
  <c r="BF372" i="24"/>
  <c r="BI372" i="24" s="1"/>
  <c r="BE372" i="24"/>
  <c r="BF378" i="24"/>
  <c r="BI378" i="24" s="1"/>
  <c r="BE378" i="24"/>
  <c r="BF389" i="24"/>
  <c r="BI389" i="24" s="1"/>
  <c r="BE389" i="24"/>
  <c r="BF165" i="24"/>
  <c r="BI165" i="24" s="1"/>
  <c r="BE165" i="24"/>
  <c r="BF177" i="24"/>
  <c r="BI177" i="24" s="1"/>
  <c r="BE177" i="24"/>
  <c r="BF222" i="24"/>
  <c r="BI222" i="24" s="1"/>
  <c r="BE222" i="24"/>
  <c r="BF411" i="24"/>
  <c r="BI411" i="24" s="1"/>
  <c r="BE411" i="24"/>
  <c r="BF420" i="24"/>
  <c r="BI420" i="24" s="1"/>
  <c r="BE420" i="24"/>
  <c r="BF406" i="24"/>
  <c r="BI406" i="24" s="1"/>
  <c r="BE406" i="24"/>
  <c r="BF397" i="24"/>
  <c r="BI397" i="24" s="1"/>
  <c r="BE397" i="24"/>
  <c r="BF323" i="24"/>
  <c r="BI323" i="24" s="1"/>
  <c r="BE323" i="24"/>
  <c r="BF315" i="24"/>
  <c r="BI315" i="24" s="1"/>
  <c r="BE315" i="24"/>
  <c r="BF307" i="24"/>
  <c r="BI307" i="24" s="1"/>
  <c r="BE307" i="24"/>
  <c r="BF299" i="24"/>
  <c r="BI299" i="24" s="1"/>
  <c r="BE299" i="24"/>
  <c r="BF291" i="24"/>
  <c r="BI291" i="24" s="1"/>
  <c r="BE291" i="24"/>
  <c r="BF283" i="24"/>
  <c r="BI283" i="24" s="1"/>
  <c r="BE283" i="24"/>
  <c r="BF275" i="24"/>
  <c r="BI275" i="24" s="1"/>
  <c r="BE275" i="24"/>
  <c r="BF250" i="24"/>
  <c r="BI250" i="24" s="1"/>
  <c r="BE250" i="24"/>
  <c r="BF241" i="24"/>
  <c r="BI241" i="24" s="1"/>
  <c r="BE241" i="24"/>
  <c r="BF232" i="24"/>
  <c r="BI232" i="24" s="1"/>
  <c r="BE232" i="24"/>
  <c r="BF200" i="24"/>
  <c r="BI200" i="24" s="1"/>
  <c r="BE200" i="24"/>
  <c r="BF131" i="24"/>
  <c r="BI131" i="24" s="1"/>
  <c r="BE131" i="24"/>
  <c r="BF123" i="24"/>
  <c r="BI123" i="24" s="1"/>
  <c r="BE123" i="24"/>
  <c r="BF115" i="24"/>
  <c r="BI115" i="24" s="1"/>
  <c r="BE115" i="24"/>
  <c r="BF86" i="24"/>
  <c r="BI86" i="24" s="1"/>
  <c r="BE86" i="24"/>
  <c r="BF60" i="24"/>
  <c r="BI60" i="24" s="1"/>
  <c r="BE60" i="24"/>
  <c r="BF51" i="24"/>
  <c r="BI51" i="24" s="1"/>
  <c r="BE51" i="24"/>
  <c r="BF31" i="24"/>
  <c r="BI31" i="24" s="1"/>
  <c r="BE31" i="24"/>
  <c r="BE22" i="24"/>
  <c r="BF22" i="24"/>
  <c r="BI22" i="24" s="1"/>
  <c r="BI3" i="26" l="1"/>
  <c r="BF449" i="26"/>
  <c r="BI449" i="26" s="1"/>
  <c r="BE449" i="26"/>
  <c r="BE15" i="26"/>
  <c r="BI3" i="2"/>
  <c r="BI1" i="2"/>
  <c r="BI269" i="24" l="1"/>
  <c r="BI268" i="2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17" authorId="0" shapeId="0" xr:uid="{40878DB1-94B1-4515-AD53-1009066E8D7C}">
      <text>
        <r>
          <rPr>
            <b/>
            <sz val="12"/>
            <color indexed="81"/>
            <rFont val="Meiryo UI"/>
            <family val="3"/>
            <charset val="128"/>
          </rPr>
          <t xml:space="preserve">○　評価書番号は、特定個人情報保護評価計画管理書（以下「計画管理書」という。）の「評価書番号」欄に記載する番号と同じものを記載してください。
</t>
        </r>
        <r>
          <rPr>
            <sz val="12"/>
            <color indexed="81"/>
            <rFont val="meiryo UI"/>
            <family val="3"/>
            <charset val="128"/>
          </rPr>
          <t xml:space="preserve">
</t>
        </r>
      </text>
    </comment>
    <comment ref="J17" authorId="0" shapeId="0" xr:uid="{6DDA7381-6557-4654-ACCF-C68C4DE69DEB}">
      <text>
        <r>
          <rPr>
            <b/>
            <sz val="12"/>
            <color indexed="81"/>
            <rFont val="Meiryo UI"/>
            <family val="3"/>
            <charset val="128"/>
          </rPr>
          <t>○　評価書名には、特定個人情報保護評価（以下「評価」という。）の対象の事務の内容が分かる名称を記載してください。事務やシステムの名称をそのまま用いる必要はなく、実態に応じて、評価書の内容を推察できる名称としてください。
○　評価は、原則として、法令上の事務（番号法別表に掲げる事務）を単位として実施するものですが、評価実施機関のシステムや事務の執行状況等によっては、別表の項ごとでは評価書の記載が困難な場合や、別表の複数の項をまとめて記載した方が分かりやすい場合などが考えられるため、評価実施機関の判断で、別表の事務を分割又は統合した事務を単位に、１つの評価書を作成することを可能としています。
○　評価対象の事務の実施をやめるなどした場合は、評価書名に続けて事務の実施をやめるなどした日を【●年●月●日終了】と記載してください。事務の実施をやめるなどした日から少なくとも３年間は評価書を公表する必要があります。</t>
        </r>
      </text>
    </comment>
    <comment ref="A28" authorId="0" shapeId="0" xr:uid="{19EFCD98-E661-4F81-8C28-3AFA37CFB6D8}">
      <text>
        <r>
          <rPr>
            <b/>
            <sz val="12"/>
            <color indexed="81"/>
            <rFont val="Meiryo UI"/>
            <family val="3"/>
            <charset val="128"/>
          </rPr>
          <t xml:space="preserve">○　評価の結果、評価対象の事務において、特定個人情報ファイルの取扱いに際し、個人のプライバシー等の権利利益に影響を与え得る特定個人情報の漏えいその他の事態を発生させるリスクを認識し、このようなリスクを軽減するための適切な措置を講じていることを確認の上、宣言してください。
</t>
        </r>
      </text>
    </comment>
    <comment ref="H41" authorId="0" shapeId="0" xr:uid="{F88FB180-324A-4F5E-82FA-B682F299EA0C}">
      <text>
        <r>
          <rPr>
            <b/>
            <sz val="12"/>
            <color indexed="81"/>
            <rFont val="Meiryo UI"/>
            <family val="3"/>
            <charset val="128"/>
          </rPr>
          <t xml:space="preserve">○　評価対象の事務において評価実施機関が実施しているリスク対策のうち、特に力を入れて取り組んでいること等、特記して一般に向けて積極的に情報提供したいものがある場合は、記載してください。特記すべきものがなければ、「なし」又は無記入で構いません。
</t>
        </r>
        <r>
          <rPr>
            <sz val="12"/>
            <color indexed="81"/>
            <rFont val="meiryo UI"/>
            <family val="3"/>
            <charset val="128"/>
          </rPr>
          <t xml:space="preserve">
</t>
        </r>
      </text>
    </comment>
    <comment ref="A51" authorId="0" shapeId="0" xr:uid="{B504780D-1022-44F3-815D-95FBBAE1D8CB}">
      <text>
        <r>
          <rPr>
            <b/>
            <sz val="12"/>
            <color indexed="81"/>
            <rFont val="Meiryo UI"/>
            <family val="3"/>
            <charset val="128"/>
          </rPr>
          <t xml:space="preserve">○　評価書を提出する評価実施機関の名称を記載してください（例：●●大臣、 ●●庁長官、 ●●県知事、 ●●市長、 ●●市教育委員会、独立行政法人●●等）。
  【☆行政機関にとっては事前通知事項です（個人情報保護法第74条第１項第２号）。】
○　評価実施機関（評価対象の事務について評価の実施が義務付けられる者）が複数存在する場合は、取りまとめの評価実施機関が評価書を作成・提出するとともに、「Ⅰ６．他の評価実施機関」に取りまとめ以外の全ての評価実施機関の名称を記載してください。
</t>
        </r>
        <r>
          <rPr>
            <sz val="12"/>
            <color indexed="81"/>
            <rFont val="meiryo UI"/>
            <family val="3"/>
            <charset val="128"/>
          </rPr>
          <t xml:space="preserve">
</t>
        </r>
      </text>
    </comment>
    <comment ref="A59" authorId="0" shapeId="0" xr:uid="{E731C291-A6BE-4792-AD74-55CDBE3631D3}">
      <text>
        <r>
          <rPr>
            <b/>
            <sz val="12"/>
            <color indexed="81"/>
            <rFont val="Meiryo UI"/>
            <family val="3"/>
            <charset val="128"/>
          </rPr>
          <t xml:space="preserve">○　評価書を個人情報保護委員会（以下「委員会」という。）が承認した日を記載してください。承認日は委員会から通知されます。
○　委員会による審査・承認のために評価書を提出する時点では空欄のままで提出し、委員会から通知を受けた後、公表する前に記載してください。
</t>
        </r>
      </text>
    </comment>
    <comment ref="A65" authorId="0" shapeId="0" xr:uid="{860ADE86-4E4F-4576-A02C-5D900B5DC059}">
      <text>
        <r>
          <rPr>
            <b/>
            <sz val="12"/>
            <color indexed="81"/>
            <rFont val="Meiryo UI"/>
            <family val="3"/>
            <charset val="128"/>
          </rPr>
          <t xml:space="preserve">○　行政機関等は、評価の実施・再実施に伴い委員会による審査・承認のために評価書を提出する時点では空欄のままで提出し、委員会の承認を受けた後、公表する前に記載してください。修正に伴う場合は、評価書を委員会に提出するときに、公表する日を記載してください。
○　地方公共団体等は、評価の実施・再実施又は修正に伴い評価書を委員会に提出するときに、公表する日を記載してください。
○　評価書の記載内容は、原則として、公表日時点のものとしてください。事前評価という評価の性質上、公表日時点での想定に基づいて記載することになります。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J5" authorId="0" shapeId="0" xr:uid="{84215C87-C025-42D6-8D34-D244FFC333F4}">
      <text>
        <r>
          <rPr>
            <b/>
            <sz val="12"/>
            <color indexed="81"/>
            <rFont val="Meiryo UI"/>
            <family val="3"/>
            <charset val="128"/>
          </rPr>
          <t>○　特定個人情報に関する開示・訂正・利用停止請求を受理する部署の名称、住所、電話番号等を記載してください。【☆行政機関にとっては組織の名称及び所在地は事前通知事項です（個人情報保護法第74条第１項第９号）。】</t>
        </r>
        <r>
          <rPr>
            <b/>
            <sz val="9"/>
            <color indexed="81"/>
            <rFont val="MS P ゴシック"/>
            <family val="3"/>
            <charset val="128"/>
          </rPr>
          <t xml:space="preserve">
</t>
        </r>
      </text>
    </comment>
    <comment ref="J9" authorId="0" shapeId="0" xr:uid="{113144BB-E94E-4E8E-B009-C53D198941E6}">
      <text>
        <r>
          <rPr>
            <b/>
            <sz val="12"/>
            <color indexed="81"/>
            <rFont val="Meiryo UI"/>
            <family val="3"/>
            <charset val="128"/>
          </rPr>
          <t xml:space="preserve">○　特定個人情報で請求方法が異なる場合は、分かりやすく分けて記載してください。
</t>
        </r>
        <r>
          <rPr>
            <sz val="9"/>
            <color indexed="81"/>
            <rFont val="MS P ゴシック"/>
            <family val="3"/>
            <charset val="128"/>
          </rPr>
          <t xml:space="preserve">
</t>
        </r>
      </text>
    </comment>
    <comment ref="J12" authorId="0" shapeId="0" xr:uid="{72CF093D-5C67-46BA-9619-D7317CE263FA}">
      <text>
        <r>
          <rPr>
            <b/>
            <sz val="12"/>
            <color indexed="81"/>
            <rFont val="Meiryo UI"/>
            <family val="3"/>
            <charset val="128"/>
          </rPr>
          <t>○　開示・訂正・利用停止請求について、本人が利用しやすいような措置を講じており、特記して一般に向けて積極的に情報提供したいものがある場合は、記載してください（請求方法の容易化、手数料の減免など）。</t>
        </r>
        <r>
          <rPr>
            <b/>
            <sz val="9"/>
            <color indexed="81"/>
            <rFont val="MS P ゴシック"/>
            <family val="3"/>
            <charset val="128"/>
          </rPr>
          <t xml:space="preserve">
</t>
        </r>
        <r>
          <rPr>
            <sz val="9"/>
            <color indexed="81"/>
            <rFont val="MS P ゴシック"/>
            <family val="3"/>
            <charset val="128"/>
          </rPr>
          <t xml:space="preserve">
</t>
        </r>
      </text>
    </comment>
    <comment ref="K15" authorId="0" shapeId="0" xr:uid="{FDF25366-8090-402F-A2DC-B74D1B809352}">
      <text>
        <r>
          <rPr>
            <b/>
            <sz val="12"/>
            <color indexed="81"/>
            <rFont val="Meiryo UI"/>
            <family val="3"/>
            <charset val="128"/>
          </rPr>
          <t>○　開示・訂正・利用停止請求を行うための手数料の金額及びその納付方法について記載してください。</t>
        </r>
        <r>
          <rPr>
            <b/>
            <sz val="9"/>
            <color indexed="81"/>
            <rFont val="MS P ゴシック"/>
            <family val="3"/>
            <charset val="128"/>
          </rPr>
          <t xml:space="preserve">
</t>
        </r>
        <r>
          <rPr>
            <sz val="9"/>
            <color indexed="81"/>
            <rFont val="MS P ゴシック"/>
            <family val="3"/>
            <charset val="128"/>
          </rPr>
          <t xml:space="preserve">
</t>
        </r>
      </text>
    </comment>
    <comment ref="Q17" authorId="0" shapeId="0" xr:uid="{55E0FF44-A6AA-42D4-9533-3CD255E3557C}">
      <text>
        <r>
          <rPr>
            <b/>
            <sz val="12"/>
            <color indexed="81"/>
            <rFont val="Meiryo UI"/>
            <family val="3"/>
            <charset val="128"/>
          </rPr>
          <t>○　開示・訂正・利用停止請求を行うための手数料の金額及びその納付方法について記載してください。</t>
        </r>
        <r>
          <rPr>
            <b/>
            <sz val="9"/>
            <color indexed="81"/>
            <rFont val="MS P ゴシック"/>
            <family val="3"/>
            <charset val="128"/>
          </rPr>
          <t xml:space="preserve">
</t>
        </r>
        <r>
          <rPr>
            <sz val="9"/>
            <color indexed="81"/>
            <rFont val="MS P ゴシック"/>
            <family val="3"/>
            <charset val="128"/>
          </rPr>
          <t xml:space="preserve">
</t>
        </r>
      </text>
    </comment>
    <comment ref="K20" authorId="0" shapeId="0" xr:uid="{B130791C-6AEB-476F-B635-B2E8D4DBD28C}">
      <text>
        <r>
          <rPr>
            <b/>
            <sz val="12"/>
            <color indexed="81"/>
            <rFont val="Meiryo UI"/>
            <family val="3"/>
            <charset val="128"/>
          </rPr>
          <t>○　特定個人情報ファイルに含まれる特定個人情報について、個人情報保護法第75条等に基づき、個人情報ファイル簿等で公表を行っているかどうか記載する項目です。公表を行っている場合は、公表している個人情報ファイル名と公表場所（ホームページのリンク先等）を記載してください。評価書での特定個人情報ファイル名と個人情報ファイル簿での個人情報ファイル名は異なっていても構いません。</t>
        </r>
        <r>
          <rPr>
            <b/>
            <sz val="9"/>
            <color indexed="81"/>
            <rFont val="MS P ゴシック"/>
            <family val="3"/>
            <charset val="128"/>
          </rPr>
          <t xml:space="preserve">
</t>
        </r>
        <r>
          <rPr>
            <sz val="9"/>
            <color indexed="81"/>
            <rFont val="MS P ゴシック"/>
            <family val="3"/>
            <charset val="128"/>
          </rPr>
          <t xml:space="preserve">
</t>
        </r>
      </text>
    </comment>
    <comment ref="J23" authorId="0" shapeId="0" xr:uid="{62DD7AE3-6807-4ECA-8CA0-F7FA64651467}">
      <text>
        <r>
          <rPr>
            <b/>
            <sz val="12"/>
            <color indexed="81"/>
            <rFont val="Meiryo UI"/>
            <family val="3"/>
            <charset val="128"/>
          </rPr>
          <t>○　特定個人情報ファイルに含まれる特定個人情報について、個人情報保護法第75条等に基づき、個人情報ファイル簿等で公表を行っているかどうか記載する項目です。公表を行っている場合は、公表している個人情報ファイル名と公表場所（ホームページのリンク先等）を記載してください。評価書での特定個人情報ファイル名と個人情報ファイル簿での個人情報ファイル名は異なっていても構いません。</t>
        </r>
        <r>
          <rPr>
            <b/>
            <sz val="9"/>
            <color indexed="81"/>
            <rFont val="MS P ゴシック"/>
            <family val="3"/>
            <charset val="128"/>
          </rPr>
          <t xml:space="preserve">
</t>
        </r>
        <r>
          <rPr>
            <sz val="9"/>
            <color indexed="81"/>
            <rFont val="MS P ゴシック"/>
            <family val="3"/>
            <charset val="128"/>
          </rPr>
          <t xml:space="preserve">
</t>
        </r>
      </text>
    </comment>
    <comment ref="J26" authorId="0" shapeId="0" xr:uid="{E15D4F17-FDA9-4C43-8126-4CDB3BEC3FCB}">
      <text>
        <r>
          <rPr>
            <b/>
            <sz val="12"/>
            <color indexed="81"/>
            <rFont val="Meiryo UI"/>
            <family val="3"/>
            <charset val="128"/>
          </rPr>
          <t>○　特定個人情報ファイルに含まれる特定個人情報について、個人情報保護法第75条等に基づき、個人情報ファイル簿等で公表を行っているかどうか記載する項目です。公表を行っている場合は、公表している個人情報ファイル名と公表場所（ホームページのリンク先等）を記載してください。評価書での特定個人情報ファイル名と個人情報ファイル簿での個人情報ファイル名は異なっていても構いません。</t>
        </r>
        <r>
          <rPr>
            <b/>
            <sz val="9"/>
            <color indexed="81"/>
            <rFont val="MS P ゴシック"/>
            <family val="3"/>
            <charset val="128"/>
          </rPr>
          <t xml:space="preserve">
</t>
        </r>
        <r>
          <rPr>
            <sz val="9"/>
            <color indexed="81"/>
            <rFont val="MS P ゴシック"/>
            <family val="3"/>
            <charset val="128"/>
          </rPr>
          <t xml:space="preserve">
</t>
        </r>
      </text>
    </comment>
    <comment ref="J29" authorId="0" shapeId="0" xr:uid="{5C31A0CD-67D6-4FA5-A627-E2ECF801B497}">
      <text>
        <r>
          <rPr>
            <b/>
            <sz val="12"/>
            <color indexed="81"/>
            <rFont val="Meiryo UI"/>
            <family val="3"/>
            <charset val="128"/>
          </rPr>
          <t>○　行政機関、独立行政法人等及び地方公共団体等については、訂正・利用停止請求について、番号法、個人情報保護法以外の法令により、特別の手続がある場合はその旨を個人情報ファイル簿に記載するものとされています（個人情報保護法第75条第１項、同法第74条第１項第10号）。このような場合は、行政機関は、法令名及び条項とともに、当該特別の手続の概要を記載してください。【☆行政機関にとっては法令名及び条項は事前通知事項です（個人情報保護法第74条第１項第10号・第11号・施行令第20条第２号）。】</t>
        </r>
        <r>
          <rPr>
            <b/>
            <sz val="9"/>
            <color indexed="81"/>
            <rFont val="MS P ゴシック"/>
            <family val="3"/>
            <charset val="128"/>
          </rPr>
          <t xml:space="preserve">
</t>
        </r>
        <r>
          <rPr>
            <sz val="9"/>
            <color indexed="81"/>
            <rFont val="MS P ゴシック"/>
            <family val="3"/>
            <charset val="128"/>
          </rPr>
          <t xml:space="preserve">
</t>
        </r>
      </text>
    </comment>
    <comment ref="J33" authorId="0" shapeId="0" xr:uid="{4F6D3E7C-9924-463C-8793-DC5AA5F223E5}">
      <text>
        <r>
          <rPr>
            <b/>
            <sz val="12"/>
            <color indexed="81"/>
            <rFont val="Meiryo UI"/>
            <family val="3"/>
            <charset val="128"/>
          </rPr>
          <t>○　行政機関については、個人情報保護法第74条第１項第８号に該当する事項（すなわち個人情報保護法第75条第３項の規定に基づき記録項目の一部若しくは第74条第１項第５号若しくは第７号に掲げる事項を個人情報ファイル簿に記載しないこととするとき、又は個人情報ファイルを個人情報ファイル簿に掲載しないこととするとき）があれば、記載してください。【☆行政機関にとっては事前通知事項です（個人情報保護法第74条第１項第８号）。】</t>
        </r>
        <r>
          <rPr>
            <b/>
            <sz val="9"/>
            <color indexed="81"/>
            <rFont val="MS P ゴシック"/>
            <family val="3"/>
            <charset val="128"/>
          </rPr>
          <t xml:space="preserve">
</t>
        </r>
      </text>
    </comment>
    <comment ref="J39" authorId="0" shapeId="0" xr:uid="{C2C1783C-0805-45EC-8E3E-70D642BD615A}">
      <text>
        <r>
          <rPr>
            <b/>
            <sz val="12"/>
            <color indexed="81"/>
            <rFont val="Meiryo UI"/>
            <family val="3"/>
            <charset val="128"/>
          </rPr>
          <t>○　特定個人情報ファイルの取扱いに関して問合せをする際の連絡先の部署の名称、住所、電話番号等を記載してください。</t>
        </r>
        <r>
          <rPr>
            <b/>
            <sz val="9"/>
            <color indexed="81"/>
            <rFont val="MS P ゴシック"/>
            <family val="3"/>
            <charset val="128"/>
          </rPr>
          <t xml:space="preserve">
</t>
        </r>
        <r>
          <rPr>
            <sz val="9"/>
            <color indexed="81"/>
            <rFont val="MS P ゴシック"/>
            <family val="3"/>
            <charset val="128"/>
          </rPr>
          <t xml:space="preserve">
</t>
        </r>
      </text>
    </comment>
    <comment ref="J43" authorId="0" shapeId="0" xr:uid="{6614B7B5-F8B9-42E6-B478-662D8A8D5393}">
      <text>
        <r>
          <rPr>
            <b/>
            <sz val="12"/>
            <color indexed="81"/>
            <rFont val="Meiryo UI"/>
            <family val="3"/>
            <charset val="128"/>
          </rPr>
          <t xml:space="preserve">○　特定個人情報ファイルの取扱いに関して問合せをする際の連絡先の部署の名称、住所、電話番号等を記載してください。
</t>
        </r>
        <r>
          <rPr>
            <sz val="9"/>
            <color indexed="81"/>
            <rFont val="MS P ゴシック"/>
            <family val="3"/>
            <charset val="128"/>
          </rPr>
          <t xml:space="preserve">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J5" authorId="0" shapeId="0" xr:uid="{8CF5A4A5-51A1-4DE7-ABB5-F6BF0120D1EA}">
      <text>
        <r>
          <rPr>
            <b/>
            <sz val="12"/>
            <color indexed="81"/>
            <rFont val="Meiryo UI"/>
            <family val="3"/>
            <charset val="128"/>
          </rPr>
          <t>○　この全項目評価書の評価対象の事務について、基礎項目評価を実施した日を記載してください。
○　基礎項目評価の実施日とは、基礎項目評価を実施・再実施（評価書の修正は含みません。）し、基礎項目評価書の委員会への提出のために評価実施機関内の決裁を了した日です。</t>
        </r>
        <r>
          <rPr>
            <b/>
            <sz val="9"/>
            <color indexed="81"/>
            <rFont val="MS P ゴシック"/>
            <family val="3"/>
            <charset val="128"/>
          </rPr>
          <t xml:space="preserve">
</t>
        </r>
      </text>
    </comment>
    <comment ref="K8" authorId="0" shapeId="0" xr:uid="{83495820-0F75-4A88-AF8D-DDE7A06F781E}">
      <text>
        <r>
          <rPr>
            <b/>
            <sz val="12"/>
            <color indexed="81"/>
            <rFont val="Meiryo UI"/>
            <family val="3"/>
            <charset val="128"/>
          </rPr>
          <t>○　基礎項目評価書に含まれるしきい値判断の結果を選択してください。</t>
        </r>
        <r>
          <rPr>
            <b/>
            <sz val="9"/>
            <color indexed="81"/>
            <rFont val="MS P ゴシック"/>
            <family val="3"/>
            <charset val="128"/>
          </rPr>
          <t xml:space="preserve">
</t>
        </r>
        <r>
          <rPr>
            <sz val="9"/>
            <color indexed="81"/>
            <rFont val="MS P ゴシック"/>
            <family val="3"/>
            <charset val="128"/>
          </rPr>
          <t xml:space="preserve">
</t>
        </r>
      </text>
    </comment>
    <comment ref="J18" authorId="0" shapeId="0" xr:uid="{A2254152-2E74-446F-8659-F2F097FEE9E4}">
      <text>
        <r>
          <rPr>
            <b/>
            <sz val="12"/>
            <color indexed="81"/>
            <rFont val="Meiryo UI"/>
            <family val="3"/>
            <charset val="128"/>
          </rPr>
          <t>○　全項目評価書案を作成した評価実施機関は、これを公示し、広く国民・住民等の意見を求めなければなりません。
○　採用した意見聴取の方法を記載してください。</t>
        </r>
        <r>
          <rPr>
            <b/>
            <sz val="9"/>
            <color indexed="81"/>
            <rFont val="MS P ゴシック"/>
            <family val="3"/>
            <charset val="128"/>
          </rPr>
          <t xml:space="preserve">
</t>
        </r>
        <r>
          <rPr>
            <sz val="9"/>
            <color indexed="81"/>
            <rFont val="MS P ゴシック"/>
            <family val="3"/>
            <charset val="128"/>
          </rPr>
          <t xml:space="preserve">
</t>
        </r>
      </text>
    </comment>
    <comment ref="J22" authorId="0" shapeId="0" xr:uid="{4DFAB6CC-F7C6-4C2D-BC27-209DE9BC9ABE}">
      <text>
        <r>
          <rPr>
            <b/>
            <sz val="12"/>
            <color indexed="81"/>
            <rFont val="Meiryo UI"/>
            <family val="3"/>
            <charset val="128"/>
          </rPr>
          <t>○　意見聴取を実施した日及び期間について記載してください。意見聴取の期間は原則として30日以上ですが、特段の理由がある場合には短縮することができます。</t>
        </r>
        <r>
          <rPr>
            <b/>
            <sz val="9"/>
            <color indexed="81"/>
            <rFont val="MS P ゴシック"/>
            <family val="3"/>
            <charset val="128"/>
          </rPr>
          <t xml:space="preserve">
</t>
        </r>
        <r>
          <rPr>
            <sz val="9"/>
            <color indexed="81"/>
            <rFont val="MS P ゴシック"/>
            <family val="3"/>
            <charset val="128"/>
          </rPr>
          <t xml:space="preserve">
</t>
        </r>
      </text>
    </comment>
    <comment ref="J24" authorId="0" shapeId="0" xr:uid="{73B9165A-9E9A-4DEC-A9EB-C157E2B8C1F5}">
      <text>
        <r>
          <rPr>
            <b/>
            <sz val="12"/>
            <color indexed="81"/>
            <rFont val="Meiryo UI"/>
            <family val="3"/>
            <charset val="128"/>
          </rPr>
          <t>○　意見聴取の期間を30日より短縮する特段の理由を具体的に記載してください。地方公共団体等が条例等の規定に基づく意見聴取の方法を採用し、30日より短い期間とする場合は、根拠となる条例の名称及び条項を記載してください。</t>
        </r>
        <r>
          <rPr>
            <b/>
            <sz val="9"/>
            <color indexed="81"/>
            <rFont val="MS P ゴシック"/>
            <family val="3"/>
            <charset val="128"/>
          </rPr>
          <t xml:space="preserve">
</t>
        </r>
        <r>
          <rPr>
            <sz val="9"/>
            <color indexed="81"/>
            <rFont val="MS P ゴシック"/>
            <family val="3"/>
            <charset val="128"/>
          </rPr>
          <t xml:space="preserve">
</t>
        </r>
      </text>
    </comment>
    <comment ref="J33" authorId="0" shapeId="0" xr:uid="{5C570EC2-211E-4DE1-8C8F-8850F7384DA8}">
      <text>
        <r>
          <rPr>
            <b/>
            <sz val="12"/>
            <color indexed="81"/>
            <rFont val="Meiryo UI"/>
            <family val="3"/>
            <charset val="128"/>
          </rPr>
          <t>○　評価実施機関は、国民・住民等からの意見聴取により得られた意見を十分考慮して評価書に必要な見直しを行わなければなりません。得られた主な意見の概要とともに、それらの意見を踏まえて評価書のどの箇所をどのように修正したかを具体的に記載してください。</t>
        </r>
        <r>
          <rPr>
            <sz val="9"/>
            <color indexed="81"/>
            <rFont val="MS P ゴシック"/>
            <family val="3"/>
            <charset val="128"/>
          </rPr>
          <t xml:space="preserve">
</t>
        </r>
      </text>
    </comment>
    <comment ref="J41" authorId="0" shapeId="0" xr:uid="{1DFDEB8E-6260-410B-B3B5-03A886B741B5}">
      <text>
        <r>
          <rPr>
            <b/>
            <sz val="12"/>
            <color indexed="81"/>
            <rFont val="Meiryo UI"/>
            <family val="3"/>
            <charset val="128"/>
          </rPr>
          <t>○　地方公共団体・地方独立行政法人は、公示し、住民等の意見を求め、必要な見直しを行った全項目評価書について、第三者点検を受けなければなりません。第三者点検を実施した日を記載してください。複数回に分けて実施した場合は実施した期間等の形で記載することができます。
○　地方公共団体・地方独立行政法人以外の評価実施機関も、任意で第三者点検を受けた場合は、記載することができます。</t>
        </r>
        <r>
          <rPr>
            <b/>
            <sz val="9"/>
            <color indexed="81"/>
            <rFont val="MS P ゴシック"/>
            <family val="3"/>
            <charset val="128"/>
          </rPr>
          <t xml:space="preserve">
</t>
        </r>
      </text>
    </comment>
    <comment ref="J43" authorId="0" shapeId="0" xr:uid="{DB8FCBDD-9B56-474C-9882-C12CED670ED6}">
      <text>
        <r>
          <rPr>
            <b/>
            <sz val="12"/>
            <color indexed="81"/>
            <rFont val="Meiryo UI"/>
            <family val="3"/>
            <charset val="128"/>
          </rPr>
          <t>○　第三者点検の方法は、原則として、地方公共団体の個人情報保護審議会又は個人情報保護審査会による点検となっていますが、その他の方法によることもできます。採用した方法について記載してください。</t>
        </r>
        <r>
          <rPr>
            <b/>
            <sz val="9"/>
            <color indexed="81"/>
            <rFont val="MS P ゴシック"/>
            <family val="3"/>
            <charset val="128"/>
          </rPr>
          <t xml:space="preserve">
</t>
        </r>
      </text>
    </comment>
    <comment ref="J47" authorId="0" shapeId="0" xr:uid="{7B246C9E-CD54-4272-B6A0-19564817987E}">
      <text>
        <r>
          <rPr>
            <b/>
            <sz val="12"/>
            <color indexed="81"/>
            <rFont val="Meiryo UI"/>
            <family val="3"/>
            <charset val="128"/>
          </rPr>
          <t>○　第三者点検により指摘された事項、それらを踏まえた評価書の修正等の対応について記載してください。</t>
        </r>
        <r>
          <rPr>
            <sz val="9"/>
            <color indexed="81"/>
            <rFont val="MS P ゴシック"/>
            <family val="3"/>
            <charset val="128"/>
          </rPr>
          <t xml:space="preserve">
</t>
        </r>
      </text>
    </comment>
    <comment ref="J55" authorId="0" shapeId="0" xr:uid="{1D945260-B868-4D98-89A2-BE764385B516}">
      <text>
        <r>
          <rPr>
            <b/>
            <sz val="12"/>
            <color indexed="81"/>
            <rFont val="Meiryo UI"/>
            <family val="3"/>
            <charset val="128"/>
          </rPr>
          <t>○　４．は、しきい値判断の結果、基礎項目評価とともに全項目評価の実施が義務付けられ、全項目評価書について委員会による審査・承認を受けることが必要な行政機関等のみ記載することになります。
○　評価書について評価実施機関内の決裁を了し、審査・承認を受けるために委員会へ提出する日を記載してください。</t>
        </r>
        <r>
          <rPr>
            <b/>
            <sz val="9"/>
            <color indexed="81"/>
            <rFont val="MS P ゴシック"/>
            <family val="3"/>
            <charset val="128"/>
          </rPr>
          <t xml:space="preserve">
</t>
        </r>
        <r>
          <rPr>
            <sz val="9"/>
            <color indexed="81"/>
            <rFont val="MS P ゴシック"/>
            <family val="3"/>
            <charset val="128"/>
          </rPr>
          <t xml:space="preserve">
</t>
        </r>
      </text>
    </comment>
    <comment ref="J57" authorId="0" shapeId="0" xr:uid="{B9713DB4-BB52-4A03-AFD9-34C54B44D2A5}">
      <text>
        <r>
          <rPr>
            <b/>
            <sz val="12"/>
            <color indexed="81"/>
            <rFont val="Meiryo UI"/>
            <family val="3"/>
            <charset val="128"/>
          </rPr>
          <t xml:space="preserve">○　承認に向けた審査のプロセス等の対応について記載してください。記載すべき内容は委員会から通知されます。
○　委員会による審査・承認のために評価書を提出する時点では空欄のままで提出し、委員会の承認を受けた後、公表する前に記載してください。
</t>
        </r>
        <r>
          <rPr>
            <sz val="12"/>
            <color indexed="81"/>
            <rFont val="meiryo UI"/>
            <family val="3"/>
            <charset val="128"/>
          </rPr>
          <t xml:space="preserve">
</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3" authorId="0" shapeId="0" xr:uid="{73DCB501-FD3F-4E68-8F38-D5DB00A25182}">
      <text>
        <r>
          <rPr>
            <b/>
            <sz val="12"/>
            <color indexed="81"/>
            <rFont val="Meiryo UI"/>
            <family val="3"/>
            <charset val="128"/>
          </rPr>
          <t>○　原則として、記載を変更した評価書の公表日を記載してください。
○　委員会への提出・公表が、変更前である場合は、変更の予定年月日を記載してください。【☆行政機関にとって、事前通知事項に関する変更の予定年月日は事前通知事項です（個人情報保護法第74条第１項第11号・施行令第20条第１項第２号）。】</t>
        </r>
        <r>
          <rPr>
            <b/>
            <sz val="9"/>
            <color indexed="81"/>
            <rFont val="MS P ゴシック"/>
            <family val="3"/>
            <charset val="128"/>
          </rPr>
          <t xml:space="preserve">
</t>
        </r>
        <r>
          <rPr>
            <sz val="9"/>
            <color indexed="81"/>
            <rFont val="MS P ゴシック"/>
            <family val="3"/>
            <charset val="128"/>
          </rPr>
          <t xml:space="preserve">
</t>
        </r>
      </text>
    </comment>
    <comment ref="E3" authorId="0" shapeId="0" xr:uid="{75BE6F7F-2F5D-48ED-B2CC-C94F2149F7B5}">
      <text>
        <r>
          <rPr>
            <b/>
            <sz val="12"/>
            <color indexed="81"/>
            <rFont val="Meiryo UI"/>
            <family val="3"/>
            <charset val="128"/>
          </rPr>
          <t>○　記載を変更した又は変更する予定の項目の名称を記載してください。</t>
        </r>
        <r>
          <rPr>
            <b/>
            <sz val="9"/>
            <color indexed="81"/>
            <rFont val="MS P ゴシック"/>
            <family val="3"/>
            <charset val="128"/>
          </rPr>
          <t xml:space="preserve">
</t>
        </r>
        <r>
          <rPr>
            <sz val="9"/>
            <color indexed="81"/>
            <rFont val="MS P ゴシック"/>
            <family val="3"/>
            <charset val="128"/>
          </rPr>
          <t xml:space="preserve">
</t>
        </r>
      </text>
    </comment>
    <comment ref="N3" authorId="0" shapeId="0" xr:uid="{F8A03F43-9760-4296-804F-B1379988D7DE}">
      <text>
        <r>
          <rPr>
            <b/>
            <sz val="12"/>
            <color indexed="81"/>
            <rFont val="Meiryo UI"/>
            <family val="3"/>
            <charset val="128"/>
          </rPr>
          <t>○　変更前の記載内容を記載してください。</t>
        </r>
        <r>
          <rPr>
            <b/>
            <sz val="9"/>
            <color indexed="81"/>
            <rFont val="MS P ゴシック"/>
            <family val="3"/>
            <charset val="128"/>
          </rPr>
          <t xml:space="preserve">
</t>
        </r>
      </text>
    </comment>
    <comment ref="AB3" authorId="0" shapeId="0" xr:uid="{0A5D931D-E39E-4F03-B623-BF231CB7E311}">
      <text>
        <r>
          <rPr>
            <b/>
            <sz val="12"/>
            <color indexed="81"/>
            <rFont val="Meiryo UI"/>
            <family val="3"/>
            <charset val="128"/>
          </rPr>
          <t xml:space="preserve">○　変更後の記載内容を記載してください。
</t>
        </r>
        <r>
          <rPr>
            <sz val="9"/>
            <color indexed="81"/>
            <rFont val="MS P ゴシック"/>
            <family val="3"/>
            <charset val="128"/>
          </rPr>
          <t xml:space="preserve">
</t>
        </r>
      </text>
    </comment>
    <comment ref="AP3" authorId="0" shapeId="0" xr:uid="{DB244E68-DDF4-47D4-9590-5F5FC7FA6D53}">
      <text>
        <r>
          <rPr>
            <b/>
            <sz val="12"/>
            <color indexed="81"/>
            <rFont val="Meiryo UI"/>
            <family val="3"/>
            <charset val="128"/>
          </rPr>
          <t>○　委員会に提出・公表する時期が、変更前である場合は「事前」と、変更後である場合は「事後」と記載してください。</t>
        </r>
        <r>
          <rPr>
            <b/>
            <sz val="9"/>
            <color indexed="81"/>
            <rFont val="MS P ゴシック"/>
            <family val="3"/>
            <charset val="128"/>
          </rPr>
          <t xml:space="preserve">
</t>
        </r>
      </text>
    </comment>
    <comment ref="AU3" authorId="0" shapeId="0" xr:uid="{589A945B-0DAC-4084-8105-9664D137C95D}">
      <text>
        <r>
          <rPr>
            <b/>
            <sz val="12"/>
            <color indexed="81"/>
            <rFont val="Meiryo UI"/>
            <family val="3"/>
            <charset val="128"/>
          </rPr>
          <t>○　提出時期が事前の場合は、①重要な変更、②事前通知事項（行政機関のみ）又は③事後で足りるものの任意に事前に提出のうち、いずれの理由により事前に提出・公表するかを記載してください。
○　事後の場合は、①重要な変更に当たらない旨とその理由（誤字脱字の修正、リスクを明らかに軽減させる変更である等）、②事前通知事項に当たらない旨（行政機関のみ）又は③その他の項目の変更であり事前の提出・公表が義務付けられない旨のいずれかを記載してください。</t>
        </r>
        <r>
          <rPr>
            <b/>
            <sz val="9"/>
            <color indexed="81"/>
            <rFont val="MS P ゴシック"/>
            <family val="3"/>
            <charset val="128"/>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J5" authorId="0" shapeId="0" xr:uid="{AF9E4C68-A318-4C55-8A64-31AF0F6E49C5}">
      <text>
        <r>
          <rPr>
            <b/>
            <sz val="11"/>
            <color indexed="81"/>
            <rFont val="Meiryo UI"/>
            <family val="3"/>
            <charset val="128"/>
          </rPr>
          <t>○　評価対象の事務の名称を記載してください。計画管理書の「事務の名称」欄に記載する名称と同じものを記載してください。</t>
        </r>
        <r>
          <rPr>
            <b/>
            <sz val="9"/>
            <color indexed="81"/>
            <rFont val="MS P ゴシック"/>
            <family val="3"/>
            <charset val="128"/>
          </rPr>
          <t xml:space="preserve">
</t>
        </r>
        <r>
          <rPr>
            <sz val="9"/>
            <color indexed="81"/>
            <rFont val="MS P ゴシック"/>
            <family val="3"/>
            <charset val="128"/>
          </rPr>
          <t xml:space="preserve">
</t>
        </r>
      </text>
    </comment>
    <comment ref="J7" authorId="0" shapeId="0" xr:uid="{4A7ED4AE-B8D1-43F2-88A3-718A44C5A3BC}">
      <text>
        <r>
          <rPr>
            <b/>
            <sz val="12"/>
            <color indexed="81"/>
            <rFont val="Meiryo UI"/>
            <family val="3"/>
            <charset val="128"/>
          </rPr>
          <t>○　評価対象の事務全体の概要及びその中で特定個人情報ファイルを使用して実施する事務の具体的な内容を記載してください。
○　さらに、特定個人情報の流れが分かる事務フロー図を別添１に記載してください。
※　文字数により、セルの表示に収まりきらない（文字が見切れてしまう）場合については、「別添●●を参照。」などと記載の上、当該項目の内容がわかる資料を作成し、評価書の添付資料として併せて提出・公表するなどしてください（以下全ての項目について、同じです。）。</t>
        </r>
        <r>
          <rPr>
            <sz val="9"/>
            <color indexed="81"/>
            <rFont val="MS P ゴシック"/>
            <family val="3"/>
            <charset val="128"/>
          </rPr>
          <t xml:space="preserve">
</t>
        </r>
      </text>
    </comment>
    <comment ref="K16" authorId="0" shapeId="0" xr:uid="{1A4DC379-43A9-497B-9CA1-D36929BDFEF1}">
      <text>
        <r>
          <rPr>
            <b/>
            <sz val="12"/>
            <color indexed="81"/>
            <rFont val="Meiryo UI"/>
            <family val="3"/>
            <charset val="128"/>
          </rPr>
          <t>○　評価対象の事務の対象人数を選んでください。基礎項目評価書の「Ⅱ 1．対象人数」欄と同じものを選択してください。ただし、評価の実施が義務付けられない事務で、任意で評価を行う場合、基礎項目評価書の「1,000人未満(任意実施）」ではなく、評価を行う事務の対象人数を選択してください。</t>
        </r>
        <r>
          <rPr>
            <b/>
            <sz val="9"/>
            <color indexed="81"/>
            <rFont val="MS P ゴシック"/>
            <family val="3"/>
            <charset val="128"/>
          </rPr>
          <t xml:space="preserve">
</t>
        </r>
        <r>
          <rPr>
            <sz val="9"/>
            <color indexed="81"/>
            <rFont val="MS P ゴシック"/>
            <family val="3"/>
            <charset val="128"/>
          </rPr>
          <t xml:space="preserve">
</t>
        </r>
      </text>
    </comment>
    <comment ref="J23" authorId="0" shapeId="0" xr:uid="{4DB473ED-97E5-49F0-801A-650C6D29DCD5}">
      <text>
        <r>
          <rPr>
            <b/>
            <sz val="12"/>
            <color indexed="81"/>
            <rFont val="Meiryo UI"/>
            <family val="3"/>
            <charset val="128"/>
          </rPr>
          <t>○　評価対象の事務において使用するシステムの名称を記載してください。計画管理書の「システムの名称」欄に記載する名称と同じものを記載してください。</t>
        </r>
        <r>
          <rPr>
            <b/>
            <sz val="9"/>
            <color indexed="81"/>
            <rFont val="MS P ゴシック"/>
            <family val="3"/>
            <charset val="128"/>
          </rPr>
          <t xml:space="preserve">
</t>
        </r>
        <r>
          <rPr>
            <sz val="9"/>
            <color indexed="81"/>
            <rFont val="MS P ゴシック"/>
            <family val="3"/>
            <charset val="128"/>
          </rPr>
          <t xml:space="preserve">
</t>
        </r>
      </text>
    </comment>
    <comment ref="J25" authorId="0" shapeId="0" xr:uid="{CD9E63F9-DB91-45AA-B697-043FBCC0D15B}">
      <text>
        <r>
          <rPr>
            <b/>
            <sz val="12"/>
            <color indexed="81"/>
            <rFont val="Meiryo UI"/>
            <family val="3"/>
            <charset val="128"/>
          </rPr>
          <t>○　このシステムが実現する機能の名称とその概要を記載してください。</t>
        </r>
        <r>
          <rPr>
            <sz val="9"/>
            <color indexed="81"/>
            <rFont val="MS P ゴシック"/>
            <family val="3"/>
            <charset val="128"/>
          </rPr>
          <t xml:space="preserve">
</t>
        </r>
      </text>
    </comment>
    <comment ref="K33" authorId="0" shapeId="0" xr:uid="{1DCEBD0C-58C9-459E-B4B6-9B667A27929B}">
      <text>
        <r>
          <rPr>
            <b/>
            <sz val="12"/>
            <color indexed="81"/>
            <rFont val="Meiryo UI"/>
            <family val="3"/>
            <charset val="128"/>
          </rPr>
          <t xml:space="preserve">○　このシステムと接続して情報（特定個人情報に限らない。）をやりとりするシステムを全て選択してください（目視、紙又は電子記録媒体を介したやりとりは含まない。）。「その他」を選択する場合はシステムの名称を記載してください。
</t>
        </r>
        <r>
          <rPr>
            <sz val="9"/>
            <color indexed="81"/>
            <rFont val="MS P ゴシック"/>
            <family val="3"/>
            <charset val="128"/>
          </rPr>
          <t xml:space="preserve">
</t>
        </r>
      </text>
    </comment>
    <comment ref="Y33" authorId="0" shapeId="0" xr:uid="{BA7576CC-C3BC-4203-8BB2-0E0C478249C7}">
      <text>
        <r>
          <rPr>
            <b/>
            <sz val="12"/>
            <color indexed="81"/>
            <rFont val="Meiryo UI"/>
            <family val="3"/>
            <charset val="128"/>
          </rPr>
          <t>○　このシステムと接続して情報（特定個人情報に限らない。）をやりとりするシステムを全て選択してください（目視、紙又は電子記録媒体を介したやりとりは含まない。）。「その他」を選択する場合はシステムの名称を記載してください。</t>
        </r>
        <r>
          <rPr>
            <b/>
            <sz val="9"/>
            <color indexed="81"/>
            <rFont val="MS P ゴシック"/>
            <family val="3"/>
            <charset val="128"/>
          </rPr>
          <t xml:space="preserve">
</t>
        </r>
      </text>
    </comment>
    <comment ref="K35" authorId="0" shapeId="0" xr:uid="{4EE27696-BC0F-431B-A7BA-E71E7F3619EF}">
      <text>
        <r>
          <rPr>
            <b/>
            <sz val="12"/>
            <color indexed="81"/>
            <rFont val="Meiryo UI"/>
            <family val="3"/>
            <charset val="128"/>
          </rPr>
          <t>○　このシステムと接続して情報（特定個人情報に限らない。）をやりとりするシステムを全て選択してください（目視、紙又は電子記録媒体を介したやりとりは含まない。）。「その他」を選択する場合はシステムの名称を記載してください。</t>
        </r>
      </text>
    </comment>
    <comment ref="Y35" authorId="0" shapeId="0" xr:uid="{5CC28409-6E2D-4F7A-B30D-833A6336ACB5}">
      <text>
        <r>
          <rPr>
            <b/>
            <sz val="12"/>
            <color indexed="81"/>
            <rFont val="Meiryo UI"/>
            <family val="3"/>
            <charset val="128"/>
          </rPr>
          <t>○　このシステムと接続して情報（特定個人情報に限らない。）をやりとりするシステムを全て選択してください（目視、紙又は電子記録媒体を介したやりとりは含まない。）。「その他」を選択する場合はシステムの名称を記載してください。</t>
        </r>
        <r>
          <rPr>
            <b/>
            <sz val="9"/>
            <color indexed="81"/>
            <rFont val="MS P ゴシック"/>
            <family val="3"/>
            <charset val="128"/>
          </rPr>
          <t xml:space="preserve">
</t>
        </r>
      </text>
    </comment>
    <comment ref="K37" authorId="0" shapeId="0" xr:uid="{C1221312-9C53-439C-8EE9-44B2A7B5014B}">
      <text>
        <r>
          <rPr>
            <b/>
            <sz val="12"/>
            <color indexed="81"/>
            <rFont val="Meiryo UI"/>
            <family val="3"/>
            <charset val="128"/>
          </rPr>
          <t>○　このシステムと接続して情報（特定個人情報に限らない。）をやりとりするシステムを全て選択してください（目視、紙又は電子記録媒体を介したやりとりは含まない。）。「その他」を選択する場合はシステムの名称を記載してください。
○　宛名システム等とは、個人番号と既存の内部番号（宛名番号）の対照テーブルなどを用い複数の事務で個人番号を共通して参照するシステムであり、例えば、地方公共団体における団体内統合宛名システムのことです。</t>
        </r>
        <r>
          <rPr>
            <b/>
            <sz val="9"/>
            <color indexed="81"/>
            <rFont val="MS P ゴシック"/>
            <family val="3"/>
            <charset val="128"/>
          </rPr>
          <t xml:space="preserve">
</t>
        </r>
      </text>
    </comment>
    <comment ref="Y37" authorId="0" shapeId="0" xr:uid="{F4B47FA1-80FD-49FD-8A2D-7B57B87F159F}">
      <text>
        <r>
          <rPr>
            <b/>
            <sz val="12"/>
            <color indexed="81"/>
            <rFont val="Meiryo UI"/>
            <family val="3"/>
            <charset val="128"/>
          </rPr>
          <t>○　このシステムと接続して情報（特定個人情報に限らない。）をやりとりするシステムを全て選択してください（目視、紙又は電子記録媒体を介したやりとりは含まない。）。「その他」を選択する場合はシステムの名称を記載してください。</t>
        </r>
        <r>
          <rPr>
            <b/>
            <sz val="9"/>
            <color indexed="81"/>
            <rFont val="MS P ゴシック"/>
            <family val="3"/>
            <charset val="128"/>
          </rPr>
          <t xml:space="preserve">
</t>
        </r>
      </text>
    </comment>
    <comment ref="K39" authorId="0" shapeId="0" xr:uid="{2E9D380D-F920-4F4D-B929-08A84A1F5E6D}">
      <text>
        <r>
          <rPr>
            <b/>
            <sz val="12"/>
            <color indexed="81"/>
            <rFont val="Meiryo UI"/>
            <family val="3"/>
            <charset val="128"/>
          </rPr>
          <t>○　このシステムと接続して情報（特定個人情報に限らない。）をやりとりするシステムを全て選択してください（目視、紙又は電子記録媒体を介したやりとりは含まない。）。「その他」を選択する場合はシステムの名称を記載してください。</t>
        </r>
      </text>
    </comment>
    <comment ref="A41" authorId="0" shapeId="0" xr:uid="{D2DFE55A-9943-47CA-A12F-2641071E392F}">
      <text>
        <r>
          <rPr>
            <b/>
            <sz val="12"/>
            <color indexed="81"/>
            <rFont val="Meiryo UI"/>
            <family val="3"/>
            <charset val="128"/>
          </rPr>
          <t>○　評価対象の事務において複数のシステムを使用する場合は、システム２～20の記載欄を「再表示」することにより、その事務を実施する上でのシステムの重要性の順に、それぞれのシステムについて同様に記載してください。
○　評価対象の事務において使用するシステムの数が21以上の場合は、評価書にはシステム20まで記載し、残りのシステムについて同様に記載した添付資料を併せて提出・公表してください。</t>
        </r>
        <r>
          <rPr>
            <b/>
            <sz val="9"/>
            <color indexed="81"/>
            <rFont val="MS P ゴシック"/>
            <family val="3"/>
            <charset val="128"/>
          </rPr>
          <t xml:space="preserve">
</t>
        </r>
        <r>
          <rPr>
            <sz val="9"/>
            <color indexed="81"/>
            <rFont val="MS P ゴシック"/>
            <family val="3"/>
            <charset val="128"/>
          </rPr>
          <t xml:space="preserve">
</t>
        </r>
      </text>
    </comment>
    <comment ref="A431" authorId="0" shapeId="0" xr:uid="{BD2716AD-F061-4EDA-9895-0DC7B176FB0C}">
      <text>
        <r>
          <rPr>
            <b/>
            <sz val="12"/>
            <color indexed="81"/>
            <rFont val="Meiryo UI"/>
            <family val="3"/>
            <charset val="128"/>
          </rPr>
          <t>○　評価対象の事務において取り扱う特定個人情報ファイルの名称を記載してください。正式な名称がない場合は、主な記録項目、事務を実施する上での使用目的等に基づく名称を作成し、記載してください。データベース名などでも構いませんが、特定個人情報ファイルの内容を推察できる名称としてください。【☆行政機関にとっては事前通知事項です（個人情報保護法第74条第１項第１号）。】
○　複数の特定個人情報ファイルを取り扱う場合は、全ての特定個人情報ファイルの名称を記載してください。その際、各特定個人情報ファイルの名称の前に「１．２．３．・・・」と通し番号を付してください。II、IIIのそれぞれ「１．特定個人情報ファイル名」において、そのシートで記載する特定個人情報ファイルの名称を記載する際に、この通し番号とともに記載してください。
○　特定個人情報ファイルの保有をやめた場合又は対象人数が1,000人未満となった場合は、特定個人情報ファイル名に続けて、保有をやめた場合は【●年●月●日　保有終了】、1,000人未満となった場合は【●年●月●日　対象人数1,000人未満となる】と記載してください。【☆行政機関にとっては事前通知事項です（個人情報保護法第74条第３項）。】</t>
        </r>
        <r>
          <rPr>
            <b/>
            <sz val="9"/>
            <color indexed="81"/>
            <rFont val="MS P ゴシック"/>
            <family val="3"/>
            <charset val="128"/>
          </rPr>
          <t xml:space="preserve">
</t>
        </r>
      </text>
    </comment>
    <comment ref="J435" authorId="0" shapeId="0" xr:uid="{51EA8636-8B4A-4A4F-8728-A38277038524}">
      <text>
        <r>
          <rPr>
            <b/>
            <sz val="12"/>
            <color indexed="81"/>
            <rFont val="Meiryo UI"/>
            <family val="3"/>
            <charset val="128"/>
          </rPr>
          <t>○　特定個人情報ファイルを取り扱うことが評価対象の事務を実施する上で必要であることを、具体的な事務の流れに即して説明してください。
○　複数の特定個人情報ファイルを取り扱う場合は、必要に応じて、それぞれの特定個人情報ファイルについて記載してください。</t>
        </r>
        <r>
          <rPr>
            <b/>
            <sz val="9"/>
            <color indexed="81"/>
            <rFont val="MS P ゴシック"/>
            <family val="3"/>
            <charset val="128"/>
          </rPr>
          <t xml:space="preserve">
</t>
        </r>
      </text>
    </comment>
    <comment ref="J439" authorId="0" shapeId="0" xr:uid="{5D9329C1-78A7-4031-AD81-3025D9298C92}">
      <text>
        <r>
          <rPr>
            <b/>
            <sz val="12"/>
            <color indexed="81"/>
            <rFont val="Meiryo UI"/>
            <family val="3"/>
            <charset val="128"/>
          </rPr>
          <t>○　評価対象の事務において特定個人情報ファイルを取り扱うことにより、期待されるメリットについて幅広く記載してください。
○　複数の特定個人情報ファイルを取り扱う場合は、必要に応じて、それぞれの特定個人情報ファイルについて記載してください。</t>
        </r>
        <r>
          <rPr>
            <b/>
            <sz val="9"/>
            <color indexed="81"/>
            <rFont val="MS P ゴシック"/>
            <family val="3"/>
            <charset val="128"/>
          </rPr>
          <t xml:space="preserve">
</t>
        </r>
        <r>
          <rPr>
            <sz val="9"/>
            <color indexed="81"/>
            <rFont val="MS P ゴシック"/>
            <family val="3"/>
            <charset val="128"/>
          </rPr>
          <t xml:space="preserve">
</t>
        </r>
      </text>
    </comment>
    <comment ref="J445" authorId="0" shapeId="0" xr:uid="{1FEDA80F-EA2A-4D6E-BE8D-8C98713AAAAE}">
      <text>
        <r>
          <rPr>
            <b/>
            <sz val="12"/>
            <color indexed="81"/>
            <rFont val="Meiryo UI"/>
            <family val="3"/>
            <charset val="128"/>
          </rPr>
          <t xml:space="preserve">○　評価対象の事務において個人番号を利用する法令上の根拠を記載してください。番号法別表の事務については、別表の項の番号を記載してください（主務省令の名称及び条項を記載する必要はありません。）。別表以外の番号法の規定、住民基本台帳法第７条等の番号法以外の国の法令の規定又は番号法第９条第２項に基づく条例の規定を根拠とする場合は、法令名及び条項を記載してください。評価実施時に条例が制定されていない場合には、「○○に関する条例案」等と記載しても構いません。条例制定後、必要に応じて、評価書の修正又は評価の再実施を行ってください。
</t>
        </r>
      </text>
    </comment>
    <comment ref="K450" authorId="0" shapeId="0" xr:uid="{AE092FC6-B776-46F7-83C0-E7C9E61D1799}">
      <text>
        <r>
          <rPr>
            <b/>
            <sz val="12"/>
            <color indexed="81"/>
            <rFont val="Meiryo UI"/>
            <family val="3"/>
            <charset val="128"/>
          </rPr>
          <t xml:space="preserve">○　情報提供ネットワークシステムによる情報連携を実施するか否かを選択してください。主務省令が制定されていない等の理由により、評価実施時点で情報連携を実施するか否かを決定できない場合は、「未定」を選択し、決定した後に評価の再実施又は評価書の修正を行い、再度提出・公表してください。
</t>
        </r>
        <r>
          <rPr>
            <b/>
            <sz val="9"/>
            <color indexed="81"/>
            <rFont val="MS P ゴシック"/>
            <family val="3"/>
            <charset val="128"/>
          </rPr>
          <t xml:space="preserve">
</t>
        </r>
        <r>
          <rPr>
            <sz val="9"/>
            <color indexed="81"/>
            <rFont val="MS P ゴシック"/>
            <family val="3"/>
            <charset val="128"/>
          </rPr>
          <t xml:space="preserve">
</t>
        </r>
      </text>
    </comment>
    <comment ref="J453" authorId="0" shapeId="0" xr:uid="{84A116C0-6F33-4273-93B5-BADEB93A72FD}">
      <text>
        <r>
          <rPr>
            <b/>
            <sz val="12"/>
            <color indexed="81"/>
            <rFont val="Meiryo UI"/>
            <family val="3"/>
            <charset val="128"/>
          </rPr>
          <t>○　法令上の根拠には、情報提供ネットワークシステムによる情報連携ができる根拠規定を記載してください。根拠規定の記載について、番号法第19条第８号に基づく情報連携を行う場合は、利用特定個人情報省令第２条の表の項の番号を記載してください（主務省令の正式名称及び第３条以降の条項を記載する必要はありません。）。条例に基づく独自事務について情報連携を行う場合は、番号法第19条第９号と記載してください。
［例］番号法第19条第8号に基づく主務省令第２条の表○○○の項
※　情報提供ネットワークシステムを通じた利用特定個人情報の提供ができる根拠規定及び照会ができる根拠規定を区別して記載してください。</t>
        </r>
        <r>
          <rPr>
            <b/>
            <sz val="9"/>
            <color indexed="81"/>
            <rFont val="MS P ゴシック"/>
            <family val="3"/>
            <charset val="128"/>
          </rPr>
          <t xml:space="preserve">
</t>
        </r>
        <r>
          <rPr>
            <sz val="9"/>
            <color indexed="81"/>
            <rFont val="MS P ゴシック"/>
            <family val="3"/>
            <charset val="128"/>
          </rPr>
          <t xml:space="preserve">
</t>
        </r>
      </text>
    </comment>
    <comment ref="J457" authorId="0" shapeId="0" xr:uid="{ABEC7598-A347-4F3F-B400-0EF93141B5FB}">
      <text>
        <r>
          <rPr>
            <b/>
            <sz val="12"/>
            <color indexed="81"/>
            <rFont val="Meiryo UI"/>
            <family val="3"/>
            <charset val="128"/>
          </rPr>
          <t>○　評価の実施を担当する部署の名称及び所属長の役職名を記載してください。部署については、計画管理書の「担当部署」欄に記載する部署名と同じものを記載してください。
○　（計画管理書の表紙に記載した）評価実施機関において実施する評価に関連する全ての事務の取りまとめを担当する部署ではなく、評価対象の事務に知見を有し、実際に評価を実施する部署です。複数の部署が共同で評価を実施する場合は、複数の部署の名称、所属長の役職名を記載してください。</t>
        </r>
        <r>
          <rPr>
            <b/>
            <sz val="9"/>
            <color indexed="81"/>
            <rFont val="MS P ゴシック"/>
            <family val="3"/>
            <charset val="128"/>
          </rPr>
          <t xml:space="preserve">
</t>
        </r>
        <r>
          <rPr>
            <sz val="9"/>
            <color indexed="81"/>
            <rFont val="MS P ゴシック"/>
            <family val="3"/>
            <charset val="128"/>
          </rPr>
          <t xml:space="preserve">
</t>
        </r>
      </text>
    </comment>
    <comment ref="J459" authorId="0" shapeId="0" xr:uid="{8E849D6B-C37A-4403-A5B9-605A2BFB7450}">
      <text>
        <r>
          <rPr>
            <b/>
            <sz val="12"/>
            <color indexed="81"/>
            <rFont val="Meiryo UI"/>
            <family val="3"/>
            <charset val="128"/>
          </rPr>
          <t>○　評価の実施を担当する部署の名称及び所属長の役職名を記載してください。部署については、計画管理書の「担当部署」欄に記載する部署名と同じものを記載してください。
○　（計画管理書の表紙に記載した）評価実施機関において実施する評価に関連する全ての事務の取りまとめを担当する部署ではなく、評価対象の事務に知見を有し、実際に評価を実施する部署です。複数の部署が共同で評価を実施する場合は、複数の部署の名称、所属長の役職名を記載してください。</t>
        </r>
        <r>
          <rPr>
            <b/>
            <sz val="9"/>
            <color indexed="81"/>
            <rFont val="Meiryo UI"/>
            <family val="3"/>
            <charset val="128"/>
          </rPr>
          <t xml:space="preserve">
</t>
        </r>
        <r>
          <rPr>
            <sz val="9"/>
            <color indexed="81"/>
            <rFont val="MS P ゴシック"/>
            <family val="3"/>
            <charset val="128"/>
          </rPr>
          <t xml:space="preserve">
</t>
        </r>
      </text>
    </comment>
    <comment ref="A463" authorId="0" shapeId="0" xr:uid="{7C6CDE2B-0AB4-4171-B16F-0E06D8ACF20C}">
      <text>
        <r>
          <rPr>
            <b/>
            <sz val="12"/>
            <color indexed="81"/>
            <rFont val="Meiryo UI"/>
            <family val="3"/>
            <charset val="128"/>
          </rPr>
          <t>○　評価実施機関（評価対象の事務について評価の実施が義務付けられる者）が複数存在し、取りまとめの評価実施機関が評価書を作成・提出する場合に、取りまとめ以外の全ての評価実施機関の名称を記載してください。</t>
        </r>
        <r>
          <rPr>
            <b/>
            <sz val="9"/>
            <color indexed="81"/>
            <rFont val="MS P ゴシック"/>
            <family val="3"/>
            <charset val="128"/>
          </rPr>
          <t xml:space="preserve">
</t>
        </r>
        <r>
          <rPr>
            <sz val="9"/>
            <color indexed="81"/>
            <rFont val="MS P ゴシック"/>
            <family val="3"/>
            <charset val="128"/>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3" authorId="0" shapeId="0" xr:uid="{CEAB82A6-AA69-48EB-B715-844075235942}">
      <text>
        <r>
          <rPr>
            <b/>
            <sz val="12"/>
            <color indexed="81"/>
            <rFont val="Meiryo UI"/>
            <family val="3"/>
            <charset val="128"/>
          </rPr>
          <t>○　直接入力はせず、表計算ソフトウェアその他の事務処理で用いられる一般的なソフトウェアを用いて作成した事務フロー図を、オブジェクト・図として貼り付けてください。なお、マイナンバー保護評価システムの評価書の提出の際にエラーが発生する場合は、事務フロー図に隠れるように文字を入力してください。
○　評価対象の事務について、以下の点に注意しながら事務フローを図示してください。
・・・事務に関わる者（事務担当部署、委託先、転入者・受給者・入居者といった国民・住民等）、事務において使用するシステム、事務において取り扱う情報（特定個人情報に限らない。）の流れを明記してください。その際、色を変えるなどして特定個人情報の流れとそれ以外の情報の流れを区別してください。
・・・事務の流れが分かるように、事象が起きる順に番号を付けるなどして記載してください（例．①入居申込、②収入要件確認など）。
※　事務に複数の行政手続がある場合で、当該手続ごとに別添１を複数作成する場合等は、マイナンバー保護評価システムでの提出時のエラーを防ぐため、このExcel内でシートのコピーをせずに、別途資料を作成し、評価書の添付資料として併せて提出・公表するなどしてください。</t>
        </r>
        <r>
          <rPr>
            <b/>
            <sz val="9"/>
            <color indexed="81"/>
            <rFont val="MS P ゴシック"/>
            <family val="3"/>
            <charset val="128"/>
          </rPr>
          <t xml:space="preserve">
</t>
        </r>
        <r>
          <rPr>
            <sz val="9"/>
            <color indexed="81"/>
            <rFont val="MS P ゴシック"/>
            <family val="3"/>
            <charset val="128"/>
          </rPr>
          <t xml:space="preserve">
</t>
        </r>
      </text>
    </comment>
    <comment ref="A63" authorId="0" shapeId="0" xr:uid="{A920DC21-85B4-4BA7-9D45-10D8A2396686}">
      <text>
        <r>
          <rPr>
            <b/>
            <sz val="12"/>
            <color indexed="81"/>
            <rFont val="Meiryo UI"/>
            <family val="3"/>
            <charset val="128"/>
          </rPr>
          <t xml:space="preserve">○　事務フロー図に関連して補足することがあれば、記載してください。
</t>
        </r>
        <r>
          <rPr>
            <b/>
            <sz val="9"/>
            <color indexed="81"/>
            <rFont val="MS P ゴシック"/>
            <family val="3"/>
            <charset val="128"/>
          </rPr>
          <t xml:space="preserve">
</t>
        </r>
        <r>
          <rPr>
            <sz val="9"/>
            <color indexed="81"/>
            <rFont val="MS P ゴシック"/>
            <family val="3"/>
            <charset val="128"/>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5" authorId="0" shapeId="0" xr:uid="{05DB26BB-618A-4C86-B0D3-96D65615EDFB}">
      <text>
        <r>
          <rPr>
            <b/>
            <sz val="12"/>
            <color indexed="81"/>
            <rFont val="Meiryo UI"/>
            <family val="3"/>
            <charset val="128"/>
          </rPr>
          <t xml:space="preserve">○　このシートで記載する特定個人情報ファイルの名称を記載してください。
○　その際、「Ｉ ３．特定個人情報ファイル名」で記載した通し番号とともに記載してください。
</t>
        </r>
      </text>
    </comment>
    <comment ref="K10" authorId="0" shapeId="0" xr:uid="{711ED137-C3A6-4B4F-A447-269DE2586562}">
      <text>
        <r>
          <rPr>
            <b/>
            <sz val="12"/>
            <color indexed="81"/>
            <rFont val="Meiryo UI"/>
            <family val="3"/>
            <charset val="128"/>
          </rPr>
          <t xml:space="preserve">○　手作業処理ファイルについて任意で記載する場合は、このExcelファイルには1又は2の選択肢を記載の上で提出し、公表用のPDFファイルを直接編集して、「手作業処理ファイル」とした上で、公表する必要があります。
</t>
        </r>
      </text>
    </comment>
    <comment ref="K15" authorId="0" shapeId="0" xr:uid="{E828D048-23B6-489A-B1D9-4C3DC91AA736}">
      <text>
        <r>
          <rPr>
            <b/>
            <sz val="12"/>
            <color indexed="81"/>
            <rFont val="Meiryo UI"/>
            <family val="3"/>
            <charset val="128"/>
          </rPr>
          <t xml:space="preserve">○　特定個人情報ファイルの対象となる本人の数を選択してください。事務の対象人数とは異なります。
</t>
        </r>
      </text>
    </comment>
    <comment ref="J19" authorId="0" shapeId="0" xr:uid="{DE2AC027-9664-4A31-8247-C74198440F46}">
      <text>
        <r>
          <rPr>
            <b/>
            <sz val="12"/>
            <color indexed="81"/>
            <rFont val="Meiryo UI"/>
            <family val="3"/>
            <charset val="128"/>
          </rPr>
          <t xml:space="preserve">○　特定個人情報ファイルの対象となる本人の範囲について記載してください。
○　特定個人情報ファイルに記録された者の一部についてのみ個人番号を保有し（例：契約者ファイルのうち一部の者についてのみ個人番号を保有する場合）、個人情報の対象となる本人の範囲と特定個人情報の対象となる本人の範囲が異なる場合は、それぞれ記載してください。【☆行政機関にとっては事前通知事項です（個人情報保護法第74条第１項第４号）。】
</t>
        </r>
      </text>
    </comment>
    <comment ref="J22" authorId="0" shapeId="0" xr:uid="{AEA19A68-C5C0-4A71-8A07-E31ED43E11A7}">
      <text>
        <r>
          <rPr>
            <b/>
            <sz val="12"/>
            <color indexed="81"/>
            <rFont val="Meiryo UI"/>
            <family val="3"/>
            <charset val="128"/>
          </rPr>
          <t xml:space="preserve">○　上記の範囲の本人の特定個人情報を特定個人情報ファイルにおいて保有することが事務を実施する上で必要な理由を記載してください。「法令に基づく」といった形式的な理由ではなく、評価対象の事務の内容に即して、実質的・具体的に記載してください。
</t>
        </r>
      </text>
    </comment>
    <comment ref="K31" authorId="0" shapeId="0" xr:uid="{F88EE179-B312-4A23-9891-0A414CB959DA}">
      <text>
        <r>
          <rPr>
            <b/>
            <sz val="12"/>
            <color indexed="81"/>
            <rFont val="Meiryo UI"/>
            <family val="3"/>
            <charset val="128"/>
          </rPr>
          <t xml:space="preserve">○　特定個人情報ファイルに記録される情報について、該当するものを全て選択してください。
</t>
        </r>
      </text>
    </comment>
    <comment ref="T31" authorId="0" shapeId="0" xr:uid="{5915517B-3BDD-47F0-972A-E446E7F86518}">
      <text>
        <r>
          <rPr>
            <b/>
            <sz val="12"/>
            <color indexed="81"/>
            <rFont val="Meiryo UI"/>
            <family val="3"/>
            <charset val="128"/>
          </rPr>
          <t xml:space="preserve">○　特定個人情報ファイルに記録される情報について、該当するものを全て選択してください。
</t>
        </r>
      </text>
    </comment>
    <comment ref="AC31" authorId="0" shapeId="0" xr:uid="{DB2CA469-7AF2-4FC9-BDDA-B101B9630C85}">
      <text>
        <r>
          <rPr>
            <b/>
            <sz val="12"/>
            <color indexed="81"/>
            <rFont val="Meiryo UI"/>
            <family val="3"/>
            <charset val="128"/>
          </rPr>
          <t xml:space="preserve">○　特定個人情報ファイルに記録される情報について、該当するものを全て選択してください。
</t>
        </r>
      </text>
    </comment>
    <comment ref="K35" authorId="0" shapeId="0" xr:uid="{6EB1A76F-C913-4C12-8248-8A88C05B4A43}">
      <text>
        <r>
          <rPr>
            <b/>
            <sz val="12"/>
            <color indexed="81"/>
            <rFont val="Meiryo UI"/>
            <family val="3"/>
            <charset val="128"/>
          </rPr>
          <t xml:space="preserve">○　特定個人情報ファイルに記録される情報について、該当するものを全て選択してください。
○　５情報のうち記録しない項目がある場合は、「その妥当性」の欄にその旨を記載してください。
</t>
        </r>
      </text>
    </comment>
    <comment ref="Z35" authorId="0" shapeId="0" xr:uid="{821E8F40-165E-4486-B0D6-DBAB8C04167B}">
      <text>
        <r>
          <rPr>
            <b/>
            <sz val="12"/>
            <color indexed="81"/>
            <rFont val="Meiryo UI"/>
            <family val="3"/>
            <charset val="128"/>
          </rPr>
          <t xml:space="preserve">○　特定個人情報ファイルに記録される情報について、該当するものを全て選択してください。
</t>
        </r>
      </text>
    </comment>
    <comment ref="K37" authorId="0" shapeId="0" xr:uid="{8A3C9E89-9C8D-4F27-9C53-5C18CDFF6980}">
      <text>
        <r>
          <rPr>
            <b/>
            <sz val="12"/>
            <color indexed="81"/>
            <rFont val="Meiryo UI"/>
            <family val="3"/>
            <charset val="128"/>
          </rPr>
          <t xml:space="preserve">○　特定個人情報ファイルに記録される情報について、該当するものを全て選択してください。
</t>
        </r>
      </text>
    </comment>
    <comment ref="K41" authorId="0" shapeId="0" xr:uid="{16B77927-ACE2-49C1-B54A-DBB913A99484}">
      <text>
        <r>
          <rPr>
            <b/>
            <sz val="12"/>
            <color indexed="81"/>
            <rFont val="Meiryo UI"/>
            <family val="3"/>
            <charset val="128"/>
          </rPr>
          <t xml:space="preserve">○　特定個人情報ファイルに記録される情報について、該当するものを全て選択してください。
○　主な記録項目のうち「業務関係情報」とは、評価対象の事務を実施していく上での主たる情報です。例示されているものに該当しない場合は、「その他」を選択し、情報の内容を表す簡潔な名称を作成し、記載してください。
</t>
        </r>
      </text>
    </comment>
    <comment ref="T41" authorId="0" shapeId="0" xr:uid="{3B5FE089-6969-40EB-983B-13B54501C36E}">
      <text>
        <r>
          <rPr>
            <b/>
            <sz val="12"/>
            <color indexed="81"/>
            <rFont val="Meiryo UI"/>
            <family val="3"/>
            <charset val="128"/>
          </rPr>
          <t xml:space="preserve">○　特定個人情報ファイルに記録される情報について、該当するものを全て選択してください。
○　主な記録項目のうち「業務関係情報」とは、評価対象の事務を実施していく上での主たる情報です。例示されているものに該当しない場合は、「その他」を選択し、情報の内容を表す簡潔な名称を作成し、記載してください。
</t>
        </r>
      </text>
    </comment>
    <comment ref="AE41" authorId="0" shapeId="0" xr:uid="{4960A9A6-0106-40F5-8A06-CFC51414D9F5}">
      <text>
        <r>
          <rPr>
            <b/>
            <sz val="12"/>
            <color indexed="81"/>
            <rFont val="Meiryo UI"/>
            <family val="3"/>
            <charset val="128"/>
          </rPr>
          <t xml:space="preserve">○　特定個人情報ファイルに記録される情報について、該当するものを全て選択してください。
○　主な記録項目のうち「業務関係情報」とは、評価対象の事務を実施していく上での主たる情報です。例示されているものに該当しない場合は、「その他」を選択し、情報の内容を表す簡潔な名称を作成し、記載してください。
</t>
        </r>
      </text>
    </comment>
    <comment ref="K43" authorId="0" shapeId="0" xr:uid="{9CF7D368-3240-4AB5-A0D5-CC0B85B56ADF}">
      <text>
        <r>
          <rPr>
            <b/>
            <sz val="12"/>
            <color indexed="81"/>
            <rFont val="Meiryo UI"/>
            <family val="3"/>
            <charset val="128"/>
          </rPr>
          <t xml:space="preserve">○　特定個人情報ファイルに記録される情報について、該当するものを全て選択してください。
○　主な記録項目のうち「業務関係情報」とは、評価対象の事務を実施していく上での主たる情報です。例示されているものに該当しない場合は、「その他」を選択し、情報の内容を表す簡潔な名称を作成し、記載してください。
</t>
        </r>
      </text>
    </comment>
    <comment ref="T43" authorId="0" shapeId="0" xr:uid="{9EB83102-4BC9-48BB-8AF8-876B6DE26594}">
      <text>
        <r>
          <rPr>
            <b/>
            <sz val="12"/>
            <color indexed="81"/>
            <rFont val="Meiryo UI"/>
            <family val="3"/>
            <charset val="128"/>
          </rPr>
          <t xml:space="preserve">○　特定個人情報ファイルに記録される情報について、該当するものを全て選択してください。
○　主な記録項目のうち「業務関係情報」とは、評価対象の事務を実施していく上での主たる情報です。例示されているものに該当しない場合は、「その他」を選択し、情報の内容を表す簡潔な名称を作成し、記載してください。
</t>
        </r>
      </text>
    </comment>
    <comment ref="AE43" authorId="0" shapeId="0" xr:uid="{68235612-A08C-41F9-A804-DF4917A7BAF3}">
      <text>
        <r>
          <rPr>
            <b/>
            <sz val="12"/>
            <color indexed="81"/>
            <rFont val="Meiryo UI"/>
            <family val="3"/>
            <charset val="128"/>
          </rPr>
          <t xml:space="preserve">○　特定個人情報ファイルに記録される情報について、該当するものを全て選択してください。
○　主な記録項目のうち「業務関係情報」とは、評価対象の事務を実施していく上での主たる情報です。例示されているものに該当しない場合は、「その他」を選択し、情報の内容を表す簡潔な名称を作成し、記載してください。
</t>
        </r>
      </text>
    </comment>
    <comment ref="K45" authorId="0" shapeId="0" xr:uid="{E40508D6-5BEF-4084-9180-C15666EE434E}">
      <text>
        <r>
          <rPr>
            <b/>
            <sz val="12"/>
            <color indexed="81"/>
            <rFont val="Meiryo UI"/>
            <family val="3"/>
            <charset val="128"/>
          </rPr>
          <t xml:space="preserve">○　特定個人情報ファイルに記録される情報について、該当するものを全て選択してください。
○　主な記録項目のうち「業務関係情報」とは、評価対象の事務を実施していく上での主たる情報です。例示されているものに該当しない場合は、「その他」を選択し、情報の内容を表す簡潔な名称を作成し、記載してください。
</t>
        </r>
      </text>
    </comment>
    <comment ref="W45" authorId="0" shapeId="0" xr:uid="{74F77EDD-0877-4BCF-9E91-657462777C52}">
      <text>
        <r>
          <rPr>
            <b/>
            <sz val="12"/>
            <color indexed="81"/>
            <rFont val="Meiryo UI"/>
            <family val="3"/>
            <charset val="128"/>
          </rPr>
          <t xml:space="preserve">○　特定個人情報ファイルに記録される情報について、該当するものを全て選択してください。
○　主な記録項目のうち「業務関係情報」とは、評価対象の事務を実施していく上での主たる情報です。例示されているものに該当しない場合は、「その他」を選択し、情報の内容を表す簡潔な名称を作成し、記載してください。
</t>
        </r>
      </text>
    </comment>
    <comment ref="K47" authorId="0" shapeId="0" xr:uid="{DE1547BC-EA30-4EA4-8F65-79EDADD3D7C7}">
      <text>
        <r>
          <rPr>
            <b/>
            <sz val="12"/>
            <color indexed="81"/>
            <rFont val="Meiryo UI"/>
            <family val="3"/>
            <charset val="128"/>
          </rPr>
          <t xml:space="preserve">○　特定個人情報ファイルに記録される情報について、該当するものを全て選択してください。
○　主な記録項目のうち「業務関係情報」とは、評価対象の事務を実施していく上での主たる情報です。例示されているものに該当しない場合は、「その他」を選択し、情報の内容を表す簡潔な名称を作成し、記載してください。
</t>
        </r>
      </text>
    </comment>
    <comment ref="T47" authorId="0" shapeId="0" xr:uid="{BBC025D8-EC5E-4BB3-A8FD-13568B6D2E1C}">
      <text>
        <r>
          <rPr>
            <b/>
            <sz val="12"/>
            <color indexed="81"/>
            <rFont val="Meiryo UI"/>
            <family val="3"/>
            <charset val="128"/>
          </rPr>
          <t xml:space="preserve">○　特定個人情報ファイルに記録される情報について、該当するものを全て選択してください。
○　主な記録項目のうち「業務関係情報」とは、評価対象の事務を実施していく上での主たる情報です。例示されているものに該当しない場合は、「その他」を選択し、情報の内容を表す簡潔な名称を作成し、記載してください。
</t>
        </r>
      </text>
    </comment>
    <comment ref="AE47" authorId="0" shapeId="0" xr:uid="{4182B83C-F1AF-49B3-AE1A-74A043514C8D}">
      <text>
        <r>
          <rPr>
            <b/>
            <sz val="12"/>
            <color indexed="81"/>
            <rFont val="Meiryo UI"/>
            <family val="3"/>
            <charset val="128"/>
          </rPr>
          <t xml:space="preserve">○　特定個人情報ファイルに記録される情報について、該当するものを全て選択してください。
○　主な記録項目のうち「業務関係情報」とは、評価対象の事務を実施していく上での主たる情報です。例示されているものに該当しない場合は、「その他」を選択し、情報の内容を表す簡潔な名称を作成し、記載してください。
</t>
        </r>
      </text>
    </comment>
    <comment ref="K49" authorId="0" shapeId="0" xr:uid="{2B1E9102-67AE-4AC9-9A55-03EB229FF7BA}">
      <text>
        <r>
          <rPr>
            <b/>
            <sz val="12"/>
            <color indexed="81"/>
            <rFont val="Meiryo UI"/>
            <family val="3"/>
            <charset val="128"/>
          </rPr>
          <t xml:space="preserve">○　特定個人情報ファイルに記録される情報について、該当するものを全て選択してください。
○　主な記録項目のうち「業務関係情報」とは、評価対象の事務を実施していく上での主たる情報です。例示されているものに該当しない場合は、「その他」を選択し、情報の内容を表す簡潔な名称を作成し、記載してください。
</t>
        </r>
      </text>
    </comment>
    <comment ref="K51" authorId="0" shapeId="0" xr:uid="{86F89F25-861C-4428-AAA1-90C4D1DCE8EE}">
      <text>
        <r>
          <rPr>
            <b/>
            <sz val="12"/>
            <color indexed="81"/>
            <rFont val="Meiryo UI"/>
            <family val="3"/>
            <charset val="128"/>
          </rPr>
          <t xml:space="preserve">○　特定個人情報ファイルに記録される情報について、該当するものを全て選択してください。
○　主な記録項目のうち「業務関係情報」とは、評価対象の事務を実施していく上での主たる情報です。例示されているものに該当しない場合は、「その他」を選択し、情報の内容を表す簡潔な名称を作成し、記載してください。
</t>
        </r>
      </text>
    </comment>
    <comment ref="J53" authorId="0" shapeId="0" xr:uid="{EEA439FA-A533-415C-8D37-2FEBE0C94242}">
      <text>
        <r>
          <rPr>
            <b/>
            <sz val="12"/>
            <color indexed="81"/>
            <rFont val="Meiryo UI"/>
            <family val="3"/>
            <charset val="128"/>
          </rPr>
          <t xml:space="preserve">○　主な記録項目欄で選択した全ての情報について、保有する理由をそれぞれ記載してください。
</t>
        </r>
      </text>
    </comment>
    <comment ref="J61" authorId="0" shapeId="0" xr:uid="{412520FA-3C7F-4E1C-ABE8-D8D471D8CBB5}">
      <text>
        <r>
          <rPr>
            <b/>
            <sz val="12"/>
            <color indexed="81"/>
            <rFont val="Meiryo UI"/>
            <family val="3"/>
            <charset val="128"/>
          </rPr>
          <t xml:space="preserve">○　行政機関においては、特定個人情報ファイルの保有開始日の年月日を記載してください。行政機関以外の評価実施機関の場合は、具体的な日が確定していなければ月単位の記載で構いません。
○　特定個人情報ファイルの取扱いの重要な変更に先立って評価を再実施する時は、保有開始日に加えて、重要な変更の実施予定日を記載してください。
【☆行政機関にとっては保有開始日・重要な変更の実施予定日は事前通知事項です（個人情報保護法第74条第１項第11号・施行令第20条第1項第１号・第２号）。】
</t>
        </r>
      </text>
    </comment>
    <comment ref="J63" authorId="0" shapeId="0" xr:uid="{707690EE-F4EF-412C-8F05-8521549E7998}">
      <text>
        <r>
          <rPr>
            <b/>
            <sz val="12"/>
            <color indexed="81"/>
            <rFont val="Meiryo UI"/>
            <family val="3"/>
            <charset val="128"/>
          </rPr>
          <t xml:space="preserve">○　特定個人情報ファイルを取り扱う事務を所掌する課室等の名称を記載してください。行政機関においては、特定個人情報ファイルを保有しようとする者又は保有する者が複数存在する場合は、全ての評価実施機関における事務担当部署を記載してください。【☆行政機関にとっては事前通知事項です（個人情報保護法第74条第１項第２号）。】
</t>
        </r>
      </text>
    </comment>
    <comment ref="K67" authorId="0" shapeId="0" xr:uid="{4626DCE0-83D0-4137-936F-A27C9737853F}">
      <text>
        <r>
          <rPr>
            <b/>
            <sz val="12"/>
            <color indexed="81"/>
            <rFont val="Meiryo UI"/>
            <family val="3"/>
            <charset val="128"/>
          </rPr>
          <t xml:space="preserve">○　特定個人情報ファイルに記録される特定個人情報をどこから入手するか該当するものを全て選択してください。【☆行政機関にとっては事前通知事項です（個人情報保護法第74条第１項第５号）。】
○　評価実施機関内の他部署から個人情報として入手し、評価対象の事務の実施において個人番号と結び付き特定個人情報となる場合（特定個人情報の移転）も記載してください。なお、個人番号と結び付く個人情報の入手が移転によらない場合について、記載することを妨げるものではありません（以下、特定個人情報の入手に関する項目について同じ。）。
</t>
        </r>
      </text>
    </comment>
    <comment ref="K69" authorId="0" shapeId="0" xr:uid="{7070E7BC-BAE8-4673-BEDC-45919E4ABD17}">
      <text>
        <r>
          <rPr>
            <b/>
            <sz val="12"/>
            <color indexed="81"/>
            <rFont val="Meiryo UI"/>
            <family val="3"/>
            <charset val="128"/>
          </rPr>
          <t xml:space="preserve">○　特定個人情報ファイルに記録される特定個人情報をどこから入手するか該当するものを全て選択してください。【☆行政機関にとっては事前通知事項です（個人情報保護法第74条第１項第５号）。】
○　評価実施機関内の他部署から個人情報として入手し、評価対象の事務の実施において個人番号と結び付き特定個人情報となる場合（特定個人情報の移転）も記載してください。なお、個人番号と結び付く個人情報の入手が移転によらない場合について、記載することを妨げるものではありません（以下、特定個人情報の入手に関する項目について同じ。）。
</t>
        </r>
      </text>
    </comment>
    <comment ref="K71" authorId="0" shapeId="0" xr:uid="{3A806ECD-3A04-4005-BC3E-E174B630F187}">
      <text>
        <r>
          <rPr>
            <b/>
            <sz val="12"/>
            <color indexed="81"/>
            <rFont val="Meiryo UI"/>
            <family val="3"/>
            <charset val="128"/>
          </rPr>
          <t xml:space="preserve">○　特定個人情報ファイルに記録される特定個人情報をどこから入手するか該当するものを全て選択してください。【☆行政機関にとっては事前通知事項です（個人情報保護法第74条第１項第５号）。】
○　評価実施機関内の他部署から個人情報として入手し、評価対象の事務の実施において個人番号と結び付き特定個人情報となる場合（特定個人情報の移転）も記載してください。なお、個人番号と結び付く個人情報の入手が移転によらない場合について、記載することを妨げるものではありません（以下、特定個人情報の入手に関する項目について同じ。）。
</t>
        </r>
      </text>
    </comment>
    <comment ref="K73" authorId="0" shapeId="0" xr:uid="{34428002-7AF8-4AEA-94EF-1397DFDDFDC8}">
      <text>
        <r>
          <rPr>
            <b/>
            <sz val="12"/>
            <color indexed="81"/>
            <rFont val="Meiryo UI"/>
            <family val="3"/>
            <charset val="128"/>
          </rPr>
          <t xml:space="preserve">○　特定個人情報ファイルに記録される特定個人情報をどこから入手するか該当するものを全て選択してください。【☆行政機関にとっては事前通知事項です（個人情報保護法第74条第１項第５号）。】
○　評価実施機関内の他部署から個人情報として入手し、評価対象の事務の実施において個人番号と結び付き特定個人情報となる場合（特定個人情報の移転）も記載してください。なお、個人番号と結び付く個人情報の入手が移転によらない場合について、記載することを妨げるものではありません（以下、特定個人情報の入手に関する項目について同じ。）。
</t>
        </r>
      </text>
    </comment>
    <comment ref="K75" authorId="0" shapeId="0" xr:uid="{B6CB3573-A8C8-417F-9365-FCFEBCCDFC1D}">
      <text>
        <r>
          <rPr>
            <b/>
            <sz val="12"/>
            <color indexed="81"/>
            <rFont val="Meiryo UI"/>
            <family val="3"/>
            <charset val="128"/>
          </rPr>
          <t xml:space="preserve">○　特定個人情報ファイルに記録される特定個人情報をどこから入手するか該当するものを全て選択してください。【☆行政機関にとっては事前通知事項です（個人情報保護法第74条第１項第５号）。】
○　評価実施機関内の他部署から個人情報として入手し、評価対象の事務の実施において個人番号と結び付き特定個人情報となる場合（特定個人情報の移転）も記載してください。なお、個人番号と結び付く個人情報の入手が移転によらない場合について、記載することを妨げるものではありません（以下、特定個人情報の入手に関する項目について同じ。）。
</t>
        </r>
      </text>
    </comment>
    <comment ref="K77" authorId="0" shapeId="0" xr:uid="{36205C1B-186C-4FA8-BD04-61A158BB3D7C}">
      <text>
        <r>
          <rPr>
            <b/>
            <sz val="12"/>
            <color indexed="81"/>
            <rFont val="Meiryo UI"/>
            <family val="3"/>
            <charset val="128"/>
          </rPr>
          <t xml:space="preserve">○　特定個人情報ファイルに記録される特定個人情報をどこから入手するか該当するものを全て選択してください。【☆行政機関にとっては事前通知事項です（個人情報保護法第74条第１項第５号）。】
○　評価実施機関内の他部署から個人情報として入手し、評価対象の事務の実施において個人番号と結び付き特定個人情報となる場合（特定個人情報の移転）も記載してください。なお、個人番号と結び付く個人情報の入手が移転によらない場合について、記載することを妨げるものではありません（以下、特定個人情報の入手に関する項目について同じ。）。
</t>
        </r>
      </text>
    </comment>
    <comment ref="K79" authorId="0" shapeId="0" xr:uid="{3A47C7EA-3556-43A8-91D9-2D28250EFB30}">
      <text>
        <r>
          <rPr>
            <b/>
            <sz val="12"/>
            <color indexed="81"/>
            <rFont val="Meiryo UI"/>
            <family val="3"/>
            <charset val="128"/>
          </rPr>
          <t xml:space="preserve">○　特定個人情報をどのように入手するか該当するものを全て選択してください。【☆行政機関にとっては事前通知事項です（個人情報保護法第74条第１項第５号）。】
</t>
        </r>
      </text>
    </comment>
    <comment ref="R79" authorId="0" shapeId="0" xr:uid="{904AAA7D-1010-4A68-B3CF-630FA1C2CA73}">
      <text>
        <r>
          <rPr>
            <b/>
            <sz val="12"/>
            <color indexed="81"/>
            <rFont val="Meiryo UI"/>
            <family val="3"/>
            <charset val="128"/>
          </rPr>
          <t xml:space="preserve">○　特定個人情報をどのように入手するか該当するものを全て選択してください。【☆行政機関にとっては事前通知事項です（個人情報保護法第74条第１項第５号）。】
</t>
        </r>
      </text>
    </comment>
    <comment ref="AG79" authorId="0" shapeId="0" xr:uid="{005063EA-0E2F-4D32-911D-DEA6A7EE5689}">
      <text>
        <r>
          <rPr>
            <b/>
            <sz val="12"/>
            <color indexed="81"/>
            <rFont val="Meiryo UI"/>
            <family val="3"/>
            <charset val="128"/>
          </rPr>
          <t xml:space="preserve">○　特定個人情報をどのように入手するか該当するものを全て選択してください。【☆行政機関にとっては事前通知事項です（個人情報保護法第74条第１項第５号）。】
</t>
        </r>
      </text>
    </comment>
    <comment ref="K81" authorId="0" shapeId="0" xr:uid="{88909029-C664-42C8-AE9A-8CF30F314915}">
      <text>
        <r>
          <rPr>
            <b/>
            <sz val="12"/>
            <color indexed="81"/>
            <rFont val="Meiryo UI"/>
            <family val="3"/>
            <charset val="128"/>
          </rPr>
          <t xml:space="preserve">○　特定個人情報をどのように入手するか該当するものを全て選択してください。【☆行政機関にとっては事前通知事項です（個人情報保護法第74条第１項第５号）。】
</t>
        </r>
      </text>
    </comment>
    <comment ref="R81" authorId="0" shapeId="0" xr:uid="{B6BC2EF9-291D-43DB-A28D-5EBDEE46892D}">
      <text>
        <r>
          <rPr>
            <b/>
            <sz val="12"/>
            <color indexed="81"/>
            <rFont val="Meiryo UI"/>
            <family val="3"/>
            <charset val="128"/>
          </rPr>
          <t xml:space="preserve">○　特定個人情報をどのように入手するか該当するものを全て選択してください。【☆行政機関にとっては事前通知事項です（個人情報保護法第74条第１項第５号）。】
</t>
        </r>
      </text>
    </comment>
    <comment ref="Y81" authorId="0" shapeId="0" xr:uid="{D3E920CA-6F9E-477C-971C-1DDCA5BAEB10}">
      <text>
        <r>
          <rPr>
            <b/>
            <sz val="12"/>
            <color indexed="81"/>
            <rFont val="Meiryo UI"/>
            <family val="3"/>
            <charset val="128"/>
          </rPr>
          <t xml:space="preserve">○　特定個人情報をどのように入手するか該当するものを全て選択してください。【☆行政機関にとっては事前通知事項です（個人情報保護法第74条第１項第５号）。】
</t>
        </r>
      </text>
    </comment>
    <comment ref="K83" authorId="0" shapeId="0" xr:uid="{0097DA40-00E1-4279-AEA2-6D161B7D80E7}">
      <text>
        <r>
          <rPr>
            <b/>
            <sz val="12"/>
            <color indexed="81"/>
            <rFont val="Meiryo UI"/>
            <family val="3"/>
            <charset val="128"/>
          </rPr>
          <t xml:space="preserve">○　特定個人情報をどのように入手するか該当するものを全て選択してください。【☆行政機関にとっては事前通知事項です（個人情報保護法第74条第１項第５号）。】
</t>
        </r>
      </text>
    </comment>
    <comment ref="K85" authorId="0" shapeId="0" xr:uid="{C6BD6997-EDED-4C1D-A16E-F4C5A31A97EE}">
      <text>
        <r>
          <rPr>
            <b/>
            <sz val="12"/>
            <color indexed="81"/>
            <rFont val="Meiryo UI"/>
            <family val="3"/>
            <charset val="128"/>
          </rPr>
          <t xml:space="preserve">○　特定個人情報をどのように入手するか該当するものを全て選択してください。【☆行政機関にとっては事前通知事項です（個人情報保護法第74条第１項第５号）。】
</t>
        </r>
      </text>
    </comment>
    <comment ref="J87" authorId="0" shapeId="0" xr:uid="{0AAF2DFB-BC8C-4EAD-A6D9-C436A34C79F9}">
      <text>
        <r>
          <rPr>
            <b/>
            <sz val="12"/>
            <color indexed="81"/>
            <rFont val="Meiryo UI"/>
            <family val="3"/>
            <charset val="128"/>
          </rPr>
          <t xml:space="preserve">○　特定個人情報を定期的に入手する場合は、「年１回、３月上旬」などと時期・頻度を記載してください。
○　個別的な対応に際して入手する場合は、「申請を受けた都度」などと記載してください。再実施・評価書の修正の際には、「１年間に約○回」といった形で入手実績の概数を記載してください（１回に１人の情報を入手した場合も１回、１万人の情報を入手した場合も１回とします。）。
○　特定個人情報を複数の入手元又は入手方法で入手している場合は、それぞれについて記載してください。
</t>
        </r>
      </text>
    </comment>
    <comment ref="J90" authorId="0" shapeId="0" xr:uid="{83004FCC-5CB3-43A6-86AD-52773A64CF94}">
      <text>
        <r>
          <rPr>
            <b/>
            <sz val="12"/>
            <color indexed="81"/>
            <rFont val="Meiryo UI"/>
            <family val="3"/>
            <charset val="128"/>
          </rPr>
          <t xml:space="preserve">○　この入手方法、時期・頻度とした理由を記載してください。
○　本人から入手する場合は、他の事務（評価実施機関内の他の部署が実施している事務も含みます。）で既に同一の情報を本人から入手していないか確認し、既に入手している場合は当該他の事務の担当部署から入手することができない理由を記載してください。
</t>
        </r>
      </text>
    </comment>
    <comment ref="J93" authorId="0" shapeId="0" xr:uid="{7EBB4174-CA23-41F3-A5DB-AA2D32B695F5}">
      <text>
        <r>
          <rPr>
            <b/>
            <sz val="12"/>
            <color indexed="81"/>
            <rFont val="Meiryo UI"/>
            <family val="3"/>
            <charset val="128"/>
          </rPr>
          <t xml:space="preserve">○　特定個人情報の入手の事実及び使用目的が本人にどのように示されているか記載してください。
○　評価実施機関が本人に直接示していない場合であっても、法令に入手の根拠・使用目的に関する規定がある場合は、法令名及び条項を記載してください。
</t>
        </r>
      </text>
    </comment>
    <comment ref="J96" authorId="0" shapeId="0" xr:uid="{3550517A-5394-4BF0-A501-522A84BD9BFD}">
      <text>
        <r>
          <rPr>
            <b/>
            <sz val="12"/>
            <color indexed="81"/>
            <rFont val="Meiryo UI"/>
            <family val="3"/>
            <charset val="128"/>
          </rPr>
          <t xml:space="preserve">○　何のために特定個人情報を使用するか記載してください。【☆行政機関にとっては事前通知事項です（個人情報保護法第74条第１項第３号）。】
○　番号法第９条第１項及び別表に基づく事務については、別表の文言をコピーするのではなく、より一般的な言葉で分かりやすく記載し、また、できる限り使用目的を特定してください（例えば、「介護保険給付の支給・保険料徴収」ではなく「被保険者資格の管理」「要介護度認定」「保険料賦課」と記載してください。）。
</t>
        </r>
      </text>
    </comment>
    <comment ref="J99" authorId="0" shapeId="0" xr:uid="{F69A4215-1491-4953-98EC-E4643AEF15A2}">
      <text>
        <r>
          <rPr>
            <b/>
            <sz val="12"/>
            <color indexed="81"/>
            <rFont val="Meiryo UI"/>
            <family val="3"/>
            <charset val="128"/>
          </rPr>
          <t xml:space="preserve">○　行政機関、独立行政法人等及び地方公共団体等については個人情報保護法第61条第３項、事業者については同法第17条第２項において個人情報の使用目的の変更が認められています。使用目的を変更する場合は、変更前の使用目的とともに、法令上の要件を満たし変更が妥当であることを記載してください。
</t>
        </r>
      </text>
    </comment>
    <comment ref="J102" authorId="0" shapeId="0" xr:uid="{68FD3031-98BA-458E-94D4-AF82BA397E82}">
      <text>
        <r>
          <rPr>
            <b/>
            <sz val="12"/>
            <color indexed="81"/>
            <rFont val="Meiryo UI"/>
            <family val="3"/>
            <charset val="128"/>
          </rPr>
          <t xml:space="preserve">○　評価対象の事務のために特定個人情報を使用する評価実施機関内の全ての部署の名称と使用者数（各部署の従業者の総数）を記載してください。委託先、提供先又は移転先の従業者は含みません。
</t>
        </r>
      </text>
    </comment>
    <comment ref="K106" authorId="0" shapeId="0" xr:uid="{F337473D-5F92-4AA5-A308-5089C5BBB828}">
      <text>
        <r>
          <rPr>
            <b/>
            <sz val="12"/>
            <color indexed="81"/>
            <rFont val="Meiryo UI"/>
            <family val="3"/>
            <charset val="128"/>
          </rPr>
          <t xml:space="preserve">○　評価対象の事務のために特定個人情報を使用する評価実施機関内の全ての部署の名称と使用者数（各部署の従業者の総数）を記載してください。委託先、提供先又は移転先の従業者は含みません。
</t>
        </r>
      </text>
    </comment>
    <comment ref="J121" authorId="0" shapeId="0" xr:uid="{413B6B30-142A-4C76-94D4-B5F0AD39B89A}">
      <text>
        <r>
          <rPr>
            <b/>
            <sz val="12"/>
            <color indexed="81"/>
            <rFont val="Meiryo UI"/>
            <family val="3"/>
            <charset val="128"/>
          </rPr>
          <t xml:space="preserve">○　特定個人情報ファイルに記録される情報を他から入手する際にどのような突合を行うか、この特定個人情報ファイルに記録された情報と他の情報をどのように突合するか、また、こうした突合を何のために行うか、具体的に記載してください。その際、上記の使用方法との対応関係を明示してください。
</t>
        </r>
      </text>
    </comment>
    <comment ref="J124" authorId="0" shapeId="0" xr:uid="{4F58CD4E-1A95-46FF-8E6A-AD03AA2CAA16}">
      <text>
        <r>
          <rPr>
            <b/>
            <sz val="12"/>
            <color indexed="81"/>
            <rFont val="Meiryo UI"/>
            <family val="3"/>
            <charset val="128"/>
          </rPr>
          <t xml:space="preserve">○　特定個人情報を用いた統計分析を行う場合は、どのような統計分析を行うか具体的に記載してください。
</t>
        </r>
      </text>
    </comment>
    <comment ref="J127" authorId="0" shapeId="0" xr:uid="{A529CB3B-ECC1-4AE2-8E5B-808DA61E41E5}">
      <text>
        <r>
          <rPr>
            <b/>
            <sz val="12"/>
            <color indexed="81"/>
            <rFont val="Meiryo UI"/>
            <family val="3"/>
            <charset val="128"/>
          </rPr>
          <t xml:space="preserve">○　特定個人情報を使用することにより国民の権利利益に影響を与え得る決定（行政処分）を行う場合は、具体的に記載してください。
</t>
        </r>
      </text>
    </comment>
    <comment ref="J131" authorId="0" shapeId="0" xr:uid="{66C59671-C81B-44F2-A29C-EBD7E5AB7548}">
      <text>
        <r>
          <rPr>
            <b/>
            <sz val="12"/>
            <color indexed="81"/>
            <rFont val="Meiryo UI"/>
            <family val="3"/>
            <charset val="128"/>
          </rPr>
          <t xml:space="preserve">※　使用開始日については、日付として正しい入力値（yyyy/mm/dd）以外の入力を制御しています。そのため、正しい入力値以外（例えば、「●●法の施行後２年以内の政令で定める日」などの文字列）での公表が必要な場合は、提出処理の際のＥｘｃｅｌファイルは正しい入力値を仮置きで記載したものを登録していただき、公表するＰＤＦファイルを直接編集して、使用開始日を文字列に修正するなどして、対応してください。
</t>
        </r>
      </text>
    </comment>
    <comment ref="K135" authorId="0" shapeId="0" xr:uid="{8733C666-D85B-4735-BE83-2B8DE1B2837C}">
      <text>
        <r>
          <rPr>
            <b/>
            <sz val="12"/>
            <color indexed="81"/>
            <rFont val="Meiryo UI"/>
            <family val="3"/>
            <charset val="128"/>
          </rPr>
          <t xml:space="preserve">○　特定個人情報ファイルの取扱いを委託するかどうかを選択してください。
</t>
        </r>
      </text>
    </comment>
    <comment ref="M137" authorId="0" shapeId="0" xr:uid="{98C37BE3-87B1-4C85-BBB6-38C5E30DFC36}">
      <text>
        <r>
          <rPr>
            <b/>
            <sz val="12"/>
            <color indexed="81"/>
            <rFont val="Meiryo UI"/>
            <family val="3"/>
            <charset val="128"/>
          </rPr>
          <t xml:space="preserve">○　委託する場合は、（委託先単位ではなく）委託事項単位で、件数を記載してください。
</t>
        </r>
      </text>
    </comment>
    <comment ref="J139" authorId="0" shapeId="0" xr:uid="{0AE922C8-FC9E-4BBB-B91F-CE5FECCA0A30}">
      <text>
        <r>
          <rPr>
            <b/>
            <sz val="12"/>
            <color indexed="81"/>
            <rFont val="Meiryo UI"/>
            <family val="3"/>
            <charset val="128"/>
          </rPr>
          <t xml:space="preserve">○　特定個人情報ファイルの取扱いを委託する事項（番号法上の委託）の名称を記載してください。正式な名称がない場合は、委託する事項の内容を表す簡潔な名称を作成し、記載してください。
</t>
        </r>
      </text>
    </comment>
    <comment ref="J156" authorId="0" shapeId="0" xr:uid="{72B70332-6795-44BE-903C-13C49E3CE405}">
      <text>
        <r>
          <rPr>
            <b/>
            <sz val="12"/>
            <color indexed="81"/>
            <rFont val="Meiryo UI"/>
            <family val="3"/>
            <charset val="128"/>
          </rPr>
          <t xml:space="preserve">○　委託先に上記の範囲の特定個人情報ファイルを取り扱わせることが必要な理由を記載してください。
</t>
        </r>
      </text>
    </comment>
    <comment ref="K160" authorId="0" shapeId="0" xr:uid="{DA3D4CF2-FF88-4479-BE4A-81C44F396581}">
      <text>
        <r>
          <rPr>
            <b/>
            <sz val="12"/>
            <color indexed="81"/>
            <rFont val="Meiryo UI"/>
            <family val="3"/>
            <charset val="128"/>
          </rPr>
          <t xml:space="preserve">○　委託先において特定個人情報ファイルを取り扱う者の数（従業者の総数）を選択してください。再委託する場合は、再委託先において特定個人情報ファイルを取り扱う者の数（従業者の総数）も含めて計上してください。
</t>
        </r>
      </text>
    </comment>
    <comment ref="J169" authorId="0" shapeId="0" xr:uid="{1C282D2B-6511-4A30-A6DD-48340A3EC0D1}">
      <text>
        <r>
          <rPr>
            <b/>
            <sz val="12"/>
            <color indexed="81"/>
            <rFont val="Meiryo UI"/>
            <family val="3"/>
            <charset val="128"/>
          </rPr>
          <t xml:space="preserve">○　委託先を国民・住民等が確認できるか否か、確認できる場合はどのように確認できるか、確認できない場合はそのような取扱いが評価対象の事務を実施する上で必要な理由を記載してください。
</t>
        </r>
      </text>
    </comment>
    <comment ref="J172" authorId="0" shapeId="0" xr:uid="{3452EB47-2670-4CA5-8CB0-AFAB2B10D4E2}">
      <text>
        <r>
          <rPr>
            <b/>
            <sz val="12"/>
            <color indexed="81"/>
            <rFont val="Meiryo UI"/>
            <family val="3"/>
            <charset val="128"/>
          </rPr>
          <t xml:space="preserve">○　 委託先の名称を記載してください。【☆行政機関にとっては事前通知事項です（個人情報保護法第74条第１項第７号）。】
○　委託契約の調達前であるなどの理由で、委託先事業者が未定である場合は、その旨を記入し、委託先が決定次第、速やかに評価書を修正し、提出・公表してください。 　
</t>
        </r>
      </text>
    </comment>
    <comment ref="K176" authorId="0" shapeId="0" xr:uid="{2894421D-4923-42E9-AA33-EA773D09DE4E}">
      <text>
        <r>
          <rPr>
            <b/>
            <sz val="12"/>
            <color indexed="81"/>
            <rFont val="Meiryo UI"/>
            <family val="3"/>
            <charset val="128"/>
          </rPr>
          <t xml:space="preserve">○　特定個人情報ファイルの取扱いを再委託するかどうかを選択してください。再委託しない場合は、⑧及び⑨を記載する必要はありません。
○　現状では再委託を実施していない場合でも、今後、委託業者の繁忙や人的リソースの状況によって、再委託を行う可能性がある場合は、「再委託する」を選択してください。また、契約書の再委託条項等において、再委託ができる旨を規定しておく必要がありますので、御注意ください。
</t>
        </r>
      </text>
    </comment>
    <comment ref="J179" authorId="0" shapeId="0" xr:uid="{8778E601-5F92-40CE-8579-96003F595829}">
      <text>
        <r>
          <rPr>
            <b/>
            <sz val="12"/>
            <color indexed="81"/>
            <rFont val="Meiryo UI"/>
            <family val="3"/>
            <charset val="128"/>
          </rPr>
          <t xml:space="preserve">○　特定個人情報ファイルの取扱いを再委託するに当たって、どのような手続・方法によるかを記載してください。
○　原則として再委託をしないこととしている場合は、その旨を記載してください。
○　また、再委託を行う場合（可能性がある場合も含む。）は、番号法第10条等の観点から、再委託をする際に、事前許諾を行う方法、再委託先において特定個人情報の適切な安全管理措置が図られることを確認すること、再委託先の監督を行うこと等についても記載してください。
○　評価実施機関が再委託を許諾する場合は、その判断基準について記載してください。
</t>
        </r>
      </text>
    </comment>
    <comment ref="A185" authorId="0" shapeId="0" xr:uid="{1901C407-22FF-4A4B-BD56-55354E8C5A8D}">
      <text>
        <r>
          <rPr>
            <b/>
            <sz val="12"/>
            <color indexed="81"/>
            <rFont val="Meiryo UI"/>
            <family val="3"/>
            <charset val="128"/>
          </rPr>
          <t>○　特定個人情報ファイルの取扱いを委託する事項が複数ある場合は、委託事項2～20の記載欄を「再表示」することにより、①再委託しているもの、②取扱いを委託する特定個人情報ファイルの対象となる本人の数、③委託先における取扱者数の多い順に、それぞれの委託事項について同様に記載してください。
○　評価対象の事務において、特定個人情報ファイルの取扱いを委託する事項の数が21以上の場合は、この評価書には委託事項20まで記載し、残りの委託事項について同様に記載した添付資料を併せて提出してください。</t>
        </r>
      </text>
    </comment>
    <comment ref="K1069" authorId="0" shapeId="0" xr:uid="{C6B9EFFB-DCE3-4041-8DE4-8A18794962D4}">
      <text>
        <r>
          <rPr>
            <b/>
            <sz val="12"/>
            <color indexed="81"/>
            <rFont val="Meiryo UI"/>
            <family val="3"/>
            <charset val="128"/>
          </rPr>
          <t xml:space="preserve">○　特定個人情報の評価実施機関外への提供又は評価実施機関内の他部署への移転を行うかどうかを選択してください。
○　提供又は移転する場合は、提供先又は移転先単位で、それぞれ件数を記載してください。
</t>
        </r>
      </text>
    </comment>
    <comment ref="S1069" authorId="0" shapeId="0" xr:uid="{EC7C3EBF-739D-46A0-AE65-465D7A06D4F2}">
      <text>
        <r>
          <rPr>
            <b/>
            <sz val="12"/>
            <color indexed="81"/>
            <rFont val="Meiryo UI"/>
            <family val="3"/>
            <charset val="128"/>
          </rPr>
          <t xml:space="preserve">○　特定個人情報の評価実施機関外への提供又は評価実施機関内の他部署への移転を行うかどうかを選択してください。
○　提供又は移転する場合は、提供先又は移転先単位で、それぞれ件数を記載してください。
</t>
        </r>
      </text>
    </comment>
    <comment ref="Z1069" authorId="0" shapeId="0" xr:uid="{459F94C9-DE30-4AB9-AF6A-ED67AFAC086F}">
      <text>
        <r>
          <rPr>
            <b/>
            <sz val="12"/>
            <color indexed="81"/>
            <rFont val="Meiryo UI"/>
            <family val="3"/>
            <charset val="128"/>
          </rPr>
          <t xml:space="preserve">○　特定個人情報の評価実施機関外への提供又は評価実施機関内の他部署への移転を行うかどうかを選択してください。
○　提供又は移転する場合は、提供先又は移転先単位で、それぞれ件数を記載してください。
</t>
        </r>
      </text>
    </comment>
    <comment ref="AH1069" authorId="0" shapeId="0" xr:uid="{54D425E8-2AAC-455E-82E7-4331C05C5894}">
      <text>
        <r>
          <rPr>
            <b/>
            <sz val="12"/>
            <color indexed="81"/>
            <rFont val="Meiryo UI"/>
            <family val="3"/>
            <charset val="128"/>
          </rPr>
          <t>○　特定個人情報の評価実施機関外への提供又は評価実施機関内の他部署への移転を行うかどうかを選択してください。
○　提供又は移転する場合は、提供先又は移転先単位で、それぞれ件数を記載してください。</t>
        </r>
      </text>
    </comment>
    <comment ref="K1071" authorId="0" shapeId="0" xr:uid="{06889998-BCD8-4113-A644-31300A2F3E91}">
      <text>
        <r>
          <rPr>
            <b/>
            <sz val="12"/>
            <color indexed="81"/>
            <rFont val="Meiryo UI"/>
            <family val="3"/>
            <charset val="128"/>
          </rPr>
          <t xml:space="preserve">○　特定個人情報の評価実施機関外への提供又は評価実施機関内の他部署への移転を行うかどうかを選択してください。
○　提供又は移転する場合は、提供先又は移転先単位で、それぞれ件数を記載してください。
</t>
        </r>
      </text>
    </comment>
    <comment ref="J1073" authorId="0" shapeId="0" xr:uid="{65E123E4-6523-4205-81A0-401A552B38BC}">
      <text>
        <r>
          <rPr>
            <b/>
            <sz val="12"/>
            <color indexed="81"/>
            <rFont val="Meiryo UI"/>
            <family val="3"/>
            <charset val="128"/>
          </rPr>
          <t xml:space="preserve">○　特定個人情報の提供先を記載してください。【☆行政機関にとっては事前通知事項です（個人情報保護法第74条第１項第７号）。】
○　特定個人情報の提供としては、番号法第19条各号で定められているものが想定されます。具体的には同条第８号の規定に基づき情報提供ネットワークシステムを使用して提供する場合、同条第11号に基づく条例に基づき、地方公共団体の機関が当該地方公共団体の他の機関に提供する場合等です。
○　情報提供ネットワークシステムを使用して提供する場合は、利用特定個人情報提供省令（※）第２条の表の第一欄に掲げる者、例えば、「厚生労働大臣」「都道府県知事」「市町村長」「健康保険組合」を提供先として記載してください。ただし、提供の根拠となる同表の項が異なる場合は、提供先の名称が同じであっても、別々の提供先として記載してください（例えば、同表の11の項と20の項はいずれも市町村長が都道府県知事に地方税関係情報又は住民票関係情報を提供すると定めており、「提供先」はいずれも「都道府県知事」ですが、法令上の根拠が異なるため一方を提供先1、他方を提供先2として記載してください。）。
※　行政手続における特定の個人を識別するための番号の利用等に関する法律第十九条第八号に基づく利用特定個人情報の提供に関する命令（令和６年デジタル庁・総務省令第９号）をいう。以下同じ。
</t>
        </r>
      </text>
    </comment>
    <comment ref="J1075" authorId="0" shapeId="0" xr:uid="{8E7387A3-6819-44F6-BBA8-B35BF044FBEE}">
      <text>
        <r>
          <rPr>
            <b/>
            <sz val="12"/>
            <color indexed="81"/>
            <rFont val="Meiryo UI"/>
            <family val="3"/>
            <charset val="128"/>
          </rPr>
          <t xml:space="preserve">○　評価実施時に条例が制定されていない場合には、「●●に関する条例案」等と記載しても構いません。条例制定後、必要に応じて、評価書の修正又は再実施を行ってください。
</t>
        </r>
      </text>
    </comment>
    <comment ref="J1077" authorId="0" shapeId="0" xr:uid="{BFD6DEE0-BEC3-420F-A7CE-2354114B829D}">
      <text>
        <r>
          <rPr>
            <b/>
            <sz val="12"/>
            <color indexed="81"/>
            <rFont val="Meiryo UI"/>
            <family val="3"/>
            <charset val="128"/>
          </rPr>
          <t xml:space="preserve">○　提供した特定個人情報が、提供先において、いかなる目的で、どのように使用されることになるか、記載してください。
</t>
        </r>
      </text>
    </comment>
    <comment ref="J1099" authorId="0" shapeId="0" xr:uid="{5A6CCF21-4459-4D63-9C95-281E37CD596B}">
      <text>
        <r>
          <rPr>
            <b/>
            <sz val="12"/>
            <color indexed="81"/>
            <rFont val="Meiryo UI"/>
            <family val="3"/>
            <charset val="128"/>
          </rPr>
          <t xml:space="preserve">○　過去の実績から経常的に提供することが想定される場合は、その時期・頻度を記載してください。経常的に提供することが想定されない場合は、「照会を受けたら都度」と記載してください。
○　再実施・評価書の修正の際には、「１年間に約●回」といった形で提供実績の概数を記載してください（１回に１人の情報を提供した場合も１回、１万人の情報を提供した場合も１回とします。）。
</t>
        </r>
      </text>
    </comment>
    <comment ref="A1102" authorId="0" shapeId="0" xr:uid="{8FC9B9EE-357F-4218-BFBA-45956E98C423}">
      <text>
        <r>
          <rPr>
            <b/>
            <sz val="12"/>
            <color indexed="81"/>
            <rFont val="Meiryo UI"/>
            <family val="3"/>
            <charset val="128"/>
          </rPr>
          <t xml:space="preserve">○　特定個人情報の提供先が複数ある場合は、提供先２～20の記載欄を「再表示」することにより、①提供する情報の対象となる本人の数、②提供の頻度の多い順に、それぞれの提供先について同様に記載してください。
○　評価対象の事務において、特定個人情報の提供先の数が21以上の場合は、この評価書には提供先20まで記載し、残りの提供先について同様に記載した添付資料を併せて提出してください。
</t>
        </r>
      </text>
    </comment>
    <comment ref="J1661" authorId="0" shapeId="0" xr:uid="{2F50A2C7-3940-46DC-8F71-C2FB5BEC1924}">
      <text>
        <r>
          <rPr>
            <b/>
            <sz val="12"/>
            <color indexed="81"/>
            <rFont val="Meiryo UI"/>
            <family val="3"/>
            <charset val="128"/>
          </rPr>
          <t xml:space="preserve">○　特定個人情報の移転先（評価実施機関内でこの評価書の評価対象の事務以外の事務を実施する部署）の名称を記載してください。【☆行政機関にとっては事前通知事項です（個人情報保護法第74条第１項第７号）。】
</t>
        </r>
      </text>
    </comment>
    <comment ref="J1663" authorId="0" shapeId="0" xr:uid="{A3856606-7574-48F1-85BE-571EE294037A}">
      <text>
        <r>
          <rPr>
            <b/>
            <sz val="12"/>
            <color indexed="81"/>
            <rFont val="Meiryo UI"/>
            <family val="3"/>
            <charset val="128"/>
          </rPr>
          <t xml:space="preserve">○　特定個人情報を移転する法令上の根拠を記載してください。番号法第９条第２項や条例が想定されます。評価実施時に条例が制定されていない場合には、「●●に関する条例案」等と記載しても構いません。条例制定後、必要に応じて、評価書の修正又は評価の再実施を行ってください。
</t>
        </r>
      </text>
    </comment>
    <comment ref="J1665" authorId="0" shapeId="0" xr:uid="{14798E8B-BCFF-4468-8133-DCDD5C4B0840}">
      <text>
        <r>
          <rPr>
            <b/>
            <sz val="12"/>
            <color indexed="81"/>
            <rFont val="Meiryo UI"/>
            <family val="3"/>
            <charset val="128"/>
          </rPr>
          <t xml:space="preserve">○　移転した特定個人情報が、移転先において、いかなる目的で、どのように使用されることになるか、記載してください。
</t>
        </r>
      </text>
    </comment>
    <comment ref="J1687" authorId="0" shapeId="0" xr:uid="{A182C673-C9CB-46FC-8678-5AE51851A309}">
      <text>
        <r>
          <rPr>
            <b/>
            <sz val="12"/>
            <color indexed="81"/>
            <rFont val="Meiryo UI"/>
            <family val="3"/>
            <charset val="128"/>
          </rPr>
          <t xml:space="preserve">○　過去の実績から経常的に移転することが想定される場合は、その時期・頻度を記載してください。経常的に移転することが想定されない場合は、「照会を受けたら都度」と記載してください。
○　再実施・評価書の修正の際には、「１年間に約●回」といった形で移転実績の概数を記載してください（１回に１人の情報を移転した場合も１回、１万人の情報を移転した場合も１回とします。）。
</t>
        </r>
      </text>
    </comment>
    <comment ref="A1690" authorId="0" shapeId="0" xr:uid="{286624A2-C90A-4859-8488-5A8F89734BEC}">
      <text>
        <r>
          <rPr>
            <b/>
            <sz val="12"/>
            <color indexed="81"/>
            <rFont val="Meiryo UI"/>
            <family val="3"/>
            <charset val="128"/>
          </rPr>
          <t>○　全ての移転先を記載することが困難な場合は、これまでの経緯を踏まえ、今後も経常的に移転することが予想されるものに限って記載しても構いません。
○　特定個人情報の移転先が複数ある場合は、移転先2～20の記載欄を「再表示」することにより、①移転する情報の対象となる本人の数、②移転の頻度の多い順に、それぞれの移転先について同様に記載してください。
○　評価対象の事務において、特定個人情報の移転先の数が21以上の場合は、この評価書には移転先20まで記載し、残りの移転先について同様に記載した添付資料を併せて提出してください。</t>
        </r>
      </text>
    </comment>
    <comment ref="J2251" authorId="0" shapeId="0" xr:uid="{0AD131F1-1DBE-46BB-8D76-EA0197FB0EC8}">
      <text>
        <r>
          <rPr>
            <b/>
            <sz val="12"/>
            <color indexed="81"/>
            <rFont val="Meiryo UI"/>
            <family val="3"/>
            <charset val="128"/>
          </rPr>
          <t xml:space="preserve">○　特定個人情報の保管場所の態様及び保管場所への立入制限・アクセス制限について記載してください。
○　クラウドサービスを利用する場合は、評価実施機関がクラウドサービス事業者の特定個人情報の保管場所の態様等について、詳細を把握することが困難だと思われますので、クラウドサービス選定時に用いている基準等を利用して記載することが考えられます。例えば、「政府情報システムにおけるクラウドサービスの利用に係る基本方針」等に定められた諸条件や「特定個人情報の適正な取扱いに関するガイドライン」等に定められた各種条件を満たしていること等を記載することが考えられます。
</t>
        </r>
      </text>
    </comment>
    <comment ref="K2256" authorId="0" shapeId="0" xr:uid="{33448F25-CCF2-4308-9F47-3DFB50401F11}">
      <text>
        <r>
          <rPr>
            <b/>
            <sz val="12"/>
            <color indexed="81"/>
            <rFont val="Meiryo UI"/>
            <family val="3"/>
            <charset val="128"/>
          </rPr>
          <t xml:space="preserve">○　定めている特定個人情報ファイルの保管期間を記載してください。
</t>
        </r>
      </text>
    </comment>
    <comment ref="J2260" authorId="0" shapeId="0" xr:uid="{5CA5B328-2C9A-459D-8394-48142E1F3DB6}">
      <text>
        <r>
          <rPr>
            <b/>
            <sz val="12"/>
            <color indexed="81"/>
            <rFont val="Meiryo UI"/>
            <family val="3"/>
            <charset val="128"/>
          </rPr>
          <t xml:space="preserve">○　上記の期間、保管することが妥当である理由を記載してください。
</t>
        </r>
      </text>
    </comment>
    <comment ref="J2263" authorId="0" shapeId="0" xr:uid="{7512619A-87B8-4851-BBD2-C38A99EA0DD2}">
      <text>
        <r>
          <rPr>
            <b/>
            <sz val="12"/>
            <color indexed="81"/>
            <rFont val="Meiryo UI"/>
            <family val="3"/>
            <charset val="128"/>
          </rPr>
          <t xml:space="preserve">○　保管期間を経過した特定個人情報を消去する方法を記載してください。
○　特定個人情報の消去を適切に行うために、実施することを記載してください。例えば、特定個人情報が記録された機器及び電子記録媒体等の消去・廃棄の方法や消去・廃棄の記録をとること等について、記載することが考えられます。また、これらの消去・廃棄を委託する場合には、委託先が消去・廃棄をしたことを確認する方法等について、記載することが考えられます。
○　クラウドサービスを利用する場合は、特定個人情報の適切な消去について、評価実施機関が詳細を把握することが困難だと思われますので、第三者の監査機関による監査報告書等のレポートを利用し、廃棄・消去に係るプロセスを確認し、その内容を把握すること等を記載することが考えられます。
○　既存システムからクラウドサービスへ移行する際は、既存のシステム環境に保管されていた特定個人情報の消去や機器の廃棄、クラウドサービス事業者における特定個人情報の消去等についての記載に留意が必要です。
</t>
        </r>
      </text>
    </comment>
    <comment ref="A2268" authorId="0" shapeId="0" xr:uid="{1675AF0E-DEC2-4770-B1E6-9033D85619D1}">
      <text>
        <r>
          <rPr>
            <b/>
            <sz val="12"/>
            <color indexed="81"/>
            <rFont val="Meiryo UI"/>
            <family val="3"/>
            <charset val="128"/>
          </rPr>
          <t xml:space="preserve">○　上記以外にこの特定個人情報ファイルの取扱いに関して記載したい事項があれば、記載してください。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5" authorId="0" shapeId="0" xr:uid="{482F0952-FCB5-4D49-94EA-475785326B4E}">
      <text>
        <r>
          <rPr>
            <b/>
            <sz val="12"/>
            <color indexed="81"/>
            <rFont val="Meiryo UI"/>
            <family val="3"/>
            <charset val="128"/>
          </rPr>
          <t xml:space="preserve">○　このシートで記載する特定個人情報ファイルの名称を記載してください。
○　その際、「Ｉ ３．特定個人情報ファイル名」で記載した通し番号とともに記載してください。
</t>
        </r>
      </text>
    </comment>
    <comment ref="K10" authorId="0" shapeId="0" xr:uid="{E706B505-D429-406E-910F-B0FEBA66191B}">
      <text>
        <r>
          <rPr>
            <b/>
            <sz val="12"/>
            <color indexed="81"/>
            <rFont val="Meiryo UI"/>
            <family val="3"/>
            <charset val="128"/>
          </rPr>
          <t xml:space="preserve">○　手作業処理ファイルについて任意で記載する場合は、このExcelファイルには1又は2の選択肢を記載の上で提出し、公表用のPDFファイルを直接編集して、「手作業処理ファイル」とした上で、公表する必要があります。
</t>
        </r>
      </text>
    </comment>
    <comment ref="K15" authorId="0" shapeId="0" xr:uid="{9B6D07F1-E116-4BE4-A68D-1621A27D5148}">
      <text>
        <r>
          <rPr>
            <b/>
            <sz val="12"/>
            <color indexed="81"/>
            <rFont val="Meiryo UI"/>
            <family val="3"/>
            <charset val="128"/>
          </rPr>
          <t xml:space="preserve">○　特定個人情報ファイルの対象となる本人の数を選択してください。事務の対象人数とは異なります。
</t>
        </r>
      </text>
    </comment>
    <comment ref="J19" authorId="0" shapeId="0" xr:uid="{40632D80-4681-4CF4-8990-B78380FF15BE}">
      <text>
        <r>
          <rPr>
            <b/>
            <sz val="12"/>
            <color indexed="81"/>
            <rFont val="Meiryo UI"/>
            <family val="3"/>
            <charset val="128"/>
          </rPr>
          <t xml:space="preserve">○　特定個人情報ファイルの対象となる本人の範囲について記載してください。
○　特定個人情報ファイルに記録された者の一部についてのみ個人番号を保有し（例：契約者ファイルのうち一部の者についてのみ個人番号を保有する場合）、個人情報の対象となる本人の範囲と特定個人情報の対象となる本人の範囲が異なる場合は、それぞれ記載してください。【☆行政機関にとっては事前通知事項です（個人情報保護法第74条第１項第４号）。】
</t>
        </r>
      </text>
    </comment>
    <comment ref="J22" authorId="0" shapeId="0" xr:uid="{7D7C1392-8B39-49C9-8899-C5F8C12F5A17}">
      <text>
        <r>
          <rPr>
            <b/>
            <sz val="12"/>
            <color indexed="81"/>
            <rFont val="Meiryo UI"/>
            <family val="3"/>
            <charset val="128"/>
          </rPr>
          <t xml:space="preserve">○　上記の範囲の本人の特定個人情報を特定個人情報ファイルにおいて保有することが事務を実施する上で必要な理由を記載してください。「法令に基づく」といった形式的な理由ではなく、評価対象の事務の内容に即して、実質的・具体的に記載してください。
</t>
        </r>
      </text>
    </comment>
    <comment ref="K31" authorId="0" shapeId="0" xr:uid="{59316535-C8AF-48A1-90E4-3BB9ADD21704}">
      <text>
        <r>
          <rPr>
            <b/>
            <sz val="12"/>
            <color indexed="81"/>
            <rFont val="Meiryo UI"/>
            <family val="3"/>
            <charset val="128"/>
          </rPr>
          <t xml:space="preserve">○　特定個人情報ファイルに記録される情報について、該当するものを全て選択してください。
</t>
        </r>
      </text>
    </comment>
    <comment ref="T31" authorId="0" shapeId="0" xr:uid="{BD70624C-7ECB-49F2-B787-4D4C3A11169E}">
      <text>
        <r>
          <rPr>
            <b/>
            <sz val="12"/>
            <color indexed="81"/>
            <rFont val="Meiryo UI"/>
            <family val="3"/>
            <charset val="128"/>
          </rPr>
          <t xml:space="preserve">○　特定個人情報ファイルに記録される情報について、該当するものを全て選択してください。
</t>
        </r>
      </text>
    </comment>
    <comment ref="AC31" authorId="0" shapeId="0" xr:uid="{1901E8E7-8008-47A4-B36E-861571600D89}">
      <text>
        <r>
          <rPr>
            <b/>
            <sz val="12"/>
            <color indexed="81"/>
            <rFont val="Meiryo UI"/>
            <family val="3"/>
            <charset val="128"/>
          </rPr>
          <t xml:space="preserve">○　特定個人情報ファイルに記録される情報について、該当するものを全て選択してください。
</t>
        </r>
      </text>
    </comment>
    <comment ref="K35" authorId="0" shapeId="0" xr:uid="{2A569F81-16DC-41CC-ACA2-637F4259B835}">
      <text>
        <r>
          <rPr>
            <b/>
            <sz val="12"/>
            <color indexed="81"/>
            <rFont val="Meiryo UI"/>
            <family val="3"/>
            <charset val="128"/>
          </rPr>
          <t xml:space="preserve">○　特定個人情報ファイルに記録される情報について、該当するものを全て選択してください。
○　５情報のうち記録しない項目がある場合は、「その妥当性」の欄にその旨を記載してください。
</t>
        </r>
      </text>
    </comment>
    <comment ref="Z35" authorId="0" shapeId="0" xr:uid="{750576AA-FE2C-4149-BEF7-35275EBD5374}">
      <text>
        <r>
          <rPr>
            <b/>
            <sz val="12"/>
            <color indexed="81"/>
            <rFont val="Meiryo UI"/>
            <family val="3"/>
            <charset val="128"/>
          </rPr>
          <t xml:space="preserve">○　特定個人情報ファイルに記録される情報について、該当するものを全て選択してください。
</t>
        </r>
      </text>
    </comment>
    <comment ref="K37" authorId="0" shapeId="0" xr:uid="{B8F8885C-930A-4CD9-89A3-7288BA1E3E6C}">
      <text>
        <r>
          <rPr>
            <b/>
            <sz val="12"/>
            <color indexed="81"/>
            <rFont val="Meiryo UI"/>
            <family val="3"/>
            <charset val="128"/>
          </rPr>
          <t xml:space="preserve">○　特定個人情報ファイルに記録される情報について、該当するものを全て選択してください。
</t>
        </r>
      </text>
    </comment>
    <comment ref="K41" authorId="0" shapeId="0" xr:uid="{5C0E6361-D573-4E0C-96BE-E3AA51A2490A}">
      <text>
        <r>
          <rPr>
            <b/>
            <sz val="12"/>
            <color indexed="81"/>
            <rFont val="Meiryo UI"/>
            <family val="3"/>
            <charset val="128"/>
          </rPr>
          <t xml:space="preserve">○　特定個人情報ファイルに記録される情報について、該当するものを全て選択してください。
○　主な記録項目のうち「業務関係情報」とは、評価対象の事務を実施していく上での主たる情報です。例示されているものに該当しない場合は、「その他」を選択し、情報の内容を表す簡潔な名称を作成し、記載してください。
</t>
        </r>
      </text>
    </comment>
    <comment ref="T41" authorId="0" shapeId="0" xr:uid="{B390B554-043C-4AD7-A5C6-99CE5460E166}">
      <text>
        <r>
          <rPr>
            <b/>
            <sz val="12"/>
            <color indexed="81"/>
            <rFont val="Meiryo UI"/>
            <family val="3"/>
            <charset val="128"/>
          </rPr>
          <t xml:space="preserve">○　特定個人情報ファイルに記録される情報について、該当するものを全て選択してください。
○　主な記録項目のうち「業務関係情報」とは、評価対象の事務を実施していく上での主たる情報です。例示されているものに該当しない場合は、「その他」を選択し、情報の内容を表す簡潔な名称を作成し、記載してください。
</t>
        </r>
      </text>
    </comment>
    <comment ref="AE41" authorId="0" shapeId="0" xr:uid="{C68106FC-E257-48F6-9437-1CBA9DC7B432}">
      <text>
        <r>
          <rPr>
            <b/>
            <sz val="12"/>
            <color indexed="81"/>
            <rFont val="Meiryo UI"/>
            <family val="3"/>
            <charset val="128"/>
          </rPr>
          <t xml:space="preserve">○　特定個人情報ファイルに記録される情報について、該当するものを全て選択してください。
○　主な記録項目のうち「業務関係情報」とは、評価対象の事務を実施していく上での主たる情報です。例示されているものに該当しない場合は、「その他」を選択し、情報の内容を表す簡潔な名称を作成し、記載してください。
</t>
        </r>
      </text>
    </comment>
    <comment ref="K43" authorId="0" shapeId="0" xr:uid="{38614372-9D21-4F9E-8775-187EECDAFE6F}">
      <text>
        <r>
          <rPr>
            <b/>
            <sz val="12"/>
            <color indexed="81"/>
            <rFont val="Meiryo UI"/>
            <family val="3"/>
            <charset val="128"/>
          </rPr>
          <t xml:space="preserve">○　特定個人情報ファイルに記録される情報について、該当するものを全て選択してください。
○　主な記録項目のうち「業務関係情報」とは、評価対象の事務を実施していく上での主たる情報です。例示されているものに該当しない場合は、「その他」を選択し、情報の内容を表す簡潔な名称を作成し、記載してください。
</t>
        </r>
      </text>
    </comment>
    <comment ref="T43" authorId="0" shapeId="0" xr:uid="{0D4FFD50-23E8-4DB8-B4B0-90DCA897F283}">
      <text>
        <r>
          <rPr>
            <b/>
            <sz val="12"/>
            <color indexed="81"/>
            <rFont val="Meiryo UI"/>
            <family val="3"/>
            <charset val="128"/>
          </rPr>
          <t xml:space="preserve">○　特定個人情報ファイルに記録される情報について、該当するものを全て選択してください。
○　主な記録項目のうち「業務関係情報」とは、評価対象の事務を実施していく上での主たる情報です。例示されているものに該当しない場合は、「その他」を選択し、情報の内容を表す簡潔な名称を作成し、記載してください。
</t>
        </r>
      </text>
    </comment>
    <comment ref="AE43" authorId="0" shapeId="0" xr:uid="{5F2302CE-BBBA-4681-AD26-824BAF9839C2}">
      <text>
        <r>
          <rPr>
            <b/>
            <sz val="12"/>
            <color indexed="81"/>
            <rFont val="Meiryo UI"/>
            <family val="3"/>
            <charset val="128"/>
          </rPr>
          <t xml:space="preserve">○　特定個人情報ファイルに記録される情報について、該当するものを全て選択してください。
○　主な記録項目のうち「業務関係情報」とは、評価対象の事務を実施していく上での主たる情報です。例示されているものに該当しない場合は、「その他」を選択し、情報の内容を表す簡潔な名称を作成し、記載してください。
</t>
        </r>
      </text>
    </comment>
    <comment ref="K45" authorId="0" shapeId="0" xr:uid="{C7E5F2B2-3798-4A81-B60E-DEA53BF4D04F}">
      <text>
        <r>
          <rPr>
            <b/>
            <sz val="12"/>
            <color indexed="81"/>
            <rFont val="Meiryo UI"/>
            <family val="3"/>
            <charset val="128"/>
          </rPr>
          <t xml:space="preserve">○　特定個人情報ファイルに記録される情報について、該当するものを全て選択してください。
○　主な記録項目のうち「業務関係情報」とは、評価対象の事務を実施していく上での主たる情報です。例示されているものに該当しない場合は、「その他」を選択し、情報の内容を表す簡潔な名称を作成し、記載してください。
</t>
        </r>
      </text>
    </comment>
    <comment ref="W45" authorId="0" shapeId="0" xr:uid="{B78CB3D8-F951-4FF8-A0F8-A0A6523A2C8D}">
      <text>
        <r>
          <rPr>
            <b/>
            <sz val="12"/>
            <color indexed="81"/>
            <rFont val="Meiryo UI"/>
            <family val="3"/>
            <charset val="128"/>
          </rPr>
          <t xml:space="preserve">○　特定個人情報ファイルに記録される情報について、該当するものを全て選択してください。
○　主な記録項目のうち「業務関係情報」とは、評価対象の事務を実施していく上での主たる情報です。例示されているものに該当しない場合は、「その他」を選択し、情報の内容を表す簡潔な名称を作成し、記載してください。
</t>
        </r>
      </text>
    </comment>
    <comment ref="K47" authorId="0" shapeId="0" xr:uid="{0379DBB0-3CE7-449D-84F2-ED65E4374FC5}">
      <text>
        <r>
          <rPr>
            <b/>
            <sz val="12"/>
            <color indexed="81"/>
            <rFont val="Meiryo UI"/>
            <family val="3"/>
            <charset val="128"/>
          </rPr>
          <t xml:space="preserve">○　特定個人情報ファイルに記録される情報について、該当するものを全て選択してください。
○　主な記録項目のうち「業務関係情報」とは、評価対象の事務を実施していく上での主たる情報です。例示されているものに該当しない場合は、「その他」を選択し、情報の内容を表す簡潔な名称を作成し、記載してください。
</t>
        </r>
      </text>
    </comment>
    <comment ref="T47" authorId="0" shapeId="0" xr:uid="{CA865439-A760-49B1-92CD-5986E6CE985B}">
      <text>
        <r>
          <rPr>
            <b/>
            <sz val="12"/>
            <color indexed="81"/>
            <rFont val="Meiryo UI"/>
            <family val="3"/>
            <charset val="128"/>
          </rPr>
          <t xml:space="preserve">○　特定個人情報ファイルに記録される情報について、該当するものを全て選択してください。
○　主な記録項目のうち「業務関係情報」とは、評価対象の事務を実施していく上での主たる情報です。例示されているものに該当しない場合は、「その他」を選択し、情報の内容を表す簡潔な名称を作成し、記載してください。
</t>
        </r>
      </text>
    </comment>
    <comment ref="AE47" authorId="0" shapeId="0" xr:uid="{6451D4EC-2536-44EA-9AC1-061C42C4FD53}">
      <text>
        <r>
          <rPr>
            <b/>
            <sz val="12"/>
            <color indexed="81"/>
            <rFont val="Meiryo UI"/>
            <family val="3"/>
            <charset val="128"/>
          </rPr>
          <t xml:space="preserve">○　特定個人情報ファイルに記録される情報について、該当するものを全て選択してください。
○　主な記録項目のうち「業務関係情報」とは、評価対象の事務を実施していく上での主たる情報です。例示されているものに該当しない場合は、「その他」を選択し、情報の内容を表す簡潔な名称を作成し、記載してください。
</t>
        </r>
      </text>
    </comment>
    <comment ref="K49" authorId="0" shapeId="0" xr:uid="{3C9F078C-4FC0-42C5-BFCF-A01E17C07A80}">
      <text>
        <r>
          <rPr>
            <b/>
            <sz val="12"/>
            <color indexed="81"/>
            <rFont val="Meiryo UI"/>
            <family val="3"/>
            <charset val="128"/>
          </rPr>
          <t xml:space="preserve">○　特定個人情報ファイルに記録される情報について、該当するものを全て選択してください。
○　主な記録項目のうち「業務関係情報」とは、評価対象の事務を実施していく上での主たる情報です。例示されているものに該当しない場合は、「その他」を選択し、情報の内容を表す簡潔な名称を作成し、記載してください。
</t>
        </r>
      </text>
    </comment>
    <comment ref="K51" authorId="0" shapeId="0" xr:uid="{8BDF16D1-DB16-4900-B5C8-3C32DC257EE9}">
      <text>
        <r>
          <rPr>
            <b/>
            <sz val="12"/>
            <color indexed="81"/>
            <rFont val="Meiryo UI"/>
            <family val="3"/>
            <charset val="128"/>
          </rPr>
          <t xml:space="preserve">○　特定個人情報ファイルに記録される情報について、該当するものを全て選択してください。
○　主な記録項目のうち「業務関係情報」とは、評価対象の事務を実施していく上での主たる情報です。例示されているものに該当しない場合は、「その他」を選択し、情報の内容を表す簡潔な名称を作成し、記載してください。
</t>
        </r>
      </text>
    </comment>
    <comment ref="J53" authorId="0" shapeId="0" xr:uid="{E54ABD12-7E7B-4573-8BB9-7F5A5D941CB3}">
      <text>
        <r>
          <rPr>
            <b/>
            <sz val="12"/>
            <color indexed="81"/>
            <rFont val="Meiryo UI"/>
            <family val="3"/>
            <charset val="128"/>
          </rPr>
          <t xml:space="preserve">○　主な記録項目欄で選択した全ての情報について、保有する理由をそれぞれ記載してください。
</t>
        </r>
      </text>
    </comment>
    <comment ref="J61" authorId="0" shapeId="0" xr:uid="{83E4FF59-5EAE-457B-BB1E-776DA828C288}">
      <text>
        <r>
          <rPr>
            <b/>
            <sz val="12"/>
            <color indexed="81"/>
            <rFont val="Meiryo UI"/>
            <family val="3"/>
            <charset val="128"/>
          </rPr>
          <t xml:space="preserve">○　行政機関においては、特定個人情報ファイルの保有開始日の年月日を記載してください。行政機関以外の評価実施機関の場合は、具体的な日が確定していなければ月単位の記載で構いません。
○　特定個人情報ファイルの取扱いの重要な変更に先立って評価を再実施する時は、保有開始日に加えて、重要な変更の実施予定日を記載してください。
【☆行政機関にとっては保有開始日・重要な変更の実施予定日は事前通知事項です（個人情報保護法第74条第１項第11号・施行令第20条第1項第１号・第２号）。】
</t>
        </r>
      </text>
    </comment>
    <comment ref="J63" authorId="0" shapeId="0" xr:uid="{2D1E1531-F014-4850-A7A9-E9DFAA48AB10}">
      <text>
        <r>
          <rPr>
            <b/>
            <sz val="12"/>
            <color indexed="81"/>
            <rFont val="Meiryo UI"/>
            <family val="3"/>
            <charset val="128"/>
          </rPr>
          <t xml:space="preserve">○　特定個人情報ファイルを取り扱う事務を所掌する課室等の名称を記載してください。行政機関においては、特定個人情報ファイルを保有しようとする者又は保有する者が複数存在する場合は、全ての評価実施機関における事務担当部署を記載してください。【☆行政機関にとっては事前通知事項です（個人情報保護法第74条第１項第２号）。】
</t>
        </r>
      </text>
    </comment>
    <comment ref="K67" authorId="0" shapeId="0" xr:uid="{71404D20-60F4-4E30-9460-DD7F5CCA574F}">
      <text>
        <r>
          <rPr>
            <b/>
            <sz val="12"/>
            <color indexed="81"/>
            <rFont val="Meiryo UI"/>
            <family val="3"/>
            <charset val="128"/>
          </rPr>
          <t xml:space="preserve">○　特定個人情報ファイルに記録される特定個人情報をどこから入手するか該当するものを全て選択してください。【☆行政機関にとっては事前通知事項です（個人情報保護法第74条第１項第５号）。】
○　評価実施機関内の他部署から個人情報として入手し、評価対象の事務の実施において個人番号と結び付き特定個人情報となる場合（特定個人情報の移転）も記載してください。なお、個人番号と結び付く個人情報の入手が移転によらない場合について、記載することを妨げるものではありません（以下、特定個人情報の入手に関する項目について同じ。）。
</t>
        </r>
      </text>
    </comment>
    <comment ref="K69" authorId="0" shapeId="0" xr:uid="{F168B069-087F-4292-8CE4-C863BDD823BF}">
      <text>
        <r>
          <rPr>
            <b/>
            <sz val="12"/>
            <color indexed="81"/>
            <rFont val="Meiryo UI"/>
            <family val="3"/>
            <charset val="128"/>
          </rPr>
          <t xml:space="preserve">○　特定個人情報ファイルに記録される特定個人情報をどこから入手するか該当するものを全て選択してください。【☆行政機関にとっては事前通知事項です（個人情報保護法第74条第１項第５号）。】
○　評価実施機関内の他部署から個人情報として入手し、評価対象の事務の実施において個人番号と結び付き特定個人情報となる場合（特定個人情報の移転）も記載してください。なお、個人番号と結び付く個人情報の入手が移転によらない場合について、記載することを妨げるものではありません（以下、特定個人情報の入手に関する項目について同じ。）。
</t>
        </r>
      </text>
    </comment>
    <comment ref="K71" authorId="0" shapeId="0" xr:uid="{67071D01-4B67-47D5-919E-D9A4318DA792}">
      <text>
        <r>
          <rPr>
            <b/>
            <sz val="12"/>
            <color indexed="81"/>
            <rFont val="Meiryo UI"/>
            <family val="3"/>
            <charset val="128"/>
          </rPr>
          <t xml:space="preserve">○　特定個人情報ファイルに記録される特定個人情報をどこから入手するか該当するものを全て選択してください。【☆行政機関にとっては事前通知事項です（個人情報保護法第74条第１項第５号）。】
○　評価実施機関内の他部署から個人情報として入手し、評価対象の事務の実施において個人番号と結び付き特定個人情報となる場合（特定個人情報の移転）も記載してください。なお、個人番号と結び付く個人情報の入手が移転によらない場合について、記載することを妨げるものではありません（以下、特定個人情報の入手に関する項目について同じ。）。
</t>
        </r>
      </text>
    </comment>
    <comment ref="K73" authorId="0" shapeId="0" xr:uid="{74C230F3-1B2E-4ADA-A186-8FC7BC8C4ADE}">
      <text>
        <r>
          <rPr>
            <b/>
            <sz val="12"/>
            <color indexed="81"/>
            <rFont val="Meiryo UI"/>
            <family val="3"/>
            <charset val="128"/>
          </rPr>
          <t xml:space="preserve">○　特定個人情報ファイルに記録される特定個人情報をどこから入手するか該当するものを全て選択してください。【☆行政機関にとっては事前通知事項です（個人情報保護法第74条第１項第５号）。】
○　評価実施機関内の他部署から個人情報として入手し、評価対象の事務の実施において個人番号と結び付き特定個人情報となる場合（特定個人情報の移転）も記載してください。なお、個人番号と結び付く個人情報の入手が移転によらない場合について、記載することを妨げるものではありません（以下、特定個人情報の入手に関する項目について同じ。）。
</t>
        </r>
      </text>
    </comment>
    <comment ref="K75" authorId="0" shapeId="0" xr:uid="{379CAE36-8CEA-4732-AAE8-A96CB774380D}">
      <text>
        <r>
          <rPr>
            <b/>
            <sz val="12"/>
            <color indexed="81"/>
            <rFont val="Meiryo UI"/>
            <family val="3"/>
            <charset val="128"/>
          </rPr>
          <t xml:space="preserve">○　特定個人情報ファイルに記録される特定個人情報をどこから入手するか該当するものを全て選択してください。【☆行政機関にとっては事前通知事項です（個人情報保護法第74条第１項第５号）。】
○　評価実施機関内の他部署から個人情報として入手し、評価対象の事務の実施において個人番号と結び付き特定個人情報となる場合（特定個人情報の移転）も記載してください。なお、個人番号と結び付く個人情報の入手が移転によらない場合について、記載することを妨げるものではありません（以下、特定個人情報の入手に関する項目について同じ。）。
</t>
        </r>
      </text>
    </comment>
    <comment ref="K77" authorId="0" shapeId="0" xr:uid="{DB763E15-36EC-4A50-9BE1-69AED5445329}">
      <text>
        <r>
          <rPr>
            <b/>
            <sz val="12"/>
            <color indexed="81"/>
            <rFont val="Meiryo UI"/>
            <family val="3"/>
            <charset val="128"/>
          </rPr>
          <t xml:space="preserve">○　特定個人情報ファイルに記録される特定個人情報をどこから入手するか該当するものを全て選択してください。【☆行政機関にとっては事前通知事項です（個人情報保護法第74条第１項第５号）。】
○　評価実施機関内の他部署から個人情報として入手し、評価対象の事務の実施において個人番号と結び付き特定個人情報となる場合（特定個人情報の移転）も記載してください。なお、個人番号と結び付く個人情報の入手が移転によらない場合について、記載することを妨げるものではありません（以下、特定個人情報の入手に関する項目について同じ。）。
</t>
        </r>
      </text>
    </comment>
    <comment ref="K79" authorId="0" shapeId="0" xr:uid="{430C4653-4AC6-4907-92E3-F57D46E91565}">
      <text>
        <r>
          <rPr>
            <b/>
            <sz val="12"/>
            <color indexed="81"/>
            <rFont val="Meiryo UI"/>
            <family val="3"/>
            <charset val="128"/>
          </rPr>
          <t xml:space="preserve">○　特定個人情報をどのように入手するか該当するものを全て選択してください。【☆行政機関にとっては事前通知事項です（個人情報保護法第74条第１項第５号）。】
</t>
        </r>
      </text>
    </comment>
    <comment ref="R79" authorId="0" shapeId="0" xr:uid="{E5401C61-DC00-4BBC-A1C5-D373E948A17C}">
      <text>
        <r>
          <rPr>
            <b/>
            <sz val="12"/>
            <color indexed="81"/>
            <rFont val="Meiryo UI"/>
            <family val="3"/>
            <charset val="128"/>
          </rPr>
          <t xml:space="preserve">○　特定個人情報をどのように入手するか該当するものを全て選択してください。【☆行政機関にとっては事前通知事項です（個人情報保護法第74条第１項第５号）。】
</t>
        </r>
      </text>
    </comment>
    <comment ref="AG79" authorId="0" shapeId="0" xr:uid="{E9F6CE00-09A6-4470-AA8C-0EF94ECEAED8}">
      <text>
        <r>
          <rPr>
            <b/>
            <sz val="12"/>
            <color indexed="81"/>
            <rFont val="Meiryo UI"/>
            <family val="3"/>
            <charset val="128"/>
          </rPr>
          <t xml:space="preserve">○　特定個人情報をどのように入手するか該当するものを全て選択してください。【☆行政機関にとっては事前通知事項です（個人情報保護法第74条第１項第５号）。】
</t>
        </r>
      </text>
    </comment>
    <comment ref="K81" authorId="0" shapeId="0" xr:uid="{2435F2D0-EDEA-4E2C-88A3-0E1EC628CC1B}">
      <text>
        <r>
          <rPr>
            <b/>
            <sz val="12"/>
            <color indexed="81"/>
            <rFont val="Meiryo UI"/>
            <family val="3"/>
            <charset val="128"/>
          </rPr>
          <t xml:space="preserve">○　特定個人情報をどのように入手するか該当するものを全て選択してください。【☆行政機関にとっては事前通知事項です（個人情報保護法第74条第１項第５号）。】
</t>
        </r>
      </text>
    </comment>
    <comment ref="R81" authorId="0" shapeId="0" xr:uid="{46D1AA4F-9160-4525-999C-697CCDC758EE}">
      <text>
        <r>
          <rPr>
            <b/>
            <sz val="12"/>
            <color indexed="81"/>
            <rFont val="Meiryo UI"/>
            <family val="3"/>
            <charset val="128"/>
          </rPr>
          <t xml:space="preserve">○　特定個人情報をどのように入手するか該当するものを全て選択してください。【☆行政機関にとっては事前通知事項です（個人情報保護法第74条第１項第５号）。】
</t>
        </r>
      </text>
    </comment>
    <comment ref="Y81" authorId="0" shapeId="0" xr:uid="{A0177D86-86A0-4B53-98B4-04DE85C9632D}">
      <text>
        <r>
          <rPr>
            <b/>
            <sz val="12"/>
            <color indexed="81"/>
            <rFont val="Meiryo UI"/>
            <family val="3"/>
            <charset val="128"/>
          </rPr>
          <t xml:space="preserve">○　特定個人情報をどのように入手するか該当するものを全て選択してください。【☆行政機関にとっては事前通知事項です（個人情報保護法第74条第１項第５号）。】
</t>
        </r>
      </text>
    </comment>
    <comment ref="K83" authorId="0" shapeId="0" xr:uid="{0FE5438A-7B73-427E-B9A4-5BCCACEC09A4}">
      <text>
        <r>
          <rPr>
            <b/>
            <sz val="12"/>
            <color indexed="81"/>
            <rFont val="Meiryo UI"/>
            <family val="3"/>
            <charset val="128"/>
          </rPr>
          <t xml:space="preserve">○　特定個人情報をどのように入手するか該当するものを全て選択してください。【☆行政機関にとっては事前通知事項です（個人情報保護法第74条第１項第５号）。】
</t>
        </r>
      </text>
    </comment>
    <comment ref="K85" authorId="0" shapeId="0" xr:uid="{440CBFD5-DF72-4E77-B460-527B087EF089}">
      <text>
        <r>
          <rPr>
            <b/>
            <sz val="12"/>
            <color indexed="81"/>
            <rFont val="Meiryo UI"/>
            <family val="3"/>
            <charset val="128"/>
          </rPr>
          <t xml:space="preserve">○　特定個人情報をどのように入手するか該当するものを全て選択してください。【☆行政機関にとっては事前通知事項です（個人情報保護法第74条第１項第５号）。】
</t>
        </r>
      </text>
    </comment>
    <comment ref="J87" authorId="0" shapeId="0" xr:uid="{7A5B1BD4-E033-474B-8D22-67D86EDD7BAC}">
      <text>
        <r>
          <rPr>
            <b/>
            <sz val="12"/>
            <color indexed="81"/>
            <rFont val="Meiryo UI"/>
            <family val="3"/>
            <charset val="128"/>
          </rPr>
          <t xml:space="preserve">○　特定個人情報を定期的に入手する場合は、「年１回、３月上旬」などと時期・頻度を記載してください。
○　個別的な対応に際して入手する場合は、「申請を受けた都度」などと記載してください。再実施・評価書の修正の際には、「１年間に約○回」といった形で入手実績の概数を記載してください（１回に１人の情報を入手した場合も１回、１万人の情報を入手した場合も１回とします。）。
○　特定個人情報を複数の入手元又は入手方法で入手している場合は、それぞれについて記載してください。
</t>
        </r>
      </text>
    </comment>
    <comment ref="J90" authorId="0" shapeId="0" xr:uid="{0CE973AF-1BF0-49D2-8449-BC82B3DF319B}">
      <text>
        <r>
          <rPr>
            <b/>
            <sz val="12"/>
            <color indexed="81"/>
            <rFont val="Meiryo UI"/>
            <family val="3"/>
            <charset val="128"/>
          </rPr>
          <t xml:space="preserve">○　この入手方法、時期・頻度とした理由を記載してください。
○　本人から入手する場合は、他の事務（評価実施機関内の他の部署が実施している事務も含みます。）で既に同一の情報を本人から入手していないか確認し、既に入手している場合は当該他の事務の担当部署から入手することができない理由を記載してください。
</t>
        </r>
      </text>
    </comment>
    <comment ref="J93" authorId="0" shapeId="0" xr:uid="{1C1B4E6A-06CB-47D1-B49A-AAE07BF4E251}">
      <text>
        <r>
          <rPr>
            <b/>
            <sz val="12"/>
            <color indexed="81"/>
            <rFont val="Meiryo UI"/>
            <family val="3"/>
            <charset val="128"/>
          </rPr>
          <t xml:space="preserve">○　特定個人情報の入手の事実及び使用目的が本人にどのように示されているか記載してください。
○　評価実施機関が本人に直接示していない場合であっても、法令に入手の根拠・使用目的に関する規定がある場合は、法令名及び条項を記載してください。
</t>
        </r>
      </text>
    </comment>
    <comment ref="J96" authorId="0" shapeId="0" xr:uid="{F1A7B5F6-E061-43A9-922C-6864B5DEA7BA}">
      <text>
        <r>
          <rPr>
            <b/>
            <sz val="12"/>
            <color indexed="81"/>
            <rFont val="Meiryo UI"/>
            <family val="3"/>
            <charset val="128"/>
          </rPr>
          <t xml:space="preserve">○　何のために特定個人情報を使用するか記載してください。【☆行政機関にとっては事前通知事項です（個人情報保護法第74条第１項第３号）。】
○　番号法第９条第１項及び別表に基づく事務については、別表の文言をコピーするのではなく、より一般的な言葉で分かりやすく記載し、また、できる限り使用目的を特定してください（例えば、「介護保険給付の支給・保険料徴収」ではなく「被保険者資格の管理」「要介護度認定」「保険料賦課」と記載してください。）。
</t>
        </r>
      </text>
    </comment>
    <comment ref="J99" authorId="0" shapeId="0" xr:uid="{C8E28978-C7D9-44E2-BF06-05C58B8A12AB}">
      <text>
        <r>
          <rPr>
            <b/>
            <sz val="12"/>
            <color indexed="81"/>
            <rFont val="Meiryo UI"/>
            <family val="3"/>
            <charset val="128"/>
          </rPr>
          <t xml:space="preserve">○　行政機関、独立行政法人等及び地方公共団体等については個人情報保護法第61条第３項、事業者については同法第17条第２項において個人情報の使用目的の変更が認められています。使用目的を変更する場合は、変更前の使用目的とともに、法令上の要件を満たし変更が妥当であることを記載してください。
</t>
        </r>
      </text>
    </comment>
    <comment ref="J102" authorId="0" shapeId="0" xr:uid="{A18D91E4-1CF9-48CA-87D2-58E18C6B647F}">
      <text>
        <r>
          <rPr>
            <b/>
            <sz val="12"/>
            <color indexed="81"/>
            <rFont val="Meiryo UI"/>
            <family val="3"/>
            <charset val="128"/>
          </rPr>
          <t xml:space="preserve">○　評価対象の事務のために特定個人情報を使用する評価実施機関内の全ての部署の名称と使用者数（各部署の従業者の総数）を記載してください。委託先、提供先又は移転先の従業者は含みません。
</t>
        </r>
      </text>
    </comment>
    <comment ref="K106" authorId="0" shapeId="0" xr:uid="{2D52DD43-3C9B-4BB6-A7E0-8D540D8B07DD}">
      <text>
        <r>
          <rPr>
            <b/>
            <sz val="12"/>
            <color indexed="81"/>
            <rFont val="Meiryo UI"/>
            <family val="3"/>
            <charset val="128"/>
          </rPr>
          <t xml:space="preserve">○　評価対象の事務のために特定個人情報を使用する評価実施機関内の全ての部署の名称と使用者数（各部署の従業者の総数）を記載してください。委託先、提供先又は移転先の従業者は含みません。
</t>
        </r>
      </text>
    </comment>
    <comment ref="J121" authorId="0" shapeId="0" xr:uid="{00B44B96-FFFE-4AC4-9981-468B2900A6A2}">
      <text>
        <r>
          <rPr>
            <b/>
            <sz val="12"/>
            <color indexed="81"/>
            <rFont val="Meiryo UI"/>
            <family val="3"/>
            <charset val="128"/>
          </rPr>
          <t xml:space="preserve">○　特定個人情報ファイルに記録される情報を他から入手する際にどのような突合を行うか、この特定個人情報ファイルに記録された情報と他の情報をどのように突合するか、また、こうした突合を何のために行うか、具体的に記載してください。その際、上記の使用方法との対応関係を明示してください。
</t>
        </r>
      </text>
    </comment>
    <comment ref="J124" authorId="0" shapeId="0" xr:uid="{6A2AF61C-5668-40F6-A80B-FBB13CCA3219}">
      <text>
        <r>
          <rPr>
            <b/>
            <sz val="12"/>
            <color indexed="81"/>
            <rFont val="Meiryo UI"/>
            <family val="3"/>
            <charset val="128"/>
          </rPr>
          <t xml:space="preserve">○　特定個人情報を用いた統計分析を行う場合は、どのような統計分析を行うか具体的に記載してください。
</t>
        </r>
      </text>
    </comment>
    <comment ref="J127" authorId="0" shapeId="0" xr:uid="{2C7E88C3-CF2A-45DE-8C36-86A025996AC1}">
      <text>
        <r>
          <rPr>
            <b/>
            <sz val="12"/>
            <color indexed="81"/>
            <rFont val="Meiryo UI"/>
            <family val="3"/>
            <charset val="128"/>
          </rPr>
          <t xml:space="preserve">○　特定個人情報を使用することにより国民の権利利益に影響を与え得る決定（行政処分）を行う場合は、具体的に記載してください。
</t>
        </r>
      </text>
    </comment>
    <comment ref="J131" authorId="0" shapeId="0" xr:uid="{F6CB68E7-D20B-4D7D-8134-FE225C53820A}">
      <text>
        <r>
          <rPr>
            <b/>
            <sz val="12"/>
            <color indexed="81"/>
            <rFont val="Meiryo UI"/>
            <family val="3"/>
            <charset val="128"/>
          </rPr>
          <t xml:space="preserve">※　使用開始日については、日付として正しい入力値（yyyy/mm/dd）以外の入力を制御しています。そのため、正しい入力値以外（例えば、「●●法の施行後２年以内の政令で定める日」などの文字列）での公表が必要な場合は、提出処理の際のＥｘｃｅｌファイルは正しい入力値を仮置きで記載したものを登録していただき、公表するＰＤＦファイルを直接編集して、使用開始日を文字列に修正するなどして、対応してください。
</t>
        </r>
      </text>
    </comment>
    <comment ref="K135" authorId="0" shapeId="0" xr:uid="{2991D80A-BE4D-4548-8E49-1E4F714FB381}">
      <text>
        <r>
          <rPr>
            <b/>
            <sz val="12"/>
            <color indexed="81"/>
            <rFont val="Meiryo UI"/>
            <family val="3"/>
            <charset val="128"/>
          </rPr>
          <t xml:space="preserve">○　特定個人情報ファイルの取扱いを委託するかどうかを選択してください。
</t>
        </r>
      </text>
    </comment>
    <comment ref="M137" authorId="0" shapeId="0" xr:uid="{26F0172B-84F3-4CF6-B087-9255172E8B55}">
      <text>
        <r>
          <rPr>
            <b/>
            <sz val="12"/>
            <color indexed="81"/>
            <rFont val="Meiryo UI"/>
            <family val="3"/>
            <charset val="128"/>
          </rPr>
          <t xml:space="preserve">○　委託する場合は、（委託先単位ではなく）委託事項単位で、件数を記載してください。
</t>
        </r>
      </text>
    </comment>
    <comment ref="J139" authorId="0" shapeId="0" xr:uid="{D22E513F-BD30-46D3-B5FC-C2F3D1F265CC}">
      <text>
        <r>
          <rPr>
            <b/>
            <sz val="12"/>
            <color indexed="81"/>
            <rFont val="Meiryo UI"/>
            <family val="3"/>
            <charset val="128"/>
          </rPr>
          <t xml:space="preserve">○　特定個人情報ファイルの取扱いを委託する事項（番号法上の委託）の名称を記載してください。正式な名称がない場合は、委託する事項の内容を表す簡潔な名称を作成し、記載してください。
</t>
        </r>
      </text>
    </comment>
    <comment ref="J156" authorId="0" shapeId="0" xr:uid="{D9A2E8B2-2285-4C07-A110-A3F389278E83}">
      <text>
        <r>
          <rPr>
            <b/>
            <sz val="12"/>
            <color indexed="81"/>
            <rFont val="Meiryo UI"/>
            <family val="3"/>
            <charset val="128"/>
          </rPr>
          <t xml:space="preserve">○　委託先に上記の範囲の特定個人情報ファイルを取り扱わせることが必要な理由を記載してください。
</t>
        </r>
      </text>
    </comment>
    <comment ref="K160" authorId="0" shapeId="0" xr:uid="{2C1E20C3-6EAD-479D-80F4-98905139C68A}">
      <text>
        <r>
          <rPr>
            <b/>
            <sz val="12"/>
            <color indexed="81"/>
            <rFont val="Meiryo UI"/>
            <family val="3"/>
            <charset val="128"/>
          </rPr>
          <t xml:space="preserve">○　委託先において特定個人情報ファイルを取り扱う者の数（従業者の総数）を選択してください。再委託する場合は、再委託先において特定個人情報ファイルを取り扱う者の数（従業者の総数）も含めて計上してください。
</t>
        </r>
      </text>
    </comment>
    <comment ref="J169" authorId="0" shapeId="0" xr:uid="{A2BE0963-0BBE-4D0D-B59F-6099C257ED2C}">
      <text>
        <r>
          <rPr>
            <b/>
            <sz val="12"/>
            <color indexed="81"/>
            <rFont val="Meiryo UI"/>
            <family val="3"/>
            <charset val="128"/>
          </rPr>
          <t xml:space="preserve">○　委託先を国民・住民等が確認できるか否か、確認できる場合はどのように確認できるか、確認できない場合はそのような取扱いが評価対象の事務を実施する上で必要な理由を記載してください。
</t>
        </r>
      </text>
    </comment>
    <comment ref="J172" authorId="0" shapeId="0" xr:uid="{B51191B5-4727-48F6-BC9B-F7896282EA73}">
      <text>
        <r>
          <rPr>
            <b/>
            <sz val="12"/>
            <color indexed="81"/>
            <rFont val="Meiryo UI"/>
            <family val="3"/>
            <charset val="128"/>
          </rPr>
          <t xml:space="preserve">○　 委託先の名称を記載してください。【☆行政機関にとっては事前通知事項です（個人情報保護法第74条第１項第７号）。】
○　委託契約の調達前であるなどの理由で、委託先事業者が未定である場合は、その旨を記入し、委託先が決定次第、速やかに評価書を修正し、提出・公表してください。 　
</t>
        </r>
      </text>
    </comment>
    <comment ref="K176" authorId="0" shapeId="0" xr:uid="{2C9E58A9-AB27-42BC-96CE-F9419C2255AB}">
      <text>
        <r>
          <rPr>
            <b/>
            <sz val="12"/>
            <color indexed="81"/>
            <rFont val="Meiryo UI"/>
            <family val="3"/>
            <charset val="128"/>
          </rPr>
          <t xml:space="preserve">○　特定個人情報ファイルの取扱いを再委託するかどうかを選択してください。再委託しない場合は、⑧及び⑨を記載する必要はありません。
○　現状では再委託を実施していない場合でも、今後、委託業者の繁忙や人的リソースの状況によって、再委託を行う可能性がある場合は、「再委託する」を選択してください。また、契約書の再委託条項等において、再委託ができる旨を規定しておく必要がありますので、御注意ください。
</t>
        </r>
      </text>
    </comment>
    <comment ref="J179" authorId="0" shapeId="0" xr:uid="{C79463AC-0191-46E1-97E0-095BA69D2813}">
      <text>
        <r>
          <rPr>
            <b/>
            <sz val="12"/>
            <color indexed="81"/>
            <rFont val="Meiryo UI"/>
            <family val="3"/>
            <charset val="128"/>
          </rPr>
          <t xml:space="preserve">○　特定個人情報ファイルの取扱いを再委託するに当たって、どのような手続・方法によるかを記載してください。
○　原則として再委託をしないこととしている場合は、その旨を記載してください。
○　また、再委託を行う場合（可能性がある場合も含む。）は、番号法第10条等の観点から、再委託をする際に、事前許諾を行う方法、再委託先において特定個人情報の適切な安全管理措置が図られることを確認すること、再委託先の監督を行うこと等についても記載してください。
○　評価実施機関が再委託を許諾する場合は、その判断基準について記載してください。
</t>
        </r>
      </text>
    </comment>
    <comment ref="A185" authorId="0" shapeId="0" xr:uid="{B7641852-BB57-4B0F-B287-B7D5B94B0689}">
      <text>
        <r>
          <rPr>
            <b/>
            <sz val="12"/>
            <color indexed="81"/>
            <rFont val="Meiryo UI"/>
            <family val="3"/>
            <charset val="128"/>
          </rPr>
          <t>○　特定個人情報ファイルの取扱いを委託する事項が複数ある場合は、委託事項2～20の記載欄を「再表示」することにより、①再委託しているもの、②取扱いを委託する特定個人情報ファイルの対象となる本人の数、③委託先における取扱者数の多い順に、それぞれの委託事項について同様に記載してください。
○　評価対象の事務において、特定個人情報ファイルの取扱いを委託する事項の数が21以上の場合は、この評価書には委託事項20まで記載し、残りの委託事項について同様に記載した添付資料を併せて提出してください。</t>
        </r>
      </text>
    </comment>
    <comment ref="K1069" authorId="0" shapeId="0" xr:uid="{FEA5787D-6548-46E4-8812-BACBC2D39DAE}">
      <text>
        <r>
          <rPr>
            <b/>
            <sz val="12"/>
            <color indexed="81"/>
            <rFont val="Meiryo UI"/>
            <family val="3"/>
            <charset val="128"/>
          </rPr>
          <t xml:space="preserve">○　特定個人情報の評価実施機関外への提供又は評価実施機関内の他部署への移転を行うかどうかを選択してください。
○　提供又は移転する場合は、提供先又は移転先単位で、それぞれ件数を記載してください。
</t>
        </r>
      </text>
    </comment>
    <comment ref="S1069" authorId="0" shapeId="0" xr:uid="{1F8807A3-1265-430C-846D-953DF8B9F6A6}">
      <text>
        <r>
          <rPr>
            <b/>
            <sz val="12"/>
            <color indexed="81"/>
            <rFont val="Meiryo UI"/>
            <family val="3"/>
            <charset val="128"/>
          </rPr>
          <t xml:space="preserve">○　特定個人情報の評価実施機関外への提供又は評価実施機関内の他部署への移転を行うかどうかを選択してください。
○　提供又は移転する場合は、提供先又は移転先単位で、それぞれ件数を記載してください。
</t>
        </r>
      </text>
    </comment>
    <comment ref="Z1069" authorId="0" shapeId="0" xr:uid="{E7569571-D45D-4988-922B-2A5DBC833876}">
      <text>
        <r>
          <rPr>
            <b/>
            <sz val="12"/>
            <color indexed="81"/>
            <rFont val="Meiryo UI"/>
            <family val="3"/>
            <charset val="128"/>
          </rPr>
          <t xml:space="preserve">○　特定個人情報の評価実施機関外への提供又は評価実施機関内の他部署への移転を行うかどうかを選択してください。
○　提供又は移転する場合は、提供先又は移転先単位で、それぞれ件数を記載してください。
</t>
        </r>
      </text>
    </comment>
    <comment ref="AH1069" authorId="0" shapeId="0" xr:uid="{79F430E7-4C06-4CE6-BFE4-44C5114CD822}">
      <text>
        <r>
          <rPr>
            <b/>
            <sz val="12"/>
            <color indexed="81"/>
            <rFont val="Meiryo UI"/>
            <family val="3"/>
            <charset val="128"/>
          </rPr>
          <t>○　特定個人情報の評価実施機関外への提供又は評価実施機関内の他部署への移転を行うかどうかを選択してください。
○　提供又は移転する場合は、提供先又は移転先単位で、それぞれ件数を記載してください。</t>
        </r>
      </text>
    </comment>
    <comment ref="K1071" authorId="0" shapeId="0" xr:uid="{62586ABA-4C11-46B5-8B75-09B1A0B9673C}">
      <text>
        <r>
          <rPr>
            <b/>
            <sz val="12"/>
            <color indexed="81"/>
            <rFont val="Meiryo UI"/>
            <family val="3"/>
            <charset val="128"/>
          </rPr>
          <t xml:space="preserve">○　特定個人情報の評価実施機関外への提供又は評価実施機関内の他部署への移転を行うかどうかを選択してください。
○　提供又は移転する場合は、提供先又は移転先単位で、それぞれ件数を記載してください。
</t>
        </r>
      </text>
    </comment>
    <comment ref="J1073" authorId="0" shapeId="0" xr:uid="{5778F5F9-45BE-4212-833F-E7968699175E}">
      <text>
        <r>
          <rPr>
            <b/>
            <sz val="12"/>
            <color indexed="81"/>
            <rFont val="Meiryo UI"/>
            <family val="3"/>
            <charset val="128"/>
          </rPr>
          <t xml:space="preserve">○　特定個人情報の提供先を記載してください。【☆行政機関にとっては事前通知事項です（個人情報保護法第74条第１項第７号）。】
○　特定個人情報の提供としては、番号法第19条各号で定められているものが想定されます。具体的には同条第８号の規定に基づき情報提供ネットワークシステムを使用して提供する場合、同条第11号に基づく条例に基づき、地方公共団体の機関が当該地方公共団体の他の機関に提供する場合等です。
○　情報提供ネットワークシステムを使用して提供する場合は、利用特定個人情報提供省令（※）第２条の表の第一欄に掲げる者、例えば、「厚生労働大臣」「都道府県知事」「市町村長」「健康保険組合」を提供先として記載してください。ただし、提供の根拠となる同表の項が異なる場合は、提供先の名称が同じであっても、別々の提供先として記載してください（例えば、同表の11の項と20の項はいずれも市町村長が都道府県知事に地方税関係情報又は住民票関係情報を提供すると定めており、「提供先」はいずれも「都道府県知事」ですが、法令上の根拠が異なるため一方を提供先1、他方を提供先2として記載してください。）。
※　行政手続における特定の個人を識別するための番号の利用等に関する法律第十九条第八号に基づく利用特定個人情報の提供に関する命令（令和６年デジタル庁・総務省令第９号）をいう。以下同じ。
</t>
        </r>
      </text>
    </comment>
    <comment ref="J1075" authorId="0" shapeId="0" xr:uid="{D2494D1A-93DE-49AB-8135-404398F2E521}">
      <text>
        <r>
          <rPr>
            <b/>
            <sz val="12"/>
            <color indexed="81"/>
            <rFont val="Meiryo UI"/>
            <family val="3"/>
            <charset val="128"/>
          </rPr>
          <t xml:space="preserve">○　評価実施時に条例が制定されていない場合には、「●●に関する条例案」等と記載しても構いません。条例制定後、必要に応じて、評価書の修正又は再実施を行ってください。
</t>
        </r>
      </text>
    </comment>
    <comment ref="J1077" authorId="0" shapeId="0" xr:uid="{B35A195E-C23E-4B77-A805-5D9A86D5A07D}">
      <text>
        <r>
          <rPr>
            <b/>
            <sz val="12"/>
            <color indexed="81"/>
            <rFont val="Meiryo UI"/>
            <family val="3"/>
            <charset val="128"/>
          </rPr>
          <t xml:space="preserve">○　提供した特定個人情報が、提供先において、いかなる目的で、どのように使用されることになるか、記載してください。
</t>
        </r>
      </text>
    </comment>
    <comment ref="J1099" authorId="0" shapeId="0" xr:uid="{6B4162D4-4E09-4999-9D14-D254EBB343E8}">
      <text>
        <r>
          <rPr>
            <b/>
            <sz val="12"/>
            <color indexed="81"/>
            <rFont val="Meiryo UI"/>
            <family val="3"/>
            <charset val="128"/>
          </rPr>
          <t xml:space="preserve">○　過去の実績から経常的に提供することが想定される場合は、その時期・頻度を記載してください。経常的に提供することが想定されない場合は、「照会を受けたら都度」と記載してください。
○　再実施・評価書の修正の際には、「１年間に約●回」といった形で提供実績の概数を記載してください（１回に１人の情報を提供した場合も１回、１万人の情報を提供した場合も１回とします。）。
</t>
        </r>
      </text>
    </comment>
    <comment ref="A1102" authorId="0" shapeId="0" xr:uid="{82E151C3-A02C-4DE5-90AF-060C74719403}">
      <text>
        <r>
          <rPr>
            <b/>
            <sz val="12"/>
            <color indexed="81"/>
            <rFont val="Meiryo UI"/>
            <family val="3"/>
            <charset val="128"/>
          </rPr>
          <t xml:space="preserve">○　特定個人情報の提供先が複数ある場合は、提供先２～20の記載欄を「再表示」することにより、①提供する情報の対象となる本人の数、②提供の頻度の多い順に、それぞれの提供先について同様に記載してください。
○　評価対象の事務において、特定個人情報の提供先の数が21以上の場合は、この評価書には提供先20まで記載し、残りの提供先について同様に記載した添付資料を併せて提出してください。
</t>
        </r>
      </text>
    </comment>
    <comment ref="J1661" authorId="0" shapeId="0" xr:uid="{BA2BAE83-1370-480E-8562-FD1F20C1C9E6}">
      <text>
        <r>
          <rPr>
            <b/>
            <sz val="12"/>
            <color indexed="81"/>
            <rFont val="Meiryo UI"/>
            <family val="3"/>
            <charset val="128"/>
          </rPr>
          <t xml:space="preserve">○　特定個人情報の移転先（評価実施機関内でこの評価書の評価対象の事務以外の事務を実施する部署）の名称を記載してください。【☆行政機関にとっては事前通知事項です（個人情報保護法第74条第１項第７号）。】
</t>
        </r>
      </text>
    </comment>
    <comment ref="J1663" authorId="0" shapeId="0" xr:uid="{4828204C-DDEC-4797-83AD-5E77AF55865F}">
      <text>
        <r>
          <rPr>
            <b/>
            <sz val="12"/>
            <color indexed="81"/>
            <rFont val="Meiryo UI"/>
            <family val="3"/>
            <charset val="128"/>
          </rPr>
          <t xml:space="preserve">○　特定個人情報を移転する法令上の根拠を記載してください。番号法第９条第２項や条例が想定されます。評価実施時に条例が制定されていない場合には、「●●に関する条例案」等と記載しても構いません。条例制定後、必要に応じて、評価書の修正又は評価の再実施を行ってください。
</t>
        </r>
      </text>
    </comment>
    <comment ref="J1665" authorId="0" shapeId="0" xr:uid="{078C583F-A2F9-4ABC-86EF-1F31041A49B7}">
      <text>
        <r>
          <rPr>
            <b/>
            <sz val="12"/>
            <color indexed="81"/>
            <rFont val="Meiryo UI"/>
            <family val="3"/>
            <charset val="128"/>
          </rPr>
          <t xml:space="preserve">○　移転した特定個人情報が、移転先において、いかなる目的で、どのように使用されることになるか、記載してください。
</t>
        </r>
      </text>
    </comment>
    <comment ref="J1687" authorId="0" shapeId="0" xr:uid="{C401BF7D-4671-4240-BBD3-6F0E20983F7F}">
      <text>
        <r>
          <rPr>
            <b/>
            <sz val="12"/>
            <color indexed="81"/>
            <rFont val="Meiryo UI"/>
            <family val="3"/>
            <charset val="128"/>
          </rPr>
          <t xml:space="preserve">○　過去の実績から経常的に移転することが想定される場合は、その時期・頻度を記載してください。経常的に移転することが想定されない場合は、「照会を受けたら都度」と記載してください。
○　再実施・評価書の修正の際には、「１年間に約●回」といった形で移転実績の概数を記載してください（１回に１人の情報を移転した場合も１回、１万人の情報を移転した場合も１回とします。）。
</t>
        </r>
      </text>
    </comment>
    <comment ref="A1690" authorId="0" shapeId="0" xr:uid="{D64F8B32-2190-4131-8317-106BC4332095}">
      <text>
        <r>
          <rPr>
            <b/>
            <sz val="12"/>
            <color indexed="81"/>
            <rFont val="Meiryo UI"/>
            <family val="3"/>
            <charset val="128"/>
          </rPr>
          <t>○　全ての移転先を記載することが困難な場合は、これまでの経緯を踏まえ、今後も経常的に移転することが予想されるものに限って記載しても構いません。
○　特定個人情報の移転先が複数ある場合は、移転先2～20の記載欄を「再表示」することにより、①移転する情報の対象となる本人の数、②移転の頻度の多い順に、それぞれの移転先について同様に記載してください。
○　評価対象の事務において、特定個人情報の移転先の数が21以上の場合は、この評価書には移転先20まで記載し、残りの移転先について同様に記載した添付資料を併せて提出してください。</t>
        </r>
      </text>
    </comment>
    <comment ref="J2251" authorId="0" shapeId="0" xr:uid="{88DC697A-8C39-4A8A-AF29-8453E2131527}">
      <text>
        <r>
          <rPr>
            <b/>
            <sz val="12"/>
            <color indexed="81"/>
            <rFont val="Meiryo UI"/>
            <family val="3"/>
            <charset val="128"/>
          </rPr>
          <t xml:space="preserve">○　特定個人情報の保管場所の態様及び保管場所への立入制限・アクセス制限について記載してください。
○　クラウドサービスを利用する場合は、評価実施機関がクラウドサービス事業者の特定個人情報の保管場所の態様等について、詳細を把握することが困難だと思われますので、クラウドサービス選定時に用いている基準等を利用して記載することが考えられます。例えば、「政府情報システムにおけるクラウドサービスの利用に係る基本方針」等に定められた諸条件や「特定個人情報の適正な取扱いに関するガイドライン」等に定められた各種条件を満たしていること等を記載することが考えられます。
</t>
        </r>
      </text>
    </comment>
    <comment ref="K2256" authorId="0" shapeId="0" xr:uid="{6DB1CECE-3525-4592-8D8C-EDB06D690895}">
      <text>
        <r>
          <rPr>
            <b/>
            <sz val="12"/>
            <color indexed="81"/>
            <rFont val="Meiryo UI"/>
            <family val="3"/>
            <charset val="128"/>
          </rPr>
          <t xml:space="preserve">○　定めている特定個人情報ファイルの保管期間を記載してください。
</t>
        </r>
      </text>
    </comment>
    <comment ref="J2260" authorId="0" shapeId="0" xr:uid="{00C20A34-3D76-4A80-832B-16C08B30A146}">
      <text>
        <r>
          <rPr>
            <b/>
            <sz val="12"/>
            <color indexed="81"/>
            <rFont val="Meiryo UI"/>
            <family val="3"/>
            <charset val="128"/>
          </rPr>
          <t xml:space="preserve">○　上記の期間、保管することが妥当である理由を記載してください。
</t>
        </r>
      </text>
    </comment>
    <comment ref="J2263" authorId="0" shapeId="0" xr:uid="{9C6E36D2-3405-4B09-AD4E-5F41281E1217}">
      <text>
        <r>
          <rPr>
            <b/>
            <sz val="12"/>
            <color indexed="81"/>
            <rFont val="Meiryo UI"/>
            <family val="3"/>
            <charset val="128"/>
          </rPr>
          <t xml:space="preserve">○　保管期間を経過した特定個人情報を消去する方法を記載してください。
○　特定個人情報の消去を適切に行うために、実施することを記載してください。例えば、特定個人情報が記録された機器及び電子記録媒体等の消去・廃棄の方法や消去・廃棄の記録をとること等について、記載することが考えられます。また、これらの消去・廃棄を委託する場合には、委託先が消去・廃棄をしたことを確認する方法等について、記載することが考えられます。
○　クラウドサービスを利用する場合は、特定個人情報の適切な消去について、評価実施機関が詳細を把握することが困難だと思われますので、第三者の監査機関による監査報告書等のレポートを利用し、廃棄・消去に係るプロセスを確認し、その内容を把握すること等を記載することが考えられます。
○　既存システムからクラウドサービスへ移行する際は、既存のシステム環境に保管されていた特定個人情報の消去や機器の廃棄、クラウドサービス事業者における特定個人情報の消去等についての記載に留意が必要です。
</t>
        </r>
      </text>
    </comment>
    <comment ref="A2268" authorId="0" shapeId="0" xr:uid="{B9E69D5B-9DED-4166-829B-CCD8C0AE8E01}">
      <text>
        <r>
          <rPr>
            <b/>
            <sz val="12"/>
            <color indexed="81"/>
            <rFont val="Meiryo UI"/>
            <family val="3"/>
            <charset val="128"/>
          </rPr>
          <t xml:space="preserve">○　上記以外にこの特定個人情報ファイルの取扱いに関して記載したい事項があれば、記載してください。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3" authorId="0" shapeId="0" xr:uid="{B850EF10-132C-4DFE-AE39-F7D643630E91}">
      <text>
        <r>
          <rPr>
            <b/>
            <sz val="12"/>
            <color indexed="81"/>
            <rFont val="Meiryo UI"/>
            <family val="3"/>
            <charset val="128"/>
          </rPr>
          <t>○　「Ⅱ ２．④主な記録項目」欄において選択・記載したものを含め、この特定個人情報ファイルに記録される全ての記録項目を記載してください。【☆行政機関にとっては事前通知事項です（個人情報保護法第74条第１項第４号）。】
○　なお、記録項目をオブジェクト・画像として貼り付けたり、テキストボックスを利用したりする場合において、保護評価システムの評価書の提出の際にエラーが発生する場合は、画像等に隠れるように文字を入力してください。
○　記録項目を記載する目的は、特定個人情報ファイルの内容を明らかにすることです。そのため、データベース内の項目名をそのまま記載しなければならないわけではなく、例えば、本人等から入手する情報を基に記録される項目とバッチ処理等のシステム処理のために用いる記録項目があると思われますが、前者の記録項目を分かりやすく記載することが考えられます。
○　記録項目に要配慮個人情報が含まれるときは、その旨を記載してください。【☆行政機関にとっては事前通知事項です（個人情報保護法第74条第１項第６号）。】
○　特定個人情報ファイルの種類がその他の電子ファイルであって、記録項目を個別具体的に事前に特定することが困難であるなど特段の事情がある場合には、具体的な項目を記載することまでは必ずしも求められませんが、特定個人情報ファイルに記録される情報の種類・内容等が分かるよう、できる限り具体的に記載することが求められます。
※　文字数により、セルの表示に収まりきらない（文字が見切れてしまう）場合や、特定個人情報ファイルごとに記載を分けたい場合等は、マイナンバー保護評価システムでの提出時のエラーを防ぐため、この様式内でシートのコピーをせずに、別途資料を作成し、評価書の添付資料として併せて提出・公表するなどしてください。</t>
        </r>
        <r>
          <rPr>
            <sz val="9"/>
            <color indexed="81"/>
            <rFont val="MS P ゴシック"/>
            <family val="3"/>
            <charset val="128"/>
          </rPr>
          <t xml:space="preserve">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5" authorId="0" shapeId="0" xr:uid="{03CEA674-5FFD-44FB-8FD4-FC005BE74DD4}">
      <text>
        <r>
          <rPr>
            <b/>
            <sz val="12"/>
            <color indexed="81"/>
            <rFont val="Meiryo UI"/>
            <family val="3"/>
            <charset val="128"/>
          </rPr>
          <t>○　このシートで記載する特定個人情報ファイルの名称を記載してください。リスク対策が共通する複数の特定個人情報ファイルについてまとめて記載することができます。その場合は、このシートで記載する全ての特定個人情報ファイルの名称を記載してください。
○　その際、「Ｉ ３．特定個人情報ファイル名」で記載した通し番号とともに記載してください。
【この項目の変更は、重要な変更には該当しません。】</t>
        </r>
        <r>
          <rPr>
            <b/>
            <sz val="9"/>
            <color indexed="81"/>
            <rFont val="MS P ゴシック"/>
            <family val="3"/>
            <charset val="128"/>
          </rPr>
          <t xml:space="preserve">
</t>
        </r>
      </text>
    </comment>
    <comment ref="A7" authorId="0" shapeId="0" xr:uid="{72FFF030-8009-4CE7-BC6F-05B46FC3B6CC}">
      <text>
        <r>
          <rPr>
            <sz val="8"/>
            <color indexed="81"/>
            <rFont val="UD デジタル 教科書体 NK-R"/>
            <family val="1"/>
            <charset val="128"/>
          </rPr>
          <t>■ マイナンバーガイドラインの主な参照箇所及び概要 ■
（※主に入門編の内容を記載しているため、詳しくはマイナンバーガイドライン本体を参照してください。）
第４－３－⑷ 収集・保管制限
○　番号法で限定的に明記された場合を除き、特定個人情報を収集又は保管してはならない。
○　番号法で限定的に明記された事務を処理する必要がなくなった場合で、文書管理に関する規程等によって定められている保存期間を経過した場合には、個人番号をできるだけ速やかに廃棄又は削除しなければならない。
（別添１）特定個人情報に関する安全管理措置
２　講ずべき安全管理措置の内容
Ｃ　組織的安全管理措置
ｂ 取扱規程等に基づく運用  
○　取扱規程等に基づく運用を行うとともに、その状況を確認するため、特定個人情報等の利用状況等を記録し、その記録を一定の期間保存し、定期に及び必要に応じ随時に分析等するための体制を整備する。記録については、改ざん、窃取又は不正な削除の防止のために必要な措置を講ずるとともに、分析等を行う。
ｃ 取扱状況を確認する手段の整備 
○　特定個人情報ファイルの取扱状況を確認するため、次に掲げる項目を含めて記録する。なお、取扱状況を確認するための記録等には、特定個人情報等は記載しない。
・特定個人情報ファイルの名称
・行政機関等の名称及び特定個人情報ファイルが利用に供される事務をつかさどる組織の名称
・特定個人情報ファイルの利用目的
・特定個人情報ファイルに記録される項目及び本人として特定個人情報ファイルに記録される個人の範囲
・特定個人情報ファイルに記録される特定個人情報等の収集方法
ｅ　取扱状況の把握及び安全管理措置の見直し  
○　監査責任者は、特定個人情報等の管理の状況について、定期に及び必要に応じ随時に監査（外部監査及び他部署等による点検を含む。）を行い、その結果を総括責任者に報告する。
○　総括責任者は、監査の結果等を踏まえ、必要があると認めるときは、取扱規程等の見直し等の措置を講ずる。
Ｄ　人的安全管理措置 
ａ　事務取扱担当者の監督  
○　総括責任者及び保護責任者は、特定個人情報等が取扱規程等に基づき適正に取り扱われるよう、事務取扱担当者に対して必要かつ適切な監督を行う。
ｂ　事務取扱担当者等の教育  
○　保護責任者は、部署内の事務取扱担当者等に特定個人情報の保護に関する必要な教育研修を行う。
・　事務取扱担当者への教育研修
・　情報システムの管理に関する事務に従事する職員への教育研修
・　保護責任者に対する研修
・　情報システムの管理に関する事務に従事する職員への教育研修
・　特定個人情報ファイルを取り扱う事務に従事する者への研修
・　サイバーセキュリティに関する研修（具体的内容については、マイナンバーガイドラインを参照すること。）
※　教育研修については、教育研修への参加の機会を付与するとともに、研修未受講者に対して再受講の機会を付与する等の必要な措置を講ずる。</t>
        </r>
        <r>
          <rPr>
            <b/>
            <sz val="9"/>
            <color indexed="81"/>
            <rFont val="MS P ゴシック"/>
            <family val="3"/>
            <charset val="128"/>
          </rPr>
          <t xml:space="preserve">
</t>
        </r>
      </text>
    </comment>
    <comment ref="J11" authorId="0" shapeId="0" xr:uid="{FBCD49AE-99DA-45F8-9C85-51366E76E443}">
      <text>
        <r>
          <rPr>
            <b/>
            <sz val="12"/>
            <color indexed="81"/>
            <rFont val="Meiryo UI"/>
            <family val="3"/>
            <charset val="128"/>
          </rPr>
          <t>○　評価対象の事務を遂行する上で必要な者以外の者の特定個人情報を入手しないよう、どのような対策を行っているか記載してください。</t>
        </r>
        <r>
          <rPr>
            <b/>
            <sz val="9"/>
            <color indexed="81"/>
            <rFont val="MS P ゴシック"/>
            <family val="3"/>
            <charset val="128"/>
          </rPr>
          <t xml:space="preserve">
</t>
        </r>
        <r>
          <rPr>
            <sz val="9"/>
            <color indexed="81"/>
            <rFont val="UD デジタル 教科書体 NK-R"/>
            <family val="1"/>
            <charset val="128"/>
          </rPr>
          <t xml:space="preserve">
■ マイナンバーガイドラインの主な参照箇所及び概要 ■
（※主に入門編の内容を記載しているため、詳しくはマイナンバーガイドライン本体を参照してください。）
（別添１）特定個人情報に関する安全管理措置
１　安全管理措置の検討手順（抄） 
Ａ　個人番号を取り扱う事務の範囲の明確化 
○　行政機関等は、個人番号利用事務等の範囲を明確にしておかなければならない。
Ｂ　特定個人情報等の範囲の明確化 
○　行政機関等は、Ａで明確化した事務において取り扱う特定個人情報等の範囲を明確にしておかなければならない。
Ｃ　事務取扱担当者の明確化  
○　行政機関等は、Ａで明確化した事務に従事する事務取扱担当者を明確にしておかなければならない。
Ｄ・Ｅ　（略）
２　講ずべき安全管理措置の内容
Ｆ　技術的安全管理措置
ａ アクセス制御  
○　情報システムを使用して個人番号利用事務等を行う場合、事務取扱担当者及び当該事務で取り扱う特定個人情報ファイルの範囲を限定するために、適切なアクセス制御を行う。</t>
        </r>
        <r>
          <rPr>
            <b/>
            <sz val="9"/>
            <color indexed="81"/>
            <rFont val="MS P ゴシック"/>
            <family val="3"/>
            <charset val="128"/>
          </rPr>
          <t xml:space="preserve">
</t>
        </r>
      </text>
    </comment>
    <comment ref="J15" authorId="0" shapeId="0" xr:uid="{B0DB7F93-1412-43E1-B698-833ADD5CA85D}">
      <text>
        <r>
          <rPr>
            <b/>
            <sz val="12"/>
            <color indexed="81"/>
            <rFont val="Meiryo UI"/>
            <family val="3"/>
            <charset val="128"/>
          </rPr>
          <t>○　評価対象の事務を遂行する上で必要な者に関する特定個人情報であっても、その事務を遂行する上で必要なもの以外の特定個人情報を入手しないよう、どのような対策を行っているか記載してください。</t>
        </r>
        <r>
          <rPr>
            <b/>
            <sz val="9"/>
            <color indexed="81"/>
            <rFont val="MS P ゴシック"/>
            <family val="3"/>
            <charset val="128"/>
          </rPr>
          <t xml:space="preserve">
</t>
        </r>
        <r>
          <rPr>
            <sz val="9"/>
            <color indexed="81"/>
            <rFont val="UD デジタル 教科書体 NK-R"/>
            <family val="1"/>
            <charset val="128"/>
          </rPr>
          <t>■ マイナンバーガイドラインの主な参照箇所及び概要 ■
（※主に入門編の内容を記載しているため、詳しくはマイナンバーガイドライン本体を参照してください。）
（別添１）特定個人情報に関する安全管理措置
１　安全管理措置の検討手順（抄） 
Ａ　個人番号を取り扱う事務の範囲の明確化 
○　行政機関等は、個人番号利用事務等の範囲を明確にしておかなければならない。
Ｂ　特定個人情報等の範囲の明確化 
○　行政機関等は、Ａで明確化した事務において取り扱う特定個人情報等の範囲を明確にしておかなければならない。
Ｃ　事務取扱担当者の明確化  
○　行政機関等は、Ａで明確化した事務に従事する事務取扱担当者を明確にしておかなければならない。
Ｄ・Ｅ　（略）
２　講ずべき安全管理措置の内容
Ｆ　技術的安全管理措置
ａ アクセス制御  
○　情報システムを使用して個人番号利用事務等を行う場合、事務取扱担当者及び当該事務で取り扱う特定個人情報ファイルの範囲を限定するために、適切なアクセス制御を行う。</t>
        </r>
        <r>
          <rPr>
            <b/>
            <sz val="9"/>
            <color indexed="81"/>
            <rFont val="MS P ゴシック"/>
            <family val="3"/>
            <charset val="128"/>
          </rPr>
          <t xml:space="preserve">
</t>
        </r>
      </text>
    </comment>
    <comment ref="J19" authorId="0" shapeId="0" xr:uid="{972A8F1F-640C-43FB-8DE9-B3AA6C847261}">
      <text>
        <r>
          <rPr>
            <b/>
            <sz val="12"/>
            <color indexed="81"/>
            <rFont val="Meiryo UI"/>
            <family val="3"/>
            <charset val="128"/>
          </rPr>
          <t>○　上記で例示する以外に、目的外の特定個人情報の入手が行われるリスクに対応するための措置を講じている場合は、記載してください。</t>
        </r>
        <r>
          <rPr>
            <b/>
            <sz val="9"/>
            <color indexed="81"/>
            <rFont val="MS P ゴシック"/>
            <family val="3"/>
            <charset val="128"/>
          </rPr>
          <t xml:space="preserve">
</t>
        </r>
        <r>
          <rPr>
            <sz val="9"/>
            <color indexed="81"/>
            <rFont val="MS P ゴシック"/>
            <family val="3"/>
            <charset val="128"/>
          </rPr>
          <t xml:space="preserve">
</t>
        </r>
        <r>
          <rPr>
            <sz val="9"/>
            <color indexed="81"/>
            <rFont val="UD デジタル 教科書体 NK-R"/>
            <family val="1"/>
            <charset val="128"/>
          </rPr>
          <t>■ マイナンバーガイドラインの主な参照箇所及び概要 ■
（※主に入門編の内容を記載しているため、詳しくはマイナンバーガイドライン本体を参照してください。）
（別添１）特定個人情報に関する安全管理措置
１　安全管理措置の検討手順（抄） 
Ａ　個人番号を取り扱う事務の範囲の明確化 
○　行政機関等は、個人番号利用事務等の範囲を明確にしておかなければならない。
Ｂ　特定個人情報等の範囲の明確化 
○　行政機関等は、Ａで明確化した事務において取り扱う特定個人情報等の範囲を明確にしておかなければならない。
Ｃ　事務取扱担当者の明確化  
○　行政機関等は、Ａで明確化した事務に従事する事務取扱担当者を明確にしておかなければならない。
Ｄ・Ｅ　（略）
２　講ずべき安全管理措置の内容
Ｆ　技術的安全管理措置
ａ アクセス制御  
○　情報システムを使用して個人番号利用事務等を行う場合、事務取扱担当者及び当該事務で取り扱う特定個人情報ファイルの範囲を限定するために、適切なアクセス制御を行う。</t>
        </r>
        <r>
          <rPr>
            <sz val="9"/>
            <color indexed="81"/>
            <rFont val="MS P ゴシック"/>
            <family val="3"/>
            <charset val="128"/>
          </rPr>
          <t xml:space="preserve">
</t>
        </r>
      </text>
    </comment>
    <comment ref="K22" authorId="0" shapeId="0" xr:uid="{2A140095-C0D8-4DCD-89E3-80B18B48D2B4}">
      <text>
        <r>
          <rPr>
            <b/>
            <sz val="12"/>
            <color indexed="81"/>
            <rFont val="Meiryo UI"/>
            <family val="3"/>
            <charset val="128"/>
          </rPr>
          <t>○　上記を踏まえ、目的外の入手が行われるリスクに対して、十分な対策を行っていると評価する場合には「十分である」を選択し、十分に行っているとは評価できず、まだ課題が残されていると評価する場合には「課題が残されている」を選択してください。評価実施機関としてこのリスクへの対策に特に積極的に取り組んでいる場合は、「特に力を入れている」を選択してください。</t>
        </r>
        <r>
          <rPr>
            <b/>
            <sz val="9"/>
            <color indexed="81"/>
            <rFont val="MS P ゴシック"/>
            <family val="3"/>
            <charset val="128"/>
          </rPr>
          <t xml:space="preserve">
</t>
        </r>
        <r>
          <rPr>
            <sz val="9"/>
            <color indexed="81"/>
            <rFont val="MS P ゴシック"/>
            <family val="3"/>
            <charset val="128"/>
          </rPr>
          <t xml:space="preserve">
</t>
        </r>
        <r>
          <rPr>
            <sz val="9"/>
            <color indexed="81"/>
            <rFont val="UD デジタル 教科書体 NK-R"/>
            <family val="1"/>
            <charset val="128"/>
          </rPr>
          <t>■ マイナンバーガイドラインの主な参照箇所及び概要 ■
（※主に入門編の内容を記載しているため、詳しくはマイナンバーガイドライン本体を参照してください。）
（別添１）特定個人情報に関する安全管理措置
１　安全管理措置の検討手順（抄） 
Ａ　個人番号を取り扱う事務の範囲の明確化 
○　行政機関等は、個人番号利用事務等の範囲を明確にしておかなければならない。
Ｂ　特定個人情報等の範囲の明確化 
○　行政機関等は、Ａで明確化した事務において取り扱う特定個人情報等の範囲を明確にしておかなければならない。
Ｃ　事務取扱担当者の明確化  
○　行政機関等は、Ａで明確化した事務に従事する事務取扱担当者を明確にしておかなければならない。
Ｄ・Ｅ　（略）
２　講ずべき安全管理措置の内容
Ｆ　技術的安全管理措置
ａ アクセス制御  
○　情報システムを使用して個人番号利用事務等を行う場合、事務取扱担当者及び当該事務で取り扱う特定個人情報ファイルの範囲を限定するために、適切なアクセス制御を行う。</t>
        </r>
        <r>
          <rPr>
            <sz val="9"/>
            <color indexed="81"/>
            <rFont val="MS P ゴシック"/>
            <family val="3"/>
            <charset val="128"/>
          </rPr>
          <t xml:space="preserve">
</t>
        </r>
      </text>
    </comment>
    <comment ref="J27" authorId="0" shapeId="0" xr:uid="{36D24D19-18CE-4276-BE83-95FCD446A7A8}">
      <text>
        <r>
          <rPr>
            <b/>
            <sz val="12"/>
            <color indexed="81"/>
            <rFont val="Meiryo UI"/>
            <family val="3"/>
            <charset val="128"/>
          </rPr>
          <t>○　特定個人情報の入手に際して、入手元が使用目的を認識できること、入手元に不必要な負担を負わせないこと、入手元から情報を詐取・奪取しないこと等、適切な方法で特定個人情報を入手するためにどのような措置を講じているか記載してください。</t>
        </r>
        <r>
          <rPr>
            <b/>
            <sz val="9"/>
            <color indexed="81"/>
            <rFont val="MS P ゴシック"/>
            <family val="3"/>
            <charset val="128"/>
          </rPr>
          <t xml:space="preserve">
</t>
        </r>
      </text>
    </comment>
    <comment ref="J36" authorId="0" shapeId="0" xr:uid="{4B2D5200-68B0-4CCF-8D2B-CFAFF2433685}">
      <text>
        <r>
          <rPr>
            <b/>
            <sz val="12"/>
            <color indexed="81"/>
            <rFont val="Meiryo UI"/>
            <family val="3"/>
            <charset val="128"/>
          </rPr>
          <t>○　番号法第16条には、本人から個人番号の提供を受けるときに、個人番号カードの提示もしくは通知カードと身分証明証の提示を受ける等の厳格な本人確認をするよう規定されています。評価対象の事務において特定個人情報を入手する際に、どのようにしてその特定個人情報が本人の情報であることを確認するか記載してください。</t>
        </r>
        <r>
          <rPr>
            <b/>
            <sz val="9"/>
            <color indexed="81"/>
            <rFont val="MS P ゴシック"/>
            <family val="3"/>
            <charset val="128"/>
          </rPr>
          <t xml:space="preserve">
</t>
        </r>
        <r>
          <rPr>
            <sz val="9"/>
            <color indexed="81"/>
            <rFont val="MS P ゴシック"/>
            <family val="3"/>
            <charset val="128"/>
          </rPr>
          <t xml:space="preserve">
</t>
        </r>
        <r>
          <rPr>
            <sz val="9"/>
            <color indexed="81"/>
            <rFont val="UD デジタル 教科書体 NK-R"/>
            <family val="1"/>
            <charset val="128"/>
          </rPr>
          <t>■ マイナンバーガイドラインの主な参照箇所及び概要 ■
（※主に入門編の内容を記載しているため、詳しくはマイナンバーガイドライン本体を参照してください。）
第４－３－⑸ 本人確認 
○　番号法、番号法施行令、番号法施行規則及び個人番号利用事務実施者（番号法第９条第３項の規定により情報提供用個人識別符号を利用する者を除く。）が認める方法に従い、適切に本人確認を行う（具体的な本人確認の方法については、マイナンバーガイドラインを参照すること。）。</t>
        </r>
        <r>
          <rPr>
            <sz val="9"/>
            <color indexed="81"/>
            <rFont val="MS P ゴシック"/>
            <family val="3"/>
            <charset val="128"/>
          </rPr>
          <t xml:space="preserve">
</t>
        </r>
      </text>
    </comment>
    <comment ref="J40" authorId="0" shapeId="0" xr:uid="{68516F03-F416-46B5-B301-DD84B988A576}">
      <text>
        <r>
          <rPr>
            <b/>
            <sz val="12"/>
            <color indexed="81"/>
            <rFont val="Meiryo UI"/>
            <family val="3"/>
            <charset val="128"/>
          </rPr>
          <t>○　入手した個人番号が本人の個人番号で間違いないことをどのようにして確認するか記載してください。　</t>
        </r>
        <r>
          <rPr>
            <b/>
            <sz val="9"/>
            <color indexed="81"/>
            <rFont val="MS P ゴシック"/>
            <family val="3"/>
            <charset val="128"/>
          </rPr>
          <t xml:space="preserve">
</t>
        </r>
        <r>
          <rPr>
            <sz val="9"/>
            <color indexed="81"/>
            <rFont val="MS P ゴシック"/>
            <family val="3"/>
            <charset val="128"/>
          </rPr>
          <t xml:space="preserve">
</t>
        </r>
        <r>
          <rPr>
            <sz val="9"/>
            <color indexed="81"/>
            <rFont val="UD デジタル 教科書体 NK-R"/>
            <family val="1"/>
            <charset val="128"/>
          </rPr>
          <t>■ マイナンバーガイドラインの主な参照箇所及び概要 ■
（※主に入門編の内容を記載しているため、詳しくはマイナンバーガイドライン本体を参照してください。）
第４－３－⑸ 本人確認 
○　番号法、番号法施行令、番号法施行規則及び個人番号利用事務実施者（番号法第９条第３項の規定により情報提供用個人識別符号を利用する者を除く。）が認める方法に従い、適切に本人確認を行う（具体的な本人確認の方法については、マイナンバーガイドラインを参照すること。）。</t>
        </r>
        <r>
          <rPr>
            <sz val="9"/>
            <color indexed="81"/>
            <rFont val="MS P ゴシック"/>
            <family val="3"/>
            <charset val="128"/>
          </rPr>
          <t xml:space="preserve">
</t>
        </r>
      </text>
    </comment>
    <comment ref="J44" authorId="0" shapeId="0" xr:uid="{39582854-BCB4-4269-8C8A-4AFC741AFBC6}">
      <text>
        <r>
          <rPr>
            <b/>
            <sz val="12"/>
            <color indexed="81"/>
            <rFont val="Meiryo UI"/>
            <family val="3"/>
            <charset val="128"/>
          </rPr>
          <t>○　特定個人情報を入手した後、その情報の正確性を保つためにどのようなことを行っているか記載してください。</t>
        </r>
        <r>
          <rPr>
            <b/>
            <sz val="9"/>
            <color indexed="81"/>
            <rFont val="MS P ゴシック"/>
            <family val="3"/>
            <charset val="128"/>
          </rPr>
          <t xml:space="preserve">
</t>
        </r>
        <r>
          <rPr>
            <sz val="9"/>
            <color indexed="81"/>
            <rFont val="MS P ゴシック"/>
            <family val="3"/>
            <charset val="128"/>
          </rPr>
          <t xml:space="preserve">
</t>
        </r>
        <r>
          <rPr>
            <sz val="9"/>
            <color indexed="81"/>
            <rFont val="UD デジタル 教科書体 NK-R"/>
            <family val="1"/>
            <charset val="128"/>
          </rPr>
          <t>■ マイナンバーガイドラインの主な参照箇所及び概要 ■
（※主に入門編の内容を記載しているため、詳しくはマイナンバーガイドライン本体を参照してください。）
第４－３－⑸ 本人確認 
○　番号法、番号法施行令、番号法施行規則及び個人番号利用事務実施者（番号法第９条第３項の規定により情報提供用個人識別符号を利用する者を除く。）が認める方法に従い、適切に本人確認を行う（具体的な本人確認の方法については、マイナンバーガイドラインを参照すること。）。</t>
        </r>
        <r>
          <rPr>
            <sz val="9"/>
            <color indexed="81"/>
            <rFont val="MS P ゴシック"/>
            <family val="3"/>
            <charset val="128"/>
          </rPr>
          <t xml:space="preserve">
</t>
        </r>
      </text>
    </comment>
    <comment ref="J48" authorId="0" shapeId="0" xr:uid="{3413937B-5773-4EED-98E9-7A070EEFBFCE}">
      <text>
        <r>
          <rPr>
            <sz val="9"/>
            <color indexed="81"/>
            <rFont val="UD デジタル 教科書体 NK-R"/>
            <family val="1"/>
            <charset val="128"/>
          </rPr>
          <t>■ マイナンバーガイドラインの主な参照箇所及び概要 ■
（※主に入門編の内容を記載しているため、詳しくはマイナンバーガイドライン本体を参照してください。）
第４－３－⑸ 本人確認 
○　番号法、番号法施行令、番号法施行規則及び個人番号利用事務実施者（番号法第９条第３項の規定により情報提供用個人識別符号を利用する者を除く。）が認める方法に従い、適切に本人確認を行う（具体的な本人確認の方法については、マイナンバーガイドラインを参照すること。）。</t>
        </r>
      </text>
    </comment>
    <comment ref="K51" authorId="0" shapeId="0" xr:uid="{FA91B9A7-B8D0-41D3-968B-A99A712203EB}">
      <text>
        <r>
          <rPr>
            <sz val="9"/>
            <color indexed="81"/>
            <rFont val="UD デジタル 教科書体 NK-R"/>
            <family val="1"/>
            <charset val="128"/>
          </rPr>
          <t>■ マイナンバーガイドラインの主な参照箇所及び概要 ■
（※主に入門編の内容を記載しているため、詳しくはマイナンバーガイドライン本体を参照してください。）
第４－３－⑸ 本人確認 
○　番号法、番号法施行令、番号法施行規則及び個人番号利用事務実施者（番号法第９条第３項の規定により情報提供用個人識別符号を利用する者を除く。）が認める方法に従い、適切に本人確認を行う（具体的な本人確認の方法については、マイナンバーガイドラインを参照すること。）。</t>
        </r>
      </text>
    </comment>
    <comment ref="J56" authorId="0" shapeId="0" xr:uid="{B2A41E9B-FE77-4486-B34B-3CE5DE8FD13E}">
      <text>
        <r>
          <rPr>
            <b/>
            <sz val="12"/>
            <color indexed="81"/>
            <rFont val="Meiryo UI"/>
            <family val="3"/>
            <charset val="128"/>
          </rPr>
          <t>○　特定個人情報の入手に際して、情報の安全確保の観点から、情報漏えいや紛失のリスクを軽減するためにどのような措置を講じているか記載してください。</t>
        </r>
        <r>
          <rPr>
            <b/>
            <sz val="9"/>
            <color indexed="81"/>
            <rFont val="MS P ゴシック"/>
            <family val="3"/>
            <charset val="128"/>
          </rPr>
          <t xml:space="preserve">
</t>
        </r>
        <r>
          <rPr>
            <sz val="9"/>
            <color indexed="81"/>
            <rFont val="UD デジタル 教科書体 NK-R"/>
            <family val="1"/>
            <charset val="128"/>
          </rPr>
          <t xml:space="preserve">
■ マイナンバーガイドラインの主な参照箇所及び概要 ■
（※主に入門編の内容を記載しているため、詳しくはマイナンバーガイドライン本体を参照してください。）
（別添１）特定個人情報に関する安全管理措置
２　講ずべき安全管理措置の内容
Ｅ　物理的安全管理措置
ｂ 機器及び電子媒体等の盗難等の防止  
○　管理区域及び取扱区域における特定個人情報等を取り扱う機器、電子媒体及び書類等の盗難又は紛失等を防止するために、物理的な安全管理措置を講ずる。また、電子媒体及び書類等の庁舎内の移動等において、紛失・盗難等に留意する。
ｃ 電子媒体等の取扱いにおける漏えい等の防止  
○　許可された電子媒体又は機器等以外のものについて使用の制限等の必要な措置を講ずる。また、記録機能を有する機器の情報システム端末等への接続の制限等の必要な措置を講ずる。
○　取扱規程等の手続に基づき、特定個人情報等が記録された電子媒体又は書類等を持ち運ぶ必要が生じた場合には、容易に個人番号が判明しないよう安全な方策を講ずる。
○　「持ち運ぶ」とは、特定個人情報等を管理区域又は取扱区域から外へ移動させること又は当該区域の外から当該区域へ移動させることをいい、庁舎内での移動等であっても、特定個人情報等の紛失・盗難等に留意する必要がある。
Ｆ　技術的安全管理措置
ｄ 漏えい等の防止  
○　特定個人情報等をインターネット等により外部に送信する場合、通信経路における漏えい等を防止するための措置を講ずる。
○　特定個人情報ファイルを機器又は電子媒体等に保存する必要がある場合、原則として、暗号化又はパスワードにより秘匿する。</t>
        </r>
        <r>
          <rPr>
            <sz val="9"/>
            <color indexed="81"/>
            <rFont val="MS P ゴシック"/>
            <family val="3"/>
            <charset val="128"/>
          </rPr>
          <t xml:space="preserve">
</t>
        </r>
      </text>
    </comment>
    <comment ref="K60" authorId="0" shapeId="0" xr:uid="{18275487-CCE6-4B7C-9EE7-139B98CE4F9A}">
      <text>
        <r>
          <rPr>
            <sz val="9"/>
            <color indexed="81"/>
            <rFont val="UD デジタル 教科書体 NK-R"/>
            <family val="1"/>
            <charset val="128"/>
          </rPr>
          <t>■ マイナンバーガイドラインの主な参照箇所及び概要 ■
（※主に入門編の内容を記載しているため、詳しくはマイナンバーガイドライン本体を参照してください。）
（別添１）特定個人情報に関する安全管理措置
２　講ずべき安全管理措置の内容
Ｅ　物理的安全管理措置
ｂ 機器及び電子媒体等の盗難等の防止  
○　管理区域及び取扱区域における特定個人情報等を取り扱う機器、電子媒体及び書類等の盗難又は紛失等を防止するために、物理的な安全管理措置を講ずる。また、電子媒体及び書類等の庁舎内の移動等において、紛失・盗難等に留意する。
ｃ 電子媒体等の取扱いにおける漏えい等の防止  
○　許可された電子媒体又は機器等以外のものについて使用の制限等の必要な措置を講ずる。また、記録機能を有する機器の情報システム端末等への接続の制限等の必要な措置を講ずる。
○　取扱規程等の手続に基づき、特定個人情報等が記録された電子媒体又は書類等を持ち運ぶ必要が生じた場合には、容易に個人番号が判明しないよう安全な方策を講ずる。
○　「持ち運ぶ」とは、特定個人情報等を管理区域又は取扱区域から外へ移動させること又は当該区域の外から当該区域へ移動させることをいい、庁舎内での移動等であっても、特定個人情報等の紛失・盗難等に留意する必要がある。
Ｆ　技術的安全管理措置
ｄ 漏えい等の防止  
○　特定個人情報等をインターネット等により外部に送信する場合、通信経路における漏えい等を防止するための措置を講ずる。
○　特定個人情報ファイルを機器又は電子媒体等に保存する必要がある場合、原則として、暗号化又はパスワードにより秘匿する。</t>
        </r>
      </text>
    </comment>
    <comment ref="A65" authorId="0" shapeId="0" xr:uid="{34D0ADE6-4DE4-402E-9358-BADE57273280}">
      <text>
        <r>
          <rPr>
            <b/>
            <sz val="12"/>
            <color indexed="81"/>
            <rFont val="Meiryo UI"/>
            <family val="3"/>
            <charset val="128"/>
          </rPr>
          <t>○　特定個人情報の入手において、上記のリスク１～４以外に認識しているリスク及びそれらのリスクへの対策を記載してください。
○　リスク１～４についての「リスクへの対策は十分か」の質問において「課題が残されている」を選択した場合は、今後の取組の概要、予定等、補足する事項があれば記載してください。</t>
        </r>
        <r>
          <rPr>
            <b/>
            <sz val="9"/>
            <color indexed="81"/>
            <rFont val="MS P ゴシック"/>
            <family val="3"/>
            <charset val="128"/>
          </rPr>
          <t xml:space="preserve">
</t>
        </r>
        <r>
          <rPr>
            <sz val="9"/>
            <color indexed="81"/>
            <rFont val="MS P ゴシック"/>
            <family val="3"/>
            <charset val="128"/>
          </rPr>
          <t xml:space="preserve">
</t>
        </r>
      </text>
    </comment>
    <comment ref="A71" authorId="0" shapeId="0" xr:uid="{56939929-9241-4340-8E9C-2FE8357135B1}">
      <text>
        <r>
          <rPr>
            <sz val="9"/>
            <color indexed="81"/>
            <rFont val="UD デジタル 教科書体 NK-R"/>
            <family val="1"/>
            <charset val="128"/>
          </rPr>
          <t>■ マイナンバーガイドラインの主な参照箇所及び概要 ■
（※主に入門編の内容を記載しているため、詳しくはマイナンバーガイドライン本体を参照してください。）
第４－１－⑴ 個人番号の利用制限（抄）
○　個人番号は、番号法があらかじめ限定的に定めた事務以外で利用することはできない。
○　行政機関等が個人番号を利用するのは、個人番号利用事務（番号法別表に掲げられている事務及び番号法第９条第２項に基づいて条例で規定した事務）、個人番号関係事務（職員等の社会保障及び税等に関する手続書類の作成事務）、番号法第19条第13号から第17号までに基づき特定個人情報の提供を受けた目的を達成するために必要な限度で利用する事務に限られる。
第４－１－⑵ 特定個人情報ファイルの作成の制限 
○　個人番号利用事務等を処理するために必要な場合、又は番号法第19条第13号から第17号までのいずれかに該当して特定個人情報を提供し、又はその提供を受けることができる場合を除き、特定個人情報ファイルを作成してはならない。
第４－３－⑷ 収集・保管制限
○　番号法で限定的に明記された場合を除き、特定個人情報を収集又は保管してはならない。
○　番号法で限定的に明記された事務を処理する必要がなくなった場合で、文書管理に関する規程等によって定められている保存期間を経過した場合には、個人番号をできるだけ速やかに廃棄又は削除しなければならない。
（別添１）特定個人情報に関する安全管理措置
２　講ずべき安全管理措置の内容
Ｃ　組織的安全管理措置
ｂ 取扱規程等に基づく運用  
○　取扱規程等に基づく運用を行うとともに、その状況を確認するため、特定個人情報等の利用状況等を記録し、その記録を一定の期間保存し、定期に及び必要に応じ随時に分析等するための体制を整備する。記録については、改ざん、窃取又は不正な削除の防止のために必要な措置を講ずるとともに、分析等を行う。
ｃ 取扱状況を確認する手段の整備 
○　特定個人情報ファイルの取扱状況を確認するため、次に掲げる項目を含めて記録する。なお、取扱状況を確認するための記録等には、特定個人情報等は記載しない。
・特定個人情報ファイルの名称
・行政機関等の名称及び特定個人情報ファイルが利用に供される事務をつかさどる組織の名称
・特定個人情報ファイルの利用目的
・特定個人情報ファイルに記録される項目及び本人として特定個人情報ファイルに記録される個人の範囲
・特定個人情報ファイルに記録される特定個人情報等の収集方法
ｅ　取扱状況の把握及び安全管理措置の見直し  
○　監査責任者は、特定個人情報等の管理の状況について、定期に及び必要に応じ随時に監査（外部監査及び他部署等による点検を含む。）を行い、その結果を総括責任者に報告する。
○　総括責任者は、監査の結果等を踏まえ、必要があると認めるときは、取扱規程等の見直し等の措置を講ずる。
Ｄ　人的安全管理措置 
ａ　事務取扱担当者の監督  
○　総括責任者及び保護責任者は、特定個人情報等が取扱規程等に基づき適正に取り扱われるよう、事務取扱担当者に対して必要かつ適切な監督を行う。
ｂ　事務取扱担当者等の教育  
○　保護責任者は、部署内の事務取扱担当者等に特定個人情報の保護に関する必要な教育研修を行う。
・　事務取扱担当者への教育研修
・　情報システムの管理に関する事務に従事する職員への教育研修
・　保護責任者に対する研修
・　情報システムの管理に関する事務に従事する職員への教育研修
・　特定個人情報ファイルを取り扱う事務に従事する者への研修
・　サイバーセキュリティに関する研修（具体的内容については、マイナンバーガイドラインを参照すること。）
※　教育研修については、教育研修への参加の機会を付与するとともに、研修未受講者に対して再受講の機会を付与する等の必要な措置を講ずる。</t>
        </r>
        <r>
          <rPr>
            <b/>
            <sz val="9"/>
            <color indexed="81"/>
            <rFont val="MS P ゴシック"/>
            <family val="3"/>
            <charset val="128"/>
          </rPr>
          <t xml:space="preserve">
</t>
        </r>
        <r>
          <rPr>
            <sz val="9"/>
            <color indexed="81"/>
            <rFont val="MS P ゴシック"/>
            <family val="3"/>
            <charset val="128"/>
          </rPr>
          <t xml:space="preserve">
</t>
        </r>
      </text>
    </comment>
    <comment ref="J75" authorId="0" shapeId="0" xr:uid="{EB992AAC-BFB9-44DD-88BF-8DBCE8259E23}">
      <text>
        <r>
          <rPr>
            <b/>
            <sz val="12"/>
            <color indexed="81"/>
            <rFont val="Meiryo UI"/>
            <family val="3"/>
            <charset val="128"/>
          </rPr>
          <t>○　特定個人情報が、使用目的を超えて取り扱われないよう、また、評価対象の事務に必要のない情報と併せて取り扱われないよう、どのような対策を行っているか記載してください（例えば、評価対象の事務に必要のない者の個人番号にアクセスできないようにする措置、評価対象の事務に必要のない情報にアクセスできないようにする措置について記載してください。）。
○　その際、システム上の措置とその他の措置を分けて記載してください。さらに、システム上の措置の中でも、宛名システム等（個人番号と既存番号の対照テーブルなどを用い複数の事務で個人番号を共通して参照するシステム）における措置と、事務で使用するその他のシステムにおける措置に分けて記載してください。</t>
        </r>
        <r>
          <rPr>
            <b/>
            <sz val="9"/>
            <color indexed="81"/>
            <rFont val="MS P ゴシック"/>
            <family val="3"/>
            <charset val="128"/>
          </rPr>
          <t xml:space="preserve">
</t>
        </r>
        <r>
          <rPr>
            <sz val="9"/>
            <color indexed="81"/>
            <rFont val="UD デジタル 教科書体 NK-R"/>
            <family val="1"/>
            <charset val="128"/>
          </rPr>
          <t xml:space="preserve">
■ マイナンバーガイドラインの主な参照箇所及び概要 ■
（※主に入門編の内容を記載しているため、詳しくはマイナンバーガイドライン本体を参照してください。）
（別添１）特定個人情報に関する安全管理措置
２　講ずべき安全管理措置の内容
Ｆ　技術的安全管理措置
ａ　 アクセス制御  
○　情報システムを使用して個人番号利用事務等を行う場合、事務取扱担当者及び当該事務で取り扱う特定個人情報ファイルの範囲を限定するために、適切なアクセス制御を行う。</t>
        </r>
        <r>
          <rPr>
            <sz val="9"/>
            <color indexed="81"/>
            <rFont val="MS P ゴシック"/>
            <family val="3"/>
            <charset val="128"/>
          </rPr>
          <t xml:space="preserve">
</t>
        </r>
      </text>
    </comment>
    <comment ref="J79" authorId="0" shapeId="0" xr:uid="{3735BCF6-6EB5-4924-9402-A75DC2923E5A}">
      <text>
        <r>
          <rPr>
            <b/>
            <sz val="12"/>
            <color indexed="81"/>
            <rFont val="Meiryo UI"/>
            <family val="3"/>
            <charset val="128"/>
          </rPr>
          <t>○　特定個人情報が、使用目的を超えて取り扱われないよう、また、評価対象の事務に必要のない情報と併せて取り扱われないよう、どのような対策を行っているか記載してください（例えば、評価対象の事務に必要のない者の個人番号にアクセスできないようにする措置、評価対象の事務に必要のない情報にアクセスできないようにする措置について記載してください。）。
○　その際、システム上の措置とその他の措置を分けて記載してください。さらに、システム上の措置の中でも、宛名システム等（個人番号と既存番号の対照テーブルなどを用い複数の事務で個人番号を共通して参照するシステム）における措置と、事務で使用するその他のシステムにおける措置に分けて記載してください。</t>
        </r>
        <r>
          <rPr>
            <b/>
            <sz val="9"/>
            <color indexed="81"/>
            <rFont val="MS P ゴシック"/>
            <family val="3"/>
            <charset val="128"/>
          </rPr>
          <t xml:space="preserve">
</t>
        </r>
        <r>
          <rPr>
            <sz val="9"/>
            <color indexed="81"/>
            <rFont val="UD デジタル 教科書体 NK-R"/>
            <family val="1"/>
            <charset val="128"/>
          </rPr>
          <t xml:space="preserve">
■ マイナンバーガイドラインの主な参照箇所及び概要 ■
（※主に入門編の内容を記載しているため、詳しくはマイナンバーガイドライン本体を参照してください。）
（別添１）特定個人情報に関する安全管理措置
２　講ずべき安全管理措置の内容
Ｆ　技術的安全管理措置
ａ　 アクセス制御  
○　情報システムを使用して個人番号利用事務等を行う場合、事務取扱担当者及び当該事務で取り扱う特定個人情報ファイルの範囲を限定するために、適切なアクセス制御を行う。</t>
        </r>
        <r>
          <rPr>
            <sz val="9"/>
            <color indexed="81"/>
            <rFont val="MS P ゴシック"/>
            <family val="3"/>
            <charset val="128"/>
          </rPr>
          <t xml:space="preserve">
</t>
        </r>
      </text>
    </comment>
    <comment ref="J83" authorId="0" shapeId="0" xr:uid="{310DE677-3634-4DCB-9664-0C15EF205506}">
      <text>
        <r>
          <rPr>
            <b/>
            <sz val="12"/>
            <color indexed="81"/>
            <rFont val="Meiryo UI"/>
            <family val="3"/>
            <charset val="128"/>
          </rPr>
          <t>○　特定個人情報が、使用目的を超えて取り扱われないよう、また、評価対象の事務に必要のない情報と併せて取り扱われないよう、どのような対策を行っているか記載してください（例えば、評価対象の事務に必要のない者の個人番号にアクセスできないようにする措置、評価対象の事務に必要のない情報にアクセスできないようにする措置について記載してください。）。
○　その際、システム上の措置とその他の措置を分けて記載してください。さらに、システム上の措置の中でも、宛名システム等（個人番号と既存番号の対照テーブルなどを用い複数の事務で個人番号を共通して参照するシステム）における措置と、事務で使用するその他のシステムにおける措置に分けて記載してください。</t>
        </r>
        <r>
          <rPr>
            <b/>
            <sz val="9"/>
            <color indexed="81"/>
            <rFont val="MS P ゴシック"/>
            <family val="3"/>
            <charset val="128"/>
          </rPr>
          <t xml:space="preserve">
</t>
        </r>
        <r>
          <rPr>
            <sz val="9"/>
            <color indexed="81"/>
            <rFont val="UD デジタル 教科書体 NK-R"/>
            <family val="1"/>
            <charset val="128"/>
          </rPr>
          <t>■ マイナンバーガイドラインの主な参照箇所及び概要 ■
（※主に入門編の内容を記載しているため、詳しくはマイナンバーガイドライン本体を参照してください。）
（別添１）特定個人情報に関する安全管理措置
２　講ずべき安全管理措置の内容
Ｆ　技術的安全管理措置
ａ　 アクセス制御  
○　情報システムを使用して個人番号利用事務等を行う場合、事務取扱担当者及び当該事務で取り扱う特定個人情報ファイルの範囲を限定するために、適切なアクセス制御を行う。</t>
        </r>
        <r>
          <rPr>
            <b/>
            <sz val="9"/>
            <color indexed="81"/>
            <rFont val="MS P ゴシック"/>
            <family val="3"/>
            <charset val="128"/>
          </rPr>
          <t xml:space="preserve">
</t>
        </r>
        <r>
          <rPr>
            <sz val="9"/>
            <color indexed="81"/>
            <rFont val="MS P ゴシック"/>
            <family val="3"/>
            <charset val="128"/>
          </rPr>
          <t xml:space="preserve">
</t>
        </r>
      </text>
    </comment>
    <comment ref="K86" authorId="0" shapeId="0" xr:uid="{52460253-C8FE-42A4-8595-4A417AB18FD0}">
      <text>
        <r>
          <rPr>
            <sz val="9"/>
            <color indexed="81"/>
            <rFont val="UD デジタル 教科書体 NK-R"/>
            <family val="1"/>
            <charset val="128"/>
          </rPr>
          <t xml:space="preserve">■ マイナンバーガイドラインの主な参照箇所及び概要 ■
（※主に入門編の内容を記載しているため、詳しくはマイナンバーガイドライン本体を参照してください。）
（別添１）特定個人情報に関する安全管理措置
２　講ずべき安全管理措置の内容
Ｆ　技術的安全管理措置
ａ　 アクセス制御  
○　情報システムを使用して個人番号利用事務等を行う場合、事務取扱担当者及び当該事務で取り扱う特定個人情報ファイルの範囲を限定するために、適切なアクセス制御を行う。
</t>
        </r>
        <r>
          <rPr>
            <sz val="9"/>
            <color indexed="81"/>
            <rFont val="MS P ゴシック"/>
            <family val="3"/>
            <charset val="128"/>
          </rPr>
          <t xml:space="preserve">
</t>
        </r>
      </text>
    </comment>
    <comment ref="K91" authorId="0" shapeId="0" xr:uid="{4A984436-B92E-4818-B9C8-579B3AEF02F0}">
      <text>
        <r>
          <rPr>
            <sz val="9"/>
            <color indexed="81"/>
            <rFont val="UD デジタル 教科書体 NK-R"/>
            <family val="1"/>
            <charset val="128"/>
          </rPr>
          <t>■ マイナンバーガイドラインの主な参照箇所及び概要 ■
（※主に入門編の内容を記載しているため、詳しくはマイナンバーガイドライン本体を参照してください。）
（別添１）特定個人情報に関する安全管理措置
２　講ずべき安全管理措置の内容
Ｅ　物理的安全管理措置 
ａ　特定個人情報等を取り扱う区域の管理  
○　特定個人情報ファイルを取り扱う情報システム（サーバ等）を管理する区域（以下「管理区域」という。）を明確にし、物理的な安全管理措置を講ずる。管理区域において、入退室管理及び管理区域へ持ち込む機器等の制限等の措置を講ずる。
○　特定個人情報等を取り扱う事務を実施する区域（以下「取扱区域」という。）について、事務取扱担当者等以外の者が特定個人情報等を容易に閲覧等できないよう留意する必要がある。
○　基幹的なサーバ等の機器を設置する室等（以下「情報システム室等」という。）を区分して管理する場合は、情報システム室等について、次の①及び②に掲げる措置を講ずる。
①　入退室管理
　情報システム室等に入室する権限を有する者を定めるとともに、用件の確認、入退室の記録、部外者についての識別化、部外者が入室する場合の職員の立会い等の措置を講ずる。
②　情報システム室等の管理
　外部からの不正な侵入に備え、施錠装置、警報装置、監視設備の設置等の措置を講ずる。
Ｆ　技術的安全管理措置
ａ　アクセス制御  
○　情報システムを使用して個人番号利用事務等を行う場合、事務取扱担当者及び当該事務で取り扱う特定個人情報ファイルの範囲を限定するために、適切なアクセス制御を行う。
ｂ　 アクセス者の識別と認証 
○　特定個人情報等を取り扱う情報システムは、事務取扱担当者が正当なアクセス権を有する者であることを、識別した結果に基づき認証する。</t>
        </r>
        <r>
          <rPr>
            <b/>
            <sz val="9"/>
            <color indexed="81"/>
            <rFont val="MS P ゴシック"/>
            <family val="3"/>
            <charset val="128"/>
          </rPr>
          <t xml:space="preserve">
</t>
        </r>
        <r>
          <rPr>
            <sz val="9"/>
            <color indexed="81"/>
            <rFont val="MS P ゴシック"/>
            <family val="3"/>
            <charset val="128"/>
          </rPr>
          <t xml:space="preserve">
</t>
        </r>
      </text>
    </comment>
    <comment ref="J93" authorId="0" shapeId="0" xr:uid="{DB6F17DA-09FD-4B6D-98BE-FA2CDBE40F09}">
      <text>
        <r>
          <rPr>
            <b/>
            <sz val="12"/>
            <color indexed="81"/>
            <rFont val="Meiryo UI"/>
            <family val="3"/>
            <charset val="128"/>
          </rPr>
          <t>○　特定個人情報にアクセスする際の認証を行う場合は、特定個人情報にアクセスするユーザの認証方法（ユーザIDとパスワードによる認証か、生体認証か、端末認証を行うかなど）、なりすましが行われないための対策について記載してください。
○　認証の管理を行わない場合、行わなくても権限のない者による不正な使用を防止できる理由を記載してください。</t>
        </r>
        <r>
          <rPr>
            <b/>
            <sz val="9"/>
            <color indexed="81"/>
            <rFont val="MS P ゴシック"/>
            <family val="3"/>
            <charset val="128"/>
          </rPr>
          <t xml:space="preserve">
</t>
        </r>
        <r>
          <rPr>
            <sz val="9"/>
            <color indexed="81"/>
            <rFont val="MS P ゴシック"/>
            <family val="3"/>
            <charset val="128"/>
          </rPr>
          <t xml:space="preserve">
</t>
        </r>
        <r>
          <rPr>
            <sz val="9"/>
            <color indexed="81"/>
            <rFont val="UD デジタル 教科書体 NK-R"/>
            <family val="1"/>
            <charset val="128"/>
          </rPr>
          <t>■ マイナンバーガイドラインの主な参照箇所及び概要 ■
（※主に入門編の内容を記載しているため、詳しくはマイナンバーガイドライン本体を参照してください。）
（別添１）特定個人情報に関する安全管理措置
２　講ずべき安全管理措置の内容
Ｅ　物理的安全管理措置 
ａ　特定個人情報等を取り扱う区域の管理  
○　特定個人情報ファイルを取り扱う情報システム（サーバ等）を管理する区域（以下「管理区域」という。）を明確にし、物理的な安全管理措置を講ずる。管理区域において、入退室管理及び管理区域へ持ち込む機器等の制限等の措置を講ずる。
○　特定個人情報等を取り扱う事務を実施する区域（以下「取扱区域」という。）について、事務取扱担当者等以外の者が特定個人情報等を容易に閲覧等できないよう留意する必要がある。
○　基幹的なサーバ等の機器を設置する室等（以下「情報システム室等」という。）を区分して管理する場合は、情報システム室等について、次の①及び②に掲げる措置を講ずる。
①　入退室管理
　情報システム室等に入室する権限を有する者を定めるとともに、用件の確認、入退室の記録、部外者についての識別化、部外者が入室する場合の職員の立会い等の措置を講ずる。
②　情報システム室等の管理
　外部からの不正な侵入に備え、施錠装置、警報装置、監視設備の設置等の措置を講ずる。
Ｆ　技術的安全管理措置
ａ　アクセス制御  
○　情報システムを使用して個人番号利用事務等を行う場合、事務取扱担当者及び当該事務で取り扱う特定個人情報ファイルの範囲を限定するために、適切なアクセス制御を行う。
ｂ　 アクセス者の識別と認証 
○　特定個人情報等を取り扱う情報システムは、事務取扱担当者が正当なアクセス権を有する者であることを、識別した結果に基づき認証する。</t>
        </r>
        <r>
          <rPr>
            <sz val="9"/>
            <color indexed="81"/>
            <rFont val="MS P ゴシック"/>
            <family val="3"/>
            <charset val="128"/>
          </rPr>
          <t xml:space="preserve">
</t>
        </r>
      </text>
    </comment>
    <comment ref="K96" authorId="0" shapeId="0" xr:uid="{4FB6A2D3-78E6-47AB-A48B-794B5882075B}">
      <text>
        <r>
          <rPr>
            <sz val="9"/>
            <color indexed="81"/>
            <rFont val="UD デジタル 教科書体 NK-R"/>
            <family val="1"/>
            <charset val="128"/>
          </rPr>
          <t xml:space="preserve">■ マイナンバーガイドラインの主な参照箇所及び概要 ■
（※主に入門編の内容を記載しているため、詳しくはマイナンバーガイドライン本体を参照してください。）
（別添１）特定個人情報に関する安全管理措置
２　講ずべき安全管理措置の内容
Ｅ　物理的安全管理措置 
ａ　特定個人情報等を取り扱う区域の管理  
○　特定個人情報ファイルを取り扱う情報システム（サーバ等）を管理する区域（以下「管理区域」という。）を明確にし、物理的な安全管理措置を講ずる。管理区域において、入退室管理及び管理区域へ持ち込む機器等の制限等の措置を講ずる。
○　特定個人情報等を取り扱う事務を実施する区域（以下「取扱区域」という。）について、事務取扱担当者等以外の者が特定個人情報等を容易に閲覧等できないよう留意する必要がある。
○　基幹的なサーバ等の機器を設置する室等（以下「情報システム室等」という。）を区分して管理する場合は、情報システム室等について、次の①及び②に掲げる措置を講ずる。
①　入退室管理
　情報システム室等に入室する権限を有する者を定めるとともに、用件の確認、入退室の記録、部外者についての識別化、部外者が入室する場合の職員の立会い等の措置を講ずる。
②　情報システム室等の管理
　外部からの不正な侵入に備え、施錠装置、警報装置、監視設備の設置等の措置を講ずる。
Ｆ　技術的安全管理措置
ａ　アクセス制御  
○　情報システムを使用して個人番号利用事務等を行う場合、事務取扱担当者及び当該事務で取り扱う特定個人情報ファイルの範囲を限定するために、適切なアクセス制御を行う。
ｂ　 アクセス者の識別と認証 
○　特定個人情報等を取り扱う情報システムは、事務取扱担当者が正当なアクセス権を有する者であることを、識別した結果に基づき認証する。
</t>
        </r>
      </text>
    </comment>
    <comment ref="J99" authorId="0" shapeId="0" xr:uid="{85A7F581-B631-43B1-92A9-27CD91D8D539}">
      <text>
        <r>
          <rPr>
            <b/>
            <sz val="12"/>
            <color indexed="81"/>
            <rFont val="Meiryo UI"/>
            <family val="3"/>
            <charset val="128"/>
          </rPr>
          <t>○　アクセス権限の発効・失効の管理を行う者による当該管理の適正性についてどのようにチェックをしているか（権限表の作成、定期的見直しなど）記載してください。</t>
        </r>
        <r>
          <rPr>
            <b/>
            <sz val="9"/>
            <color indexed="81"/>
            <rFont val="MS P ゴシック"/>
            <family val="3"/>
            <charset val="128"/>
          </rPr>
          <t xml:space="preserve">
</t>
        </r>
        <r>
          <rPr>
            <sz val="9"/>
            <color indexed="81"/>
            <rFont val="MS P ゴシック"/>
            <family val="3"/>
            <charset val="128"/>
          </rPr>
          <t xml:space="preserve">
</t>
        </r>
        <r>
          <rPr>
            <sz val="9"/>
            <color indexed="81"/>
            <rFont val="UD デジタル 教科書体 NK-R"/>
            <family val="1"/>
            <charset val="128"/>
          </rPr>
          <t>■ マイナンバーガイドラインの主な参照箇所及び概要 ■
（※主に入門編の内容を記載しているため、詳しくはマイナンバーガイドライン本体を参照してください。）
（別添１）特定個人情報に関する安全管理措置
２　講ずべき安全管理措置の内容
Ｅ　物理的安全管理措置 
ａ　特定個人情報等を取り扱う区域の管理  
○　特定個人情報ファイルを取り扱う情報システム（サーバ等）を管理する区域（以下「管理区域」という。）を明確にし、物理的な安全管理措置を講ずる。管理区域において、入退室管理及び管理区域へ持ち込む機器等の制限等の措置を講ずる。
○　特定個人情報等を取り扱う事務を実施する区域（以下「取扱区域」という。）について、事務取扱担当者等以外の者が特定個人情報等を容易に閲覧等できないよう留意する必要がある。
○　基幹的なサーバ等の機器を設置する室等（以下「情報システム室等」という。）を区分して管理する場合は、情報システム室等について、次の①及び②に掲げる措置を講ずる。
①　入退室管理
　情報システム室等に入室する権限を有する者を定めるとともに、用件の確認、入退室の記録、部外者についての識別化、部外者が入室する場合の職員の立会い等の措置を講ずる。
②　情報システム室等の管理
　外部からの不正な侵入に備え、施錠装置、警報装置、監視設備の設置等の措置を講ずる。
Ｆ　技術的安全管理措置
ａ　アクセス制御  
○　情報システムを使用して個人番号利用事務等を行う場合、事務取扱担当者及び当該事務で取り扱う特定個人情報ファイルの範囲を限定するために、適切なアクセス制御を行う。
ｂ　 アクセス者の識別と認証 
○　特定個人情報等を取り扱う情報システムは、事務取扱担当者が正当なアクセス権を有する者であることを、識別した結果に基づき認証する。</t>
        </r>
        <r>
          <rPr>
            <sz val="9"/>
            <color indexed="81"/>
            <rFont val="MS P ゴシック"/>
            <family val="3"/>
            <charset val="128"/>
          </rPr>
          <t xml:space="preserve">
</t>
        </r>
      </text>
    </comment>
    <comment ref="K102" authorId="0" shapeId="0" xr:uid="{63D03E2A-A750-4A69-80B6-329DB8F2C2CE}">
      <text>
        <r>
          <rPr>
            <sz val="9"/>
            <color indexed="81"/>
            <rFont val="UD デジタル 教科書体 NK-R"/>
            <family val="1"/>
            <charset val="128"/>
          </rPr>
          <t>■ マイナンバーガイドラインの主な参照箇所及び概要 ■
（※主に入門編の内容を記載しているため、詳しくはマイナンバーガイドライン本体を参照してください。）
（別添１）特定個人情報に関する安全管理措置
２　講ずべき安全管理措置の内容
Ｅ　物理的安全管理措置 
ａ　特定個人情報等を取り扱う区域の管理  
○　特定個人情報ファイルを取り扱う情報システム（サーバ等）を管理する区域（以下「管理区域」という。）を明確にし、物理的な安全管理措置を講ずる。管理区域において、入退室管理及び管理区域へ持ち込む機器等の制限等の措置を講ずる。
○　特定個人情報等を取り扱う事務を実施する区域（以下「取扱区域」という。）について、事務取扱担当者等以外の者が特定個人情報等を容易に閲覧等できないよう留意する必要がある。
○　基幹的なサーバ等の機器を設置する室等（以下「情報システム室等」という。）を区分して管理する場合は、情報システム室等について、次の①及び②に掲げる措置を講ずる。
①　入退室管理
　情報システム室等に入室する権限を有する者を定めるとともに、用件の確認、入退室の記録、部外者についての識別化、部外者が入室する場合の職員の立会い等の措置を講ずる。
②　情報システム室等の管理
　外部からの不正な侵入に備え、施錠装置、警報装置、監視設備の設置等の措置を講ずる。
Ｆ　技術的安全管理措置
ａ　アクセス制御  
○　情報システムを使用して個人番号利用事務等を行う場合、事務取扱担当者及び当該事務で取り扱う特定個人情報ファイルの範囲を限定するために、適切なアクセス制御を行う。
ｂ　 アクセス者の識別と認証 
○　特定個人情報等を取り扱う情報システムは、事務取扱担当者が正当なアクセス権を有する者であることを、識別した結果に基づき認証する。</t>
        </r>
      </text>
    </comment>
    <comment ref="J104" authorId="0" shapeId="0" xr:uid="{F86BDD90-F019-4BB7-A65F-41A2DBD0DAFB}">
      <text>
        <r>
          <rPr>
            <b/>
            <sz val="12"/>
            <color indexed="81"/>
            <rFont val="Meiryo UI"/>
            <family val="3"/>
            <charset val="128"/>
          </rPr>
          <t>○　特定個人情報ファイルを取り扱う者が正当なユーザであることを確認するための情報（ユーザID、パスワード等）の発効・失効の管理を行う場合は、以下の点について記載してください。
（１）　発効管理：事務上必要なユーザについてのみID等を発効するようにどのような手段を講じているか（権限発効のポリシー、申請・許可の流れ等を記載してください。）。更新権限者を不必要に増やさないためにどのような手段を講じているか。
（２）　失効管理：事務範囲の変更、異動、休職、退職など、事務上情報にアクセスする必要のなくなったユーザの権限を迅速に失効するためにどのような手段を講じているか（たとえば、権限失効の流れを記載してください。）。
○　発効・失効の管理を行わない場合、行わなくても権限のない者による不正な使用を防止できる理由を記載してください。</t>
        </r>
        <r>
          <rPr>
            <sz val="9"/>
            <color indexed="81"/>
            <rFont val="UD デジタル 教科書体 NK-R"/>
            <family val="1"/>
            <charset val="128"/>
          </rPr>
          <t xml:space="preserve">
■ マイナンバーガイドラインの主な参照箇所及び概要 ■
（※主に入門編の内容を記載しているため、詳しくはマイナンバーガイドライン本体を参照してください。）
（別添１）特定個人情報に関する安全管理措置
２　講ずべき安全管理措置の内容
Ｅ　物理的安全管理措置 
ａ　特定個人情報等を取り扱う区域の管理  
○　特定個人情報ファイルを取り扱う情報システム（サーバ等）を管理する区域（以下「管理区域」という。）を明確にし、物理的な安全管理措置を講ずる。管理区域において、入退室管理及び管理区域へ持ち込む機器等の制限等の措置を講ずる。
○　特定個人情報等を取り扱う事務を実施する区域（以下「取扱区域」という。）について、事務取扱担当者等以外の者が特定個人情報等を容易に閲覧等できないよう留意する必要がある。
○　基幹的なサーバ等の機器を設置する室等（以下「情報システム室等」という。）を区分して管理する場合は、情報システム室等について、次の①及び②に掲げる措置を講ずる。
①　入退室管理
　情報システム室等に入室する権限を有する者を定めるとともに、用件の確認、入退室の記録、部外者についての識別化、部外者が入室する場合の職員の立会い等の措置を講ずる。
②　情報システム室等の管理
　外部からの不正な侵入に備え、施錠装置、警報装置、監視設備の設置等の措置を講ずる。
Ｆ　技術的安全管理措置
ａ　アクセス制御  
○　情報システムを使用して個人番号利用事務等を行う場合、事務取扱担当者及び当該事務で取り扱う特定個人情報ファイルの範囲を限定するために、適切なアクセス制御を行う。
ｂ　 アクセス者の識別と認証 
○　特定個人情報等を取り扱う情報システムは、事務取扱担当者が正当なアクセス権を有する者であることを、識別した結果に基づき認証する。</t>
        </r>
        <r>
          <rPr>
            <b/>
            <sz val="9"/>
            <color indexed="81"/>
            <rFont val="MS P ゴシック"/>
            <family val="3"/>
            <charset val="128"/>
          </rPr>
          <t xml:space="preserve">
</t>
        </r>
        <r>
          <rPr>
            <sz val="9"/>
            <color indexed="81"/>
            <rFont val="MS P ゴシック"/>
            <family val="3"/>
            <charset val="128"/>
          </rPr>
          <t xml:space="preserve">
</t>
        </r>
      </text>
    </comment>
    <comment ref="K107" authorId="0" shapeId="0" xr:uid="{B65E086D-7C9E-4CEC-A28C-465EB315C33F}">
      <text>
        <r>
          <rPr>
            <sz val="9"/>
            <color indexed="81"/>
            <rFont val="UD デジタル 教科書体 NK-R"/>
            <family val="1"/>
            <charset val="128"/>
          </rPr>
          <t>■ マイナンバーガイドラインの主な参照箇所及び概要 ■
（※主に入門編の内容を記載しているため、詳しくはマイナンバーガイドライン本体を参照してください。）
（別添１）特定個人情報に関する安全管理措置
２　講ずべき安全管理措置の内容
Ｅ　物理的安全管理措置 
ａ　特定個人情報等を取り扱う区域の管理  
○　特定個人情報ファイルを取り扱う情報システム（サーバ等）を管理する区域（以下「管理区域」という。）を明確にし、物理的な安全管理措置を講ずる。管理区域において、入退室管理及び管理区域へ持ち込む機器等の制限等の措置を講ずる。
○　特定個人情報等を取り扱う事務を実施する区域（以下「取扱区域」という。）について、事務取扱担当者等以外の者が特定個人情報等を容易に閲覧等できないよう留意する必要がある。
○　基幹的なサーバ等の機器を設置する室等（以下「情報システム室等」という。）を区分して管理する場合は、情報システム室等について、次の①及び②に掲げる措置を講ずる。
①　入退室管理
　情報システム室等に入室する権限を有する者を定めるとともに、用件の確認、入退室の記録、部外者についての識別化、部外者が入室する場合の職員の立会い等の措置を講ずる。
②　情報システム室等の管理
　外部からの不正な侵入に備え、施錠装置、警報装置、監視設備の設置等の措置を講ずる。
Ｆ　技術的安全管理措置
ａ　アクセス制御  
○　情報システムを使用して個人番号利用事務等を行う場合、事務取扱担当者及び当該事務で取り扱う特定個人情報ファイルの範囲を限定するために、適切なアクセス制御を行う。
ｂ　 アクセス者の識別と認証 
○　特定個人情報等を取り扱う情報システムは、事務取扱担当者が正当なアクセス権を有する者であることを、識別した結果に基づき認証する。</t>
        </r>
        <r>
          <rPr>
            <b/>
            <sz val="9"/>
            <color indexed="81"/>
            <rFont val="MS P ゴシック"/>
            <family val="3"/>
            <charset val="128"/>
          </rPr>
          <t xml:space="preserve">
</t>
        </r>
      </text>
    </comment>
    <comment ref="J109" authorId="0" shapeId="0" xr:uid="{757A9A87-A8FA-4A7D-9630-C7A177F94C55}">
      <text>
        <r>
          <rPr>
            <b/>
            <sz val="12"/>
            <color indexed="81"/>
            <rFont val="Meiryo UI"/>
            <family val="3"/>
            <charset val="128"/>
          </rPr>
          <t>○　特定個人情報ファイルに記録される特定個人情報の入手から消去までの各過程において、誰がどの特定個人情報を取り扱ったか、どの職員がアクセスに失敗したかなどについてログ等の記録を残しているかどうかを選択してください。
○　記録を残している場合は、具体的にどのような事項を記録するか、どの程度の単位で記録するか（操作者は個人まで特定するか、部署までか等）、どのような方法で記録するか、記録はどの程度の期間保管されるか、記録事項について分析・確認は行うか（分析・確認を行う場合は、分析・確認の時期、内容、方法）について記載してください。
○　記録を残していない場合は、残していなくても権限のない者による不正な使用を防止できる理由を記載してください。</t>
        </r>
        <r>
          <rPr>
            <sz val="9"/>
            <color indexed="81"/>
            <rFont val="UD デジタル 教科書体 NK-R"/>
            <family val="1"/>
            <charset val="128"/>
          </rPr>
          <t xml:space="preserve">
■ マイナンバーガイドラインの主な参照箇所及び概要 ■
（※主に入門編の内容を記載しているため、詳しくはマイナンバーガイドライン本体を参照してください。）
（別添１）特定個人情報に関する安全管理措置
２　講ずべき安全管理措置の内容
Ｅ　物理的安全管理措置 
ａ　特定個人情報等を取り扱う区域の管理  
○　特定個人情報ファイルを取り扱う情報システム（サーバ等）を管理する区域（以下「管理区域」という。）を明確にし、物理的な安全管理措置を講ずる。管理区域において、入退室管理及び管理区域へ持ち込む機器等の制限等の措置を講ずる。
○　特定個人情報等を取り扱う事務を実施する区域（以下「取扱区域」という。）について、事務取扱担当者等以外の者が特定個人情報等を容易に閲覧等できないよう留意する必要がある。
○　基幹的なサーバ等の機器を設置する室等（以下「情報システム室等」という。）を区分して管理する場合は、情報システム室等について、次の①及び②に掲げる措置を講ずる。
①　入退室管理
　情報システム室等に入室する権限を有する者を定めるとともに、用件の確認、入退室の記録、部外者についての識別化、部外者が入室する場合の職員の立会い等の措置を講ずる。
②　情報システム室等の管理
　外部からの不正な侵入に備え、施錠装置、警報装置、監視設備の設置等の措置を講ずる。
Ｆ　技術的安全管理措置
ａ　アクセス制御  
○　情報システムを使用して個人番号利用事務等を行う場合、事務取扱担当者及び当該事務で取り扱う特定個人情報ファイルの範囲を限定するために、適切なアクセス制御を行う。
ｂ　 アクセス者の識別と認証 
○　特定個人情報等を取り扱う情報システムは、事務取扱担当者が正当なアクセス権を有する者であることを、識別した結果に基づき認証する。
</t>
        </r>
      </text>
    </comment>
    <comment ref="J112" authorId="0" shapeId="0" xr:uid="{453350FB-AE1A-4267-AA58-AA815D9EDFC6}">
      <text>
        <r>
          <rPr>
            <sz val="9"/>
            <color indexed="81"/>
            <rFont val="UD デジタル 教科書体 NK-R"/>
            <family val="1"/>
            <charset val="128"/>
          </rPr>
          <t>■ マイナンバーガイドラインの主な参照箇所及び概要 ■
（※主に入門編の内容を記載しているため、詳しくはマイナンバーガイドライン本体を参照してください。）
（別添１）特定個人情報に関する安全管理措置
２　講ずべき安全管理措置の内容
Ｅ　物理的安全管理措置 
ａ　特定個人情報等を取り扱う区域の管理  
○　特定個人情報ファイルを取り扱う情報システム（サーバ等）を管理する区域（以下「管理区域」という。）を明確にし、物理的な安全管理措置を講ずる。管理区域において、入退室管理及び管理区域へ持ち込む機器等の制限等の措置を講ずる。
○　特定個人情報等を取り扱う事務を実施する区域（以下「取扱区域」という。）について、事務取扱担当者等以外の者が特定個人情報等を容易に閲覧等できないよう留意する必要がある。
○　基幹的なサーバ等の機器を設置する室等（以下「情報システム室等」という。）を区分して管理する場合は、情報システム室等について、次の①及び②に掲げる措置を講ずる。
①　入退室管理
　情報システム室等に入室する権限を有する者を定めるとともに、用件の確認、入退室の記録、部外者についての識別化、部外者が入室する場合の職員の立会い等の措置を講ずる。
②　情報システム室等の管理
　外部からの不正な侵入に備え、施錠装置、警報装置、監視設備の設置等の措置を講ずる。
Ｆ　技術的安全管理措置
ａ　アクセス制御  
○　情報システムを使用して個人番号利用事務等を行う場合、事務取扱担当者及び当該事務で取り扱う特定個人情報ファイルの範囲を限定するために、適切なアクセス制御を行う。
ｂ　 アクセス者の識別と認証 
○　特定個人情報等を取り扱う情報システムは、事務取扱担当者が正当なアクセス権を有する者であることを、識別した結果に基づき認証する。</t>
        </r>
        <r>
          <rPr>
            <b/>
            <sz val="9"/>
            <color indexed="81"/>
            <rFont val="MS P ゴシック"/>
            <family val="3"/>
            <charset val="128"/>
          </rPr>
          <t xml:space="preserve">
</t>
        </r>
        <r>
          <rPr>
            <sz val="9"/>
            <color indexed="81"/>
            <rFont val="MS P ゴシック"/>
            <family val="3"/>
            <charset val="128"/>
          </rPr>
          <t xml:space="preserve">
</t>
        </r>
      </text>
    </comment>
    <comment ref="K115" authorId="0" shapeId="0" xr:uid="{7563F209-DB91-4D78-976F-280A769FD289}">
      <text>
        <r>
          <rPr>
            <sz val="9"/>
            <color indexed="81"/>
            <rFont val="UD デジタル 教科書体 NK-R"/>
            <family val="1"/>
            <charset val="128"/>
          </rPr>
          <t xml:space="preserve">■ マイナンバーガイドラインの主な参照箇所及び概要 ■
（※主に入門編の内容を記載しているため、詳しくはマイナンバーガイドライン本体を参照してください。）
（別添１）特定個人情報に関する安全管理措置
２　講ずべき安全管理措置の内容
Ｅ　物理的安全管理措置 
ａ　特定個人情報等を取り扱う区域の管理  
○　特定個人情報ファイルを取り扱う情報システム（サーバ等）を管理する区域（以下「管理区域」という。）を明確にし、物理的な安全管理措置を講ずる。管理区域において、入退室管理及び管理区域へ持ち込む機器等の制限等の措置を講ずる。
○　特定個人情報等を取り扱う事務を実施する区域（以下「取扱区域」という。）について、事務取扱担当者等以外の者が特定個人情報等を容易に閲覧等できないよう留意する必要がある。
○　基幹的なサーバ等の機器を設置する室等（以下「情報システム室等」という。）を区分して管理する場合は、情報システム室等について、次の①及び②に掲げる措置を講ずる。
①　入退室管理
　情報システム室等に入室する権限を有する者を定めるとともに、用件の確認、入退室の記録、部外者についての識別化、部外者が入室する場合の職員の立会い等の措置を講ずる。
②　情報システム室等の管理
　外部からの不正な侵入に備え、施錠装置、警報装置、監視設備の設置等の措置を講ずる。
Ｆ　技術的安全管理措置
ａ　アクセス制御  
○　情報システムを使用して個人番号利用事務等を行う場合、事務取扱担当者及び当該事務で取り扱う特定個人情報ファイルの範囲を限定するために、適切なアクセス制御を行う。
ｂ　 アクセス者の識別と認証 
○　特定個人情報等を取り扱う情報システムは、事務取扱担当者が正当なアクセス権を有する者であることを、識別した結果に基づき認証する。
</t>
        </r>
        <r>
          <rPr>
            <sz val="9"/>
            <color indexed="81"/>
            <rFont val="MS P ゴシック"/>
            <family val="3"/>
            <charset val="128"/>
          </rPr>
          <t xml:space="preserve">
</t>
        </r>
      </text>
    </comment>
    <comment ref="J120" authorId="0" shapeId="0" xr:uid="{D84146CE-4F1E-4A87-B28A-19A1EFC253A6}">
      <text>
        <r>
          <rPr>
            <b/>
            <sz val="12"/>
            <color indexed="81"/>
            <rFont val="Meiryo UI"/>
            <family val="3"/>
            <charset val="128"/>
          </rPr>
          <t>○　従業者が特定個人情報ファイルを事務外で使用することは認められていません。従業者が事務外での使用を行わないことを確保するために、評価実施機関としてどのような措置を講じているか記載してください。</t>
        </r>
        <r>
          <rPr>
            <b/>
            <sz val="9"/>
            <color indexed="81"/>
            <rFont val="MS P ゴシック"/>
            <family val="3"/>
            <charset val="128"/>
          </rPr>
          <t xml:space="preserve">
</t>
        </r>
        <r>
          <rPr>
            <sz val="9"/>
            <color indexed="81"/>
            <rFont val="MS P ゴシック"/>
            <family val="3"/>
            <charset val="128"/>
          </rPr>
          <t xml:space="preserve">
</t>
        </r>
        <r>
          <rPr>
            <sz val="9"/>
            <color indexed="81"/>
            <rFont val="UD デジタル 教科書体 NK-R"/>
            <family val="1"/>
            <charset val="128"/>
          </rPr>
          <t>■ マイナンバーガイドラインの主な参照箇所及び概要 ■
（※主に入門編の内容を記載しているため、詳しくはマイナンバーガイドライン本体を参照してください。）
（別添１）特定個人情報に関する安全管理措置
２　講ずべき安全管理措置の内容
Ｄ　人的安全管理措置 
ａ　事務取扱担当者の監督  
○　総括責任者及び保護責任者は、特定個人情報等が取扱規程等に基づき適正に取り扱われるよう、事務取扱担当者に対して必要かつ適切な監督を行う。
ｂ　事務取扱担当者等の教育  
○　保護責任者は、部署内の事務取扱担当者等に特定個人情報の保護に関する必要な教育研修を行う。
・　事務取扱担当者への教育研修
・　情報システムの管理に関する事務に従事する職員への教育研修
・　保護責任者に対する研修
・　情報システムの管理に関する事務に従事する職員への教育研修
・　特定個人情報ファイルを取り扱う事務に従事する者への研修
・　サイバーセキュリティに関する研修（具体的内容については、マイナンバーガイドラインを参照すること。）
※　教育研修については、教育研修への参加の機会を付与するとともに、研修未受講者に対して再受講の機会を付与する等の必要な措置を講ずる。
Ｅ　物理的安全管理措置 
ｃ　電子媒体等の取扱いにおける漏えい等の防止  （抄）
○　許可された電子媒体又は機器等以外のものについて使用の制限等の必要な措置を講ずる。また、記録機能を有する機器の情報システム端末等への接続の制限等の必要な措置を講ずる。</t>
        </r>
      </text>
    </comment>
    <comment ref="K123" authorId="0" shapeId="0" xr:uid="{4ECC39AE-85B2-4614-B9B3-A3A07B7E91D2}">
      <text>
        <r>
          <rPr>
            <sz val="9"/>
            <color indexed="81"/>
            <rFont val="UD デジタル 教科書体 NK-R"/>
            <family val="1"/>
            <charset val="128"/>
          </rPr>
          <t>■ マイナンバーガイドラインの主な参照箇所及び概要 ■
（※主に入門編の内容を記載しているため、詳しくはマイナンバーガイドライン本体を参照してください。）
（別添１）特定個人情報に関する安全管理措置
２　講ずべき安全管理措置の内容
Ｄ　人的安全管理措置 
ａ　事務取扱担当者の監督  
○　総括責任者及び保護責任者は、特定個人情報等が取扱規程等に基づき適正に取り扱われるよう、事務取扱担当者に対して必要かつ適切な監督を行う。
ｂ　事務取扱担当者等の教育  
○　保護責任者は、部署内の事務取扱担当者等に特定個人情報の保護に関する必要な教育研修を行う。
・　事務取扱担当者への教育研修
・　情報システムの管理に関する事務に従事する職員への教育研修
・　保護責任者に対する研修
・　情報システムの管理に関する事務に従事する職員への教育研修
・　特定個人情報ファイルを取り扱う事務に従事する者への研修
・　サイバーセキュリティに関する研修（具体的内容については、マイナンバーガイドラインを参照すること。）
※　教育研修については、教育研修への参加の機会を付与するとともに、研修未受講者に対して再受講の機会を付与する等の必要な措置を講ずる。
Ｅ　物理的安全管理措置 
ｃ　電子媒体等の取扱いにおける漏えい等の防止  （抄）
○　許可された電子媒体又は機器等以外のものについて使用の制限等の必要な措置を講ずる。また、記録機能を有する機器の情報システム端末等への接続の制限等の必要な措置を講ずる。</t>
        </r>
        <r>
          <rPr>
            <sz val="9"/>
            <color indexed="81"/>
            <rFont val="MS P ゴシック"/>
            <family val="3"/>
            <charset val="128"/>
          </rPr>
          <t xml:space="preserve">
</t>
        </r>
      </text>
    </comment>
    <comment ref="J128" authorId="0" shapeId="0" xr:uid="{66F49D25-CF4E-4369-93A8-DE595E8F7268}">
      <text>
        <r>
          <rPr>
            <b/>
            <sz val="12"/>
            <color indexed="81"/>
            <rFont val="Meiryo UI"/>
            <family val="3"/>
            <charset val="128"/>
          </rPr>
          <t>○　番号法第29条は、特定個人情報ファイルを作成できる範囲を限定的に定めています。評価対象の事務において特定個人情報ファイルを取り扱う者が不正に複製しないようにどのような措置を講じているか記載してください。</t>
        </r>
        <r>
          <rPr>
            <b/>
            <sz val="9"/>
            <color indexed="81"/>
            <rFont val="MS P ゴシック"/>
            <family val="3"/>
            <charset val="128"/>
          </rPr>
          <t xml:space="preserve">
</t>
        </r>
        <r>
          <rPr>
            <sz val="9"/>
            <color indexed="81"/>
            <rFont val="MS P ゴシック"/>
            <family val="3"/>
            <charset val="128"/>
          </rPr>
          <t xml:space="preserve">
</t>
        </r>
        <r>
          <rPr>
            <sz val="9"/>
            <color indexed="81"/>
            <rFont val="UD デジタル 教科書体 NK-R"/>
            <family val="1"/>
            <charset val="128"/>
          </rPr>
          <t>■ マイナンバーガイドラインの主な参照箇所及び概要 ■
（※主に入門編の内容を記載しているため、詳しくはマイナンバーガイドライン本体を参照してください。）
（別添１）特定個人情報に関する安全管理措置
２　講ずべき安全管理措置の内容
Ｄ　人的安全管理措置 
ａ　事務取扱担当者の監督  
○　総括責任者及び保護責任者は、特定個人情報等が取扱規程等に基づき適正に取り扱われるよう、事務取扱担当者に対して必要かつ適切な監督を行う。
ｂ　事務取扱担当者等の教育  
○　保護責任者は、部署内の事務取扱担当者等に特定個人情報の保護に関する必要な教育研修を行う。
・　事務取扱担当者への教育研修
・　情報システムの管理に関する事務に従事する職員への教育研修
・　保護責任者に対する研修
・　情報システムの管理に関する事務に従事する職員への教育研修
・　特定個人情報ファイルを取り扱う事務に従事する者への研修
・　サイバーセキュリティに関する研修（具体的内容については、マイナンバーガイドラインを参照すること。）
※　教育研修については、教育研修への参加の機会を付与するとともに、研修未受講者に対して再受講の機会を付与する等の必要な措置を講ずる。
Ｅ　物理的安全管理措置 
ｃ　電子媒体等の取扱いにおける漏えい等の防止  （抄）
○　許可された電子媒体又は機器等以外のものについて使用の制限等の必要な措置を講ずる。また、記録機能を有する機器の情報システム端末等への接続の制限等の必要な措置を講ずる。</t>
        </r>
      </text>
    </comment>
    <comment ref="K131" authorId="0" shapeId="0" xr:uid="{FB3C7E57-BDD8-4BA6-8BB8-89F9275951FC}">
      <text>
        <r>
          <rPr>
            <sz val="9"/>
            <color indexed="81"/>
            <rFont val="UD デジタル 教科書体 NK-R"/>
            <family val="1"/>
            <charset val="128"/>
          </rPr>
          <t>■ マイナンバーガイドラインの主な参照箇所及び概要 ■
（※主に入門編の内容を記載しているため、詳しくはマイナンバーガイドライン本体を参照してください。）
（別添１）特定個人情報に関する安全管理措置
２　講ずべき安全管理措置の内容
Ｄ　人的安全管理措置 
ａ　事務取扱担当者の監督  
○　総括責任者及び保護責任者は、特定個人情報等が取扱規程等に基づき適正に取り扱われるよう、事務取扱担当者に対して必要かつ適切な監督を行う。
ｂ　事務取扱担当者等の教育  
○　保護責任者は、部署内の事務取扱担当者等に特定個人情報の保護に関する必要な教育研修を行う。
・　事務取扱担当者への教育研修
・　情報システムの管理に関する事務に従事する職員への教育研修
・　保護責任者に対する研修
・　情報システムの管理に関する事務に従事する職員への教育研修
・　特定個人情報ファイルを取り扱う事務に従事する者への研修
・　サイバーセキュリティに関する研修（具体的内容については、マイナンバーガイドラインを参照すること。）
※　教育研修については、教育研修への参加の機会を付与するとともに、研修未受講者に対して再受講の機会を付与する等の必要な措置を講ずる。
Ｅ　物理的安全管理措置 
ｃ　電子媒体等の取扱いにおける漏えい等の防止  （抄）
○　許可された電子媒体又は機器等以外のものについて使用の制限等の必要な措置を講ずる。また、記録機能を有する機器の情報システム端末等への接続の制限等の必要な措置を講ずる。</t>
        </r>
        <r>
          <rPr>
            <sz val="9"/>
            <color indexed="81"/>
            <rFont val="MS P ゴシック"/>
            <family val="3"/>
            <charset val="128"/>
          </rPr>
          <t xml:space="preserve">
</t>
        </r>
      </text>
    </comment>
    <comment ref="A136" authorId="0" shapeId="0" xr:uid="{A4082669-6FE4-4967-8220-7EDD1EDA1425}">
      <text>
        <r>
          <rPr>
            <b/>
            <sz val="12"/>
            <color indexed="81"/>
            <rFont val="Meiryo UI"/>
            <family val="3"/>
            <charset val="128"/>
          </rPr>
          <t>○　特定個人情報の使用において、上記のリスク１～４以外に認識しているリスク及びそれらのリスクへの対策を記載してください。
○　リスク１～４についての「リスクへの対策は十分か」の質問において「課題が残されている」を選択した場合は、今後の取組の概要、予定等、補足する事項があれば記載してください。</t>
        </r>
        <r>
          <rPr>
            <b/>
            <sz val="9"/>
            <color indexed="81"/>
            <rFont val="MS P ゴシック"/>
            <family val="3"/>
            <charset val="128"/>
          </rPr>
          <t xml:space="preserve">
</t>
        </r>
        <r>
          <rPr>
            <sz val="9"/>
            <color indexed="81"/>
            <rFont val="UD デジタル 教科書体 NK-R"/>
            <family val="1"/>
            <charset val="128"/>
          </rPr>
          <t>■ マイナンバーガイドラインの主な参照箇所及び概要 ■
（※主に入門編の内容を記載しているため、詳しくはマイナンバーガイドライン本体を参照してください。）
（別添１）特定個人情報に関する安全管理措置
２　講ずべき安全管理措置の内容
Ｄ　人的安全管理措置 
ａ　事務取扱担当者の監督  
○　総括責任者及び保護責任者は、特定個人情報等が取扱規程等に基づき適正に取り扱われるよう、事務取扱担当者に対して必要かつ適切な監督を行う。
ｂ　事務取扱担当者等の教育  
○　保護責任者は、部署内の事務取扱担当者等に特定個人情報の保護に関する必要な教育研修を行う。
・　事務取扱担当者への教育研修
・　情報システムの管理に関する事務に従事する職員への教育研修
・　保護責任者に対する研修
・　情報システムの管理に関する事務に従事する職員への教育研修
・　特定個人情報ファイルを取り扱う事務に従事する者への研修
・　サイバーセキュリティに関する研修（具体的内容については、マイナンバーガイドラインを参照すること。）
※　教育研修については、教育研修への参加の機会を付与するとともに、研修未受講者に対して再受講の機会を付与する等の必要な措置を講ずる。
Ｅ　物理的安全管理措置 
ｃ　電子媒体等の取扱いにおける漏えい等の防止  （抄）
○　許可された電子媒体又は機器等以外のものについて使用の制限等の必要な措置を講ずる。また、記録機能を有する機器の情報システム端末等への接続の制限等の必要な措置を講ずる。</t>
        </r>
        <r>
          <rPr>
            <b/>
            <sz val="9"/>
            <color indexed="81"/>
            <rFont val="MS P ゴシック"/>
            <family val="3"/>
            <charset val="128"/>
          </rPr>
          <t xml:space="preserve">
</t>
        </r>
      </text>
    </comment>
    <comment ref="AG141" authorId="0" shapeId="0" xr:uid="{E8F67298-7E26-4DDA-A7EF-496A7FE59896}">
      <text>
        <r>
          <rPr>
            <sz val="9"/>
            <color indexed="81"/>
            <rFont val="UD デジタル 教科書体 NK-R"/>
            <family val="1"/>
            <charset val="128"/>
          </rPr>
          <t>■ マイナンバーガイドラインの主な参照箇所及び概要 ■
（※主に入門編の内容を記載しているため、詳しくはマイナンバーガイドライン本体を参照してください。）
第４－２－⑴ 委託の取扱い 
○　委託者（行政機関等）は、委託先において、番号法に基づき個人番号利用事務等を行う委託者が果たすべき安全管理措置と同等の措置が講じられるよう必要かつ適切な監督を行わなければならない。
※　委託者は、委託をする個人番号利用事務等において取り扱う特定個人情報の適切な安全管理が図られることを確認した上で再委託の諾否を判断しなければならない。また、委託先に対する監督義務だけではなく、再委託先に対しても間接的に監督義務を負うこととなる。
《必要かつ適切な監督》
①　委託先の適切な選定
②　委託先に安全管理措置を遵守させるための必要な委託契約の締結
（契約に盛り込む必要がある内容）
・秘密保持義務
・委託する業務の遂行に必要な範囲を超える事業所内からの特定個人情報の持ち出しの禁止
・特定個人情報の目的外利用の禁止
・再委託における条件
・漏えい等事案が発生した場合の委託先の責任
・委託契約終了後の特定個人情報の返却又は廃棄
・特定個人情報を取り扱う従業者の明確化
・従業者に対する監督・教育
・契約内容の遵守状況について報告を求める規定
・必要があると認めるときに実地調査を行うことができる規定等
③　委託先における特定個人情報の取扱状況の把握
○ 委託先が再委託する場合は、最初の委託者（行政機関等）の許諾を得た場合に限り、再委託をすることができます。再々委託以降も同様です。</t>
        </r>
        <r>
          <rPr>
            <sz val="9"/>
            <color indexed="81"/>
            <rFont val="MS P ゴシック"/>
            <family val="3"/>
            <charset val="128"/>
          </rPr>
          <t xml:space="preserve">
</t>
        </r>
      </text>
    </comment>
    <comment ref="J149" authorId="0" shapeId="0" xr:uid="{E639AFEC-C269-47C9-BA84-E57D2AEC2D7E}">
      <text>
        <r>
          <rPr>
            <b/>
            <sz val="12"/>
            <color indexed="81"/>
            <rFont val="Meiryo UI"/>
            <family val="3"/>
            <charset val="128"/>
          </rPr>
          <t xml:space="preserve">○　委託先を決定する際に特定個人情報ファイルを適切に取り扱う委託先であることをどのように確認しているか、手続等について記載してください。
○　また、委託先の決定後においても、特定個人情報ファイルの適切な取扱状況等を把握するために、必要に応じて実地の監査、調査等を行う等、契約締結後に情報保護管理体制の確認を行うこととしている場合は、その旨を記載することが考えられます。
○　番号法上の委託に該当するクラウドサービスを利用する場合は、情報保護管理体制の詳細を把握することが困難だと思われますので、クラウドサービス選定時に用いている基準等を利用して記載することが考えられます。例えば、「政府情報システムにおけるクラウドサービスの利用に係る基本方針」等に定められた諸条件や「特定個人情報の適正な取扱いに関するガイドライン」等に定められた各種条件を満たしていること等を記載することが考えられます。
</t>
        </r>
        <r>
          <rPr>
            <sz val="9"/>
            <color indexed="81"/>
            <rFont val="MS P ゴシック"/>
            <family val="3"/>
            <charset val="128"/>
          </rPr>
          <t xml:space="preserve">
</t>
        </r>
        <r>
          <rPr>
            <sz val="9"/>
            <color indexed="81"/>
            <rFont val="UD デジタル 教科書体 NK-R"/>
            <family val="1"/>
            <charset val="128"/>
          </rPr>
          <t>■ マイナンバーガイドラインの主な参照箇所及び概要■
（※主に入門編の内容を記載しているため、詳しくはマイナンバーガイドライン本体を参照してください。）
第４－２－⑴ 委託の取扱い
○ 委託者（行政機関等）は、委託先において、番号法に基づき個人番号利用事務等を行う委託者が果たすべき安全管理措置と同等の措置が講じられるよう必要かつ適切な監督を行わなければならない。
※ 委託者は、委託をする個人番号利用事務等において取り扱う特定個人情報の適切な安全管理が図られることを確認した上で再委託の諾否を判断しなければならない。また、委託先に対する監督義務だけではなく、再委託先に対しても間接的に監督義務を負うこととなる。
《必要かつ適切な監督》
　① 委託先の適切な選定
　② 委託先に安全管理措置を遵守させるための必要な委託契約の締結
　（契約に盛り込む必要がある内容）
　・秘密保持義務
　・委託する業務の遂行に必要な範囲を超える事業所内からの特定個人情報の持ち出しの禁止 
　・特定個人情報の目的外利用の禁止 
　・再委託における条件 
　・漏えい等事案が発生した場合の委託先の責任 
　・委託契約終了後の特定個人情報の返却又は廃棄 
　・特定個人情報を取り扱う従業者の明確化 
　・従業者に対する監督・教育 
　・契約内容の遵守状況について報告を求める規定 
　・必要があると認めるときに実地調査を行うことができる規定等 
　③ 委託先における特定個人情報の取扱状況の把握 
○ 委託先が再委託する場合は、最初の委託者（行政機関等）の許諾を得た場合に限り、再委託をすることができます。再々委託以降も同様です。</t>
        </r>
      </text>
    </comment>
    <comment ref="K153" authorId="0" shapeId="0" xr:uid="{8174FB63-E041-4F2C-8B29-93C3AE38B4B9}">
      <text>
        <r>
          <rPr>
            <b/>
            <sz val="12"/>
            <color indexed="81"/>
            <rFont val="Meiryo UI"/>
            <family val="3"/>
            <charset val="128"/>
          </rPr>
          <t xml:space="preserve">○　委託先において特定個人情報ファイルの閲覧者・更新者を必要最小限に制限しているかどうか選択してください。制限している場合は、具体的な措置について記載してください。
</t>
        </r>
        <r>
          <rPr>
            <b/>
            <sz val="9"/>
            <color indexed="81"/>
            <rFont val="Meiryo UI"/>
            <family val="3"/>
            <charset val="128"/>
          </rPr>
          <t xml:space="preserve">
</t>
        </r>
        <r>
          <rPr>
            <sz val="9"/>
            <color indexed="81"/>
            <rFont val="UD デジタル 教科書体 NK-R"/>
            <family val="1"/>
            <charset val="128"/>
          </rPr>
          <t>■ マイナンバーガイドラインの主な参照箇所及び概要■
（※主に入門編の内容を記載しているため、詳しくはマイナンバーガイドライン本体を参照してください。）
第４－２－⑴ 委託の取扱い
○ 委託者（行政機関等）は、委託先において、番号法に基づき個人番号利用事務等を行う委託者が果たすべき安全管理措置と同等の措置が講じられるよう必要かつ適切な監督を行わなければならない。
※ 委託者は、委託をする個人番号利用事務等において取り扱う特定個人情報の適切な安全管理が図られることを確認した上で再委託の諾否を判断しなければならない。また、委託先に対する監督義務だけではなく、再委託先に対しても間接的に監督義務を負うこととなる。
《必要かつ適切な監督》
　① 委託先の適切な選定
　② 委託先に安全管理措置を遵守させるための必要な委託契約の締結
　（契約に盛り込む必要がある内容）
　・秘密保持義務
　・委託する業務の遂行に必要な範囲を超える事業所内からの特定個人情報の持ち出しの禁止 
　・特定個人情報の目的外利用の禁止 
　・再委託における条件 
　・漏えい等事案が発生した場合の委託先の責任 
　・委託契約終了後の特定個人情報の返却又は廃棄 
　・特定個人情報を取り扱う従業者の明確化 
　・従業者に対する監督・教育 
　・契約内容の遵守状況について報告を求める規定 
　・必要があると認めるときに実地調査を行うことができる規定等 
　③ 委託先における特定個人情報の取扱状況の把握 
○ 委託先が再委託する場合は、最初の委託者（行政機関等）の許諾を得た場合に限り、再委託をすることができます。再々委託以降も同様です。</t>
        </r>
      </text>
    </comment>
    <comment ref="J156" authorId="0" shapeId="0" xr:uid="{B886364F-4081-42FF-B705-82E00BBAD837}">
      <text>
        <r>
          <rPr>
            <b/>
            <sz val="12"/>
            <color indexed="81"/>
            <rFont val="Meiryo UI"/>
            <family val="3"/>
            <charset val="128"/>
          </rPr>
          <t>○　委託先において特定個人情報ファイルの閲覧者・更新者を必要最小限に制限しているかどうか選択してください。制限している場合は、具体的な措置について記載してください。</t>
        </r>
        <r>
          <rPr>
            <b/>
            <sz val="9"/>
            <color indexed="81"/>
            <rFont val="MS P ゴシック"/>
            <family val="3"/>
            <charset val="128"/>
          </rPr>
          <t xml:space="preserve">
</t>
        </r>
        <r>
          <rPr>
            <sz val="9"/>
            <color indexed="81"/>
            <rFont val="MS P ゴシック"/>
            <family val="3"/>
            <charset val="128"/>
          </rPr>
          <t xml:space="preserve">
</t>
        </r>
        <r>
          <rPr>
            <sz val="9"/>
            <color indexed="81"/>
            <rFont val="UD デジタル 教科書体 NK-R"/>
            <family val="1"/>
            <charset val="128"/>
          </rPr>
          <t>■ マイナンバーガイドラインの主な参照箇所及び概要■
（※主に入門編の内容を記載しているため、詳しくはマイナンバーガイドライン本体を参照してください。）
第４－２－⑴ 委託の取扱い
○ 委託者（行政機関等）は、委託先において、番号法に基づき個人番号利用事務等を行う委託者が果たすべき安全管理措置と同等の措置が講じられるよう必要かつ適切な監督を行わなければならない。
※ 委託者は、委託をする個人番号利用事務等において取り扱う特定個人情報の適切な安全管理が図られることを確認した上で再委託の諾否を判断しなければならない。また、委託先に対する監督義務だけではなく、再委託先に対しても間接的に監督義務を負うこととなる。
《必要かつ適切な監督》
　① 委託先の適切な選定
　② 委託先に安全管理措置を遵守させるための必要な委託契約の締結
　（契約に盛り込む必要がある内容）
　・秘密保持義務
　・委託する業務の遂行に必要な範囲を超える事業所内からの特定個人情報の持ち出しの禁止 
　・特定個人情報の目的外利用の禁止 
　・再委託における条件 
　・漏えい等事案が発生した場合の委託先の責任 
　・委託契約終了後の特定個人情報の返却又は廃棄 
　・特定個人情報を取り扱う従業者の明確化 
　・従業者に対する監督・教育 
　・契約内容の遵守状況について報告を求める規定 
　・必要があると認めるときに実地調査を行うことができる規定等 
　③ 委託先における特定個人情報の取扱状況の把握 
○ 委託先が再委託する場合は、最初の委託者（行政機関等）の許諾を得た場合に限り、再委託をすることができます。再々委託以降も同様です。</t>
        </r>
      </text>
    </comment>
    <comment ref="K159" authorId="0" shapeId="0" xr:uid="{80A4C682-FC77-46D3-BA9E-AD32D8D79E55}">
      <text>
        <r>
          <rPr>
            <b/>
            <sz val="12"/>
            <color indexed="81"/>
            <rFont val="Meiryo UI"/>
            <family val="3"/>
            <charset val="128"/>
          </rPr>
          <t xml:space="preserve">○　委託先における特定個人情報ファイルの取扱いについて、どの従業者がどの特定個人情報をどのように取り扱ったかの記録を残しているかどうかを選択してください。
○　記録を残している場合は、記録はどの程度の期間保存されるかを記載してください。
○　記録を残していない場合は、残していなくても権限のない者による不正な使用を防止できる理由を記載してください。
</t>
        </r>
        <r>
          <rPr>
            <sz val="9"/>
            <color indexed="81"/>
            <rFont val="UD デジタル 教科書体 NK-R"/>
            <family val="1"/>
            <charset val="128"/>
          </rPr>
          <t>■ マイナンバーガイドラインの主な参照箇所及び概要■
（※主に入門編の内容を記載しているため、詳しくはマイナンバーガイドライン本体を参照してください。）
第４－２－⑴ 委託の取扱い
○ 委託者（行政機関等）は、委託先において、番号法に基づき個人番号利用事務等を行う委託者が果たすべき安全管理措置と同等の措置が講じられるよう必要かつ適切な監督を行わなければならない。
※ 委託者は、委託をする個人番号利用事務等において取り扱う特定個人情報の適切な安全管理が図られることを確認した上で再委託の諾否を判断しなければならない。また、委託先に対する監督義務だけではなく、再委託先に対しても間接的に監督義務を負うこととなる。
《必要かつ適切な監督》
　① 委託先の適切な選定
　② 委託先に安全管理措置を遵守させるための必要な委託契約の締結
　（契約に盛り込む必要がある内容）
　・秘密保持義務
　・委託する業務の遂行に必要な範囲を超える事業所内からの特定個人情報の持ち出しの禁止 
　・特定個人情報の目的外利用の禁止 
　・再委託における条件 
　・漏えい等事案が発生した場合の委託先の責任 
　・委託契約終了後の特定個人情報の返却又は廃棄 
　・特定個人情報を取り扱う従業者の明確化 
　・従業者に対する監督・教育 
　・契約内容の遵守状況について報告を求める規定 
　・必要があると認めるときに実地調査を行うことができる規定等 
　③ 委託先における特定個人情報の取扱状況の把握 
○ 委託先が再委託する場合は、最初の委託者（行政機関等）の許諾を得た場合に限り、再委託をすることができます。再々委託以降も同様です。</t>
        </r>
      </text>
    </comment>
    <comment ref="J162" authorId="0" shapeId="0" xr:uid="{8C6A6036-C96E-403A-97D9-7AA6E23445D7}">
      <text>
        <r>
          <rPr>
            <b/>
            <sz val="12"/>
            <color indexed="81"/>
            <rFont val="Meiryo UI"/>
            <family val="3"/>
            <charset val="128"/>
          </rPr>
          <t>○　委託先における特定個人情報ファイルの取扱いについて、どの従業者がどの特定個人情報をどのように取り扱ったかの記録を残しているかどうかを選択してください。
○　記録を残している場合は、記録はどの程度の期間保存されるかを記載してください。
○　記録を残していない場合は、残していなくても権限のない者による不正な使用を防止できる理由を記載してください。</t>
        </r>
        <r>
          <rPr>
            <b/>
            <sz val="9"/>
            <color indexed="81"/>
            <rFont val="MS P ゴシック"/>
            <family val="3"/>
            <charset val="128"/>
          </rPr>
          <t xml:space="preserve">
</t>
        </r>
        <r>
          <rPr>
            <sz val="9"/>
            <color indexed="81"/>
            <rFont val="MS P ゴシック"/>
            <family val="3"/>
            <charset val="128"/>
          </rPr>
          <t xml:space="preserve">
</t>
        </r>
        <r>
          <rPr>
            <sz val="9"/>
            <color indexed="81"/>
            <rFont val="UD デジタル 教科書体 NK-R"/>
            <family val="1"/>
            <charset val="128"/>
          </rPr>
          <t>■ マイナンバーガイドラインの主な参照箇所及び概要■
（※主に入門編の内容を記載しているため、詳しくはマイナンバーガイドライン本体を参照してください。）
第４－２－⑴ 委託の取扱い
○ 委託者（行政機関等）は、委託先において、番号法に基づき個人番号利用事務等を行う委託者が果たすべき安全管理措置と同等の措置が講じられるよう必要かつ適切な監督を行わなければならない。
※ 委託者は、委託をする個人番号利用事務等において取り扱う特定個人情報の適切な安全管理が図られることを確認した上で再委託の諾否を判断しなければならない。また、委託先に対する監督義務だけではなく、再委託先に対しても間接的に監督義務を負うこととなる。
《必要かつ適切な監督》
　① 委託先の適切な選定
　② 委託先に安全管理措置を遵守させるための必要な委託契約の締結
　（契約に盛り込む必要がある内容）
　・秘密保持義務
　・委託する業務の遂行に必要な範囲を超える事業所内からの特定個人情報の持ち出しの禁止 
　・特定個人情報の目的外利用の禁止 
　・再委託における条件 
　・漏えい等事案が発生した場合の委託先の責任 
　・委託契約終了後の特定個人情報の返却又は廃棄 
　・特定個人情報を取り扱う従業者の明確化 
　・従業者に対する監督・教育 
　・契約内容の遵守状況について報告を求める規定 
　・必要があると認めるときに実地調査を行うことができる規定等 
　③ 委託先における特定個人情報の取扱状況の把握 
○ 委託先が再委託する場合は、最初の委託者（行政機関等）の許諾を得た場合に限り、再委託をすることができます。再々委託以降も同様です。</t>
        </r>
      </text>
    </comment>
    <comment ref="K165" authorId="0" shapeId="0" xr:uid="{E6230CBD-F319-4202-8A7A-E71D960583E4}">
      <text>
        <r>
          <rPr>
            <b/>
            <sz val="12"/>
            <color indexed="81"/>
            <rFont val="Meiryo UI"/>
            <family val="3"/>
            <charset val="128"/>
          </rPr>
          <t>○　委託先から他者への又は委託元から委託先への特定個人情報の提供に関するルールを定めているかどうかを選択してください。
○　定めている場合、それぞれどのようなルールであるか、どのようにしてルール遵守を確認するかを記載してください。
○　そもそも委託先から他者への提供を認めていない場合、どのようにして提供されていないことを確認するかを記載してください。</t>
        </r>
        <r>
          <rPr>
            <b/>
            <sz val="9"/>
            <color indexed="81"/>
            <rFont val="MS P ゴシック"/>
            <family val="3"/>
            <charset val="128"/>
          </rPr>
          <t xml:space="preserve">
</t>
        </r>
        <r>
          <rPr>
            <sz val="9"/>
            <color indexed="81"/>
            <rFont val="UD デジタル 教科書体 NK-R"/>
            <family val="1"/>
            <charset val="128"/>
          </rPr>
          <t>■ マイナンバーガイドラインの主な参照箇所及び概要■
（※主に入門編の内容を記載しているため、詳しくはマイナンバーガイドライン本体を参照してください。）
第４－２－⑴ 委託の取扱い
○ 委託者（行政機関等）は、委託先において、番号法に基づき個人番号利用事務等を行う委託者が果たすべき安全管理措置と同等の措置が講じられるよう必要かつ適切な監督を行わなければならない。
※ 委託者は、委託をする個人番号利用事務等において取り扱う特定個人情報の適切な安全管理が図られることを確認した上で再委託の諾否を判断しなければならない。また、委託先に対する監督義務だけではなく、再委託先に対しても間接的に監督義務を負うこととなる。
《必要かつ適切な監督》
　① 委託先の適切な選定
　② 委託先に安全管理措置を遵守させるための必要な委託契約の締結
　（契約に盛り込む必要がある内容）
　・秘密保持義務
　・委託する業務の遂行に必要な範囲を超える事業所内からの特定個人情報の持ち出しの禁止 
　・特定個人情報の目的外利用の禁止 
　・再委託における条件 
　・漏えい等事案が発生した場合の委託先の責任 
　・委託契約終了後の特定個人情報の返却又は廃棄 
　・特定個人情報を取り扱う従業者の明確化 
　・従業者に対する監督・教育 
　・契約内容の遵守状況について報告を求める規定 
　・必要があると認めるときに実地調査を行うことができる規定等 
　③ 委託先における特定個人情報の取扱状況の把握 
○ 委託先が再委託する場合は、最初の委託者（行政機関等）の許諾を得た場合に限り、再委託をすることができます。再々委託以降も同様です。</t>
        </r>
      </text>
    </comment>
    <comment ref="J167" authorId="0" shapeId="0" xr:uid="{C35FFB83-3AD8-44A5-B845-24292FF2D9EA}">
      <text>
        <r>
          <rPr>
            <b/>
            <sz val="12"/>
            <color indexed="81"/>
            <rFont val="Meiryo UI"/>
            <family val="3"/>
            <charset val="128"/>
          </rPr>
          <t>○　委託先から他者への又は委託元から委託先への特定個人情報の提供に関するルールを定めているかどうかを選択してください。
○　定めている場合、それぞれどのようなルールであるか、どのようにしてルール遵守を確認するかを記載してください。
○　そもそも委託先から他者への提供を認めていない場合、どのようにして提供されていないことを確認するかを記載してください。</t>
        </r>
        <r>
          <rPr>
            <b/>
            <sz val="9"/>
            <color indexed="81"/>
            <rFont val="MS P ゴシック"/>
            <family val="3"/>
            <charset val="128"/>
          </rPr>
          <t xml:space="preserve">
</t>
        </r>
        <r>
          <rPr>
            <sz val="9"/>
            <color indexed="81"/>
            <rFont val="MS P ゴシック"/>
            <family val="3"/>
            <charset val="128"/>
          </rPr>
          <t xml:space="preserve">
</t>
        </r>
        <r>
          <rPr>
            <sz val="9"/>
            <color indexed="81"/>
            <rFont val="UD デジタル 教科書体 NK-R"/>
            <family val="1"/>
            <charset val="128"/>
          </rPr>
          <t>■ マイナンバーガイドラインの主な参照箇所及び概要■
（※主に入門編の内容を記載しているため、詳しくはマイナンバーガイドライン本体を参照してください。）
第４－２－⑴ 委託の取扱い
○ 委託者（行政機関等）は、委託先において、番号法に基づき個人番号利用事務等を行う委託者が果たすべき安全管理措置と同等の措置が講じられるよう必要かつ適切な監督を行わなければならない。
※ 委託者は、委託をする個人番号利用事務等において取り扱う特定個人情報の適切な安全管理が図られることを確認した上で再委託の諾否を判断しなければならない。また、委託先に対する監督義務だけではなく、再委託先に対しても間接的に監督義務を負うこととなる。
《必要かつ適切な監督》
　① 委託先の適切な選定
　② 委託先に安全管理措置を遵守させるための必要な委託契約の締結
　（契約に盛り込む必要がある内容）
　・秘密保持義務
　・委託する業務の遂行に必要な範囲を超える事業所内からの特定個人情報の持ち出しの禁止 
　・特定個人情報の目的外利用の禁止 
　・再委託における条件 
　・漏えい等事案が発生した場合の委託先の責任 
　・委託契約終了後の特定個人情報の返却又は廃棄 
　・特定個人情報を取り扱う従業者の明確化 
　・従業者に対する監督・教育 
　・契約内容の遵守状況について報告を求める規定 
　・必要があると認めるときに実地調査を行うことができる規定等 
　③ 委託先における特定個人情報の取扱状況の把握 
○ 委託先が再委託する場合は、最初の委託者（行政機関等）の許諾を得た場合に限り、再委託をすることができます。再々委託以降も同様です。</t>
        </r>
      </text>
    </comment>
    <comment ref="J172" authorId="0" shapeId="0" xr:uid="{B145C9E2-5016-4F96-AEC8-2FE2D6BDCC33}">
      <text>
        <r>
          <rPr>
            <b/>
            <sz val="12"/>
            <color indexed="81"/>
            <rFont val="Meiryo UI"/>
            <family val="3"/>
            <charset val="128"/>
          </rPr>
          <t>○　委託先から他者への又は委託元から委託先への特定個人情報の提供に関するルールを定めているかどうかを選択してください。
○　定めている場合、それぞれどのようなルールであるか、どのようにしてルール遵守を確認するかを記載してください。
○　そもそも委託先から他者への提供を認めていない場合、どのようにして提供されていないことを確認するかを記載してください。</t>
        </r>
        <r>
          <rPr>
            <b/>
            <sz val="9"/>
            <color indexed="81"/>
            <rFont val="MS P ゴシック"/>
            <family val="3"/>
            <charset val="128"/>
          </rPr>
          <t xml:space="preserve">
</t>
        </r>
        <r>
          <rPr>
            <sz val="9"/>
            <color indexed="81"/>
            <rFont val="MS P ゴシック"/>
            <family val="3"/>
            <charset val="128"/>
          </rPr>
          <t xml:space="preserve">
</t>
        </r>
        <r>
          <rPr>
            <sz val="9"/>
            <color indexed="81"/>
            <rFont val="UD デジタル 教科書体 NK-R"/>
            <family val="1"/>
            <charset val="128"/>
          </rPr>
          <t>■ マイナンバーガイドラインの主な参照箇所及び概要■
（※主に入門編の内容を記載しているため、詳しくはマイナンバーガイドライン本体を参照してください。）
第４－２－⑴ 委託の取扱い
○ 委託者（行政機関等）は、委託先において、番号法に基づき個人番号利用事務等を行う委託者が果たすべき安全管理措置と同等の措置が講じられるよう必要かつ適切な監督を行わなければならない。
※ 委託者は、委託をする個人番号利用事務等において取り扱う特定個人情報の適切な安全管理が図られることを確認した上で再委託の諾否を判断しなければならない。また、委託先に対する監督義務だけではなく、再委託先に対しても間接的に監督義務を負うこととなる。
《必要かつ適切な監督》
　① 委託先の適切な選定
　② 委託先に安全管理措置を遵守させるための必要な委託契約の締結
　（契約に盛り込む必要がある内容）
　・秘密保持義務
　・委託する業務の遂行に必要な範囲を超える事業所内からの特定個人情報の持ち出しの禁止 
　・特定個人情報の目的外利用の禁止 
　・再委託における条件 
　・漏えい等事案が発生した場合の委託先の責任 
　・委託契約終了後の特定個人情報の返却又は廃棄 
　・特定個人情報を取り扱う従業者の明確化 
　・従業者に対する監督・教育 
　・契約内容の遵守状況について報告を求める規定 
　・必要があると認めるときに実地調査を行うことができる規定等 
　③ 委託先における特定個人情報の取扱状況の把握 
○ 委託先が再委託する場合は、最初の委託者（行政機関等）の許諾を得た場合に限り、再委託をすることができます。再々委託以降も同様です。</t>
        </r>
      </text>
    </comment>
    <comment ref="K177" authorId="0" shapeId="0" xr:uid="{3D1A8A0B-97BE-4366-9906-D0CBF7C3AFB0}">
      <text>
        <r>
          <rPr>
            <b/>
            <sz val="12"/>
            <color indexed="81"/>
            <rFont val="Meiryo UI"/>
            <family val="3"/>
            <charset val="128"/>
          </rPr>
          <t xml:space="preserve">○　委託先における特定個人情報の消去のルールを定めているかどうかを選択してください。　
○　定めている場合は、どのようなルールを定めているか、どのようにしてルール遵守を確認するか、委託契約終了後の消去をどのように確認するかについて記載してください。
</t>
        </r>
        <r>
          <rPr>
            <b/>
            <sz val="9"/>
            <color indexed="81"/>
            <rFont val="MS P ゴシック"/>
            <family val="3"/>
            <charset val="128"/>
          </rPr>
          <t xml:space="preserve">
</t>
        </r>
        <r>
          <rPr>
            <sz val="9"/>
            <color indexed="81"/>
            <rFont val="UD デジタル 教科書体 NK-R"/>
            <family val="1"/>
            <charset val="128"/>
          </rPr>
          <t>■ マイナンバーガイドラインの主な参照箇所及び概要■
（※主に入門編の内容を記載しているため、詳しくはマイナンバーガイドライン本体を参照してください。）
第４－２－⑴ 委託の取扱い
○ 委託者（行政機関等）は、委託先において、番号法に基づき個人番号利用事務等を行う委託者が果たすべき安全管理措置と同等の措置が講じられるよう必要かつ適切な監督を行わなければならない。
※ 委託者は、委託をする個人番号利用事務等において取り扱う特定個人情報の適切な安全管理が図られることを確認した上で再委託の諾否を判断しなければならない。また、委託先に対する監督義務だけではなく、再委託先に対しても間接的に監督義務を負うこととなる。
《必要かつ適切な監督》
　① 委託先の適切な選定
　② 委託先に安全管理措置を遵守させるための必要な委託契約の締結
　（契約に盛り込む必要がある内容）
　・秘密保持義務
　・委託する業務の遂行に必要な範囲を超える事業所内からの特定個人情報の持ち出しの禁止 
　・特定個人情報の目的外利用の禁止 
　・再委託における条件 
　・漏えい等事案が発生した場合の委託先の責任 
　・委託契約終了後の特定個人情報の返却又は廃棄 
　・特定個人情報を取り扱う従業者の明確化 
　・従業者に対する監督・教育 
　・契約内容の遵守状況について報告を求める規定 
　・必要があると認めるときに実地調査を行うことができる規定等 
　③ 委託先における特定個人情報の取扱状況の把握 
○ 委託先が再委託する場合は、最初の委託者（行政機関等）の許諾を得た場合に限り、再委託をすることができます。再々委託以降も同様です。</t>
        </r>
      </text>
    </comment>
    <comment ref="J179" authorId="0" shapeId="0" xr:uid="{EFBD2439-0CC1-4BD2-8CD9-F47A406A7046}">
      <text>
        <r>
          <rPr>
            <b/>
            <sz val="12"/>
            <color indexed="81"/>
            <rFont val="Meiryo UI"/>
            <family val="3"/>
            <charset val="128"/>
          </rPr>
          <t>○　委託先における特定個人情報の消去のルールを定めているかどうかを選択してください。　
○　定めている場合は、どのようなルールを定めているか、どのようにしてルール遵守を確認するか、委託契約終了後の消去をどのように確認するかについて記載してください。</t>
        </r>
        <r>
          <rPr>
            <b/>
            <sz val="9"/>
            <color indexed="81"/>
            <rFont val="MS P ゴシック"/>
            <family val="3"/>
            <charset val="128"/>
          </rPr>
          <t xml:space="preserve">
</t>
        </r>
        <r>
          <rPr>
            <sz val="9"/>
            <color indexed="81"/>
            <rFont val="UD デジタル 教科書体 NK-R"/>
            <family val="1"/>
            <charset val="128"/>
          </rPr>
          <t xml:space="preserve">
■ マイナンバーガイドラインの主な参照箇所及び概要■
（※主に入門編の内容を記載しているため、詳しくはマイナンバーガイドライン本体を参照してください。）
第４－２－⑴ 委託の取扱い
○ 委託者（行政機関等）は、委託先において、番号法に基づき個人番号利用事務等を行う委託者が果たすべき安全管理措置と同等の措置が講じられるよう必要かつ適切な監督を行わなければならない。
※ 委託者は、委託をする個人番号利用事務等において取り扱う特定個人情報の適切な安全管理が図られることを確認した上で再委託の諾否を判断しなければならない。また、委託先に対する監督義務だけではなく、再委託先に対しても間接的に監督義務を負うこととなる。
《必要かつ適切な監督》
　① 委託先の適切な選定
　② 委託先に安全管理措置を遵守させるための必要な委託契約の締結
　（契約に盛り込む必要がある内容）
　・秘密保持義務
　・委託する業務の遂行に必要な範囲を超える事業所内からの特定個人情報の持ち出しの禁止 
　・特定個人情報の目的外利用の禁止 
　・再委託における条件 
　・漏えい等事案が発生した場合の委託先の責任 
　・委託契約終了後の特定個人情報の返却又は廃棄 
　・特定個人情報を取り扱う従業者の明確化 
　・従業者に対する監督・教育 
　・契約内容の遵守状況について報告を求める規定 
　・必要があると認めるときに実地調査を行うことができる規定等 
　③ 委託先における特定個人情報の取扱状況の把握 
○ 委託先が再委託する場合は、最初の委託者（行政機関等）の許諾を得た場合に限り、再委託をすることができます。再々委託以降も同様です。</t>
        </r>
      </text>
    </comment>
    <comment ref="K184" authorId="0" shapeId="0" xr:uid="{04DB627B-27F8-496C-8187-B3594987CEB3}">
      <text>
        <r>
          <rPr>
            <b/>
            <sz val="12"/>
            <color indexed="81"/>
            <rFont val="Meiryo UI"/>
            <family val="3"/>
            <charset val="128"/>
          </rPr>
          <t xml:space="preserve">○　委託先と締結する委託契約において、特定個人情報ファイルの取扱いに関して定めているかどうかを選択してください。また、定めている場合は、どのような規定を設けるか記載してください。
○　例えば、規定については、以下の内容が考えられます。
　・秘密保持義務
　・委託する業務の遂行に必要な範囲を超える事業所内からの特定個人情報の持ち出しの禁止
　・特定個人情報の目的外利用の禁止
　・再委託における条件
　・漏えい事案等が発生した場合の委託先の責任
　・委託契約終了後の特定個人情報の返却又は廃棄
　・特定個人情報を取り扱う従業者の明確化
　・従業者に対する監督・教育、契約内容の遵守状況についての報告を行うこと
　・必要があると認めるときは、委託先に対して実地の監査、調査等を行うこと
</t>
        </r>
        <r>
          <rPr>
            <sz val="9"/>
            <color indexed="81"/>
            <rFont val="MS P ゴシック"/>
            <family val="3"/>
            <charset val="128"/>
          </rPr>
          <t xml:space="preserve">
</t>
        </r>
        <r>
          <rPr>
            <sz val="9"/>
            <color indexed="81"/>
            <rFont val="UD デジタル 教科書体 NK-R"/>
            <family val="1"/>
            <charset val="128"/>
          </rPr>
          <t>■ マイナンバーガイドラインの主な参照箇所及び概要■
（※主に入門編の内容を記載しているため、詳しくはマイナンバーガイドライン本体を参照してください。）
第４－２－⑴ 委託の取扱い
○ 委託者（行政機関等）は、委託先において、番号法に基づき個人番号利用事務等を行う委託者が果たすべき安全管理措置と同等の措置が講じられるよう必要かつ適切な監督を行わなければならない。
※ 委託者は、委託をする個人番号利用事務等において取り扱う特定個人情報の適切な安全管理が図られることを確認した上で再委託の諾否を判断しなければならない。また、委託先に対する監督義務だけではなく、再委託先に対しても間接的に監督義務を負うこととなる。
《必要かつ適切な監督》
　① 委託先の適切な選定
　② 委託先に安全管理措置を遵守させるための必要な委託契約の締結
　（契約に盛り込む必要がある内容）
　・秘密保持義務
　・委託する業務の遂行に必要な範囲を超える事業所内からの特定個人情報の持ち出しの禁止 
　・特定個人情報の目的外利用の禁止 
　・再委託における条件 
　・漏えい等事案が発生した場合の委託先の責任 
　・委託契約終了後の特定個人情報の返却又は廃棄 
　・特定個人情報を取り扱う従業者の明確化 
　・従業者に対する監督・教育 
　・契約内容の遵守状況について報告を求める規定 
　・必要があると認めるときに実地調査を行うことができる規定等 
　③ 委託先における特定個人情報の取扱状況の把握 
○ 委託先が再委託する場合は、最初の委託者（行政機関等）の許諾を得た場合に限り、再委託をすることができます。再々委託以降も同様です。</t>
        </r>
      </text>
    </comment>
    <comment ref="J187" authorId="0" shapeId="0" xr:uid="{BFD0937F-55DB-4C4D-92C6-17F08E214897}">
      <text>
        <r>
          <rPr>
            <b/>
            <sz val="12"/>
            <color indexed="81"/>
            <rFont val="Meiryo UI"/>
            <family val="3"/>
            <charset val="128"/>
          </rPr>
          <t>○　委託先と締結する委託契約において、特定個人情報ファイルの取扱いに関して定めているかどうかを選択してください。また、定めている場合は、どのような規定を設けるか記載してください。
○　例えば、規定については、以下の内容が考えられます。
　・秘密保持義務
　・委託する業務の遂行に必要な範囲を超える事業所内からの特定個人情報の持ち出しの禁止
　・特定個人情報の目的外利用の禁止
　・再委託における条件
　・漏えい事案等が発生した場合の委託先の責任
　・委託契約終了後の特定個人情報の返却又は廃棄
　・特定個人情報を取り扱う従業者の明確化
　・従業者に対する監督・教育、契約内容の遵守状況についての報告を行うこと
　・必要があると認めるときは、委託先に対して実地の監査、調査等を行うこと</t>
        </r>
        <r>
          <rPr>
            <b/>
            <sz val="9"/>
            <color indexed="81"/>
            <rFont val="MS P ゴシック"/>
            <family val="3"/>
            <charset val="128"/>
          </rPr>
          <t xml:space="preserve">
</t>
        </r>
        <r>
          <rPr>
            <sz val="9"/>
            <color indexed="81"/>
            <rFont val="UD デジタル 教科書体 NK-R"/>
            <family val="1"/>
            <charset val="128"/>
          </rPr>
          <t xml:space="preserve">
■ マイナンバーガイドラインの主な参照箇所及び概要■
（※主に入門編の内容を記載しているため、詳しくはマイナンバーガイドライン本体を参照してください。）
第４－２－⑴ 委託の取扱い
○ 委託者（行政機関等）は、委託先において、番号法に基づき個人番号利用事務等を行う委託者が果たすべき安全管理措置と同等の措置が講じられるよう必要かつ適切な監督を行わなければならない。
※ 委託者は、委託をする個人番号利用事務等において取り扱う特定個人情報の適切な安全管理が図られることを確認した上で再委託の諾否を判断しなければならない。また、委託先に対する監督義務だけではなく、再委託先に対しても間接的に監督義務を負うこととなる。
《必要かつ適切な監督》
　① 委託先の適切な選定
　② 委託先に安全管理措置を遵守させるための必要な委託契約の締結
　（契約に盛り込む必要がある内容）
　・秘密保持義務
　・委託する業務の遂行に必要な範囲を超える事業所内からの特定個人情報の持ち出しの禁止 
　・特定個人情報の目的外利用の禁止 
　・再委託における条件 
　・漏えい等事案が発生した場合の委託先の責任 
　・委託契約終了後の特定個人情報の返却又は廃棄 
　・特定個人情報を取り扱う従業者の明確化 
　・従業者に対する監督・教育 
　・契約内容の遵守状況について報告を求める規定 
　・必要があると認めるときに実地調査を行うことができる規定等 
　③ 委託先における特定個人情報の取扱状況の把握 
○ 委託先が再委託する場合は、最初の委託者（行政機関等）の許諾を得た場合に限り、再委託をすることができます。再々委託以降も同様です。</t>
        </r>
      </text>
    </comment>
    <comment ref="K191" authorId="0" shapeId="0" xr:uid="{8AB07145-0F53-4E48-9DF3-51F88C6BE9A3}">
      <text>
        <r>
          <rPr>
            <b/>
            <sz val="12"/>
            <color indexed="81"/>
            <rFont val="Meiryo UI"/>
            <family val="3"/>
            <charset val="128"/>
          </rPr>
          <t>○　特定個人情報ファイルの取扱いを再委託している場合には、再委託先での適正な取扱いの確保のために行っている措置について記載してください。例えば、再委託先における特定個人情報ファイルの管理状況を定期的に点検している場合は、実施頻度、点検方法（訪問確認、セルフチェック）、点検後の改善指示の実施有無、改善状況のモニタリングの実施有無等を記載してください。</t>
        </r>
        <r>
          <rPr>
            <b/>
            <sz val="9"/>
            <color indexed="81"/>
            <rFont val="MS P ゴシック"/>
            <family val="3"/>
            <charset val="128"/>
          </rPr>
          <t xml:space="preserve">
</t>
        </r>
        <r>
          <rPr>
            <sz val="9"/>
            <color indexed="81"/>
            <rFont val="MS P ゴシック"/>
            <family val="3"/>
            <charset val="128"/>
          </rPr>
          <t xml:space="preserve">
</t>
        </r>
        <r>
          <rPr>
            <sz val="9"/>
            <color indexed="81"/>
            <rFont val="UD デジタル 教科書体 NK-R"/>
            <family val="1"/>
            <charset val="128"/>
          </rPr>
          <t>■ マイナンバーガイドラインの主な参照箇所及び概要■
（※主に入門編の内容を記載しているため、詳しくはマイナンバーガイドライン本体を参照してください。）
第４－２－⑴ 委託の取扱い
○ 委託者（行政機関等）は、委託先において、番号法に基づき個人番号利用事務等を行う委託者が果たすべき安全管理措置と同等の措置が講じられるよう必要かつ適切な監督を行わなければならない。
※ 委託者は、委託をする個人番号利用事務等において取り扱う特定個人情報の適切な安全管理が図られることを確認した上で再委託の諾否を判断しなければならない。また、委託先に対する監督義務だけではなく、再委託先に対しても間接的に監督義務を負うこととなる。
《必要かつ適切な監督》
　① 委託先の適切な選定
　② 委託先に安全管理措置を遵守させるための必要な委託契約の締結
　（契約に盛り込む必要がある内容）
　・秘密保持義務
　・委託する業務の遂行に必要な範囲を超える事業所内からの特定個人情報の持ち出しの禁止 
　・特定個人情報の目的外利用の禁止 
　・再委託における条件 
　・漏えい等事案が発生した場合の委託先の責任 
　・委託契約終了後の特定個人情報の返却又は廃棄 
　・特定個人情報を取り扱う従業者の明確化 
　・従業者に対する監督・教育 
　・契約内容の遵守状況について報告を求める規定 
　・必要があると認めるときに実地調査を行うことができる規定等 
　③ 委託先における特定個人情報の取扱状況の把握 
○ 委託先が再委託する場合は、最初の委託者（行政機関等）の許諾を得た場合に限り、再委託をすることができます。再々委託以降も同様です。</t>
        </r>
      </text>
    </comment>
    <comment ref="J194" authorId="0" shapeId="0" xr:uid="{2DA05E57-A8E4-4118-B79E-5ADE4831F24E}">
      <text>
        <r>
          <rPr>
            <b/>
            <sz val="12"/>
            <color indexed="81"/>
            <rFont val="Meiryo UI"/>
            <family val="3"/>
            <charset val="128"/>
          </rPr>
          <t>○　特定個人情報ファイルの取扱いを再委託している場合には、再委託先での適正な取扱いの確保のために行っている措置について記載してください。例えば、再委託先における特定個人情報ファイルの管理状況を定期的に点検している場合は、実施頻度、点検方法（訪問確認、セルフチェック）、点検後の改善指示の実施有無、改善状況のモニタリングの実施有無等を記載してください。</t>
        </r>
        <r>
          <rPr>
            <b/>
            <sz val="9"/>
            <color indexed="81"/>
            <rFont val="MS P ゴシック"/>
            <family val="3"/>
            <charset val="128"/>
          </rPr>
          <t xml:space="preserve">
</t>
        </r>
        <r>
          <rPr>
            <sz val="9"/>
            <color indexed="81"/>
            <rFont val="MS P ゴシック"/>
            <family val="3"/>
            <charset val="128"/>
          </rPr>
          <t xml:space="preserve">
</t>
        </r>
        <r>
          <rPr>
            <sz val="9"/>
            <color indexed="81"/>
            <rFont val="UD デジタル 教科書体 NK-R"/>
            <family val="1"/>
            <charset val="128"/>
          </rPr>
          <t>■ マイナンバーガイドラインの主な参照箇所及び概要■
（※主に入門編の内容を記載しているため、詳しくはマイナンバーガイドライン本体を参照してください。）
第４－２－⑴ 委託の取扱い
○ 委託者（行政機関等）は、委託先において、番号法に基づき個人番号利用事務等を行う委託者が果たすべき安全管理措置と同等の措置が講じられるよう必要かつ適切な監督を行わなければならない。
※ 委託者は、委託をする個人番号利用事務等において取り扱う特定個人情報の適切な安全管理が図られることを確認した上で再委託の諾否を判断しなければならない。また、委託先に対する監督義務だけではなく、再委託先に対しても間接的に監督義務を負うこととなる。
《必要かつ適切な監督》
　① 委託先の適切な選定
　② 委託先に安全管理措置を遵守させるための必要な委託契約の締結
　（契約に盛り込む必要がある内容）
　・秘密保持義務
　・委託する業務の遂行に必要な範囲を超える事業所内からの特定個人情報の持ち出しの禁止 
　・特定個人情報の目的外利用の禁止 
　・再委託における条件 
　・漏えい等事案が発生した場合の委託先の責任 
　・委託契約終了後の特定個人情報の返却又は廃棄 
　・特定個人情報を取り扱う従業者の明確化 
　・従業者に対する監督・教育 
　・契約内容の遵守状況について報告を求める規定 
　・必要があると認めるときに実地調査を行うことができる規定等 
　③ 委託先における特定個人情報の取扱状況の把握 
○ 委託先が再委託する場合は、最初の委託者（行政機関等）の許諾を得た場合に限り、再委託をすることができます。再々委託以降も同様です。</t>
        </r>
      </text>
    </comment>
    <comment ref="J197" authorId="0" shapeId="0" xr:uid="{B79E3405-A206-49D0-B32C-D77D1E306BEB}">
      <text>
        <r>
          <rPr>
            <sz val="9"/>
            <color indexed="81"/>
            <rFont val="UD デジタル 教科書体 NK-R"/>
            <family val="1"/>
            <charset val="128"/>
          </rPr>
          <t>■ マイナンバーガイドラインの主な参照箇所及び概要■
（※主に入門編の内容を記載しているため、詳しくはマイナンバーガイドライン本体を参照してください。）
第４－２－⑴ 委託の取扱い
○ 委託者（行政機関等）は、委託先において、番号法に基づき個人番号利用事務等を行う委託者が果たすべき安全管理措置と同等の措置が講じられるよう必要かつ適切な監督を行わなければならない。
※ 委託者は、委託をする個人番号利用事務等において取り扱う特定個人情報の適切な安全管理が図られることを確認した上で再委託の諾否を判断しなければならない。また、委託先に対する監督義務だけではなく、再委託先に対しても間接的に監督義務を負うこととなる。
《必要かつ適切な監督》
　① 委託先の適切な選定
　② 委託先に安全管理措置を遵守させるための必要な委託契約の締結
　（契約に盛り込む必要がある内容）
　・秘密保持義務
　・委託する業務の遂行に必要な範囲を超える事業所内からの特定個人情報の持ち出しの禁止 
　・特定個人情報の目的外利用の禁止 
　・再委託における条件 
　・漏えい等事案が発生した場合の委託先の責任 
　・委託契約終了後の特定個人情報の返却又は廃棄 
　・特定個人情報を取り扱う従業者の明確化 
　・従業者に対する監督・教育 
　・契約内容の遵守状況について報告を求める規定 
　・必要があると認めるときに実地調査を行うことができる規定等 
　③ 委託先における特定個人情報の取扱状況の把握 
○ 委託先が再委託する場合は、最初の委託者（行政機関等）の許諾を得た場合に限り、再委託をすることができます。再々委託以降も同様です。</t>
        </r>
      </text>
    </comment>
    <comment ref="K200" authorId="0" shapeId="0" xr:uid="{4EF0DECB-DCCC-4AC2-BD5E-EE51D1A2E997}">
      <text>
        <r>
          <rPr>
            <sz val="9"/>
            <color indexed="81"/>
            <rFont val="UD デジタル 教科書体 NK-R"/>
            <family val="1"/>
            <charset val="128"/>
          </rPr>
          <t>■ マイナンバーガイドラインの主な参照箇所及び概要■
（※主に入門編の内容を記載しているため、詳しくはマイナンバーガイドライン本体を参照してください。）
第４－２－⑴ 委託の取扱い
○ 委託者（行政機関等）は、委託先において、番号法に基づき個人番号利用事務等を行う委託者が果たすべき安全管理措置と同等の措置が講じられるよう必要かつ適切な監督を行わなければならない。
※ 委託者は、委託をする個人番号利用事務等において取り扱う特定個人情報の適切な安全管理が図られることを確認した上で再委託の諾否を判断しなければならない。また、委託先に対する監督義務だけではなく、再委託先に対しても間接的に監督義務を負うこととなる。
《必要かつ適切な監督》
　① 委託先の適切な選定
　② 委託先に安全管理措置を遵守させるための必要な委託契約の締結
　（契約に盛り込む必要がある内容）
　・秘密保持義務
　・委託する業務の遂行に必要な範囲を超える事業所内からの特定個人情報の持ち出しの禁止 
　・特定個人情報の目的外利用の禁止 
　・再委託における条件 
　・漏えい等事案が発生した場合の委託先の責任 
　・委託契約終了後の特定個人情報の返却又は廃棄 
　・特定個人情報を取り扱う従業者の明確化 
　・従業者に対する監督・教育 
　・契約内容の遵守状況について報告を求める規定 
　・必要があると認めるときに実地調査を行うことができる規定等 
　③ 委託先における特定個人情報の取扱状況の把握 
○ 委託先が再委託する場合は、最初の委託者（行政機関等）の許諾を得た場合に限り、再委託をすることができます。再々委託以降も同様です。</t>
        </r>
      </text>
    </comment>
    <comment ref="A205" authorId="0" shapeId="0" xr:uid="{8702B383-BDB8-44D5-9CF2-B3E9730698DB}">
      <text>
        <r>
          <rPr>
            <b/>
            <sz val="12"/>
            <color indexed="81"/>
            <rFont val="Meiryo UI"/>
            <family val="3"/>
            <charset val="128"/>
          </rPr>
          <t>○　特定個人情報ファイルの取扱いの委託において、上記のリスク以外に認識しているリスク及びそれらのリスクへの対策を記載してください。
○　上記「リスクへの対策は十分か」の質問において「課題が残されている」を選択した場合は、今後の取組の概要、予定等、補足する事項があれば記載してください。</t>
        </r>
        <r>
          <rPr>
            <b/>
            <sz val="9"/>
            <color indexed="81"/>
            <rFont val="MS P ゴシック"/>
            <family val="3"/>
            <charset val="128"/>
          </rPr>
          <t xml:space="preserve">
</t>
        </r>
        <r>
          <rPr>
            <sz val="9"/>
            <color indexed="81"/>
            <rFont val="MS P ゴシック"/>
            <family val="3"/>
            <charset val="128"/>
          </rPr>
          <t xml:space="preserve">
</t>
        </r>
      </text>
    </comment>
    <comment ref="AG211" authorId="0" shapeId="0" xr:uid="{8DE28AD7-DCCA-4EC5-94F8-E208FF33BB75}">
      <text>
        <r>
          <rPr>
            <sz val="9"/>
            <color indexed="81"/>
            <rFont val="UD デジタル 教科書体 NK-R"/>
            <family val="1"/>
            <charset val="128"/>
          </rPr>
          <t>■ マイナンバーガイドラインの主な参照箇所及び概要 ■
（※主に入門編の内容を記載しているため、詳しくはマイナンバーガイドライン本体を参照してください。）
第４－３－⑵ 個人番号の提供の求めの制限、特定個人情報の提供制限 
○　番号法で限定的に明記された場合を除き、個人番号の提供を求めてはならない。
○　番号法で限定的に明記された場合を除き、特定個人情報を提供してはならない。
（別添１）特定個人情報に関する安全管理措置
２　講ずべき安全管理措置の内容
Ｃ　組織的安全管理措置
ｂ 取扱規程等に基づく運用  
○　取扱規程等に基づく運用を行うとともに、その状況を確認するため、特定個人情報等の利用状況等を記録し、その記録を一定の期間保存し、定期に及び必要に応じ随時に分析等するための体制を整備する。記録については、改ざん、窃取又は不正な削除の防止のために必要な措置を講ずるとともに、分析等を行う。
ｃ 取扱状況を確認する手段の整備 
○　特定個人情報ファイルの取扱状況を確認するため、次に掲げる項目を含めて記録する。なお、取扱状況を確認するための記録等には、特定個人情報等は記載しない。
・特定個人情報ファイルの名称
・行政機関等の名称及び特定個人情報ファイルが利用に供される事務をつかさどる組織の名称
・特定個人情報ファイルの利用目的
・特定個人情報ファイルに記録される項目及び本人として特定個人情報ファイルに記録される個人の範囲
・特定個人情報ファイルに記録される特定個人情報等の収集方法
ｅ　取扱状況の把握及び安全管理措置の見直し  
○　監査責任者は、特定個人情報等の管理の状況について、定期に及び必要に応じ随時に監査（外部監査及び他部署等による点検を含む。）を行い、その結果を総括責任者に報告する。
○　総括責任者は、監査の結果等を踏まえ、必要があると認めるときは、取扱規程等の見直し等の措置を講ずる。
Ｄ　人的安全管理措置 
ａ　事務取扱担当者の監督  
○　総括責任者及び保護責任者は、特定個人情報等が取扱規程等に基づき適正に取り扱われるよう、事務取扱担当者に対して必要かつ適切な監督を行う。
ｂ　事務取扱担当者等の教育  
○　保護責任者は、部署内の事務取扱担当者等に特定個人情報の保護に関する必要な教育研修を行う。
・　事務取扱担当者への教育研修
・　情報システムの管理に関する事務に従事する職員への教育研修
・　保護責任者に対する研修
・　情報システムの管理に関する事務に従事する職員への教育研修
・　特定個人情報ファイルを取り扱う事務に従事する者への研修
・　サイバーセキュリティに関する研修（具体的内容については、マイナンバーガイドラインを参照すること。）
※　教育研修については、教育研修への参加の機会を付与するとともに、研修未受講者に対して再受講の機会を付与する等の必要な措置を講ずる。</t>
        </r>
        <r>
          <rPr>
            <b/>
            <sz val="9"/>
            <color indexed="81"/>
            <rFont val="MS P ゴシック"/>
            <family val="3"/>
            <charset val="128"/>
          </rPr>
          <t xml:space="preserve">
</t>
        </r>
        <r>
          <rPr>
            <sz val="9"/>
            <color indexed="81"/>
            <rFont val="MS P ゴシック"/>
            <family val="3"/>
            <charset val="128"/>
          </rPr>
          <t xml:space="preserve">
</t>
        </r>
      </text>
    </comment>
    <comment ref="K215" authorId="0" shapeId="0" xr:uid="{9844FE15-F588-4795-A405-1174061EA8CE}">
      <text>
        <r>
          <rPr>
            <b/>
            <sz val="12"/>
            <color indexed="81"/>
            <rFont val="Meiryo UI"/>
            <family val="3"/>
            <charset val="128"/>
          </rPr>
          <t>○　どの職員がどの特定個人情報をどのように提供又は移転したかについての記録を残しているかどうかを選択してください。
○　記録を残している場合は、具体的にどのような事項を、どのような方法で記録するか、記録はどの程度の期間保存されるか、正当な提供・移転以外に不正がなされる可能性のある処理についてもすべて記録しているかについて記載してください。
○　記録を残していない場合は、残していなくても特定個人情報が不正に提供又は移転されることを防止できる理由を記載してください。</t>
        </r>
        <r>
          <rPr>
            <b/>
            <sz val="9"/>
            <color indexed="81"/>
            <rFont val="MS P ゴシック"/>
            <family val="3"/>
            <charset val="128"/>
          </rPr>
          <t xml:space="preserve">
</t>
        </r>
        <r>
          <rPr>
            <sz val="9"/>
            <color indexed="81"/>
            <rFont val="UD デジタル 教科書体 NK-R"/>
            <family val="1"/>
            <charset val="128"/>
          </rPr>
          <t>■ マイナンバーガイドラインの主な参照箇所及び概要 ■
（※主に入門編の内容を記載しているため、詳しくはマイナンバーガイドライン本体を参照してください。）
（別添１）特定個人情報に関する安全管理措置
２　講ずべき安全管理措置の内容
Ｅ　物理的安全管理措置
ｃ　電子媒体等の取扱いにおける漏えい等の防止  
○　許可された電子媒体又は機器等以外のものについて使用の制限等の必要な措置を講ずる。また、記録機能を有する機器の情報システム端末等への接続の制限等の必要な措置を講ずる。
○　取扱規程等の手続に基づき、特定個人情報等が記録された電子媒体又は書類等を持ち運ぶ必要が生じた場合には、容易に個人番号が判明しないよう安全な方策を講ずる。
○　「持ち運ぶ」とは、特定個人情報等を管理区域又は取扱区域から外へ移動させること又は当該区域の外から当該区域へ移動させることをいい、庁舎内での移動等であっても、特定個人情報等の紛失・盗難等に留意する必要がある。
ｄ　漏えい等の防止  
○　特定個人情報等をインターネット等により外部に送信する場合、通信経路における漏えい等を防止するための措置を講ずる。
○　特定個人情報ファイルを機器又は電子媒体等に保存する必要がある場合、原則として、暗号化又はパスワードにより秘匿する。</t>
        </r>
        <r>
          <rPr>
            <b/>
            <sz val="9"/>
            <color indexed="81"/>
            <rFont val="MS P ゴシック"/>
            <family val="3"/>
            <charset val="128"/>
          </rPr>
          <t xml:space="preserve">
</t>
        </r>
      </text>
    </comment>
    <comment ref="J218" authorId="0" shapeId="0" xr:uid="{0AD90A9F-3F70-4000-A4C1-9809B1AF0E8D}">
      <text>
        <r>
          <rPr>
            <b/>
            <sz val="12"/>
            <color indexed="81"/>
            <rFont val="Meiryo UI"/>
            <family val="3"/>
            <charset val="128"/>
          </rPr>
          <t>○　どの職員がどの特定個人情報をどのように提供又は移転したかについての記録を残しているかどうかを選択してください。
○　記録を残している場合は、具体的にどのような事項を、どのような方法で記録するか、記録はどの程度の期間保存されるか、正当な提供・移転以外に不正がなされる可能性のある処理についてもすべて記録しているかについて記載してください。
○　記録を残していない場合は、残していなくても特定個人情報が不正に提供又は移転されることを防止できる理由を記載してください。</t>
        </r>
        <r>
          <rPr>
            <b/>
            <sz val="9"/>
            <color indexed="81"/>
            <rFont val="MS P ゴシック"/>
            <family val="3"/>
            <charset val="128"/>
          </rPr>
          <t xml:space="preserve">
</t>
        </r>
        <r>
          <rPr>
            <sz val="9"/>
            <color indexed="81"/>
            <rFont val="MS P ゴシック"/>
            <family val="3"/>
            <charset val="128"/>
          </rPr>
          <t xml:space="preserve">
</t>
        </r>
        <r>
          <rPr>
            <sz val="9"/>
            <color indexed="81"/>
            <rFont val="UD デジタル 教科書体 NK-R"/>
            <family val="1"/>
            <charset val="128"/>
          </rPr>
          <t>■ マイナンバーガイドラインの主な参照箇所及び概要 ■
（※主に入門編の内容を記載しているため、詳しくはマイナンバーガイドライン本体を参照してください。）
（別添１）特定個人情報に関する安全管理措置
２　講ずべき安全管理措置の内容
Ｅ　物理的安全管理措置
ｃ　電子媒体等の取扱いにおける漏えい等の防止  
○　許可された電子媒体又は機器等以外のものについて使用の制限等の必要な措置を講ずる。また、記録機能を有する機器の情報システム端末等への接続の制限等の必要な措置を講ずる。
○　取扱規程等の手続に基づき、特定個人情報等が記録された電子媒体又は書類等を持ち運ぶ必要が生じた場合には、容易に個人番号が判明しないよう安全な方策を講ずる。
○　「持ち運ぶ」とは、特定個人情報等を管理区域又は取扱区域から外へ移動させること又は当該区域の外から当該区域へ移動させることをいい、庁舎内での移動等であっても、特定個人情報等の紛失・盗難等に留意する必要がある。
ｄ　漏えい等の防止  
○　特定個人情報等をインターネット等により外部に送信する場合、通信経路における漏えい等を防止するための措置を講ずる。
○　特定個人情報ファイルを機器又は電子媒体等に保存する必要がある場合、原則として、暗号化又はパスワードにより秘匿する。</t>
        </r>
        <r>
          <rPr>
            <sz val="9"/>
            <color indexed="81"/>
            <rFont val="MS P ゴシック"/>
            <family val="3"/>
            <charset val="128"/>
          </rPr>
          <t xml:space="preserve">
</t>
        </r>
      </text>
    </comment>
    <comment ref="K222" authorId="0" shapeId="0" xr:uid="{DB2E9DF4-8CC8-4733-96F8-EF836E39E3C5}">
      <text>
        <r>
          <rPr>
            <b/>
            <sz val="12"/>
            <color indexed="81"/>
            <rFont val="Meiryo UI"/>
            <family val="3"/>
            <charset val="128"/>
          </rPr>
          <t xml:space="preserve">○　特定個人情報の提供・移転に関するルールを定めているかどうかを選択してください。
○　定めている場合は、どのようなルールを策定しているか、どのようにしてルール遵守を確認するかについて記載してください。
</t>
        </r>
        <r>
          <rPr>
            <sz val="9"/>
            <color indexed="81"/>
            <rFont val="MS P ゴシック"/>
            <family val="3"/>
            <charset val="128"/>
          </rPr>
          <t xml:space="preserve">
</t>
        </r>
        <r>
          <rPr>
            <sz val="9"/>
            <color indexed="81"/>
            <rFont val="UD デジタル 教科書体 NK-R"/>
            <family val="1"/>
            <charset val="128"/>
          </rPr>
          <t>■ マイナンバーガイドラインの主な参照箇所及び概要 ■
（※主に入門編の内容を記載しているため、詳しくはマイナンバーガイドライン本体を参照してください。）
（別添１）特定個人情報に関する安全管理措置
２　講ずべき安全管理措置の内容
Ｅ　物理的安全管理措置
ｃ　電子媒体等の取扱いにおける漏えい等の防止  
○　許可された電子媒体又は機器等以外のものについて使用の制限等の必要な措置を講ずる。また、記録機能を有する機器の情報システム端末等への接続の制限等の必要な措置を講ずる。
○　取扱規程等の手続に基づき、特定個人情報等が記録された電子媒体又は書類等を持ち運ぶ必要が生じた場合には、容易に個人番号が判明しないよう安全な方策を講ずる。
○　「持ち運ぶ」とは、特定個人情報等を管理区域又は取扱区域から外へ移動させること又は当該区域の外から当該区域へ移動させることをいい、庁舎内での移動等であっても、特定個人情報等の紛失・盗難等に留意する必要がある。
ｄ　漏えい等の防止  
○　特定個人情報等をインターネット等により外部に送信する場合、通信経路における漏えい等を防止するための措置を講ずる。
○　特定個人情報ファイルを機器又は電子媒体等に保存する必要がある場合、原則として、暗号化又はパスワードにより秘匿する。</t>
        </r>
        <r>
          <rPr>
            <sz val="9"/>
            <color indexed="81"/>
            <rFont val="MS P ゴシック"/>
            <family val="3"/>
            <charset val="128"/>
          </rPr>
          <t xml:space="preserve">
</t>
        </r>
      </text>
    </comment>
    <comment ref="J225" authorId="0" shapeId="0" xr:uid="{8B0E89B0-F910-41BB-A490-76E36880A308}">
      <text>
        <r>
          <rPr>
            <b/>
            <sz val="12"/>
            <color indexed="81"/>
            <rFont val="Meiryo UI"/>
            <family val="3"/>
            <charset val="128"/>
          </rPr>
          <t>○　特定個人情報の提供・移転に関するルールを定めているかどうかを選択してください。
○　定めている場合は、どのようなルールを策定しているか、どのようにしてルール遵守を確認するかについて記載してください。</t>
        </r>
        <r>
          <rPr>
            <b/>
            <sz val="9"/>
            <color indexed="81"/>
            <rFont val="MS P ゴシック"/>
            <family val="3"/>
            <charset val="128"/>
          </rPr>
          <t xml:space="preserve">
</t>
        </r>
        <r>
          <rPr>
            <sz val="9"/>
            <color indexed="81"/>
            <rFont val="UD デジタル 教科書体 NK-R"/>
            <family val="1"/>
            <charset val="128"/>
          </rPr>
          <t xml:space="preserve">
■ マイナンバーガイドラインの主な参照箇所及び概要 ■
（※主に入門編の内容を記載しているため、詳しくはマイナンバーガイドライン本体を参照してください。）
（別添１）特定個人情報に関する安全管理措置
２　講ずべき安全管理措置の内容
Ｅ　物理的安全管理措置
ｃ　電子媒体等の取扱いにおける漏えい等の防止  
○　許可された電子媒体又は機器等以外のものについて使用の制限等の必要な措置を講ずる。また、記録機能を有する機器の情報システム端末等への接続の制限等の必要な措置を講ずる。
○　取扱規程等の手続に基づき、特定個人情報等が記録された電子媒体又は書類等を持ち運ぶ必要が生じた場合には、容易に個人番号が判明しないよう安全な方策を講ずる。
○　「持ち運ぶ」とは、特定個人情報等を管理区域又は取扱区域から外へ移動させること又は当該区域の外から当該区域へ移動させることをいい、庁舎内での移動等であっても、特定個人情報等の紛失・盗難等に留意する必要がある。
ｄ　漏えい等の防止  
○　特定個人情報等をインターネット等により外部に送信する場合、通信経路における漏えい等を防止するための措置を講ずる。
○　特定個人情報ファイルを機器又は電子媒体等に保存する必要がある場合、原則として、暗号化又はパスワードにより秘匿する。</t>
        </r>
        <r>
          <rPr>
            <sz val="9"/>
            <color indexed="81"/>
            <rFont val="MS P ゴシック"/>
            <family val="3"/>
            <charset val="128"/>
          </rPr>
          <t xml:space="preserve">
</t>
        </r>
      </text>
    </comment>
    <comment ref="J229" authorId="0" shapeId="0" xr:uid="{89FB352E-2286-4CB2-BC2C-5A2EEB510C16}">
      <text>
        <r>
          <rPr>
            <sz val="9"/>
            <color indexed="81"/>
            <rFont val="UD デジタル 教科書体 NK-R"/>
            <family val="1"/>
            <charset val="128"/>
          </rPr>
          <t>■ マイナンバーガイドラインの主な参照箇所及び概要 ■
（※主に入門編の内容を記載しているため、詳しくはマイナンバーガイドライン本体を参照してください。）
（別添１）特定個人情報に関する安全管理措置
２　講ずべき安全管理措置の内容
Ｅ　物理的安全管理措置
ｃ　電子媒体等の取扱いにおける漏えい等の防止  
○　許可された電子媒体又は機器等以外のものについて使用の制限等の必要な措置を講ずる。また、記録機能を有する機器の情報システム端末等への接続の制限等の必要な措置を講ずる。
○　取扱規程等の手続に基づき、特定個人情報等が記録された電子媒体又は書類等を持ち運ぶ必要が生じた場合には、容易に個人番号が判明しないよう安全な方策を講ずる。
○　「持ち運ぶ」とは、特定個人情報等を管理区域又は取扱区域から外へ移動させること又は当該区域の外から当該区域へ移動させることをいい、庁舎内での移動等であっても、特定個人情報等の紛失・盗難等に留意する必要がある。
ｄ　漏えい等の防止  
○　特定個人情報等をインターネット等により外部に送信する場合、通信経路における漏えい等を防止するための措置を講ずる。
○　特定個人情報ファイルを機器又は電子媒体等に保存する必要がある場合、原則として、暗号化又はパスワードにより秘匿する。</t>
        </r>
        <r>
          <rPr>
            <b/>
            <sz val="9"/>
            <color indexed="81"/>
            <rFont val="MS P ゴシック"/>
            <family val="3"/>
            <charset val="128"/>
          </rPr>
          <t xml:space="preserve">
</t>
        </r>
        <r>
          <rPr>
            <sz val="9"/>
            <color indexed="81"/>
            <rFont val="MS P ゴシック"/>
            <family val="3"/>
            <charset val="128"/>
          </rPr>
          <t xml:space="preserve">
</t>
        </r>
      </text>
    </comment>
    <comment ref="K232" authorId="0" shapeId="0" xr:uid="{3797D38E-99EA-4A25-9D18-82F8CC8C94A8}">
      <text>
        <r>
          <rPr>
            <sz val="9"/>
            <color indexed="81"/>
            <rFont val="UD デジタル 教科書体 NK-R"/>
            <family val="1"/>
            <charset val="128"/>
          </rPr>
          <t>■ マイナンバーガイドラインの主な参照箇所及び概要 ■
（※主に入門編の内容を記載しているため、詳しくはマイナンバーガイドライン本体を参照してください。）
（別添１）特定個人情報に関する安全管理措置
２　講ずべき安全管理措置の内容
Ｅ　物理的安全管理措置
ｃ　電子媒体等の取扱いにおける漏えい等の防止  
○　許可された電子媒体又は機器等以外のものについて使用の制限等の必要な措置を講ずる。また、記録機能を有する機器の情報システム端末等への接続の制限等の必要な措置を講ずる。
○　取扱規程等の手続に基づき、特定個人情報等が記録された電子媒体又は書類等を持ち運ぶ必要が生じた場合には、容易に個人番号が判明しないよう安全な方策を講ずる。
○　「持ち運ぶ」とは、特定個人情報等を管理区域又は取扱区域から外へ移動させること又は当該区域の外から当該区域へ移動させることをいい、庁舎内での移動等であっても、特定個人情報等の紛失・盗難等に留意する必要がある。
ｄ　漏えい等の防止  
○　特定個人情報等をインターネット等により外部に送信する場合、通信経路における漏えい等を防止するための措置を講ずる。
○　特定個人情報ファイルを機器又は電子媒体等に保存する必要がある場合、原則として、暗号化又はパスワードにより秘匿する。</t>
        </r>
        <r>
          <rPr>
            <b/>
            <sz val="9"/>
            <color indexed="81"/>
            <rFont val="MS P ゴシック"/>
            <family val="3"/>
            <charset val="128"/>
          </rPr>
          <t xml:space="preserve">
</t>
        </r>
      </text>
    </comment>
    <comment ref="J237" authorId="0" shapeId="0" xr:uid="{CEF1A644-A558-4458-B945-5E54636B1F2F}">
      <text>
        <r>
          <rPr>
            <b/>
            <sz val="12"/>
            <color indexed="81"/>
            <rFont val="Meiryo UI"/>
            <family val="3"/>
            <charset val="128"/>
          </rPr>
          <t>○　特定個人情報を提供・移転する際に、情報の安全が保たれない不適切な方法で行われないよう、特に情報漏えいや紛失のリスクを軽減するためにどのような措置を講じているか記載してください。また、提供先・移転先における特定個人情報の使途が法令に基づく適切なものであることを確認するための措置を講じているか記載してください。</t>
        </r>
        <r>
          <rPr>
            <b/>
            <sz val="9"/>
            <color indexed="81"/>
            <rFont val="MS P ゴシック"/>
            <family val="3"/>
            <charset val="128"/>
          </rPr>
          <t xml:space="preserve">
</t>
        </r>
        <r>
          <rPr>
            <sz val="9"/>
            <color indexed="81"/>
            <rFont val="UD デジタル 教科書体 NK-R"/>
            <family val="1"/>
            <charset val="128"/>
          </rPr>
          <t xml:space="preserve">
■ マイナンバーガイドラインの主な参照箇所及び概要 ■
（※主に入門編の内容を記載しているため、詳しくはマイナンバーガイドライン本体を参照してください。）
第４－３－⑵ 個人番号の提供の求めの制限、特定個人情報の提供制限 
○　番号法で限定的に明記された場合を除き、個人番号の提供をしてはならない。
（別添１）特定個人情報に関する安全管理措置
２　講ずべき安全管理措置の内容
Ｅ　物理的安全管理措置
ｃ　電子媒体等の取扱いにおける漏えい等の防止  
○　許可された電子媒体又は機器等以外のものについて使用の制限等の必要な措置を講ずる。また、記録機能を有する機器の情報システム端末等への接続の制限等の必要な措置を講ずる。
○　取扱規程等の手続に基づき、特定個人情報等が記録された電子媒体又は書類等を持ち運ぶ必要が生じた場合には、容易に個人番号が判明しないよう安全な方策を講ずる。
○　「持ち運ぶ」とは、特定個人情報等を管理区域又は取扱区域から外へ移動させること又は当該区域の外から当該区域へ移動させることをいい、庁舎内での移動等であっても、特定個人情報等の紛失・盗難等に留意する必要がある。
Ｆ　技術的安全管理措置
ｄ　漏えい等の防止  
○　特定個人情報等をインターネット等により外部に送信する場合、通信経路における漏えい等を防止するための措置を講ずる。
○　特定個人情報ファイルを機器又は電子媒体等に保存する必要がある場合、原則として、暗号化又はパスワードにより秘匿する。</t>
        </r>
        <r>
          <rPr>
            <sz val="9"/>
            <color indexed="81"/>
            <rFont val="MS P ゴシック"/>
            <family val="3"/>
            <charset val="128"/>
          </rPr>
          <t xml:space="preserve">
</t>
        </r>
      </text>
    </comment>
    <comment ref="K241" authorId="0" shapeId="0" xr:uid="{09A42C80-7CF1-46B8-95AB-39CFBB8B0ACA}">
      <text>
        <r>
          <rPr>
            <sz val="9"/>
            <color indexed="81"/>
            <rFont val="UD デジタル 教科書体 NK-R"/>
            <family val="1"/>
            <charset val="128"/>
          </rPr>
          <t>■ マイナンバーガイドラインの主な参照箇所及び概要 ■
（※主に入門編の内容を記載しているため、詳しくはマイナンバーガイドライン本体を参照してください。）
第４－３－⑵ 個人番号の提供の求めの制限、特定個人情報の提供制限 
○　番号法で限定的に明記された場合を除き、個人番号の提供をしてはならない。
（別添１）特定個人情報に関する安全管理措置
２　講ずべき安全管理措置の内容
Ｅ　物理的安全管理措置
ｃ　電子媒体等の取扱いにおける漏えい等の防止  
○　許可された電子媒体又は機器等以外のものについて使用の制限等の必要な措置を講ずる。また、記録機能を有する機器の情報システム端末等への接続の制限等の必要な措置を講ずる。
○　取扱規程等の手続に基づき、特定個人情報等が記録された電子媒体又は書類等を持ち運ぶ必要が生じた場合には、容易に個人番号が判明しないよう安全な方策を講ずる。
○　「持ち運ぶ」とは、特定個人情報等を管理区域又は取扱区域から外へ移動させること又は当該区域の外から当該区域へ移動させることをいい、庁舎内での移動等であっても、特定個人情報等の紛失・盗難等に留意する必要がある。
Ｆ　技術的安全管理措置
ｄ　漏えい等の防止  
○　特定個人情報等をインターネット等により外部に送信する場合、通信経路における漏えい等を防止するための措置を講ずる。
○　特定個人情報ファイルを機器又は電子媒体等に保存する必要がある場合、原則として、暗号化又はパスワードにより秘匿する。</t>
        </r>
        <r>
          <rPr>
            <b/>
            <sz val="9"/>
            <color indexed="81"/>
            <rFont val="MS P ゴシック"/>
            <family val="3"/>
            <charset val="128"/>
          </rPr>
          <t xml:space="preserve">
</t>
        </r>
        <r>
          <rPr>
            <sz val="9"/>
            <color indexed="81"/>
            <rFont val="MS P ゴシック"/>
            <family val="3"/>
            <charset val="128"/>
          </rPr>
          <t xml:space="preserve">
</t>
        </r>
      </text>
    </comment>
    <comment ref="J246" authorId="0" shapeId="0" xr:uid="{A7797A09-018D-403C-98BF-45BFED7A1D47}">
      <text>
        <r>
          <rPr>
            <b/>
            <sz val="12"/>
            <color indexed="81"/>
            <rFont val="Meiryo UI"/>
            <family val="3"/>
            <charset val="128"/>
          </rPr>
          <t>○　誤った特定個人情報を提供・移転したり、誤った相手に提供・移転してしまうと、提供・移転先で誤った情報をもとに処理することによる本人への不利益や、誤った相手による不正な使用のリスクが高まることになります。そのようなことが起こらないように、どのような措置を講じているか記載してください。</t>
        </r>
        <r>
          <rPr>
            <b/>
            <sz val="9"/>
            <color indexed="81"/>
            <rFont val="MS P ゴシック"/>
            <family val="3"/>
            <charset val="128"/>
          </rPr>
          <t xml:space="preserve">
</t>
        </r>
        <r>
          <rPr>
            <sz val="9"/>
            <color indexed="81"/>
            <rFont val="MS P ゴシック"/>
            <family val="3"/>
            <charset val="128"/>
          </rPr>
          <t xml:space="preserve">
</t>
        </r>
        <r>
          <rPr>
            <sz val="9"/>
            <color indexed="81"/>
            <rFont val="UD デジタル 教科書体 NK-R"/>
            <family val="1"/>
            <charset val="128"/>
          </rPr>
          <t>■ マイナンバーガイドラインの主な参照箇所及び概要 ■
（※主に入門編の内容を記載しているため、詳しくはマイナンバーガイドライン本体を参照してください。）
第４－３－⑵ 個人番号の提供の求めの制限、特定個人情報の提供制限 
○　番号法で限定的に明記された場合を除き、個人番号の提供をしてはならない。
（別添１）特定個人情報に関する安全管理措置
２　講ずべき安全管理措置の内容
Ｅ　物理的安全管理措置
ｃ　電子媒体等の取扱いにおける漏えい等の防止  
○　許可された電子媒体又は機器等以外のものについて使用の制限等の必要な措置を講ずる。また、記録機能を有する機器の情報システム端末等への接続の制限等の必要な措置を講ずる。
○　取扱規程等の手続に基づき、特定個人情報等が記録された電子媒体又は書類等を持ち運ぶ必要が生じた場合には、容易に個人番号が判明しないよう安全な方策を講ずる。
○　「持ち運ぶ」とは、特定個人情報等を管理区域又は取扱区域から外へ移動させること又は当該区域の外から当該区域へ移動させることをいい、庁舎内での移動等であっても、特定個人情報等の紛失・盗難等に留意する必要がある。
Ｆ　技術的安全管理措置
ｄ　漏えい等の防止  
○　特定個人情報等をインターネット等により外部に送信する場合、通信経路における漏えい等を防止するための措置を講ずる。
○　特定個人情報ファイルを機器又は電子媒体等に保存する必要がある場合、原則として、暗号化又はパスワードにより秘匿する。</t>
        </r>
        <r>
          <rPr>
            <sz val="9"/>
            <color indexed="81"/>
            <rFont val="MS P ゴシック"/>
            <family val="3"/>
            <charset val="128"/>
          </rPr>
          <t xml:space="preserve">
</t>
        </r>
      </text>
    </comment>
    <comment ref="K250" authorId="0" shapeId="0" xr:uid="{D2FC9D9B-8FCD-448E-B910-E79B08594999}">
      <text>
        <r>
          <rPr>
            <sz val="9"/>
            <color indexed="81"/>
            <rFont val="UD デジタル 教科書体 NK-R"/>
            <family val="1"/>
            <charset val="128"/>
          </rPr>
          <t xml:space="preserve">■ マイナンバーガイドラインの主な参照箇所及び概要 ■
（※主に入門編の内容を記載しているため、詳しくはマイナンバーガイドライン本体を参照してください。）
第４－３－⑵ 個人番号の提供の求めの制限、特定個人情報の提供制限 
○　番号法で限定的に明記された場合を除き、個人番号の提供をしてはならない。
（別添１）特定個人情報に関する安全管理措置
２　講ずべき安全管理措置の内容
Ｅ　物理的安全管理措置
ｃ　電子媒体等の取扱いにおける漏えい等の防止  
○　許可された電子媒体又は機器等以外のものについて使用の制限等の必要な措置を講ずる。また、記録機能を有する機器の情報システム端末等への接続の制限等の必要な措置を講ずる。
○　取扱規程等の手続に基づき、特定個人情報等が記録された電子媒体又は書類等を持ち運ぶ必要が生じた場合には、容易に個人番号が判明しないよう安全な方策を講ずる。
○　「持ち運ぶ」とは、特定個人情報等を管理区域又は取扱区域から外へ移動させること又は当該区域の外から当該区域へ移動させることをいい、庁舎内での移動等であっても、特定個人情報等の紛失・盗難等に留意する必要がある。
Ｆ　技術的安全管理措置
ｄ　漏えい等の防止  
○　特定個人情報等をインターネット等により外部に送信する場合、通信経路における漏えい等を防止するための措置を講ずる。
○　特定個人情報ファイルを機器又は電子媒体等に保存する必要がある場合、原則として、暗号化又はパスワードにより秘匿する。
</t>
        </r>
      </text>
    </comment>
    <comment ref="A256" authorId="0" shapeId="0" xr:uid="{FE6DE581-1122-46DE-961B-5EB28B1FFAF3}">
      <text>
        <r>
          <rPr>
            <b/>
            <sz val="12"/>
            <color indexed="81"/>
            <rFont val="Meiryo UI"/>
            <family val="3"/>
            <charset val="128"/>
          </rPr>
          <t>○　特定個人情報の提供・移転において、上記のリスク１～３以外に認識しているリスク及びそれらのリスクへの対策を記載してください。
○　リスク１～３についての「リスクへの対策は十分か」の質問において「課題が残されている」を選択した場合は、今後の取組の概要、予定等、補足する事項があれば記載してください。</t>
        </r>
        <r>
          <rPr>
            <b/>
            <sz val="9"/>
            <color indexed="81"/>
            <rFont val="MS P ゴシック"/>
            <family val="3"/>
            <charset val="128"/>
          </rPr>
          <t xml:space="preserve">
</t>
        </r>
        <r>
          <rPr>
            <sz val="9"/>
            <color indexed="81"/>
            <rFont val="MS P ゴシック"/>
            <family val="3"/>
            <charset val="128"/>
          </rPr>
          <t xml:space="preserve">
</t>
        </r>
      </text>
    </comment>
    <comment ref="AG268" authorId="0" shapeId="0" xr:uid="{337A27CE-CDED-4515-B49D-55B70F0A5D73}">
      <text>
        <r>
          <rPr>
            <sz val="9"/>
            <color indexed="81"/>
            <rFont val="UD デジタル 教科書体 NK-R"/>
            <family val="1"/>
            <charset val="128"/>
          </rPr>
          <t>■ マイナンバーガイドラインの主な参照箇所及び概要 ■
（※主に入門編の内容を記載しているため、詳しくはマイナンバーガイドライン本体を参照してください。）
第４－３－⑶ 情報提供ネットワークシステムによる利用特定個人情報の提供 
○　番号法で限定的に明記された場合を除き、利用特定個人情報を提供してはならない。
（別添１）特定個人情報に関する安全管理措置
２　講ずべき安全管理措置の内容
Ｃ　組織的安全管理措置
ｂ 取扱規程等に基づく運用  
○　取扱規程等に基づく運用を行うとともに、その状況を確認するため、特定個人情報等の利用状況等を記録し、その記録を一定の期間保存し、定期に及び必要に応じ随時に分析等するための体制を整備する。記録については、改ざん、窃取又は不正な削除の防止のために必要な措置を講ずるとともに、分析等を行う。
ｃ 取扱状況を確認する手段の整備 
○　特定個人情報ファイルの取扱状況を確認するため、次に掲げる項目を含めて記録する。なお、取扱状況を確認するための記録等には、特定個人情報等は記載しない。
・特定個人情報ファイルの名称
・行政機関等の名称及び特定個人情報ファイルが利用に供される事務をつかさどる組織の名称
・特定個人情報ファイルの利用目的
・特定個人情報ファイルに記録される項目及び本人として特定個人情報ファイルに記録される個人の範囲
・特定個人情報ファイルに記録される特定個人情報等の収集方法
ｅ　取扱状況の把握及び安全管理措置の見直し  
○　監査責任者は、特定個人情報等の管理の状況について、定期に及び必要に応じ随時に監査（外部監査及び他部署等による点検を含む。）を行い、その結果を総括責任者に報告する。
○　総括責任者は、監査の結果等を踏まえ、必要があると認めるときは、取扱規程等の見直し等の措置を講ずる。
Ｄ　人的安全管理措置 
ａ　事務取扱担当者の監督  
○　総括責任者及び保護責任者は、特定個人情報等が取扱規程等に基づき適正に取り扱われるよう、事務取扱担当者に対して必要かつ適切な監督を行う。
ｂ　事務取扱担当者等の教育  
○　保護責任者は、部署内の事務取扱担当者等に特定個人情報の保護に関する必要な教育研修を行う。
・　事務取扱担当者への教育研修
・　情報システムの管理に関する事務に従事する職員への教育研修
・　保護責任者に対する研修
・　情報システムの管理に関する事務に従事する職員への教育研修
・　特定個人情報ファイルを取り扱う事務に従事する者への研修
・　サイバーセキュリティに関する研修（具体的内容については、マイナンバーガイドラインを参照すること。）
※　教育研修については、教育研修への参加の機会を付与するとともに、研修未受講者に対して再受講の機会を付与する等の必要な措置を講ずる。
Ｆ　技術的安全管理措置
ｄ 漏えい等の防止  
○　特定個人情報等をインターネット等により外部に送信する場合、通信経路における漏えい等を防止するための措置を講ずる。
○　特定個人情報ファイルを機器又は電子媒体等に保存する必要がある場合、原則として、暗号化又はパスワードにより秘匿する。</t>
        </r>
        <r>
          <rPr>
            <b/>
            <sz val="9"/>
            <color indexed="81"/>
            <rFont val="MS P ゴシック"/>
            <family val="3"/>
            <charset val="128"/>
          </rPr>
          <t xml:space="preserve">
</t>
        </r>
        <r>
          <rPr>
            <sz val="9"/>
            <color indexed="81"/>
            <rFont val="MS P ゴシック"/>
            <family val="3"/>
            <charset val="128"/>
          </rPr>
          <t xml:space="preserve">
</t>
        </r>
      </text>
    </comment>
    <comment ref="J272" authorId="0" shapeId="0" xr:uid="{60A037D5-0B11-46BC-BE84-13734D402F90}">
      <text>
        <r>
          <rPr>
            <b/>
            <sz val="12"/>
            <color indexed="81"/>
            <rFont val="Meiryo UI"/>
            <family val="3"/>
            <charset val="128"/>
          </rPr>
          <t>○　情報提供ネットワークシステムを通じて利用特定個人情報を入手する際に、目的外の入手が行われないために講じている措置を記載してください。</t>
        </r>
        <r>
          <rPr>
            <b/>
            <sz val="9"/>
            <color indexed="81"/>
            <rFont val="MS P ゴシック"/>
            <family val="3"/>
            <charset val="128"/>
          </rPr>
          <t xml:space="preserve">
</t>
        </r>
        <r>
          <rPr>
            <sz val="9"/>
            <color indexed="81"/>
            <rFont val="UD デジタル 教科書体 NK-R"/>
            <family val="1"/>
            <charset val="128"/>
          </rPr>
          <t xml:space="preserve">
■ マイナンバーガイドラインの主な参照箇所及び概要 ■
（※主に入門編の内容を記載しているため、詳しくはマイナンバーガイドライン本体を参照してください。）
第４－３－⑷ 収集・保管制限（抄）
○　番号法で限定的に明記された場合を除き、特定個人情報を収集又は保管してはならない。
第４－３－⑸ 本人確認 
○　番号法、番号法施行令、番号法施行規則及び個人番号利用事務実施者（番号法第９条第３項の規定により情報提供用個人識別符号を利用する者を除く。）が認める方法に従い、適切に本人確認を行う。
※　具体的な本人確認の方法については、マイナンバーガイドラインを参照。
（別添１）特定個人情報に関する安全管理措置
２　講ずべき安全管理措置の内容
Ｆ　技術的安全管理措置
ａ　 アクセス制御  
○　情報システムを使用して個人番号利用事務等を行う場合、事務取扱担当者及び当該事務で取り扱う特定個人情報ファイルの範囲を限定するために、適切なアクセス制御を行う。
ｂ　 アクセス者の識別と認証 
○　特定個人情報等を取り扱う情報システムは、事務取扱担当者が正当なアクセス権を有する者であることを、識別した結果に基づき認証する。
</t>
        </r>
      </text>
    </comment>
    <comment ref="K275" authorId="0" shapeId="0" xr:uid="{8A7659C6-DC5B-4C81-94B9-5E589CB1FCB0}">
      <text>
        <r>
          <rPr>
            <sz val="9"/>
            <color indexed="81"/>
            <rFont val="UD デジタル 教科書体 NK-R"/>
            <family val="1"/>
            <charset val="128"/>
          </rPr>
          <t>■ マイナンバーガイドラインの主な参照箇所及び概要 ■
（※主に入門編の内容を記載しているため、詳しくはマイナンバーガイドライン本体を参照してください。）
第４－３－⑷ 収集・保管制限（抄）
○　番号法で限定的に明記された場合を除き、特定個人情報を収集又は保管してはならない。
第４－３－⑸ 本人確認 
○　番号法、番号法施行令、番号法施行規則及び個人番号利用事務実施者（番号法第９条第３項の規定により情報提供用個人識別符号を利用する者を除く。）が認める方法に従い、適切に本人確認を行う。
※　具体的な本人確認の方法については、マイナンバーガイドラインを参照。
（別添１）特定個人情報に関する安全管理措置
２　講ずべき安全管理措置の内容
Ｆ　技術的安全管理措置
ａ　 アクセス制御  
○　情報システムを使用して個人番号利用事務等を行う場合、事務取扱担当者及び当該事務で取り扱う特定個人情報ファイルの範囲を限定するために、適切なアクセス制御を行う。
ｂ　 アクセス者の識別と認証 
○　特定個人情報等を取り扱う情報システムは、事務取扱担当者が正当なアクセス権を有する者であることを、識別した結果に基づき認証する。</t>
        </r>
        <r>
          <rPr>
            <b/>
            <sz val="9"/>
            <color indexed="81"/>
            <rFont val="MS P ゴシック"/>
            <family val="3"/>
            <charset val="128"/>
          </rPr>
          <t xml:space="preserve">
</t>
        </r>
        <r>
          <rPr>
            <sz val="9"/>
            <color indexed="81"/>
            <rFont val="MS P ゴシック"/>
            <family val="3"/>
            <charset val="128"/>
          </rPr>
          <t xml:space="preserve">
</t>
        </r>
      </text>
    </comment>
    <comment ref="J280" authorId="0" shapeId="0" xr:uid="{8F61C8D9-F771-43A9-9056-A1E5E992F125}">
      <text>
        <r>
          <rPr>
            <b/>
            <sz val="12"/>
            <color indexed="81"/>
            <rFont val="Meiryo UI"/>
            <family val="3"/>
            <charset val="128"/>
          </rPr>
          <t>○　情報提供ネットワークシステムを通じて利用特定個人情報を入手する際に、利用特定個人情報の安全が保たれない不適切な方法で特定個人情報を入手しないために、どのような対策を行っているか記載してください。</t>
        </r>
        <r>
          <rPr>
            <b/>
            <sz val="9"/>
            <color indexed="81"/>
            <rFont val="MS P ゴシック"/>
            <family val="3"/>
            <charset val="128"/>
          </rPr>
          <t xml:space="preserve">
</t>
        </r>
        <r>
          <rPr>
            <sz val="9"/>
            <color indexed="81"/>
            <rFont val="MS P ゴシック"/>
            <family val="3"/>
            <charset val="128"/>
          </rPr>
          <t xml:space="preserve">
</t>
        </r>
      </text>
    </comment>
    <comment ref="J288" authorId="0" shapeId="0" xr:uid="{0F7A5967-8CD5-4863-9C6F-DEC402F8E164}">
      <text>
        <r>
          <rPr>
            <b/>
            <sz val="12"/>
            <color indexed="81"/>
            <rFont val="Meiryo UI"/>
            <family val="3"/>
            <charset val="128"/>
          </rPr>
          <t>○　情報提供ネットワークシステムを通じて利用特定個人情報を入手した後、その情報の正確性を保つためにどのような措置を講じているか記載してください。</t>
        </r>
        <r>
          <rPr>
            <b/>
            <sz val="9"/>
            <color indexed="81"/>
            <rFont val="MS P ゴシック"/>
            <family val="3"/>
            <charset val="128"/>
          </rPr>
          <t xml:space="preserve">
</t>
        </r>
        <r>
          <rPr>
            <sz val="9"/>
            <color indexed="81"/>
            <rFont val="MS P ゴシック"/>
            <family val="3"/>
            <charset val="128"/>
          </rPr>
          <t xml:space="preserve">
</t>
        </r>
      </text>
    </comment>
    <comment ref="J296" authorId="0" shapeId="0" xr:uid="{FFC161F5-C26B-4EE6-9E45-C45CA0799DC8}">
      <text>
        <r>
          <rPr>
            <b/>
            <sz val="12"/>
            <color indexed="81"/>
            <rFont val="Meiryo UI"/>
            <family val="3"/>
            <charset val="128"/>
          </rPr>
          <t>○　情報提供ネットワークシステムを通じて利用特定個人情報を入手する際に、情報漏えいや紛失のリスクを軽減するためにどのような措置を講じているか記載してください。</t>
        </r>
        <r>
          <rPr>
            <b/>
            <sz val="9"/>
            <color indexed="81"/>
            <rFont val="MS P ゴシック"/>
            <family val="3"/>
            <charset val="128"/>
          </rPr>
          <t xml:space="preserve">　
</t>
        </r>
        <r>
          <rPr>
            <sz val="9"/>
            <color indexed="81"/>
            <rFont val="MS P ゴシック"/>
            <family val="3"/>
            <charset val="128"/>
          </rPr>
          <t xml:space="preserve">
</t>
        </r>
      </text>
    </comment>
    <comment ref="J304" authorId="0" shapeId="0" xr:uid="{BBD18E4D-C52C-4CB5-9C0B-2BCBB44046CB}">
      <text>
        <r>
          <rPr>
            <b/>
            <sz val="12"/>
            <color indexed="81"/>
            <rFont val="Meiryo UI"/>
            <family val="3"/>
            <charset val="128"/>
          </rPr>
          <t>○　情報提供ネットワークシステムを通じて提供する際に、利用特定個人情報の不正な提供が行われるリスクを軽減するために講じている措置を記載してください。</t>
        </r>
        <r>
          <rPr>
            <b/>
            <sz val="9"/>
            <color indexed="81"/>
            <rFont val="MS P ゴシック"/>
            <family val="3"/>
            <charset val="128"/>
          </rPr>
          <t xml:space="preserve">
</t>
        </r>
        <r>
          <rPr>
            <sz val="9"/>
            <color indexed="81"/>
            <rFont val="UD デジタル 教科書体 NK-R"/>
            <family val="1"/>
            <charset val="128"/>
          </rPr>
          <t>■ マイナンバーガイドラインの主な参照箇所及び概要 ■
（※主に入門編の内容を記載しているため、詳しくはマイナンバーガイドライン本体を参照してください。）
第４－３－⑷ 収集・保管制限（抄）
○　番号法で限定的に明記された場合を除き、特定個人情報を収集又は保管してはならない。
第４－３－⑸ 本人確認 
○　番号法、番号法施行令、番号法施行規則及び個人番号利用事務実施者（番号法第９条第３項の規定により情報提供用個人識別符号を利用する者を除く。）が認める方法に従い、適切に本人確認を行う。
※　具体的な本人確認の方法については、マイナンバーガイドラインを参照。
（別添１）特定個人情報に関する安全管理措置
２　講ずべき安全管理措置の内容
Ｆ　技術的安全管理措置
ａ　 アクセス制御  
○　情報システムを使用して個人番号利用事務等を行う場合、事務取扱担当者及び当該事務で取り扱う特定個人情報ファイルの範囲を限定するために、適切なアクセス制御を行う。
ｂ　 アクセス者の識別と認証 
○　特定個人情報等を取り扱う情報システムは、事務取扱担当者が正当なアクセス権を有する者であることを、識別した結果に基づき認証する。</t>
        </r>
        <r>
          <rPr>
            <b/>
            <sz val="9"/>
            <color indexed="81"/>
            <rFont val="MS P ゴシック"/>
            <family val="3"/>
            <charset val="128"/>
          </rPr>
          <t xml:space="preserve">
</t>
        </r>
        <r>
          <rPr>
            <sz val="9"/>
            <color indexed="81"/>
            <rFont val="MS P ゴシック"/>
            <family val="3"/>
            <charset val="128"/>
          </rPr>
          <t xml:space="preserve">
</t>
        </r>
      </text>
    </comment>
    <comment ref="K307" authorId="0" shapeId="0" xr:uid="{635D0471-81EC-42EA-AE17-7EA5C8D7ECAF}">
      <text>
        <r>
          <rPr>
            <sz val="9"/>
            <color indexed="81"/>
            <rFont val="UD デジタル 教科書体 NK-R"/>
            <family val="1"/>
            <charset val="128"/>
          </rPr>
          <t>■ マイナンバーガイドラインの主な参照箇所及び概要 ■
（※主に入門編の内容を記載しているため、詳しくはマイナンバーガイドライン本体を参照してください。）
第４－３－⑷ 収集・保管制限（抄）
○　番号法で限定的に明記された場合を除き、特定個人情報を収集又は保管してはならない。
第４－３－⑸ 本人確認 
○　番号法、番号法施行令、番号法施行規則及び個人番号利用事務実施者（番号法第９条第３項の規定により情報提供用個人識別符号を利用する者を除く。）が認める方法に従い、適切に本人確認を行う。
※　具体的な本人確認の方法については、マイナンバーガイドラインを参照。
（別添１）特定個人情報に関する安全管理措置
２　講ずべき安全管理措置の内容
Ｆ　技術的安全管理措置
ａ　 アクセス制御  
○　情報システムを使用して個人番号利用事務等を行う場合、事務取扱担当者及び当該事務で取り扱う特定個人情報ファイルの範囲を限定するために、適切なアクセス制御を行う。
ｂ　 アクセス者の識別と認証 
○　特定個人情報等を取り扱う情報システムは、事務取扱担当者が正当なアクセス権を有する者であることを、識別した結果に基づき認証する。</t>
        </r>
        <r>
          <rPr>
            <b/>
            <sz val="9"/>
            <color indexed="81"/>
            <rFont val="MS P ゴシック"/>
            <family val="3"/>
            <charset val="128"/>
          </rPr>
          <t xml:space="preserve">
</t>
        </r>
        <r>
          <rPr>
            <sz val="9"/>
            <color indexed="81"/>
            <rFont val="MS P ゴシック"/>
            <family val="3"/>
            <charset val="128"/>
          </rPr>
          <t xml:space="preserve">
</t>
        </r>
      </text>
    </comment>
    <comment ref="J312" authorId="0" shapeId="0" xr:uid="{3B9CFED1-44F0-4DF0-8EA6-CD76714D87B3}">
      <text>
        <r>
          <rPr>
            <b/>
            <sz val="12"/>
            <color indexed="81"/>
            <rFont val="Meiryo UI"/>
            <family val="3"/>
            <charset val="128"/>
          </rPr>
          <t>○　情報提供ネットワークシステムを通じて提供する際に、利用特定個人情報の提供方法が不適切とならないよう（特定個人情報の安全が保たれない方法で利用特定個人情報を提供・移転しないよう）、どのような措置を講じているか記載してください。</t>
        </r>
        <r>
          <rPr>
            <b/>
            <sz val="9"/>
            <color indexed="81"/>
            <rFont val="MS P ゴシック"/>
            <family val="3"/>
            <charset val="128"/>
          </rPr>
          <t xml:space="preserve">
</t>
        </r>
        <r>
          <rPr>
            <sz val="9"/>
            <color indexed="81"/>
            <rFont val="MS P ゴシック"/>
            <family val="3"/>
            <charset val="128"/>
          </rPr>
          <t xml:space="preserve">
</t>
        </r>
      </text>
    </comment>
    <comment ref="J320" authorId="0" shapeId="0" xr:uid="{AD068DBF-8E74-4C21-B1AD-57299964DD20}">
      <text>
        <r>
          <rPr>
            <b/>
            <sz val="12"/>
            <color indexed="81"/>
            <rFont val="Meiryo UI"/>
            <family val="3"/>
            <charset val="128"/>
          </rPr>
          <t>○　情報提供ネットワークシステムを通じて提供する際に、誤った利用特定個人情報を提供したり、誤った相手に提供してしまうと、提供先で誤った情報をもとに処理することによる本人への不利益や、誤った相手による不正な使用のリスクが高まることになります。そのようなことが起こらないように、どのような措置を講じているか記載してください。</t>
        </r>
        <r>
          <rPr>
            <b/>
            <sz val="9"/>
            <color indexed="81"/>
            <rFont val="MS P ゴシック"/>
            <family val="3"/>
            <charset val="128"/>
          </rPr>
          <t xml:space="preserve">
</t>
        </r>
      </text>
    </comment>
    <comment ref="A328" authorId="0" shapeId="0" xr:uid="{FA64269F-7590-467C-9480-A2037A76149C}">
      <text>
        <r>
          <rPr>
            <b/>
            <sz val="12"/>
            <color indexed="81"/>
            <rFont val="Meiryo UI"/>
            <family val="3"/>
            <charset val="128"/>
          </rPr>
          <t>○　情報提供ネットワークシステムとの接続に伴うリスクについて、上記のリスク１～７以外に認識しているリスク及びそれらのリスクへの対策を記載してください。
○　リスク１～７についての「リスクへの対策は十分か」の質問において「課題が残されている」を選択した場合は、今後の取組の概要、予定等、補足する事項があれば記載してください。</t>
        </r>
        <r>
          <rPr>
            <b/>
            <sz val="9"/>
            <color indexed="81"/>
            <rFont val="MS P ゴシック"/>
            <family val="3"/>
            <charset val="128"/>
          </rPr>
          <t xml:space="preserve">
</t>
        </r>
        <r>
          <rPr>
            <sz val="9"/>
            <color indexed="81"/>
            <rFont val="MS P ゴシック"/>
            <family val="3"/>
            <charset val="128"/>
          </rPr>
          <t xml:space="preserve">
</t>
        </r>
      </text>
    </comment>
    <comment ref="A338" authorId="0" shapeId="0" xr:uid="{831FBC1E-8B19-4E2E-8799-3813C34A49D1}">
      <text>
        <r>
          <rPr>
            <sz val="9"/>
            <color indexed="81"/>
            <rFont val="UD デジタル 教科書体 NK-R"/>
            <family val="1"/>
            <charset val="128"/>
          </rPr>
          <t>■ マイナンバーガイドラインの主な参照箇所及び概要 ■
（※主に入門編の内容を記載しているため、詳しくはマイナンバーガイドライン本体を参照してください。）
第４－２－⑵ 安全管理措置
○　個人番号利用事務等実施者は、個人番号（生存する個人のものだけでなく死者のものも含む。）の漏えい、滅失又は毀損の防止その他の個人番号の適切な管理のために必要な措置を講じなければならない。また、行政機関等は、保有個人情報である特定個人情報の漏えい、滅失又は毀損の防止その他の保有個人情報である特定個人情報の適切な管理のために必要な措置を講じなければならない。
○　個人のプライバシー等の権利利益に影響を与え得る特定個人情報の漏えいその他の事態を発生させるリスクを軽減するための措置として、特定個人情報保護評価書に記載した全ての措置を講ずるものとする。</t>
        </r>
        <r>
          <rPr>
            <b/>
            <sz val="9"/>
            <color indexed="81"/>
            <rFont val="MS P ゴシック"/>
            <family val="3"/>
            <charset val="128"/>
          </rPr>
          <t xml:space="preserve">
</t>
        </r>
      </text>
    </comment>
    <comment ref="K342" authorId="0" shapeId="0" xr:uid="{4742E151-0F9C-4CD1-907E-20295B69D5A5}">
      <text>
        <r>
          <rPr>
            <b/>
            <sz val="12"/>
            <color indexed="81"/>
            <rFont val="Meiryo UI"/>
            <family val="3"/>
            <charset val="128"/>
          </rPr>
          <t>○　評価実施機関が政府機関の場合は、内閣サイバーセキュリティセンター（NISC）による政府機関等におけるサイバーセキュリティ対策のための統一基準群及びそれに基づく各府省庁ポリシーを遵守しているかどうかを選択してください。政府機関でない場合は、「政府機関ではない」を選択してください。</t>
        </r>
        <r>
          <rPr>
            <b/>
            <sz val="9"/>
            <color indexed="81"/>
            <rFont val="MS P ゴシック"/>
            <family val="3"/>
            <charset val="128"/>
          </rPr>
          <t xml:space="preserve">
</t>
        </r>
        <r>
          <rPr>
            <sz val="9"/>
            <color indexed="81"/>
            <rFont val="MS P ゴシック"/>
            <family val="3"/>
            <charset val="128"/>
          </rPr>
          <t xml:space="preserve">
</t>
        </r>
      </text>
    </comment>
    <comment ref="K345" authorId="0" shapeId="0" xr:uid="{303E2E03-7AAF-4367-8D3B-49A9035808EA}">
      <text>
        <r>
          <rPr>
            <b/>
            <sz val="12"/>
            <color indexed="81"/>
            <rFont val="Meiryo UI"/>
            <family val="3"/>
            <charset val="128"/>
          </rPr>
          <t xml:space="preserve">○　特定個人情報の漏えい・滅失・毀損のリスクを想定した安全管理体制を整備しているかどうかを選択してください。
</t>
        </r>
        <r>
          <rPr>
            <sz val="9"/>
            <color indexed="81"/>
            <rFont val="UD デジタル 教科書体 NK-R"/>
            <family val="1"/>
            <charset val="128"/>
          </rPr>
          <t xml:space="preserve">
■ マイナンバーガイドラインの主な参照箇所及び概要 ■
（※主に入門編の内容を記載しているため、詳しくはマイナンバーガイドライン本体を参照してください。）
（別添１）特定個人情報に関する安全管理措置
２　講ずべき安全管理措置の内容
Ｃ　組織的安全管理措置 
ａ　組織体制の整備  
○　安全管理措置を講ずるための組織体制を整備する。組織体制の整備として、次に掲げる事項を含める。
・　総括責任者（機関等に各１名）の設置及び責任の明確化
・　保護責任者（個人番号利用事務等を実施する課室等に各１名）の設置及び責任の明確化
・　監査責任者の設置及び責任の明確化
・　事務取扱担当者及びその役割の明確化
・　事務取扱担当者が取り扱う特定個人情報等の範囲の明確化
・　特定個人情報等の取扱いにおける人的ミスの発生を防止するための確認体制の整備
・　事務取扱担当者が取扱規程等に違反している事実又は兆候を把握した場合の責任者への報告連絡体制の整備
・　個人番号の漏えい、滅失又は毀損等（以下「漏えい等」という。）事案の発生又は兆候を把握した場合の職員から責任者等への報告連絡体制の整備
・　特定個人情報等を複数の部署で取り扱う場合の各部署の任務分担及び責任の明確化
ｄ　漏えい等事案に対応する体制等の整備  
○　漏えい等の事案の発生又は兆候を把握した場合に、適切かつ迅速に対応するための体制及び手順等を整備する。
○　漏えい等の事案が発生した場合、二次被害の防止、類似事案の発生防止等の観点から、事案に応じて、事実関係及び再発防止策等を早急に公表することが重要である。</t>
        </r>
        <r>
          <rPr>
            <b/>
            <sz val="9"/>
            <color indexed="81"/>
            <rFont val="MS P ゴシック"/>
            <family val="3"/>
            <charset val="128"/>
          </rPr>
          <t xml:space="preserve">
</t>
        </r>
      </text>
    </comment>
    <comment ref="K348" authorId="0" shapeId="0" xr:uid="{C172D0E7-01C1-4ADB-BD69-7E5F5AF07D04}">
      <text>
        <r>
          <rPr>
            <b/>
            <sz val="12"/>
            <color indexed="81"/>
            <rFont val="Meiryo UI"/>
            <family val="3"/>
            <charset val="128"/>
          </rPr>
          <t>○　評価実施機関の内規や条例等で漏えい・滅失・毀損を想定した情報セキュリティに関わる安全管理規程を整備しているかどうかを選択してください。</t>
        </r>
        <r>
          <rPr>
            <b/>
            <sz val="9"/>
            <color indexed="81"/>
            <rFont val="MS P ゴシック"/>
            <family val="3"/>
            <charset val="128"/>
          </rPr>
          <t xml:space="preserve">
</t>
        </r>
        <r>
          <rPr>
            <sz val="9"/>
            <color indexed="81"/>
            <rFont val="UD デジタル 教科書体 NK-R"/>
            <family val="1"/>
            <charset val="128"/>
          </rPr>
          <t xml:space="preserve">
■ マイナンバーガイドラインの主な参照箇所及び概要 ■
（※主に入門編の内容を記載しているため、詳しくはマイナンバーガイドライン本体を参照してください。）
（別添１）特定個人情報に関する安全管理措置
２　講ずべき安全管理措置の内容
Ｃ　組織的安全管理措置 
ｂ　取扱規程等に基づく運用  
○　取扱規程等に基づく運用を行うとともに、その状況を確認するため、特定個人情報等の利用状況等を記録し、その記録を一定の期間保存し、定期に及び必要に応じ随時に分析等するための体制を整備する。記録については、改ざん、窃取又は不正な削除の防止のために必要な措置を講ずるとともに、分析等を行う。
ｅ　取扱状況の把握及び安全管理措置の見直し  
○　監査責任者は、特定個人情報等の管理の状況について、定期に及び必要に応じ随時に監査（外部監査及び他部署等による点検を含む。）を行い、その結果を総括責任者に報告する。
○　総括責任者は、監査の結果等を踏まえ、必要があると認めるときは、取扱規程等の見直し等の措置を講ずる。</t>
        </r>
        <r>
          <rPr>
            <sz val="9"/>
            <color indexed="81"/>
            <rFont val="MS P ゴシック"/>
            <family val="3"/>
            <charset val="128"/>
          </rPr>
          <t xml:space="preserve">
</t>
        </r>
      </text>
    </comment>
    <comment ref="K351" authorId="0" shapeId="0" xr:uid="{DDC331D1-CA2F-4E19-A309-4B63895EFDA7}">
      <text>
        <r>
          <rPr>
            <b/>
            <sz val="12"/>
            <color indexed="81"/>
            <rFont val="Meiryo UI"/>
            <family val="3"/>
            <charset val="128"/>
          </rPr>
          <t xml:space="preserve">○　特定個人情報の漏えい・滅失・毀損を想定した安全管理体制・規程を職員へ周知しているかどうかを選択してください。
</t>
        </r>
        <r>
          <rPr>
            <sz val="9"/>
            <color indexed="81"/>
            <rFont val="MS P ゴシック"/>
            <family val="3"/>
            <charset val="128"/>
          </rPr>
          <t xml:space="preserve">
</t>
        </r>
        <r>
          <rPr>
            <sz val="9"/>
            <color indexed="81"/>
            <rFont val="UD デジタル 教科書体 NK-R"/>
            <family val="1"/>
            <charset val="128"/>
          </rPr>
          <t>■ マイナンバーガイドラインの主な参照箇所及び概要 ■
（※主に入門編の内容を記載しているため、詳しくはマイナンバーガイドライン本体を参照してください。）
（別添１）特定個人情報に関する安全管理措置
２　講ずべき安全管理措置の内容
Ｄ　人的安全管理措置 
ｂ　事務取扱担当者等の教育  
○　保護責任者は、部署内の事務取扱担当者等に特定個人情報の保護に関する必要な教育研修を行う。
・　事務取扱担当者への教育研修
・　情報システムの管理に関する事務に従事する職員への教育研修
・　保護責任者に対する研修
・　情報システムの管理に関する事務に従事する職員への教育研修
・　特定個人情報ファイルを取り扱う事務に従事する者への研修
・　サイバーセキュリティに関する研修（具体的内容については、マイナンバーガイドラインを参照すること。）
※　教育研修については、教育研修への参加の機会を付与するとともに、研修未受講者に対して再受講の機会を付与する等の必要な措置を講ずる。</t>
        </r>
        <r>
          <rPr>
            <sz val="9"/>
            <color indexed="81"/>
            <rFont val="MS P ゴシック"/>
            <family val="3"/>
            <charset val="128"/>
          </rPr>
          <t xml:space="preserve">
</t>
        </r>
      </text>
    </comment>
    <comment ref="K354" authorId="0" shapeId="0" xr:uid="{E1532494-D9A5-4801-A7A0-591F5BCC0447}">
      <text>
        <r>
          <rPr>
            <b/>
            <sz val="12"/>
            <color indexed="81"/>
            <rFont val="Meiryo UI"/>
            <family val="3"/>
            <charset val="128"/>
          </rPr>
          <t>○　クラウドサービスを利用する場合は、物理的対策について、評価実施機関が詳細を把握することが困難だと思われますので、クラウドサービス選定時に用いている基準等を利用して記載することが考えられます。例えば、「政府情報システムにおけるクラウドサービスの利用に係る基本方針」等に定められた諸条件や「特定個人情報の適正な取扱いに関するガイドライン」等に定められた各種条件を満たしていること等を記載することが考えられます。
○　特定個人情報の漏えい・滅失・毀損を防ぐために、どのような物理的な対策を行っているかを記載してください。物理的な対策とは、例えば、特定個人情報が保有されているサーバの設置場所に監視カメラを設置するなどの方法により入退出者を管理することや、サーバ設置場所、端末設置場所、記録媒体・紙媒体の保管場所について施錠管理がなされていること、サーバ室等への電子記録媒体等の機器類の不要な持込みを制限していること等です。</t>
        </r>
        <r>
          <rPr>
            <b/>
            <sz val="9"/>
            <color indexed="81"/>
            <rFont val="MS P ゴシック"/>
            <family val="3"/>
            <charset val="128"/>
          </rPr>
          <t xml:space="preserve">
</t>
        </r>
        <r>
          <rPr>
            <sz val="9"/>
            <color indexed="81"/>
            <rFont val="MS P ゴシック"/>
            <family val="3"/>
            <charset val="128"/>
          </rPr>
          <t xml:space="preserve">
</t>
        </r>
        <r>
          <rPr>
            <sz val="9"/>
            <color indexed="81"/>
            <rFont val="UD デジタル 教科書体 NK-R"/>
            <family val="1"/>
            <charset val="128"/>
          </rPr>
          <t>■ マイナンバーガイドラインの主な参照箇所及び概要 ■
（※主に入門編の内容を記載しているため、詳しくはマイナンバーガイドライン本体を参照してください。）
（別添１）特定個人情報に関する安全管理措置
２　講ずべき安全管理措置の内容
Ｅ　物理的安全管理措置
ａ　特定個人情報等を取り扱う区域の管理  
○　特定個人情報ファイルを取り扱う情報システム（サーバ等）を管理する区域（以下「管理区域」という。）を明確にし、物理的な安全管理措置を講ずる。管理区域において、入退室管理及び管理区域へ持ち込む機器等の制限等の措置を講ずる。
○　特定個人情報等を取り扱う事務を実施する区域（以下「取扱区域」という。）について、事務取扱担当者等以外の者が特定個人情報等を容易に閲覧等できないよう留意する必要がある。
○　基幹的なサーバ等の機器を設置する室等（以下「情報システム室等」という。）を区分して管理する場合は、情報システム室等について、次の①及び②に掲げる措置を講ずる。
①　入退室管理
　　　情報システム室等に入室する権限を有する者を定めるとともに、用件の確認、入退室の記録、部外者についての識別化、部外者が入室する場合の職員の立会い等の措置を講ずる。
②　情報システム室等の管理
　　　外部からの不正な侵入に備え、施錠装置、警報装置、監視設備の設置等の措置を講ずる。
ｂ　機器及び電子媒体等の盗難等の防止  
○　管理区域及び取扱区域における特定個人情報等を取り扱う機器、電子媒体及び書類等の盗難又は紛失等を防止するために、物理的な安全管理措置を講ずる。また、電子媒体及び書類等の庁舎内の移動等において、紛失・盗難等に留意する。
ｃ　電子媒体等の取扱いにおける漏えい等の防止  
○　許可された電子媒体又は機器等以外のものについて使用の制限等の必要な措置を講ずる。また、記録機能を有する機器の情報システム端末等への接続の制限等の必要な措置を講ずる。
○　取扱規程等の手続に基づき、特定個人情報等が記録された電子媒体又は書類等を持ち運ぶ必要が生じた場合には、容易に個人番号が判明しないよう安全な方策を講ずる。
○　「持ち運ぶ」とは、特定個人情報等を管理区域又は取扱区域から外へ移動させること又は当該区域の外から当該区域へ移動させることをいい、庁舎内での移動等であっても、特定個人情報等の紛失・盗難等に留意する必要がある。
ｄ　個人番号の削除、機器及び電子媒体等の廃棄  
○　特定個人情報等が記録された電子媒体及び書類等について、文書管理に関する規程等によって定められている保存期間を経過した場合には、個人番号をできるだけ速やかに復元不可能な手段で削除又は廃棄する。
○　個人番号若しくは特定個人情報ファイルを削除した場合、又は電子媒体等を廃棄した場合には、削除又は廃棄した記録を保存する。また、これらの作業を委託する場合には、委託先が確実に削除又は廃棄したことについて、証明書等により確認する。</t>
        </r>
        <r>
          <rPr>
            <sz val="9"/>
            <color indexed="81"/>
            <rFont val="MS P ゴシック"/>
            <family val="3"/>
            <charset val="128"/>
          </rPr>
          <t xml:space="preserve">
</t>
        </r>
      </text>
    </comment>
    <comment ref="J357" authorId="0" shapeId="0" xr:uid="{C7EB1CD9-F755-455C-8A24-94DBBE5A4069}">
      <text>
        <r>
          <rPr>
            <b/>
            <sz val="12"/>
            <color indexed="81"/>
            <rFont val="Meiryo UI"/>
            <family val="3"/>
            <charset val="128"/>
          </rPr>
          <t>○　クラウドサービスを利用する場合は、物理的対策について、評価実施機関が詳細を把握することが困難だと思われますので、クラウドサービス選定時に用いている基準等を利用して記載することが考えられます。例えば、「政府情報システムにおけるクラウドサービスの利用に係る基本方針」等に定められた諸条件や「特定個人情報の適正な取扱いに関するガイドライン」等に定められた各種条件を満たしていること等を記載することが考えられます。
○　特定個人情報の漏えい・滅失・毀損を防ぐために、どのような物理的な対策を行っているかを記載してください。物理的な対策とは、例えば、特定個人情報が保有されているサーバの設置場所に監視カメラを設置するなどの方法により入退出者を管理することや、サーバ設置場所、端末設置場所、記録媒体・紙媒体の保管場所について施錠管理がなされていること、サーバ室等への電子記録媒体等の機器類の不要な持込みを制限していること等です。</t>
        </r>
        <r>
          <rPr>
            <b/>
            <sz val="9"/>
            <color indexed="81"/>
            <rFont val="MS P ゴシック"/>
            <family val="3"/>
            <charset val="128"/>
          </rPr>
          <t xml:space="preserve">
</t>
        </r>
        <r>
          <rPr>
            <sz val="9"/>
            <color indexed="81"/>
            <rFont val="UD デジタル 教科書体 NK-R"/>
            <family val="1"/>
            <charset val="128"/>
          </rPr>
          <t xml:space="preserve">
■ マイナンバーガイドラインの主な参照箇所及び概要 ■
（※主に入門編の内容を記載しているため、詳しくはマイナンバーガイドライン本体を参照してください。）
（別添１）特定個人情報に関する安全管理措置
２　講ずべき安全管理措置の内容
Ｅ　物理的安全管理措置
ａ　特定個人情報等を取り扱う区域の管理  
○　特定個人情報ファイルを取り扱う情報システム（サーバ等）を管理する区域（以下「管理区域」という。）を明確にし、物理的な安全管理措置を講ずる。管理区域において、入退室管理及び管理区域へ持ち込む機器等の制限等の措置を講ずる。
○　特定個人情報等を取り扱う事務を実施する区域（以下「取扱区域」という。）について、事務取扱担当者等以外の者が特定個人情報等を容易に閲覧等できないよう留意する必要がある。
○　基幹的なサーバ等の機器を設置する室等（以下「情報システム室等」という。）を区分して管理する場合は、情報システム室等について、次の①及び②に掲げる措置を講ずる。
①　入退室管理
　　　情報システム室等に入室する権限を有する者を定めるとともに、用件の確認、入退室の記録、部外者についての識別化、部外者が入室する場合の職員の立会い等の措置を講ずる。
②　情報システム室等の管理
　　　外部からの不正な侵入に備え、施錠装置、警報装置、監視設備の設置等の措置を講ずる。
ｂ　機器及び電子媒体等の盗難等の防止  
○　管理区域及び取扱区域における特定個人情報等を取り扱う機器、電子媒体及び書類等の盗難又は紛失等を防止するために、物理的な安全管理措置を講ずる。また、電子媒体及び書類等の庁舎内の移動等において、紛失・盗難等に留意する。
ｃ　電子媒体等の取扱いにおける漏えい等の防止  
○　許可された電子媒体又は機器等以外のものについて使用の制限等の必要な措置を講ずる。また、記録機能を有する機器の情報システム端末等への接続の制限等の必要な措置を講ずる。
○　取扱規程等の手続に基づき、特定個人情報等が記録された電子媒体又は書類等を持ち運ぶ必要が生じた場合には、容易に個人番号が判明しないよう安全な方策を講ずる。
○　「持ち運ぶ」とは、特定個人情報等を管理区域又は取扱区域から外へ移動させること又は当該区域の外から当該区域へ移動させることをいい、庁舎内での移動等であっても、特定個人情報等の紛失・盗難等に留意する必要がある。
ｄ　個人番号の削除、機器及び電子媒体等の廃棄  
○　特定個人情報等が記録された電子媒体及び書類等について、文書管理に関する規程等によって定められている保存期間を経過した場合には、個人番号をできるだけ速やかに復元不可能な手段で削除又は廃棄する。
○　個人番号若しくは特定個人情報ファイルを削除した場合、又は電子媒体等を廃棄した場合には、削除又は廃棄した記録を保存する。また、これらの作業を委託する場合には、委託先が確実に削除又は廃棄したことについて、証明書等により確認する。</t>
        </r>
        <r>
          <rPr>
            <sz val="9"/>
            <color indexed="81"/>
            <rFont val="MS P ゴシック"/>
            <family val="3"/>
            <charset val="128"/>
          </rPr>
          <t xml:space="preserve">
</t>
        </r>
      </text>
    </comment>
    <comment ref="K363" authorId="0" shapeId="0" xr:uid="{5FF5136A-CCFD-41A8-B7E6-A392D8586370}">
      <text>
        <r>
          <rPr>
            <b/>
            <sz val="12"/>
            <color indexed="81"/>
            <rFont val="Meiryo UI"/>
            <family val="3"/>
            <charset val="128"/>
          </rPr>
          <t>○　特定個人情報の漏えい・滅失・毀損を防ぐために、どのような技術的な対策を行っているかを記載してください。技術的な対策とは、例えば、ウィルス対策ソフトを導入することや、暗号化された通信経路を使用すること、不正アクセス対策を実施すること等です。
○　クラウドサービスを利用する場合は、クラウド環境へ接続する際の通信・アクセス制御等の記載に留意が必要です。</t>
        </r>
        <r>
          <rPr>
            <b/>
            <sz val="9"/>
            <color indexed="81"/>
            <rFont val="MS P ゴシック"/>
            <family val="3"/>
            <charset val="128"/>
          </rPr>
          <t xml:space="preserve">
</t>
        </r>
        <r>
          <rPr>
            <sz val="9"/>
            <color indexed="81"/>
            <rFont val="MS P ゴシック"/>
            <family val="3"/>
            <charset val="128"/>
          </rPr>
          <t xml:space="preserve">
</t>
        </r>
        <r>
          <rPr>
            <sz val="9"/>
            <color indexed="81"/>
            <rFont val="UD デジタル 教科書体 NK-R"/>
            <family val="1"/>
            <charset val="128"/>
          </rPr>
          <t>■ マイナンバーガイドラインの主な参照箇所及び概要 ■
（※主に入門編の内容を記載しているため、詳しくはマイナンバーガイドライン本体を参照してください。）
（別添１）特定個人情報に関する安全管理措置
２　講ずべき安全管理措置の内容
Ｆ　技術的安全管理措置
ａ　 アクセス制御  
○　情報システムを使用して個人番号利用事務等を行う場合、事務取扱担当者及び当該事務で取り扱う特定個人情報ファイルの範囲を限定するために、適切なアクセス制御を行う。
ｂ　 アクセス者の識別と認証 
○　特定個人情報等を取り扱う情報システムは、事務取扱担当者が正当なアクセス権を有する者であることを、識別した結果に基づき認証する。
ｃ 不正アクセス等による被害の防止等  
○　情報システムを外部等からの不正アクセス又は不正ソフトウェアから保護する仕組み等を導入し、適切に運用する。また、個人番号利用事務の実施に当たり接続する情報提供ネットワークシステム等の接続規程等が示す安全管理措置を遵守する。
○　個人番号利用事務において使用する情報システムについて、インターネットから独立する等の高いセキュリティ対策を踏まえたシステム構築や運用体制整備を行う。
ｄ 漏えい等の防止  
○　特定個人情報等をインターネット等により外部に送信する場合、通信経路における漏えい等を防止するための措置を講ずる。
○　特定個人情報ファイルを機器又は電子媒体等に保存する必要がある場合、原則として、暗号化又はパスワードにより秘匿する。</t>
        </r>
        <r>
          <rPr>
            <sz val="9"/>
            <color indexed="81"/>
            <rFont val="MS P ゴシック"/>
            <family val="3"/>
            <charset val="128"/>
          </rPr>
          <t xml:space="preserve">
</t>
        </r>
      </text>
    </comment>
    <comment ref="J366" authorId="0" shapeId="0" xr:uid="{AB912F31-1B1A-481F-A213-21EAA31C839A}">
      <text>
        <r>
          <rPr>
            <b/>
            <sz val="12"/>
            <color indexed="81"/>
            <rFont val="Meiryo UI"/>
            <family val="3"/>
            <charset val="128"/>
          </rPr>
          <t>○　特定個人情報の漏えい・滅失・毀損を防ぐために、どのような技術的な対策を行っているかを記載してください。技術的な対策とは、例えば、ウィルス対策ソフトを導入することや、暗号化された通信経路を使用すること、不正アクセス対策を実施すること等です。
○　クラウドサービスを利用する場合は、クラウド環境へ接続する際の通信・アクセス制御等の記載に留意が必要です。</t>
        </r>
        <r>
          <rPr>
            <b/>
            <sz val="9"/>
            <color indexed="81"/>
            <rFont val="MS P ゴシック"/>
            <family val="3"/>
            <charset val="128"/>
          </rPr>
          <t xml:space="preserve">
</t>
        </r>
        <r>
          <rPr>
            <sz val="9"/>
            <color indexed="81"/>
            <rFont val="UD デジタル 教科書体 NK-R"/>
            <family val="1"/>
            <charset val="128"/>
          </rPr>
          <t xml:space="preserve">
■ マイナンバーガイドラインの主な参照箇所及び概要 ■
（※主に入門編の内容を記載しているため、詳しくはマイナンバーガイドライン本体を参照してください。）
（別添１）特定個人情報に関する安全管理措置
２　講ずべき安全管理措置の内容
Ｆ　技術的安全管理措置
ａ　 アクセス制御  
○　情報システムを使用して個人番号利用事務等を行う場合、事務取扱担当者及び当該事務で取り扱う特定個人情報ファイルの範囲を限定するために、適切なアクセス制御を行う。
ｂ　 アクセス者の識別と認証 
○　特定個人情報等を取り扱う情報システムは、事務取扱担当者が正当なアクセス権を有する者であることを、識別した結果に基づき認証する。
ｃ 不正アクセス等による被害の防止等  
○　情報システムを外部等からの不正アクセス又は不正ソフトウェアから保護する仕組み等を導入し、適切に運用する。また、個人番号利用事務の実施に当たり接続する情報提供ネットワークシステム等の接続規程等が示す安全管理措置を遵守する。
○　個人番号利用事務において使用する情報システムについて、インターネットから独立する等の高いセキュリティ対策を踏まえたシステム構築や運用体制整備を行う。
ｄ 漏えい等の防止  
○　特定個人情報等をインターネット等により外部に送信する場合、通信経路における漏えい等を防止するための措置を講ずる。
○　特定個人情報ファイルを機器又は電子媒体等に保存する必要がある場合、原則として、暗号化又はパスワードにより秘匿する。
</t>
        </r>
      </text>
    </comment>
    <comment ref="K372" authorId="0" shapeId="0" xr:uid="{8637ED6D-D7A5-4449-8614-89C32B2859D0}">
      <text>
        <r>
          <rPr>
            <b/>
            <sz val="12"/>
            <color indexed="81"/>
            <rFont val="Meiryo UI"/>
            <family val="3"/>
            <charset val="128"/>
          </rPr>
          <t>○　特定個人情報ファイルの滅失・毀損が発生した場合に復旧できるよう、バックアップを保管しているかどうかを選択してください。</t>
        </r>
        <r>
          <rPr>
            <b/>
            <sz val="9"/>
            <color indexed="81"/>
            <rFont val="MS P ゴシック"/>
            <family val="3"/>
            <charset val="128"/>
          </rPr>
          <t xml:space="preserve">
</t>
        </r>
        <r>
          <rPr>
            <sz val="9"/>
            <color indexed="81"/>
            <rFont val="MS P ゴシック"/>
            <family val="3"/>
            <charset val="128"/>
          </rPr>
          <t xml:space="preserve">
</t>
        </r>
      </text>
    </comment>
    <comment ref="K375" authorId="0" shapeId="0" xr:uid="{A463608E-82B3-4820-BC9C-F8056EEF9A5C}">
      <text>
        <r>
          <rPr>
            <b/>
            <sz val="12"/>
            <color indexed="81"/>
            <rFont val="Meiryo UI"/>
            <family val="3"/>
            <charset val="128"/>
          </rPr>
          <t>○　特定個人情報に関する事故発生時の対応手順を策定して職員に周知しているかどうかを選択してください。</t>
        </r>
        <r>
          <rPr>
            <b/>
            <sz val="9"/>
            <color indexed="81"/>
            <rFont val="MS P ゴシック"/>
            <family val="3"/>
            <charset val="128"/>
          </rPr>
          <t xml:space="preserve">
</t>
        </r>
        <r>
          <rPr>
            <sz val="9"/>
            <color indexed="81"/>
            <rFont val="MS P ゴシック"/>
            <family val="3"/>
            <charset val="128"/>
          </rPr>
          <t xml:space="preserve">
</t>
        </r>
        <r>
          <rPr>
            <sz val="9"/>
            <color indexed="81"/>
            <rFont val="UD デジタル 教科書体 NK-R"/>
            <family val="1"/>
            <charset val="128"/>
          </rPr>
          <t>■ マイナンバーガイドラインの主な参照箇所及び概要 ■
（※主に入門編の内容を記載しているため、詳しくはマイナンバーガイドライン本体を参照してください。）
（別添１）特定個人情報に関する安全管理措置
２　講ずべき安全管理措置の内容
Ｃ　組織的安全管理措置 
ｄ　漏えい等事案に対応する体制等の整備  
○　漏えい等の事案の発生又は兆候を把握した場合に、適切かつ迅速に対応するための体制及び手順等を整備する。
○　漏えい等の事案が発生した場合、二次被害の防止、類似事案の発生防止等の観点から、事案に応じて、事実関係及び再発防止策等を早急に公表することが重要である。</t>
        </r>
        <r>
          <rPr>
            <sz val="9"/>
            <color indexed="81"/>
            <rFont val="MS P ゴシック"/>
            <family val="3"/>
            <charset val="128"/>
          </rPr>
          <t xml:space="preserve">
</t>
        </r>
      </text>
    </comment>
    <comment ref="K379" authorId="0" shapeId="0" xr:uid="{C7B5BF9F-1EEC-4E1D-8D82-7C184C30FF60}">
      <text>
        <r>
          <rPr>
            <b/>
            <sz val="12"/>
            <color indexed="81"/>
            <rFont val="Meiryo UI"/>
            <family val="3"/>
            <charset val="128"/>
          </rPr>
          <t>○　過去３年以内に、評価実施機関において（評価対象の事務に限らないことに御注意ください。）、個人情報（特定個人情報に限らないことに御注意ください。）に関する重大事故が発生したかどうかを選択してください。３年以上前に発生した重大事故であっても、過去３年以内に評価実施機関がその発生を知った場合は、発生したことになります。
○　ここでいう「個人情報に関する重大事故」については、指針第２の６及び７を参照してください。
【この項目の変更は、重要な変更には該当しません。】</t>
        </r>
        <r>
          <rPr>
            <b/>
            <sz val="9"/>
            <color indexed="81"/>
            <rFont val="MS P ゴシック"/>
            <family val="3"/>
            <charset val="128"/>
          </rPr>
          <t xml:space="preserve">
</t>
        </r>
        <r>
          <rPr>
            <sz val="9"/>
            <color indexed="81"/>
            <rFont val="UD デジタル 教科書体 NK-R"/>
            <family val="1"/>
            <charset val="128"/>
          </rPr>
          <t xml:space="preserve">
■ マイナンバーガイドラインの主な参照箇所及び概要 ■
（※主に入門編の内容を記載しているため、詳しくはマイナンバーガイドライン本体を参照してください。）
（別添２）特定個人情報の漏えい等に関する報告等（行政機関等編）
２　漏えい等事案が発覚した場合に講ずべき措置
○　特定個人情報を取り扱う行政機関等は、漏えい等又はそのおそれのある事案その他の番号法違反の事案又は番号法違反のおそれのある事案（以下「漏えい等事案」という。）が発覚した場合は、漏えい等事案の内容等に応じて、次に掲げる事項について必要な措置を講じなければならない。
・　組織内における報告及び被害の拡大防止
</t>
        </r>
        <r>
          <rPr>
            <u/>
            <sz val="9"/>
            <color indexed="81"/>
            <rFont val="UD デジタル 教科書体 NK-R"/>
            <family val="1"/>
            <charset val="128"/>
          </rPr>
          <t>・　事実関係の調査及び原因の究明</t>
        </r>
        <r>
          <rPr>
            <sz val="9"/>
            <color indexed="81"/>
            <rFont val="UD デジタル 教科書体 NK-R"/>
            <family val="1"/>
            <charset val="128"/>
          </rPr>
          <t xml:space="preserve">
・　影響範囲の特定
</t>
        </r>
        <r>
          <rPr>
            <u/>
            <sz val="9"/>
            <color indexed="81"/>
            <rFont val="UD デジタル 教科書体 NK-R"/>
            <family val="1"/>
            <charset val="128"/>
          </rPr>
          <t>・　再発防止策の検討及び実施</t>
        </r>
        <r>
          <rPr>
            <sz val="9"/>
            <color indexed="81"/>
            <rFont val="UD デジタル 教科書体 NK-R"/>
            <family val="1"/>
            <charset val="128"/>
          </rPr>
          <t xml:space="preserve">
・　委員会への報告及び本人への通知
</t>
        </r>
      </text>
    </comment>
    <comment ref="J383" authorId="0" shapeId="0" xr:uid="{8404898C-21AF-4BEE-94BE-C794174BEC7B}">
      <text>
        <r>
          <rPr>
            <b/>
            <sz val="12"/>
            <color indexed="81"/>
            <rFont val="Meiryo UI"/>
            <family val="3"/>
            <charset val="128"/>
          </rPr>
          <t>○　過去３年以内に発生した全ての重大事故の内容、原因、影響（影響を受けた人数等）、重大事故発生時の対応などを記載してください。【この項目の変更は、重要な変更には該当しません。】</t>
        </r>
        <r>
          <rPr>
            <b/>
            <sz val="9"/>
            <color indexed="81"/>
            <rFont val="MS P ゴシック"/>
            <family val="3"/>
            <charset val="128"/>
          </rPr>
          <t xml:space="preserve">
</t>
        </r>
        <r>
          <rPr>
            <sz val="9"/>
            <color indexed="81"/>
            <rFont val="MS P ゴシック"/>
            <family val="3"/>
            <charset val="128"/>
          </rPr>
          <t xml:space="preserve">
</t>
        </r>
        <r>
          <rPr>
            <sz val="9"/>
            <color indexed="81"/>
            <rFont val="UD デジタル 教科書体 NK-R"/>
            <family val="1"/>
            <charset val="128"/>
          </rPr>
          <t>■ マイナンバーガイドラインの主な参照箇所及び概要 ■
（※主に入門編の内容を記載しているため、詳しくはマイナンバーガイドライン本体を参照してください。）
（別添２）特定個人情報の漏えい等に関する報告等（行政機関等編）
２　漏えい等事案が発覚した場合に講ずべき措置
○　特定個人情報を取り扱う行政機関等は、漏えい等又はそのおそれのある事案その他の番号法違反の事案又は番号法違反のおそれのある事案（以下「漏えい等事案」という。）が発覚した場合は、漏えい等事案の内容等に応じて、次に掲げる事項について必要な措置を講じなければならない。
・　組織内における報告及び被害の拡大防止
・　事実関係の調査及び原因の究明
・　影響範囲の特定
・　再発防止策の検討及び実施
・　委員会への報告及び本人への通知</t>
        </r>
        <r>
          <rPr>
            <sz val="9"/>
            <color indexed="81"/>
            <rFont val="MS P ゴシック"/>
            <family val="3"/>
            <charset val="128"/>
          </rPr>
          <t xml:space="preserve">
</t>
        </r>
      </text>
    </comment>
    <comment ref="J386" authorId="0" shapeId="0" xr:uid="{998691D8-4203-4FFE-B46C-40A7B27BEFC7}">
      <text>
        <r>
          <rPr>
            <b/>
            <sz val="12"/>
            <color indexed="81"/>
            <rFont val="Meiryo UI"/>
            <family val="3"/>
            <charset val="128"/>
          </rPr>
          <t>○　重大事故を受けて策定・実施した再発防止策の内容について具体的に記載してください。【この項目の変更は、重要な変更には該当しません。】</t>
        </r>
        <r>
          <rPr>
            <b/>
            <sz val="9"/>
            <color indexed="81"/>
            <rFont val="MS P ゴシック"/>
            <family val="3"/>
            <charset val="128"/>
          </rPr>
          <t xml:space="preserve">
</t>
        </r>
        <r>
          <rPr>
            <sz val="9"/>
            <color indexed="81"/>
            <rFont val="MS P ゴシック"/>
            <family val="3"/>
            <charset val="128"/>
          </rPr>
          <t xml:space="preserve">
</t>
        </r>
        <r>
          <rPr>
            <sz val="9"/>
            <color indexed="81"/>
            <rFont val="UD デジタル 教科書体 NK-R"/>
            <family val="1"/>
            <charset val="128"/>
          </rPr>
          <t>■ マイナンバーガイドラインの主な参照箇所及び概要 ■
（※主に入門編の内容を記載しているため、詳しくはマイナンバーガイドライン本体を参照してください。）
（別添２）特定個人情報の漏えい等に関する報告等（行政機関等編）
２　漏えい等事案が発覚した場合に講ずべき措置
○　特定個人情報を取り扱う行政機関等は、漏えい等又はそのおそれのある事案その他の番号法違反の事案又は番号法違反のおそれのある事案（以下「漏えい等事案」という。）が発覚した場合は、漏えい等事案の内容等に応じて、次に掲げる事項について必要な措置を講じなければならない。
・　組織内における報告及び被害の拡大防止
・　事実関係の調査及び原因の究明
・　影響範囲の特定
・　再発防止策の検討及び実施
・　委員会への報告及び本人への通知</t>
        </r>
        <r>
          <rPr>
            <sz val="9"/>
            <color indexed="81"/>
            <rFont val="MS P ゴシック"/>
            <family val="3"/>
            <charset val="128"/>
          </rPr>
          <t xml:space="preserve">
</t>
        </r>
      </text>
    </comment>
    <comment ref="K389" authorId="0" shapeId="0" xr:uid="{9226A704-6562-4214-91EE-9621EC8F52E6}">
      <text>
        <r>
          <rPr>
            <b/>
            <sz val="12"/>
            <color indexed="81"/>
            <rFont val="Meiryo UI"/>
            <family val="3"/>
            <charset val="128"/>
          </rPr>
          <t>○　番号法では死者の個人番号についても生存者のそれと同様、安全管理措置義務が課されています。死者の個人番号を保管しているか否かを選択してください。保管している場合は生存者の個人番号と同様の保管方法か否か、生存者の個人番号と異なる方法の場合は保管方法を具体的に記載してください。</t>
        </r>
        <r>
          <rPr>
            <b/>
            <sz val="9"/>
            <color indexed="81"/>
            <rFont val="MS P ゴシック"/>
            <family val="3"/>
            <charset val="128"/>
          </rPr>
          <t xml:space="preserve">
</t>
        </r>
      </text>
    </comment>
    <comment ref="J391" authorId="0" shapeId="0" xr:uid="{D6FF0498-0931-4868-A62F-801F0E96A7A7}">
      <text>
        <r>
          <rPr>
            <b/>
            <sz val="12"/>
            <color indexed="81"/>
            <rFont val="Meiryo UI"/>
            <family val="3"/>
            <charset val="128"/>
          </rPr>
          <t>○　番号法では死者の個人番号についても生存者のそれと同様、安全管理措置義務が課されています。死者の個人番号を保管しているか否かを選択してください。保管している場合は生存者の個人番号と同様の保管方法か否か、生存者の個人番号と異なる方法の場合は保管方法を具体的に記載してください</t>
        </r>
        <r>
          <rPr>
            <b/>
            <sz val="9"/>
            <color indexed="81"/>
            <rFont val="Meiryo UI"/>
            <family val="3"/>
            <charset val="128"/>
          </rPr>
          <t xml:space="preserve">。
</t>
        </r>
        <r>
          <rPr>
            <sz val="9"/>
            <color indexed="81"/>
            <rFont val="MS P ゴシック"/>
            <family val="3"/>
            <charset val="128"/>
          </rPr>
          <t xml:space="preserve">
</t>
        </r>
      </text>
    </comment>
    <comment ref="J402" authorId="0" shapeId="0" xr:uid="{50B6C1B9-922B-41F4-B1C3-7BA9443DF92B}">
      <text>
        <r>
          <rPr>
            <b/>
            <sz val="12"/>
            <color indexed="81"/>
            <rFont val="Meiryo UI"/>
            <family val="3"/>
            <charset val="128"/>
          </rPr>
          <t>○　特定個人情報が古い情報のまま保管され続けると、本人に不利益を与えるなどのリスクがあります。特定個人情報を最新の状態で保管するためにどのようなことを行っているか記載してください。</t>
        </r>
        <r>
          <rPr>
            <b/>
            <sz val="9"/>
            <color indexed="81"/>
            <rFont val="MS P ゴシック"/>
            <family val="3"/>
            <charset val="128"/>
          </rPr>
          <t xml:space="preserve">　
</t>
        </r>
        <r>
          <rPr>
            <sz val="9"/>
            <color indexed="81"/>
            <rFont val="UD デジタル 教科書体 NK-R"/>
            <family val="1"/>
            <charset val="128"/>
          </rPr>
          <t xml:space="preserve">
■ マイナンバーガイドラインの主な参照箇所及び概要 ■
（※主に入門編の内容を記載しているため、詳しくはマイナンバーガイドライン本体を参照してください。）
第４－３－⑷ 収集・保管制限（抄）
○　番号法で限定的に明記された事務を処理する必要がなくなった場合で、文書管理に関する規程等によって定められている保存期間を経過した場合には、個人番号をできるだけ速やかに廃棄又は削除しなければならない。
（別添１）特定個人情報に関する安全管理措置
２　講ずべき安全管理措置の内容
Ｅ　物理的安全管理措置
ｄ　個人番号の削除、機器及び電子媒体等の廃棄  
○　特定個人情報等が記録された電子媒体及び書類等について、文書管理に関する規程等によって定められている保存期間を経過した場合には、個人番号をできるだけ速やかに復元不可能な手段で削除又は廃棄する。
○　個人番号若しくは特定個人情報ファイルを削除した場合、又は電子媒体等を廃棄した場合には、削除又は廃棄した記録を保存する。また、これらの作業を委託する場合には、委託先が確実に削除又は廃棄したことについて、証明書等により確認する。</t>
        </r>
        <r>
          <rPr>
            <sz val="9"/>
            <color indexed="81"/>
            <rFont val="MS P ゴシック"/>
            <family val="3"/>
            <charset val="128"/>
          </rPr>
          <t xml:space="preserve">
</t>
        </r>
      </text>
    </comment>
    <comment ref="K406" authorId="0" shapeId="0" xr:uid="{C66411FF-186C-41EC-8AA0-ABDEFA52837E}">
      <text>
        <r>
          <rPr>
            <sz val="9"/>
            <color indexed="81"/>
            <rFont val="UD デジタル 教科書体 NK-R"/>
            <family val="1"/>
            <charset val="128"/>
          </rPr>
          <t xml:space="preserve">■ マイナンバーガイドラインの主な参照箇所及び概要 ■
（※主に入門編の内容を記載しているため、詳しくはマイナンバーガイドライン本体を参照してください。）
第４－３－⑷ 収集・保管制限（抄）
○　番号法で限定的に明記された事務を処理する必要がなくなった場合で、文書管理に関する規程等によって定められている保存期間を経過した場合には、個人番号をできるだけ速やかに廃棄又は削除しなければならない。
（別添１）特定個人情報に関する安全管理措置
２　講ずべき安全管理措置の内容
Ｅ　物理的安全管理措置
ｄ　個人番号の削除、機器及び電子媒体等の廃棄  
○　特定個人情報等が記録された電子媒体及び書類等について、文書管理に関する規程等によって定められている保存期間を経過した場合には、個人番号をできるだけ速やかに復元不可能な手段で削除又は廃棄する。
○　個人番号若しくは特定個人情報ファイルを削除した場合、又は電子媒体等を廃棄した場合には、削除又は廃棄した記録を保存する。また、これらの作業を委託する場合には、委託先が確実に削除又は廃棄したことについて、証明書等により確認する。
</t>
        </r>
        <r>
          <rPr>
            <sz val="9"/>
            <color indexed="81"/>
            <rFont val="MS P ゴシック"/>
            <family val="3"/>
            <charset val="128"/>
          </rPr>
          <t xml:space="preserve">
</t>
        </r>
      </text>
    </comment>
    <comment ref="K411" authorId="0" shapeId="0" xr:uid="{1FBDD838-3C0F-493A-B98C-8CDCAC42D18C}">
      <text>
        <r>
          <rPr>
            <b/>
            <sz val="12"/>
            <color indexed="81"/>
            <rFont val="Meiryo UI"/>
            <family val="3"/>
            <charset val="128"/>
          </rPr>
          <t>○　保管期間を経過した特定個人情報を消去する手順が定められているかどうかを選択してください。
○　定められている場合は、特定個人情報を適切な時に安全かつ確実に消去できる手続・体制・手法になっているか、誤って消去すべきでない情報まで消去しないか、消去しなければならない情報の全部又は一部が消去されないままとなることはないかについて記載してください。
○　特定個人情報の消去を適切に行うために、実施することを記載してください。例えば、特定個人情報が記録された機器及び電子記録媒体等の消去・廃棄の方法や消去・廃棄の記録をとること等について、記載することが考えられます。また、これらの消去・廃棄を委託する場合には、委託先が消去・廃棄をしたことを確認する方法等について、記載することが考えられます。
○　クラウドサービスを利用する場合は、特定個人情報の適切な消去について、評価実施機関が詳細を把握することが困難だと思われますので、第三者の監査機関による監査報告書等のレポートを利用し、廃棄・消去に係るプロセスを確認し、その内容を把握すること等を記載することが考えられます。
○　既存システムからクラウドサービスへ移行する際は、既存のシステム環境に保管されていた特定個人情報の消去や機器の廃棄、クラウドサービス事業者における特定個人情報の消去等についての記載に留意が必要です。</t>
        </r>
        <r>
          <rPr>
            <b/>
            <sz val="9"/>
            <color indexed="81"/>
            <rFont val="MS P ゴシック"/>
            <family val="3"/>
            <charset val="128"/>
          </rPr>
          <t xml:space="preserve">
</t>
        </r>
        <r>
          <rPr>
            <sz val="9"/>
            <color indexed="81"/>
            <rFont val="MS P ゴシック"/>
            <family val="3"/>
            <charset val="128"/>
          </rPr>
          <t xml:space="preserve">
</t>
        </r>
        <r>
          <rPr>
            <sz val="9"/>
            <color indexed="81"/>
            <rFont val="UD デジタル 教科書体 NK-R"/>
            <family val="1"/>
            <charset val="128"/>
          </rPr>
          <t>■ マイナンバーガイドラインの主な参照箇所及び概要 ■
（※主に入門編の内容を記載しているため、詳しくはマイナンバーガイドライン本体を参照してください。）
第４－３－⑷ 収集・保管制限（抄）
○　番号法で限定的に明記された事務を処理する必要がなくなった場合で、文書管理に関する規程等によって定められている保存期間を経過した場合には、個人番号をできるだけ速やかに廃棄又は削除しなければならない。
（別添１）特定個人情報に関する安全管理措置
２　講ずべき安全管理措置の内容
Ｅ　物理的安全管理措置
ｄ　個人番号の削除、機器及び電子媒体等の廃棄  
○　特定個人情報等が記録された電子媒体及び書類等について、文書管理に関する規程等によって定められている保存期間を経過した場合には、個人番号をできるだけ速やかに復元不可能な手段で削除又は廃棄する。
○　個人番号若しくは特定個人情報ファイルを削除した場合、又は電子媒体等を廃棄した場合には、削除又は廃棄した記録を保存する。また、これらの作業を委託する場合には、委託先が確実に削除又は廃棄したことについて、証明書等により確認する。</t>
        </r>
        <r>
          <rPr>
            <sz val="9"/>
            <color indexed="81"/>
            <rFont val="MS P ゴシック"/>
            <family val="3"/>
            <charset val="128"/>
          </rPr>
          <t xml:space="preserve">
</t>
        </r>
      </text>
    </comment>
    <comment ref="J413" authorId="0" shapeId="0" xr:uid="{8C274F9C-24A9-4E0E-AD27-C0CAEAFEAADB}">
      <text>
        <r>
          <rPr>
            <b/>
            <sz val="12"/>
            <color indexed="81"/>
            <rFont val="Meiryo UI"/>
            <family val="3"/>
            <charset val="128"/>
          </rPr>
          <t>○　保管期間を経過した特定個人情報を消去する手順が定められているかどうかを選択してください。
○　定められている場合は、特定個人情報を適切な時に安全かつ確実に消去できる手続・体制・手法になっているか、誤って消去すべきでない情報まで消去しないか、消去しなければならない情報の全部又は一部が消去されないままとなることはないかについて記載してください。
○　特定個人情報の消去を適切に行うために、実施することを記載してください。例えば、特定個人情報が記録された機器及び電子記録媒体等の消去・廃棄の方法や消去・廃棄の記録をとること等について、記載することが考えられます。また、これらの消去・廃棄を委託する場合には、委託先が消去・廃棄をしたことを確認する方法等について、記載することが考えられます。
○　クラウドサービスを利用する場合は、特定個人情報の適切な消去について、評価実施機関が詳細を把握することが困難だと思われますので、第三者の監査機関による監査報告書等のレポートを利用し、廃棄・消去に係るプロセスを確認し、その内容を把握すること等を記載することが考えられます。
○　既存システムからクラウドサービスへ移行する際は、既存のシステム環境に保管されていた特定個人情報の消去や機器の廃棄、クラウドサービス事業者における特定個人情報の消去等についての記載に留意が必要です。</t>
        </r>
        <r>
          <rPr>
            <b/>
            <sz val="9"/>
            <color indexed="81"/>
            <rFont val="MS P ゴシック"/>
            <family val="3"/>
            <charset val="128"/>
          </rPr>
          <t xml:space="preserve">
</t>
        </r>
        <r>
          <rPr>
            <sz val="9"/>
            <color indexed="81"/>
            <rFont val="UD デジタル 教科書体 NK-R"/>
            <family val="1"/>
            <charset val="128"/>
          </rPr>
          <t xml:space="preserve">■ マイナンバーガイドラインの主な参照箇所及び概要 ■
（※主に入門編の内容を記載しているため、詳しくはマイナンバーガイドライン本体を参照してください。）
第４－３－⑷ 収集・保管制限（抄）
○　番号法で限定的に明記された事務を処理する必要がなくなった場合で、文書管理に関する規程等によって定められている保存期間を経過した場合には、個人番号をできるだけ速やかに廃棄又は削除しなければならない。
（別添１）特定個人情報に関する安全管理措置
２　講ずべき安全管理措置の内容
Ｅ　物理的安全管理措置
ｄ　個人番号の削除、機器及び電子媒体等の廃棄  
○　特定個人情報等が記録された電子媒体及び書類等について、文書管理に関する規程等によって定められている保存期間を経過した場合には、個人番号をできるだけ速やかに復元不可能な手段で削除又は廃棄する。
○　個人番号若しくは特定個人情報ファイルを削除した場合、又は電子媒体等を廃棄した場合には、削除又は廃棄した記録を保存する。また、これらの作業を委託する場合には、委託先が確実に削除又は廃棄したことについて、証明書等により確認する。
</t>
        </r>
      </text>
    </comment>
    <comment ref="J417" authorId="0" shapeId="0" xr:uid="{3BED9E12-010B-4746-8E61-7EB90CA8120F}">
      <text>
        <r>
          <rPr>
            <b/>
            <sz val="12"/>
            <color indexed="81"/>
            <rFont val="Meiryo UI"/>
            <family val="3"/>
            <charset val="128"/>
          </rPr>
          <t>○　保管期間を経過した特定個人情報を消去する手順が定められているかどうかを選択してください。
○　定められている場合は、特定個人情報を適切な時に安全かつ確実に消去できる手続・体制・手法になっているか、誤って消去すべきでない情報まで消去しないか、消去しなければならない情報の全部又は一部が消去されないままとなることはないかについて記載してください。
○　特定個人情報の消去を適切に行うために、実施することを記載してください。例えば、特定個人情報が記録された機器及び電子記録媒体等の消去・廃棄の方法や消去・廃棄の記録をとること等について、記載することが考えられます。また、これらの消去・廃棄を委託する場合には、委託先が消去・廃棄をしたことを確認する方法等について、記載することが考えられます。
○　クラウドサービスを利用する場合は、特定個人情報の適切な消去について、評価実施機関が詳細を把握することが困難だと思われますので、第三者の監査機関による監査報告書等のレポートを利用し、廃棄・消去に係るプロセスを確認し、その内容を把握すること等を記載することが考えられます。
○　既存システムからクラウドサービスへ移行する際は、既存のシステム環境に保管されていた特定個人情報の消去や機器の廃棄、クラウドサービス事業者における特定個人情報の消去等についての記載に留意が必要です。</t>
        </r>
        <r>
          <rPr>
            <b/>
            <sz val="9"/>
            <color indexed="81"/>
            <rFont val="MS P ゴシック"/>
            <family val="3"/>
            <charset val="128"/>
          </rPr>
          <t xml:space="preserve">
</t>
        </r>
        <r>
          <rPr>
            <sz val="9"/>
            <color indexed="81"/>
            <rFont val="UD デジタル 教科書体 NK-R"/>
            <family val="1"/>
            <charset val="128"/>
          </rPr>
          <t>■ マイナンバーガイドラインの主な参照箇所及び概要 ■
（※主に入門編の内容を記載しているため、詳しくはマイナンバーガイドライン本体を参照してください。）
第４－３－⑷ 収集・保管制限（抄）
○　番号法で限定的に明記された事務を処理する必要がなくなった場合で、文書管理に関する規程等によって定められている保存期間を経過した場合には、個人番号をできるだけ速やかに廃棄又は削除しなければならない。
（別添１）特定個人情報に関する安全管理措置
２　講ずべき安全管理措置の内容
Ｅ　物理的安全管理措置
ｄ　個人番号の削除、機器及び電子媒体等の廃棄  
○　特定個人情報等が記録された電子媒体及び書類等について、文書管理に関する規程等によって定められている保存期間を経過した場合には、個人番号をできるだけ速やかに復元不可能な手段で削除又は廃棄する。
○　個人番号若しくは特定個人情報ファイルを削除した場合、又は電子媒体等を廃棄した場合には、削除又は廃棄した記録を保存する。また、これらの作業を委託する場合には、委託先が確実に削除又は廃棄したことについて、証明書等により確認する。</t>
        </r>
      </text>
    </comment>
    <comment ref="K420" authorId="0" shapeId="0" xr:uid="{C608C495-B06E-42E4-965C-4FE300BB68AF}">
      <text>
        <r>
          <rPr>
            <sz val="9"/>
            <color indexed="81"/>
            <rFont val="UD デジタル 教科書体 NK-R"/>
            <family val="1"/>
            <charset val="128"/>
          </rPr>
          <t>■ マイナンバーガイドラインの主な参照箇所及び概要 ■
（※主に入門編の内容を記載しているため、詳しくはマイナンバーガイドライン本体を参照してください。）
第４－３－⑷ 収集・保管制限（抄）
○　番号法で限定的に明記された事務を処理する必要がなくなった場合で、文書管理に関する規程等によって定められている保存期間を経過した場合には、個人番号をできるだけ速やかに廃棄又は削除しなければならない。
（別添１）特定個人情報に関する安全管理措置
２　講ずべき安全管理措置の内容
Ｅ　物理的安全管理措置
ｄ　個人番号の削除、機器及び電子媒体等の廃棄  
○　特定個人情報等が記録された電子媒体及び書類等について、文書管理に関する規程等によって定められている保存期間を経過した場合には、個人番号をできるだけ速やかに復元不可能な手段で削除又は廃棄する。
○　個人番号若しくは特定個人情報ファイルを削除した場合、又は電子媒体等を廃棄した場合には、削除又は廃棄した記録を保存する。また、これらの作業を委託する場合には、委託先が確実に削除又は廃棄したことについて、証明書等により確認する。</t>
        </r>
        <r>
          <rPr>
            <b/>
            <sz val="9"/>
            <color indexed="81"/>
            <rFont val="MS P ゴシック"/>
            <family val="3"/>
            <charset val="128"/>
          </rPr>
          <t xml:space="preserve">
</t>
        </r>
        <r>
          <rPr>
            <sz val="9"/>
            <color indexed="81"/>
            <rFont val="MS P ゴシック"/>
            <family val="3"/>
            <charset val="128"/>
          </rPr>
          <t xml:space="preserve">
</t>
        </r>
      </text>
    </comment>
    <comment ref="A425" authorId="0" shapeId="0" xr:uid="{3632E6B1-91BD-48BE-BDD6-6BCB9CDD138A}">
      <text>
        <r>
          <rPr>
            <b/>
            <sz val="12"/>
            <color indexed="81"/>
            <rFont val="Meiryo UI"/>
            <family val="3"/>
            <charset val="128"/>
          </rPr>
          <t>○　特定個人情報の保管・消去において、上記のリスク１～３以外に認識しているリスク及びそれらのリスクへの対策を記載してください。
○　リスク１～３についての「リスクへの対策は十分か」の質問において「課題が残されている」を選択した場合は、今後の取組の概要、予定等、補足する事項があれば記載してください。</t>
        </r>
        <r>
          <rPr>
            <b/>
            <sz val="9"/>
            <color indexed="81"/>
            <rFont val="MS P ゴシック"/>
            <family val="3"/>
            <charset val="128"/>
          </rPr>
          <t xml:space="preserve">
</t>
        </r>
        <r>
          <rPr>
            <sz val="9"/>
            <color indexed="81"/>
            <rFont val="MS P ゴシック"/>
            <family val="3"/>
            <charset val="128"/>
          </rPr>
          <t xml:space="preserve">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5" authorId="0" shapeId="0" xr:uid="{1890834A-FDC0-4F1D-B9EB-233D649410EF}">
      <text>
        <r>
          <rPr>
            <b/>
            <sz val="12"/>
            <color indexed="81"/>
            <rFont val="Meiryo UI"/>
            <family val="3"/>
            <charset val="128"/>
          </rPr>
          <t>○　このシートで記載する特定個人情報ファイルの名称を記載してください。リスク対策が共通する複数の特定個人情報ファイルについてまとめて記載することができます。その場合は、このシートで記載する全ての特定個人情報ファイルの名称を記載してください。
○　その際、「Ｉ ３．特定個人情報ファイル名」で記載した通し番号とともに記載してください。
【この項目の変更は、重要な変更には該当しません。】</t>
        </r>
        <r>
          <rPr>
            <b/>
            <sz val="9"/>
            <color indexed="81"/>
            <rFont val="MS P ゴシック"/>
            <family val="3"/>
            <charset val="128"/>
          </rPr>
          <t xml:space="preserve">
</t>
        </r>
      </text>
    </comment>
    <comment ref="A7" authorId="0" shapeId="0" xr:uid="{8C8B12A7-45F1-47FD-9ED2-82577C07ACB8}">
      <text>
        <r>
          <rPr>
            <sz val="8"/>
            <color indexed="81"/>
            <rFont val="UD デジタル 教科書体 NK-R"/>
            <family val="1"/>
            <charset val="128"/>
          </rPr>
          <t>■ マイナンバーガイドラインの主な参照箇所及び概要 ■
（※主に入門編の内容を記載しているため、詳しくはマイナンバーガイドライン本体を参照してください。）
第４－３－⑷ 収集・保管制限
○　番号法で限定的に明記された場合を除き、特定個人情報を収集又は保管してはならない。
○　番号法で限定的に明記された事務を処理する必要がなくなった場合で、文書管理に関する規程等によって定められている保存期間を経過した場合には、個人番号をできるだけ速やかに廃棄又は削除しなければならない。
（別添１）特定個人情報に関する安全管理措置
２　講ずべき安全管理措置の内容
Ｃ　組織的安全管理措置
ｂ 取扱規程等に基づく運用  
○　取扱規程等に基づく運用を行うとともに、その状況を確認するため、特定個人情報等の利用状況等を記録し、その記録を一定の期間保存し、定期に及び必要に応じ随時に分析等するための体制を整備する。記録については、改ざん、窃取又は不正な削除の防止のために必要な措置を講ずるとともに、分析等を行う。
ｃ 取扱状況を確認する手段の整備 
○　特定個人情報ファイルの取扱状況を確認するため、次に掲げる項目を含めて記録する。なお、取扱状況を確認するための記録等には、特定個人情報等は記載しない。
・特定個人情報ファイルの名称
・行政機関等の名称及び特定個人情報ファイルが利用に供される事務をつかさどる組織の名称
・特定個人情報ファイルの利用目的
・特定個人情報ファイルに記録される項目及び本人として特定個人情報ファイルに記録される個人の範囲
・特定個人情報ファイルに記録される特定個人情報等の収集方法
ｅ　取扱状況の把握及び安全管理措置の見直し  
○　監査責任者は、特定個人情報等の管理の状況について、定期に及び必要に応じ随時に監査（外部監査及び他部署等による点検を含む。）を行い、その結果を総括責任者に報告する。
○　総括責任者は、監査の結果等を踏まえ、必要があると認めるときは、取扱規程等の見直し等の措置を講ずる。
Ｄ　人的安全管理措置 
ａ　事務取扱担当者の監督  
○　総括責任者及び保護責任者は、特定個人情報等が取扱規程等に基づき適正に取り扱われるよう、事務取扱担当者に対して必要かつ適切な監督を行う。
ｂ　事務取扱担当者等の教育  
○　保護責任者は、部署内の事務取扱担当者等に特定個人情報の保護に関する必要な教育研修を行う。
・　事務取扱担当者への教育研修
・　情報システムの管理に関する事務に従事する職員への教育研修
・　保護責任者に対する研修
・　情報システムの管理に関する事務に従事する職員への教育研修
・　特定個人情報ファイルを取り扱う事務に従事する者への研修
・　サイバーセキュリティに関する研修（具体的内容については、マイナンバーガイドラインを参照すること。）
※　教育研修については、教育研修への参加の機会を付与するとともに、研修未受講者に対して再受講の機会を付与する等の必要な措置を講ずる。</t>
        </r>
        <r>
          <rPr>
            <b/>
            <sz val="9"/>
            <color indexed="81"/>
            <rFont val="MS P ゴシック"/>
            <family val="3"/>
            <charset val="128"/>
          </rPr>
          <t xml:space="preserve">
</t>
        </r>
      </text>
    </comment>
    <comment ref="J11" authorId="0" shapeId="0" xr:uid="{00AB62EF-5C41-4E95-A5D5-BD10848EFCD8}">
      <text>
        <r>
          <rPr>
            <b/>
            <sz val="12"/>
            <color indexed="81"/>
            <rFont val="Meiryo UI"/>
            <family val="3"/>
            <charset val="128"/>
          </rPr>
          <t>○　評価対象の事務を遂行する上で必要な者以外の者の特定個人情報を入手しないよう、どのような対策を行っているか記載してください。</t>
        </r>
        <r>
          <rPr>
            <b/>
            <sz val="9"/>
            <color indexed="81"/>
            <rFont val="MS P ゴシック"/>
            <family val="3"/>
            <charset val="128"/>
          </rPr>
          <t xml:space="preserve">
</t>
        </r>
        <r>
          <rPr>
            <sz val="9"/>
            <color indexed="81"/>
            <rFont val="UD デジタル 教科書体 NK-R"/>
            <family val="1"/>
            <charset val="128"/>
          </rPr>
          <t xml:space="preserve">
■ マイナンバーガイドラインの主な参照箇所及び概要 ■
（※主に入門編の内容を記載しているため、詳しくはマイナンバーガイドライン本体を参照してください。）
（別添１）特定個人情報に関する安全管理措置
１　安全管理措置の検討手順（抄） 
Ａ　個人番号を取り扱う事務の範囲の明確化 
○　行政機関等は、個人番号利用事務等の範囲を明確にしておかなければならない。
Ｂ　特定個人情報等の範囲の明確化 
○　行政機関等は、Ａで明確化した事務において取り扱う特定個人情報等の範囲を明確にしておかなければならない。
Ｃ　事務取扱担当者の明確化  
○　行政機関等は、Ａで明確化した事務に従事する事務取扱担当者を明確にしておかなければならない。
Ｄ・Ｅ　（略）
２　講ずべき安全管理措置の内容
Ｆ　技術的安全管理措置
ａ アクセス制御  
○　情報システムを使用して個人番号利用事務等を行う場合、事務取扱担当者及び当該事務で取り扱う特定個人情報ファイルの範囲を限定するために、適切なアクセス制御を行う。</t>
        </r>
        <r>
          <rPr>
            <b/>
            <sz val="9"/>
            <color indexed="81"/>
            <rFont val="MS P ゴシック"/>
            <family val="3"/>
            <charset val="128"/>
          </rPr>
          <t xml:space="preserve">
</t>
        </r>
      </text>
    </comment>
    <comment ref="J15" authorId="0" shapeId="0" xr:uid="{5991B6AC-F35F-4C80-AC1A-B1928CE1FF3E}">
      <text>
        <r>
          <rPr>
            <b/>
            <sz val="12"/>
            <color indexed="81"/>
            <rFont val="Meiryo UI"/>
            <family val="3"/>
            <charset val="128"/>
          </rPr>
          <t>○　評価対象の事務を遂行する上で必要な者に関する特定個人情報であっても、その事務を遂行する上で必要なもの以外の特定個人情報を入手しないよう、どのような対策を行っているか記載してください。</t>
        </r>
        <r>
          <rPr>
            <b/>
            <sz val="9"/>
            <color indexed="81"/>
            <rFont val="MS P ゴシック"/>
            <family val="3"/>
            <charset val="128"/>
          </rPr>
          <t xml:space="preserve">
</t>
        </r>
        <r>
          <rPr>
            <sz val="9"/>
            <color indexed="81"/>
            <rFont val="UD デジタル 教科書体 NK-R"/>
            <family val="1"/>
            <charset val="128"/>
          </rPr>
          <t>■ マイナンバーガイドラインの主な参照箇所及び概要 ■
（※主に入門編の内容を記載しているため、詳しくはマイナンバーガイドライン本体を参照してください。）
（別添１）特定個人情報に関する安全管理措置
１　安全管理措置の検討手順（抄） 
Ａ　個人番号を取り扱う事務の範囲の明確化 
○　行政機関等は、個人番号利用事務等の範囲を明確にしておかなければならない。
Ｂ　特定個人情報等の範囲の明確化 
○　行政機関等は、Ａで明確化した事務において取り扱う特定個人情報等の範囲を明確にしておかなければならない。
Ｃ　事務取扱担当者の明確化  
○　行政機関等は、Ａで明確化した事務に従事する事務取扱担当者を明確にしておかなければならない。
Ｄ・Ｅ　（略）
２　講ずべき安全管理措置の内容
Ｆ　技術的安全管理措置
ａ アクセス制御  
○　情報システムを使用して個人番号利用事務等を行う場合、事務取扱担当者及び当該事務で取り扱う特定個人情報ファイルの範囲を限定するために、適切なアクセス制御を行う。</t>
        </r>
        <r>
          <rPr>
            <b/>
            <sz val="9"/>
            <color indexed="81"/>
            <rFont val="MS P ゴシック"/>
            <family val="3"/>
            <charset val="128"/>
          </rPr>
          <t xml:space="preserve">
</t>
        </r>
      </text>
    </comment>
    <comment ref="J19" authorId="0" shapeId="0" xr:uid="{794CA95A-D92D-4A3B-900D-C702BFF51806}">
      <text>
        <r>
          <rPr>
            <b/>
            <sz val="12"/>
            <color indexed="81"/>
            <rFont val="Meiryo UI"/>
            <family val="3"/>
            <charset val="128"/>
          </rPr>
          <t>○　上記で例示する以外に、目的外の特定個人情報の入手が行われるリスクに対応するための措置を講じている場合は、記載してください。</t>
        </r>
        <r>
          <rPr>
            <b/>
            <sz val="9"/>
            <color indexed="81"/>
            <rFont val="MS P ゴシック"/>
            <family val="3"/>
            <charset val="128"/>
          </rPr>
          <t xml:space="preserve">
</t>
        </r>
        <r>
          <rPr>
            <sz val="9"/>
            <color indexed="81"/>
            <rFont val="MS P ゴシック"/>
            <family val="3"/>
            <charset val="128"/>
          </rPr>
          <t xml:space="preserve">
</t>
        </r>
        <r>
          <rPr>
            <sz val="9"/>
            <color indexed="81"/>
            <rFont val="UD デジタル 教科書体 NK-R"/>
            <family val="1"/>
            <charset val="128"/>
          </rPr>
          <t>■ マイナンバーガイドラインの主な参照箇所及び概要 ■
（※主に入門編の内容を記載しているため、詳しくはマイナンバーガイドライン本体を参照してください。）
（別添１）特定個人情報に関する安全管理措置
１　安全管理措置の検討手順（抄） 
Ａ　個人番号を取り扱う事務の範囲の明確化 
○　行政機関等は、個人番号利用事務等の範囲を明確にしておかなければならない。
Ｂ　特定個人情報等の範囲の明確化 
○　行政機関等は、Ａで明確化した事務において取り扱う特定個人情報等の範囲を明確にしておかなければならない。
Ｃ　事務取扱担当者の明確化  
○　行政機関等は、Ａで明確化した事務に従事する事務取扱担当者を明確にしておかなければならない。
Ｄ・Ｅ　（略）
２　講ずべき安全管理措置の内容
Ｆ　技術的安全管理措置
ａ アクセス制御  
○　情報システムを使用して個人番号利用事務等を行う場合、事務取扱担当者及び当該事務で取り扱う特定個人情報ファイルの範囲を限定するために、適切なアクセス制御を行う。</t>
        </r>
        <r>
          <rPr>
            <sz val="9"/>
            <color indexed="81"/>
            <rFont val="MS P ゴシック"/>
            <family val="3"/>
            <charset val="128"/>
          </rPr>
          <t xml:space="preserve">
</t>
        </r>
      </text>
    </comment>
    <comment ref="K22" authorId="0" shapeId="0" xr:uid="{E460068A-6956-4ABE-ABB6-C90D7C2F0CA2}">
      <text>
        <r>
          <rPr>
            <b/>
            <sz val="12"/>
            <color indexed="81"/>
            <rFont val="Meiryo UI"/>
            <family val="3"/>
            <charset val="128"/>
          </rPr>
          <t>○　上記を踏まえ、目的外の入手が行われるリスクに対して、十分な対策を行っていると評価する場合には「十分である」を選択し、十分に行っているとは評価できず、まだ課題が残されていると評価する場合には「課題が残されている」を選択してください。評価実施機関としてこのリスクへの対策に特に積極的に取り組んでいる場合は、「特に力を入れている」を選択してください。</t>
        </r>
        <r>
          <rPr>
            <b/>
            <sz val="9"/>
            <color indexed="81"/>
            <rFont val="MS P ゴシック"/>
            <family val="3"/>
            <charset val="128"/>
          </rPr>
          <t xml:space="preserve">
</t>
        </r>
        <r>
          <rPr>
            <sz val="9"/>
            <color indexed="81"/>
            <rFont val="MS P ゴシック"/>
            <family val="3"/>
            <charset val="128"/>
          </rPr>
          <t xml:space="preserve">
</t>
        </r>
        <r>
          <rPr>
            <sz val="9"/>
            <color indexed="81"/>
            <rFont val="UD デジタル 教科書体 NK-R"/>
            <family val="1"/>
            <charset val="128"/>
          </rPr>
          <t>■ マイナンバーガイドラインの主な参照箇所及び概要 ■
（※主に入門編の内容を記載しているため、詳しくはマイナンバーガイドライン本体を参照してください。）
（別添１）特定個人情報に関する安全管理措置
１　安全管理措置の検討手順（抄） 
Ａ　個人番号を取り扱う事務の範囲の明確化 
○　行政機関等は、個人番号利用事務等の範囲を明確にしておかなければならない。
Ｂ　特定個人情報等の範囲の明確化 
○　行政機関等は、Ａで明確化した事務において取り扱う特定個人情報等の範囲を明確にしておかなければならない。
Ｃ　事務取扱担当者の明確化  
○　行政機関等は、Ａで明確化した事務に従事する事務取扱担当者を明確にしておかなければならない。
Ｄ・Ｅ　（略）
２　講ずべき安全管理措置の内容
Ｆ　技術的安全管理措置
ａ アクセス制御  
○　情報システムを使用して個人番号利用事務等を行う場合、事務取扱担当者及び当該事務で取り扱う特定個人情報ファイルの範囲を限定するために、適切なアクセス制御を行う。</t>
        </r>
        <r>
          <rPr>
            <sz val="9"/>
            <color indexed="81"/>
            <rFont val="MS P ゴシック"/>
            <family val="3"/>
            <charset val="128"/>
          </rPr>
          <t xml:space="preserve">
</t>
        </r>
      </text>
    </comment>
    <comment ref="J27" authorId="0" shapeId="0" xr:uid="{24BF37C9-CE55-4DCF-9968-89FF3C083C6F}">
      <text>
        <r>
          <rPr>
            <b/>
            <sz val="12"/>
            <color indexed="81"/>
            <rFont val="Meiryo UI"/>
            <family val="3"/>
            <charset val="128"/>
          </rPr>
          <t>○　特定個人情報の入手に際して、入手元が使用目的を認識できること、入手元に不必要な負担を負わせないこと、入手元から情報を詐取・奪取しないこと等、適切な方法で特定個人情報を入手するためにどのような措置を講じているか記載してください。</t>
        </r>
        <r>
          <rPr>
            <b/>
            <sz val="9"/>
            <color indexed="81"/>
            <rFont val="MS P ゴシック"/>
            <family val="3"/>
            <charset val="128"/>
          </rPr>
          <t xml:space="preserve">
</t>
        </r>
      </text>
    </comment>
    <comment ref="J36" authorId="0" shapeId="0" xr:uid="{F2A46B98-6F1F-427B-B338-532AC4BB3982}">
      <text>
        <r>
          <rPr>
            <b/>
            <sz val="12"/>
            <color indexed="81"/>
            <rFont val="Meiryo UI"/>
            <family val="3"/>
            <charset val="128"/>
          </rPr>
          <t>○　番号法第16条には、本人から個人番号の提供を受けるときに、個人番号カードの提示もしくは通知カードと身分証明証の提示を受ける等の厳格な本人確認をするよう規定されています。評価対象の事務において特定個人情報を入手する際に、どのようにしてその特定個人情報が本人の情報であることを確認するか記載してください。</t>
        </r>
        <r>
          <rPr>
            <b/>
            <sz val="9"/>
            <color indexed="81"/>
            <rFont val="MS P ゴシック"/>
            <family val="3"/>
            <charset val="128"/>
          </rPr>
          <t xml:space="preserve">
</t>
        </r>
        <r>
          <rPr>
            <sz val="9"/>
            <color indexed="81"/>
            <rFont val="MS P ゴシック"/>
            <family val="3"/>
            <charset val="128"/>
          </rPr>
          <t xml:space="preserve">
</t>
        </r>
        <r>
          <rPr>
            <sz val="9"/>
            <color indexed="81"/>
            <rFont val="UD デジタル 教科書体 NK-R"/>
            <family val="1"/>
            <charset val="128"/>
          </rPr>
          <t>■ マイナンバーガイドラインの主な参照箇所及び概要 ■
（※主に入門編の内容を記載しているため、詳しくはマイナンバーガイドライン本体を参照してください。）
第４－３－⑸ 本人確認 
○　番号法、番号法施行令、番号法施行規則及び個人番号利用事務実施者（番号法第９条第３項の規定により情報提供用個人識別符号を利用する者を除く。）が認める方法に従い、適切に本人確認を行う（具体的な本人確認の方法については、マイナンバーガイドラインを参照すること。）。</t>
        </r>
        <r>
          <rPr>
            <sz val="9"/>
            <color indexed="81"/>
            <rFont val="MS P ゴシック"/>
            <family val="3"/>
            <charset val="128"/>
          </rPr>
          <t xml:space="preserve">
</t>
        </r>
      </text>
    </comment>
    <comment ref="J40" authorId="0" shapeId="0" xr:uid="{95FAFD24-3E33-4366-B720-9A27DA2511AF}">
      <text>
        <r>
          <rPr>
            <b/>
            <sz val="12"/>
            <color indexed="81"/>
            <rFont val="Meiryo UI"/>
            <family val="3"/>
            <charset val="128"/>
          </rPr>
          <t>○　入手した個人番号が本人の個人番号で間違いないことをどのようにして確認するか記載してください。　</t>
        </r>
        <r>
          <rPr>
            <b/>
            <sz val="9"/>
            <color indexed="81"/>
            <rFont val="MS P ゴシック"/>
            <family val="3"/>
            <charset val="128"/>
          </rPr>
          <t xml:space="preserve">
</t>
        </r>
        <r>
          <rPr>
            <sz val="9"/>
            <color indexed="81"/>
            <rFont val="MS P ゴシック"/>
            <family val="3"/>
            <charset val="128"/>
          </rPr>
          <t xml:space="preserve">
</t>
        </r>
        <r>
          <rPr>
            <sz val="9"/>
            <color indexed="81"/>
            <rFont val="UD デジタル 教科書体 NK-R"/>
            <family val="1"/>
            <charset val="128"/>
          </rPr>
          <t>■ マイナンバーガイドラインの主な参照箇所及び概要 ■
（※主に入門編の内容を記載しているため、詳しくはマイナンバーガイドライン本体を参照してください。）
第４－３－⑸ 本人確認 
○　番号法、番号法施行令、番号法施行規則及び個人番号利用事務実施者（番号法第９条第３項の規定により情報提供用個人識別符号を利用する者を除く。）が認める方法に従い、適切に本人確認を行う（具体的な本人確認の方法については、マイナンバーガイドラインを参照すること。）。</t>
        </r>
        <r>
          <rPr>
            <sz val="9"/>
            <color indexed="81"/>
            <rFont val="MS P ゴシック"/>
            <family val="3"/>
            <charset val="128"/>
          </rPr>
          <t xml:space="preserve">
</t>
        </r>
      </text>
    </comment>
    <comment ref="J44" authorId="0" shapeId="0" xr:uid="{C2EB74C6-D0E3-469E-AEFD-2CB180DB3B70}">
      <text>
        <r>
          <rPr>
            <b/>
            <sz val="12"/>
            <color indexed="81"/>
            <rFont val="Meiryo UI"/>
            <family val="3"/>
            <charset val="128"/>
          </rPr>
          <t>○　特定個人情報を入手した後、その情報の正確性を保つためにどのようなことを行っているか記載してください。</t>
        </r>
        <r>
          <rPr>
            <b/>
            <sz val="9"/>
            <color indexed="81"/>
            <rFont val="MS P ゴシック"/>
            <family val="3"/>
            <charset val="128"/>
          </rPr>
          <t xml:space="preserve">
</t>
        </r>
        <r>
          <rPr>
            <sz val="9"/>
            <color indexed="81"/>
            <rFont val="MS P ゴシック"/>
            <family val="3"/>
            <charset val="128"/>
          </rPr>
          <t xml:space="preserve">
</t>
        </r>
        <r>
          <rPr>
            <sz val="9"/>
            <color indexed="81"/>
            <rFont val="UD デジタル 教科書体 NK-R"/>
            <family val="1"/>
            <charset val="128"/>
          </rPr>
          <t>■ マイナンバーガイドラインの主な参照箇所及び概要 ■
（※主に入門編の内容を記載しているため、詳しくはマイナンバーガイドライン本体を参照してください。）
第４－３－⑸ 本人確認 
○　番号法、番号法施行令、番号法施行規則及び個人番号利用事務実施者（番号法第９条第３項の規定により情報提供用個人識別符号を利用する者を除く。）が認める方法に従い、適切に本人確認を行う（具体的な本人確認の方法については、マイナンバーガイドラインを参照すること。）。</t>
        </r>
        <r>
          <rPr>
            <sz val="9"/>
            <color indexed="81"/>
            <rFont val="MS P ゴシック"/>
            <family val="3"/>
            <charset val="128"/>
          </rPr>
          <t xml:space="preserve">
</t>
        </r>
      </text>
    </comment>
    <comment ref="J48" authorId="0" shapeId="0" xr:uid="{FFFCC31E-AA9D-4E9E-8D68-0BB105354696}">
      <text>
        <r>
          <rPr>
            <sz val="9"/>
            <color indexed="81"/>
            <rFont val="UD デジタル 教科書体 NK-R"/>
            <family val="1"/>
            <charset val="128"/>
          </rPr>
          <t>■ マイナンバーガイドラインの主な参照箇所及び概要 ■
（※主に入門編の内容を記載しているため、詳しくはマイナンバーガイドライン本体を参照してください。）
第４－３－⑸ 本人確認 
○　番号法、番号法施行令、番号法施行規則及び個人番号利用事務実施者（番号法第９条第３項の規定により情報提供用個人識別符号を利用する者を除く。）が認める方法に従い、適切に本人確認を行う（具体的な本人確認の方法については、マイナンバーガイドラインを参照すること。）。</t>
        </r>
      </text>
    </comment>
    <comment ref="K51" authorId="0" shapeId="0" xr:uid="{8F470BD5-5396-4152-84C3-2971EB89D420}">
      <text>
        <r>
          <rPr>
            <sz val="9"/>
            <color indexed="81"/>
            <rFont val="UD デジタル 教科書体 NK-R"/>
            <family val="1"/>
            <charset val="128"/>
          </rPr>
          <t>■ マイナンバーガイドラインの主な参照箇所及び概要 ■
（※主に入門編の内容を記載しているため、詳しくはマイナンバーガイドライン本体を参照してください。）
第４－３－⑸ 本人確認 
○　番号法、番号法施行令、番号法施行規則及び個人番号利用事務実施者（番号法第９条第３項の規定により情報提供用個人識別符号を利用する者を除く。）が認める方法に従い、適切に本人確認を行う（具体的な本人確認の方法については、マイナンバーガイドラインを参照すること。）。</t>
        </r>
      </text>
    </comment>
    <comment ref="J56" authorId="0" shapeId="0" xr:uid="{37AE1487-35A7-4552-86E9-11E4B7031B17}">
      <text>
        <r>
          <rPr>
            <b/>
            <sz val="12"/>
            <color indexed="81"/>
            <rFont val="Meiryo UI"/>
            <family val="3"/>
            <charset val="128"/>
          </rPr>
          <t>○　特定個人情報の入手に際して、情報の安全確保の観点から、情報漏えいや紛失のリスクを軽減するためにどのような措置を講じているか記載してください。</t>
        </r>
        <r>
          <rPr>
            <b/>
            <sz val="9"/>
            <color indexed="81"/>
            <rFont val="MS P ゴシック"/>
            <family val="3"/>
            <charset val="128"/>
          </rPr>
          <t xml:space="preserve">
</t>
        </r>
        <r>
          <rPr>
            <sz val="9"/>
            <color indexed="81"/>
            <rFont val="UD デジタル 教科書体 NK-R"/>
            <family val="1"/>
            <charset val="128"/>
          </rPr>
          <t xml:space="preserve">
■ マイナンバーガイドラインの主な参照箇所及び概要 ■
（※主に入門編の内容を記載しているため、詳しくはマイナンバーガイドライン本体を参照してください。）
（別添１）特定個人情報に関する安全管理措置
２　講ずべき安全管理措置の内容
Ｅ　物理的安全管理措置
ｂ 機器及び電子媒体等の盗難等の防止  
○　管理区域及び取扱区域における特定個人情報等を取り扱う機器、電子媒体及び書類等の盗難又は紛失等を防止するために、物理的な安全管理措置を講ずる。また、電子媒体及び書類等の庁舎内の移動等において、紛失・盗難等に留意する。
ｃ 電子媒体等の取扱いにおける漏えい等の防止  
○　許可された電子媒体又は機器等以外のものについて使用の制限等の必要な措置を講ずる。また、記録機能を有する機器の情報システム端末等への接続の制限等の必要な措置を講ずる。
○　取扱規程等の手続に基づき、特定個人情報等が記録された電子媒体又は書類等を持ち運ぶ必要が生じた場合には、容易に個人番号が判明しないよう安全な方策を講ずる。
○　「持ち運ぶ」とは、特定個人情報等を管理区域又は取扱区域から外へ移動させること又は当該区域の外から当該区域へ移動させることをいい、庁舎内での移動等であっても、特定個人情報等の紛失・盗難等に留意する必要がある。
Ｆ　技術的安全管理措置
ｄ 漏えい等の防止  
○　特定個人情報等をインターネット等により外部に送信する場合、通信経路における漏えい等を防止するための措置を講ずる。
○　特定個人情報ファイルを機器又は電子媒体等に保存する必要がある場合、原則として、暗号化又はパスワードにより秘匿する。</t>
        </r>
        <r>
          <rPr>
            <sz val="9"/>
            <color indexed="81"/>
            <rFont val="MS P ゴシック"/>
            <family val="3"/>
            <charset val="128"/>
          </rPr>
          <t xml:space="preserve">
</t>
        </r>
      </text>
    </comment>
    <comment ref="K60" authorId="0" shapeId="0" xr:uid="{E9E883CC-184B-47FA-B45D-F30029A9973B}">
      <text>
        <r>
          <rPr>
            <sz val="9"/>
            <color indexed="81"/>
            <rFont val="UD デジタル 教科書体 NK-R"/>
            <family val="1"/>
            <charset val="128"/>
          </rPr>
          <t>■ マイナンバーガイドラインの主な参照箇所及び概要 ■
（※主に入門編の内容を記載しているため、詳しくはマイナンバーガイドライン本体を参照してください。）
（別添１）特定個人情報に関する安全管理措置
２　講ずべき安全管理措置の内容
Ｅ　物理的安全管理措置
ｂ 機器及び電子媒体等の盗難等の防止  
○　管理区域及び取扱区域における特定個人情報等を取り扱う機器、電子媒体及び書類等の盗難又は紛失等を防止するために、物理的な安全管理措置を講ずる。また、電子媒体及び書類等の庁舎内の移動等において、紛失・盗難等に留意する。
ｃ 電子媒体等の取扱いにおける漏えい等の防止  
○　許可された電子媒体又は機器等以外のものについて使用の制限等の必要な措置を講ずる。また、記録機能を有する機器の情報システム端末等への接続の制限等の必要な措置を講ずる。
○　取扱規程等の手続に基づき、特定個人情報等が記録された電子媒体又は書類等を持ち運ぶ必要が生じた場合には、容易に個人番号が判明しないよう安全な方策を講ずる。
○　「持ち運ぶ」とは、特定個人情報等を管理区域又は取扱区域から外へ移動させること又は当該区域の外から当該区域へ移動させることをいい、庁舎内での移動等であっても、特定個人情報等の紛失・盗難等に留意する必要がある。
Ｆ　技術的安全管理措置
ｄ 漏えい等の防止  
○　特定個人情報等をインターネット等により外部に送信する場合、通信経路における漏えい等を防止するための措置を講ずる。
○　特定個人情報ファイルを機器又は電子媒体等に保存する必要がある場合、原則として、暗号化又はパスワードにより秘匿する。</t>
        </r>
      </text>
    </comment>
    <comment ref="A65" authorId="0" shapeId="0" xr:uid="{C39CFA26-9486-4D4F-B2C5-3E8EFC40895E}">
      <text>
        <r>
          <rPr>
            <b/>
            <sz val="12"/>
            <color indexed="81"/>
            <rFont val="Meiryo UI"/>
            <family val="3"/>
            <charset val="128"/>
          </rPr>
          <t>○　特定個人情報の入手において、上記のリスク１～４以外に認識しているリスク及びそれらのリスクへの対策を記載してください。
○　リスク１～４についての「リスクへの対策は十分か」の質問において「課題が残されている」を選択した場合は、今後の取組の概要、予定等、補足する事項があれば記載してください。</t>
        </r>
        <r>
          <rPr>
            <b/>
            <sz val="9"/>
            <color indexed="81"/>
            <rFont val="MS P ゴシック"/>
            <family val="3"/>
            <charset val="128"/>
          </rPr>
          <t xml:space="preserve">
</t>
        </r>
        <r>
          <rPr>
            <sz val="9"/>
            <color indexed="81"/>
            <rFont val="MS P ゴシック"/>
            <family val="3"/>
            <charset val="128"/>
          </rPr>
          <t xml:space="preserve">
</t>
        </r>
      </text>
    </comment>
    <comment ref="A71" authorId="0" shapeId="0" xr:uid="{E5AD6298-D057-41F0-BEB7-EBD0DCBD6DD1}">
      <text>
        <r>
          <rPr>
            <sz val="9"/>
            <color indexed="81"/>
            <rFont val="UD デジタル 教科書体 NK-R"/>
            <family val="1"/>
            <charset val="128"/>
          </rPr>
          <t>■ マイナンバーガイドラインの主な参照箇所及び概要 ■
（※主に入門編の内容を記載しているため、詳しくはマイナンバーガイドライン本体を参照してください。）
第４－１－⑴ 個人番号の利用制限（抄）
○　個人番号は、番号法があらかじめ限定的に定めた事務以外で利用することはできない。
○　行政機関等が個人番号を利用するのは、個人番号利用事務（番号法別表に掲げられている事務及び番号法第９条第２項に基づいて条例で規定した事務）、個人番号関係事務（職員等の社会保障及び税等に関する手続書類の作成事務）、番号法第19条第13号から第17号までに基づき特定個人情報の提供を受けた目的を達成するために必要な限度で利用する事務に限られる。
第４－１－⑵ 特定個人情報ファイルの作成の制限 
○　個人番号利用事務等を処理するために必要な場合、又は番号法第19条第13号から第17号までのいずれかに該当して特定個人情報を提供し、又はその提供を受けることができる場合を除き、特定個人情報ファイルを作成してはならない。
第４－３－⑷ 収集・保管制限
○　番号法で限定的に明記された場合を除き、特定個人情報を収集又は保管してはならない。
○　番号法で限定的に明記された事務を処理する必要がなくなった場合で、文書管理に関する規程等によって定められている保存期間を経過した場合には、個人番号をできるだけ速やかに廃棄又は削除しなければならない。
（別添１）特定個人情報に関する安全管理措置
２　講ずべき安全管理措置の内容
Ｃ　組織的安全管理措置
ｂ 取扱規程等に基づく運用  
○　取扱規程等に基づく運用を行うとともに、その状況を確認するため、特定個人情報等の利用状況等を記録し、その記録を一定の期間保存し、定期に及び必要に応じ随時に分析等するための体制を整備する。記録については、改ざん、窃取又は不正な削除の防止のために必要な措置を講ずるとともに、分析等を行う。
ｃ 取扱状況を確認する手段の整備 
○　特定個人情報ファイルの取扱状況を確認するため、次に掲げる項目を含めて記録する。なお、取扱状況を確認するための記録等には、特定個人情報等は記載しない。
・特定個人情報ファイルの名称
・行政機関等の名称及び特定個人情報ファイルが利用に供される事務をつかさどる組織の名称
・特定個人情報ファイルの利用目的
・特定個人情報ファイルに記録される項目及び本人として特定個人情報ファイルに記録される個人の範囲
・特定個人情報ファイルに記録される特定個人情報等の収集方法
ｅ　取扱状況の把握及び安全管理措置の見直し  
○　監査責任者は、特定個人情報等の管理の状況について、定期に及び必要に応じ随時に監査（外部監査及び他部署等による点検を含む。）を行い、その結果を総括責任者に報告する。
○　総括責任者は、監査の結果等を踏まえ、必要があると認めるときは、取扱規程等の見直し等の措置を講ずる。
Ｄ　人的安全管理措置 
ａ　事務取扱担当者の監督  
○　総括責任者及び保護責任者は、特定個人情報等が取扱規程等に基づき適正に取り扱われるよう、事務取扱担当者に対して必要かつ適切な監督を行う。
ｂ　事務取扱担当者等の教育  
○　保護責任者は、部署内の事務取扱担当者等に特定個人情報の保護に関する必要な教育研修を行う。
・　事務取扱担当者への教育研修
・　情報システムの管理に関する事務に従事する職員への教育研修
・　保護責任者に対する研修
・　情報システムの管理に関する事務に従事する職員への教育研修
・　特定個人情報ファイルを取り扱う事務に従事する者への研修
・　サイバーセキュリティに関する研修（具体的内容については、マイナンバーガイドラインを参照すること。）
※　教育研修については、教育研修への参加の機会を付与するとともに、研修未受講者に対して再受講の機会を付与する等の必要な措置を講ずる。</t>
        </r>
        <r>
          <rPr>
            <b/>
            <sz val="9"/>
            <color indexed="81"/>
            <rFont val="MS P ゴシック"/>
            <family val="3"/>
            <charset val="128"/>
          </rPr>
          <t xml:space="preserve">
</t>
        </r>
        <r>
          <rPr>
            <sz val="9"/>
            <color indexed="81"/>
            <rFont val="MS P ゴシック"/>
            <family val="3"/>
            <charset val="128"/>
          </rPr>
          <t xml:space="preserve">
</t>
        </r>
      </text>
    </comment>
    <comment ref="J75" authorId="0" shapeId="0" xr:uid="{B409C591-CA56-4F70-BCA5-BC5F8B8673CE}">
      <text>
        <r>
          <rPr>
            <b/>
            <sz val="12"/>
            <color indexed="81"/>
            <rFont val="Meiryo UI"/>
            <family val="3"/>
            <charset val="128"/>
          </rPr>
          <t>○　特定個人情報が、使用目的を超えて取り扱われないよう、また、評価対象の事務に必要のない情報と併せて取り扱われないよう、どのような対策を行っているか記載してください（例えば、評価対象の事務に必要のない者の個人番号にアクセスできないようにする措置、評価対象の事務に必要のない情報にアクセスできないようにする措置について記載してください。）。
○　その際、システム上の措置とその他の措置を分けて記載してください。さらに、システム上の措置の中でも、宛名システム等（個人番号と既存番号の対照テーブルなどを用い複数の事務で個人番号を共通して参照するシステム）における措置と、事務で使用するその他のシステムにおける措置に分けて記載してください。</t>
        </r>
        <r>
          <rPr>
            <b/>
            <sz val="9"/>
            <color indexed="81"/>
            <rFont val="MS P ゴシック"/>
            <family val="3"/>
            <charset val="128"/>
          </rPr>
          <t xml:space="preserve">
</t>
        </r>
        <r>
          <rPr>
            <sz val="9"/>
            <color indexed="81"/>
            <rFont val="UD デジタル 教科書体 NK-R"/>
            <family val="1"/>
            <charset val="128"/>
          </rPr>
          <t xml:space="preserve">
■ マイナンバーガイドラインの主な参照箇所及び概要 ■
（※主に入門編の内容を記載しているため、詳しくはマイナンバーガイドライン本体を参照してください。）
（別添１）特定個人情報に関する安全管理措置
２　講ずべき安全管理措置の内容
Ｆ　技術的安全管理措置
ａ　 アクセス制御  
○　情報システムを使用して個人番号利用事務等を行う場合、事務取扱担当者及び当該事務で取り扱う特定個人情報ファイルの範囲を限定するために、適切なアクセス制御を行う。</t>
        </r>
        <r>
          <rPr>
            <sz val="9"/>
            <color indexed="81"/>
            <rFont val="MS P ゴシック"/>
            <family val="3"/>
            <charset val="128"/>
          </rPr>
          <t xml:space="preserve">
</t>
        </r>
      </text>
    </comment>
    <comment ref="J79" authorId="0" shapeId="0" xr:uid="{4D1F87C1-3865-4565-9021-C9E39003AC78}">
      <text>
        <r>
          <rPr>
            <b/>
            <sz val="12"/>
            <color indexed="81"/>
            <rFont val="Meiryo UI"/>
            <family val="3"/>
            <charset val="128"/>
          </rPr>
          <t>○　特定個人情報が、使用目的を超えて取り扱われないよう、また、評価対象の事務に必要のない情報と併せて取り扱われないよう、どのような対策を行っているか記載してください（例えば、評価対象の事務に必要のない者の個人番号にアクセスできないようにする措置、評価対象の事務に必要のない情報にアクセスできないようにする措置について記載してください。）。
○　その際、システム上の措置とその他の措置を分けて記載してください。さらに、システム上の措置の中でも、宛名システム等（個人番号と既存番号の対照テーブルなどを用い複数の事務で個人番号を共通して参照するシステム）における措置と、事務で使用するその他のシステムにおける措置に分けて記載してください。</t>
        </r>
        <r>
          <rPr>
            <b/>
            <sz val="9"/>
            <color indexed="81"/>
            <rFont val="MS P ゴシック"/>
            <family val="3"/>
            <charset val="128"/>
          </rPr>
          <t xml:space="preserve">
</t>
        </r>
        <r>
          <rPr>
            <sz val="9"/>
            <color indexed="81"/>
            <rFont val="UD デジタル 教科書体 NK-R"/>
            <family val="1"/>
            <charset val="128"/>
          </rPr>
          <t xml:space="preserve">
■ マイナンバーガイドラインの主な参照箇所及び概要 ■
（※主に入門編の内容を記載しているため、詳しくはマイナンバーガイドライン本体を参照してください。）
（別添１）特定個人情報に関する安全管理措置
２　講ずべき安全管理措置の内容
Ｆ　技術的安全管理措置
ａ　 アクセス制御  
○　情報システムを使用して個人番号利用事務等を行う場合、事務取扱担当者及び当該事務で取り扱う特定個人情報ファイルの範囲を限定するために、適切なアクセス制御を行う。</t>
        </r>
        <r>
          <rPr>
            <sz val="9"/>
            <color indexed="81"/>
            <rFont val="MS P ゴシック"/>
            <family val="3"/>
            <charset val="128"/>
          </rPr>
          <t xml:space="preserve">
</t>
        </r>
      </text>
    </comment>
    <comment ref="J83" authorId="0" shapeId="0" xr:uid="{95B68C52-298E-4206-BF49-05DB83DEAF81}">
      <text>
        <r>
          <rPr>
            <b/>
            <sz val="12"/>
            <color indexed="81"/>
            <rFont val="Meiryo UI"/>
            <family val="3"/>
            <charset val="128"/>
          </rPr>
          <t>○　特定個人情報が、使用目的を超えて取り扱われないよう、また、評価対象の事務に必要のない情報と併せて取り扱われないよう、どのような対策を行っているか記載してください（例えば、評価対象の事務に必要のない者の個人番号にアクセスできないようにする措置、評価対象の事務に必要のない情報にアクセスできないようにする措置について記載してください。）。
○　その際、システム上の措置とその他の措置を分けて記載してください。さらに、システム上の措置の中でも、宛名システム等（個人番号と既存番号の対照テーブルなどを用い複数の事務で個人番号を共通して参照するシステム）における措置と、事務で使用するその他のシステムにおける措置に分けて記載してください。</t>
        </r>
        <r>
          <rPr>
            <b/>
            <sz val="9"/>
            <color indexed="81"/>
            <rFont val="MS P ゴシック"/>
            <family val="3"/>
            <charset val="128"/>
          </rPr>
          <t xml:space="preserve">
</t>
        </r>
        <r>
          <rPr>
            <sz val="9"/>
            <color indexed="81"/>
            <rFont val="UD デジタル 教科書体 NK-R"/>
            <family val="1"/>
            <charset val="128"/>
          </rPr>
          <t>■ マイナンバーガイドラインの主な参照箇所及び概要 ■
（※主に入門編の内容を記載しているため、詳しくはマイナンバーガイドライン本体を参照してください。）
（別添１）特定個人情報に関する安全管理措置
２　講ずべき安全管理措置の内容
Ｆ　技術的安全管理措置
ａ　 アクセス制御  
○　情報システムを使用して個人番号利用事務等を行う場合、事務取扱担当者及び当該事務で取り扱う特定個人情報ファイルの範囲を限定するために、適切なアクセス制御を行う。</t>
        </r>
        <r>
          <rPr>
            <b/>
            <sz val="9"/>
            <color indexed="81"/>
            <rFont val="MS P ゴシック"/>
            <family val="3"/>
            <charset val="128"/>
          </rPr>
          <t xml:space="preserve">
</t>
        </r>
        <r>
          <rPr>
            <sz val="9"/>
            <color indexed="81"/>
            <rFont val="MS P ゴシック"/>
            <family val="3"/>
            <charset val="128"/>
          </rPr>
          <t xml:space="preserve">
</t>
        </r>
      </text>
    </comment>
    <comment ref="K86" authorId="0" shapeId="0" xr:uid="{0AE0DAE5-71C3-424B-9E38-0D04915A03E9}">
      <text>
        <r>
          <rPr>
            <sz val="9"/>
            <color indexed="81"/>
            <rFont val="UD デジタル 教科書体 NK-R"/>
            <family val="1"/>
            <charset val="128"/>
          </rPr>
          <t xml:space="preserve">■ マイナンバーガイドラインの主な参照箇所及び概要 ■
（※主に入門編の内容を記載しているため、詳しくはマイナンバーガイドライン本体を参照してください。）
（別添１）特定個人情報に関する安全管理措置
２　講ずべき安全管理措置の内容
Ｆ　技術的安全管理措置
ａ　 アクセス制御  
○　情報システムを使用して個人番号利用事務等を行う場合、事務取扱担当者及び当該事務で取り扱う特定個人情報ファイルの範囲を限定するために、適切なアクセス制御を行う。
</t>
        </r>
        <r>
          <rPr>
            <sz val="9"/>
            <color indexed="81"/>
            <rFont val="MS P ゴシック"/>
            <family val="3"/>
            <charset val="128"/>
          </rPr>
          <t xml:space="preserve">
</t>
        </r>
      </text>
    </comment>
    <comment ref="K91" authorId="0" shapeId="0" xr:uid="{1341F09C-DA0D-4564-843F-99A8E336AD47}">
      <text>
        <r>
          <rPr>
            <sz val="9"/>
            <color indexed="81"/>
            <rFont val="UD デジタル 教科書体 NK-R"/>
            <family val="1"/>
            <charset val="128"/>
          </rPr>
          <t>■ マイナンバーガイドラインの主な参照箇所及び概要 ■
（※主に入門編の内容を記載しているため、詳しくはマイナンバーガイドライン本体を参照してください。）
（別添１）特定個人情報に関する安全管理措置
２　講ずべき安全管理措置の内容
Ｅ　物理的安全管理措置 
ａ　特定個人情報等を取り扱う区域の管理  
○　特定個人情報ファイルを取り扱う情報システム（サーバ等）を管理する区域（以下「管理区域」という。）を明確にし、物理的な安全管理措置を講ずる。管理区域において、入退室管理及び管理区域へ持ち込む機器等の制限等の措置を講ずる。
○　特定個人情報等を取り扱う事務を実施する区域（以下「取扱区域」という。）について、事務取扱担当者等以外の者が特定個人情報等を容易に閲覧等できないよう留意する必要がある。
○　基幹的なサーバ等の機器を設置する室等（以下「情報システム室等」という。）を区分して管理する場合は、情報システム室等について、次の①及び②に掲げる措置を講ずる。
①　入退室管理
　情報システム室等に入室する権限を有する者を定めるとともに、用件の確認、入退室の記録、部外者についての識別化、部外者が入室する場合の職員の立会い等の措置を講ずる。
②　情報システム室等の管理
　外部からの不正な侵入に備え、施錠装置、警報装置、監視設備の設置等の措置を講ずる。
Ｆ　技術的安全管理措置
ａ　アクセス制御  
○　情報システムを使用して個人番号利用事務等を行う場合、事務取扱担当者及び当該事務で取り扱う特定個人情報ファイルの範囲を限定するために、適切なアクセス制御を行う。
ｂ　 アクセス者の識別と認証 
○　特定個人情報等を取り扱う情報システムは、事務取扱担当者が正当なアクセス権を有する者であることを、識別した結果に基づき認証する。</t>
        </r>
        <r>
          <rPr>
            <b/>
            <sz val="9"/>
            <color indexed="81"/>
            <rFont val="MS P ゴシック"/>
            <family val="3"/>
            <charset val="128"/>
          </rPr>
          <t xml:space="preserve">
</t>
        </r>
        <r>
          <rPr>
            <sz val="9"/>
            <color indexed="81"/>
            <rFont val="MS P ゴシック"/>
            <family val="3"/>
            <charset val="128"/>
          </rPr>
          <t xml:space="preserve">
</t>
        </r>
      </text>
    </comment>
    <comment ref="J93" authorId="0" shapeId="0" xr:uid="{C052BD03-8292-48E5-977D-C8FD6FE59CE4}">
      <text>
        <r>
          <rPr>
            <b/>
            <sz val="12"/>
            <color indexed="81"/>
            <rFont val="Meiryo UI"/>
            <family val="3"/>
            <charset val="128"/>
          </rPr>
          <t>○　特定個人情報にアクセスする際の認証を行う場合は、特定個人情報にアクセスするユーザの認証方法（ユーザIDとパスワードによる認証か、生体認証か、端末認証を行うかなど）、なりすましが行われないための対策について記載してください。
○　認証の管理を行わない場合、行わなくても権限のない者による不正な使用を防止できる理由を記載してください。</t>
        </r>
        <r>
          <rPr>
            <b/>
            <sz val="9"/>
            <color indexed="81"/>
            <rFont val="MS P ゴシック"/>
            <family val="3"/>
            <charset val="128"/>
          </rPr>
          <t xml:space="preserve">
</t>
        </r>
        <r>
          <rPr>
            <sz val="9"/>
            <color indexed="81"/>
            <rFont val="MS P ゴシック"/>
            <family val="3"/>
            <charset val="128"/>
          </rPr>
          <t xml:space="preserve">
</t>
        </r>
        <r>
          <rPr>
            <sz val="9"/>
            <color indexed="81"/>
            <rFont val="UD デジタル 教科書体 NK-R"/>
            <family val="1"/>
            <charset val="128"/>
          </rPr>
          <t>■ マイナンバーガイドラインの主な参照箇所及び概要 ■
（※主に入門編の内容を記載しているため、詳しくはマイナンバーガイドライン本体を参照してください。）
（別添１）特定個人情報に関する安全管理措置
２　講ずべき安全管理措置の内容
Ｅ　物理的安全管理措置 
ａ　特定個人情報等を取り扱う区域の管理  
○　特定個人情報ファイルを取り扱う情報システム（サーバ等）を管理する区域（以下「管理区域」という。）を明確にし、物理的な安全管理措置を講ずる。管理区域において、入退室管理及び管理区域へ持ち込む機器等の制限等の措置を講ずる。
○　特定個人情報等を取り扱う事務を実施する区域（以下「取扱区域」という。）について、事務取扱担当者等以外の者が特定個人情報等を容易に閲覧等できないよう留意する必要がある。
○　基幹的なサーバ等の機器を設置する室等（以下「情報システム室等」という。）を区分して管理する場合は、情報システム室等について、次の①及び②に掲げる措置を講ずる。
①　入退室管理
　情報システム室等に入室する権限を有する者を定めるとともに、用件の確認、入退室の記録、部外者についての識別化、部外者が入室する場合の職員の立会い等の措置を講ずる。
②　情報システム室等の管理
　外部からの不正な侵入に備え、施錠装置、警報装置、監視設備の設置等の措置を講ずる。
Ｆ　技術的安全管理措置
ａ　アクセス制御  
○　情報システムを使用して個人番号利用事務等を行う場合、事務取扱担当者及び当該事務で取り扱う特定個人情報ファイルの範囲を限定するために、適切なアクセス制御を行う。
ｂ　 アクセス者の識別と認証 
○　特定個人情報等を取り扱う情報システムは、事務取扱担当者が正当なアクセス権を有する者であることを、識別した結果に基づき認証する。</t>
        </r>
        <r>
          <rPr>
            <sz val="9"/>
            <color indexed="81"/>
            <rFont val="MS P ゴシック"/>
            <family val="3"/>
            <charset val="128"/>
          </rPr>
          <t xml:space="preserve">
</t>
        </r>
      </text>
    </comment>
    <comment ref="K96" authorId="0" shapeId="0" xr:uid="{1815CEC3-0C9B-4184-A921-EB79B87FDD7C}">
      <text>
        <r>
          <rPr>
            <sz val="9"/>
            <color indexed="81"/>
            <rFont val="UD デジタル 教科書体 NK-R"/>
            <family val="1"/>
            <charset val="128"/>
          </rPr>
          <t xml:space="preserve">■ マイナンバーガイドラインの主な参照箇所及び概要 ■
（※主に入門編の内容を記載しているため、詳しくはマイナンバーガイドライン本体を参照してください。）
（別添１）特定個人情報に関する安全管理措置
２　講ずべき安全管理措置の内容
Ｅ　物理的安全管理措置 
ａ　特定個人情報等を取り扱う区域の管理  
○　特定個人情報ファイルを取り扱う情報システム（サーバ等）を管理する区域（以下「管理区域」という。）を明確にし、物理的な安全管理措置を講ずる。管理区域において、入退室管理及び管理区域へ持ち込む機器等の制限等の措置を講ずる。
○　特定個人情報等を取り扱う事務を実施する区域（以下「取扱区域」という。）について、事務取扱担当者等以外の者が特定個人情報等を容易に閲覧等できないよう留意する必要がある。
○　基幹的なサーバ等の機器を設置する室等（以下「情報システム室等」という。）を区分して管理する場合は、情報システム室等について、次の①及び②に掲げる措置を講ずる。
①　入退室管理
　情報システム室等に入室する権限を有する者を定めるとともに、用件の確認、入退室の記録、部外者についての識別化、部外者が入室する場合の職員の立会い等の措置を講ずる。
②　情報システム室等の管理
　外部からの不正な侵入に備え、施錠装置、警報装置、監視設備の設置等の措置を講ずる。
Ｆ　技術的安全管理措置
ａ　アクセス制御  
○　情報システムを使用して個人番号利用事務等を行う場合、事務取扱担当者及び当該事務で取り扱う特定個人情報ファイルの範囲を限定するために、適切なアクセス制御を行う。
ｂ　 アクセス者の識別と認証 
○　特定個人情報等を取り扱う情報システムは、事務取扱担当者が正当なアクセス権を有する者であることを、識別した結果に基づき認証する。
</t>
        </r>
      </text>
    </comment>
    <comment ref="J99" authorId="0" shapeId="0" xr:uid="{5F2703DE-1B3D-40D6-8EAC-C1435FE95D87}">
      <text>
        <r>
          <rPr>
            <b/>
            <sz val="12"/>
            <color indexed="81"/>
            <rFont val="Meiryo UI"/>
            <family val="3"/>
            <charset val="128"/>
          </rPr>
          <t>○　アクセス権限の発効・失効の管理を行う者による当該管理の適正性についてどのようにチェックをしているか（権限表の作成、定期的見直しなど）記載してください。</t>
        </r>
        <r>
          <rPr>
            <b/>
            <sz val="9"/>
            <color indexed="81"/>
            <rFont val="MS P ゴシック"/>
            <family val="3"/>
            <charset val="128"/>
          </rPr>
          <t xml:space="preserve">
</t>
        </r>
        <r>
          <rPr>
            <sz val="9"/>
            <color indexed="81"/>
            <rFont val="MS P ゴシック"/>
            <family val="3"/>
            <charset val="128"/>
          </rPr>
          <t xml:space="preserve">
</t>
        </r>
        <r>
          <rPr>
            <sz val="9"/>
            <color indexed="81"/>
            <rFont val="UD デジタル 教科書体 NK-R"/>
            <family val="1"/>
            <charset val="128"/>
          </rPr>
          <t>■ マイナンバーガイドラインの主な参照箇所及び概要 ■
（※主に入門編の内容を記載しているため、詳しくはマイナンバーガイドライン本体を参照してください。）
（別添１）特定個人情報に関する安全管理措置
２　講ずべき安全管理措置の内容
Ｅ　物理的安全管理措置 
ａ　特定個人情報等を取り扱う区域の管理  
○　特定個人情報ファイルを取り扱う情報システム（サーバ等）を管理する区域（以下「管理区域」という。）を明確にし、物理的な安全管理措置を講ずる。管理区域において、入退室管理及び管理区域へ持ち込む機器等の制限等の措置を講ずる。
○　特定個人情報等を取り扱う事務を実施する区域（以下「取扱区域」という。）について、事務取扱担当者等以外の者が特定個人情報等を容易に閲覧等できないよう留意する必要がある。
○　基幹的なサーバ等の機器を設置する室等（以下「情報システム室等」という。）を区分して管理する場合は、情報システム室等について、次の①及び②に掲げる措置を講ずる。
①　入退室管理
　情報システム室等に入室する権限を有する者を定めるとともに、用件の確認、入退室の記録、部外者についての識別化、部外者が入室する場合の職員の立会い等の措置を講ずる。
②　情報システム室等の管理
　外部からの不正な侵入に備え、施錠装置、警報装置、監視設備の設置等の措置を講ずる。
Ｆ　技術的安全管理措置
ａ　アクセス制御  
○　情報システムを使用して個人番号利用事務等を行う場合、事務取扱担当者及び当該事務で取り扱う特定個人情報ファイルの範囲を限定するために、適切なアクセス制御を行う。
ｂ　 アクセス者の識別と認証 
○　特定個人情報等を取り扱う情報システムは、事務取扱担当者が正当なアクセス権を有する者であることを、識別した結果に基づき認証する。</t>
        </r>
        <r>
          <rPr>
            <sz val="9"/>
            <color indexed="81"/>
            <rFont val="MS P ゴシック"/>
            <family val="3"/>
            <charset val="128"/>
          </rPr>
          <t xml:space="preserve">
</t>
        </r>
      </text>
    </comment>
    <comment ref="K102" authorId="0" shapeId="0" xr:uid="{8A577B8B-B052-4C95-9F3F-25CD034CE7C8}">
      <text>
        <r>
          <rPr>
            <sz val="9"/>
            <color indexed="81"/>
            <rFont val="UD デジタル 教科書体 NK-R"/>
            <family val="1"/>
            <charset val="128"/>
          </rPr>
          <t>■ マイナンバーガイドラインの主な参照箇所及び概要 ■
（※主に入門編の内容を記載しているため、詳しくはマイナンバーガイドライン本体を参照してください。）
（別添１）特定個人情報に関する安全管理措置
２　講ずべき安全管理措置の内容
Ｅ　物理的安全管理措置 
ａ　特定個人情報等を取り扱う区域の管理  
○　特定個人情報ファイルを取り扱う情報システム（サーバ等）を管理する区域（以下「管理区域」という。）を明確にし、物理的な安全管理措置を講ずる。管理区域において、入退室管理及び管理区域へ持ち込む機器等の制限等の措置を講ずる。
○　特定個人情報等を取り扱う事務を実施する区域（以下「取扱区域」という。）について、事務取扱担当者等以外の者が特定個人情報等を容易に閲覧等できないよう留意する必要がある。
○　基幹的なサーバ等の機器を設置する室等（以下「情報システム室等」という。）を区分して管理する場合は、情報システム室等について、次の①及び②に掲げる措置を講ずる。
①　入退室管理
　情報システム室等に入室する権限を有する者を定めるとともに、用件の確認、入退室の記録、部外者についての識別化、部外者が入室する場合の職員の立会い等の措置を講ずる。
②　情報システム室等の管理
　外部からの不正な侵入に備え、施錠装置、警報装置、監視設備の設置等の措置を講ずる。
Ｆ　技術的安全管理措置
ａ　アクセス制御  
○　情報システムを使用して個人番号利用事務等を行う場合、事務取扱担当者及び当該事務で取り扱う特定個人情報ファイルの範囲を限定するために、適切なアクセス制御を行う。
ｂ　 アクセス者の識別と認証 
○　特定個人情報等を取り扱う情報システムは、事務取扱担当者が正当なアクセス権を有する者であることを、識別した結果に基づき認証する。</t>
        </r>
      </text>
    </comment>
    <comment ref="J104" authorId="0" shapeId="0" xr:uid="{B848F8E8-44EA-4CF6-8E3D-44962075488D}">
      <text>
        <r>
          <rPr>
            <b/>
            <sz val="12"/>
            <color indexed="81"/>
            <rFont val="Meiryo UI"/>
            <family val="3"/>
            <charset val="128"/>
          </rPr>
          <t>○　特定個人情報ファイルを取り扱う者が正当なユーザであることを確認するための情報（ユーザID、パスワード等）の発効・失効の管理を行う場合は、以下の点について記載してください。
（１）　発効管理：事務上必要なユーザについてのみID等を発効するようにどのような手段を講じているか（権限発効のポリシー、申請・許可の流れ等を記載してください。）。更新権限者を不必要に増やさないためにどのような手段を講じているか。
（２）　失効管理：事務範囲の変更、異動、休職、退職など、事務上情報にアクセスする必要のなくなったユーザの権限を迅速に失効するためにどのような手段を講じているか（たとえば、権限失効の流れを記載してください。）。
○　発効・失効の管理を行わない場合、行わなくても権限のない者による不正な使用を防止できる理由を記載してください。</t>
        </r>
        <r>
          <rPr>
            <sz val="9"/>
            <color indexed="81"/>
            <rFont val="UD デジタル 教科書体 NK-R"/>
            <family val="1"/>
            <charset val="128"/>
          </rPr>
          <t xml:space="preserve">
■ マイナンバーガイドラインの主な参照箇所及び概要 ■
（※主に入門編の内容を記載しているため、詳しくはマイナンバーガイドライン本体を参照してください。）
（別添１）特定個人情報に関する安全管理措置
２　講ずべき安全管理措置の内容
Ｅ　物理的安全管理措置 
ａ　特定個人情報等を取り扱う区域の管理  
○　特定個人情報ファイルを取り扱う情報システム（サーバ等）を管理する区域（以下「管理区域」という。）を明確にし、物理的な安全管理措置を講ずる。管理区域において、入退室管理及び管理区域へ持ち込む機器等の制限等の措置を講ずる。
○　特定個人情報等を取り扱う事務を実施する区域（以下「取扱区域」という。）について、事務取扱担当者等以外の者が特定個人情報等を容易に閲覧等できないよう留意する必要がある。
○　基幹的なサーバ等の機器を設置する室等（以下「情報システム室等」という。）を区分して管理する場合は、情報システム室等について、次の①及び②に掲げる措置を講ずる。
①　入退室管理
　情報システム室等に入室する権限を有する者を定めるとともに、用件の確認、入退室の記録、部外者についての識別化、部外者が入室する場合の職員の立会い等の措置を講ずる。
②　情報システム室等の管理
　外部からの不正な侵入に備え、施錠装置、警報装置、監視設備の設置等の措置を講ずる。
Ｆ　技術的安全管理措置
ａ　アクセス制御  
○　情報システムを使用して個人番号利用事務等を行う場合、事務取扱担当者及び当該事務で取り扱う特定個人情報ファイルの範囲を限定するために、適切なアクセス制御を行う。
ｂ　 アクセス者の識別と認証 
○　特定個人情報等を取り扱う情報システムは、事務取扱担当者が正当なアクセス権を有する者であることを、識別した結果に基づき認証する。</t>
        </r>
        <r>
          <rPr>
            <b/>
            <sz val="9"/>
            <color indexed="81"/>
            <rFont val="MS P ゴシック"/>
            <family val="3"/>
            <charset val="128"/>
          </rPr>
          <t xml:space="preserve">
</t>
        </r>
        <r>
          <rPr>
            <sz val="9"/>
            <color indexed="81"/>
            <rFont val="MS P ゴシック"/>
            <family val="3"/>
            <charset val="128"/>
          </rPr>
          <t xml:space="preserve">
</t>
        </r>
      </text>
    </comment>
    <comment ref="K107" authorId="0" shapeId="0" xr:uid="{AB4C9690-DC6C-4AA6-9AF1-4A1F1BC89387}">
      <text>
        <r>
          <rPr>
            <sz val="9"/>
            <color indexed="81"/>
            <rFont val="UD デジタル 教科書体 NK-R"/>
            <family val="1"/>
            <charset val="128"/>
          </rPr>
          <t>■ マイナンバーガイドラインの主な参照箇所及び概要 ■
（※主に入門編の内容を記載しているため、詳しくはマイナンバーガイドライン本体を参照してください。）
（別添１）特定個人情報に関する安全管理措置
２　講ずべき安全管理措置の内容
Ｅ　物理的安全管理措置 
ａ　特定個人情報等を取り扱う区域の管理  
○　特定個人情報ファイルを取り扱う情報システム（サーバ等）を管理する区域（以下「管理区域」という。）を明確にし、物理的な安全管理措置を講ずる。管理区域において、入退室管理及び管理区域へ持ち込む機器等の制限等の措置を講ずる。
○　特定個人情報等を取り扱う事務を実施する区域（以下「取扱区域」という。）について、事務取扱担当者等以外の者が特定個人情報等を容易に閲覧等できないよう留意する必要がある。
○　基幹的なサーバ等の機器を設置する室等（以下「情報システム室等」という。）を区分して管理する場合は、情報システム室等について、次の①及び②に掲げる措置を講ずる。
①　入退室管理
　情報システム室等に入室する権限を有する者を定めるとともに、用件の確認、入退室の記録、部外者についての識別化、部外者が入室する場合の職員の立会い等の措置を講ずる。
②　情報システム室等の管理
　外部からの不正な侵入に備え、施錠装置、警報装置、監視設備の設置等の措置を講ずる。
Ｆ　技術的安全管理措置
ａ　アクセス制御  
○　情報システムを使用して個人番号利用事務等を行う場合、事務取扱担当者及び当該事務で取り扱う特定個人情報ファイルの範囲を限定するために、適切なアクセス制御を行う。
ｂ　 アクセス者の識別と認証 
○　特定個人情報等を取り扱う情報システムは、事務取扱担当者が正当なアクセス権を有する者であることを、識別した結果に基づき認証する。</t>
        </r>
        <r>
          <rPr>
            <b/>
            <sz val="9"/>
            <color indexed="81"/>
            <rFont val="MS P ゴシック"/>
            <family val="3"/>
            <charset val="128"/>
          </rPr>
          <t xml:space="preserve">
</t>
        </r>
      </text>
    </comment>
    <comment ref="J109" authorId="0" shapeId="0" xr:uid="{43FF98BD-DE66-498A-92D5-7C9F58AC2661}">
      <text>
        <r>
          <rPr>
            <b/>
            <sz val="12"/>
            <color indexed="81"/>
            <rFont val="Meiryo UI"/>
            <family val="3"/>
            <charset val="128"/>
          </rPr>
          <t>○　特定個人情報ファイルに記録される特定個人情報の入手から消去までの各過程において、誰がどの特定個人情報を取り扱ったか、どの職員がアクセスに失敗したかなどについてログ等の記録を残しているかどうかを選択してください。
○　記録を残している場合は、具体的にどのような事項を記録するか、どの程度の単位で記録するか（操作者は個人まで特定するか、部署までか等）、どのような方法で記録するか、記録はどの程度の期間保管されるか、記録事項について分析・確認は行うか（分析・確認を行う場合は、分析・確認の時期、内容、方法）について記載してください。
○　記録を残していない場合は、残していなくても権限のない者による不正な使用を防止できる理由を記載してください。</t>
        </r>
        <r>
          <rPr>
            <sz val="9"/>
            <color indexed="81"/>
            <rFont val="UD デジタル 教科書体 NK-R"/>
            <family val="1"/>
            <charset val="128"/>
          </rPr>
          <t xml:space="preserve">
■ マイナンバーガイドラインの主な参照箇所及び概要 ■
（※主に入門編の内容を記載しているため、詳しくはマイナンバーガイドライン本体を参照してください。）
（別添１）特定個人情報に関する安全管理措置
２　講ずべき安全管理措置の内容
Ｅ　物理的安全管理措置 
ａ　特定個人情報等を取り扱う区域の管理  
○　特定個人情報ファイルを取り扱う情報システム（サーバ等）を管理する区域（以下「管理区域」という。）を明確にし、物理的な安全管理措置を講ずる。管理区域において、入退室管理及び管理区域へ持ち込む機器等の制限等の措置を講ずる。
○　特定個人情報等を取り扱う事務を実施する区域（以下「取扱区域」という。）について、事務取扱担当者等以外の者が特定個人情報等を容易に閲覧等できないよう留意する必要がある。
○　基幹的なサーバ等の機器を設置する室等（以下「情報システム室等」という。）を区分して管理する場合は、情報システム室等について、次の①及び②に掲げる措置を講ずる。
①　入退室管理
　情報システム室等に入室する権限を有する者を定めるとともに、用件の確認、入退室の記録、部外者についての識別化、部外者が入室する場合の職員の立会い等の措置を講ずる。
②　情報システム室等の管理
　外部からの不正な侵入に備え、施錠装置、警報装置、監視設備の設置等の措置を講ずる。
Ｆ　技術的安全管理措置
ａ　アクセス制御  
○　情報システムを使用して個人番号利用事務等を行う場合、事務取扱担当者及び当該事務で取り扱う特定個人情報ファイルの範囲を限定するために、適切なアクセス制御を行う。
ｂ　 アクセス者の識別と認証 
○　特定個人情報等を取り扱う情報システムは、事務取扱担当者が正当なアクセス権を有する者であることを、識別した結果に基づき認証する。
</t>
        </r>
      </text>
    </comment>
    <comment ref="J112" authorId="0" shapeId="0" xr:uid="{9128AE54-52B1-401D-8057-F30B43603DDE}">
      <text>
        <r>
          <rPr>
            <sz val="9"/>
            <color indexed="81"/>
            <rFont val="UD デジタル 教科書体 NK-R"/>
            <family val="1"/>
            <charset val="128"/>
          </rPr>
          <t>■ マイナンバーガイドラインの主な参照箇所及び概要 ■
（※主に入門編の内容を記載しているため、詳しくはマイナンバーガイドライン本体を参照してください。）
（別添１）特定個人情報に関する安全管理措置
２　講ずべき安全管理措置の内容
Ｅ　物理的安全管理措置 
ａ　特定個人情報等を取り扱う区域の管理  
○　特定個人情報ファイルを取り扱う情報システム（サーバ等）を管理する区域（以下「管理区域」という。）を明確にし、物理的な安全管理措置を講ずる。管理区域において、入退室管理及び管理区域へ持ち込む機器等の制限等の措置を講ずる。
○　特定個人情報等を取り扱う事務を実施する区域（以下「取扱区域」という。）について、事務取扱担当者等以外の者が特定個人情報等を容易に閲覧等できないよう留意する必要がある。
○　基幹的なサーバ等の機器を設置する室等（以下「情報システム室等」という。）を区分して管理する場合は、情報システム室等について、次の①及び②に掲げる措置を講ずる。
①　入退室管理
　情報システム室等に入室する権限を有する者を定めるとともに、用件の確認、入退室の記録、部外者についての識別化、部外者が入室する場合の職員の立会い等の措置を講ずる。
②　情報システム室等の管理
　外部からの不正な侵入に備え、施錠装置、警報装置、監視設備の設置等の措置を講ずる。
Ｆ　技術的安全管理措置
ａ　アクセス制御  
○　情報システムを使用して個人番号利用事務等を行う場合、事務取扱担当者及び当該事務で取り扱う特定個人情報ファイルの範囲を限定するために、適切なアクセス制御を行う。
ｂ　 アクセス者の識別と認証 
○　特定個人情報等を取り扱う情報システムは、事務取扱担当者が正当なアクセス権を有する者であることを、識別した結果に基づき認証する。</t>
        </r>
        <r>
          <rPr>
            <b/>
            <sz val="9"/>
            <color indexed="81"/>
            <rFont val="MS P ゴシック"/>
            <family val="3"/>
            <charset val="128"/>
          </rPr>
          <t xml:space="preserve">
</t>
        </r>
        <r>
          <rPr>
            <sz val="9"/>
            <color indexed="81"/>
            <rFont val="MS P ゴシック"/>
            <family val="3"/>
            <charset val="128"/>
          </rPr>
          <t xml:space="preserve">
</t>
        </r>
      </text>
    </comment>
    <comment ref="K115" authorId="0" shapeId="0" xr:uid="{C4EE75BE-0791-46DA-9FE8-71AA2BE08613}">
      <text>
        <r>
          <rPr>
            <sz val="9"/>
            <color indexed="81"/>
            <rFont val="UD デジタル 教科書体 NK-R"/>
            <family val="1"/>
            <charset val="128"/>
          </rPr>
          <t xml:space="preserve">■ マイナンバーガイドラインの主な参照箇所及び概要 ■
（※主に入門編の内容を記載しているため、詳しくはマイナンバーガイドライン本体を参照してください。）
（別添１）特定個人情報に関する安全管理措置
２　講ずべき安全管理措置の内容
Ｅ　物理的安全管理措置 
ａ　特定個人情報等を取り扱う区域の管理  
○　特定個人情報ファイルを取り扱う情報システム（サーバ等）を管理する区域（以下「管理区域」という。）を明確にし、物理的な安全管理措置を講ずる。管理区域において、入退室管理及び管理区域へ持ち込む機器等の制限等の措置を講ずる。
○　特定個人情報等を取り扱う事務を実施する区域（以下「取扱区域」という。）について、事務取扱担当者等以外の者が特定個人情報等を容易に閲覧等できないよう留意する必要がある。
○　基幹的なサーバ等の機器を設置する室等（以下「情報システム室等」という。）を区分して管理する場合は、情報システム室等について、次の①及び②に掲げる措置を講ずる。
①　入退室管理
　情報システム室等に入室する権限を有する者を定めるとともに、用件の確認、入退室の記録、部外者についての識別化、部外者が入室する場合の職員の立会い等の措置を講ずる。
②　情報システム室等の管理
　外部からの不正な侵入に備え、施錠装置、警報装置、監視設備の設置等の措置を講ずる。
Ｆ　技術的安全管理措置
ａ　アクセス制御  
○　情報システムを使用して個人番号利用事務等を行う場合、事務取扱担当者及び当該事務で取り扱う特定個人情報ファイルの範囲を限定するために、適切なアクセス制御を行う。
ｂ　 アクセス者の識別と認証 
○　特定個人情報等を取り扱う情報システムは、事務取扱担当者が正当なアクセス権を有する者であることを、識別した結果に基づき認証する。
</t>
        </r>
        <r>
          <rPr>
            <sz val="9"/>
            <color indexed="81"/>
            <rFont val="MS P ゴシック"/>
            <family val="3"/>
            <charset val="128"/>
          </rPr>
          <t xml:space="preserve">
</t>
        </r>
      </text>
    </comment>
    <comment ref="J120" authorId="0" shapeId="0" xr:uid="{3FF3FF8B-D782-4776-A783-82969DF403EF}">
      <text>
        <r>
          <rPr>
            <b/>
            <sz val="12"/>
            <color indexed="81"/>
            <rFont val="Meiryo UI"/>
            <family val="3"/>
            <charset val="128"/>
          </rPr>
          <t>○　従業者が特定個人情報ファイルを事務外で使用することは認められていません。従業者が事務外での使用を行わないことを確保するために、評価実施機関としてどのような措置を講じているか記載してください。</t>
        </r>
        <r>
          <rPr>
            <b/>
            <sz val="9"/>
            <color indexed="81"/>
            <rFont val="MS P ゴシック"/>
            <family val="3"/>
            <charset val="128"/>
          </rPr>
          <t xml:space="preserve">
</t>
        </r>
        <r>
          <rPr>
            <sz val="9"/>
            <color indexed="81"/>
            <rFont val="MS P ゴシック"/>
            <family val="3"/>
            <charset val="128"/>
          </rPr>
          <t xml:space="preserve">
</t>
        </r>
        <r>
          <rPr>
            <sz val="9"/>
            <color indexed="81"/>
            <rFont val="UD デジタル 教科書体 NK-R"/>
            <family val="1"/>
            <charset val="128"/>
          </rPr>
          <t>■ マイナンバーガイドラインの主な参照箇所及び概要 ■
（※主に入門編の内容を記載しているため、詳しくはマイナンバーガイドライン本体を参照してください。）
（別添１）特定個人情報に関する安全管理措置
２　講ずべき安全管理措置の内容
Ｄ　人的安全管理措置 
ａ　事務取扱担当者の監督  
○　総括責任者及び保護責任者は、特定個人情報等が取扱規程等に基づき適正に取り扱われるよう、事務取扱担当者に対して必要かつ適切な監督を行う。
ｂ　事務取扱担当者等の教育  
○　保護責任者は、部署内の事務取扱担当者等に特定個人情報の保護に関する必要な教育研修を行う。
・　事務取扱担当者への教育研修
・　情報システムの管理に関する事務に従事する職員への教育研修
・　保護責任者に対する研修
・　情報システムの管理に関する事務に従事する職員への教育研修
・　特定個人情報ファイルを取り扱う事務に従事する者への研修
・　サイバーセキュリティに関する研修（具体的内容については、マイナンバーガイドラインを参照すること。）
※　教育研修については、教育研修への参加の機会を付与するとともに、研修未受講者に対して再受講の機会を付与する等の必要な措置を講ずる。
Ｅ　物理的安全管理措置 
ｃ　電子媒体等の取扱いにおける漏えい等の防止  （抄）
○　許可された電子媒体又は機器等以外のものについて使用の制限等の必要な措置を講ずる。また、記録機能を有する機器の情報システム端末等への接続の制限等の必要な措置を講ずる。</t>
        </r>
      </text>
    </comment>
    <comment ref="K123" authorId="0" shapeId="0" xr:uid="{F2540A5B-2DD4-497B-8030-A8F84CCBC125}">
      <text>
        <r>
          <rPr>
            <sz val="9"/>
            <color indexed="81"/>
            <rFont val="UD デジタル 教科書体 NK-R"/>
            <family val="1"/>
            <charset val="128"/>
          </rPr>
          <t>■ マイナンバーガイドラインの主な参照箇所及び概要 ■
（※主に入門編の内容を記載しているため、詳しくはマイナンバーガイドライン本体を参照してください。）
（別添１）特定個人情報に関する安全管理措置
２　講ずべき安全管理措置の内容
Ｄ　人的安全管理措置 
ａ　事務取扱担当者の監督  
○　総括責任者及び保護責任者は、特定個人情報等が取扱規程等に基づき適正に取り扱われるよう、事務取扱担当者に対して必要かつ適切な監督を行う。
ｂ　事務取扱担当者等の教育  
○　保護責任者は、部署内の事務取扱担当者等に特定個人情報の保護に関する必要な教育研修を行う。
・　事務取扱担当者への教育研修
・　情報システムの管理に関する事務に従事する職員への教育研修
・　保護責任者に対する研修
・　情報システムの管理に関する事務に従事する職員への教育研修
・　特定個人情報ファイルを取り扱う事務に従事する者への研修
・　サイバーセキュリティに関する研修（具体的内容については、マイナンバーガイドラインを参照すること。）
※　教育研修については、教育研修への参加の機会を付与するとともに、研修未受講者に対して再受講の機会を付与する等の必要な措置を講ずる。
Ｅ　物理的安全管理措置 
ｃ　電子媒体等の取扱いにおける漏えい等の防止  （抄）
○　許可された電子媒体又は機器等以外のものについて使用の制限等の必要な措置を講ずる。また、記録機能を有する機器の情報システム端末等への接続の制限等の必要な措置を講ずる。</t>
        </r>
        <r>
          <rPr>
            <sz val="9"/>
            <color indexed="81"/>
            <rFont val="MS P ゴシック"/>
            <family val="3"/>
            <charset val="128"/>
          </rPr>
          <t xml:space="preserve">
</t>
        </r>
      </text>
    </comment>
    <comment ref="J128" authorId="0" shapeId="0" xr:uid="{12EC678D-C0C6-4193-A771-2231FED11888}">
      <text>
        <r>
          <rPr>
            <b/>
            <sz val="12"/>
            <color indexed="81"/>
            <rFont val="Meiryo UI"/>
            <family val="3"/>
            <charset val="128"/>
          </rPr>
          <t>○　番号法第29条は、特定個人情報ファイルを作成できる範囲を限定的に定めています。評価対象の事務において特定個人情報ファイルを取り扱う者が不正に複製しないようにどのような措置を講じているか記載してください。</t>
        </r>
        <r>
          <rPr>
            <b/>
            <sz val="9"/>
            <color indexed="81"/>
            <rFont val="MS P ゴシック"/>
            <family val="3"/>
            <charset val="128"/>
          </rPr>
          <t xml:space="preserve">
</t>
        </r>
        <r>
          <rPr>
            <sz val="9"/>
            <color indexed="81"/>
            <rFont val="MS P ゴシック"/>
            <family val="3"/>
            <charset val="128"/>
          </rPr>
          <t xml:space="preserve">
</t>
        </r>
        <r>
          <rPr>
            <sz val="9"/>
            <color indexed="81"/>
            <rFont val="UD デジタル 教科書体 NK-R"/>
            <family val="1"/>
            <charset val="128"/>
          </rPr>
          <t>■ マイナンバーガイドラインの主な参照箇所及び概要 ■
（※主に入門編の内容を記載しているため、詳しくはマイナンバーガイドライン本体を参照してください。）
（別添１）特定個人情報に関する安全管理措置
２　講ずべき安全管理措置の内容
Ｄ　人的安全管理措置 
ａ　事務取扱担当者の監督  
○　総括責任者及び保護責任者は、特定個人情報等が取扱規程等に基づき適正に取り扱われるよう、事務取扱担当者に対して必要かつ適切な監督を行う。
ｂ　事務取扱担当者等の教育  
○　保護責任者は、部署内の事務取扱担当者等に特定個人情報の保護に関する必要な教育研修を行う。
・　事務取扱担当者への教育研修
・　情報システムの管理に関する事務に従事する職員への教育研修
・　保護責任者に対する研修
・　情報システムの管理に関する事務に従事する職員への教育研修
・　特定個人情報ファイルを取り扱う事務に従事する者への研修
・　サイバーセキュリティに関する研修（具体的内容については、マイナンバーガイドラインを参照すること。）
※　教育研修については、教育研修への参加の機会を付与するとともに、研修未受講者に対して再受講の機会を付与する等の必要な措置を講ずる。
Ｅ　物理的安全管理措置 
ｃ　電子媒体等の取扱いにおける漏えい等の防止  （抄）
○　許可された電子媒体又は機器等以外のものについて使用の制限等の必要な措置を講ずる。また、記録機能を有する機器の情報システム端末等への接続の制限等の必要な措置を講ずる。</t>
        </r>
      </text>
    </comment>
    <comment ref="K131" authorId="0" shapeId="0" xr:uid="{84CC6B6F-E2B3-49F7-9D5F-ADB12FCD528C}">
      <text>
        <r>
          <rPr>
            <sz val="9"/>
            <color indexed="81"/>
            <rFont val="UD デジタル 教科書体 NK-R"/>
            <family val="1"/>
            <charset val="128"/>
          </rPr>
          <t>■ マイナンバーガイドラインの主な参照箇所及び概要 ■
（※主に入門編の内容を記載しているため、詳しくはマイナンバーガイドライン本体を参照してください。）
（別添１）特定個人情報に関する安全管理措置
２　講ずべき安全管理措置の内容
Ｄ　人的安全管理措置 
ａ　事務取扱担当者の監督  
○　総括責任者及び保護責任者は、特定個人情報等が取扱規程等に基づき適正に取り扱われるよう、事務取扱担当者に対して必要かつ適切な監督を行う。
ｂ　事務取扱担当者等の教育  
○　保護責任者は、部署内の事務取扱担当者等に特定個人情報の保護に関する必要な教育研修を行う。
・　事務取扱担当者への教育研修
・　情報システムの管理に関する事務に従事する職員への教育研修
・　保護責任者に対する研修
・　情報システムの管理に関する事務に従事する職員への教育研修
・　特定個人情報ファイルを取り扱う事務に従事する者への研修
・　サイバーセキュリティに関する研修（具体的内容については、マイナンバーガイドラインを参照すること。）
※　教育研修については、教育研修への参加の機会を付与するとともに、研修未受講者に対して再受講の機会を付与する等の必要な措置を講ずる。
Ｅ　物理的安全管理措置 
ｃ　電子媒体等の取扱いにおける漏えい等の防止  （抄）
○　許可された電子媒体又は機器等以外のものについて使用の制限等の必要な措置を講ずる。また、記録機能を有する機器の情報システム端末等への接続の制限等の必要な措置を講ずる。</t>
        </r>
        <r>
          <rPr>
            <sz val="9"/>
            <color indexed="81"/>
            <rFont val="MS P ゴシック"/>
            <family val="3"/>
            <charset val="128"/>
          </rPr>
          <t xml:space="preserve">
</t>
        </r>
      </text>
    </comment>
    <comment ref="A136" authorId="0" shapeId="0" xr:uid="{33034382-984C-40BE-A9F0-2FF80A3A7381}">
      <text>
        <r>
          <rPr>
            <b/>
            <sz val="12"/>
            <color indexed="81"/>
            <rFont val="Meiryo UI"/>
            <family val="3"/>
            <charset val="128"/>
          </rPr>
          <t>○　特定個人情報の使用において、上記のリスク１～４以外に認識しているリスク及びそれらのリスクへの対策を記載してください。
○　リスク１～４についての「リスクへの対策は十分か」の質問において「課題が残されている」を選択した場合は、今後の取組の概要、予定等、補足する事項があれば記載してください。</t>
        </r>
        <r>
          <rPr>
            <b/>
            <sz val="9"/>
            <color indexed="81"/>
            <rFont val="MS P ゴシック"/>
            <family val="3"/>
            <charset val="128"/>
          </rPr>
          <t xml:space="preserve">
</t>
        </r>
        <r>
          <rPr>
            <sz val="9"/>
            <color indexed="81"/>
            <rFont val="UD デジタル 教科書体 NK-R"/>
            <family val="1"/>
            <charset val="128"/>
          </rPr>
          <t>■ マイナンバーガイドラインの主な参照箇所及び概要 ■
（※主に入門編の内容を記載しているため、詳しくはマイナンバーガイドライン本体を参照してください。）
（別添１）特定個人情報に関する安全管理措置
２　講ずべき安全管理措置の内容
Ｄ　人的安全管理措置 
ａ　事務取扱担当者の監督  
○　総括責任者及び保護責任者は、特定個人情報等が取扱規程等に基づき適正に取り扱われるよう、事務取扱担当者に対して必要かつ適切な監督を行う。
ｂ　事務取扱担当者等の教育  
○　保護責任者は、部署内の事務取扱担当者等に特定個人情報の保護に関する必要な教育研修を行う。
・　事務取扱担当者への教育研修
・　情報システムの管理に関する事務に従事する職員への教育研修
・　保護責任者に対する研修
・　情報システムの管理に関する事務に従事する職員への教育研修
・　特定個人情報ファイルを取り扱う事務に従事する者への研修
・　サイバーセキュリティに関する研修（具体的内容については、マイナンバーガイドラインを参照すること。）
※　教育研修については、教育研修への参加の機会を付与するとともに、研修未受講者に対して再受講の機会を付与する等の必要な措置を講ずる。
Ｅ　物理的安全管理措置 
ｃ　電子媒体等の取扱いにおける漏えい等の防止  （抄）
○　許可された電子媒体又は機器等以外のものについて使用の制限等の必要な措置を講ずる。また、記録機能を有する機器の情報システム端末等への接続の制限等の必要な措置を講ずる。</t>
        </r>
        <r>
          <rPr>
            <b/>
            <sz val="9"/>
            <color indexed="81"/>
            <rFont val="MS P ゴシック"/>
            <family val="3"/>
            <charset val="128"/>
          </rPr>
          <t xml:space="preserve">
</t>
        </r>
      </text>
    </comment>
    <comment ref="AG141" authorId="0" shapeId="0" xr:uid="{688F2AE1-EAA5-4E64-B956-FADF7C554A4F}">
      <text>
        <r>
          <rPr>
            <sz val="9"/>
            <color indexed="81"/>
            <rFont val="UD デジタル 教科書体 NK-R"/>
            <family val="1"/>
            <charset val="128"/>
          </rPr>
          <t>■ マイナンバーガイドラインの主な参照箇所及び概要 ■
（※主に入門編の内容を記載しているため、詳しくはマイナンバーガイドライン本体を参照してください。）
第４－２－⑴ 委託の取扱い 
○　委託者（行政機関等）は、委託先において、番号法に基づき個人番号利用事務等を行う委託者が果たすべき安全管理措置と同等の措置が講じられるよう必要かつ適切な監督を行わなければならない。
※　委託者は、委託をする個人番号利用事務等において取り扱う特定個人情報の適切な安全管理が図られることを確認した上で再委託の諾否を判断しなければならない。また、委託先に対する監督義務だけではなく、再委託先に対しても間接的に監督義務を負うこととなる。
《必要かつ適切な監督》
①　委託先の適切な選定
②　委託先に安全管理措置を遵守させるための必要な委託契約の締結
（契約に盛り込む必要がある内容）
・秘密保持義務
・委託する業務の遂行に必要な範囲を超える事業所内からの特定個人情報の持ち出しの禁止
・特定個人情報の目的外利用の禁止
・再委託における条件
・漏えい等事案が発生した場合の委託先の責任
・委託契約終了後の特定個人情報の返却又は廃棄
・特定個人情報を取り扱う従業者の明確化
・従業者に対する監督・教育
・契約内容の遵守状況について報告を求める規定
・必要があると認めるときに実地調査を行うことができる規定等
③　委託先における特定個人情報の取扱状況の把握
○ 委託先が再委託する場合は、最初の委託者（行政機関等）の許諾を得た場合に限り、再委託をすることができます。再々委託以降も同様です。</t>
        </r>
        <r>
          <rPr>
            <sz val="9"/>
            <color indexed="81"/>
            <rFont val="MS P ゴシック"/>
            <family val="3"/>
            <charset val="128"/>
          </rPr>
          <t xml:space="preserve">
</t>
        </r>
      </text>
    </comment>
    <comment ref="J149" authorId="0" shapeId="0" xr:uid="{24E30770-E84C-497E-8C0A-99A43ECBC376}">
      <text>
        <r>
          <rPr>
            <b/>
            <sz val="12"/>
            <color indexed="81"/>
            <rFont val="Meiryo UI"/>
            <family val="3"/>
            <charset val="128"/>
          </rPr>
          <t xml:space="preserve">○　委託先を決定する際に特定個人情報ファイルを適切に取り扱う委託先であることをどのように確認しているか、手続等について記載してください。
○　また、委託先の決定後においても、特定個人情報ファイルの適切な取扱状況等を把握するために、必要に応じて実地の監査、調査等を行う等、契約締結後に情報保護管理体制の確認を行うこととしている場合は、その旨を記載することが考えられます。
○　番号法上の委託に該当するクラウドサービスを利用する場合は、情報保護管理体制の詳細を把握することが困難だと思われますので、クラウドサービス選定時に用いている基準等を利用して記載することが考えられます。例えば、「政府情報システムにおけるクラウドサービスの利用に係る基本方針」等に定められた諸条件や「特定個人情報の適正な取扱いに関するガイドライン」等に定められた各種条件を満たしていること等を記載することが考えられます。
</t>
        </r>
        <r>
          <rPr>
            <sz val="9"/>
            <color indexed="81"/>
            <rFont val="MS P ゴシック"/>
            <family val="3"/>
            <charset val="128"/>
          </rPr>
          <t xml:space="preserve">
</t>
        </r>
        <r>
          <rPr>
            <sz val="9"/>
            <color indexed="81"/>
            <rFont val="UD デジタル 教科書体 NK-R"/>
            <family val="1"/>
            <charset val="128"/>
          </rPr>
          <t>■ マイナンバーガイドラインの主な参照箇所及び概要■
（※主に入門編の内容を記載しているため、詳しくはマイナンバーガイドライン本体を参照してください。）
第４－２－⑴ 委託の取扱い
○ 委託者（行政機関等）は、委託先において、番号法に基づき個人番号利用事務等を行う委託者が果たすべき安全管理措置と同等の措置が講じられるよう必要かつ適切な監督を行わなければならない。
※ 委託者は、委託をする個人番号利用事務等において取り扱う特定個人情報の適切な安全管理が図られることを確認した上で再委託の諾否を判断しなければならない。また、委託先に対する監督義務だけではなく、再委託先に対しても間接的に監督義務を負うこととなる。
《必要かつ適切な監督》
　① 委託先の適切な選定
　② 委託先に安全管理措置を遵守させるための必要な委託契約の締結
　（契約に盛り込む必要がある内容）
　・秘密保持義務
　・委託する業務の遂行に必要な範囲を超える事業所内からの特定個人情報の持ち出しの禁止 
　・特定個人情報の目的外利用の禁止 
　・再委託における条件 
　・漏えい等事案が発生した場合の委託先の責任 
　・委託契約終了後の特定個人情報の返却又は廃棄 
　・特定個人情報を取り扱う従業者の明確化 
　・従業者に対する監督・教育 
　・契約内容の遵守状況について報告を求める規定 
　・必要があると認めるときに実地調査を行うことができる規定等 
　③ 委託先における特定個人情報の取扱状況の把握 
○ 委託先が再委託する場合は、最初の委託者（行政機関等）の許諾を得た場合に限り、再委託をすることができます。再々委託以降も同様です。</t>
        </r>
      </text>
    </comment>
    <comment ref="K153" authorId="0" shapeId="0" xr:uid="{AFC20EC9-E2EF-4B2C-8C19-E0CBF34BC92E}">
      <text>
        <r>
          <rPr>
            <b/>
            <sz val="12"/>
            <color indexed="81"/>
            <rFont val="Meiryo UI"/>
            <family val="3"/>
            <charset val="128"/>
          </rPr>
          <t xml:space="preserve">○　委託先において特定個人情報ファイルの閲覧者・更新者を必要最小限に制限しているかどうか選択してください。制限している場合は、具体的な措置について記載してください。
</t>
        </r>
        <r>
          <rPr>
            <b/>
            <sz val="9"/>
            <color indexed="81"/>
            <rFont val="Meiryo UI"/>
            <family val="3"/>
            <charset val="128"/>
          </rPr>
          <t xml:space="preserve">
</t>
        </r>
        <r>
          <rPr>
            <sz val="9"/>
            <color indexed="81"/>
            <rFont val="UD デジタル 教科書体 NK-R"/>
            <family val="1"/>
            <charset val="128"/>
          </rPr>
          <t>■ マイナンバーガイドラインの主な参照箇所及び概要■
（※主に入門編の内容を記載しているため、詳しくはマイナンバーガイドライン本体を参照してください。）
第４－２－⑴ 委託の取扱い
○ 委託者（行政機関等）は、委託先において、番号法に基づき個人番号利用事務等を行う委託者が果たすべき安全管理措置と同等の措置が講じられるよう必要かつ適切な監督を行わなければならない。
※ 委託者は、委託をする個人番号利用事務等において取り扱う特定個人情報の適切な安全管理が図られることを確認した上で再委託の諾否を判断しなければならない。また、委託先に対する監督義務だけではなく、再委託先に対しても間接的に監督義務を負うこととなる。
《必要かつ適切な監督》
　① 委託先の適切な選定
　② 委託先に安全管理措置を遵守させるための必要な委託契約の締結
　（契約に盛り込む必要がある内容）
　・秘密保持義務
　・委託する業務の遂行に必要な範囲を超える事業所内からの特定個人情報の持ち出しの禁止 
　・特定個人情報の目的外利用の禁止 
　・再委託における条件 
　・漏えい等事案が発生した場合の委託先の責任 
　・委託契約終了後の特定個人情報の返却又は廃棄 
　・特定個人情報を取り扱う従業者の明確化 
　・従業者に対する監督・教育 
　・契約内容の遵守状況について報告を求める規定 
　・必要があると認めるときに実地調査を行うことができる規定等 
　③ 委託先における特定個人情報の取扱状況の把握 
○ 委託先が再委託する場合は、最初の委託者（行政機関等）の許諾を得た場合に限り、再委託をすることができます。再々委託以降も同様です。</t>
        </r>
      </text>
    </comment>
    <comment ref="J156" authorId="0" shapeId="0" xr:uid="{15500AE5-B231-4A2D-82FB-49B0A31C51A4}">
      <text>
        <r>
          <rPr>
            <b/>
            <sz val="12"/>
            <color indexed="81"/>
            <rFont val="Meiryo UI"/>
            <family val="3"/>
            <charset val="128"/>
          </rPr>
          <t>○　委託先において特定個人情報ファイルの閲覧者・更新者を必要最小限に制限しているかどうか選択してください。制限している場合は、具体的な措置について記載してください。</t>
        </r>
        <r>
          <rPr>
            <b/>
            <sz val="9"/>
            <color indexed="81"/>
            <rFont val="MS P ゴシック"/>
            <family val="3"/>
            <charset val="128"/>
          </rPr>
          <t xml:space="preserve">
</t>
        </r>
        <r>
          <rPr>
            <sz val="9"/>
            <color indexed="81"/>
            <rFont val="MS P ゴシック"/>
            <family val="3"/>
            <charset val="128"/>
          </rPr>
          <t xml:space="preserve">
</t>
        </r>
        <r>
          <rPr>
            <sz val="9"/>
            <color indexed="81"/>
            <rFont val="UD デジタル 教科書体 NK-R"/>
            <family val="1"/>
            <charset val="128"/>
          </rPr>
          <t>■ マイナンバーガイドラインの主な参照箇所及び概要■
（※主に入門編の内容を記載しているため、詳しくはマイナンバーガイドライン本体を参照してください。）
第４－２－⑴ 委託の取扱い
○ 委託者（行政機関等）は、委託先において、番号法に基づき個人番号利用事務等を行う委託者が果たすべき安全管理措置と同等の措置が講じられるよう必要かつ適切な監督を行わなければならない。
※ 委託者は、委託をする個人番号利用事務等において取り扱う特定個人情報の適切な安全管理が図られることを確認した上で再委託の諾否を判断しなければならない。また、委託先に対する監督義務だけではなく、再委託先に対しても間接的に監督義務を負うこととなる。
《必要かつ適切な監督》
　① 委託先の適切な選定
　② 委託先に安全管理措置を遵守させるための必要な委託契約の締結
　（契約に盛り込む必要がある内容）
　・秘密保持義務
　・委託する業務の遂行に必要な範囲を超える事業所内からの特定個人情報の持ち出しの禁止 
　・特定個人情報の目的外利用の禁止 
　・再委託における条件 
　・漏えい等事案が発生した場合の委託先の責任 
　・委託契約終了後の特定個人情報の返却又は廃棄 
　・特定個人情報を取り扱う従業者の明確化 
　・従業者に対する監督・教育 
　・契約内容の遵守状況について報告を求める規定 
　・必要があると認めるときに実地調査を行うことができる規定等 
　③ 委託先における特定個人情報の取扱状況の把握 
○ 委託先が再委託する場合は、最初の委託者（行政機関等）の許諾を得た場合に限り、再委託をすることができます。再々委託以降も同様です。</t>
        </r>
      </text>
    </comment>
    <comment ref="K159" authorId="0" shapeId="0" xr:uid="{A62DDDE3-A7FE-4639-B5EB-B40BE04E47B4}">
      <text>
        <r>
          <rPr>
            <b/>
            <sz val="12"/>
            <color indexed="81"/>
            <rFont val="Meiryo UI"/>
            <family val="3"/>
            <charset val="128"/>
          </rPr>
          <t xml:space="preserve">○　委託先における特定個人情報ファイルの取扱いについて、どの従業者がどの特定個人情報をどのように取り扱ったかの記録を残しているかどうかを選択してください。
○　記録を残している場合は、記録はどの程度の期間保存されるかを記載してください。
○　記録を残していない場合は、残していなくても権限のない者による不正な使用を防止できる理由を記載してください。
</t>
        </r>
        <r>
          <rPr>
            <sz val="9"/>
            <color indexed="81"/>
            <rFont val="UD デジタル 教科書体 NK-R"/>
            <family val="1"/>
            <charset val="128"/>
          </rPr>
          <t>■ マイナンバーガイドラインの主な参照箇所及び概要■
（※主に入門編の内容を記載しているため、詳しくはマイナンバーガイドライン本体を参照してください。）
第４－２－⑴ 委託の取扱い
○ 委託者（行政機関等）は、委託先において、番号法に基づき個人番号利用事務等を行う委託者が果たすべき安全管理措置と同等の措置が講じられるよう必要かつ適切な監督を行わなければならない。
※ 委託者は、委託をする個人番号利用事務等において取り扱う特定個人情報の適切な安全管理が図られることを確認した上で再委託の諾否を判断しなければならない。また、委託先に対する監督義務だけではなく、再委託先に対しても間接的に監督義務を負うこととなる。
《必要かつ適切な監督》
　① 委託先の適切な選定
　② 委託先に安全管理措置を遵守させるための必要な委託契約の締結
　（契約に盛り込む必要がある内容）
　・秘密保持義務
　・委託する業務の遂行に必要な範囲を超える事業所内からの特定個人情報の持ち出しの禁止 
　・特定個人情報の目的外利用の禁止 
　・再委託における条件 
　・漏えい等事案が発生した場合の委託先の責任 
　・委託契約終了後の特定個人情報の返却又は廃棄 
　・特定個人情報を取り扱う従業者の明確化 
　・従業者に対する監督・教育 
　・契約内容の遵守状況について報告を求める規定 
　・必要があると認めるときに実地調査を行うことができる規定等 
　③ 委託先における特定個人情報の取扱状況の把握 
○ 委託先が再委託する場合は、最初の委託者（行政機関等）の許諾を得た場合に限り、再委託をすることができます。再々委託以降も同様です。</t>
        </r>
      </text>
    </comment>
    <comment ref="J162" authorId="0" shapeId="0" xr:uid="{DB873BC4-15E7-404E-B25C-3F71A2856AF4}">
      <text>
        <r>
          <rPr>
            <b/>
            <sz val="12"/>
            <color indexed="81"/>
            <rFont val="Meiryo UI"/>
            <family val="3"/>
            <charset val="128"/>
          </rPr>
          <t>○　委託先における特定個人情報ファイルの取扱いについて、どの従業者がどの特定個人情報をどのように取り扱ったかの記録を残しているかどうかを選択してください。
○　記録を残している場合は、記録はどの程度の期間保存されるかを記載してください。
○　記録を残していない場合は、残していなくても権限のない者による不正な使用を防止できる理由を記載してください。</t>
        </r>
        <r>
          <rPr>
            <b/>
            <sz val="9"/>
            <color indexed="81"/>
            <rFont val="MS P ゴシック"/>
            <family val="3"/>
            <charset val="128"/>
          </rPr>
          <t xml:space="preserve">
</t>
        </r>
        <r>
          <rPr>
            <sz val="9"/>
            <color indexed="81"/>
            <rFont val="MS P ゴシック"/>
            <family val="3"/>
            <charset val="128"/>
          </rPr>
          <t xml:space="preserve">
</t>
        </r>
        <r>
          <rPr>
            <sz val="9"/>
            <color indexed="81"/>
            <rFont val="UD デジタル 教科書体 NK-R"/>
            <family val="1"/>
            <charset val="128"/>
          </rPr>
          <t>■ マイナンバーガイドラインの主な参照箇所及び概要■
（※主に入門編の内容を記載しているため、詳しくはマイナンバーガイドライン本体を参照してください。）
第４－２－⑴ 委託の取扱い
○ 委託者（行政機関等）は、委託先において、番号法に基づき個人番号利用事務等を行う委託者が果たすべき安全管理措置と同等の措置が講じられるよう必要かつ適切な監督を行わなければならない。
※ 委託者は、委託をする個人番号利用事務等において取り扱う特定個人情報の適切な安全管理が図られることを確認した上で再委託の諾否を判断しなければならない。また、委託先に対する監督義務だけではなく、再委託先に対しても間接的に監督義務を負うこととなる。
《必要かつ適切な監督》
　① 委託先の適切な選定
　② 委託先に安全管理措置を遵守させるための必要な委託契約の締結
　（契約に盛り込む必要がある内容）
　・秘密保持義務
　・委託する業務の遂行に必要な範囲を超える事業所内からの特定個人情報の持ち出しの禁止 
　・特定個人情報の目的外利用の禁止 
　・再委託における条件 
　・漏えい等事案が発生した場合の委託先の責任 
　・委託契約終了後の特定個人情報の返却又は廃棄 
　・特定個人情報を取り扱う従業者の明確化 
　・従業者に対する監督・教育 
　・契約内容の遵守状況について報告を求める規定 
　・必要があると認めるときに実地調査を行うことができる規定等 
　③ 委託先における特定個人情報の取扱状況の把握 
○ 委託先が再委託する場合は、最初の委託者（行政機関等）の許諾を得た場合に限り、再委託をすることができます。再々委託以降も同様です。</t>
        </r>
      </text>
    </comment>
    <comment ref="K165" authorId="0" shapeId="0" xr:uid="{3680F607-81D7-4C50-BAF4-F06C0377DB0A}">
      <text>
        <r>
          <rPr>
            <b/>
            <sz val="12"/>
            <color indexed="81"/>
            <rFont val="Meiryo UI"/>
            <family val="3"/>
            <charset val="128"/>
          </rPr>
          <t>○　委託先から他者への又は委託元から委託先への特定個人情報の提供に関するルールを定めているかどうかを選択してください。
○　定めている場合、それぞれどのようなルールであるか、どのようにしてルール遵守を確認するかを記載してください。
○　そもそも委託先から他者への提供を認めていない場合、どのようにして提供されていないことを確認するかを記載してください。</t>
        </r>
        <r>
          <rPr>
            <b/>
            <sz val="9"/>
            <color indexed="81"/>
            <rFont val="MS P ゴシック"/>
            <family val="3"/>
            <charset val="128"/>
          </rPr>
          <t xml:space="preserve">
</t>
        </r>
        <r>
          <rPr>
            <sz val="9"/>
            <color indexed="81"/>
            <rFont val="UD デジタル 教科書体 NK-R"/>
            <family val="1"/>
            <charset val="128"/>
          </rPr>
          <t>■ マイナンバーガイドラインの主な参照箇所及び概要■
（※主に入門編の内容を記載しているため、詳しくはマイナンバーガイドライン本体を参照してください。）
第４－２－⑴ 委託の取扱い
○ 委託者（行政機関等）は、委託先において、番号法に基づき個人番号利用事務等を行う委託者が果たすべき安全管理措置と同等の措置が講じられるよう必要かつ適切な監督を行わなければならない。
※ 委託者は、委託をする個人番号利用事務等において取り扱う特定個人情報の適切な安全管理が図られることを確認した上で再委託の諾否を判断しなければならない。また、委託先に対する監督義務だけではなく、再委託先に対しても間接的に監督義務を負うこととなる。
《必要かつ適切な監督》
　① 委託先の適切な選定
　② 委託先に安全管理措置を遵守させるための必要な委託契約の締結
　（契約に盛り込む必要がある内容）
　・秘密保持義務
　・委託する業務の遂行に必要な範囲を超える事業所内からの特定個人情報の持ち出しの禁止 
　・特定個人情報の目的外利用の禁止 
　・再委託における条件 
　・漏えい等事案が発生した場合の委託先の責任 
　・委託契約終了後の特定個人情報の返却又は廃棄 
　・特定個人情報を取り扱う従業者の明確化 
　・従業者に対する監督・教育 
　・契約内容の遵守状況について報告を求める規定 
　・必要があると認めるときに実地調査を行うことができる規定等 
　③ 委託先における特定個人情報の取扱状況の把握 
○ 委託先が再委託する場合は、最初の委託者（行政機関等）の許諾を得た場合に限り、再委託をすることができます。再々委託以降も同様です。</t>
        </r>
      </text>
    </comment>
    <comment ref="J167" authorId="0" shapeId="0" xr:uid="{AC293CAD-8227-4FD2-81B5-CD814ADC0971}">
      <text>
        <r>
          <rPr>
            <b/>
            <sz val="12"/>
            <color indexed="81"/>
            <rFont val="Meiryo UI"/>
            <family val="3"/>
            <charset val="128"/>
          </rPr>
          <t>○　委託先から他者への又は委託元から委託先への特定個人情報の提供に関するルールを定めているかどうかを選択してください。
○　定めている場合、それぞれどのようなルールであるか、どのようにしてルール遵守を確認するかを記載してください。
○　そもそも委託先から他者への提供を認めていない場合、どのようにして提供されていないことを確認するかを記載してください。</t>
        </r>
        <r>
          <rPr>
            <b/>
            <sz val="9"/>
            <color indexed="81"/>
            <rFont val="MS P ゴシック"/>
            <family val="3"/>
            <charset val="128"/>
          </rPr>
          <t xml:space="preserve">
</t>
        </r>
        <r>
          <rPr>
            <sz val="9"/>
            <color indexed="81"/>
            <rFont val="MS P ゴシック"/>
            <family val="3"/>
            <charset val="128"/>
          </rPr>
          <t xml:space="preserve">
</t>
        </r>
        <r>
          <rPr>
            <sz val="9"/>
            <color indexed="81"/>
            <rFont val="UD デジタル 教科書体 NK-R"/>
            <family val="1"/>
            <charset val="128"/>
          </rPr>
          <t>■ マイナンバーガイドラインの主な参照箇所及び概要■
（※主に入門編の内容を記載しているため、詳しくはマイナンバーガイドライン本体を参照してください。）
第４－２－⑴ 委託の取扱い
○ 委託者（行政機関等）は、委託先において、番号法に基づき個人番号利用事務等を行う委託者が果たすべき安全管理措置と同等の措置が講じられるよう必要かつ適切な監督を行わなければならない。
※ 委託者は、委託をする個人番号利用事務等において取り扱う特定個人情報の適切な安全管理が図られることを確認した上で再委託の諾否を判断しなければならない。また、委託先に対する監督義務だけではなく、再委託先に対しても間接的に監督義務を負うこととなる。
《必要かつ適切な監督》
　① 委託先の適切な選定
　② 委託先に安全管理措置を遵守させるための必要な委託契約の締結
　（契約に盛り込む必要がある内容）
　・秘密保持義務
　・委託する業務の遂行に必要な範囲を超える事業所内からの特定個人情報の持ち出しの禁止 
　・特定個人情報の目的外利用の禁止 
　・再委託における条件 
　・漏えい等事案が発生した場合の委託先の責任 
　・委託契約終了後の特定個人情報の返却又は廃棄 
　・特定個人情報を取り扱う従業者の明確化 
　・従業者に対する監督・教育 
　・契約内容の遵守状況について報告を求める規定 
　・必要があると認めるときに実地調査を行うことができる規定等 
　③ 委託先における特定個人情報の取扱状況の把握 
○ 委託先が再委託する場合は、最初の委託者（行政機関等）の許諾を得た場合に限り、再委託をすることができます。再々委託以降も同様です。</t>
        </r>
      </text>
    </comment>
    <comment ref="J172" authorId="0" shapeId="0" xr:uid="{94715183-642C-43B4-8289-A9DA4A4993F6}">
      <text>
        <r>
          <rPr>
            <b/>
            <sz val="12"/>
            <color indexed="81"/>
            <rFont val="Meiryo UI"/>
            <family val="3"/>
            <charset val="128"/>
          </rPr>
          <t>○　委託先から他者への又は委託元から委託先への特定個人情報の提供に関するルールを定めているかどうかを選択してください。
○　定めている場合、それぞれどのようなルールであるか、どのようにしてルール遵守を確認するかを記載してください。
○　そもそも委託先から他者への提供を認めていない場合、どのようにして提供されていないことを確認するかを記載してください。</t>
        </r>
        <r>
          <rPr>
            <b/>
            <sz val="9"/>
            <color indexed="81"/>
            <rFont val="MS P ゴシック"/>
            <family val="3"/>
            <charset val="128"/>
          </rPr>
          <t xml:space="preserve">
</t>
        </r>
        <r>
          <rPr>
            <sz val="9"/>
            <color indexed="81"/>
            <rFont val="MS P ゴシック"/>
            <family val="3"/>
            <charset val="128"/>
          </rPr>
          <t xml:space="preserve">
</t>
        </r>
        <r>
          <rPr>
            <sz val="9"/>
            <color indexed="81"/>
            <rFont val="UD デジタル 教科書体 NK-R"/>
            <family val="1"/>
            <charset val="128"/>
          </rPr>
          <t>■ マイナンバーガイドラインの主な参照箇所及び概要■
（※主に入門編の内容を記載しているため、詳しくはマイナンバーガイドライン本体を参照してください。）
第４－２－⑴ 委託の取扱い
○ 委託者（行政機関等）は、委託先において、番号法に基づき個人番号利用事務等を行う委託者が果たすべき安全管理措置と同等の措置が講じられるよう必要かつ適切な監督を行わなければならない。
※ 委託者は、委託をする個人番号利用事務等において取り扱う特定個人情報の適切な安全管理が図られることを確認した上で再委託の諾否を判断しなければならない。また、委託先に対する監督義務だけではなく、再委託先に対しても間接的に監督義務を負うこととなる。
《必要かつ適切な監督》
　① 委託先の適切な選定
　② 委託先に安全管理措置を遵守させるための必要な委託契約の締結
　（契約に盛り込む必要がある内容）
　・秘密保持義務
　・委託する業務の遂行に必要な範囲を超える事業所内からの特定個人情報の持ち出しの禁止 
　・特定個人情報の目的外利用の禁止 
　・再委託における条件 
　・漏えい等事案が発生した場合の委託先の責任 
　・委託契約終了後の特定個人情報の返却又は廃棄 
　・特定個人情報を取り扱う従業者の明確化 
　・従業者に対する監督・教育 
　・契約内容の遵守状況について報告を求める規定 
　・必要があると認めるときに実地調査を行うことができる規定等 
　③ 委託先における特定個人情報の取扱状況の把握 
○ 委託先が再委託する場合は、最初の委託者（行政機関等）の許諾を得た場合に限り、再委託をすることができます。再々委託以降も同様です。</t>
        </r>
      </text>
    </comment>
    <comment ref="K177" authorId="0" shapeId="0" xr:uid="{28907653-96E1-4E01-B51A-2469A482A18D}">
      <text>
        <r>
          <rPr>
            <b/>
            <sz val="12"/>
            <color indexed="81"/>
            <rFont val="Meiryo UI"/>
            <family val="3"/>
            <charset val="128"/>
          </rPr>
          <t xml:space="preserve">○　委託先における特定個人情報の消去のルールを定めているかどうかを選択してください。　
○　定めている場合は、どのようなルールを定めているか、どのようにしてルール遵守を確認するか、委託契約終了後の消去をどのように確認するかについて記載してください。
</t>
        </r>
        <r>
          <rPr>
            <b/>
            <sz val="9"/>
            <color indexed="81"/>
            <rFont val="MS P ゴシック"/>
            <family val="3"/>
            <charset val="128"/>
          </rPr>
          <t xml:space="preserve">
</t>
        </r>
        <r>
          <rPr>
            <sz val="9"/>
            <color indexed="81"/>
            <rFont val="UD デジタル 教科書体 NK-R"/>
            <family val="1"/>
            <charset val="128"/>
          </rPr>
          <t>■ マイナンバーガイドラインの主な参照箇所及び概要■
（※主に入門編の内容を記載しているため、詳しくはマイナンバーガイドライン本体を参照してください。）
第４－２－⑴ 委託の取扱い
○ 委託者（行政機関等）は、委託先において、番号法に基づき個人番号利用事務等を行う委託者が果たすべき安全管理措置と同等の措置が講じられるよう必要かつ適切な監督を行わなければならない。
※ 委託者は、委託をする個人番号利用事務等において取り扱う特定個人情報の適切な安全管理が図られることを確認した上で再委託の諾否を判断しなければならない。また、委託先に対する監督義務だけではなく、再委託先に対しても間接的に監督義務を負うこととなる。
《必要かつ適切な監督》
　① 委託先の適切な選定
　② 委託先に安全管理措置を遵守させるための必要な委託契約の締結
　（契約に盛り込む必要がある内容）
　・秘密保持義務
　・委託する業務の遂行に必要な範囲を超える事業所内からの特定個人情報の持ち出しの禁止 
　・特定個人情報の目的外利用の禁止 
　・再委託における条件 
　・漏えい等事案が発生した場合の委託先の責任 
　・委託契約終了後の特定個人情報の返却又は廃棄 
　・特定個人情報を取り扱う従業者の明確化 
　・従業者に対する監督・教育 
　・契約内容の遵守状況について報告を求める規定 
　・必要があると認めるときに実地調査を行うことができる規定等 
　③ 委託先における特定個人情報の取扱状況の把握 
○ 委託先が再委託する場合は、最初の委託者（行政機関等）の許諾を得た場合に限り、再委託をすることができます。再々委託以降も同様です。</t>
        </r>
      </text>
    </comment>
    <comment ref="J179" authorId="0" shapeId="0" xr:uid="{9315F600-7EA2-42EA-804C-CCA136FEE7B0}">
      <text>
        <r>
          <rPr>
            <b/>
            <sz val="12"/>
            <color indexed="81"/>
            <rFont val="Meiryo UI"/>
            <family val="3"/>
            <charset val="128"/>
          </rPr>
          <t>○　委託先における特定個人情報の消去のルールを定めているかどうかを選択してください。　
○　定めている場合は、どのようなルールを定めているか、どのようにしてルール遵守を確認するか、委託契約終了後の消去をどのように確認するかについて記載してください。</t>
        </r>
        <r>
          <rPr>
            <b/>
            <sz val="9"/>
            <color indexed="81"/>
            <rFont val="MS P ゴシック"/>
            <family val="3"/>
            <charset val="128"/>
          </rPr>
          <t xml:space="preserve">
</t>
        </r>
        <r>
          <rPr>
            <sz val="9"/>
            <color indexed="81"/>
            <rFont val="UD デジタル 教科書体 NK-R"/>
            <family val="1"/>
            <charset val="128"/>
          </rPr>
          <t xml:space="preserve">
■ マイナンバーガイドラインの主な参照箇所及び概要■
（※主に入門編の内容を記載しているため、詳しくはマイナンバーガイドライン本体を参照してください。）
第４－２－⑴ 委託の取扱い
○ 委託者（行政機関等）は、委託先において、番号法に基づき個人番号利用事務等を行う委託者が果たすべき安全管理措置と同等の措置が講じられるよう必要かつ適切な監督を行わなければならない。
※ 委託者は、委託をする個人番号利用事務等において取り扱う特定個人情報の適切な安全管理が図られることを確認した上で再委託の諾否を判断しなければならない。また、委託先に対する監督義務だけではなく、再委託先に対しても間接的に監督義務を負うこととなる。
《必要かつ適切な監督》
　① 委託先の適切な選定
　② 委託先に安全管理措置を遵守させるための必要な委託契約の締結
　（契約に盛り込む必要がある内容）
　・秘密保持義務
　・委託する業務の遂行に必要な範囲を超える事業所内からの特定個人情報の持ち出しの禁止 
　・特定個人情報の目的外利用の禁止 
　・再委託における条件 
　・漏えい等事案が発生した場合の委託先の責任 
　・委託契約終了後の特定個人情報の返却又は廃棄 
　・特定個人情報を取り扱う従業者の明確化 
　・従業者に対する監督・教育 
　・契約内容の遵守状況について報告を求める規定 
　・必要があると認めるときに実地調査を行うことができる規定等 
　③ 委託先における特定個人情報の取扱状況の把握 
○ 委託先が再委託する場合は、最初の委託者（行政機関等）の許諾を得た場合に限り、再委託をすることができます。再々委託以降も同様です。</t>
        </r>
      </text>
    </comment>
    <comment ref="K184" authorId="0" shapeId="0" xr:uid="{60D15617-63C9-4FD7-8FBA-B28942D807C3}">
      <text>
        <r>
          <rPr>
            <b/>
            <sz val="12"/>
            <color indexed="81"/>
            <rFont val="Meiryo UI"/>
            <family val="3"/>
            <charset val="128"/>
          </rPr>
          <t xml:space="preserve">○　委託先と締結する委託契約において、特定個人情報ファイルの取扱いに関して定めているかどうかを選択してください。また、定めている場合は、どのような規定を設けるか記載してください。
○　例えば、規定については、以下の内容が考えられます。
　・秘密保持義務
　・委託する業務の遂行に必要な範囲を超える事業所内からの特定個人情報の持ち出しの禁止
　・特定個人情報の目的外利用の禁止
　・再委託における条件
　・漏えい事案等が発生した場合の委託先の責任
　・委託契約終了後の特定個人情報の返却又は廃棄
　・特定個人情報を取り扱う従業者の明確化
　・従業者に対する監督・教育、契約内容の遵守状況についての報告を行うこと
　・必要があると認めるときは、委託先に対して実地の監査、調査等を行うこと
</t>
        </r>
        <r>
          <rPr>
            <sz val="9"/>
            <color indexed="81"/>
            <rFont val="MS P ゴシック"/>
            <family val="3"/>
            <charset val="128"/>
          </rPr>
          <t xml:space="preserve">
</t>
        </r>
        <r>
          <rPr>
            <sz val="9"/>
            <color indexed="81"/>
            <rFont val="UD デジタル 教科書体 NK-R"/>
            <family val="1"/>
            <charset val="128"/>
          </rPr>
          <t>■ マイナンバーガイドラインの主な参照箇所及び概要■
（※主に入門編の内容を記載しているため、詳しくはマイナンバーガイドライン本体を参照してください。）
第４－２－⑴ 委託の取扱い
○ 委託者（行政機関等）は、委託先において、番号法に基づき個人番号利用事務等を行う委託者が果たすべき安全管理措置と同等の措置が講じられるよう必要かつ適切な監督を行わなければならない。
※ 委託者は、委託をする個人番号利用事務等において取り扱う特定個人情報の適切な安全管理が図られることを確認した上で再委託の諾否を判断しなければならない。また、委託先に対する監督義務だけではなく、再委託先に対しても間接的に監督義務を負うこととなる。
《必要かつ適切な監督》
　① 委託先の適切な選定
　② 委託先に安全管理措置を遵守させるための必要な委託契約の締結
　（契約に盛り込む必要がある内容）
　・秘密保持義務
　・委託する業務の遂行に必要な範囲を超える事業所内からの特定個人情報の持ち出しの禁止 
　・特定個人情報の目的外利用の禁止 
　・再委託における条件 
　・漏えい等事案が発生した場合の委託先の責任 
　・委託契約終了後の特定個人情報の返却又は廃棄 
　・特定個人情報を取り扱う従業者の明確化 
　・従業者に対する監督・教育 
　・契約内容の遵守状況について報告を求める規定 
　・必要があると認めるときに実地調査を行うことができる規定等 
　③ 委託先における特定個人情報の取扱状況の把握 
○ 委託先が再委託する場合は、最初の委託者（行政機関等）の許諾を得た場合に限り、再委託をすることができます。再々委託以降も同様です。</t>
        </r>
      </text>
    </comment>
    <comment ref="J187" authorId="0" shapeId="0" xr:uid="{FA79EFD8-058D-4170-AD13-9F6AC13599CA}">
      <text>
        <r>
          <rPr>
            <b/>
            <sz val="12"/>
            <color indexed="81"/>
            <rFont val="Meiryo UI"/>
            <family val="3"/>
            <charset val="128"/>
          </rPr>
          <t>○　委託先と締結する委託契約において、特定個人情報ファイルの取扱いに関して定めているかどうかを選択してください。また、定めている場合は、どのような規定を設けるか記載してください。
○　例えば、規定については、以下の内容が考えられます。
　・秘密保持義務
　・委託する業務の遂行に必要な範囲を超える事業所内からの特定個人情報の持ち出しの禁止
　・特定個人情報の目的外利用の禁止
　・再委託における条件
　・漏えい事案等が発生した場合の委託先の責任
　・委託契約終了後の特定個人情報の返却又は廃棄
　・特定個人情報を取り扱う従業者の明確化
　・従業者に対する監督・教育、契約内容の遵守状況についての報告を行うこと
　・必要があると認めるときは、委託先に対して実地の監査、調査等を行うこと</t>
        </r>
        <r>
          <rPr>
            <b/>
            <sz val="9"/>
            <color indexed="81"/>
            <rFont val="MS P ゴシック"/>
            <family val="3"/>
            <charset val="128"/>
          </rPr>
          <t xml:space="preserve">
</t>
        </r>
        <r>
          <rPr>
            <sz val="9"/>
            <color indexed="81"/>
            <rFont val="UD デジタル 教科書体 NK-R"/>
            <family val="1"/>
            <charset val="128"/>
          </rPr>
          <t xml:space="preserve">
■ マイナンバーガイドラインの主な参照箇所及び概要■
（※主に入門編の内容を記載しているため、詳しくはマイナンバーガイドライン本体を参照してください。）
第４－２－⑴ 委託の取扱い
○ 委託者（行政機関等）は、委託先において、番号法に基づき個人番号利用事務等を行う委託者が果たすべき安全管理措置と同等の措置が講じられるよう必要かつ適切な監督を行わなければならない。
※ 委託者は、委託をする個人番号利用事務等において取り扱う特定個人情報の適切な安全管理が図られることを確認した上で再委託の諾否を判断しなければならない。また、委託先に対する監督義務だけではなく、再委託先に対しても間接的に監督義務を負うこととなる。
《必要かつ適切な監督》
　① 委託先の適切な選定
　② 委託先に安全管理措置を遵守させるための必要な委託契約の締結
　（契約に盛り込む必要がある内容）
　・秘密保持義務
　・委託する業務の遂行に必要な範囲を超える事業所内からの特定個人情報の持ち出しの禁止 
　・特定個人情報の目的外利用の禁止 
　・再委託における条件 
　・漏えい等事案が発生した場合の委託先の責任 
　・委託契約終了後の特定個人情報の返却又は廃棄 
　・特定個人情報を取り扱う従業者の明確化 
　・従業者に対する監督・教育 
　・契約内容の遵守状況について報告を求める規定 
　・必要があると認めるときに実地調査を行うことができる規定等 
　③ 委託先における特定個人情報の取扱状況の把握 
○ 委託先が再委託する場合は、最初の委託者（行政機関等）の許諾を得た場合に限り、再委託をすることができます。再々委託以降も同様です。</t>
        </r>
      </text>
    </comment>
    <comment ref="K191" authorId="0" shapeId="0" xr:uid="{1E91CBC8-15A6-4BF6-8F25-A187A0261E0B}">
      <text>
        <r>
          <rPr>
            <b/>
            <sz val="12"/>
            <color indexed="81"/>
            <rFont val="Meiryo UI"/>
            <family val="3"/>
            <charset val="128"/>
          </rPr>
          <t>○　特定個人情報ファイルの取扱いを再委託している場合には、再委託先での適正な取扱いの確保のために行っている措置について記載してください。例えば、再委託先における特定個人情報ファイルの管理状況を定期的に点検している場合は、実施頻度、点検方法（訪問確認、セルフチェック）、点検後の改善指示の実施有無、改善状況のモニタリングの実施有無等を記載してください。</t>
        </r>
        <r>
          <rPr>
            <b/>
            <sz val="9"/>
            <color indexed="81"/>
            <rFont val="MS P ゴシック"/>
            <family val="3"/>
            <charset val="128"/>
          </rPr>
          <t xml:space="preserve">
</t>
        </r>
        <r>
          <rPr>
            <sz val="9"/>
            <color indexed="81"/>
            <rFont val="MS P ゴシック"/>
            <family val="3"/>
            <charset val="128"/>
          </rPr>
          <t xml:space="preserve">
</t>
        </r>
        <r>
          <rPr>
            <sz val="9"/>
            <color indexed="81"/>
            <rFont val="UD デジタル 教科書体 NK-R"/>
            <family val="1"/>
            <charset val="128"/>
          </rPr>
          <t>■ マイナンバーガイドラインの主な参照箇所及び概要■
（※主に入門編の内容を記載しているため、詳しくはマイナンバーガイドライン本体を参照してください。）
第４－２－⑴ 委託の取扱い
○ 委託者（行政機関等）は、委託先において、番号法に基づき個人番号利用事務等を行う委託者が果たすべき安全管理措置と同等の措置が講じられるよう必要かつ適切な監督を行わなければならない。
※ 委託者は、委託をする個人番号利用事務等において取り扱う特定個人情報の適切な安全管理が図られることを確認した上で再委託の諾否を判断しなければならない。また、委託先に対する監督義務だけではなく、再委託先に対しても間接的に監督義務を負うこととなる。
《必要かつ適切な監督》
　① 委託先の適切な選定
　② 委託先に安全管理措置を遵守させるための必要な委託契約の締結
　（契約に盛り込む必要がある内容）
　・秘密保持義務
　・委託する業務の遂行に必要な範囲を超える事業所内からの特定個人情報の持ち出しの禁止 
　・特定個人情報の目的外利用の禁止 
　・再委託における条件 
　・漏えい等事案が発生した場合の委託先の責任 
　・委託契約終了後の特定個人情報の返却又は廃棄 
　・特定個人情報を取り扱う従業者の明確化 
　・従業者に対する監督・教育 
　・契約内容の遵守状況について報告を求める規定 
　・必要があると認めるときに実地調査を行うことができる規定等 
　③ 委託先における特定個人情報の取扱状況の把握 
○ 委託先が再委託する場合は、最初の委託者（行政機関等）の許諾を得た場合に限り、再委託をすることができます。再々委託以降も同様です。</t>
        </r>
      </text>
    </comment>
    <comment ref="J194" authorId="0" shapeId="0" xr:uid="{B58E9DF3-9045-4EDE-904D-E80D27713B4F}">
      <text>
        <r>
          <rPr>
            <b/>
            <sz val="12"/>
            <color indexed="81"/>
            <rFont val="Meiryo UI"/>
            <family val="3"/>
            <charset val="128"/>
          </rPr>
          <t>○　特定個人情報ファイルの取扱いを再委託している場合には、再委託先での適正な取扱いの確保のために行っている措置について記載してください。例えば、再委託先における特定個人情報ファイルの管理状況を定期的に点検している場合は、実施頻度、点検方法（訪問確認、セルフチェック）、点検後の改善指示の実施有無、改善状況のモニタリングの実施有無等を記載してください。</t>
        </r>
        <r>
          <rPr>
            <b/>
            <sz val="9"/>
            <color indexed="81"/>
            <rFont val="MS P ゴシック"/>
            <family val="3"/>
            <charset val="128"/>
          </rPr>
          <t xml:space="preserve">
</t>
        </r>
        <r>
          <rPr>
            <sz val="9"/>
            <color indexed="81"/>
            <rFont val="MS P ゴシック"/>
            <family val="3"/>
            <charset val="128"/>
          </rPr>
          <t xml:space="preserve">
</t>
        </r>
        <r>
          <rPr>
            <sz val="9"/>
            <color indexed="81"/>
            <rFont val="UD デジタル 教科書体 NK-R"/>
            <family val="1"/>
            <charset val="128"/>
          </rPr>
          <t>■ マイナンバーガイドラインの主な参照箇所及び概要■
（※主に入門編の内容を記載しているため、詳しくはマイナンバーガイドライン本体を参照してください。）
第４－２－⑴ 委託の取扱い
○ 委託者（行政機関等）は、委託先において、番号法に基づき個人番号利用事務等を行う委託者が果たすべき安全管理措置と同等の措置が講じられるよう必要かつ適切な監督を行わなければならない。
※ 委託者は、委託をする個人番号利用事務等において取り扱う特定個人情報の適切な安全管理が図られることを確認した上で再委託の諾否を判断しなければならない。また、委託先に対する監督義務だけではなく、再委託先に対しても間接的に監督義務を負うこととなる。
《必要かつ適切な監督》
　① 委託先の適切な選定
　② 委託先に安全管理措置を遵守させるための必要な委託契約の締結
　（契約に盛り込む必要がある内容）
　・秘密保持義務
　・委託する業務の遂行に必要な範囲を超える事業所内からの特定個人情報の持ち出しの禁止 
　・特定個人情報の目的外利用の禁止 
　・再委託における条件 
　・漏えい等事案が発生した場合の委託先の責任 
　・委託契約終了後の特定個人情報の返却又は廃棄 
　・特定個人情報を取り扱う従業者の明確化 
　・従業者に対する監督・教育 
　・契約内容の遵守状況について報告を求める規定 
　・必要があると認めるときに実地調査を行うことができる規定等 
　③ 委託先における特定個人情報の取扱状況の把握 
○ 委託先が再委託する場合は、最初の委託者（行政機関等）の許諾を得た場合に限り、再委託をすることができます。再々委託以降も同様です。</t>
        </r>
      </text>
    </comment>
    <comment ref="J197" authorId="0" shapeId="0" xr:uid="{8FE0C62F-9BB0-4B4F-AB7D-06091353F381}">
      <text>
        <r>
          <rPr>
            <sz val="9"/>
            <color indexed="81"/>
            <rFont val="UD デジタル 教科書体 NK-R"/>
            <family val="1"/>
            <charset val="128"/>
          </rPr>
          <t>■ マイナンバーガイドラインの主な参照箇所及び概要■
（※主に入門編の内容を記載しているため、詳しくはマイナンバーガイドライン本体を参照してください。）
第４－２－⑴ 委託の取扱い
○ 委託者（行政機関等）は、委託先において、番号法に基づき個人番号利用事務等を行う委託者が果たすべき安全管理措置と同等の措置が講じられるよう必要かつ適切な監督を行わなければならない。
※ 委託者は、委託をする個人番号利用事務等において取り扱う特定個人情報の適切な安全管理が図られることを確認した上で再委託の諾否を判断しなければならない。また、委託先に対する監督義務だけではなく、再委託先に対しても間接的に監督義務を負うこととなる。
《必要かつ適切な監督》
　① 委託先の適切な選定
　② 委託先に安全管理措置を遵守させるための必要な委託契約の締結
　（契約に盛り込む必要がある内容）
　・秘密保持義務
　・委託する業務の遂行に必要な範囲を超える事業所内からの特定個人情報の持ち出しの禁止 
　・特定個人情報の目的外利用の禁止 
　・再委託における条件 
　・漏えい等事案が発生した場合の委託先の責任 
　・委託契約終了後の特定個人情報の返却又は廃棄 
　・特定個人情報を取り扱う従業者の明確化 
　・従業者に対する監督・教育 
　・契約内容の遵守状況について報告を求める規定 
　・必要があると認めるときに実地調査を行うことができる規定等 
　③ 委託先における特定個人情報の取扱状況の把握 
○ 委託先が再委託する場合は、最初の委託者（行政機関等）の許諾を得た場合に限り、再委託をすることができます。再々委託以降も同様です。</t>
        </r>
      </text>
    </comment>
    <comment ref="K200" authorId="0" shapeId="0" xr:uid="{00C5B115-2917-4529-807E-246E6C7CF41F}">
      <text>
        <r>
          <rPr>
            <sz val="9"/>
            <color indexed="81"/>
            <rFont val="UD デジタル 教科書体 NK-R"/>
            <family val="1"/>
            <charset val="128"/>
          </rPr>
          <t>■ マイナンバーガイドラインの主な参照箇所及び概要■
（※主に入門編の内容を記載しているため、詳しくはマイナンバーガイドライン本体を参照してください。）
第４－２－⑴ 委託の取扱い
○ 委託者（行政機関等）は、委託先において、番号法に基づき個人番号利用事務等を行う委託者が果たすべき安全管理措置と同等の措置が講じられるよう必要かつ適切な監督を行わなければならない。
※ 委託者は、委託をする個人番号利用事務等において取り扱う特定個人情報の適切な安全管理が図られることを確認した上で再委託の諾否を判断しなければならない。また、委託先に対する監督義務だけではなく、再委託先に対しても間接的に監督義務を負うこととなる。
《必要かつ適切な監督》
　① 委託先の適切な選定
　② 委託先に安全管理措置を遵守させるための必要な委託契約の締結
　（契約に盛り込む必要がある内容）
　・秘密保持義務
　・委託する業務の遂行に必要な範囲を超える事業所内からの特定個人情報の持ち出しの禁止 
　・特定個人情報の目的外利用の禁止 
　・再委託における条件 
　・漏えい等事案が発生した場合の委託先の責任 
　・委託契約終了後の特定個人情報の返却又は廃棄 
　・特定個人情報を取り扱う従業者の明確化 
　・従業者に対する監督・教育 
　・契約内容の遵守状況について報告を求める規定 
　・必要があると認めるときに実地調査を行うことができる規定等 
　③ 委託先における特定個人情報の取扱状況の把握 
○ 委託先が再委託する場合は、最初の委託者（行政機関等）の許諾を得た場合に限り、再委託をすることができます。再々委託以降も同様です。</t>
        </r>
      </text>
    </comment>
    <comment ref="A205" authorId="0" shapeId="0" xr:uid="{4538F2B5-3616-4BF9-99C0-E84E8557D564}">
      <text>
        <r>
          <rPr>
            <b/>
            <sz val="12"/>
            <color indexed="81"/>
            <rFont val="Meiryo UI"/>
            <family val="3"/>
            <charset val="128"/>
          </rPr>
          <t>○　特定個人情報ファイルの取扱いの委託において、上記のリスク以外に認識しているリスク及びそれらのリスクへの対策を記載してください。
○　上記「リスクへの対策は十分か」の質問において「課題が残されている」を選択した場合は、今後の取組の概要、予定等、補足する事項があれば記載してください。</t>
        </r>
        <r>
          <rPr>
            <b/>
            <sz val="9"/>
            <color indexed="81"/>
            <rFont val="MS P ゴシック"/>
            <family val="3"/>
            <charset val="128"/>
          </rPr>
          <t xml:space="preserve">
</t>
        </r>
        <r>
          <rPr>
            <sz val="9"/>
            <color indexed="81"/>
            <rFont val="MS P ゴシック"/>
            <family val="3"/>
            <charset val="128"/>
          </rPr>
          <t xml:space="preserve">
</t>
        </r>
      </text>
    </comment>
    <comment ref="AG211" authorId="0" shapeId="0" xr:uid="{DA1D3AA5-C4A6-4C60-8BFF-38C1822342EC}">
      <text>
        <r>
          <rPr>
            <sz val="9"/>
            <color indexed="81"/>
            <rFont val="UD デジタル 教科書体 NK-R"/>
            <family val="1"/>
            <charset val="128"/>
          </rPr>
          <t>■ マイナンバーガイドラインの主な参照箇所及び概要 ■
（※主に入門編の内容を記載しているため、詳しくはマイナンバーガイドライン本体を参照してください。）
第４－３－⑵ 個人番号の提供の求めの制限、特定個人情報の提供制限 
○　番号法で限定的に明記された場合を除き、個人番号の提供を求めてはならない。
○　番号法で限定的に明記された場合を除き、特定個人情報を提供してはならない。
（別添１）特定個人情報に関する安全管理措置
２　講ずべき安全管理措置の内容
Ｃ　組織的安全管理措置
ｂ 取扱規程等に基づく運用  
○　取扱規程等に基づく運用を行うとともに、その状況を確認するため、特定個人情報等の利用状況等を記録し、その記録を一定の期間保存し、定期に及び必要に応じ随時に分析等するための体制を整備する。記録については、改ざん、窃取又は不正な削除の防止のために必要な措置を講ずるとともに、分析等を行う。
ｃ 取扱状況を確認する手段の整備 
○　特定個人情報ファイルの取扱状況を確認するため、次に掲げる項目を含めて記録する。なお、取扱状況を確認するための記録等には、特定個人情報等は記載しない。
・特定個人情報ファイルの名称
・行政機関等の名称及び特定個人情報ファイルが利用に供される事務をつかさどる組織の名称
・特定個人情報ファイルの利用目的
・特定個人情報ファイルに記録される項目及び本人として特定個人情報ファイルに記録される個人の範囲
・特定個人情報ファイルに記録される特定個人情報等の収集方法
ｅ　取扱状況の把握及び安全管理措置の見直し  
○　監査責任者は、特定個人情報等の管理の状況について、定期に及び必要に応じ随時に監査（外部監査及び他部署等による点検を含む。）を行い、その結果を総括責任者に報告する。
○　総括責任者は、監査の結果等を踏まえ、必要があると認めるときは、取扱規程等の見直し等の措置を講ずる。
Ｄ　人的安全管理措置 
ａ　事務取扱担当者の監督  
○　総括責任者及び保護責任者は、特定個人情報等が取扱規程等に基づき適正に取り扱われるよう、事務取扱担当者に対して必要かつ適切な監督を行う。
ｂ　事務取扱担当者等の教育  
○　保護責任者は、部署内の事務取扱担当者等に特定個人情報の保護に関する必要な教育研修を行う。
・　事務取扱担当者への教育研修
・　情報システムの管理に関する事務に従事する職員への教育研修
・　保護責任者に対する研修
・　情報システムの管理に関する事務に従事する職員への教育研修
・　特定個人情報ファイルを取り扱う事務に従事する者への研修
・　サイバーセキュリティに関する研修（具体的内容については、マイナンバーガイドラインを参照すること。）
※　教育研修については、教育研修への参加の機会を付与するとともに、研修未受講者に対して再受講の機会を付与する等の必要な措置を講ずる。</t>
        </r>
        <r>
          <rPr>
            <b/>
            <sz val="9"/>
            <color indexed="81"/>
            <rFont val="MS P ゴシック"/>
            <family val="3"/>
            <charset val="128"/>
          </rPr>
          <t xml:space="preserve">
</t>
        </r>
        <r>
          <rPr>
            <sz val="9"/>
            <color indexed="81"/>
            <rFont val="MS P ゴシック"/>
            <family val="3"/>
            <charset val="128"/>
          </rPr>
          <t xml:space="preserve">
</t>
        </r>
      </text>
    </comment>
    <comment ref="K215" authorId="0" shapeId="0" xr:uid="{A1A8BE09-71CF-4337-8B69-4AEA79878783}">
      <text>
        <r>
          <rPr>
            <b/>
            <sz val="12"/>
            <color indexed="81"/>
            <rFont val="Meiryo UI"/>
            <family val="3"/>
            <charset val="128"/>
          </rPr>
          <t>○　どの職員がどの特定個人情報をどのように提供又は移転したかについての記録を残しているかどうかを選択してください。
○　記録を残している場合は、具体的にどのような事項を、どのような方法で記録するか、記録はどの程度の期間保存されるか、正当な提供・移転以外に不正がなされる可能性のある処理についてもすべて記録しているかについて記載してください。
○　記録を残していない場合は、残していなくても特定個人情報が不正に提供又は移転されることを防止できる理由を記載してください。</t>
        </r>
        <r>
          <rPr>
            <b/>
            <sz val="9"/>
            <color indexed="81"/>
            <rFont val="MS P ゴシック"/>
            <family val="3"/>
            <charset val="128"/>
          </rPr>
          <t xml:space="preserve">
</t>
        </r>
        <r>
          <rPr>
            <sz val="9"/>
            <color indexed="81"/>
            <rFont val="UD デジタル 教科書体 NK-R"/>
            <family val="1"/>
            <charset val="128"/>
          </rPr>
          <t>■ マイナンバーガイドラインの主な参照箇所及び概要 ■
（※主に入門編の内容を記載しているため、詳しくはマイナンバーガイドライン本体を参照してください。）
（別添１）特定個人情報に関する安全管理措置
２　講ずべき安全管理措置の内容
Ｅ　物理的安全管理措置
ｃ　電子媒体等の取扱いにおける漏えい等の防止  
○　許可された電子媒体又は機器等以外のものについて使用の制限等の必要な措置を講ずる。また、記録機能を有する機器の情報システム端末等への接続の制限等の必要な措置を講ずる。
○　取扱規程等の手続に基づき、特定個人情報等が記録された電子媒体又は書類等を持ち運ぶ必要が生じた場合には、容易に個人番号が判明しないよう安全な方策を講ずる。
○　「持ち運ぶ」とは、特定個人情報等を管理区域又は取扱区域から外へ移動させること又は当該区域の外から当該区域へ移動させることをいい、庁舎内での移動等であっても、特定個人情報等の紛失・盗難等に留意する必要がある。
ｄ　漏えい等の防止  
○　特定個人情報等をインターネット等により外部に送信する場合、通信経路における漏えい等を防止するための措置を講ずる。
○　特定個人情報ファイルを機器又は電子媒体等に保存する必要がある場合、原則として、暗号化又はパスワードにより秘匿する。</t>
        </r>
        <r>
          <rPr>
            <b/>
            <sz val="9"/>
            <color indexed="81"/>
            <rFont val="MS P ゴシック"/>
            <family val="3"/>
            <charset val="128"/>
          </rPr>
          <t xml:space="preserve">
</t>
        </r>
      </text>
    </comment>
    <comment ref="J218" authorId="0" shapeId="0" xr:uid="{325D2312-18EB-4D59-BA52-E27F6D874A4C}">
      <text>
        <r>
          <rPr>
            <b/>
            <sz val="12"/>
            <color indexed="81"/>
            <rFont val="Meiryo UI"/>
            <family val="3"/>
            <charset val="128"/>
          </rPr>
          <t>○　どの職員がどの特定個人情報をどのように提供又は移転したかについての記録を残しているかどうかを選択してください。
○　記録を残している場合は、具体的にどのような事項を、どのような方法で記録するか、記録はどの程度の期間保存されるか、正当な提供・移転以外に不正がなされる可能性のある処理についてもすべて記録しているかについて記載してください。
○　記録を残していない場合は、残していなくても特定個人情報が不正に提供又は移転されることを防止できる理由を記載してください。</t>
        </r>
        <r>
          <rPr>
            <b/>
            <sz val="9"/>
            <color indexed="81"/>
            <rFont val="MS P ゴシック"/>
            <family val="3"/>
            <charset val="128"/>
          </rPr>
          <t xml:space="preserve">
</t>
        </r>
        <r>
          <rPr>
            <sz val="9"/>
            <color indexed="81"/>
            <rFont val="MS P ゴシック"/>
            <family val="3"/>
            <charset val="128"/>
          </rPr>
          <t xml:space="preserve">
</t>
        </r>
        <r>
          <rPr>
            <sz val="9"/>
            <color indexed="81"/>
            <rFont val="UD デジタル 教科書体 NK-R"/>
            <family val="1"/>
            <charset val="128"/>
          </rPr>
          <t>■ マイナンバーガイドラインの主な参照箇所及び概要 ■
（※主に入門編の内容を記載しているため、詳しくはマイナンバーガイドライン本体を参照してください。）
（別添１）特定個人情報に関する安全管理措置
２　講ずべき安全管理措置の内容
Ｅ　物理的安全管理措置
ｃ　電子媒体等の取扱いにおける漏えい等の防止  
○　許可された電子媒体又は機器等以外のものについて使用の制限等の必要な措置を講ずる。また、記録機能を有する機器の情報システム端末等への接続の制限等の必要な措置を講ずる。
○　取扱規程等の手続に基づき、特定個人情報等が記録された電子媒体又は書類等を持ち運ぶ必要が生じた場合には、容易に個人番号が判明しないよう安全な方策を講ずる。
○　「持ち運ぶ」とは、特定個人情報等を管理区域又は取扱区域から外へ移動させること又は当該区域の外から当該区域へ移動させることをいい、庁舎内での移動等であっても、特定個人情報等の紛失・盗難等に留意する必要がある。
ｄ　漏えい等の防止  
○　特定個人情報等をインターネット等により外部に送信する場合、通信経路における漏えい等を防止するための措置を講ずる。
○　特定個人情報ファイルを機器又は電子媒体等に保存する必要がある場合、原則として、暗号化又はパスワードにより秘匿する。</t>
        </r>
        <r>
          <rPr>
            <sz val="9"/>
            <color indexed="81"/>
            <rFont val="MS P ゴシック"/>
            <family val="3"/>
            <charset val="128"/>
          </rPr>
          <t xml:space="preserve">
</t>
        </r>
      </text>
    </comment>
    <comment ref="K222" authorId="0" shapeId="0" xr:uid="{EF244C8D-6943-49DA-9DAA-589040C8C687}">
      <text>
        <r>
          <rPr>
            <b/>
            <sz val="12"/>
            <color indexed="81"/>
            <rFont val="Meiryo UI"/>
            <family val="3"/>
            <charset val="128"/>
          </rPr>
          <t xml:space="preserve">○　特定個人情報の提供・移転に関するルールを定めているかどうかを選択してください。
○　定めている場合は、どのようなルールを策定しているか、どのようにしてルール遵守を確認するかについて記載してください。
</t>
        </r>
        <r>
          <rPr>
            <sz val="9"/>
            <color indexed="81"/>
            <rFont val="MS P ゴシック"/>
            <family val="3"/>
            <charset val="128"/>
          </rPr>
          <t xml:space="preserve">
</t>
        </r>
        <r>
          <rPr>
            <sz val="9"/>
            <color indexed="81"/>
            <rFont val="UD デジタル 教科書体 NK-R"/>
            <family val="1"/>
            <charset val="128"/>
          </rPr>
          <t>■ マイナンバーガイドラインの主な参照箇所及び概要 ■
（※主に入門編の内容を記載しているため、詳しくはマイナンバーガイドライン本体を参照してください。）
（別添１）特定個人情報に関する安全管理措置
２　講ずべき安全管理措置の内容
Ｅ　物理的安全管理措置
ｃ　電子媒体等の取扱いにおける漏えい等の防止  
○　許可された電子媒体又は機器等以外のものについて使用の制限等の必要な措置を講ずる。また、記録機能を有する機器の情報システム端末等への接続の制限等の必要な措置を講ずる。
○　取扱規程等の手続に基づき、特定個人情報等が記録された電子媒体又は書類等を持ち運ぶ必要が生じた場合には、容易に個人番号が判明しないよう安全な方策を講ずる。
○　「持ち運ぶ」とは、特定個人情報等を管理区域又は取扱区域から外へ移動させること又は当該区域の外から当該区域へ移動させることをいい、庁舎内での移動等であっても、特定個人情報等の紛失・盗難等に留意する必要がある。
ｄ　漏えい等の防止  
○　特定個人情報等をインターネット等により外部に送信する場合、通信経路における漏えい等を防止するための措置を講ずる。
○　特定個人情報ファイルを機器又は電子媒体等に保存する必要がある場合、原則として、暗号化又はパスワードにより秘匿する。</t>
        </r>
        <r>
          <rPr>
            <sz val="9"/>
            <color indexed="81"/>
            <rFont val="MS P ゴシック"/>
            <family val="3"/>
            <charset val="128"/>
          </rPr>
          <t xml:space="preserve">
</t>
        </r>
      </text>
    </comment>
    <comment ref="J225" authorId="0" shapeId="0" xr:uid="{0D52C939-7827-4AC4-9C8A-4096EFD256F0}">
      <text>
        <r>
          <rPr>
            <b/>
            <sz val="12"/>
            <color indexed="81"/>
            <rFont val="Meiryo UI"/>
            <family val="3"/>
            <charset val="128"/>
          </rPr>
          <t>○　特定個人情報の提供・移転に関するルールを定めているかどうかを選択してください。
○　定めている場合は、どのようなルールを策定しているか、どのようにしてルール遵守を確認するかについて記載してください。</t>
        </r>
        <r>
          <rPr>
            <b/>
            <sz val="9"/>
            <color indexed="81"/>
            <rFont val="MS P ゴシック"/>
            <family val="3"/>
            <charset val="128"/>
          </rPr>
          <t xml:space="preserve">
</t>
        </r>
        <r>
          <rPr>
            <sz val="9"/>
            <color indexed="81"/>
            <rFont val="UD デジタル 教科書体 NK-R"/>
            <family val="1"/>
            <charset val="128"/>
          </rPr>
          <t xml:space="preserve">
■ マイナンバーガイドラインの主な参照箇所及び概要 ■
（※主に入門編の内容を記載しているため、詳しくはマイナンバーガイドライン本体を参照してください。）
（別添１）特定個人情報に関する安全管理措置
２　講ずべき安全管理措置の内容
Ｅ　物理的安全管理措置
ｃ　電子媒体等の取扱いにおける漏えい等の防止  
○　許可された電子媒体又は機器等以外のものについて使用の制限等の必要な措置を講ずる。また、記録機能を有する機器の情報システム端末等への接続の制限等の必要な措置を講ずる。
○　取扱規程等の手続に基づき、特定個人情報等が記録された電子媒体又は書類等を持ち運ぶ必要が生じた場合には、容易に個人番号が判明しないよう安全な方策を講ずる。
○　「持ち運ぶ」とは、特定個人情報等を管理区域又は取扱区域から外へ移動させること又は当該区域の外から当該区域へ移動させることをいい、庁舎内での移動等であっても、特定個人情報等の紛失・盗難等に留意する必要がある。
ｄ　漏えい等の防止  
○　特定個人情報等をインターネット等により外部に送信する場合、通信経路における漏えい等を防止するための措置を講ずる。
○　特定個人情報ファイルを機器又は電子媒体等に保存する必要がある場合、原則として、暗号化又はパスワードにより秘匿する。</t>
        </r>
        <r>
          <rPr>
            <sz val="9"/>
            <color indexed="81"/>
            <rFont val="MS P ゴシック"/>
            <family val="3"/>
            <charset val="128"/>
          </rPr>
          <t xml:space="preserve">
</t>
        </r>
      </text>
    </comment>
    <comment ref="J229" authorId="0" shapeId="0" xr:uid="{0670356C-1176-469B-AC07-365AC4E8F29B}">
      <text>
        <r>
          <rPr>
            <sz val="9"/>
            <color indexed="81"/>
            <rFont val="UD デジタル 教科書体 NK-R"/>
            <family val="1"/>
            <charset val="128"/>
          </rPr>
          <t>■ マイナンバーガイドラインの主な参照箇所及び概要 ■
（※主に入門編の内容を記載しているため、詳しくはマイナンバーガイドライン本体を参照してください。）
（別添１）特定個人情報に関する安全管理措置
２　講ずべき安全管理措置の内容
Ｅ　物理的安全管理措置
ｃ　電子媒体等の取扱いにおける漏えい等の防止  
○　許可された電子媒体又は機器等以外のものについて使用の制限等の必要な措置を講ずる。また、記録機能を有する機器の情報システム端末等への接続の制限等の必要な措置を講ずる。
○　取扱規程等の手続に基づき、特定個人情報等が記録された電子媒体又は書類等を持ち運ぶ必要が生じた場合には、容易に個人番号が判明しないよう安全な方策を講ずる。
○　「持ち運ぶ」とは、特定個人情報等を管理区域又は取扱区域から外へ移動させること又は当該区域の外から当該区域へ移動させることをいい、庁舎内での移動等であっても、特定個人情報等の紛失・盗難等に留意する必要がある。
ｄ　漏えい等の防止  
○　特定個人情報等をインターネット等により外部に送信する場合、通信経路における漏えい等を防止するための措置を講ずる。
○　特定個人情報ファイルを機器又は電子媒体等に保存する必要がある場合、原則として、暗号化又はパスワードにより秘匿する。</t>
        </r>
        <r>
          <rPr>
            <b/>
            <sz val="9"/>
            <color indexed="81"/>
            <rFont val="MS P ゴシック"/>
            <family val="3"/>
            <charset val="128"/>
          </rPr>
          <t xml:space="preserve">
</t>
        </r>
        <r>
          <rPr>
            <sz val="9"/>
            <color indexed="81"/>
            <rFont val="MS P ゴシック"/>
            <family val="3"/>
            <charset val="128"/>
          </rPr>
          <t xml:space="preserve">
</t>
        </r>
      </text>
    </comment>
    <comment ref="K232" authorId="0" shapeId="0" xr:uid="{69CE9F33-8493-4367-A09F-0E15532FD62E}">
      <text>
        <r>
          <rPr>
            <sz val="9"/>
            <color indexed="81"/>
            <rFont val="UD デジタル 教科書体 NK-R"/>
            <family val="1"/>
            <charset val="128"/>
          </rPr>
          <t>■ マイナンバーガイドラインの主な参照箇所及び概要 ■
（※主に入門編の内容を記載しているため、詳しくはマイナンバーガイドライン本体を参照してください。）
（別添１）特定個人情報に関する安全管理措置
２　講ずべき安全管理措置の内容
Ｅ　物理的安全管理措置
ｃ　電子媒体等の取扱いにおける漏えい等の防止  
○　許可された電子媒体又は機器等以外のものについて使用の制限等の必要な措置を講ずる。また、記録機能を有する機器の情報システム端末等への接続の制限等の必要な措置を講ずる。
○　取扱規程等の手続に基づき、特定個人情報等が記録された電子媒体又は書類等を持ち運ぶ必要が生じた場合には、容易に個人番号が判明しないよう安全な方策を講ずる。
○　「持ち運ぶ」とは、特定個人情報等を管理区域又は取扱区域から外へ移動させること又は当該区域の外から当該区域へ移動させることをいい、庁舎内での移動等であっても、特定個人情報等の紛失・盗難等に留意する必要がある。
ｄ　漏えい等の防止  
○　特定個人情報等をインターネット等により外部に送信する場合、通信経路における漏えい等を防止するための措置を講ずる。
○　特定個人情報ファイルを機器又は電子媒体等に保存する必要がある場合、原則として、暗号化又はパスワードにより秘匿する。</t>
        </r>
        <r>
          <rPr>
            <b/>
            <sz val="9"/>
            <color indexed="81"/>
            <rFont val="MS P ゴシック"/>
            <family val="3"/>
            <charset val="128"/>
          </rPr>
          <t xml:space="preserve">
</t>
        </r>
      </text>
    </comment>
    <comment ref="J237" authorId="0" shapeId="0" xr:uid="{5B9846F7-9C21-4780-A93E-484C7BF0C3EF}">
      <text>
        <r>
          <rPr>
            <b/>
            <sz val="12"/>
            <color indexed="81"/>
            <rFont val="Meiryo UI"/>
            <family val="3"/>
            <charset val="128"/>
          </rPr>
          <t>○　特定個人情報を提供・移転する際に、情報の安全が保たれない不適切な方法で行われないよう、特に情報漏えいや紛失のリスクを軽減するためにどのような措置を講じているか記載してください。また、提供先・移転先における特定個人情報の使途が法令に基づく適切なものであることを確認するための措置を講じているか記載してください。</t>
        </r>
        <r>
          <rPr>
            <b/>
            <sz val="9"/>
            <color indexed="81"/>
            <rFont val="MS P ゴシック"/>
            <family val="3"/>
            <charset val="128"/>
          </rPr>
          <t xml:space="preserve">
</t>
        </r>
        <r>
          <rPr>
            <sz val="9"/>
            <color indexed="81"/>
            <rFont val="UD デジタル 教科書体 NK-R"/>
            <family val="1"/>
            <charset val="128"/>
          </rPr>
          <t xml:space="preserve">
■ マイナンバーガイドラインの主な参照箇所及び概要 ■
（※主に入門編の内容を記載しているため、詳しくはマイナンバーガイドライン本体を参照してください。）
第４－３－⑵ 個人番号の提供の求めの制限、特定個人情報の提供制限 
○　番号法で限定的に明記された場合を除き、個人番号の提供をしてはならない。
（別添１）特定個人情報に関する安全管理措置
２　講ずべき安全管理措置の内容
Ｅ　物理的安全管理措置
ｃ　電子媒体等の取扱いにおける漏えい等の防止  
○　許可された電子媒体又は機器等以外のものについて使用の制限等の必要な措置を講ずる。また、記録機能を有する機器の情報システム端末等への接続の制限等の必要な措置を講ずる。
○　取扱規程等の手続に基づき、特定個人情報等が記録された電子媒体又は書類等を持ち運ぶ必要が生じた場合には、容易に個人番号が判明しないよう安全な方策を講ずる。
○　「持ち運ぶ」とは、特定個人情報等を管理区域又は取扱区域から外へ移動させること又は当該区域の外から当該区域へ移動させることをいい、庁舎内での移動等であっても、特定個人情報等の紛失・盗難等に留意する必要がある。
Ｆ　技術的安全管理措置
ｄ　漏えい等の防止  
○　特定個人情報等をインターネット等により外部に送信する場合、通信経路における漏えい等を防止するための措置を講ずる。
○　特定個人情報ファイルを機器又は電子媒体等に保存する必要がある場合、原則として、暗号化又はパスワードにより秘匿する。</t>
        </r>
        <r>
          <rPr>
            <sz val="9"/>
            <color indexed="81"/>
            <rFont val="MS P ゴシック"/>
            <family val="3"/>
            <charset val="128"/>
          </rPr>
          <t xml:space="preserve">
</t>
        </r>
      </text>
    </comment>
    <comment ref="K241" authorId="0" shapeId="0" xr:uid="{3EB78021-858D-4D1F-8AD1-1461052B6DD6}">
      <text>
        <r>
          <rPr>
            <sz val="9"/>
            <color indexed="81"/>
            <rFont val="UD デジタル 教科書体 NK-R"/>
            <family val="1"/>
            <charset val="128"/>
          </rPr>
          <t>■ マイナンバーガイドラインの主な参照箇所及び概要 ■
（※主に入門編の内容を記載しているため、詳しくはマイナンバーガイドライン本体を参照してください。）
第４－３－⑵ 個人番号の提供の求めの制限、特定個人情報の提供制限 
○　番号法で限定的に明記された場合を除き、個人番号の提供をしてはならない。
（別添１）特定個人情報に関する安全管理措置
２　講ずべき安全管理措置の内容
Ｅ　物理的安全管理措置
ｃ　電子媒体等の取扱いにおける漏えい等の防止  
○　許可された電子媒体又は機器等以外のものについて使用の制限等の必要な措置を講ずる。また、記録機能を有する機器の情報システム端末等への接続の制限等の必要な措置を講ずる。
○　取扱規程等の手続に基づき、特定個人情報等が記録された電子媒体又は書類等を持ち運ぶ必要が生じた場合には、容易に個人番号が判明しないよう安全な方策を講ずる。
○　「持ち運ぶ」とは、特定個人情報等を管理区域又は取扱区域から外へ移動させること又は当該区域の外から当該区域へ移動させることをいい、庁舎内での移動等であっても、特定個人情報等の紛失・盗難等に留意する必要がある。
Ｆ　技術的安全管理措置
ｄ　漏えい等の防止  
○　特定個人情報等をインターネット等により外部に送信する場合、通信経路における漏えい等を防止するための措置を講ずる。
○　特定個人情報ファイルを機器又は電子媒体等に保存する必要がある場合、原則として、暗号化又はパスワードにより秘匿する。</t>
        </r>
        <r>
          <rPr>
            <b/>
            <sz val="9"/>
            <color indexed="81"/>
            <rFont val="MS P ゴシック"/>
            <family val="3"/>
            <charset val="128"/>
          </rPr>
          <t xml:space="preserve">
</t>
        </r>
        <r>
          <rPr>
            <sz val="9"/>
            <color indexed="81"/>
            <rFont val="MS P ゴシック"/>
            <family val="3"/>
            <charset val="128"/>
          </rPr>
          <t xml:space="preserve">
</t>
        </r>
      </text>
    </comment>
    <comment ref="J246" authorId="0" shapeId="0" xr:uid="{4DC57846-056C-444E-959B-674982625F99}">
      <text>
        <r>
          <rPr>
            <b/>
            <sz val="12"/>
            <color indexed="81"/>
            <rFont val="Meiryo UI"/>
            <family val="3"/>
            <charset val="128"/>
          </rPr>
          <t>○　誤った特定個人情報を提供・移転したり、誤った相手に提供・移転してしまうと、提供・移転先で誤った情報をもとに処理することによる本人への不利益や、誤った相手による不正な使用のリスクが高まることになります。そのようなことが起こらないように、どのような措置を講じているか記載してください。</t>
        </r>
        <r>
          <rPr>
            <b/>
            <sz val="9"/>
            <color indexed="81"/>
            <rFont val="MS P ゴシック"/>
            <family val="3"/>
            <charset val="128"/>
          </rPr>
          <t xml:space="preserve">
</t>
        </r>
        <r>
          <rPr>
            <sz val="9"/>
            <color indexed="81"/>
            <rFont val="MS P ゴシック"/>
            <family val="3"/>
            <charset val="128"/>
          </rPr>
          <t xml:space="preserve">
</t>
        </r>
        <r>
          <rPr>
            <sz val="9"/>
            <color indexed="81"/>
            <rFont val="UD デジタル 教科書体 NK-R"/>
            <family val="1"/>
            <charset val="128"/>
          </rPr>
          <t>■ マイナンバーガイドラインの主な参照箇所及び概要 ■
（※主に入門編の内容を記載しているため、詳しくはマイナンバーガイドライン本体を参照してください。）
第４－３－⑵ 個人番号の提供の求めの制限、特定個人情報の提供制限 
○　番号法で限定的に明記された場合を除き、個人番号の提供をしてはならない。
（別添１）特定個人情報に関する安全管理措置
２　講ずべき安全管理措置の内容
Ｅ　物理的安全管理措置
ｃ　電子媒体等の取扱いにおける漏えい等の防止  
○　許可された電子媒体又は機器等以外のものについて使用の制限等の必要な措置を講ずる。また、記録機能を有する機器の情報システム端末等への接続の制限等の必要な措置を講ずる。
○　取扱規程等の手続に基づき、特定個人情報等が記録された電子媒体又は書類等を持ち運ぶ必要が生じた場合には、容易に個人番号が判明しないよう安全な方策を講ずる。
○　「持ち運ぶ」とは、特定個人情報等を管理区域又は取扱区域から外へ移動させること又は当該区域の外から当該区域へ移動させることをいい、庁舎内での移動等であっても、特定個人情報等の紛失・盗難等に留意する必要がある。
Ｆ　技術的安全管理措置
ｄ　漏えい等の防止  
○　特定個人情報等をインターネット等により外部に送信する場合、通信経路における漏えい等を防止するための措置を講ずる。
○　特定個人情報ファイルを機器又は電子媒体等に保存する必要がある場合、原則として、暗号化又はパスワードにより秘匿する。</t>
        </r>
        <r>
          <rPr>
            <sz val="9"/>
            <color indexed="81"/>
            <rFont val="MS P ゴシック"/>
            <family val="3"/>
            <charset val="128"/>
          </rPr>
          <t xml:space="preserve">
</t>
        </r>
      </text>
    </comment>
    <comment ref="K250" authorId="0" shapeId="0" xr:uid="{B73663EB-B3ED-4048-A8D2-06DAEC7CDB51}">
      <text>
        <r>
          <rPr>
            <sz val="9"/>
            <color indexed="81"/>
            <rFont val="UD デジタル 教科書体 NK-R"/>
            <family val="1"/>
            <charset val="128"/>
          </rPr>
          <t xml:space="preserve">■ マイナンバーガイドラインの主な参照箇所及び概要 ■
（※主に入門編の内容を記載しているため、詳しくはマイナンバーガイドライン本体を参照してください。）
第４－３－⑵ 個人番号の提供の求めの制限、特定個人情報の提供制限 
○　番号法で限定的に明記された場合を除き、個人番号の提供をしてはならない。
（別添１）特定個人情報に関する安全管理措置
２　講ずべき安全管理措置の内容
Ｅ　物理的安全管理措置
ｃ　電子媒体等の取扱いにおける漏えい等の防止  
○　許可された電子媒体又は機器等以外のものについて使用の制限等の必要な措置を講ずる。また、記録機能を有する機器の情報システム端末等への接続の制限等の必要な措置を講ずる。
○　取扱規程等の手続に基づき、特定個人情報等が記録された電子媒体又は書類等を持ち運ぶ必要が生じた場合には、容易に個人番号が判明しないよう安全な方策を講ずる。
○　「持ち運ぶ」とは、特定個人情報等を管理区域又は取扱区域から外へ移動させること又は当該区域の外から当該区域へ移動させることをいい、庁舎内での移動等であっても、特定個人情報等の紛失・盗難等に留意する必要がある。
Ｆ　技術的安全管理措置
ｄ　漏えい等の防止  
○　特定個人情報等をインターネット等により外部に送信する場合、通信経路における漏えい等を防止するための措置を講ずる。
○　特定個人情報ファイルを機器又は電子媒体等に保存する必要がある場合、原則として、暗号化又はパスワードにより秘匿する。
</t>
        </r>
      </text>
    </comment>
    <comment ref="A256" authorId="0" shapeId="0" xr:uid="{DB815B92-4D40-4292-9348-E872944E8A9E}">
      <text>
        <r>
          <rPr>
            <b/>
            <sz val="12"/>
            <color indexed="81"/>
            <rFont val="Meiryo UI"/>
            <family val="3"/>
            <charset val="128"/>
          </rPr>
          <t>○　特定個人情報の提供・移転において、上記のリスク１～３以外に認識しているリスク及びそれらのリスクへの対策を記載してください。
○　リスク１～３についての「リスクへの対策は十分か」の質問において「課題が残されている」を選択した場合は、今後の取組の概要、予定等、補足する事項があれば記載してください。</t>
        </r>
        <r>
          <rPr>
            <b/>
            <sz val="9"/>
            <color indexed="81"/>
            <rFont val="MS P ゴシック"/>
            <family val="3"/>
            <charset val="128"/>
          </rPr>
          <t xml:space="preserve">
</t>
        </r>
        <r>
          <rPr>
            <sz val="9"/>
            <color indexed="81"/>
            <rFont val="MS P ゴシック"/>
            <family val="3"/>
            <charset val="128"/>
          </rPr>
          <t xml:space="preserve">
</t>
        </r>
      </text>
    </comment>
    <comment ref="AG268" authorId="0" shapeId="0" xr:uid="{7C36E0F4-F90A-417C-B31A-4A20E0D147EE}">
      <text>
        <r>
          <rPr>
            <sz val="9"/>
            <color indexed="81"/>
            <rFont val="UD デジタル 教科書体 NK-R"/>
            <family val="1"/>
            <charset val="128"/>
          </rPr>
          <t>■ マイナンバーガイドラインの主な参照箇所及び概要 ■
（※主に入門編の内容を記載しているため、詳しくはマイナンバーガイドライン本体を参照してください。）
第４－３－⑶ 情報提供ネットワークシステムによる利用特定個人情報の提供 
○　番号法で限定的に明記された場合を除き、利用特定個人情報を提供してはならない。
（別添１）特定個人情報に関する安全管理措置
２　講ずべき安全管理措置の内容
Ｃ　組織的安全管理措置
ｂ 取扱規程等に基づく運用  
○　取扱規程等に基づく運用を行うとともに、その状況を確認するため、特定個人情報等の利用状況等を記録し、その記録を一定の期間保存し、定期に及び必要に応じ随時に分析等するための体制を整備する。記録については、改ざん、窃取又は不正な削除の防止のために必要な措置を講ずるとともに、分析等を行う。
ｃ 取扱状況を確認する手段の整備 
○　特定個人情報ファイルの取扱状況を確認するため、次に掲げる項目を含めて記録する。なお、取扱状況を確認するための記録等には、特定個人情報等は記載しない。
・特定個人情報ファイルの名称
・行政機関等の名称及び特定個人情報ファイルが利用に供される事務をつかさどる組織の名称
・特定個人情報ファイルの利用目的
・特定個人情報ファイルに記録される項目及び本人として特定個人情報ファイルに記録される個人の範囲
・特定個人情報ファイルに記録される特定個人情報等の収集方法
ｅ　取扱状況の把握及び安全管理措置の見直し  
○　監査責任者は、特定個人情報等の管理の状況について、定期に及び必要に応じ随時に監査（外部監査及び他部署等による点検を含む。）を行い、その結果を総括責任者に報告する。
○　総括責任者は、監査の結果等を踏まえ、必要があると認めるときは、取扱規程等の見直し等の措置を講ずる。
Ｄ　人的安全管理措置 
ａ　事務取扱担当者の監督  
○　総括責任者及び保護責任者は、特定個人情報等が取扱規程等に基づき適正に取り扱われるよう、事務取扱担当者に対して必要かつ適切な監督を行う。
ｂ　事務取扱担当者等の教育  
○　保護責任者は、部署内の事務取扱担当者等に特定個人情報の保護に関する必要な教育研修を行う。
・　事務取扱担当者への教育研修
・　情報システムの管理に関する事務に従事する職員への教育研修
・　保護責任者に対する研修
・　情報システムの管理に関する事務に従事する職員への教育研修
・　特定個人情報ファイルを取り扱う事務に従事する者への研修
・　サイバーセキュリティに関する研修（具体的内容については、マイナンバーガイドラインを参照すること。）
※　教育研修については、教育研修への参加の機会を付与するとともに、研修未受講者に対して再受講の機会を付与する等の必要な措置を講ずる。
Ｆ　技術的安全管理措置
ｄ 漏えい等の防止  
○　特定個人情報等をインターネット等により外部に送信する場合、通信経路における漏えい等を防止するための措置を講ずる。
○　特定個人情報ファイルを機器又は電子媒体等に保存する必要がある場合、原則として、暗号化又はパスワードにより秘匿する。</t>
        </r>
        <r>
          <rPr>
            <b/>
            <sz val="9"/>
            <color indexed="81"/>
            <rFont val="MS P ゴシック"/>
            <family val="3"/>
            <charset val="128"/>
          </rPr>
          <t xml:space="preserve">
</t>
        </r>
        <r>
          <rPr>
            <sz val="9"/>
            <color indexed="81"/>
            <rFont val="MS P ゴシック"/>
            <family val="3"/>
            <charset val="128"/>
          </rPr>
          <t xml:space="preserve">
</t>
        </r>
      </text>
    </comment>
    <comment ref="J272" authorId="0" shapeId="0" xr:uid="{922E0316-4283-408E-A299-3ED47B0D0B12}">
      <text>
        <r>
          <rPr>
            <b/>
            <sz val="12"/>
            <color indexed="81"/>
            <rFont val="Meiryo UI"/>
            <family val="3"/>
            <charset val="128"/>
          </rPr>
          <t>○　情報提供ネットワークシステムを通じて利用特定個人情報を入手する際に、目的外の入手が行われないために講じている措置を記載してください。</t>
        </r>
        <r>
          <rPr>
            <b/>
            <sz val="9"/>
            <color indexed="81"/>
            <rFont val="MS P ゴシック"/>
            <family val="3"/>
            <charset val="128"/>
          </rPr>
          <t xml:space="preserve">
</t>
        </r>
        <r>
          <rPr>
            <sz val="9"/>
            <color indexed="81"/>
            <rFont val="UD デジタル 教科書体 NK-R"/>
            <family val="1"/>
            <charset val="128"/>
          </rPr>
          <t xml:space="preserve">
■ マイナンバーガイドラインの主な参照箇所及び概要 ■
（※主に入門編の内容を記載しているため、詳しくはマイナンバーガイドライン本体を参照してください。）
第４－３－⑷ 収集・保管制限（抄）
○　番号法で限定的に明記された場合を除き、特定個人情報を収集又は保管してはならない。
第４－３－⑸ 本人確認 
○　番号法、番号法施行令、番号法施行規則及び個人番号利用事務実施者（番号法第９条第３項の規定により情報提供用個人識別符号を利用する者を除く。）が認める方法に従い、適切に本人確認を行う。
※　具体的な本人確認の方法については、マイナンバーガイドラインを参照。
（別添１）特定個人情報に関する安全管理措置
２　講ずべき安全管理措置の内容
Ｆ　技術的安全管理措置
ａ　 アクセス制御  
○　情報システムを使用して個人番号利用事務等を行う場合、事務取扱担当者及び当該事務で取り扱う特定個人情報ファイルの範囲を限定するために、適切なアクセス制御を行う。
ｂ　 アクセス者の識別と認証 
○　特定個人情報等を取り扱う情報システムは、事務取扱担当者が正当なアクセス権を有する者であることを、識別した結果に基づき認証する。
</t>
        </r>
      </text>
    </comment>
    <comment ref="K275" authorId="0" shapeId="0" xr:uid="{F72C22DE-E09F-431E-B8E8-D50ACEF8C365}">
      <text>
        <r>
          <rPr>
            <sz val="9"/>
            <color indexed="81"/>
            <rFont val="UD デジタル 教科書体 NK-R"/>
            <family val="1"/>
            <charset val="128"/>
          </rPr>
          <t>■ マイナンバーガイドラインの主な参照箇所及び概要 ■
（※主に入門編の内容を記載しているため、詳しくはマイナンバーガイドライン本体を参照してください。）
第４－３－⑷ 収集・保管制限（抄）
○　番号法で限定的に明記された場合を除き、特定個人情報を収集又は保管してはならない。
第４－３－⑸ 本人確認 
○　番号法、番号法施行令、番号法施行規則及び個人番号利用事務実施者（番号法第９条第３項の規定により情報提供用個人識別符号を利用する者を除く。）が認める方法に従い、適切に本人確認を行う。
※　具体的な本人確認の方法については、マイナンバーガイドラインを参照。
（別添１）特定個人情報に関する安全管理措置
２　講ずべき安全管理措置の内容
Ｆ　技術的安全管理措置
ａ　 アクセス制御  
○　情報システムを使用して個人番号利用事務等を行う場合、事務取扱担当者及び当該事務で取り扱う特定個人情報ファイルの範囲を限定するために、適切なアクセス制御を行う。
ｂ　 アクセス者の識別と認証 
○　特定個人情報等を取り扱う情報システムは、事務取扱担当者が正当なアクセス権を有する者であることを、識別した結果に基づき認証する。</t>
        </r>
        <r>
          <rPr>
            <b/>
            <sz val="9"/>
            <color indexed="81"/>
            <rFont val="MS P ゴシック"/>
            <family val="3"/>
            <charset val="128"/>
          </rPr>
          <t xml:space="preserve">
</t>
        </r>
        <r>
          <rPr>
            <sz val="9"/>
            <color indexed="81"/>
            <rFont val="MS P ゴシック"/>
            <family val="3"/>
            <charset val="128"/>
          </rPr>
          <t xml:space="preserve">
</t>
        </r>
      </text>
    </comment>
    <comment ref="J280" authorId="0" shapeId="0" xr:uid="{9FB87DF8-A35F-4BDA-BF46-B549365E22EE}">
      <text>
        <r>
          <rPr>
            <b/>
            <sz val="12"/>
            <color indexed="81"/>
            <rFont val="Meiryo UI"/>
            <family val="3"/>
            <charset val="128"/>
          </rPr>
          <t>○　情報提供ネットワークシステムを通じて利用特定個人情報を入手する際に、利用特定個人情報の安全が保たれない不適切な方法で特定個人情報を入手しないために、どのような対策を行っているか記載してください。</t>
        </r>
        <r>
          <rPr>
            <b/>
            <sz val="9"/>
            <color indexed="81"/>
            <rFont val="MS P ゴシック"/>
            <family val="3"/>
            <charset val="128"/>
          </rPr>
          <t xml:space="preserve">
</t>
        </r>
        <r>
          <rPr>
            <sz val="9"/>
            <color indexed="81"/>
            <rFont val="MS P ゴシック"/>
            <family val="3"/>
            <charset val="128"/>
          </rPr>
          <t xml:space="preserve">
</t>
        </r>
      </text>
    </comment>
    <comment ref="J288" authorId="0" shapeId="0" xr:uid="{6291DC39-909D-47A5-BBD5-94FFA203DA8C}">
      <text>
        <r>
          <rPr>
            <b/>
            <sz val="12"/>
            <color indexed="81"/>
            <rFont val="Meiryo UI"/>
            <family val="3"/>
            <charset val="128"/>
          </rPr>
          <t>○　情報提供ネットワークシステムを通じて利用特定個人情報を入手した後、その情報の正確性を保つためにどのような措置を講じているか記載してください。</t>
        </r>
        <r>
          <rPr>
            <b/>
            <sz val="9"/>
            <color indexed="81"/>
            <rFont val="MS P ゴシック"/>
            <family val="3"/>
            <charset val="128"/>
          </rPr>
          <t xml:space="preserve">
</t>
        </r>
        <r>
          <rPr>
            <sz val="9"/>
            <color indexed="81"/>
            <rFont val="MS P ゴシック"/>
            <family val="3"/>
            <charset val="128"/>
          </rPr>
          <t xml:space="preserve">
</t>
        </r>
      </text>
    </comment>
    <comment ref="J296" authorId="0" shapeId="0" xr:uid="{743D96F0-43A3-452D-AE49-7C2B90AE98DE}">
      <text>
        <r>
          <rPr>
            <b/>
            <sz val="12"/>
            <color indexed="81"/>
            <rFont val="Meiryo UI"/>
            <family val="3"/>
            <charset val="128"/>
          </rPr>
          <t>○　情報提供ネットワークシステムを通じて利用特定個人情報を入手する際に、情報漏えいや紛失のリスクを軽減するためにどのような措置を講じているか記載してください。</t>
        </r>
        <r>
          <rPr>
            <b/>
            <sz val="9"/>
            <color indexed="81"/>
            <rFont val="MS P ゴシック"/>
            <family val="3"/>
            <charset val="128"/>
          </rPr>
          <t xml:space="preserve">　
</t>
        </r>
        <r>
          <rPr>
            <sz val="9"/>
            <color indexed="81"/>
            <rFont val="MS P ゴシック"/>
            <family val="3"/>
            <charset val="128"/>
          </rPr>
          <t xml:space="preserve">
</t>
        </r>
      </text>
    </comment>
    <comment ref="J304" authorId="0" shapeId="0" xr:uid="{DA5AB787-F7C2-422A-A9D0-25A4E88B4689}">
      <text>
        <r>
          <rPr>
            <b/>
            <sz val="12"/>
            <color indexed="81"/>
            <rFont val="Meiryo UI"/>
            <family val="3"/>
            <charset val="128"/>
          </rPr>
          <t>○　情報提供ネットワークシステムを通じて提供する際に、利用特定個人情報の不正な提供が行われるリスクを軽減するために講じている措置を記載してください。</t>
        </r>
        <r>
          <rPr>
            <b/>
            <sz val="9"/>
            <color indexed="81"/>
            <rFont val="MS P ゴシック"/>
            <family val="3"/>
            <charset val="128"/>
          </rPr>
          <t xml:space="preserve">
</t>
        </r>
        <r>
          <rPr>
            <sz val="9"/>
            <color indexed="81"/>
            <rFont val="UD デジタル 教科書体 NK-R"/>
            <family val="1"/>
            <charset val="128"/>
          </rPr>
          <t>■ マイナンバーガイドラインの主な参照箇所及び概要 ■
（※主に入門編の内容を記載しているため、詳しくはマイナンバーガイドライン本体を参照してください。）
第４－３－⑷ 収集・保管制限（抄）
○　番号法で限定的に明記された場合を除き、特定個人情報を収集又は保管してはならない。
第４－３－⑸ 本人確認 
○　番号法、番号法施行令、番号法施行規則及び個人番号利用事務実施者（番号法第９条第３項の規定により情報提供用個人識別符号を利用する者を除く。）が認める方法に従い、適切に本人確認を行う。
※　具体的な本人確認の方法については、マイナンバーガイドラインを参照。
（別添１）特定個人情報に関する安全管理措置
２　講ずべき安全管理措置の内容
Ｆ　技術的安全管理措置
ａ　 アクセス制御  
○　情報システムを使用して個人番号利用事務等を行う場合、事務取扱担当者及び当該事務で取り扱う特定個人情報ファイルの範囲を限定するために、適切なアクセス制御を行う。
ｂ　 アクセス者の識別と認証 
○　特定個人情報等を取り扱う情報システムは、事務取扱担当者が正当なアクセス権を有する者であることを、識別した結果に基づき認証する。</t>
        </r>
        <r>
          <rPr>
            <b/>
            <sz val="9"/>
            <color indexed="81"/>
            <rFont val="MS P ゴシック"/>
            <family val="3"/>
            <charset val="128"/>
          </rPr>
          <t xml:space="preserve">
</t>
        </r>
        <r>
          <rPr>
            <sz val="9"/>
            <color indexed="81"/>
            <rFont val="MS P ゴシック"/>
            <family val="3"/>
            <charset val="128"/>
          </rPr>
          <t xml:space="preserve">
</t>
        </r>
      </text>
    </comment>
    <comment ref="K307" authorId="0" shapeId="0" xr:uid="{57FD4566-F786-4CBE-98B7-ACE0B266147A}">
      <text>
        <r>
          <rPr>
            <sz val="9"/>
            <color indexed="81"/>
            <rFont val="UD デジタル 教科書体 NK-R"/>
            <family val="1"/>
            <charset val="128"/>
          </rPr>
          <t>■ マイナンバーガイドラインの主な参照箇所及び概要 ■
（※主に入門編の内容を記載しているため、詳しくはマイナンバーガイドライン本体を参照してください。）
第４－３－⑷ 収集・保管制限（抄）
○　番号法で限定的に明記された場合を除き、特定個人情報を収集又は保管してはならない。
第４－３－⑸ 本人確認 
○　番号法、番号法施行令、番号法施行規則及び個人番号利用事務実施者（番号法第９条第３項の規定により情報提供用個人識別符号を利用する者を除く。）が認める方法に従い、適切に本人確認を行う。
※　具体的な本人確認の方法については、マイナンバーガイドラインを参照。
（別添１）特定個人情報に関する安全管理措置
２　講ずべき安全管理措置の内容
Ｆ　技術的安全管理措置
ａ　 アクセス制御  
○　情報システムを使用して個人番号利用事務等を行う場合、事務取扱担当者及び当該事務で取り扱う特定個人情報ファイルの範囲を限定するために、適切なアクセス制御を行う。
ｂ　 アクセス者の識別と認証 
○　特定個人情報等を取り扱う情報システムは、事務取扱担当者が正当なアクセス権を有する者であることを、識別した結果に基づき認証する。</t>
        </r>
        <r>
          <rPr>
            <b/>
            <sz val="9"/>
            <color indexed="81"/>
            <rFont val="MS P ゴシック"/>
            <family val="3"/>
            <charset val="128"/>
          </rPr>
          <t xml:space="preserve">
</t>
        </r>
        <r>
          <rPr>
            <sz val="9"/>
            <color indexed="81"/>
            <rFont val="MS P ゴシック"/>
            <family val="3"/>
            <charset val="128"/>
          </rPr>
          <t xml:space="preserve">
</t>
        </r>
      </text>
    </comment>
    <comment ref="J312" authorId="0" shapeId="0" xr:uid="{43E711A1-9E77-4C58-92B1-7AB59CEF60E0}">
      <text>
        <r>
          <rPr>
            <b/>
            <sz val="12"/>
            <color indexed="81"/>
            <rFont val="Meiryo UI"/>
            <family val="3"/>
            <charset val="128"/>
          </rPr>
          <t>○　情報提供ネットワークシステムを通じて提供する際に、利用特定個人情報の提供方法が不適切とならないよう（特定個人情報の安全が保たれない方法で利用特定個人情報を提供・移転しないよう）、どのような措置を講じているか記載してください。</t>
        </r>
        <r>
          <rPr>
            <b/>
            <sz val="9"/>
            <color indexed="81"/>
            <rFont val="MS P ゴシック"/>
            <family val="3"/>
            <charset val="128"/>
          </rPr>
          <t xml:space="preserve">
</t>
        </r>
        <r>
          <rPr>
            <sz val="9"/>
            <color indexed="81"/>
            <rFont val="MS P ゴシック"/>
            <family val="3"/>
            <charset val="128"/>
          </rPr>
          <t xml:space="preserve">
</t>
        </r>
      </text>
    </comment>
    <comment ref="J320" authorId="0" shapeId="0" xr:uid="{1DD6D653-49A6-4EC5-BAA8-30CD84A4DC6F}">
      <text>
        <r>
          <rPr>
            <b/>
            <sz val="12"/>
            <color indexed="81"/>
            <rFont val="Meiryo UI"/>
            <family val="3"/>
            <charset val="128"/>
          </rPr>
          <t>○　情報提供ネットワークシステムを通じて提供する際に、誤った利用特定個人情報を提供したり、誤った相手に提供してしまうと、提供先で誤った情報をもとに処理することによる本人への不利益や、誤った相手による不正な使用のリスクが高まることになります。そのようなことが起こらないように、どのような措置を講じているか記載してください。</t>
        </r>
        <r>
          <rPr>
            <b/>
            <sz val="9"/>
            <color indexed="81"/>
            <rFont val="MS P ゴシック"/>
            <family val="3"/>
            <charset val="128"/>
          </rPr>
          <t xml:space="preserve">
</t>
        </r>
      </text>
    </comment>
    <comment ref="A328" authorId="0" shapeId="0" xr:uid="{8AE0360D-3C4A-4EA7-9067-DE08D459A187}">
      <text>
        <r>
          <rPr>
            <b/>
            <sz val="12"/>
            <color indexed="81"/>
            <rFont val="Meiryo UI"/>
            <family val="3"/>
            <charset val="128"/>
          </rPr>
          <t>○　情報提供ネットワークシステムとの接続に伴うリスクについて、上記のリスク１～７以外に認識しているリスク及びそれらのリスクへの対策を記載してください。
○　リスク１～７についての「リスクへの対策は十分か」の質問において「課題が残されている」を選択した場合は、今後の取組の概要、予定等、補足する事項があれば記載してください。</t>
        </r>
        <r>
          <rPr>
            <b/>
            <sz val="9"/>
            <color indexed="81"/>
            <rFont val="MS P ゴシック"/>
            <family val="3"/>
            <charset val="128"/>
          </rPr>
          <t xml:space="preserve">
</t>
        </r>
        <r>
          <rPr>
            <sz val="9"/>
            <color indexed="81"/>
            <rFont val="MS P ゴシック"/>
            <family val="3"/>
            <charset val="128"/>
          </rPr>
          <t xml:space="preserve">
</t>
        </r>
      </text>
    </comment>
    <comment ref="A338" authorId="0" shapeId="0" xr:uid="{7A8E05B9-89A2-4CCD-98C1-3E727B11EBB9}">
      <text>
        <r>
          <rPr>
            <sz val="9"/>
            <color indexed="81"/>
            <rFont val="UD デジタル 教科書体 NK-R"/>
            <family val="1"/>
            <charset val="128"/>
          </rPr>
          <t>■ マイナンバーガイドラインの主な参照箇所及び概要 ■
（※主に入門編の内容を記載しているため、詳しくはマイナンバーガイドライン本体を参照してください。）
第４－２－⑵ 安全管理措置
○　個人番号利用事務等実施者は、個人番号（生存する個人のものだけでなく死者のものも含む。）の漏えい、滅失又は毀損の防止その他の個人番号の適切な管理のために必要な措置を講じなければならない。また、行政機関等は、保有個人情報である特定個人情報の漏えい、滅失又は毀損の防止その他の保有個人情報である特定個人情報の適切な管理のために必要な措置を講じなければならない。
○　個人のプライバシー等の権利利益に影響を与え得る特定個人情報の漏えいその他の事態を発生させるリスクを軽減するための措置として、特定個人情報保護評価書に記載した全ての措置を講ずるものとする。</t>
        </r>
        <r>
          <rPr>
            <b/>
            <sz val="9"/>
            <color indexed="81"/>
            <rFont val="MS P ゴシック"/>
            <family val="3"/>
            <charset val="128"/>
          </rPr>
          <t xml:space="preserve">
</t>
        </r>
      </text>
    </comment>
    <comment ref="K342" authorId="0" shapeId="0" xr:uid="{C68D804B-677A-4855-B232-0C8553C9163D}">
      <text>
        <r>
          <rPr>
            <b/>
            <sz val="12"/>
            <color indexed="81"/>
            <rFont val="Meiryo UI"/>
            <family val="3"/>
            <charset val="128"/>
          </rPr>
          <t>○　評価実施機関が政府機関の場合は、内閣サイバーセキュリティセンター（NISC）による政府機関等におけるサイバーセキュリティ対策のための統一基準群及びそれに基づく各府省庁ポリシーを遵守しているかどうかを選択してください。政府機関でない場合は、「政府機関ではない」を選択してください。</t>
        </r>
        <r>
          <rPr>
            <b/>
            <sz val="9"/>
            <color indexed="81"/>
            <rFont val="MS P ゴシック"/>
            <family val="3"/>
            <charset val="128"/>
          </rPr>
          <t xml:space="preserve">
</t>
        </r>
        <r>
          <rPr>
            <sz val="9"/>
            <color indexed="81"/>
            <rFont val="MS P ゴシック"/>
            <family val="3"/>
            <charset val="128"/>
          </rPr>
          <t xml:space="preserve">
</t>
        </r>
      </text>
    </comment>
    <comment ref="K345" authorId="0" shapeId="0" xr:uid="{87FDAC6F-989F-4ACE-8979-328A47F77BB9}">
      <text>
        <r>
          <rPr>
            <b/>
            <sz val="12"/>
            <color indexed="81"/>
            <rFont val="Meiryo UI"/>
            <family val="3"/>
            <charset val="128"/>
          </rPr>
          <t xml:space="preserve">○　特定個人情報の漏えい・滅失・毀損のリスクを想定した安全管理体制を整備しているかどうかを選択してください。
</t>
        </r>
        <r>
          <rPr>
            <sz val="9"/>
            <color indexed="81"/>
            <rFont val="UD デジタル 教科書体 NK-R"/>
            <family val="1"/>
            <charset val="128"/>
          </rPr>
          <t xml:space="preserve">
■ マイナンバーガイドラインの主な参照箇所及び概要 ■
（※主に入門編の内容を記載しているため、詳しくはマイナンバーガイドライン本体を参照してください。）
（別添１）特定個人情報に関する安全管理措置
２　講ずべき安全管理措置の内容
Ｃ　組織的安全管理措置 
ａ　組織体制の整備  
○　安全管理措置を講ずるための組織体制を整備する。組織体制の整備として、次に掲げる事項を含める。
・　総括責任者（機関等に各１名）の設置及び責任の明確化
・　保護責任者（個人番号利用事務等を実施する課室等に各１名）の設置及び責任の明確化
・　監査責任者の設置及び責任の明確化
・　事務取扱担当者及びその役割の明確化
・　事務取扱担当者が取り扱う特定個人情報等の範囲の明確化
・　特定個人情報等の取扱いにおける人的ミスの発生を防止するための確認体制の整備
・　事務取扱担当者が取扱規程等に違反している事実又は兆候を把握した場合の責任者への報告連絡体制の整備
・　個人番号の漏えい、滅失又は毀損等（以下「漏えい等」という。）事案の発生又は兆候を把握した場合の職員から責任者等への報告連絡体制の整備
・　特定個人情報等を複数の部署で取り扱う場合の各部署の任務分担及び責任の明確化
ｄ　漏えい等事案に対応する体制等の整備  
○　漏えい等の事案の発生又は兆候を把握した場合に、適切かつ迅速に対応するための体制及び手順等を整備する。
○　漏えい等の事案が発生した場合、二次被害の防止、類似事案の発生防止等の観点から、事案に応じて、事実関係及び再発防止策等を早急に公表することが重要である。</t>
        </r>
        <r>
          <rPr>
            <b/>
            <sz val="9"/>
            <color indexed="81"/>
            <rFont val="MS P ゴシック"/>
            <family val="3"/>
            <charset val="128"/>
          </rPr>
          <t xml:space="preserve">
</t>
        </r>
      </text>
    </comment>
    <comment ref="K348" authorId="0" shapeId="0" xr:uid="{08F16F95-696A-4FA9-9BEC-C8C2F87B2930}">
      <text>
        <r>
          <rPr>
            <b/>
            <sz val="12"/>
            <color indexed="81"/>
            <rFont val="Meiryo UI"/>
            <family val="3"/>
            <charset val="128"/>
          </rPr>
          <t>○　評価実施機関の内規や条例等で漏えい・滅失・毀損を想定した情報セキュリティに関わる安全管理規程を整備しているかどうかを選択してください。</t>
        </r>
        <r>
          <rPr>
            <b/>
            <sz val="9"/>
            <color indexed="81"/>
            <rFont val="MS P ゴシック"/>
            <family val="3"/>
            <charset val="128"/>
          </rPr>
          <t xml:space="preserve">
</t>
        </r>
        <r>
          <rPr>
            <sz val="9"/>
            <color indexed="81"/>
            <rFont val="UD デジタル 教科書体 NK-R"/>
            <family val="1"/>
            <charset val="128"/>
          </rPr>
          <t xml:space="preserve">
■ マイナンバーガイドラインの主な参照箇所及び概要 ■
（※主に入門編の内容を記載しているため、詳しくはマイナンバーガイドライン本体を参照してください。）
（別添１）特定個人情報に関する安全管理措置
２　講ずべき安全管理措置の内容
Ｃ　組織的安全管理措置 
ｂ　取扱規程等に基づく運用  
○　取扱規程等に基づく運用を行うとともに、その状況を確認するため、特定個人情報等の利用状況等を記録し、その記録を一定の期間保存し、定期に及び必要に応じ随時に分析等するための体制を整備する。記録については、改ざん、窃取又は不正な削除の防止のために必要な措置を講ずるとともに、分析等を行う。
ｅ　取扱状況の把握及び安全管理措置の見直し  
○　監査責任者は、特定個人情報等の管理の状況について、定期に及び必要に応じ随時に監査（外部監査及び他部署等による点検を含む。）を行い、その結果を総括責任者に報告する。
○　総括責任者は、監査の結果等を踏まえ、必要があると認めるときは、取扱規程等の見直し等の措置を講ずる。</t>
        </r>
        <r>
          <rPr>
            <sz val="9"/>
            <color indexed="81"/>
            <rFont val="MS P ゴシック"/>
            <family val="3"/>
            <charset val="128"/>
          </rPr>
          <t xml:space="preserve">
</t>
        </r>
      </text>
    </comment>
    <comment ref="K351" authorId="0" shapeId="0" xr:uid="{EBEC420F-8678-4192-B0EF-1B61CA5B135E}">
      <text>
        <r>
          <rPr>
            <b/>
            <sz val="12"/>
            <color indexed="81"/>
            <rFont val="Meiryo UI"/>
            <family val="3"/>
            <charset val="128"/>
          </rPr>
          <t xml:space="preserve">○　特定個人情報の漏えい・滅失・毀損を想定した安全管理体制・規程を職員へ周知しているかどうかを選択してください。
</t>
        </r>
        <r>
          <rPr>
            <sz val="9"/>
            <color indexed="81"/>
            <rFont val="MS P ゴシック"/>
            <family val="3"/>
            <charset val="128"/>
          </rPr>
          <t xml:space="preserve">
</t>
        </r>
        <r>
          <rPr>
            <sz val="9"/>
            <color indexed="81"/>
            <rFont val="UD デジタル 教科書体 NK-R"/>
            <family val="1"/>
            <charset val="128"/>
          </rPr>
          <t>■ マイナンバーガイドラインの主な参照箇所及び概要 ■
（※主に入門編の内容を記載しているため、詳しくはマイナンバーガイドライン本体を参照してください。）
（別添１）特定個人情報に関する安全管理措置
２　講ずべき安全管理措置の内容
Ｄ　人的安全管理措置 
ｂ　事務取扱担当者等の教育  
○　保護責任者は、部署内の事務取扱担当者等に特定個人情報の保護に関する必要な教育研修を行う。
・　事務取扱担当者への教育研修
・　情報システムの管理に関する事務に従事する職員への教育研修
・　保護責任者に対する研修
・　情報システムの管理に関する事務に従事する職員への教育研修
・　特定個人情報ファイルを取り扱う事務に従事する者への研修
・　サイバーセキュリティに関する研修（具体的内容については、マイナンバーガイドラインを参照すること。）
※　教育研修については、教育研修への参加の機会を付与するとともに、研修未受講者に対して再受講の機会を付与する等の必要な措置を講ずる。</t>
        </r>
        <r>
          <rPr>
            <sz val="9"/>
            <color indexed="81"/>
            <rFont val="MS P ゴシック"/>
            <family val="3"/>
            <charset val="128"/>
          </rPr>
          <t xml:space="preserve">
</t>
        </r>
      </text>
    </comment>
    <comment ref="K354" authorId="0" shapeId="0" xr:uid="{3CF14659-B2F0-4A38-81B7-0DCFA0E54385}">
      <text>
        <r>
          <rPr>
            <b/>
            <sz val="12"/>
            <color indexed="81"/>
            <rFont val="Meiryo UI"/>
            <family val="3"/>
            <charset val="128"/>
          </rPr>
          <t>○　クラウドサービスを利用する場合は、物理的対策について、評価実施機関が詳細を把握することが困難だと思われますので、クラウドサービス選定時に用いている基準等を利用して記載することが考えられます。例えば、「政府情報システムにおけるクラウドサービスの利用に係る基本方針」等に定められた諸条件や「特定個人情報の適正な取扱いに関するガイドライン」等に定められた各種条件を満たしていること等を記載することが考えられます。
○　特定個人情報の漏えい・滅失・毀損を防ぐために、どのような物理的な対策を行っているかを記載してください。物理的な対策とは、例えば、特定個人情報が保有されているサーバの設置場所に監視カメラを設置するなどの方法により入退出者を管理することや、サーバ設置場所、端末設置場所、記録媒体・紙媒体の保管場所について施錠管理がなされていること、サーバ室等への電子記録媒体等の機器類の不要な持込みを制限していること等です。</t>
        </r>
        <r>
          <rPr>
            <b/>
            <sz val="9"/>
            <color indexed="81"/>
            <rFont val="MS P ゴシック"/>
            <family val="3"/>
            <charset val="128"/>
          </rPr>
          <t xml:space="preserve">
</t>
        </r>
        <r>
          <rPr>
            <sz val="9"/>
            <color indexed="81"/>
            <rFont val="MS P ゴシック"/>
            <family val="3"/>
            <charset val="128"/>
          </rPr>
          <t xml:space="preserve">
</t>
        </r>
        <r>
          <rPr>
            <sz val="9"/>
            <color indexed="81"/>
            <rFont val="UD デジタル 教科書体 NK-R"/>
            <family val="1"/>
            <charset val="128"/>
          </rPr>
          <t>■ マイナンバーガイドラインの主な参照箇所及び概要 ■
（※主に入門編の内容を記載しているため、詳しくはマイナンバーガイドライン本体を参照してください。）
（別添１）特定個人情報に関する安全管理措置
２　講ずべき安全管理措置の内容
Ｅ　物理的安全管理措置
ａ　特定個人情報等を取り扱う区域の管理  
○　特定個人情報ファイルを取り扱う情報システム（サーバ等）を管理する区域（以下「管理区域」という。）を明確にし、物理的な安全管理措置を講ずる。管理区域において、入退室管理及び管理区域へ持ち込む機器等の制限等の措置を講ずる。
○　特定個人情報等を取り扱う事務を実施する区域（以下「取扱区域」という。）について、事務取扱担当者等以外の者が特定個人情報等を容易に閲覧等できないよう留意する必要がある。
○　基幹的なサーバ等の機器を設置する室等（以下「情報システム室等」という。）を区分して管理する場合は、情報システム室等について、次の①及び②に掲げる措置を講ずる。
①　入退室管理
　　　情報システム室等に入室する権限を有する者を定めるとともに、用件の確認、入退室の記録、部外者についての識別化、部外者が入室する場合の職員の立会い等の措置を講ずる。
②　情報システム室等の管理
　　　外部からの不正な侵入に備え、施錠装置、警報装置、監視設備の設置等の措置を講ずる。
ｂ　機器及び電子媒体等の盗難等の防止  
○　管理区域及び取扱区域における特定個人情報等を取り扱う機器、電子媒体及び書類等の盗難又は紛失等を防止するために、物理的な安全管理措置を講ずる。また、電子媒体及び書類等の庁舎内の移動等において、紛失・盗難等に留意する。
ｃ　電子媒体等の取扱いにおける漏えい等の防止  
○　許可された電子媒体又は機器等以外のものについて使用の制限等の必要な措置を講ずる。また、記録機能を有する機器の情報システム端末等への接続の制限等の必要な措置を講ずる。
○　取扱規程等の手続に基づき、特定個人情報等が記録された電子媒体又は書類等を持ち運ぶ必要が生じた場合には、容易に個人番号が判明しないよう安全な方策を講ずる。
○　「持ち運ぶ」とは、特定個人情報等を管理区域又は取扱区域から外へ移動させること又は当該区域の外から当該区域へ移動させることをいい、庁舎内での移動等であっても、特定個人情報等の紛失・盗難等に留意する必要がある。
ｄ　個人番号の削除、機器及び電子媒体等の廃棄  
○　特定個人情報等が記録された電子媒体及び書類等について、文書管理に関する規程等によって定められている保存期間を経過した場合には、個人番号をできるだけ速やかに復元不可能な手段で削除又は廃棄する。
○　個人番号若しくは特定個人情報ファイルを削除した場合、又は電子媒体等を廃棄した場合には、削除又は廃棄した記録を保存する。また、これらの作業を委託する場合には、委託先が確実に削除又は廃棄したことについて、証明書等により確認する。</t>
        </r>
        <r>
          <rPr>
            <sz val="9"/>
            <color indexed="81"/>
            <rFont val="MS P ゴシック"/>
            <family val="3"/>
            <charset val="128"/>
          </rPr>
          <t xml:space="preserve">
</t>
        </r>
      </text>
    </comment>
    <comment ref="J357" authorId="0" shapeId="0" xr:uid="{5744BC5E-2287-4CC3-A162-EB1D6D8A60D7}">
      <text>
        <r>
          <rPr>
            <b/>
            <sz val="12"/>
            <color indexed="81"/>
            <rFont val="Meiryo UI"/>
            <family val="3"/>
            <charset val="128"/>
          </rPr>
          <t>○　クラウドサービスを利用する場合は、物理的対策について、評価実施機関が詳細を把握することが困難だと思われますので、クラウドサービス選定時に用いている基準等を利用して記載することが考えられます。例えば、「政府情報システムにおけるクラウドサービスの利用に係る基本方針」等に定められた諸条件や「特定個人情報の適正な取扱いに関するガイドライン」等に定められた各種条件を満たしていること等を記載することが考えられます。
○　特定個人情報の漏えい・滅失・毀損を防ぐために、どのような物理的な対策を行っているかを記載してください。物理的な対策とは、例えば、特定個人情報が保有されているサーバの設置場所に監視カメラを設置するなどの方法により入退出者を管理することや、サーバ設置場所、端末設置場所、記録媒体・紙媒体の保管場所について施錠管理がなされていること、サーバ室等への電子記録媒体等の機器類の不要な持込みを制限していること等です。</t>
        </r>
        <r>
          <rPr>
            <b/>
            <sz val="9"/>
            <color indexed="81"/>
            <rFont val="MS P ゴシック"/>
            <family val="3"/>
            <charset val="128"/>
          </rPr>
          <t xml:space="preserve">
</t>
        </r>
        <r>
          <rPr>
            <sz val="9"/>
            <color indexed="81"/>
            <rFont val="UD デジタル 教科書体 NK-R"/>
            <family val="1"/>
            <charset val="128"/>
          </rPr>
          <t xml:space="preserve">
■ マイナンバーガイドラインの主な参照箇所及び概要 ■
（※主に入門編の内容を記載しているため、詳しくはマイナンバーガイドライン本体を参照してください。）
（別添１）特定個人情報に関する安全管理措置
２　講ずべき安全管理措置の内容
Ｅ　物理的安全管理措置
ａ　特定個人情報等を取り扱う区域の管理  
○　特定個人情報ファイルを取り扱う情報システム（サーバ等）を管理する区域（以下「管理区域」という。）を明確にし、物理的な安全管理措置を講ずる。管理区域において、入退室管理及び管理区域へ持ち込む機器等の制限等の措置を講ずる。
○　特定個人情報等を取り扱う事務を実施する区域（以下「取扱区域」という。）について、事務取扱担当者等以外の者が特定個人情報等を容易に閲覧等できないよう留意する必要がある。
○　基幹的なサーバ等の機器を設置する室等（以下「情報システム室等」という。）を区分して管理する場合は、情報システム室等について、次の①及び②に掲げる措置を講ずる。
①　入退室管理
　　　情報システム室等に入室する権限を有する者を定めるとともに、用件の確認、入退室の記録、部外者についての識別化、部外者が入室する場合の職員の立会い等の措置を講ずる。
②　情報システム室等の管理
　　　外部からの不正な侵入に備え、施錠装置、警報装置、監視設備の設置等の措置を講ずる。
ｂ　機器及び電子媒体等の盗難等の防止  
○　管理区域及び取扱区域における特定個人情報等を取り扱う機器、電子媒体及び書類等の盗難又は紛失等を防止するために、物理的な安全管理措置を講ずる。また、電子媒体及び書類等の庁舎内の移動等において、紛失・盗難等に留意する。
ｃ　電子媒体等の取扱いにおける漏えい等の防止  
○　許可された電子媒体又は機器等以外のものについて使用の制限等の必要な措置を講ずる。また、記録機能を有する機器の情報システム端末等への接続の制限等の必要な措置を講ずる。
○　取扱規程等の手続に基づき、特定個人情報等が記録された電子媒体又は書類等を持ち運ぶ必要が生じた場合には、容易に個人番号が判明しないよう安全な方策を講ずる。
○　「持ち運ぶ」とは、特定個人情報等を管理区域又は取扱区域から外へ移動させること又は当該区域の外から当該区域へ移動させることをいい、庁舎内での移動等であっても、特定個人情報等の紛失・盗難等に留意する必要がある。
ｄ　個人番号の削除、機器及び電子媒体等の廃棄  
○　特定個人情報等が記録された電子媒体及び書類等について、文書管理に関する規程等によって定められている保存期間を経過した場合には、個人番号をできるだけ速やかに復元不可能な手段で削除又は廃棄する。
○　個人番号若しくは特定個人情報ファイルを削除した場合、又は電子媒体等を廃棄した場合には、削除又は廃棄した記録を保存する。また、これらの作業を委託する場合には、委託先が確実に削除又は廃棄したことについて、証明書等により確認する。</t>
        </r>
        <r>
          <rPr>
            <sz val="9"/>
            <color indexed="81"/>
            <rFont val="MS P ゴシック"/>
            <family val="3"/>
            <charset val="128"/>
          </rPr>
          <t xml:space="preserve">
</t>
        </r>
      </text>
    </comment>
    <comment ref="K363" authorId="0" shapeId="0" xr:uid="{032BEFC4-0237-4A56-890F-CE208BDEB371}">
      <text>
        <r>
          <rPr>
            <b/>
            <sz val="12"/>
            <color indexed="81"/>
            <rFont val="Meiryo UI"/>
            <family val="3"/>
            <charset val="128"/>
          </rPr>
          <t>○　特定個人情報の漏えい・滅失・毀損を防ぐために、どのような技術的な対策を行っているかを記載してください。技術的な対策とは、例えば、ウィルス対策ソフトを導入することや、暗号化された通信経路を使用すること、不正アクセス対策を実施すること等です。
○　クラウドサービスを利用する場合は、クラウド環境へ接続する際の通信・アクセス制御等の記載に留意が必要です。</t>
        </r>
        <r>
          <rPr>
            <b/>
            <sz val="9"/>
            <color indexed="81"/>
            <rFont val="MS P ゴシック"/>
            <family val="3"/>
            <charset val="128"/>
          </rPr>
          <t xml:space="preserve">
</t>
        </r>
        <r>
          <rPr>
            <sz val="9"/>
            <color indexed="81"/>
            <rFont val="MS P ゴシック"/>
            <family val="3"/>
            <charset val="128"/>
          </rPr>
          <t xml:space="preserve">
</t>
        </r>
        <r>
          <rPr>
            <sz val="9"/>
            <color indexed="81"/>
            <rFont val="UD デジタル 教科書体 NK-R"/>
            <family val="1"/>
            <charset val="128"/>
          </rPr>
          <t>■ マイナンバーガイドラインの主な参照箇所及び概要 ■
（※主に入門編の内容を記載しているため、詳しくはマイナンバーガイドライン本体を参照してください。）
（別添１）特定個人情報に関する安全管理措置
２　講ずべき安全管理措置の内容
Ｆ　技術的安全管理措置
ａ　 アクセス制御  
○　情報システムを使用して個人番号利用事務等を行う場合、事務取扱担当者及び当該事務で取り扱う特定個人情報ファイルの範囲を限定するために、適切なアクセス制御を行う。
ｂ　 アクセス者の識別と認証 
○　特定個人情報等を取り扱う情報システムは、事務取扱担当者が正当なアクセス権を有する者であることを、識別した結果に基づき認証する。
ｃ 不正アクセス等による被害の防止等  
○　情報システムを外部等からの不正アクセス又は不正ソフトウェアから保護する仕組み等を導入し、適切に運用する。また、個人番号利用事務の実施に当たり接続する情報提供ネットワークシステム等の接続規程等が示す安全管理措置を遵守する。
○　個人番号利用事務において使用する情報システムについて、インターネットから独立する等の高いセキュリティ対策を踏まえたシステム構築や運用体制整備を行う。
ｄ 漏えい等の防止  
○　特定個人情報等をインターネット等により外部に送信する場合、通信経路における漏えい等を防止するための措置を講ずる。
○　特定個人情報ファイルを機器又は電子媒体等に保存する必要がある場合、原則として、暗号化又はパスワードにより秘匿する。</t>
        </r>
        <r>
          <rPr>
            <sz val="9"/>
            <color indexed="81"/>
            <rFont val="MS P ゴシック"/>
            <family val="3"/>
            <charset val="128"/>
          </rPr>
          <t xml:space="preserve">
</t>
        </r>
      </text>
    </comment>
    <comment ref="J366" authorId="0" shapeId="0" xr:uid="{A0BE9A6A-E39F-4147-8E4E-6ACA8B0DCFCC}">
      <text>
        <r>
          <rPr>
            <b/>
            <sz val="12"/>
            <color indexed="81"/>
            <rFont val="Meiryo UI"/>
            <family val="3"/>
            <charset val="128"/>
          </rPr>
          <t>○　特定個人情報の漏えい・滅失・毀損を防ぐために、どのような技術的な対策を行っているかを記載してください。技術的な対策とは、例えば、ウィルス対策ソフトを導入することや、暗号化された通信経路を使用すること、不正アクセス対策を実施すること等です。
○　クラウドサービスを利用する場合は、クラウド環境へ接続する際の通信・アクセス制御等の記載に留意が必要です。</t>
        </r>
        <r>
          <rPr>
            <b/>
            <sz val="9"/>
            <color indexed="81"/>
            <rFont val="MS P ゴシック"/>
            <family val="3"/>
            <charset val="128"/>
          </rPr>
          <t xml:space="preserve">
</t>
        </r>
        <r>
          <rPr>
            <sz val="9"/>
            <color indexed="81"/>
            <rFont val="UD デジタル 教科書体 NK-R"/>
            <family val="1"/>
            <charset val="128"/>
          </rPr>
          <t xml:space="preserve">
■ マイナンバーガイドラインの主な参照箇所及び概要 ■
（※主に入門編の内容を記載しているため、詳しくはマイナンバーガイドライン本体を参照してください。）
（別添１）特定個人情報に関する安全管理措置
２　講ずべき安全管理措置の内容
Ｆ　技術的安全管理措置
ａ　 アクセス制御  
○　情報システムを使用して個人番号利用事務等を行う場合、事務取扱担当者及び当該事務で取り扱う特定個人情報ファイルの範囲を限定するために、適切なアクセス制御を行う。
ｂ　 アクセス者の識別と認証 
○　特定個人情報等を取り扱う情報システムは、事務取扱担当者が正当なアクセス権を有する者であることを、識別した結果に基づき認証する。
ｃ 不正アクセス等による被害の防止等  
○　情報システムを外部等からの不正アクセス又は不正ソフトウェアから保護する仕組み等を導入し、適切に運用する。また、個人番号利用事務の実施に当たり接続する情報提供ネットワークシステム等の接続規程等が示す安全管理措置を遵守する。
○　個人番号利用事務において使用する情報システムについて、インターネットから独立する等の高いセキュリティ対策を踏まえたシステム構築や運用体制整備を行う。
ｄ 漏えい等の防止  
○　特定個人情報等をインターネット等により外部に送信する場合、通信経路における漏えい等を防止するための措置を講ずる。
○　特定個人情報ファイルを機器又は電子媒体等に保存する必要がある場合、原則として、暗号化又はパスワードにより秘匿する。
</t>
        </r>
      </text>
    </comment>
    <comment ref="K372" authorId="0" shapeId="0" xr:uid="{C4CB2DD4-02EC-4183-AF58-98406108563E}">
      <text>
        <r>
          <rPr>
            <b/>
            <sz val="12"/>
            <color indexed="81"/>
            <rFont val="Meiryo UI"/>
            <family val="3"/>
            <charset val="128"/>
          </rPr>
          <t>○　特定個人情報ファイルの滅失・毀損が発生した場合に復旧できるよう、バックアップを保管しているかどうかを選択してください。</t>
        </r>
        <r>
          <rPr>
            <b/>
            <sz val="9"/>
            <color indexed="81"/>
            <rFont val="MS P ゴシック"/>
            <family val="3"/>
            <charset val="128"/>
          </rPr>
          <t xml:space="preserve">
</t>
        </r>
        <r>
          <rPr>
            <sz val="9"/>
            <color indexed="81"/>
            <rFont val="MS P ゴシック"/>
            <family val="3"/>
            <charset val="128"/>
          </rPr>
          <t xml:space="preserve">
</t>
        </r>
      </text>
    </comment>
    <comment ref="K375" authorId="0" shapeId="0" xr:uid="{672B4ECB-4FAC-4929-A8BE-C1C1E14C8E2F}">
      <text>
        <r>
          <rPr>
            <b/>
            <sz val="12"/>
            <color indexed="81"/>
            <rFont val="Meiryo UI"/>
            <family val="3"/>
            <charset val="128"/>
          </rPr>
          <t>○　特定個人情報に関する事故発生時の対応手順を策定して職員に周知しているかどうかを選択してください。</t>
        </r>
        <r>
          <rPr>
            <b/>
            <sz val="9"/>
            <color indexed="81"/>
            <rFont val="MS P ゴシック"/>
            <family val="3"/>
            <charset val="128"/>
          </rPr>
          <t xml:space="preserve">
</t>
        </r>
        <r>
          <rPr>
            <sz val="9"/>
            <color indexed="81"/>
            <rFont val="MS P ゴシック"/>
            <family val="3"/>
            <charset val="128"/>
          </rPr>
          <t xml:space="preserve">
</t>
        </r>
        <r>
          <rPr>
            <sz val="9"/>
            <color indexed="81"/>
            <rFont val="UD デジタル 教科書体 NK-R"/>
            <family val="1"/>
            <charset val="128"/>
          </rPr>
          <t>■ マイナンバーガイドラインの主な参照箇所及び概要 ■
（※主に入門編の内容を記載しているため、詳しくはマイナンバーガイドライン本体を参照してください。）
（別添１）特定個人情報に関する安全管理措置
２　講ずべき安全管理措置の内容
Ｃ　組織的安全管理措置 
ｄ　漏えい等事案に対応する体制等の整備  
○　漏えい等の事案の発生又は兆候を把握した場合に、適切かつ迅速に対応するための体制及び手順等を整備する。
○　漏えい等の事案が発生した場合、二次被害の防止、類似事案の発生防止等の観点から、事案に応じて、事実関係及び再発防止策等を早急に公表することが重要である。</t>
        </r>
        <r>
          <rPr>
            <sz val="9"/>
            <color indexed="81"/>
            <rFont val="MS P ゴシック"/>
            <family val="3"/>
            <charset val="128"/>
          </rPr>
          <t xml:space="preserve">
</t>
        </r>
      </text>
    </comment>
    <comment ref="K379" authorId="0" shapeId="0" xr:uid="{E45FD32B-14CB-4F8F-A004-733627D87879}">
      <text>
        <r>
          <rPr>
            <b/>
            <sz val="12"/>
            <color indexed="81"/>
            <rFont val="Meiryo UI"/>
            <family val="3"/>
            <charset val="128"/>
          </rPr>
          <t>○　過去３年以内に、評価実施機関において（評価対象の事務に限らないことに御注意ください。）、個人情報（特定個人情報に限らないことに御注意ください。）に関する重大事故が発生したかどうかを選択してください。３年以上前に発生した重大事故であっても、過去３年以内に評価実施機関がその発生を知った場合は、発生したことになります。
○　ここでいう「個人情報に関する重大事故」については、指針第２の６及び７を参照してください。
【この項目の変更は、重要な変更には該当しません。】</t>
        </r>
        <r>
          <rPr>
            <b/>
            <sz val="9"/>
            <color indexed="81"/>
            <rFont val="MS P ゴシック"/>
            <family val="3"/>
            <charset val="128"/>
          </rPr>
          <t xml:space="preserve">
</t>
        </r>
        <r>
          <rPr>
            <sz val="9"/>
            <color indexed="81"/>
            <rFont val="UD デジタル 教科書体 NK-R"/>
            <family val="1"/>
            <charset val="128"/>
          </rPr>
          <t xml:space="preserve">
■ マイナンバーガイドラインの主な参照箇所及び概要 ■
（※主に入門編の内容を記載しているため、詳しくはマイナンバーガイドライン本体を参照してください。）
（別添２）特定個人情報の漏えい等に関する報告等（行政機関等編）
２　漏えい等事案が発覚した場合に講ずべき措置
○　特定個人情報を取り扱う行政機関等は、漏えい等又はそのおそれのある事案その他の番号法違反の事案又は番号法違反のおそれのある事案（以下「漏えい等事案」という。）が発覚した場合は、漏えい等事案の内容等に応じて、次に掲げる事項について必要な措置を講じなければならない。
・　組織内における報告及び被害の拡大防止
</t>
        </r>
        <r>
          <rPr>
            <u/>
            <sz val="9"/>
            <color indexed="81"/>
            <rFont val="UD デジタル 教科書体 NK-R"/>
            <family val="1"/>
            <charset val="128"/>
          </rPr>
          <t>・　事実関係の調査及び原因の究明</t>
        </r>
        <r>
          <rPr>
            <sz val="9"/>
            <color indexed="81"/>
            <rFont val="UD デジタル 教科書体 NK-R"/>
            <family val="1"/>
            <charset val="128"/>
          </rPr>
          <t xml:space="preserve">
・　影響範囲の特定
</t>
        </r>
        <r>
          <rPr>
            <u/>
            <sz val="9"/>
            <color indexed="81"/>
            <rFont val="UD デジタル 教科書体 NK-R"/>
            <family val="1"/>
            <charset val="128"/>
          </rPr>
          <t>・　再発防止策の検討及び実施</t>
        </r>
        <r>
          <rPr>
            <sz val="9"/>
            <color indexed="81"/>
            <rFont val="UD デジタル 教科書体 NK-R"/>
            <family val="1"/>
            <charset val="128"/>
          </rPr>
          <t xml:space="preserve">
・　委員会への報告及び本人への通知
</t>
        </r>
      </text>
    </comment>
    <comment ref="J383" authorId="0" shapeId="0" xr:uid="{66793B2E-7AED-4540-8E3D-2EDA0B2C9DEE}">
      <text>
        <r>
          <rPr>
            <b/>
            <sz val="12"/>
            <color indexed="81"/>
            <rFont val="Meiryo UI"/>
            <family val="3"/>
            <charset val="128"/>
          </rPr>
          <t>○　過去３年以内に発生した全ての重大事故の内容、原因、影響（影響を受けた人数等）、重大事故発生時の対応などを記載してください。【この項目の変更は、重要な変更には該当しません。】</t>
        </r>
        <r>
          <rPr>
            <b/>
            <sz val="9"/>
            <color indexed="81"/>
            <rFont val="MS P ゴシック"/>
            <family val="3"/>
            <charset val="128"/>
          </rPr>
          <t xml:space="preserve">
</t>
        </r>
        <r>
          <rPr>
            <sz val="9"/>
            <color indexed="81"/>
            <rFont val="MS P ゴシック"/>
            <family val="3"/>
            <charset val="128"/>
          </rPr>
          <t xml:space="preserve">
</t>
        </r>
        <r>
          <rPr>
            <sz val="9"/>
            <color indexed="81"/>
            <rFont val="UD デジタル 教科書体 NK-R"/>
            <family val="1"/>
            <charset val="128"/>
          </rPr>
          <t>■ マイナンバーガイドラインの主な参照箇所及び概要 ■
（※主に入門編の内容を記載しているため、詳しくはマイナンバーガイドライン本体を参照してください。）
（別添２）特定個人情報の漏えい等に関する報告等（行政機関等編）
２　漏えい等事案が発覚した場合に講ずべき措置
○　特定個人情報を取り扱う行政機関等は、漏えい等又はそのおそれのある事案その他の番号法違反の事案又は番号法違反のおそれのある事案（以下「漏えい等事案」という。）が発覚した場合は、漏えい等事案の内容等に応じて、次に掲げる事項について必要な措置を講じなければならない。
・　組織内における報告及び被害の拡大防止
・　事実関係の調査及び原因の究明
・　影響範囲の特定
・　再発防止策の検討及び実施
・　委員会への報告及び本人への通知</t>
        </r>
        <r>
          <rPr>
            <sz val="9"/>
            <color indexed="81"/>
            <rFont val="MS P ゴシック"/>
            <family val="3"/>
            <charset val="128"/>
          </rPr>
          <t xml:space="preserve">
</t>
        </r>
      </text>
    </comment>
    <comment ref="J386" authorId="0" shapeId="0" xr:uid="{94B89DD4-F3EB-43D4-A660-608581775E1B}">
      <text>
        <r>
          <rPr>
            <b/>
            <sz val="12"/>
            <color indexed="81"/>
            <rFont val="Meiryo UI"/>
            <family val="3"/>
            <charset val="128"/>
          </rPr>
          <t>○　重大事故を受けて策定・実施した再発防止策の内容について具体的に記載してください。【この項目の変更は、重要な変更には該当しません。】</t>
        </r>
        <r>
          <rPr>
            <b/>
            <sz val="9"/>
            <color indexed="81"/>
            <rFont val="MS P ゴシック"/>
            <family val="3"/>
            <charset val="128"/>
          </rPr>
          <t xml:space="preserve">
</t>
        </r>
        <r>
          <rPr>
            <sz val="9"/>
            <color indexed="81"/>
            <rFont val="MS P ゴシック"/>
            <family val="3"/>
            <charset val="128"/>
          </rPr>
          <t xml:space="preserve">
</t>
        </r>
        <r>
          <rPr>
            <sz val="9"/>
            <color indexed="81"/>
            <rFont val="UD デジタル 教科書体 NK-R"/>
            <family val="1"/>
            <charset val="128"/>
          </rPr>
          <t>■ マイナンバーガイドラインの主な参照箇所及び概要 ■
（※主に入門編の内容を記載しているため、詳しくはマイナンバーガイドライン本体を参照してください。）
（別添２）特定個人情報の漏えい等に関する報告等（行政機関等編）
２　漏えい等事案が発覚した場合に講ずべき措置
○　特定個人情報を取り扱う行政機関等は、漏えい等又はそのおそれのある事案その他の番号法違反の事案又は番号法違反のおそれのある事案（以下「漏えい等事案」という。）が発覚した場合は、漏えい等事案の内容等に応じて、次に掲げる事項について必要な措置を講じなければならない。
・　組織内における報告及び被害の拡大防止
・　事実関係の調査及び原因の究明
・　影響範囲の特定
・　再発防止策の検討及び実施
・　委員会への報告及び本人への通知</t>
        </r>
        <r>
          <rPr>
            <sz val="9"/>
            <color indexed="81"/>
            <rFont val="MS P ゴシック"/>
            <family val="3"/>
            <charset val="128"/>
          </rPr>
          <t xml:space="preserve">
</t>
        </r>
      </text>
    </comment>
    <comment ref="K389" authorId="0" shapeId="0" xr:uid="{3AFC3C89-6E06-47AB-90F0-7995A1964CC4}">
      <text>
        <r>
          <rPr>
            <b/>
            <sz val="12"/>
            <color indexed="81"/>
            <rFont val="Meiryo UI"/>
            <family val="3"/>
            <charset val="128"/>
          </rPr>
          <t>○　番号法では死者の個人番号についても生存者のそれと同様、安全管理措置義務が課されています。死者の個人番号を保管しているか否かを選択してください。保管している場合は生存者の個人番号と同様の保管方法か否か、生存者の個人番号と異なる方法の場合は保管方法を具体的に記載してください。</t>
        </r>
        <r>
          <rPr>
            <b/>
            <sz val="9"/>
            <color indexed="81"/>
            <rFont val="MS P ゴシック"/>
            <family val="3"/>
            <charset val="128"/>
          </rPr>
          <t xml:space="preserve">
</t>
        </r>
      </text>
    </comment>
    <comment ref="J391" authorId="0" shapeId="0" xr:uid="{FA60FD54-C390-4B01-97EB-C85B64CB8581}">
      <text>
        <r>
          <rPr>
            <b/>
            <sz val="12"/>
            <color indexed="81"/>
            <rFont val="Meiryo UI"/>
            <family val="3"/>
            <charset val="128"/>
          </rPr>
          <t>○　番号法では死者の個人番号についても生存者のそれと同様、安全管理措置義務が課されています。死者の個人番号を保管しているか否かを選択してください。保管している場合は生存者の個人番号と同様の保管方法か否か、生存者の個人番号と異なる方法の場合は保管方法を具体的に記載してください</t>
        </r>
        <r>
          <rPr>
            <b/>
            <sz val="9"/>
            <color indexed="81"/>
            <rFont val="Meiryo UI"/>
            <family val="3"/>
            <charset val="128"/>
          </rPr>
          <t xml:space="preserve">。
</t>
        </r>
        <r>
          <rPr>
            <sz val="9"/>
            <color indexed="81"/>
            <rFont val="MS P ゴシック"/>
            <family val="3"/>
            <charset val="128"/>
          </rPr>
          <t xml:space="preserve">
</t>
        </r>
      </text>
    </comment>
    <comment ref="J402" authorId="0" shapeId="0" xr:uid="{06874D15-884E-4A76-8E47-A4A2C1B4F577}">
      <text>
        <r>
          <rPr>
            <b/>
            <sz val="12"/>
            <color indexed="81"/>
            <rFont val="Meiryo UI"/>
            <family val="3"/>
            <charset val="128"/>
          </rPr>
          <t>○　特定個人情報が古い情報のまま保管され続けると、本人に不利益を与えるなどのリスクがあります。特定個人情報を最新の状態で保管するためにどのようなことを行っているか記載してください。</t>
        </r>
        <r>
          <rPr>
            <b/>
            <sz val="9"/>
            <color indexed="81"/>
            <rFont val="MS P ゴシック"/>
            <family val="3"/>
            <charset val="128"/>
          </rPr>
          <t xml:space="preserve">　
</t>
        </r>
        <r>
          <rPr>
            <sz val="9"/>
            <color indexed="81"/>
            <rFont val="UD デジタル 教科書体 NK-R"/>
            <family val="1"/>
            <charset val="128"/>
          </rPr>
          <t xml:space="preserve">
■ マイナンバーガイドラインの主な参照箇所及び概要 ■
（※主に入門編の内容を記載しているため、詳しくはマイナンバーガイドライン本体を参照してください。）
第４－３－⑷ 収集・保管制限（抄）
○　番号法で限定的に明記された事務を処理する必要がなくなった場合で、文書管理に関する規程等によって定められている保存期間を経過した場合には、個人番号をできるだけ速やかに廃棄又は削除しなければならない。
（別添１）特定個人情報に関する安全管理措置
２　講ずべき安全管理措置の内容
Ｅ　物理的安全管理措置
ｄ　個人番号の削除、機器及び電子媒体等の廃棄  
○　特定個人情報等が記録された電子媒体及び書類等について、文書管理に関する規程等によって定められている保存期間を経過した場合には、個人番号をできるだけ速やかに復元不可能な手段で削除又は廃棄する。
○　個人番号若しくは特定個人情報ファイルを削除した場合、又は電子媒体等を廃棄した場合には、削除又は廃棄した記録を保存する。また、これらの作業を委託する場合には、委託先が確実に削除又は廃棄したことについて、証明書等により確認する。</t>
        </r>
        <r>
          <rPr>
            <sz val="9"/>
            <color indexed="81"/>
            <rFont val="MS P ゴシック"/>
            <family val="3"/>
            <charset val="128"/>
          </rPr>
          <t xml:space="preserve">
</t>
        </r>
      </text>
    </comment>
    <comment ref="K406" authorId="0" shapeId="0" xr:uid="{C8324198-A1BC-40A7-987A-84435CC784BE}">
      <text>
        <r>
          <rPr>
            <sz val="9"/>
            <color indexed="81"/>
            <rFont val="UD デジタル 教科書体 NK-R"/>
            <family val="1"/>
            <charset val="128"/>
          </rPr>
          <t xml:space="preserve">■ マイナンバーガイドラインの主な参照箇所及び概要 ■
（※主に入門編の内容を記載しているため、詳しくはマイナンバーガイドライン本体を参照してください。）
第４－３－⑷ 収集・保管制限（抄）
○　番号法で限定的に明記された事務を処理する必要がなくなった場合で、文書管理に関する規程等によって定められている保存期間を経過した場合には、個人番号をできるだけ速やかに廃棄又は削除しなければならない。
（別添１）特定個人情報に関する安全管理措置
２　講ずべき安全管理措置の内容
Ｅ　物理的安全管理措置
ｄ　個人番号の削除、機器及び電子媒体等の廃棄  
○　特定個人情報等が記録された電子媒体及び書類等について、文書管理に関する規程等によって定められている保存期間を経過した場合には、個人番号をできるだけ速やかに復元不可能な手段で削除又は廃棄する。
○　個人番号若しくは特定個人情報ファイルを削除した場合、又は電子媒体等を廃棄した場合には、削除又は廃棄した記録を保存する。また、これらの作業を委託する場合には、委託先が確実に削除又は廃棄したことについて、証明書等により確認する。
</t>
        </r>
        <r>
          <rPr>
            <sz val="9"/>
            <color indexed="81"/>
            <rFont val="MS P ゴシック"/>
            <family val="3"/>
            <charset val="128"/>
          </rPr>
          <t xml:space="preserve">
</t>
        </r>
      </text>
    </comment>
    <comment ref="K411" authorId="0" shapeId="0" xr:uid="{392D254C-C52D-479E-9874-46519DA8268E}">
      <text>
        <r>
          <rPr>
            <b/>
            <sz val="12"/>
            <color indexed="81"/>
            <rFont val="Meiryo UI"/>
            <family val="3"/>
            <charset val="128"/>
          </rPr>
          <t>○　保管期間を経過した特定個人情報を消去する手順が定められているかどうかを選択してください。
○　定められている場合は、特定個人情報を適切な時に安全かつ確実に消去できる手続・体制・手法になっているか、誤って消去すべきでない情報まで消去しないか、消去しなければならない情報の全部又は一部が消去されないままとなることはないかについて記載してください。
○　特定個人情報の消去を適切に行うために、実施することを記載してください。例えば、特定個人情報が記録された機器及び電子記録媒体等の消去・廃棄の方法や消去・廃棄の記録をとること等について、記載することが考えられます。また、これらの消去・廃棄を委託する場合には、委託先が消去・廃棄をしたことを確認する方法等について、記載することが考えられます。
○　クラウドサービスを利用する場合は、特定個人情報の適切な消去について、評価実施機関が詳細を把握することが困難だと思われますので、第三者の監査機関による監査報告書等のレポートを利用し、廃棄・消去に係るプロセスを確認し、その内容を把握すること等を記載することが考えられます。
○　既存システムからクラウドサービスへ移行する際は、既存のシステム環境に保管されていた特定個人情報の消去や機器の廃棄、クラウドサービス事業者における特定個人情報の消去等についての記載に留意が必要です。</t>
        </r>
        <r>
          <rPr>
            <b/>
            <sz val="9"/>
            <color indexed="81"/>
            <rFont val="MS P ゴシック"/>
            <family val="3"/>
            <charset val="128"/>
          </rPr>
          <t xml:space="preserve">
</t>
        </r>
        <r>
          <rPr>
            <sz val="9"/>
            <color indexed="81"/>
            <rFont val="MS P ゴシック"/>
            <family val="3"/>
            <charset val="128"/>
          </rPr>
          <t xml:space="preserve">
</t>
        </r>
        <r>
          <rPr>
            <sz val="9"/>
            <color indexed="81"/>
            <rFont val="UD デジタル 教科書体 NK-R"/>
            <family val="1"/>
            <charset val="128"/>
          </rPr>
          <t>■ マイナンバーガイドラインの主な参照箇所及び概要 ■
（※主に入門編の内容を記載しているため、詳しくはマイナンバーガイドライン本体を参照してください。）
第４－３－⑷ 収集・保管制限（抄）
○　番号法で限定的に明記された事務を処理する必要がなくなった場合で、文書管理に関する規程等によって定められている保存期間を経過した場合には、個人番号をできるだけ速やかに廃棄又は削除しなければならない。
（別添１）特定個人情報に関する安全管理措置
２　講ずべき安全管理措置の内容
Ｅ　物理的安全管理措置
ｄ　個人番号の削除、機器及び電子媒体等の廃棄  
○　特定個人情報等が記録された電子媒体及び書類等について、文書管理に関する規程等によって定められている保存期間を経過した場合には、個人番号をできるだけ速やかに復元不可能な手段で削除又は廃棄する。
○　個人番号若しくは特定個人情報ファイルを削除した場合、又は電子媒体等を廃棄した場合には、削除又は廃棄した記録を保存する。また、これらの作業を委託する場合には、委託先が確実に削除又は廃棄したことについて、証明書等により確認する。</t>
        </r>
        <r>
          <rPr>
            <sz val="9"/>
            <color indexed="81"/>
            <rFont val="MS P ゴシック"/>
            <family val="3"/>
            <charset val="128"/>
          </rPr>
          <t xml:space="preserve">
</t>
        </r>
      </text>
    </comment>
    <comment ref="J413" authorId="0" shapeId="0" xr:uid="{05675626-B832-41A7-A0A5-5943BB0116A0}">
      <text>
        <r>
          <rPr>
            <b/>
            <sz val="12"/>
            <color indexed="81"/>
            <rFont val="Meiryo UI"/>
            <family val="3"/>
            <charset val="128"/>
          </rPr>
          <t>○　保管期間を経過した特定個人情報を消去する手順が定められているかどうかを選択してください。
○　定められている場合は、特定個人情報を適切な時に安全かつ確実に消去できる手続・体制・手法になっているか、誤って消去すべきでない情報まで消去しないか、消去しなければならない情報の全部又は一部が消去されないままとなることはないかについて記載してください。
○　特定個人情報の消去を適切に行うために、実施することを記載してください。例えば、特定個人情報が記録された機器及び電子記録媒体等の消去・廃棄の方法や消去・廃棄の記録をとること等について、記載することが考えられます。また、これらの消去・廃棄を委託する場合には、委託先が消去・廃棄をしたことを確認する方法等について、記載することが考えられます。
○　クラウドサービスを利用する場合は、特定個人情報の適切な消去について、評価実施機関が詳細を把握することが困難だと思われますので、第三者の監査機関による監査報告書等のレポートを利用し、廃棄・消去に係るプロセスを確認し、その内容を把握すること等を記載することが考えられます。
○　既存システムからクラウドサービスへ移行する際は、既存のシステム環境に保管されていた特定個人情報の消去や機器の廃棄、クラウドサービス事業者における特定個人情報の消去等についての記載に留意が必要です。</t>
        </r>
        <r>
          <rPr>
            <b/>
            <sz val="9"/>
            <color indexed="81"/>
            <rFont val="MS P ゴシック"/>
            <family val="3"/>
            <charset val="128"/>
          </rPr>
          <t xml:space="preserve">
</t>
        </r>
        <r>
          <rPr>
            <sz val="9"/>
            <color indexed="81"/>
            <rFont val="UD デジタル 教科書体 NK-R"/>
            <family val="1"/>
            <charset val="128"/>
          </rPr>
          <t xml:space="preserve">■ マイナンバーガイドラインの主な参照箇所及び概要 ■
（※主に入門編の内容を記載しているため、詳しくはマイナンバーガイドライン本体を参照してください。）
第４－３－⑷ 収集・保管制限（抄）
○　番号法で限定的に明記された事務を処理する必要がなくなった場合で、文書管理に関する規程等によって定められている保存期間を経過した場合には、個人番号をできるだけ速やかに廃棄又は削除しなければならない。
（別添１）特定個人情報に関する安全管理措置
２　講ずべき安全管理措置の内容
Ｅ　物理的安全管理措置
ｄ　個人番号の削除、機器及び電子媒体等の廃棄  
○　特定個人情報等が記録された電子媒体及び書類等について、文書管理に関する規程等によって定められている保存期間を経過した場合には、個人番号をできるだけ速やかに復元不可能な手段で削除又は廃棄する。
○　個人番号若しくは特定個人情報ファイルを削除した場合、又は電子媒体等を廃棄した場合には、削除又は廃棄した記録を保存する。また、これらの作業を委託する場合には、委託先が確実に削除又は廃棄したことについて、証明書等により確認する。
</t>
        </r>
      </text>
    </comment>
    <comment ref="J417" authorId="0" shapeId="0" xr:uid="{62DB9436-A7A6-4EEF-8727-C32412844E39}">
      <text>
        <r>
          <rPr>
            <b/>
            <sz val="12"/>
            <color indexed="81"/>
            <rFont val="Meiryo UI"/>
            <family val="3"/>
            <charset val="128"/>
          </rPr>
          <t>○　保管期間を経過した特定個人情報を消去する手順が定められているかどうかを選択してください。
○　定められている場合は、特定個人情報を適切な時に安全かつ確実に消去できる手続・体制・手法になっているか、誤って消去すべきでない情報まで消去しないか、消去しなければならない情報の全部又は一部が消去されないままとなることはないかについて記載してください。
○　特定個人情報の消去を適切に行うために、実施することを記載してください。例えば、特定個人情報が記録された機器及び電子記録媒体等の消去・廃棄の方法や消去・廃棄の記録をとること等について、記載することが考えられます。また、これらの消去・廃棄を委託する場合には、委託先が消去・廃棄をしたことを確認する方法等について、記載することが考えられます。
○　クラウドサービスを利用する場合は、特定個人情報の適切な消去について、評価実施機関が詳細を把握することが困難だと思われますので、第三者の監査機関による監査報告書等のレポートを利用し、廃棄・消去に係るプロセスを確認し、その内容を把握すること等を記載することが考えられます。
○　既存システムからクラウドサービスへ移行する際は、既存のシステム環境に保管されていた特定個人情報の消去や機器の廃棄、クラウドサービス事業者における特定個人情報の消去等についての記載に留意が必要です。</t>
        </r>
        <r>
          <rPr>
            <b/>
            <sz val="9"/>
            <color indexed="81"/>
            <rFont val="MS P ゴシック"/>
            <family val="3"/>
            <charset val="128"/>
          </rPr>
          <t xml:space="preserve">
</t>
        </r>
        <r>
          <rPr>
            <sz val="9"/>
            <color indexed="81"/>
            <rFont val="UD デジタル 教科書体 NK-R"/>
            <family val="1"/>
            <charset val="128"/>
          </rPr>
          <t>■ マイナンバーガイドラインの主な参照箇所及び概要 ■
（※主に入門編の内容を記載しているため、詳しくはマイナンバーガイドライン本体を参照してください。）
第４－３－⑷ 収集・保管制限（抄）
○　番号法で限定的に明記された事務を処理する必要がなくなった場合で、文書管理に関する規程等によって定められている保存期間を経過した場合には、個人番号をできるだけ速やかに廃棄又は削除しなければならない。
（別添１）特定個人情報に関する安全管理措置
２　講ずべき安全管理措置の内容
Ｅ　物理的安全管理措置
ｄ　個人番号の削除、機器及び電子媒体等の廃棄  
○　特定個人情報等が記録された電子媒体及び書類等について、文書管理に関する規程等によって定められている保存期間を経過した場合には、個人番号をできるだけ速やかに復元不可能な手段で削除又は廃棄する。
○　個人番号若しくは特定個人情報ファイルを削除した場合、又は電子媒体等を廃棄した場合には、削除又は廃棄した記録を保存する。また、これらの作業を委託する場合には、委託先が確実に削除又は廃棄したことについて、証明書等により確認する。</t>
        </r>
      </text>
    </comment>
    <comment ref="K420" authorId="0" shapeId="0" xr:uid="{0A9F84C9-17F4-4EA0-A4D3-35857C9E4746}">
      <text>
        <r>
          <rPr>
            <sz val="9"/>
            <color indexed="81"/>
            <rFont val="UD デジタル 教科書体 NK-R"/>
            <family val="1"/>
            <charset val="128"/>
          </rPr>
          <t>■ マイナンバーガイドラインの主な参照箇所及び概要 ■
（※主に入門編の内容を記載しているため、詳しくはマイナンバーガイドライン本体を参照してください。）
第４－３－⑷ 収集・保管制限（抄）
○　番号法で限定的に明記された事務を処理する必要がなくなった場合で、文書管理に関する規程等によって定められている保存期間を経過した場合には、個人番号をできるだけ速やかに廃棄又は削除しなければならない。
（別添１）特定個人情報に関する安全管理措置
２　講ずべき安全管理措置の内容
Ｅ　物理的安全管理措置
ｄ　個人番号の削除、機器及び電子媒体等の廃棄  
○　特定個人情報等が記録された電子媒体及び書類等について、文書管理に関する規程等によって定められている保存期間を経過した場合には、個人番号をできるだけ速やかに復元不可能な手段で削除又は廃棄する。
○　個人番号若しくは特定個人情報ファイルを削除した場合、又は電子媒体等を廃棄した場合には、削除又は廃棄した記録を保存する。また、これらの作業を委託する場合には、委託先が確実に削除又は廃棄したことについて、証明書等により確認する。</t>
        </r>
        <r>
          <rPr>
            <b/>
            <sz val="9"/>
            <color indexed="81"/>
            <rFont val="MS P ゴシック"/>
            <family val="3"/>
            <charset val="128"/>
          </rPr>
          <t xml:space="preserve">
</t>
        </r>
        <r>
          <rPr>
            <sz val="9"/>
            <color indexed="81"/>
            <rFont val="MS P ゴシック"/>
            <family val="3"/>
            <charset val="128"/>
          </rPr>
          <t xml:space="preserve">
</t>
        </r>
      </text>
    </comment>
    <comment ref="A425" authorId="0" shapeId="0" xr:uid="{8F7A6C5F-5BBC-4481-8352-04DE56A0B6DA}">
      <text>
        <r>
          <rPr>
            <b/>
            <sz val="12"/>
            <color indexed="81"/>
            <rFont val="Meiryo UI"/>
            <family val="3"/>
            <charset val="128"/>
          </rPr>
          <t>○　特定個人情報の保管・消去において、上記のリスク１～３以外に認識しているリスク及びそれらのリスクへの対策を記載してください。
○　リスク１～３についての「リスクへの対策は十分か」の質問において「課題が残されている」を選択した場合は、今後の取組の概要、予定等、補足する事項があれば記載してください。</t>
        </r>
        <r>
          <rPr>
            <b/>
            <sz val="9"/>
            <color indexed="81"/>
            <rFont val="MS P ゴシック"/>
            <family val="3"/>
            <charset val="128"/>
          </rPr>
          <t xml:space="preserve">
</t>
        </r>
        <r>
          <rPr>
            <sz val="9"/>
            <color indexed="81"/>
            <rFont val="MS P ゴシック"/>
            <family val="3"/>
            <charset val="128"/>
          </rPr>
          <t xml:space="preserve">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K5" authorId="0" shapeId="0" xr:uid="{AA9EB1D7-A703-41C0-A391-78CA0E1E1C64}">
      <text>
        <r>
          <rPr>
            <b/>
            <sz val="12"/>
            <color indexed="81"/>
            <rFont val="Meiryo UI"/>
            <family val="3"/>
            <charset val="128"/>
          </rPr>
          <t>○　評価書に記載したとおりに運用がなされていることその他特定個人情報ファイルの取扱いの適正性について、評価の実施を担当する部署自らが、どのように自己点検するか記載してください。</t>
        </r>
        <r>
          <rPr>
            <b/>
            <sz val="9"/>
            <color indexed="81"/>
            <rFont val="MS P ゴシック"/>
            <family val="3"/>
            <charset val="128"/>
          </rPr>
          <t xml:space="preserve">
</t>
        </r>
        <r>
          <rPr>
            <sz val="9"/>
            <color indexed="81"/>
            <rFont val="UD デジタル 教科書体 NK-R"/>
            <family val="1"/>
            <charset val="128"/>
          </rPr>
          <t xml:space="preserve">
■ マイナンバーガイドラインの主な参照箇所及び概要 ■
（※主に入門編の内容を記載しているため、詳しくはマイナンバーガイドライン本体を参照してください。）
第４－２－⑵ 安全管理措置（抄）
○　個人のプライバシー等の権利利益に影響を与え得る特定個人情報の漏えいその他の事態を発生させるリスクを軽減するための措置として、特定個人情報保護評価書に記載した全ての措置を講ずるものとする。
（別添１）特定個人情報に関する安全管理措置
２　講ずべき安全管理措置の内容
Ｃ　組織的安全管理措置 
ｅ　取扱状況の把握及び安全管理措置の見直し  
○　監査責任者は、特定個人情報等の管理の状況について、定期に及び必要に応じ随時に監査（外部監査及び他部署等による点検を含む。）を行い、その結果を総括責任者に報告する。
○　総括責任者は、監査の結果等を踏まえ、必要があると認めるときは、取扱規程等の見直し等の措置を講ずる。
</t>
        </r>
      </text>
    </comment>
    <comment ref="J8" authorId="0" shapeId="0" xr:uid="{6515C23F-C2E0-466B-B977-FFFB005C74CC}">
      <text>
        <r>
          <rPr>
            <b/>
            <sz val="12"/>
            <color indexed="81"/>
            <rFont val="Meiryo UI"/>
            <family val="3"/>
            <charset val="128"/>
          </rPr>
          <t>○　評価書に記載したとおりに運用がなされていることその他特定個人情報ファイルの取扱いの適正性について、評価の実施を担当する部署自らが、どのように自己点検するか記載してください。</t>
        </r>
        <r>
          <rPr>
            <b/>
            <sz val="9"/>
            <color indexed="81"/>
            <rFont val="MS P ゴシック"/>
            <family val="3"/>
            <charset val="128"/>
          </rPr>
          <t xml:space="preserve">
</t>
        </r>
        <r>
          <rPr>
            <sz val="9"/>
            <color indexed="81"/>
            <rFont val="MS P ゴシック"/>
            <family val="3"/>
            <charset val="128"/>
          </rPr>
          <t xml:space="preserve">
</t>
        </r>
        <r>
          <rPr>
            <sz val="9"/>
            <color indexed="81"/>
            <rFont val="UD デジタル 教科書体 NK-R"/>
            <family val="1"/>
            <charset val="128"/>
          </rPr>
          <t>■ マイナンバーガイドラインの主な参照箇所及び概要 ■
（※主に入門編の内容を記載しているため、詳しくはマイナンバーガイドライン本体を参照してください。）
第４－２－⑵ 安全管理措置（抄）
○　個人のプライバシー等の権利利益に影響を与え得る特定個人情報の漏えいその他の事態を発生させるリスクを軽減するための措置として、特定個人情報保護評価書に記載した全ての措置を講ずるものとする。
（別添１）特定個人情報に関する安全管理措置
２　講ずべき安全管理措置の内容
Ｃ　組織的安全管理措置 
ｅ　取扱状況の把握及び安全管理措置の見直し  
○　監査責任者は、特定個人情報等の管理の状況について、定期に及び必要に応じ随時に監査（外部監査及び他部署等による点検を含む。）を行い、その結果を総括責任者に報告する。
○　総括責任者は、監査の結果等を踏まえ、必要があると認めるときは、取扱規程等の見直し等の措置を講ずる。</t>
        </r>
        <r>
          <rPr>
            <sz val="9"/>
            <color indexed="81"/>
            <rFont val="MS P ゴシック"/>
            <family val="3"/>
            <charset val="128"/>
          </rPr>
          <t xml:space="preserve">
</t>
        </r>
      </text>
    </comment>
    <comment ref="K20" authorId="0" shapeId="0" xr:uid="{BB80D34B-0A22-43C8-BDB1-9BF0AA9DA320}">
      <text>
        <r>
          <rPr>
            <b/>
            <sz val="12"/>
            <color indexed="81"/>
            <rFont val="Meiryo UI"/>
            <family val="3"/>
            <charset val="128"/>
          </rPr>
          <t>○　評価書に記載したとおりに運用がなされていることその他特定個人情報ファイルの取扱いの適正性について、どのように監査するか記載してください。
・　監査を行うか否か
・　評価実施機関内の内部監査／外部の第三者による監査の別
・　監査事項
・　監査の頻度、方法
・　監査責任者、監査実施体制
・　監査の結果をどのように活用するか
○　評価対象の事務において使用するシステムに関する監査を併せて実施している場合は、当該監査についても記載してください。</t>
        </r>
        <r>
          <rPr>
            <b/>
            <sz val="9"/>
            <color indexed="81"/>
            <rFont val="MS P ゴシック"/>
            <family val="3"/>
            <charset val="128"/>
          </rPr>
          <t xml:space="preserve">
</t>
        </r>
        <r>
          <rPr>
            <sz val="9"/>
            <color indexed="81"/>
            <rFont val="UD デジタル 教科書体 NK-R"/>
            <family val="1"/>
            <charset val="128"/>
          </rPr>
          <t>■ マイナンバーガイドラインの主な参照箇所及び概要 ■
（※主に入門編の内容を記載しているため、詳しくはマイナンバーガイドライン本体を参照してください。）
第４－２－⑵ 安全管理措置（抄）
○　個人のプライバシー等の権利利益に影響を与え得る特定個人情報の漏えいその他の事態を発生させるリスクを軽減するための措置として、特定個人情報保護評価書に記載した全ての措置を講ずるものとする。
（別添１）特定個人情報に関する安全管理措置
２　講ずべき安全管理措置の内容
Ｃ　組織的安全管理措置 
ｅ　取扱状況の把握及び安全管理措置の見直し  
○　監査責任者は、特定個人情報等の管理の状況について、定期に及び必要に応じ随時に監査（外部監査及び他部署等による点検を含む。）を行い、その結果を総括責任者に報告する。
○　総括責任者は、監査の結果等を踏まえ、必要があると認めるときは、取扱規程等の見直し等の措置を講ずる。</t>
        </r>
        <r>
          <rPr>
            <b/>
            <sz val="9"/>
            <color indexed="81"/>
            <rFont val="MS P ゴシック"/>
            <family val="3"/>
            <charset val="128"/>
          </rPr>
          <t xml:space="preserve">
</t>
        </r>
      </text>
    </comment>
    <comment ref="J23" authorId="0" shapeId="0" xr:uid="{70D505B5-893D-49E5-AC5E-2C08B0388B06}">
      <text>
        <r>
          <rPr>
            <b/>
            <sz val="12"/>
            <color indexed="81"/>
            <rFont val="Meiryo UI"/>
            <family val="3"/>
            <charset val="128"/>
          </rPr>
          <t>○　評価書に記載したとおりに運用がなされていることその他特定個人情報ファイルの取扱いの適正性について、どのように監査するか記載してください。
・　監査を行うか否か
・　評価実施機関内の内部監査／外部の第三者による監査の別
・　監査事項
・　監査の頻度、方法
・　監査責任者、監査実施体制
・　監査の結果をどのように活用するか
○　評価対象の事務において使用するシステムに関する監査を併せて実施している場合は、当該監査についても記載してください。</t>
        </r>
        <r>
          <rPr>
            <b/>
            <sz val="9"/>
            <color indexed="81"/>
            <rFont val="MS P ゴシック"/>
            <family val="3"/>
            <charset val="128"/>
          </rPr>
          <t xml:space="preserve">
</t>
        </r>
        <r>
          <rPr>
            <sz val="9"/>
            <color indexed="81"/>
            <rFont val="UD デジタル 教科書体 NK-R"/>
            <family val="1"/>
            <charset val="128"/>
          </rPr>
          <t>■ マイナンバーガイドラインの主な参照箇所及び概要 ■
（※主に入門編の内容を記載しているため、詳しくはマイナンバーガイドライン本体を参照してください。）
第４－２－⑵ 安全管理措置（抄）
○　個人のプライバシー等の権利利益に影響を与え得る特定個人情報の漏えいその他の事態を発生させるリスクを軽減するための措置として、特定個人情報保護評価書に記載した全ての措置を講ずるものとする。
（別添１）特定個人情報に関する安全管理措置
２　講ずべき安全管理措置の内容
Ｃ　組織的安全管理措置 
ｅ　取扱状況の把握及び安全管理措置の見直し  
○　監査責任者は、特定個人情報等の管理の状況について、定期に及び必要に応じ随時に監査（外部監査及び他部署等による点検を含む。）を行い、その結果を総括責任者に報告する。
○　総括責任者は、監査の結果等を踏まえ、必要があると認めるときは、取扱規程等の見直し等の措置を講ずる。</t>
        </r>
        <r>
          <rPr>
            <sz val="9"/>
            <color indexed="81"/>
            <rFont val="MS P ゴシック"/>
            <family val="3"/>
            <charset val="128"/>
          </rPr>
          <t xml:space="preserve">
</t>
        </r>
      </text>
    </comment>
    <comment ref="K37" authorId="0" shapeId="0" xr:uid="{BB8D15F6-7299-45C4-BE93-B330C0D6462B}">
      <text>
        <r>
          <rPr>
            <b/>
            <sz val="12"/>
            <color indexed="81"/>
            <rFont val="Meiryo UI"/>
            <family val="3"/>
            <charset val="128"/>
          </rPr>
          <t>○　特定個人情報を取り扱う従業者等に対して、特定個人情報の安全管理が図られるようどのような教育・啓発を行うか、違反行為を行った従業者等に対して、どのような措置を講ずるかについて記載してください。例えば、研修の内容・方法・頻度、未受講者への対応方法等を記載することが考えられます。</t>
        </r>
        <r>
          <rPr>
            <b/>
            <sz val="9"/>
            <color indexed="81"/>
            <rFont val="MS P ゴシック"/>
            <family val="3"/>
            <charset val="128"/>
          </rPr>
          <t xml:space="preserve">
</t>
        </r>
        <r>
          <rPr>
            <sz val="9"/>
            <color indexed="81"/>
            <rFont val="MS P ゴシック"/>
            <family val="3"/>
            <charset val="128"/>
          </rPr>
          <t xml:space="preserve">
</t>
        </r>
        <r>
          <rPr>
            <sz val="9"/>
            <color indexed="81"/>
            <rFont val="UD デジタル 教科書体 NK-R"/>
            <family val="1"/>
            <charset val="128"/>
          </rPr>
          <t xml:space="preserve">■ マイナンバーガイドラインの主な参照箇所及び概要 ■
（※主に入門編の内容を記載しているため、詳しくはマイナンバーガイドライン本体を参照してください。）
（別添１）特定個人情報に関する安全管理措置
２　講ずべき安全管理措置の内容
Ｄ　人的安全管理措置
ｂ　事務取扱担当者等の教育  
○　保護責任者は、部署内の事務取扱担当者等に特定個人情報の保護に関する必要な教育研修を行う。
・　事務取扱担当者への教育研修
・　情報システムの管理に関する事務に従事する職員への教育研修
・　保護責任者に対する研修
・　情報システムの管理に関する事務に従事する職員への教育研修
・　特定個人情報ファイルを取り扱う事務に従事する者への研修
・　サイバーセキュリティに関する研修（具体的内容については、マイナンバーガイドラインを参照すること。）
※　教育研修については、教育研修への参加の機会を付与するとともに、研修未受講者に対して再受講の機会を付与する等の必要な措置を講ずる。
ｃ　法令・内部規程違反等に対する厳正な対処  
○　法令又は内部規程等に違反した職員に対し、法令又は内部規程等に基づき厳正に対処する。
</t>
        </r>
      </text>
    </comment>
    <comment ref="J40" authorId="0" shapeId="0" xr:uid="{663F6B60-FFC5-49C3-B4F3-D57245F17A0F}">
      <text>
        <r>
          <rPr>
            <b/>
            <sz val="12"/>
            <color indexed="81"/>
            <rFont val="Meiryo UI"/>
            <family val="3"/>
            <charset val="128"/>
          </rPr>
          <t>○　特定個人情報を取り扱う従業者等に対して、特定個人情報の安全管理が図られるようどのような教育・啓発を行うか、違反行為を行った従業者等に対して、どのような措置を講ずるかについて記載してください。例えば、研修の内容・方法・頻度、未受講者への対応方法等を記載することが考えられます。</t>
        </r>
        <r>
          <rPr>
            <b/>
            <sz val="9"/>
            <color indexed="81"/>
            <rFont val="MS P ゴシック"/>
            <family val="3"/>
            <charset val="128"/>
          </rPr>
          <t xml:space="preserve">
</t>
        </r>
        <r>
          <rPr>
            <b/>
            <sz val="9"/>
            <color indexed="81"/>
            <rFont val="UD デジタル 教科書体 NK-R"/>
            <family val="1"/>
            <charset val="128"/>
          </rPr>
          <t xml:space="preserve">
</t>
        </r>
        <r>
          <rPr>
            <sz val="9"/>
            <color indexed="81"/>
            <rFont val="UD デジタル 教科書体 NK-R"/>
            <family val="1"/>
            <charset val="128"/>
          </rPr>
          <t>■ マイナンバーガイドラインの主な参照箇所及び概要 ■
（※主に入門編の内容を記載しているため、詳しくはマイナンバーガイドライン本体を参照してください。）
（別添１）特定個人情報に関する安全管理措置
２　講ずべき安全管理措置の内容
Ｄ　人的安全管理措置
ｂ　事務取扱担当者等の教育  
○　保護責任者は、部署内の事務取扱担当者等に特定個人情報の保護に関する必要な教育研修を行う。
・　事務取扱担当者への教育研修
・　情報システムの管理に関する事務に従事する職員への教育研修
・　保護責任者に対する研修
・　情報システムの管理に関する事務に従事する職員への教育研修
・　特定個人情報ファイルを取り扱う事務に従事する者への研修
・　サイバーセキュリティに関する研修（具体的内容については、マイナンバーガイドラインを参照すること。）
※　教育研修については、教育研修への参加の機会を付与するとともに、研修未受講者に対して再受講の機会を付与する等の必要な措置を講ずる。
ｃ　法令・内部規程違反等に対する厳正な対処  
○　法令又は内部規程等に違反した職員に対し、法令又は内部規程等に基づき厳正に対処する。</t>
        </r>
        <r>
          <rPr>
            <b/>
            <sz val="9"/>
            <color indexed="81"/>
            <rFont val="MS P ゴシック"/>
            <family val="3"/>
            <charset val="128"/>
          </rPr>
          <t xml:space="preserve">
</t>
        </r>
        <r>
          <rPr>
            <sz val="9"/>
            <color indexed="81"/>
            <rFont val="MS P ゴシック"/>
            <family val="3"/>
            <charset val="128"/>
          </rPr>
          <t xml:space="preserve">
</t>
        </r>
      </text>
    </comment>
    <comment ref="A54" authorId="0" shapeId="0" xr:uid="{371CA066-6BC3-4490-9BD6-6D790EA7D052}">
      <text>
        <r>
          <rPr>
            <b/>
            <sz val="12"/>
            <color indexed="81"/>
            <rFont val="Meiryo UI"/>
            <family val="3"/>
            <charset val="128"/>
          </rPr>
          <t>○　上記の他、リスク対策として取り組んでいることがあれば記載してください。
○　また、Ⅲ１．から７．まででは特定個人情報ファイルの取扱いプロセスにおいて想定されるリスクを列記していましたが、これら以外のリスクを特定し、それらのリスクへの対策を実施している場合も、ここに記載してください。
○　組織的及び人的安全管理措置等の観点から、評価実施機関の組織体制や評価対象事務の特性を考慮し、取り組んでいることがあれば記載してください。
○　例えば、次のような内容を記載することが考えられます。
　・　特定個人情報の適切な取扱いについて、継続的な改善を実施するための仕組み
　・　評価対象の事務における事務責任者等の関与の仕組み
　・　特定個人情報保護評価を適切に実施するために整備している体制
　・　特定個人情報の漏えい事案等が発生した場合の対応</t>
        </r>
        <r>
          <rPr>
            <b/>
            <sz val="9"/>
            <color indexed="81"/>
            <rFont val="MS P ゴシック"/>
            <family val="3"/>
            <charset val="128"/>
          </rPr>
          <t xml:space="preserve">
</t>
        </r>
        <r>
          <rPr>
            <sz val="9"/>
            <color indexed="81"/>
            <rFont val="MS P ゴシック"/>
            <family val="3"/>
            <charset val="128"/>
          </rPr>
          <t xml:space="preserve">
</t>
        </r>
      </text>
    </comment>
  </commentList>
</comments>
</file>

<file path=xl/sharedStrings.xml><?xml version="1.0" encoding="utf-8"?>
<sst xmlns="http://schemas.openxmlformats.org/spreadsheetml/2006/main" count="12600" uniqueCount="1328">
  <si>
    <t>特定個人情報保護評価書（全項目評価書）</t>
    <rPh sb="0" eb="2">
      <t>トクテイ</t>
    </rPh>
    <rPh sb="2" eb="4">
      <t>コジン</t>
    </rPh>
    <phoneticPr fontId="1"/>
  </si>
  <si>
    <t>評価書番号</t>
    <rPh sb="0" eb="3">
      <t>ヒョウカショ</t>
    </rPh>
    <rPh sb="3" eb="5">
      <t>バンゴウ</t>
    </rPh>
    <phoneticPr fontId="1"/>
  </si>
  <si>
    <t xml:space="preserve"> 評価書名</t>
    <phoneticPr fontId="1"/>
  </si>
  <si>
    <t xml:space="preserve"> 個人のプライバシー等の権利利益の保護の宣言</t>
    <rPh sb="1" eb="3">
      <t>コジン</t>
    </rPh>
    <rPh sb="10" eb="11">
      <t>トウ</t>
    </rPh>
    <rPh sb="12" eb="14">
      <t>ケンリ</t>
    </rPh>
    <rPh sb="14" eb="16">
      <t>リエキ</t>
    </rPh>
    <rPh sb="17" eb="19">
      <t>ホゴ</t>
    </rPh>
    <rPh sb="20" eb="22">
      <t>センゲン</t>
    </rPh>
    <phoneticPr fontId="1"/>
  </si>
  <si>
    <t>特記事項</t>
    <rPh sb="0" eb="2">
      <t>トッキ</t>
    </rPh>
    <rPh sb="2" eb="4">
      <t>ジコウ</t>
    </rPh>
    <phoneticPr fontId="1"/>
  </si>
  <si>
    <t xml:space="preserve"> 評価実施機関名</t>
    <rPh sb="1" eb="3">
      <t>ヒョウカ</t>
    </rPh>
    <rPh sb="3" eb="5">
      <t>ジッシ</t>
    </rPh>
    <rPh sb="5" eb="7">
      <t>キカン</t>
    </rPh>
    <rPh sb="7" eb="8">
      <t>メイ</t>
    </rPh>
    <phoneticPr fontId="1"/>
  </si>
  <si>
    <t xml:space="preserve"> 個人情報保護委員会　承認日　【行政機関等のみ】</t>
    <rPh sb="1" eb="3">
      <t>コジン</t>
    </rPh>
    <rPh sb="3" eb="5">
      <t>ジョウホウ</t>
    </rPh>
    <rPh sb="5" eb="7">
      <t>ホゴ</t>
    </rPh>
    <rPh sb="7" eb="10">
      <t>イインカイ</t>
    </rPh>
    <rPh sb="11" eb="13">
      <t>ショウニン</t>
    </rPh>
    <rPh sb="13" eb="14">
      <t>ヒ</t>
    </rPh>
    <rPh sb="16" eb="18">
      <t>ギョウセイ</t>
    </rPh>
    <rPh sb="18" eb="20">
      <t>キカン</t>
    </rPh>
    <rPh sb="20" eb="21">
      <t>トウ</t>
    </rPh>
    <phoneticPr fontId="1"/>
  </si>
  <si>
    <t xml:space="preserve"> 公表日</t>
    <rPh sb="1" eb="4">
      <t>コウヒョウビ</t>
    </rPh>
    <rPh sb="3" eb="4">
      <t>ビ</t>
    </rPh>
    <phoneticPr fontId="1"/>
  </si>
  <si>
    <t>EOF</t>
    <phoneticPr fontId="1"/>
  </si>
  <si>
    <t>項目一覧</t>
    <rPh sb="0" eb="2">
      <t>コウモク</t>
    </rPh>
    <rPh sb="2" eb="4">
      <t>イチラン</t>
    </rPh>
    <phoneticPr fontId="1"/>
  </si>
  <si>
    <t>Ⅰ　基本情報</t>
    <rPh sb="2" eb="4">
      <t>キホン</t>
    </rPh>
    <rPh sb="4" eb="6">
      <t>ジョウホウ</t>
    </rPh>
    <phoneticPr fontId="1"/>
  </si>
  <si>
    <t>　（別添１） 事務の内容</t>
    <rPh sb="2" eb="4">
      <t>ベッテン</t>
    </rPh>
    <rPh sb="10" eb="12">
      <t>ナイヨウ</t>
    </rPh>
    <phoneticPr fontId="1"/>
  </si>
  <si>
    <t>Ⅱ　特定個人情報ファイルの概要</t>
    <phoneticPr fontId="1"/>
  </si>
  <si>
    <t>　（別添２） 特定個人情報ファイル記録項目</t>
    <rPh sb="2" eb="4">
      <t>ベッテン</t>
    </rPh>
    <rPh sb="7" eb="9">
      <t>トクテイ</t>
    </rPh>
    <rPh sb="9" eb="11">
      <t>コジン</t>
    </rPh>
    <rPh sb="11" eb="13">
      <t>ジョウホウ</t>
    </rPh>
    <rPh sb="17" eb="19">
      <t>キロク</t>
    </rPh>
    <rPh sb="19" eb="21">
      <t>コウモク</t>
    </rPh>
    <phoneticPr fontId="1"/>
  </si>
  <si>
    <t>Ⅲ　特定個人情報ファイルの取扱いプロセスにおけるリスク対策</t>
    <phoneticPr fontId="1"/>
  </si>
  <si>
    <t>Ⅳ　その他のリスク対策</t>
    <phoneticPr fontId="1"/>
  </si>
  <si>
    <t>Ⅴ　開示請求、問合せ</t>
    <rPh sb="2" eb="4">
      <t>カイジ</t>
    </rPh>
    <rPh sb="4" eb="6">
      <t>セイキュウ</t>
    </rPh>
    <rPh sb="7" eb="8">
      <t>ト</t>
    </rPh>
    <rPh sb="8" eb="9">
      <t>ア</t>
    </rPh>
    <phoneticPr fontId="1"/>
  </si>
  <si>
    <t>Ⅵ　評価実施手続</t>
    <rPh sb="2" eb="4">
      <t>ヒョウカ</t>
    </rPh>
    <rPh sb="4" eb="6">
      <t>ジッシ</t>
    </rPh>
    <rPh sb="6" eb="8">
      <t>テツヅキ</t>
    </rPh>
    <phoneticPr fontId="1"/>
  </si>
  <si>
    <t>　（別添３）　変更箇所</t>
    <rPh sb="2" eb="4">
      <t>ベッテン</t>
    </rPh>
    <rPh sb="7" eb="9">
      <t>ヘンコウ</t>
    </rPh>
    <rPh sb="9" eb="11">
      <t>カショ</t>
    </rPh>
    <phoneticPr fontId="1"/>
  </si>
  <si>
    <t xml:space="preserve"> １．特定個人情報ファイルを取り扱う事務</t>
    <rPh sb="3" eb="5">
      <t>トクテイ</t>
    </rPh>
    <rPh sb="5" eb="7">
      <t>コジン</t>
    </rPh>
    <rPh sb="7" eb="9">
      <t>ジョウホウ</t>
    </rPh>
    <rPh sb="14" eb="15">
      <t>ト</t>
    </rPh>
    <rPh sb="16" eb="17">
      <t>アツカ</t>
    </rPh>
    <phoneticPr fontId="1"/>
  </si>
  <si>
    <t>1,000人未満</t>
    <phoneticPr fontId="1"/>
  </si>
  <si>
    <t>○</t>
    <phoneticPr fontId="1"/>
  </si>
  <si>
    <t>実施する</t>
    <rPh sb="0" eb="2">
      <t>ジッシ</t>
    </rPh>
    <phoneticPr fontId="1"/>
  </si>
  <si>
    <t>1,000人以上1万人未満</t>
    <phoneticPr fontId="1"/>
  </si>
  <si>
    <t>実施しない</t>
    <rPh sb="0" eb="2">
      <t>ジッシ</t>
    </rPh>
    <phoneticPr fontId="1"/>
  </si>
  <si>
    <t xml:space="preserve"> ①事務の名称</t>
    <rPh sb="5" eb="7">
      <t>メイショウ</t>
    </rPh>
    <phoneticPr fontId="1"/>
  </si>
  <si>
    <t>1万人以上10万人未満</t>
    <phoneticPr fontId="1"/>
  </si>
  <si>
    <t>未定</t>
    <rPh sb="0" eb="2">
      <t>ミテイ</t>
    </rPh>
    <phoneticPr fontId="1"/>
  </si>
  <si>
    <t/>
  </si>
  <si>
    <t>10万人以上30万人未満</t>
    <phoneticPr fontId="1"/>
  </si>
  <si>
    <r>
      <t xml:space="preserve"> ②事務の内容</t>
    </r>
    <r>
      <rPr>
        <sz val="9"/>
        <color rgb="FFFF0000"/>
        <rFont val="ＭＳ Ｐゴシック"/>
        <family val="3"/>
        <charset val="128"/>
        <scheme val="minor"/>
      </rPr>
      <t>　※</t>
    </r>
    <rPh sb="5" eb="7">
      <t>ナイヨウ</t>
    </rPh>
    <phoneticPr fontId="1"/>
  </si>
  <si>
    <t>2_1</t>
    <phoneticPr fontId="1"/>
  </si>
  <si>
    <t>30万人以上</t>
    <phoneticPr fontId="1"/>
  </si>
  <si>
    <t>2_2</t>
    <phoneticPr fontId="1"/>
  </si>
  <si>
    <t>2_3</t>
    <phoneticPr fontId="1"/>
  </si>
  <si>
    <t xml:space="preserve"> ③対象人数</t>
    <rPh sb="2" eb="4">
      <t>タイショウ</t>
    </rPh>
    <rPh sb="4" eb="6">
      <t>ニンズウ</t>
    </rPh>
    <phoneticPr fontId="1"/>
  </si>
  <si>
    <t>＜選択肢＞</t>
    <rPh sb="1" eb="4">
      <t>センタクシ</t>
    </rPh>
    <phoneticPr fontId="1"/>
  </si>
  <si>
    <t>[</t>
    <phoneticPr fontId="1"/>
  </si>
  <si>
    <t>]</t>
    <phoneticPr fontId="1"/>
  </si>
  <si>
    <t>1) 1,000人未満</t>
    <rPh sb="8" eb="9">
      <t>ニン</t>
    </rPh>
    <rPh sb="9" eb="11">
      <t>ミマン</t>
    </rPh>
    <phoneticPr fontId="1"/>
  </si>
  <si>
    <t>2) 1,000人以上1万人未満</t>
    <rPh sb="8" eb="9">
      <t>ニン</t>
    </rPh>
    <rPh sb="9" eb="11">
      <t>イジョウ</t>
    </rPh>
    <rPh sb="12" eb="14">
      <t>マンニン</t>
    </rPh>
    <rPh sb="14" eb="16">
      <t>ミマン</t>
    </rPh>
    <phoneticPr fontId="1"/>
  </si>
  <si>
    <t>3) 1万人以上10万人未満</t>
    <rPh sb="4" eb="5">
      <t>マン</t>
    </rPh>
    <rPh sb="5" eb="6">
      <t>ニン</t>
    </rPh>
    <rPh sb="6" eb="8">
      <t>イジョウ</t>
    </rPh>
    <rPh sb="10" eb="12">
      <t>マンニン</t>
    </rPh>
    <rPh sb="12" eb="14">
      <t>ミマン</t>
    </rPh>
    <phoneticPr fontId="1"/>
  </si>
  <si>
    <t>4) 10万人以上30万人未満</t>
    <rPh sb="5" eb="7">
      <t>マンニン</t>
    </rPh>
    <rPh sb="7" eb="9">
      <t>イジョウ</t>
    </rPh>
    <rPh sb="11" eb="13">
      <t>マンニン</t>
    </rPh>
    <rPh sb="13" eb="15">
      <t>ミマン</t>
    </rPh>
    <phoneticPr fontId="1"/>
  </si>
  <si>
    <t>5) 30万人以上</t>
    <rPh sb="5" eb="7">
      <t>マンニン</t>
    </rPh>
    <rPh sb="7" eb="9">
      <t>イジョウ</t>
    </rPh>
    <phoneticPr fontId="1"/>
  </si>
  <si>
    <t xml:space="preserve"> ２．特定個人情報ファイルを取り扱う事務において使用するシステム</t>
    <rPh sb="3" eb="5">
      <t>トクテイ</t>
    </rPh>
    <rPh sb="5" eb="7">
      <t>コジン</t>
    </rPh>
    <rPh sb="7" eb="9">
      <t>ジョウホウ</t>
    </rPh>
    <rPh sb="14" eb="15">
      <t>ト</t>
    </rPh>
    <rPh sb="16" eb="17">
      <t>アツカ</t>
    </rPh>
    <rPh sb="18" eb="20">
      <t>ジム</t>
    </rPh>
    <rPh sb="24" eb="26">
      <t>シヨウ</t>
    </rPh>
    <phoneticPr fontId="1"/>
  </si>
  <si>
    <t xml:space="preserve"> システム1</t>
    <phoneticPr fontId="1"/>
  </si>
  <si>
    <t xml:space="preserve"> ①システムの名称</t>
    <rPh sb="7" eb="9">
      <t>メイショウ</t>
    </rPh>
    <phoneticPr fontId="1"/>
  </si>
  <si>
    <t>#KBN1_1</t>
    <phoneticPr fontId="1"/>
  </si>
  <si>
    <t xml:space="preserve"> ②システムの機能</t>
    <rPh sb="7" eb="9">
      <t>キノウ</t>
    </rPh>
    <phoneticPr fontId="1"/>
  </si>
  <si>
    <t>5_1</t>
    <phoneticPr fontId="1"/>
  </si>
  <si>
    <t>5_2</t>
    <phoneticPr fontId="1"/>
  </si>
  <si>
    <t>5_3</t>
    <phoneticPr fontId="1"/>
  </si>
  <si>
    <t xml:space="preserve"> ③他のシステムとの接続</t>
    <rPh sb="2" eb="3">
      <t>タ</t>
    </rPh>
    <rPh sb="10" eb="12">
      <t>セツゾク</t>
    </rPh>
    <phoneticPr fontId="1"/>
  </si>
  <si>
    <t>] 情報提供ネットワークシステム</t>
    <rPh sb="2" eb="4">
      <t>ジョウホウ</t>
    </rPh>
    <rPh sb="4" eb="6">
      <t>テイキョウ</t>
    </rPh>
    <phoneticPr fontId="1"/>
  </si>
  <si>
    <t>] 庁内連携システム</t>
    <rPh sb="2" eb="4">
      <t>チョウナイ</t>
    </rPh>
    <rPh sb="4" eb="6">
      <t>レンケイ</t>
    </rPh>
    <phoneticPr fontId="1"/>
  </si>
  <si>
    <t>] 住民基本台帳ネットワークシステム</t>
    <rPh sb="2" eb="4">
      <t>ジュウミン</t>
    </rPh>
    <rPh sb="4" eb="6">
      <t>キホン</t>
    </rPh>
    <rPh sb="6" eb="8">
      <t>ダイチョウ</t>
    </rPh>
    <phoneticPr fontId="1"/>
  </si>
  <si>
    <t>] 既存住民基本台帳システム</t>
    <rPh sb="2" eb="4">
      <t>キゾン</t>
    </rPh>
    <rPh sb="4" eb="6">
      <t>ジュウミン</t>
    </rPh>
    <rPh sb="6" eb="8">
      <t>キホン</t>
    </rPh>
    <rPh sb="8" eb="10">
      <t>ダイチョウ</t>
    </rPh>
    <phoneticPr fontId="1"/>
  </si>
  <si>
    <t>] 宛名システム等</t>
    <rPh sb="2" eb="4">
      <t>アテナ</t>
    </rPh>
    <rPh sb="8" eb="9">
      <t>トウ</t>
    </rPh>
    <phoneticPr fontId="1"/>
  </si>
  <si>
    <t>] 税務システム</t>
    <phoneticPr fontId="1"/>
  </si>
  <si>
    <t>] その他</t>
    <rPh sb="4" eb="5">
      <t>タ</t>
    </rPh>
    <phoneticPr fontId="1"/>
  </si>
  <si>
    <t>（</t>
    <phoneticPr fontId="1"/>
  </si>
  <si>
    <t>）</t>
    <phoneticPr fontId="1"/>
  </si>
  <si>
    <t xml:space="preserve"> システム2～5</t>
    <phoneticPr fontId="1"/>
  </si>
  <si>
    <t xml:space="preserve"> システム2</t>
  </si>
  <si>
    <t>#KBN1_2</t>
    <phoneticPr fontId="1"/>
  </si>
  <si>
    <t xml:space="preserve"> システム3</t>
  </si>
  <si>
    <t>#KBN1_3</t>
    <phoneticPr fontId="1"/>
  </si>
  <si>
    <t xml:space="preserve"> システム4</t>
  </si>
  <si>
    <t>#KBN1_4</t>
    <phoneticPr fontId="1"/>
  </si>
  <si>
    <t xml:space="preserve"> システム5</t>
  </si>
  <si>
    <t>#KBN1_5</t>
    <phoneticPr fontId="1"/>
  </si>
  <si>
    <t xml:space="preserve"> システム6～10</t>
  </si>
  <si>
    <t xml:space="preserve"> システム6</t>
  </si>
  <si>
    <t>#KBN1_6</t>
    <phoneticPr fontId="1"/>
  </si>
  <si>
    <t xml:space="preserve"> システム7</t>
  </si>
  <si>
    <t>#KBN1_7</t>
    <phoneticPr fontId="1"/>
  </si>
  <si>
    <t xml:space="preserve"> システム8</t>
  </si>
  <si>
    <t>#KBN1_8</t>
    <phoneticPr fontId="1"/>
  </si>
  <si>
    <t xml:space="preserve"> システム9</t>
  </si>
  <si>
    <t>#KBN1_9</t>
    <phoneticPr fontId="1"/>
  </si>
  <si>
    <t xml:space="preserve"> システム10</t>
  </si>
  <si>
    <t>#KBN1_10</t>
    <phoneticPr fontId="1"/>
  </si>
  <si>
    <t xml:space="preserve"> システム11～15</t>
  </si>
  <si>
    <t xml:space="preserve"> システム11</t>
  </si>
  <si>
    <t>#KBN1_11</t>
    <phoneticPr fontId="1"/>
  </si>
  <si>
    <t xml:space="preserve"> システム12</t>
  </si>
  <si>
    <t>#KBN1_12</t>
    <phoneticPr fontId="1"/>
  </si>
  <si>
    <t xml:space="preserve"> システム13</t>
  </si>
  <si>
    <t>#KBN1_13</t>
    <phoneticPr fontId="1"/>
  </si>
  <si>
    <t xml:space="preserve"> システム14</t>
  </si>
  <si>
    <t>#KBN1_14</t>
    <phoneticPr fontId="1"/>
  </si>
  <si>
    <t xml:space="preserve"> システム15</t>
  </si>
  <si>
    <t>#KBN1_15</t>
    <phoneticPr fontId="1"/>
  </si>
  <si>
    <t xml:space="preserve"> システム16～20</t>
  </si>
  <si>
    <t xml:space="preserve"> システム16</t>
  </si>
  <si>
    <t>#KBN1_16</t>
    <phoneticPr fontId="1"/>
  </si>
  <si>
    <t xml:space="preserve"> システム17</t>
  </si>
  <si>
    <t>#KBN1_17</t>
    <phoneticPr fontId="1"/>
  </si>
  <si>
    <t xml:space="preserve"> システム18</t>
  </si>
  <si>
    <t>#KBN1_18</t>
    <phoneticPr fontId="1"/>
  </si>
  <si>
    <t xml:space="preserve"> システム19</t>
  </si>
  <si>
    <t>#KBN1_19</t>
    <phoneticPr fontId="1"/>
  </si>
  <si>
    <t xml:space="preserve"> システム20</t>
  </si>
  <si>
    <t>#KBN1_20</t>
    <phoneticPr fontId="1"/>
  </si>
  <si>
    <t xml:space="preserve"> ３．特定個人情報ファイル名</t>
    <rPh sb="3" eb="5">
      <t>トクテイ</t>
    </rPh>
    <rPh sb="5" eb="7">
      <t>コジン</t>
    </rPh>
    <rPh sb="7" eb="9">
      <t>ジョウホウ</t>
    </rPh>
    <rPh sb="13" eb="14">
      <t>メイ</t>
    </rPh>
    <phoneticPr fontId="1"/>
  </si>
  <si>
    <t xml:space="preserve"> ４．特定個人情報ファイルを取り扱う理由</t>
    <rPh sb="3" eb="5">
      <t>トクテイ</t>
    </rPh>
    <rPh sb="5" eb="7">
      <t>コジン</t>
    </rPh>
    <rPh sb="7" eb="9">
      <t>ジョウホウ</t>
    </rPh>
    <rPh sb="14" eb="15">
      <t>ト</t>
    </rPh>
    <rPh sb="16" eb="17">
      <t>アツカ</t>
    </rPh>
    <rPh sb="18" eb="20">
      <t>リユウ</t>
    </rPh>
    <phoneticPr fontId="1"/>
  </si>
  <si>
    <t xml:space="preserve"> ①事務実施上の必要性</t>
    <rPh sb="4" eb="6">
      <t>ジッシ</t>
    </rPh>
    <rPh sb="8" eb="10">
      <t>ヒツヨウ</t>
    </rPh>
    <rPh sb="10" eb="11">
      <t>セイ</t>
    </rPh>
    <phoneticPr fontId="1"/>
  </si>
  <si>
    <t xml:space="preserve"> ②実現が期待されるメリット</t>
    <rPh sb="2" eb="4">
      <t>ジツゲン</t>
    </rPh>
    <rPh sb="5" eb="7">
      <t>キタイ</t>
    </rPh>
    <phoneticPr fontId="1"/>
  </si>
  <si>
    <t xml:space="preserve"> ５．個人番号の利用　※</t>
    <rPh sb="3" eb="5">
      <t>コジン</t>
    </rPh>
    <rPh sb="5" eb="7">
      <t>バンゴウ</t>
    </rPh>
    <rPh sb="8" eb="10">
      <t>リヨウ</t>
    </rPh>
    <phoneticPr fontId="1"/>
  </si>
  <si>
    <t xml:space="preserve"> 法令上の根拠</t>
    <rPh sb="1" eb="4">
      <t>ホウレイジョウ</t>
    </rPh>
    <rPh sb="5" eb="7">
      <t>コンキョ</t>
    </rPh>
    <phoneticPr fontId="1"/>
  </si>
  <si>
    <t xml:space="preserve"> ６．情報提供ネットワークシステムによる情報連携 ※</t>
    <rPh sb="3" eb="5">
      <t>ジョウホウ</t>
    </rPh>
    <rPh sb="5" eb="7">
      <t>テイキョウ</t>
    </rPh>
    <rPh sb="20" eb="22">
      <t>ジョウホウ</t>
    </rPh>
    <rPh sb="22" eb="24">
      <t>レンケイ</t>
    </rPh>
    <phoneticPr fontId="1"/>
  </si>
  <si>
    <t xml:space="preserve"> ①実施の有無</t>
    <rPh sb="2" eb="4">
      <t>ジッシ</t>
    </rPh>
    <rPh sb="5" eb="7">
      <t>ウム</t>
    </rPh>
    <phoneticPr fontId="1"/>
  </si>
  <si>
    <t>1) 実施する</t>
    <rPh sb="3" eb="5">
      <t>ジッシ</t>
    </rPh>
    <phoneticPr fontId="1"/>
  </si>
  <si>
    <t>2) 実施しない</t>
    <rPh sb="3" eb="5">
      <t>ジッシ</t>
    </rPh>
    <phoneticPr fontId="1"/>
  </si>
  <si>
    <t>3) 未定</t>
    <rPh sb="3" eb="5">
      <t>ミテイ</t>
    </rPh>
    <phoneticPr fontId="1"/>
  </si>
  <si>
    <t xml:space="preserve"> ②法令上の根拠</t>
    <rPh sb="2" eb="5">
      <t>ホウレイジョウ</t>
    </rPh>
    <rPh sb="6" eb="8">
      <t>コンキョ</t>
    </rPh>
    <phoneticPr fontId="1"/>
  </si>
  <si>
    <t xml:space="preserve"> ７．評価実施機関における担当部署</t>
    <rPh sb="3" eb="5">
      <t>ヒョウカ</t>
    </rPh>
    <rPh sb="5" eb="7">
      <t>ジッシ</t>
    </rPh>
    <rPh sb="7" eb="9">
      <t>キカン</t>
    </rPh>
    <rPh sb="13" eb="15">
      <t>タントウ</t>
    </rPh>
    <rPh sb="15" eb="17">
      <t>ブショ</t>
    </rPh>
    <phoneticPr fontId="1"/>
  </si>
  <si>
    <t xml:space="preserve"> ①部署</t>
    <rPh sb="2" eb="4">
      <t>ブショ</t>
    </rPh>
    <phoneticPr fontId="1"/>
  </si>
  <si>
    <t xml:space="preserve"> ②所属長の役職名</t>
    <rPh sb="2" eb="5">
      <t>ショゾクチョウ</t>
    </rPh>
    <rPh sb="6" eb="9">
      <t>ヤクショクメイ</t>
    </rPh>
    <phoneticPr fontId="1"/>
  </si>
  <si>
    <t xml:space="preserve"> ８．他の評価実施機関</t>
    <rPh sb="3" eb="4">
      <t>タ</t>
    </rPh>
    <rPh sb="5" eb="7">
      <t>ヒョウカ</t>
    </rPh>
    <rPh sb="7" eb="9">
      <t>ジッシ</t>
    </rPh>
    <rPh sb="9" eb="11">
      <t>キカン</t>
    </rPh>
    <phoneticPr fontId="1"/>
  </si>
  <si>
    <t xml:space="preserve"> （別添1） 事務の内容</t>
    <rPh sb="2" eb="4">
      <t>ベッテン</t>
    </rPh>
    <rPh sb="10" eb="12">
      <t>ナイヨウ</t>
    </rPh>
    <phoneticPr fontId="1"/>
  </si>
  <si>
    <t>（備考）　</t>
    <rPh sb="1" eb="3">
      <t>ビコウ</t>
    </rPh>
    <phoneticPr fontId="1"/>
  </si>
  <si>
    <t>Ⅱ　特定個人情報ファイルの概要</t>
    <rPh sb="2" eb="4">
      <t>トクテイ</t>
    </rPh>
    <rPh sb="4" eb="6">
      <t>コジン</t>
    </rPh>
    <rPh sb="6" eb="8">
      <t>ジョウホウ</t>
    </rPh>
    <rPh sb="13" eb="15">
      <t>ガイヨウ</t>
    </rPh>
    <phoneticPr fontId="1"/>
  </si>
  <si>
    <t xml:space="preserve"> １．特定個人情報ファイル名</t>
    <rPh sb="3" eb="5">
      <t>トクテイ</t>
    </rPh>
    <rPh sb="5" eb="7">
      <t>コジン</t>
    </rPh>
    <rPh sb="7" eb="9">
      <t>ジョウホウ</t>
    </rPh>
    <rPh sb="13" eb="14">
      <t>ナ</t>
    </rPh>
    <phoneticPr fontId="1"/>
  </si>
  <si>
    <t>システム用ファイル</t>
    <rPh sb="4" eb="5">
      <t>ヨウ</t>
    </rPh>
    <phoneticPr fontId="1"/>
  </si>
  <si>
    <t>1万人未満</t>
    <rPh sb="1" eb="3">
      <t>マンニン</t>
    </rPh>
    <rPh sb="3" eb="5">
      <t>ミマン</t>
    </rPh>
    <phoneticPr fontId="1"/>
  </si>
  <si>
    <t>10項目未満</t>
    <rPh sb="2" eb="4">
      <t>コウモク</t>
    </rPh>
    <rPh sb="4" eb="6">
      <t>ミマン</t>
    </rPh>
    <phoneticPr fontId="1"/>
  </si>
  <si>
    <t>10人未満</t>
    <rPh sb="2" eb="3">
      <t>ニン</t>
    </rPh>
    <rPh sb="3" eb="5">
      <t>ミマン</t>
    </rPh>
    <phoneticPr fontId="1"/>
  </si>
  <si>
    <t>委託する</t>
    <rPh sb="0" eb="2">
      <t>イタク</t>
    </rPh>
    <phoneticPr fontId="1"/>
  </si>
  <si>
    <t>特定個人情報ファイルの全体</t>
    <phoneticPr fontId="1"/>
  </si>
  <si>
    <t>再委託する</t>
    <rPh sb="0" eb="1">
      <t>サイ</t>
    </rPh>
    <rPh sb="1" eb="3">
      <t>イタク</t>
    </rPh>
    <phoneticPr fontId="1"/>
  </si>
  <si>
    <t>1年未満</t>
    <rPh sb="1" eb="2">
      <t>ネン</t>
    </rPh>
    <rPh sb="2" eb="4">
      <t>ミマン</t>
    </rPh>
    <phoneticPr fontId="1"/>
  </si>
  <si>
    <t>その他の電子ファイル（表計算ファイル等）</t>
    <phoneticPr fontId="1"/>
  </si>
  <si>
    <t>10項目以上50項目未満</t>
    <rPh sb="2" eb="6">
      <t>コウモクイジョウ</t>
    </rPh>
    <rPh sb="8" eb="10">
      <t>コウモク</t>
    </rPh>
    <rPh sb="10" eb="12">
      <t>ミマン</t>
    </rPh>
    <phoneticPr fontId="1"/>
  </si>
  <si>
    <t>10人以上50人未満</t>
    <phoneticPr fontId="1"/>
  </si>
  <si>
    <t>委託しない</t>
    <rPh sb="0" eb="2">
      <t>イタク</t>
    </rPh>
    <phoneticPr fontId="1"/>
  </si>
  <si>
    <t>特定個人情報ファイルの一部</t>
    <phoneticPr fontId="1"/>
  </si>
  <si>
    <t>再委託しない</t>
    <rPh sb="0" eb="1">
      <t>サイ</t>
    </rPh>
    <rPh sb="1" eb="3">
      <t>イタク</t>
    </rPh>
    <phoneticPr fontId="1"/>
  </si>
  <si>
    <t>1年</t>
    <rPh sb="1" eb="2">
      <t>ネン</t>
    </rPh>
    <phoneticPr fontId="1"/>
  </si>
  <si>
    <t>10万人以上100万人未満</t>
    <rPh sb="2" eb="4">
      <t>マンニン</t>
    </rPh>
    <rPh sb="4" eb="6">
      <t>イジョウ</t>
    </rPh>
    <rPh sb="9" eb="11">
      <t>マンニン</t>
    </rPh>
    <rPh sb="11" eb="13">
      <t>ミマン</t>
    </rPh>
    <phoneticPr fontId="1"/>
  </si>
  <si>
    <t>50項目以上100項目未満</t>
    <rPh sb="2" eb="6">
      <t>コウモクイジョウ</t>
    </rPh>
    <rPh sb="9" eb="11">
      <t>コウモク</t>
    </rPh>
    <rPh sb="11" eb="13">
      <t>ミマン</t>
    </rPh>
    <phoneticPr fontId="1"/>
  </si>
  <si>
    <t>50人以上100人未満</t>
    <rPh sb="2" eb="3">
      <t>ニン</t>
    </rPh>
    <rPh sb="3" eb="5">
      <t>イジョウ</t>
    </rPh>
    <rPh sb="8" eb="9">
      <t>ニン</t>
    </rPh>
    <rPh sb="9" eb="11">
      <t>ミマン</t>
    </rPh>
    <phoneticPr fontId="1"/>
  </si>
  <si>
    <t>2年</t>
    <rPh sb="1" eb="2">
      <t>ネン</t>
    </rPh>
    <phoneticPr fontId="1"/>
  </si>
  <si>
    <t>100万人以上1,000万人未満</t>
    <rPh sb="3" eb="5">
      <t>マンニン</t>
    </rPh>
    <rPh sb="5" eb="7">
      <t>イジョウ</t>
    </rPh>
    <rPh sb="12" eb="14">
      <t>マンニン</t>
    </rPh>
    <rPh sb="14" eb="16">
      <t>ミマン</t>
    </rPh>
    <phoneticPr fontId="1"/>
  </si>
  <si>
    <t>100項目以上</t>
    <rPh sb="3" eb="5">
      <t>コウモク</t>
    </rPh>
    <rPh sb="5" eb="7">
      <t>イジョウ</t>
    </rPh>
    <phoneticPr fontId="1"/>
  </si>
  <si>
    <t>100人以上1,000人未満</t>
    <rPh sb="3" eb="4">
      <t>ニン</t>
    </rPh>
    <rPh sb="4" eb="6">
      <t>イジョウ</t>
    </rPh>
    <rPh sb="11" eb="12">
      <t>ニン</t>
    </rPh>
    <rPh sb="12" eb="14">
      <t>ミマン</t>
    </rPh>
    <phoneticPr fontId="1"/>
  </si>
  <si>
    <t>100人以上500人未満</t>
    <rPh sb="3" eb="4">
      <t>ニン</t>
    </rPh>
    <rPh sb="4" eb="6">
      <t>イジョウ</t>
    </rPh>
    <rPh sb="9" eb="10">
      <t>ニン</t>
    </rPh>
    <rPh sb="10" eb="12">
      <t>ミマン</t>
    </rPh>
    <phoneticPr fontId="1"/>
  </si>
  <si>
    <t>3年</t>
    <rPh sb="1" eb="2">
      <t>ネン</t>
    </rPh>
    <phoneticPr fontId="1"/>
  </si>
  <si>
    <t xml:space="preserve"> ２．基本情報</t>
    <rPh sb="3" eb="5">
      <t>キホン</t>
    </rPh>
    <rPh sb="5" eb="7">
      <t>ジョウホウ</t>
    </rPh>
    <phoneticPr fontId="1"/>
  </si>
  <si>
    <t>1,000万人以上</t>
    <rPh sb="5" eb="7">
      <t>マンニン</t>
    </rPh>
    <rPh sb="7" eb="9">
      <t>イジョウ</t>
    </rPh>
    <phoneticPr fontId="1"/>
  </si>
  <si>
    <t>1,000人以上</t>
    <rPh sb="5" eb="6">
      <t>ニン</t>
    </rPh>
    <rPh sb="6" eb="8">
      <t>イジョウ</t>
    </rPh>
    <phoneticPr fontId="1"/>
  </si>
  <si>
    <t>500人以上1,000人未満</t>
    <rPh sb="3" eb="4">
      <t>ニン</t>
    </rPh>
    <rPh sb="4" eb="6">
      <t>イジョウ</t>
    </rPh>
    <rPh sb="11" eb="12">
      <t>ニン</t>
    </rPh>
    <rPh sb="12" eb="14">
      <t>ミマン</t>
    </rPh>
    <phoneticPr fontId="1"/>
  </si>
  <si>
    <t>4年</t>
    <rPh sb="1" eb="2">
      <t>ネン</t>
    </rPh>
    <phoneticPr fontId="1"/>
  </si>
  <si>
    <t>5年</t>
    <rPh sb="1" eb="2">
      <t>ネン</t>
    </rPh>
    <phoneticPr fontId="1"/>
  </si>
  <si>
    <r>
      <t xml:space="preserve"> ①ファイルの種類</t>
    </r>
    <r>
      <rPr>
        <sz val="9"/>
        <color rgb="FFFF0000"/>
        <rFont val="ＭＳ Ｐゴシック"/>
        <family val="3"/>
        <charset val="128"/>
        <scheme val="minor"/>
      </rPr>
      <t>　※</t>
    </r>
    <rPh sb="7" eb="9">
      <t>シュルイ</t>
    </rPh>
    <phoneticPr fontId="1"/>
  </si>
  <si>
    <t>＜選択肢＞</t>
    <phoneticPr fontId="1"/>
  </si>
  <si>
    <t>6年以上10年未満</t>
    <rPh sb="1" eb="2">
      <t>ネン</t>
    </rPh>
    <rPh sb="2" eb="4">
      <t>イジョウ</t>
    </rPh>
    <rPh sb="6" eb="7">
      <t>ネン</t>
    </rPh>
    <rPh sb="7" eb="9">
      <t>ミマン</t>
    </rPh>
    <phoneticPr fontId="1"/>
  </si>
  <si>
    <t>1） システム用ファイル</t>
  </si>
  <si>
    <t>10年以上20年未満</t>
    <rPh sb="2" eb="3">
      <t>ネン</t>
    </rPh>
    <rPh sb="3" eb="5">
      <t>イジョウ</t>
    </rPh>
    <rPh sb="7" eb="8">
      <t>ネン</t>
    </rPh>
    <rPh sb="8" eb="10">
      <t>ミマン</t>
    </rPh>
    <phoneticPr fontId="1"/>
  </si>
  <si>
    <t>2） その他の電子ファイル（表計算ファイル等）</t>
  </si>
  <si>
    <t>20年以上</t>
    <rPh sb="2" eb="3">
      <t>ネン</t>
    </rPh>
    <rPh sb="3" eb="5">
      <t>イジョウ</t>
    </rPh>
    <phoneticPr fontId="1"/>
  </si>
  <si>
    <t>定められていない</t>
    <rPh sb="0" eb="1">
      <t>サダ</t>
    </rPh>
    <phoneticPr fontId="1"/>
  </si>
  <si>
    <t xml:space="preserve"> ②対象となる本人の数</t>
    <rPh sb="2" eb="4">
      <t>タイショウ</t>
    </rPh>
    <rPh sb="7" eb="8">
      <t>ホン</t>
    </rPh>
    <rPh sb="8" eb="9">
      <t>ニンズウ</t>
    </rPh>
    <rPh sb="10" eb="11">
      <t>スウ</t>
    </rPh>
    <phoneticPr fontId="1"/>
  </si>
  <si>
    <t>1） 1万人未満</t>
    <rPh sb="4" eb="6">
      <t>マンニン</t>
    </rPh>
    <rPh sb="6" eb="8">
      <t>ミマン</t>
    </rPh>
    <phoneticPr fontId="1"/>
  </si>
  <si>
    <t>2） 1万人以上10万人未満</t>
  </si>
  <si>
    <t>3） 10万人以上100万人未満</t>
    <rPh sb="5" eb="9">
      <t>マンニンイジョウ</t>
    </rPh>
    <rPh sb="12" eb="14">
      <t>マンニン</t>
    </rPh>
    <rPh sb="14" eb="16">
      <t>ミマン</t>
    </rPh>
    <phoneticPr fontId="1"/>
  </si>
  <si>
    <t>4） 100万人以上1,000万人未満</t>
  </si>
  <si>
    <t>5） 1,000万人以上</t>
    <rPh sb="8" eb="10">
      <t>マンニン</t>
    </rPh>
    <rPh sb="10" eb="12">
      <t>イジョウ</t>
    </rPh>
    <phoneticPr fontId="1"/>
  </si>
  <si>
    <r>
      <t xml:space="preserve"> ③対象となる本人の範囲　</t>
    </r>
    <r>
      <rPr>
        <sz val="9"/>
        <color rgb="FFFF0000"/>
        <rFont val="ＭＳ Ｐゴシック"/>
        <family val="3"/>
        <charset val="128"/>
        <scheme val="minor"/>
      </rPr>
      <t xml:space="preserve">※ </t>
    </r>
    <rPh sb="2" eb="4">
      <t>タイショウ</t>
    </rPh>
    <rPh sb="7" eb="9">
      <t>ホンニン</t>
    </rPh>
    <rPh sb="10" eb="12">
      <t>ハンイ</t>
    </rPh>
    <phoneticPr fontId="1"/>
  </si>
  <si>
    <t xml:space="preserve"> その必要性</t>
    <rPh sb="3" eb="6">
      <t>ヒツヨウセイ</t>
    </rPh>
    <phoneticPr fontId="1"/>
  </si>
  <si>
    <t xml:space="preserve"> ④記録される項目</t>
    <rPh sb="2" eb="4">
      <t>キロク</t>
    </rPh>
    <rPh sb="7" eb="9">
      <t>コウモク</t>
    </rPh>
    <phoneticPr fontId="1"/>
  </si>
  <si>
    <t>1） 10項目未満</t>
    <rPh sb="5" eb="7">
      <t>コウモク</t>
    </rPh>
    <rPh sb="7" eb="9">
      <t>ミマン</t>
    </rPh>
    <phoneticPr fontId="1"/>
  </si>
  <si>
    <t>2） 10項目以上50項目未満</t>
    <rPh sb="5" eb="9">
      <t>コウモクイジョウ</t>
    </rPh>
    <rPh sb="11" eb="13">
      <t>コウモク</t>
    </rPh>
    <rPh sb="13" eb="15">
      <t>ミマン</t>
    </rPh>
    <phoneticPr fontId="1"/>
  </si>
  <si>
    <t>3） 50項目以上100項目未満</t>
  </si>
  <si>
    <t>4） 100項目以上</t>
    <rPh sb="6" eb="8">
      <t>コウモク</t>
    </rPh>
    <rPh sb="8" eb="10">
      <t>イジョウ</t>
    </rPh>
    <phoneticPr fontId="1"/>
  </si>
  <si>
    <r>
      <t xml:space="preserve"> 主な記録項目</t>
    </r>
    <r>
      <rPr>
        <sz val="9"/>
        <color rgb="FFFF0000"/>
        <rFont val="ＭＳ Ｐゴシック"/>
        <family val="3"/>
        <charset val="128"/>
        <scheme val="minor"/>
      </rPr>
      <t>　※</t>
    </r>
    <rPh sb="1" eb="2">
      <t>オモ</t>
    </rPh>
    <rPh sb="3" eb="5">
      <t>キロク</t>
    </rPh>
    <rPh sb="5" eb="7">
      <t>コウモク</t>
    </rPh>
    <phoneticPr fontId="1"/>
  </si>
  <si>
    <t>・識別情報</t>
    <rPh sb="1" eb="3">
      <t>シキベツ</t>
    </rPh>
    <rPh sb="3" eb="5">
      <t>ジョウホウ</t>
    </rPh>
    <phoneticPr fontId="1"/>
  </si>
  <si>
    <t>] 個人番号</t>
    <phoneticPr fontId="1"/>
  </si>
  <si>
    <t>] 個人番号対応符号</t>
    <phoneticPr fontId="1"/>
  </si>
  <si>
    <t>] その他識別情報（内部番号）</t>
    <phoneticPr fontId="1"/>
  </si>
  <si>
    <t>・連絡先等情報</t>
    <rPh sb="1" eb="3">
      <t>レンラク</t>
    </rPh>
    <rPh sb="3" eb="4">
      <t>サキ</t>
    </rPh>
    <rPh sb="4" eb="5">
      <t>ナド</t>
    </rPh>
    <rPh sb="5" eb="7">
      <t>ジョウホウ</t>
    </rPh>
    <phoneticPr fontId="1"/>
  </si>
  <si>
    <t>] 連絡先（電話番号等）</t>
    <phoneticPr fontId="1"/>
  </si>
  <si>
    <t>] その他住民票関係情報</t>
    <phoneticPr fontId="1"/>
  </si>
  <si>
    <t>・業務関係情報</t>
    <rPh sb="1" eb="3">
      <t>ギョウム</t>
    </rPh>
    <rPh sb="3" eb="5">
      <t>カンケイ</t>
    </rPh>
    <rPh sb="5" eb="7">
      <t>ジョウホウ</t>
    </rPh>
    <phoneticPr fontId="1"/>
  </si>
  <si>
    <t>] 国税関係情報</t>
    <phoneticPr fontId="1"/>
  </si>
  <si>
    <t>] 地方税関係情報</t>
    <phoneticPr fontId="1"/>
  </si>
  <si>
    <t>] 健康・医療関係情報</t>
    <phoneticPr fontId="1"/>
  </si>
  <si>
    <t>] 医療保険関係情報</t>
    <phoneticPr fontId="1"/>
  </si>
  <si>
    <t>] 児童福祉・子育て関係情報</t>
    <phoneticPr fontId="1"/>
  </si>
  <si>
    <t>] 障害者福祉関係情報</t>
    <phoneticPr fontId="1"/>
  </si>
  <si>
    <t>] 生活保護・社会福祉関係情報</t>
    <phoneticPr fontId="1"/>
  </si>
  <si>
    <t>] 介護・高齢者福祉関係情報</t>
    <phoneticPr fontId="1"/>
  </si>
  <si>
    <t>] 雇用・労働関係情報</t>
    <phoneticPr fontId="1"/>
  </si>
  <si>
    <t>] 年金関係情報</t>
    <phoneticPr fontId="1"/>
  </si>
  <si>
    <t>] 学校・教育関係情報</t>
    <phoneticPr fontId="1"/>
  </si>
  <si>
    <t>] 災害関係情報</t>
    <phoneticPr fontId="1"/>
  </si>
  <si>
    <t>] その他</t>
    <phoneticPr fontId="1"/>
  </si>
  <si>
    <t>（</t>
  </si>
  <si>
    <t>）</t>
  </si>
  <si>
    <t xml:space="preserve"> その妥当性</t>
    <rPh sb="3" eb="6">
      <t>ダトウセイ</t>
    </rPh>
    <phoneticPr fontId="1"/>
  </si>
  <si>
    <t xml:space="preserve"> 全ての記録項目</t>
    <rPh sb="1" eb="2">
      <t>スベ</t>
    </rPh>
    <rPh sb="4" eb="6">
      <t>キロク</t>
    </rPh>
    <rPh sb="6" eb="8">
      <t>コウモク</t>
    </rPh>
    <phoneticPr fontId="1"/>
  </si>
  <si>
    <t>別添２を参照。</t>
    <rPh sb="0" eb="2">
      <t>ベッテン</t>
    </rPh>
    <rPh sb="4" eb="6">
      <t>サンショウ</t>
    </rPh>
    <phoneticPr fontId="1"/>
  </si>
  <si>
    <t xml:space="preserve"> ⑤保有開始日</t>
    <rPh sb="2" eb="4">
      <t>ホユウ</t>
    </rPh>
    <rPh sb="4" eb="7">
      <t>カイシビ</t>
    </rPh>
    <phoneticPr fontId="1"/>
  </si>
  <si>
    <t xml:space="preserve"> ⑥事務担当部署</t>
    <rPh sb="2" eb="4">
      <t>ジム</t>
    </rPh>
    <rPh sb="4" eb="6">
      <t>タントウ</t>
    </rPh>
    <rPh sb="6" eb="8">
      <t>ブショ</t>
    </rPh>
    <phoneticPr fontId="1"/>
  </si>
  <si>
    <t xml:space="preserve"> ３．特定個人情報の入手・使用</t>
    <rPh sb="3" eb="5">
      <t>トクテイ</t>
    </rPh>
    <rPh sb="5" eb="7">
      <t>コジン</t>
    </rPh>
    <rPh sb="7" eb="9">
      <t>ジョウホウ</t>
    </rPh>
    <rPh sb="10" eb="12">
      <t>ニュウシュ</t>
    </rPh>
    <rPh sb="13" eb="15">
      <t>シヨウ</t>
    </rPh>
    <phoneticPr fontId="1"/>
  </si>
  <si>
    <r>
      <t xml:space="preserve"> ①入手元</t>
    </r>
    <r>
      <rPr>
        <sz val="9"/>
        <color rgb="FFFF0000"/>
        <rFont val="ＭＳ Ｐゴシック"/>
        <family val="3"/>
        <charset val="128"/>
        <scheme val="minor"/>
      </rPr>
      <t>　※</t>
    </r>
    <rPh sb="2" eb="4">
      <t>ニュウシュ</t>
    </rPh>
    <rPh sb="4" eb="5">
      <t>モト</t>
    </rPh>
    <phoneticPr fontId="1"/>
  </si>
  <si>
    <t>] 本人又は本人の代理人</t>
    <phoneticPr fontId="1"/>
  </si>
  <si>
    <t>] 評価実施機関内の他部署</t>
    <phoneticPr fontId="1"/>
  </si>
  <si>
    <t>] 行政機関・独立行政法人等</t>
    <phoneticPr fontId="1"/>
  </si>
  <si>
    <t>] 地方公共団体・地方独立行政法人</t>
    <phoneticPr fontId="1"/>
  </si>
  <si>
    <t>] 民間事業者</t>
    <phoneticPr fontId="1"/>
  </si>
  <si>
    <t xml:space="preserve"> ②入手方法</t>
    <rPh sb="2" eb="4">
      <t>ニュウシュ</t>
    </rPh>
    <rPh sb="4" eb="6">
      <t>ホウホウ</t>
    </rPh>
    <phoneticPr fontId="1"/>
  </si>
  <si>
    <t>] 紙</t>
    <rPh sb="2" eb="3">
      <t>カミ</t>
    </rPh>
    <phoneticPr fontId="1"/>
  </si>
  <si>
    <t>] 電子記録媒体（フラッシュメモリを除く。）</t>
    <phoneticPr fontId="1"/>
  </si>
  <si>
    <t>] フラッシュメモリ</t>
    <phoneticPr fontId="1"/>
  </si>
  <si>
    <t>] 電子メール</t>
    <phoneticPr fontId="1"/>
  </si>
  <si>
    <t>] 専用線</t>
    <phoneticPr fontId="1"/>
  </si>
  <si>
    <t>] 庁内連携システム</t>
    <phoneticPr fontId="1"/>
  </si>
  <si>
    <t>] 情報提供ネットワークシステム</t>
    <phoneticPr fontId="1"/>
  </si>
  <si>
    <t xml:space="preserve"> ③入手の時期・頻度</t>
    <rPh sb="5" eb="7">
      <t>ジキ</t>
    </rPh>
    <rPh sb="8" eb="10">
      <t>ヒンド</t>
    </rPh>
    <phoneticPr fontId="1"/>
  </si>
  <si>
    <t xml:space="preserve"> ④入手に係る妥当性</t>
    <rPh sb="5" eb="6">
      <t>カカ</t>
    </rPh>
    <rPh sb="7" eb="10">
      <t>ダトウセイ</t>
    </rPh>
    <phoneticPr fontId="1"/>
  </si>
  <si>
    <t xml:space="preserve"> ⑤本人への明示</t>
    <rPh sb="2" eb="4">
      <t>ホンニン</t>
    </rPh>
    <rPh sb="6" eb="8">
      <t>メイジ</t>
    </rPh>
    <phoneticPr fontId="1"/>
  </si>
  <si>
    <r>
      <t xml:space="preserve"> ⑥使用目的</t>
    </r>
    <r>
      <rPr>
        <sz val="9"/>
        <color rgb="FFFF0000"/>
        <rFont val="ＭＳ Ｐゴシック"/>
        <family val="3"/>
        <charset val="128"/>
        <scheme val="minor"/>
      </rPr>
      <t>　※</t>
    </r>
    <rPh sb="2" eb="4">
      <t>シヨウ</t>
    </rPh>
    <rPh sb="4" eb="6">
      <t>モクテキ</t>
    </rPh>
    <phoneticPr fontId="1"/>
  </si>
  <si>
    <t xml:space="preserve"> 変更の妥当性</t>
    <rPh sb="1" eb="3">
      <t>ヘンコウ</t>
    </rPh>
    <rPh sb="4" eb="7">
      <t>ダトウセイ</t>
    </rPh>
    <phoneticPr fontId="1"/>
  </si>
  <si>
    <t xml:space="preserve"> ⑦使用の主体</t>
    <rPh sb="2" eb="4">
      <t>シヨウ</t>
    </rPh>
    <rPh sb="5" eb="7">
      <t>シュタイ</t>
    </rPh>
    <phoneticPr fontId="1"/>
  </si>
  <si>
    <r>
      <t xml:space="preserve"> 使用部署</t>
    </r>
    <r>
      <rPr>
        <sz val="9"/>
        <color rgb="FFFF0000"/>
        <rFont val="ＭＳ Ｐゴシック"/>
        <family val="3"/>
        <charset val="128"/>
        <scheme val="minor"/>
      </rPr>
      <t>　※</t>
    </r>
    <rPh sb="1" eb="3">
      <t>シヨウ</t>
    </rPh>
    <rPh sb="3" eb="5">
      <t>ブショ</t>
    </rPh>
    <phoneticPr fontId="1"/>
  </si>
  <si>
    <t xml:space="preserve"> 使用者数</t>
    <rPh sb="1" eb="4">
      <t>シヨウシャ</t>
    </rPh>
    <rPh sb="4" eb="5">
      <t>スウ</t>
    </rPh>
    <phoneticPr fontId="1"/>
  </si>
  <si>
    <t>1） 10人未満</t>
  </si>
  <si>
    <t>2） 10人以上50人未満</t>
  </si>
  <si>
    <t>3） 50人以上100人未満</t>
  </si>
  <si>
    <t>4） 100人以上500人未満</t>
  </si>
  <si>
    <t>5） 500人以上1,000人未満</t>
  </si>
  <si>
    <t>6） 1,000人以上</t>
  </si>
  <si>
    <r>
      <t xml:space="preserve"> ⑧使用方法　</t>
    </r>
    <r>
      <rPr>
        <sz val="9"/>
        <color rgb="FFFF0000"/>
        <rFont val="ＭＳ Ｐゴシック"/>
        <family val="3"/>
        <charset val="128"/>
        <scheme val="minor"/>
      </rPr>
      <t>※</t>
    </r>
    <rPh sb="2" eb="4">
      <t>シヨウ</t>
    </rPh>
    <rPh sb="4" eb="6">
      <t>ホウホウ</t>
    </rPh>
    <phoneticPr fontId="1"/>
  </si>
  <si>
    <t>57_1</t>
    <phoneticPr fontId="1"/>
  </si>
  <si>
    <t>57_2</t>
    <phoneticPr fontId="1"/>
  </si>
  <si>
    <t>57_3</t>
    <phoneticPr fontId="1"/>
  </si>
  <si>
    <r>
      <t xml:space="preserve"> 情報の突合</t>
    </r>
    <r>
      <rPr>
        <sz val="9"/>
        <color rgb="FFFF0000"/>
        <rFont val="ＭＳ Ｐゴシック"/>
        <family val="3"/>
        <charset val="128"/>
        <scheme val="minor"/>
      </rPr>
      <t>　※</t>
    </r>
    <rPh sb="1" eb="3">
      <t>ジョウホウ</t>
    </rPh>
    <rPh sb="4" eb="6">
      <t>トツゴウ</t>
    </rPh>
    <phoneticPr fontId="1"/>
  </si>
  <si>
    <r>
      <t xml:space="preserve"> 情報の統計分析</t>
    </r>
    <r>
      <rPr>
        <sz val="9"/>
        <color rgb="FFFF0000"/>
        <rFont val="ＭＳ Ｐゴシック"/>
        <family val="3"/>
        <charset val="128"/>
        <scheme val="minor"/>
      </rPr>
      <t>　※</t>
    </r>
    <rPh sb="1" eb="3">
      <t>ジョウホウ</t>
    </rPh>
    <rPh sb="4" eb="6">
      <t>トウケイ</t>
    </rPh>
    <rPh sb="6" eb="8">
      <t>ブンセキ</t>
    </rPh>
    <phoneticPr fontId="1"/>
  </si>
  <si>
    <r>
      <t xml:space="preserve"> 権利利益に影響を与え得る決定</t>
    </r>
    <r>
      <rPr>
        <sz val="9"/>
        <color rgb="FFFF0000"/>
        <rFont val="ＭＳ Ｐゴシック"/>
        <family val="3"/>
        <charset val="128"/>
        <scheme val="minor"/>
      </rPr>
      <t>　※</t>
    </r>
    <rPh sb="1" eb="3">
      <t>ケンリ</t>
    </rPh>
    <rPh sb="3" eb="5">
      <t>リエキ</t>
    </rPh>
    <rPh sb="6" eb="8">
      <t>エイキョウ</t>
    </rPh>
    <rPh sb="9" eb="10">
      <t>アタ</t>
    </rPh>
    <rPh sb="11" eb="12">
      <t>エ</t>
    </rPh>
    <rPh sb="13" eb="15">
      <t>ケッテイ</t>
    </rPh>
    <phoneticPr fontId="1"/>
  </si>
  <si>
    <t xml:space="preserve"> ⑨使用開始日</t>
    <rPh sb="2" eb="4">
      <t>シヨウ</t>
    </rPh>
    <rPh sb="4" eb="7">
      <t>カイシビ</t>
    </rPh>
    <phoneticPr fontId="1"/>
  </si>
  <si>
    <t xml:space="preserve"> ４．特定個人情報ファイルの取扱いの委託</t>
    <rPh sb="3" eb="5">
      <t>トクテイ</t>
    </rPh>
    <rPh sb="5" eb="7">
      <t>コジン</t>
    </rPh>
    <rPh sb="7" eb="9">
      <t>ジョウホウ</t>
    </rPh>
    <rPh sb="14" eb="16">
      <t>トリアツカ</t>
    </rPh>
    <rPh sb="18" eb="20">
      <t>イタク</t>
    </rPh>
    <phoneticPr fontId="1"/>
  </si>
  <si>
    <r>
      <t xml:space="preserve"> 委託の有無</t>
    </r>
    <r>
      <rPr>
        <sz val="9"/>
        <color rgb="FFFF0000"/>
        <rFont val="ＭＳ Ｐゴシック"/>
        <family val="3"/>
        <charset val="128"/>
        <scheme val="minor"/>
      </rPr>
      <t>　※</t>
    </r>
    <rPh sb="1" eb="3">
      <t>イタク</t>
    </rPh>
    <rPh sb="4" eb="6">
      <t>ウム</t>
    </rPh>
    <phoneticPr fontId="1"/>
  </si>
  <si>
    <t>1） 委託する</t>
    <rPh sb="3" eb="5">
      <t>イタク</t>
    </rPh>
    <phoneticPr fontId="1"/>
  </si>
  <si>
    <t>2） 委託しない</t>
    <rPh sb="3" eb="5">
      <t>イタク</t>
    </rPh>
    <phoneticPr fontId="1"/>
  </si>
  <si>
    <t>）　件</t>
  </si>
  <si>
    <t xml:space="preserve"> 委託事項1</t>
    <rPh sb="1" eb="3">
      <t>イタク</t>
    </rPh>
    <rPh sb="3" eb="5">
      <t>ジコウ</t>
    </rPh>
    <phoneticPr fontId="1"/>
  </si>
  <si>
    <t>#KBN2_1</t>
    <phoneticPr fontId="1"/>
  </si>
  <si>
    <t xml:space="preserve"> ①委託内容</t>
    <rPh sb="2" eb="4">
      <t>イタク</t>
    </rPh>
    <rPh sb="4" eb="6">
      <t>ナイヨウ</t>
    </rPh>
    <phoneticPr fontId="1"/>
  </si>
  <si>
    <t xml:space="preserve"> ②取扱いを委託する特定個人情報ファイルの範囲</t>
    <rPh sb="2" eb="4">
      <t>トリアツカ</t>
    </rPh>
    <rPh sb="6" eb="8">
      <t>イタク</t>
    </rPh>
    <rPh sb="10" eb="12">
      <t>トクテイ</t>
    </rPh>
    <rPh sb="12" eb="14">
      <t>コジン</t>
    </rPh>
    <rPh sb="14" eb="16">
      <t>ジョウホウ</t>
    </rPh>
    <rPh sb="21" eb="23">
      <t>ハンイ</t>
    </rPh>
    <phoneticPr fontId="1"/>
  </si>
  <si>
    <t>1） 特定個人情報ファイルの全体</t>
    <rPh sb="3" eb="5">
      <t>トクテイ</t>
    </rPh>
    <rPh sb="5" eb="7">
      <t>コジン</t>
    </rPh>
    <rPh sb="7" eb="9">
      <t>ジョウホウ</t>
    </rPh>
    <rPh sb="14" eb="16">
      <t>ゼンタイ</t>
    </rPh>
    <phoneticPr fontId="1"/>
  </si>
  <si>
    <t>2） 特定個人情報ファイルの一部</t>
    <rPh sb="3" eb="5">
      <t>トクテイ</t>
    </rPh>
    <rPh sb="5" eb="7">
      <t>コジン</t>
    </rPh>
    <rPh sb="7" eb="9">
      <t>ジョウホウ</t>
    </rPh>
    <rPh sb="14" eb="16">
      <t>イチブ</t>
    </rPh>
    <phoneticPr fontId="1"/>
  </si>
  <si>
    <t xml:space="preserve"> 対象となる本人の数</t>
    <rPh sb="6" eb="8">
      <t>ホンニン</t>
    </rPh>
    <phoneticPr fontId="1"/>
  </si>
  <si>
    <t>2） 1万人以上10万人未満</t>
    <rPh sb="4" eb="8">
      <t>マンニンイジョウ</t>
    </rPh>
    <rPh sb="10" eb="12">
      <t>マンニン</t>
    </rPh>
    <rPh sb="12" eb="14">
      <t>ミマン</t>
    </rPh>
    <phoneticPr fontId="1"/>
  </si>
  <si>
    <t>3） 10万人以上100万人未満</t>
    <rPh sb="5" eb="6">
      <t>マン</t>
    </rPh>
    <rPh sb="6" eb="7">
      <t>ニン</t>
    </rPh>
    <rPh sb="7" eb="9">
      <t>イジョウ</t>
    </rPh>
    <rPh sb="12" eb="14">
      <t>マンニン</t>
    </rPh>
    <rPh sb="14" eb="16">
      <t>ミマン</t>
    </rPh>
    <phoneticPr fontId="1"/>
  </si>
  <si>
    <t>4） 100万人以上1,000万人未満</t>
    <rPh sb="6" eb="10">
      <t>マンニンイジョウ</t>
    </rPh>
    <rPh sb="15" eb="17">
      <t>マンニン</t>
    </rPh>
    <rPh sb="17" eb="19">
      <t>ミマン</t>
    </rPh>
    <phoneticPr fontId="1"/>
  </si>
  <si>
    <t>5） 1,000万人以上</t>
  </si>
  <si>
    <r>
      <t xml:space="preserve"> 対象となる本人の範囲</t>
    </r>
    <r>
      <rPr>
        <sz val="9"/>
        <color rgb="FFFF0000"/>
        <rFont val="ＭＳ Ｐゴシック"/>
        <family val="3"/>
        <charset val="128"/>
        <scheme val="minor"/>
      </rPr>
      <t>　※</t>
    </r>
    <rPh sb="1" eb="3">
      <t>タイショウ</t>
    </rPh>
    <rPh sb="6" eb="8">
      <t>ホンニン</t>
    </rPh>
    <phoneticPr fontId="1"/>
  </si>
  <si>
    <t xml:space="preserve"> ③委託先における取扱者数</t>
    <rPh sb="2" eb="5">
      <t>イタクサキ</t>
    </rPh>
    <rPh sb="9" eb="11">
      <t>トリアツカイ</t>
    </rPh>
    <rPh sb="11" eb="12">
      <t>シャ</t>
    </rPh>
    <rPh sb="12" eb="13">
      <t>スウ</t>
    </rPh>
    <phoneticPr fontId="1"/>
  </si>
  <si>
    <t>1） 10人未満</t>
    <rPh sb="5" eb="6">
      <t>ニン</t>
    </rPh>
    <rPh sb="6" eb="8">
      <t>ミマン</t>
    </rPh>
    <phoneticPr fontId="1"/>
  </si>
  <si>
    <t>2） 10人以上50人未満</t>
    <rPh sb="5" eb="6">
      <t>ニン</t>
    </rPh>
    <rPh sb="6" eb="8">
      <t>イジョウ</t>
    </rPh>
    <rPh sb="10" eb="11">
      <t>ニン</t>
    </rPh>
    <rPh sb="11" eb="13">
      <t>ミマン</t>
    </rPh>
    <phoneticPr fontId="1"/>
  </si>
  <si>
    <t>3） 50人以上100人未満</t>
    <rPh sb="5" eb="6">
      <t>ニン</t>
    </rPh>
    <rPh sb="6" eb="8">
      <t>イジョウ</t>
    </rPh>
    <rPh sb="11" eb="12">
      <t>ニン</t>
    </rPh>
    <rPh sb="12" eb="14">
      <t>ミマン</t>
    </rPh>
    <phoneticPr fontId="1"/>
  </si>
  <si>
    <t>4） 100人以上500人未満</t>
    <rPh sb="6" eb="7">
      <t>ニン</t>
    </rPh>
    <rPh sb="7" eb="9">
      <t>イジョウ</t>
    </rPh>
    <rPh sb="12" eb="13">
      <t>ニン</t>
    </rPh>
    <rPh sb="13" eb="15">
      <t>ミマン</t>
    </rPh>
    <phoneticPr fontId="1"/>
  </si>
  <si>
    <t xml:space="preserve"> ④委託先への特定個人情報ファイルの提供方法</t>
    <rPh sb="2" eb="5">
      <t>イタクサキ</t>
    </rPh>
    <rPh sb="7" eb="9">
      <t>トクテイ</t>
    </rPh>
    <rPh sb="9" eb="11">
      <t>コジン</t>
    </rPh>
    <rPh sb="11" eb="13">
      <t>ジョウホウ</t>
    </rPh>
    <rPh sb="18" eb="20">
      <t>テイキョウ</t>
    </rPh>
    <rPh sb="20" eb="22">
      <t>ホウホウ</t>
    </rPh>
    <phoneticPr fontId="1"/>
  </si>
  <si>
    <t>] 電子記録媒体（フラッシュメモリを除く。）</t>
    <rPh sb="2" eb="4">
      <t>デンシ</t>
    </rPh>
    <rPh sb="4" eb="6">
      <t>キロク</t>
    </rPh>
    <rPh sb="6" eb="8">
      <t>バイタイ</t>
    </rPh>
    <rPh sb="18" eb="19">
      <t>ノゾ</t>
    </rPh>
    <phoneticPr fontId="1"/>
  </si>
  <si>
    <t xml:space="preserve"> ⑤委託先名の確認方法</t>
    <rPh sb="2" eb="5">
      <t>イタクサキ</t>
    </rPh>
    <rPh sb="5" eb="6">
      <t>メイ</t>
    </rPh>
    <rPh sb="7" eb="9">
      <t>カクニン</t>
    </rPh>
    <rPh sb="9" eb="11">
      <t>ホウホウ</t>
    </rPh>
    <phoneticPr fontId="1"/>
  </si>
  <si>
    <t xml:space="preserve"> ⑥委託先名</t>
    <rPh sb="2" eb="5">
      <t>イタクサキ</t>
    </rPh>
    <rPh sb="5" eb="6">
      <t>メイ</t>
    </rPh>
    <phoneticPr fontId="1"/>
  </si>
  <si>
    <t>再委託</t>
    <rPh sb="0" eb="3">
      <t>サイイタク</t>
    </rPh>
    <phoneticPr fontId="1"/>
  </si>
  <si>
    <r>
      <t xml:space="preserve"> ⑦再委託の有無</t>
    </r>
    <r>
      <rPr>
        <sz val="9"/>
        <color rgb="FFFF0000"/>
        <rFont val="ＭＳ Ｐゴシック"/>
        <family val="3"/>
        <charset val="128"/>
        <scheme val="minor"/>
      </rPr>
      <t>　※</t>
    </r>
    <rPh sb="2" eb="5">
      <t>サイイタク</t>
    </rPh>
    <rPh sb="6" eb="8">
      <t>ウム</t>
    </rPh>
    <phoneticPr fontId="1"/>
  </si>
  <si>
    <t>1） 再委託する</t>
    <rPh sb="3" eb="6">
      <t>サイイタク</t>
    </rPh>
    <phoneticPr fontId="1"/>
  </si>
  <si>
    <t>2） 再委託しない</t>
    <rPh sb="3" eb="6">
      <t>サイイタク</t>
    </rPh>
    <phoneticPr fontId="1"/>
  </si>
  <si>
    <t xml:space="preserve"> ⑧再委託の許諾方法</t>
    <rPh sb="2" eb="5">
      <t>サイイタク</t>
    </rPh>
    <rPh sb="6" eb="8">
      <t>キョダク</t>
    </rPh>
    <rPh sb="8" eb="10">
      <t>ホウホウ</t>
    </rPh>
    <phoneticPr fontId="1"/>
  </si>
  <si>
    <t xml:space="preserve"> ⑨再委託事項</t>
    <rPh sb="2" eb="5">
      <t>サイイタク</t>
    </rPh>
    <rPh sb="5" eb="7">
      <t>ジコウ</t>
    </rPh>
    <phoneticPr fontId="1"/>
  </si>
  <si>
    <t xml:space="preserve"> 委託事項2～5</t>
    <rPh sb="1" eb="3">
      <t>イタク</t>
    </rPh>
    <rPh sb="3" eb="5">
      <t>ジコウ</t>
    </rPh>
    <phoneticPr fontId="1"/>
  </si>
  <si>
    <t xml:space="preserve"> 委託事項2</t>
  </si>
  <si>
    <t>#KBN2_2</t>
    <phoneticPr fontId="1"/>
  </si>
  <si>
    <t xml:space="preserve"> 委託事項3</t>
  </si>
  <si>
    <t>#KBN2_3</t>
    <phoneticPr fontId="1"/>
  </si>
  <si>
    <t xml:space="preserve"> 委託事項4</t>
  </si>
  <si>
    <t>#KBN2_4</t>
    <phoneticPr fontId="1"/>
  </si>
  <si>
    <t xml:space="preserve"> 委託事項5</t>
  </si>
  <si>
    <t>#KBN2_5</t>
    <phoneticPr fontId="1"/>
  </si>
  <si>
    <t xml:space="preserve"> 委託事項6～10</t>
  </si>
  <si>
    <t xml:space="preserve"> 委託事項6</t>
  </si>
  <si>
    <t>#KBN2_6</t>
    <phoneticPr fontId="1"/>
  </si>
  <si>
    <t xml:space="preserve"> 委託事項7</t>
  </si>
  <si>
    <t>#KBN2_7</t>
    <phoneticPr fontId="1"/>
  </si>
  <si>
    <t xml:space="preserve"> 委託事項8</t>
  </si>
  <si>
    <t>#KBN2_8</t>
    <phoneticPr fontId="1"/>
  </si>
  <si>
    <t xml:space="preserve"> 委託事項9</t>
  </si>
  <si>
    <t>#KBN2_9</t>
    <phoneticPr fontId="1"/>
  </si>
  <si>
    <t xml:space="preserve"> 委託事項10</t>
  </si>
  <si>
    <t>#KBN2_10</t>
    <phoneticPr fontId="1"/>
  </si>
  <si>
    <t xml:space="preserve"> 委託事項11</t>
  </si>
  <si>
    <t>#KBN2_11</t>
    <phoneticPr fontId="1"/>
  </si>
  <si>
    <t xml:space="preserve"> 委託事項12</t>
  </si>
  <si>
    <t>#KBN2_12</t>
    <phoneticPr fontId="1"/>
  </si>
  <si>
    <t xml:space="preserve"> 委託事項13</t>
  </si>
  <si>
    <t>#KBN2_13</t>
    <phoneticPr fontId="1"/>
  </si>
  <si>
    <t xml:space="preserve"> 委託事項14</t>
  </si>
  <si>
    <t>#KBN2_14</t>
    <phoneticPr fontId="1"/>
  </si>
  <si>
    <t xml:space="preserve"> 委託事項15</t>
  </si>
  <si>
    <t>#KBN2_15</t>
    <phoneticPr fontId="1"/>
  </si>
  <si>
    <t xml:space="preserve"> 委託事項16～20</t>
  </si>
  <si>
    <t xml:space="preserve"> 委託事項16</t>
  </si>
  <si>
    <t>#KBN2_16</t>
    <phoneticPr fontId="1"/>
  </si>
  <si>
    <t xml:space="preserve"> 委託事項17</t>
  </si>
  <si>
    <t>#KBN2_17</t>
    <phoneticPr fontId="1"/>
  </si>
  <si>
    <t xml:space="preserve"> 委託事項18</t>
  </si>
  <si>
    <t>#KBN2_18</t>
    <phoneticPr fontId="1"/>
  </si>
  <si>
    <t xml:space="preserve"> 委託事項19</t>
  </si>
  <si>
    <t>#KBN2_19</t>
    <phoneticPr fontId="1"/>
  </si>
  <si>
    <t xml:space="preserve"> 委託事項20</t>
  </si>
  <si>
    <t>#KBN2_20</t>
    <phoneticPr fontId="1"/>
  </si>
  <si>
    <t xml:space="preserve"> ５．特定個人情報の提供・移転（委託に伴うものを除く。）</t>
    <rPh sb="3" eb="5">
      <t>トクテイ</t>
    </rPh>
    <rPh sb="5" eb="7">
      <t>コジン</t>
    </rPh>
    <rPh sb="7" eb="9">
      <t>ジョウホウ</t>
    </rPh>
    <rPh sb="10" eb="12">
      <t>テイキョウ</t>
    </rPh>
    <rPh sb="13" eb="15">
      <t>イテン</t>
    </rPh>
    <rPh sb="16" eb="18">
      <t>イタク</t>
    </rPh>
    <rPh sb="19" eb="20">
      <t>トモナ</t>
    </rPh>
    <rPh sb="24" eb="25">
      <t>ノゾ</t>
    </rPh>
    <phoneticPr fontId="1"/>
  </si>
  <si>
    <t xml:space="preserve"> 提供・移転の有無</t>
    <rPh sb="1" eb="3">
      <t>テイキョウ</t>
    </rPh>
    <rPh sb="4" eb="6">
      <t>イテン</t>
    </rPh>
    <rPh sb="7" eb="9">
      <t>ウム</t>
    </rPh>
    <phoneticPr fontId="1"/>
  </si>
  <si>
    <t>[</t>
  </si>
  <si>
    <t>] 提供を行っている</t>
    <rPh sb="2" eb="4">
      <t>テイキョウ</t>
    </rPh>
    <rPh sb="5" eb="6">
      <t>オコナ</t>
    </rPh>
    <phoneticPr fontId="1"/>
  </si>
  <si>
    <t>） 件</t>
    <rPh sb="2" eb="3">
      <t>ケン</t>
    </rPh>
    <phoneticPr fontId="1"/>
  </si>
  <si>
    <t>] 移転を行っている</t>
    <rPh sb="2" eb="4">
      <t>イテン</t>
    </rPh>
    <rPh sb="5" eb="6">
      <t>オコナ</t>
    </rPh>
    <phoneticPr fontId="1"/>
  </si>
  <si>
    <t>] 行っていない</t>
    <rPh sb="2" eb="3">
      <t>オコナ</t>
    </rPh>
    <phoneticPr fontId="1"/>
  </si>
  <si>
    <t xml:space="preserve"> 提供先1</t>
    <rPh sb="1" eb="3">
      <t>テイキョウ</t>
    </rPh>
    <rPh sb="3" eb="4">
      <t>サキ</t>
    </rPh>
    <phoneticPr fontId="1"/>
  </si>
  <si>
    <t>#KBN3_1</t>
    <phoneticPr fontId="1"/>
  </si>
  <si>
    <t xml:space="preserve"> ①法令上の根拠</t>
    <rPh sb="2" eb="5">
      <t>ホウレイジョウ</t>
    </rPh>
    <rPh sb="6" eb="8">
      <t>コンキョ</t>
    </rPh>
    <phoneticPr fontId="1"/>
  </si>
  <si>
    <t xml:space="preserve"> ②提供先における用途</t>
    <phoneticPr fontId="1"/>
  </si>
  <si>
    <t xml:space="preserve"> ③提供する情報</t>
    <rPh sb="2" eb="4">
      <t>テイキョウ</t>
    </rPh>
    <rPh sb="6" eb="8">
      <t>ジョウホウ</t>
    </rPh>
    <phoneticPr fontId="1"/>
  </si>
  <si>
    <t xml:space="preserve"> ④提供する情報の対象となる本人の数</t>
    <rPh sb="2" eb="4">
      <t>テイキョウ</t>
    </rPh>
    <rPh sb="6" eb="8">
      <t>ジョウホウ</t>
    </rPh>
    <rPh sb="9" eb="11">
      <t>タイショウ</t>
    </rPh>
    <rPh sb="14" eb="15">
      <t>ホン</t>
    </rPh>
    <rPh sb="15" eb="16">
      <t>ヒト</t>
    </rPh>
    <rPh sb="17" eb="18">
      <t>カズ</t>
    </rPh>
    <phoneticPr fontId="1"/>
  </si>
  <si>
    <t>3） 10万人以上100万人未満</t>
    <rPh sb="5" eb="7">
      <t>マンニン</t>
    </rPh>
    <rPh sb="7" eb="9">
      <t>イジョウ</t>
    </rPh>
    <rPh sb="12" eb="14">
      <t>マンニン</t>
    </rPh>
    <rPh sb="14" eb="16">
      <t>ミマン</t>
    </rPh>
    <phoneticPr fontId="1"/>
  </si>
  <si>
    <t xml:space="preserve"> ⑤提供する情報の対象となる本人の範囲</t>
    <rPh sb="2" eb="4">
      <t>テイキョウ</t>
    </rPh>
    <rPh sb="6" eb="8">
      <t>ジョウホウ</t>
    </rPh>
    <rPh sb="9" eb="11">
      <t>タイショウ</t>
    </rPh>
    <rPh sb="14" eb="15">
      <t>ホン</t>
    </rPh>
    <rPh sb="15" eb="16">
      <t>ヒト</t>
    </rPh>
    <rPh sb="17" eb="19">
      <t>ハンイ</t>
    </rPh>
    <phoneticPr fontId="1"/>
  </si>
  <si>
    <t xml:space="preserve"> ⑥提供方法</t>
    <rPh sb="2" eb="4">
      <t>テイキョウ</t>
    </rPh>
    <rPh sb="4" eb="6">
      <t>ホウホウ</t>
    </rPh>
    <phoneticPr fontId="1"/>
  </si>
  <si>
    <t>] 専用線</t>
    <rPh sb="2" eb="5">
      <t>センヨウセン</t>
    </rPh>
    <phoneticPr fontId="1"/>
  </si>
  <si>
    <t>] 電子メール</t>
    <rPh sb="2" eb="4">
      <t>デンシ</t>
    </rPh>
    <phoneticPr fontId="1"/>
  </si>
  <si>
    <t>] 紙</t>
    <phoneticPr fontId="1"/>
  </si>
  <si>
    <t xml:space="preserve"> ⑦時期・頻度</t>
    <rPh sb="2" eb="4">
      <t>ジキ</t>
    </rPh>
    <rPh sb="5" eb="7">
      <t>ヒンド</t>
    </rPh>
    <phoneticPr fontId="1"/>
  </si>
  <si>
    <t xml:space="preserve"> 提供先2～5</t>
    <phoneticPr fontId="1"/>
  </si>
  <si>
    <t xml:space="preserve"> 提供先2</t>
    <phoneticPr fontId="1"/>
  </si>
  <si>
    <t>#KBN3_2</t>
    <phoneticPr fontId="1"/>
  </si>
  <si>
    <t xml:space="preserve"> 提供先3</t>
    <phoneticPr fontId="1"/>
  </si>
  <si>
    <t>#KBN3_3</t>
    <phoneticPr fontId="1"/>
  </si>
  <si>
    <t xml:space="preserve"> 提供先4</t>
    <phoneticPr fontId="1"/>
  </si>
  <si>
    <t>#KBN3_4</t>
    <phoneticPr fontId="1"/>
  </si>
  <si>
    <t xml:space="preserve"> 提供先5</t>
    <phoneticPr fontId="1"/>
  </si>
  <si>
    <t>#KBN3_5</t>
    <phoneticPr fontId="1"/>
  </si>
  <si>
    <t xml:space="preserve"> 提供先6～10</t>
    <phoneticPr fontId="1"/>
  </si>
  <si>
    <t xml:space="preserve"> 提供先6</t>
    <phoneticPr fontId="1"/>
  </si>
  <si>
    <t>#KBN3_6</t>
    <phoneticPr fontId="1"/>
  </si>
  <si>
    <t xml:space="preserve"> 提供先7</t>
    <phoneticPr fontId="1"/>
  </si>
  <si>
    <t>#KBN3_7</t>
    <phoneticPr fontId="1"/>
  </si>
  <si>
    <t xml:space="preserve"> 提供先8</t>
    <phoneticPr fontId="1"/>
  </si>
  <si>
    <t>#KBN3_8</t>
    <phoneticPr fontId="1"/>
  </si>
  <si>
    <t xml:space="preserve"> 提供先9</t>
    <phoneticPr fontId="1"/>
  </si>
  <si>
    <t>#KBN3_9</t>
    <phoneticPr fontId="1"/>
  </si>
  <si>
    <t xml:space="preserve"> 提供先10</t>
    <phoneticPr fontId="1"/>
  </si>
  <si>
    <t>#KBN3_10</t>
    <phoneticPr fontId="1"/>
  </si>
  <si>
    <t xml:space="preserve"> 提供先11～15</t>
    <phoneticPr fontId="1"/>
  </si>
  <si>
    <t xml:space="preserve"> 提供先11</t>
    <phoneticPr fontId="1"/>
  </si>
  <si>
    <t>#KBN3_11</t>
    <phoneticPr fontId="1"/>
  </si>
  <si>
    <t xml:space="preserve"> 提供先12</t>
    <phoneticPr fontId="1"/>
  </si>
  <si>
    <t>#KBN3_12</t>
    <phoneticPr fontId="1"/>
  </si>
  <si>
    <t xml:space="preserve"> 提供先13</t>
    <phoneticPr fontId="1"/>
  </si>
  <si>
    <t>#KBN3_13</t>
    <phoneticPr fontId="1"/>
  </si>
  <si>
    <t xml:space="preserve"> 提供先14</t>
    <phoneticPr fontId="1"/>
  </si>
  <si>
    <t>#KBN3_14</t>
    <phoneticPr fontId="1"/>
  </si>
  <si>
    <t xml:space="preserve"> 提供先15</t>
    <phoneticPr fontId="1"/>
  </si>
  <si>
    <t>#KBN3_15</t>
    <phoneticPr fontId="1"/>
  </si>
  <si>
    <t xml:space="preserve"> 提供先16～20</t>
    <rPh sb="1" eb="3">
      <t>テイキョウ</t>
    </rPh>
    <rPh sb="3" eb="4">
      <t>サキ</t>
    </rPh>
    <phoneticPr fontId="1"/>
  </si>
  <si>
    <t xml:space="preserve"> 提供先16</t>
    <phoneticPr fontId="1"/>
  </si>
  <si>
    <t>#KBN3_16</t>
    <phoneticPr fontId="1"/>
  </si>
  <si>
    <t xml:space="preserve"> 提供先17</t>
    <phoneticPr fontId="1"/>
  </si>
  <si>
    <t>#KBN3_17</t>
    <phoneticPr fontId="1"/>
  </si>
  <si>
    <t xml:space="preserve"> 提供先18</t>
    <phoneticPr fontId="1"/>
  </si>
  <si>
    <t>#KBN3_18</t>
    <phoneticPr fontId="1"/>
  </si>
  <si>
    <t xml:space="preserve"> 提供先19</t>
    <phoneticPr fontId="1"/>
  </si>
  <si>
    <t>#KBN3_19</t>
    <phoneticPr fontId="1"/>
  </si>
  <si>
    <t xml:space="preserve"> 提供先20</t>
    <phoneticPr fontId="1"/>
  </si>
  <si>
    <t>#KBN3_20</t>
    <phoneticPr fontId="1"/>
  </si>
  <si>
    <t xml:space="preserve"> 移転先1</t>
    <rPh sb="3" eb="4">
      <t>サキ</t>
    </rPh>
    <phoneticPr fontId="1"/>
  </si>
  <si>
    <t>#KBN4_1</t>
    <phoneticPr fontId="1"/>
  </si>
  <si>
    <t xml:space="preserve"> ②移転先における用途</t>
    <phoneticPr fontId="1"/>
  </si>
  <si>
    <t xml:space="preserve"> ③移転する情報</t>
    <rPh sb="6" eb="8">
      <t>ジョウホウ</t>
    </rPh>
    <phoneticPr fontId="1"/>
  </si>
  <si>
    <t xml:space="preserve"> ④移転する情報の対象となる本人の数</t>
    <rPh sb="6" eb="8">
      <t>ジョウホウ</t>
    </rPh>
    <rPh sb="9" eb="11">
      <t>タイショウ</t>
    </rPh>
    <rPh sb="14" eb="15">
      <t>ホン</t>
    </rPh>
    <rPh sb="15" eb="16">
      <t>ヒト</t>
    </rPh>
    <rPh sb="17" eb="18">
      <t>カズ</t>
    </rPh>
    <phoneticPr fontId="1"/>
  </si>
  <si>
    <t xml:space="preserve"> ⑤移転する情報の対象となる本人の範囲</t>
    <rPh sb="6" eb="8">
      <t>ジョウホウ</t>
    </rPh>
    <rPh sb="9" eb="11">
      <t>タイショウ</t>
    </rPh>
    <rPh sb="14" eb="15">
      <t>ホン</t>
    </rPh>
    <rPh sb="15" eb="16">
      <t>ヒト</t>
    </rPh>
    <rPh sb="17" eb="19">
      <t>ハンイ</t>
    </rPh>
    <phoneticPr fontId="1"/>
  </si>
  <si>
    <t xml:space="preserve"> ⑥移転方法</t>
    <rPh sb="4" eb="6">
      <t>ホウホウ</t>
    </rPh>
    <phoneticPr fontId="1"/>
  </si>
  <si>
    <t xml:space="preserve"> 移転先2～5</t>
    <phoneticPr fontId="1"/>
  </si>
  <si>
    <t xml:space="preserve"> 移転先2</t>
    <phoneticPr fontId="1"/>
  </si>
  <si>
    <t>#KBN4_2</t>
    <phoneticPr fontId="1"/>
  </si>
  <si>
    <t xml:space="preserve"> 移転先3</t>
    <phoneticPr fontId="1"/>
  </si>
  <si>
    <t>#KBN4_3</t>
    <phoneticPr fontId="1"/>
  </si>
  <si>
    <t xml:space="preserve"> 移転先4</t>
    <phoneticPr fontId="1"/>
  </si>
  <si>
    <t>#KBN4_4</t>
    <phoneticPr fontId="1"/>
  </si>
  <si>
    <t xml:space="preserve"> 移転先5</t>
    <phoneticPr fontId="1"/>
  </si>
  <si>
    <t>#KBN4_5</t>
    <phoneticPr fontId="1"/>
  </si>
  <si>
    <t xml:space="preserve"> 移転先6～10</t>
    <phoneticPr fontId="1"/>
  </si>
  <si>
    <t xml:space="preserve"> 移転先6</t>
    <phoneticPr fontId="1"/>
  </si>
  <si>
    <t>#KBN4_6</t>
    <phoneticPr fontId="1"/>
  </si>
  <si>
    <t xml:space="preserve"> 移転先7</t>
    <phoneticPr fontId="1"/>
  </si>
  <si>
    <t>#KBN4_7</t>
    <phoneticPr fontId="1"/>
  </si>
  <si>
    <t xml:space="preserve"> 移転先8</t>
    <phoneticPr fontId="1"/>
  </si>
  <si>
    <t>#KBN4_8</t>
    <phoneticPr fontId="1"/>
  </si>
  <si>
    <t xml:space="preserve"> 移転先9</t>
    <phoneticPr fontId="1"/>
  </si>
  <si>
    <t>#KBN4_9</t>
    <phoneticPr fontId="1"/>
  </si>
  <si>
    <t xml:space="preserve"> 移転先10</t>
    <phoneticPr fontId="1"/>
  </si>
  <si>
    <t>#KBN4_10</t>
    <phoneticPr fontId="1"/>
  </si>
  <si>
    <t xml:space="preserve"> 移転先11～15</t>
    <phoneticPr fontId="1"/>
  </si>
  <si>
    <t xml:space="preserve"> 移転先11</t>
    <phoneticPr fontId="1"/>
  </si>
  <si>
    <t>#KBN4_11</t>
    <phoneticPr fontId="1"/>
  </si>
  <si>
    <t xml:space="preserve"> 移転先12</t>
    <phoneticPr fontId="1"/>
  </si>
  <si>
    <t>#KBN4_12</t>
    <phoneticPr fontId="1"/>
  </si>
  <si>
    <t xml:space="preserve"> 移転先13</t>
    <phoneticPr fontId="1"/>
  </si>
  <si>
    <t>#KBN4_13</t>
    <phoneticPr fontId="1"/>
  </si>
  <si>
    <t xml:space="preserve"> 移転先14</t>
    <phoneticPr fontId="1"/>
  </si>
  <si>
    <t>#KBN4_14</t>
    <phoneticPr fontId="1"/>
  </si>
  <si>
    <t xml:space="preserve"> 移転先15</t>
    <phoneticPr fontId="1"/>
  </si>
  <si>
    <t>#KBN4_15</t>
    <phoneticPr fontId="1"/>
  </si>
  <si>
    <t xml:space="preserve"> 移転先16～20</t>
    <phoneticPr fontId="1"/>
  </si>
  <si>
    <t xml:space="preserve"> 移転先16</t>
    <phoneticPr fontId="1"/>
  </si>
  <si>
    <t>#KBN4_16</t>
    <phoneticPr fontId="1"/>
  </si>
  <si>
    <t xml:space="preserve"> 移転先17</t>
    <phoneticPr fontId="1"/>
  </si>
  <si>
    <t>#KBN4_17</t>
    <phoneticPr fontId="1"/>
  </si>
  <si>
    <t xml:space="preserve"> 移転先18</t>
    <phoneticPr fontId="1"/>
  </si>
  <si>
    <t>#KBN4_18</t>
    <phoneticPr fontId="1"/>
  </si>
  <si>
    <t xml:space="preserve"> 移転先19</t>
    <phoneticPr fontId="1"/>
  </si>
  <si>
    <t>#KBN4_19</t>
    <phoneticPr fontId="1"/>
  </si>
  <si>
    <t xml:space="preserve"> 移転先20</t>
    <phoneticPr fontId="1"/>
  </si>
  <si>
    <t>#KBN4_20</t>
    <phoneticPr fontId="1"/>
  </si>
  <si>
    <t xml:space="preserve"> ６．特定個人情報の保管・消去</t>
    <rPh sb="3" eb="5">
      <t>トクテイ</t>
    </rPh>
    <rPh sb="5" eb="7">
      <t>コジン</t>
    </rPh>
    <rPh sb="7" eb="9">
      <t>ジョウホウ</t>
    </rPh>
    <rPh sb="10" eb="12">
      <t>ホカン</t>
    </rPh>
    <rPh sb="13" eb="15">
      <t>ショウキョ</t>
    </rPh>
    <phoneticPr fontId="1"/>
  </si>
  <si>
    <r>
      <t xml:space="preserve"> ①保管場所</t>
    </r>
    <r>
      <rPr>
        <sz val="9"/>
        <color rgb="FFFF0000"/>
        <rFont val="ＭＳ Ｐゴシック"/>
        <family val="3"/>
        <charset val="128"/>
        <scheme val="minor"/>
      </rPr>
      <t>　※</t>
    </r>
    <rPh sb="2" eb="4">
      <t>ホカン</t>
    </rPh>
    <rPh sb="4" eb="6">
      <t>バショ</t>
    </rPh>
    <phoneticPr fontId="1"/>
  </si>
  <si>
    <t xml:space="preserve"> ②保管期間</t>
    <phoneticPr fontId="1"/>
  </si>
  <si>
    <t xml:space="preserve"> 期間</t>
    <rPh sb="1" eb="3">
      <t>キカン</t>
    </rPh>
    <phoneticPr fontId="1"/>
  </si>
  <si>
    <t>1） 1年未満</t>
  </si>
  <si>
    <t>2） 1年</t>
    <phoneticPr fontId="1"/>
  </si>
  <si>
    <t>3） 2年</t>
  </si>
  <si>
    <t>4） 3年</t>
  </si>
  <si>
    <t>5） 4年</t>
  </si>
  <si>
    <t>6） 5年</t>
  </si>
  <si>
    <t>7） 6年以上10年未満</t>
  </si>
  <si>
    <t>8） 10年以上20年未満</t>
  </si>
  <si>
    <t>9） 20年以上</t>
  </si>
  <si>
    <t>10） 定められていない</t>
  </si>
  <si>
    <t xml:space="preserve"> ③消去方法</t>
    <rPh sb="2" eb="4">
      <t>ショウキョ</t>
    </rPh>
    <rPh sb="4" eb="6">
      <t>ホウホウ</t>
    </rPh>
    <phoneticPr fontId="1"/>
  </si>
  <si>
    <t xml:space="preserve"> ７．備考</t>
    <rPh sb="3" eb="5">
      <t>ビコウ</t>
    </rPh>
    <phoneticPr fontId="1"/>
  </si>
  <si>
    <t xml:space="preserve"> （別添２） 特定個人情報ファイル記録項目</t>
    <rPh sb="2" eb="4">
      <t>ベッテン</t>
    </rPh>
    <rPh sb="7" eb="9">
      <t>トクテイ</t>
    </rPh>
    <rPh sb="9" eb="11">
      <t>コジン</t>
    </rPh>
    <rPh sb="11" eb="13">
      <t>ジョウホウ</t>
    </rPh>
    <rPh sb="17" eb="19">
      <t>キロク</t>
    </rPh>
    <rPh sb="19" eb="21">
      <t>コウモク</t>
    </rPh>
    <phoneticPr fontId="1"/>
  </si>
  <si>
    <t>1_1</t>
    <phoneticPr fontId="1"/>
  </si>
  <si>
    <t>1_2</t>
    <phoneticPr fontId="1"/>
  </si>
  <si>
    <t>1_3</t>
    <phoneticPr fontId="1"/>
  </si>
  <si>
    <r>
      <t xml:space="preserve">Ⅲ　特定個人情報ファイルの取扱いプロセスにおけるリスク対策 </t>
    </r>
    <r>
      <rPr>
        <b/>
        <sz val="8"/>
        <color rgb="FFFF0000"/>
        <rFont val="ＭＳ Ｐゴシック"/>
        <family val="3"/>
        <charset val="128"/>
        <scheme val="minor"/>
      </rPr>
      <t>※（７．リスク１⑨を除く。）</t>
    </r>
    <rPh sb="2" eb="4">
      <t>トクテイ</t>
    </rPh>
    <rPh sb="4" eb="6">
      <t>コジン</t>
    </rPh>
    <rPh sb="6" eb="8">
      <t>ジョウホウ</t>
    </rPh>
    <rPh sb="13" eb="15">
      <t>トリアツカ</t>
    </rPh>
    <rPh sb="27" eb="29">
      <t>タイサク</t>
    </rPh>
    <rPh sb="40" eb="41">
      <t>ノゾ</t>
    </rPh>
    <phoneticPr fontId="1"/>
  </si>
  <si>
    <t>特に力を入れている</t>
    <phoneticPr fontId="1"/>
  </si>
  <si>
    <t>行っている</t>
    <phoneticPr fontId="1"/>
  </si>
  <si>
    <t>制限している</t>
  </si>
  <si>
    <t>記録を残している</t>
    <phoneticPr fontId="1"/>
  </si>
  <si>
    <t>定めている</t>
    <phoneticPr fontId="1"/>
  </si>
  <si>
    <t>特に力を入れて行っている</t>
  </si>
  <si>
    <t>特に力を入れて遵守している</t>
    <phoneticPr fontId="1"/>
  </si>
  <si>
    <t>特に力を入れて整備している</t>
    <phoneticPr fontId="1"/>
  </si>
  <si>
    <t>特に力を入れて周知している</t>
    <phoneticPr fontId="1"/>
  </si>
  <si>
    <t>発生あり</t>
    <phoneticPr fontId="1"/>
  </si>
  <si>
    <t>保管している</t>
    <phoneticPr fontId="1"/>
  </si>
  <si>
    <t>十分である</t>
    <phoneticPr fontId="1"/>
  </si>
  <si>
    <t>行っていない</t>
    <phoneticPr fontId="1"/>
  </si>
  <si>
    <t>制限していない</t>
  </si>
  <si>
    <t>記録を残していない</t>
    <phoneticPr fontId="1"/>
  </si>
  <si>
    <t>定めていない</t>
    <phoneticPr fontId="1"/>
  </si>
  <si>
    <t>十分に行っている</t>
    <phoneticPr fontId="1"/>
  </si>
  <si>
    <t>十分に遵守している</t>
    <phoneticPr fontId="1"/>
  </si>
  <si>
    <t>十分に整備している</t>
    <phoneticPr fontId="1"/>
  </si>
  <si>
    <t>十分に周知している</t>
    <phoneticPr fontId="1"/>
  </si>
  <si>
    <t>十分に行っている</t>
  </si>
  <si>
    <t>発生なし</t>
    <phoneticPr fontId="1"/>
  </si>
  <si>
    <t>保管していない</t>
    <phoneticPr fontId="1"/>
  </si>
  <si>
    <t>課題が残されている</t>
    <phoneticPr fontId="1"/>
  </si>
  <si>
    <t>十分に行っていない</t>
    <phoneticPr fontId="1"/>
  </si>
  <si>
    <t>十分に遵守していない</t>
    <phoneticPr fontId="1"/>
  </si>
  <si>
    <t>十分に整備していない</t>
    <phoneticPr fontId="1"/>
  </si>
  <si>
    <t>十分に周知していない</t>
    <phoneticPr fontId="1"/>
  </si>
  <si>
    <t>十分に行っていない</t>
  </si>
  <si>
    <t>課題が残されている</t>
  </si>
  <si>
    <t>再委託していない</t>
    <rPh sb="0" eb="1">
      <t>サイ</t>
    </rPh>
    <rPh sb="1" eb="3">
      <t>イタク</t>
    </rPh>
    <phoneticPr fontId="1"/>
  </si>
  <si>
    <t>政府機関ではない</t>
    <phoneticPr fontId="1"/>
  </si>
  <si>
    <t xml:space="preserve"> ２．特定個人情報の入手 （情報提供ネットワークシステムを通じた入手を除く。）</t>
    <rPh sb="3" eb="5">
      <t>トクテイ</t>
    </rPh>
    <rPh sb="5" eb="7">
      <t>コジン</t>
    </rPh>
    <rPh sb="7" eb="9">
      <t>ジョウホウ</t>
    </rPh>
    <rPh sb="10" eb="12">
      <t>ニュウシュ</t>
    </rPh>
    <phoneticPr fontId="1"/>
  </si>
  <si>
    <t xml:space="preserve"> リスク１：　目的外の入手が行われるリスク</t>
    <rPh sb="7" eb="9">
      <t>モクテキ</t>
    </rPh>
    <rPh sb="9" eb="10">
      <t>ガイ</t>
    </rPh>
    <rPh sb="11" eb="13">
      <t>ニュウシュ</t>
    </rPh>
    <rPh sb="14" eb="15">
      <t>オコナ</t>
    </rPh>
    <phoneticPr fontId="1"/>
  </si>
  <si>
    <t xml:space="preserve"> 対象者以外の情報の入手を防止するための措置の内容</t>
    <rPh sb="1" eb="3">
      <t>タイショウ</t>
    </rPh>
    <rPh sb="3" eb="4">
      <t>シャ</t>
    </rPh>
    <rPh sb="4" eb="6">
      <t>イガイ</t>
    </rPh>
    <rPh sb="7" eb="9">
      <t>ジョウホウ</t>
    </rPh>
    <rPh sb="13" eb="15">
      <t>ボウシ</t>
    </rPh>
    <rPh sb="20" eb="22">
      <t>ソチ</t>
    </rPh>
    <rPh sb="23" eb="25">
      <t>ナイヨウ</t>
    </rPh>
    <phoneticPr fontId="1"/>
  </si>
  <si>
    <t xml:space="preserve"> 必要な情報以外を入手することを防止するための措置の内容</t>
    <rPh sb="1" eb="3">
      <t>ヒツヨウ</t>
    </rPh>
    <rPh sb="4" eb="6">
      <t>ジョウホウ</t>
    </rPh>
    <rPh sb="6" eb="8">
      <t>イガイ</t>
    </rPh>
    <rPh sb="16" eb="18">
      <t>ボウシ</t>
    </rPh>
    <rPh sb="23" eb="25">
      <t>ソチ</t>
    </rPh>
    <rPh sb="26" eb="28">
      <t>ナイヨウ</t>
    </rPh>
    <phoneticPr fontId="1"/>
  </si>
  <si>
    <t xml:space="preserve"> その他の措置の内容</t>
    <rPh sb="3" eb="4">
      <t>タ</t>
    </rPh>
    <rPh sb="5" eb="7">
      <t>ソチ</t>
    </rPh>
    <rPh sb="8" eb="10">
      <t>ナイヨウ</t>
    </rPh>
    <phoneticPr fontId="1"/>
  </si>
  <si>
    <t xml:space="preserve"> リスクへの対策は十分か</t>
    <rPh sb="6" eb="8">
      <t>タイサク</t>
    </rPh>
    <rPh sb="9" eb="11">
      <t>ジュウブン</t>
    </rPh>
    <phoneticPr fontId="1"/>
  </si>
  <si>
    <t>1） 特に力を入れている</t>
  </si>
  <si>
    <t>2） 十分である</t>
  </si>
  <si>
    <t>3） 課題が残されている</t>
  </si>
  <si>
    <t xml:space="preserve"> リスク２：　不適切な方法で入手が行われるリスク</t>
    <rPh sb="7" eb="10">
      <t>フテキセツ</t>
    </rPh>
    <rPh sb="11" eb="13">
      <t>ホウホウ</t>
    </rPh>
    <rPh sb="17" eb="18">
      <t>オコナ</t>
    </rPh>
    <phoneticPr fontId="1"/>
  </si>
  <si>
    <t xml:space="preserve"> リスクに対する措置の内容</t>
    <rPh sb="5" eb="6">
      <t>タイ</t>
    </rPh>
    <rPh sb="8" eb="10">
      <t>ソチ</t>
    </rPh>
    <rPh sb="11" eb="13">
      <t>ナイヨウ</t>
    </rPh>
    <phoneticPr fontId="1"/>
  </si>
  <si>
    <t xml:space="preserve"> リスク３：　入手した特定個人情報が不正確であるリスク</t>
    <rPh sb="11" eb="13">
      <t>トクテイ</t>
    </rPh>
    <rPh sb="13" eb="15">
      <t>コジン</t>
    </rPh>
    <rPh sb="15" eb="17">
      <t>ジョウホウ</t>
    </rPh>
    <rPh sb="18" eb="21">
      <t>フセイカク</t>
    </rPh>
    <phoneticPr fontId="1"/>
  </si>
  <si>
    <t xml:space="preserve"> 入手の際の本人確認の措置の内容</t>
    <rPh sb="4" eb="5">
      <t>サイ</t>
    </rPh>
    <rPh sb="6" eb="8">
      <t>ホンニン</t>
    </rPh>
    <rPh sb="8" eb="10">
      <t>カクニン</t>
    </rPh>
    <rPh sb="11" eb="13">
      <t>ソチ</t>
    </rPh>
    <rPh sb="14" eb="16">
      <t>ナイヨウ</t>
    </rPh>
    <phoneticPr fontId="1"/>
  </si>
  <si>
    <t xml:space="preserve"> 個人番号の真正性確認の措置の内容</t>
    <rPh sb="12" eb="14">
      <t>ソチ</t>
    </rPh>
    <rPh sb="15" eb="17">
      <t>ナイヨウ</t>
    </rPh>
    <phoneticPr fontId="1"/>
  </si>
  <si>
    <t xml:space="preserve"> 特定個人情報の正確性確保の措置の内容</t>
    <rPh sb="14" eb="16">
      <t>ソチ</t>
    </rPh>
    <rPh sb="17" eb="19">
      <t>ナイヨウ</t>
    </rPh>
    <phoneticPr fontId="1"/>
  </si>
  <si>
    <t xml:space="preserve"> リスク４：　入手の際に特定個人情報が漏えい・紛失するリスク</t>
    <rPh sb="7" eb="9">
      <t>ニュウシュ</t>
    </rPh>
    <rPh sb="10" eb="11">
      <t>サイ</t>
    </rPh>
    <rPh sb="12" eb="14">
      <t>トクテイ</t>
    </rPh>
    <rPh sb="14" eb="16">
      <t>コジン</t>
    </rPh>
    <rPh sb="16" eb="18">
      <t>ジョウホウ</t>
    </rPh>
    <rPh sb="19" eb="20">
      <t>ロウ</t>
    </rPh>
    <rPh sb="23" eb="25">
      <t>フンシツ</t>
    </rPh>
    <phoneticPr fontId="1"/>
  </si>
  <si>
    <t xml:space="preserve"> 特定個人情報の入手（情報提供ネットワークシステムを通じた入手を除く。）におけるその他のリスク及びそのリスクに対する措置</t>
    <rPh sb="1" eb="3">
      <t>トクテイ</t>
    </rPh>
    <rPh sb="3" eb="5">
      <t>コジン</t>
    </rPh>
    <rPh sb="5" eb="7">
      <t>ジョウホウ</t>
    </rPh>
    <rPh sb="8" eb="10">
      <t>ニュウシュ</t>
    </rPh>
    <rPh sb="32" eb="33">
      <t>ノゾ</t>
    </rPh>
    <rPh sb="42" eb="43">
      <t>タ</t>
    </rPh>
    <rPh sb="47" eb="48">
      <t>オヨ</t>
    </rPh>
    <rPh sb="55" eb="56">
      <t>タイ</t>
    </rPh>
    <rPh sb="58" eb="60">
      <t>ソチ</t>
    </rPh>
    <phoneticPr fontId="1"/>
  </si>
  <si>
    <t>15_1</t>
    <phoneticPr fontId="1"/>
  </si>
  <si>
    <t>15_2</t>
    <phoneticPr fontId="1"/>
  </si>
  <si>
    <t>15_3</t>
    <phoneticPr fontId="1"/>
  </si>
  <si>
    <t xml:space="preserve"> ３．特定個人情報の使用</t>
    <rPh sb="3" eb="5">
      <t>トクテイ</t>
    </rPh>
    <rPh sb="5" eb="7">
      <t>コジン</t>
    </rPh>
    <rPh sb="7" eb="9">
      <t>ジョウホウ</t>
    </rPh>
    <rPh sb="10" eb="12">
      <t>シヨウ</t>
    </rPh>
    <phoneticPr fontId="1"/>
  </si>
  <si>
    <t xml:space="preserve"> リスク１：　目的を超えた紐付け、事務に必要のない情報との紐付けが行われるリスク</t>
    <rPh sb="7" eb="9">
      <t>モクテキ</t>
    </rPh>
    <rPh sb="10" eb="11">
      <t>コ</t>
    </rPh>
    <rPh sb="13" eb="14">
      <t>ヒモ</t>
    </rPh>
    <rPh sb="14" eb="15">
      <t>ヅケ</t>
    </rPh>
    <rPh sb="20" eb="22">
      <t>ヒツヨウ</t>
    </rPh>
    <rPh sb="25" eb="27">
      <t>ジョウホウ</t>
    </rPh>
    <rPh sb="29" eb="30">
      <t>ヒモ</t>
    </rPh>
    <rPh sb="30" eb="31">
      <t>ヅケ</t>
    </rPh>
    <rPh sb="33" eb="34">
      <t>オコナ</t>
    </rPh>
    <phoneticPr fontId="1"/>
  </si>
  <si>
    <t xml:space="preserve"> 宛名システム等における措置の内容</t>
    <rPh sb="1" eb="3">
      <t>アテナ</t>
    </rPh>
    <rPh sb="7" eb="8">
      <t>ナド</t>
    </rPh>
    <rPh sb="12" eb="14">
      <t>ソチ</t>
    </rPh>
    <rPh sb="15" eb="17">
      <t>ナイヨウ</t>
    </rPh>
    <phoneticPr fontId="1"/>
  </si>
  <si>
    <t xml:space="preserve"> 事務で使用するその他のシステムにおける措置の内容</t>
    <rPh sb="4" eb="6">
      <t>シヨウ</t>
    </rPh>
    <rPh sb="10" eb="11">
      <t>タ</t>
    </rPh>
    <rPh sb="20" eb="22">
      <t>ソチ</t>
    </rPh>
    <rPh sb="23" eb="25">
      <t>ナイヨウ</t>
    </rPh>
    <phoneticPr fontId="1"/>
  </si>
  <si>
    <t xml:space="preserve"> リスク２：　権限のない者（元職員、アクセス権限のない職員等）によって不正に使用されるリスク</t>
    <rPh sb="7" eb="9">
      <t>ケンゲン</t>
    </rPh>
    <rPh sb="12" eb="13">
      <t>シャ</t>
    </rPh>
    <rPh sb="14" eb="15">
      <t>モト</t>
    </rPh>
    <rPh sb="15" eb="17">
      <t>ショクイン</t>
    </rPh>
    <rPh sb="22" eb="24">
      <t>ケンゲン</t>
    </rPh>
    <rPh sb="27" eb="29">
      <t>ショクイン</t>
    </rPh>
    <rPh sb="29" eb="30">
      <t>トウ</t>
    </rPh>
    <rPh sb="35" eb="37">
      <t>フセイ</t>
    </rPh>
    <rPh sb="38" eb="40">
      <t>シヨウ</t>
    </rPh>
    <phoneticPr fontId="1"/>
  </si>
  <si>
    <t xml:space="preserve"> ユーザ認証の管理</t>
    <rPh sb="4" eb="6">
      <t>ニンショウ</t>
    </rPh>
    <rPh sb="7" eb="9">
      <t>カンリ</t>
    </rPh>
    <phoneticPr fontId="1"/>
  </si>
  <si>
    <t>1） 行っている</t>
  </si>
  <si>
    <t>2） 行っていない</t>
  </si>
  <si>
    <t xml:space="preserve"> 具体的な管理方法</t>
    <rPh sb="1" eb="4">
      <t>グタイテキ</t>
    </rPh>
    <rPh sb="5" eb="7">
      <t>カンリ</t>
    </rPh>
    <rPh sb="7" eb="9">
      <t>ホウホウ</t>
    </rPh>
    <phoneticPr fontId="1"/>
  </si>
  <si>
    <t xml:space="preserve"> アクセス権限の発効・失効の管理</t>
    <rPh sb="5" eb="7">
      <t>ケンゲン</t>
    </rPh>
    <rPh sb="8" eb="10">
      <t>ハッコウ</t>
    </rPh>
    <rPh sb="11" eb="13">
      <t>シッコウ</t>
    </rPh>
    <rPh sb="14" eb="16">
      <t>カンリ</t>
    </rPh>
    <phoneticPr fontId="1"/>
  </si>
  <si>
    <t xml:space="preserve"> アクセス権限の管理</t>
    <rPh sb="5" eb="7">
      <t>ケンゲン</t>
    </rPh>
    <rPh sb="8" eb="10">
      <t>カンリ</t>
    </rPh>
    <phoneticPr fontId="1"/>
  </si>
  <si>
    <t xml:space="preserve"> 特定個人情報の使用の記録</t>
    <rPh sb="1" eb="3">
      <t>トクテイ</t>
    </rPh>
    <rPh sb="3" eb="5">
      <t>コジン</t>
    </rPh>
    <rPh sb="5" eb="7">
      <t>ジョウホウ</t>
    </rPh>
    <rPh sb="8" eb="10">
      <t>シヨウ</t>
    </rPh>
    <rPh sb="11" eb="13">
      <t>キロク</t>
    </rPh>
    <phoneticPr fontId="1"/>
  </si>
  <si>
    <t>1） 記録を残している</t>
    <rPh sb="3" eb="5">
      <t>キロク</t>
    </rPh>
    <rPh sb="6" eb="7">
      <t>ノコ</t>
    </rPh>
    <phoneticPr fontId="1"/>
  </si>
  <si>
    <t>2) 記録を残していない</t>
    <rPh sb="3" eb="5">
      <t>キロク</t>
    </rPh>
    <rPh sb="6" eb="7">
      <t>ノコ</t>
    </rPh>
    <phoneticPr fontId="1"/>
  </si>
  <si>
    <t xml:space="preserve"> 具体的な方法</t>
    <rPh sb="1" eb="4">
      <t>グタイテキ</t>
    </rPh>
    <rPh sb="5" eb="7">
      <t>ホウホウ</t>
    </rPh>
    <phoneticPr fontId="1"/>
  </si>
  <si>
    <t xml:space="preserve"> リスク３：　従業者が事務外で使用するリスク</t>
    <rPh sb="7" eb="10">
      <t>ジュウギョウシャ</t>
    </rPh>
    <rPh sb="13" eb="14">
      <t>ガイ</t>
    </rPh>
    <rPh sb="15" eb="17">
      <t>シヨウ</t>
    </rPh>
    <phoneticPr fontId="1"/>
  </si>
  <si>
    <t xml:space="preserve"> リスク４：　特定個人情報ファイルが不正に複製されるリスク</t>
    <rPh sb="7" eb="9">
      <t>トクテイ</t>
    </rPh>
    <rPh sb="9" eb="11">
      <t>コジン</t>
    </rPh>
    <rPh sb="11" eb="13">
      <t>ジョウホウ</t>
    </rPh>
    <rPh sb="18" eb="20">
      <t>フセイ</t>
    </rPh>
    <rPh sb="21" eb="23">
      <t>フクセイ</t>
    </rPh>
    <phoneticPr fontId="1"/>
  </si>
  <si>
    <t xml:space="preserve"> 特定個人情報の使用におけるその他のリスク及びそのリスクに対する措置</t>
    <rPh sb="1" eb="3">
      <t>トクテイ</t>
    </rPh>
    <rPh sb="3" eb="5">
      <t>コジン</t>
    </rPh>
    <rPh sb="5" eb="7">
      <t>ジョウホウ</t>
    </rPh>
    <rPh sb="8" eb="10">
      <t>シヨウ</t>
    </rPh>
    <rPh sb="16" eb="17">
      <t>タ</t>
    </rPh>
    <rPh sb="21" eb="22">
      <t>オヨ</t>
    </rPh>
    <rPh sb="29" eb="30">
      <t>タイ</t>
    </rPh>
    <rPh sb="32" eb="34">
      <t>ソチ</t>
    </rPh>
    <phoneticPr fontId="1"/>
  </si>
  <si>
    <t>34_1</t>
    <phoneticPr fontId="1"/>
  </si>
  <si>
    <t>34_2</t>
    <phoneticPr fontId="1"/>
  </si>
  <si>
    <t>34_3</t>
    <phoneticPr fontId="1"/>
  </si>
  <si>
    <t>] 委託しない</t>
    <rPh sb="2" eb="4">
      <t>イタク</t>
    </rPh>
    <phoneticPr fontId="1"/>
  </si>
  <si>
    <t xml:space="preserve"> 委託先による特定個人情報の不正入手・不正な使用に関するリスク
 委託先による特定個人情報の不正な提供に関するリスク
 委託先による特定個人情報の保管・消去に関するリスク
 委託契約終了後の不正な使用等のリスク
 再委託に関するリスク</t>
    <rPh sb="1" eb="4">
      <t>イタクサキ</t>
    </rPh>
    <rPh sb="7" eb="9">
      <t>トクテイ</t>
    </rPh>
    <rPh sb="9" eb="11">
      <t>コジン</t>
    </rPh>
    <rPh sb="11" eb="13">
      <t>ジョウホウ</t>
    </rPh>
    <rPh sb="14" eb="16">
      <t>フセイ</t>
    </rPh>
    <rPh sb="16" eb="18">
      <t>ニュウシュ</t>
    </rPh>
    <rPh sb="19" eb="21">
      <t>フセイ</t>
    </rPh>
    <rPh sb="22" eb="24">
      <t>シヨウ</t>
    </rPh>
    <rPh sb="25" eb="26">
      <t>カン</t>
    </rPh>
    <rPh sb="39" eb="41">
      <t>トクテイ</t>
    </rPh>
    <rPh sb="41" eb="43">
      <t>コジン</t>
    </rPh>
    <rPh sb="43" eb="45">
      <t>ジョウホウ</t>
    </rPh>
    <rPh sb="46" eb="48">
      <t>フセイ</t>
    </rPh>
    <rPh sb="49" eb="51">
      <t>テイキョウ</t>
    </rPh>
    <rPh sb="52" eb="53">
      <t>カン</t>
    </rPh>
    <rPh sb="60" eb="62">
      <t>イタク</t>
    </rPh>
    <rPh sb="62" eb="63">
      <t>サキ</t>
    </rPh>
    <rPh sb="66" eb="68">
      <t>トクテイ</t>
    </rPh>
    <rPh sb="68" eb="70">
      <t>コジン</t>
    </rPh>
    <rPh sb="70" eb="72">
      <t>ジョウホウ</t>
    </rPh>
    <rPh sb="73" eb="75">
      <t>ホカン</t>
    </rPh>
    <rPh sb="76" eb="78">
      <t>ショウキョ</t>
    </rPh>
    <rPh sb="79" eb="80">
      <t>カン</t>
    </rPh>
    <rPh sb="87" eb="89">
      <t>イタク</t>
    </rPh>
    <rPh sb="89" eb="91">
      <t>ケイヤク</t>
    </rPh>
    <rPh sb="91" eb="93">
      <t>シュウリョウ</t>
    </rPh>
    <rPh sb="93" eb="94">
      <t>アト</t>
    </rPh>
    <rPh sb="95" eb="97">
      <t>フセイ</t>
    </rPh>
    <rPh sb="98" eb="100">
      <t>シヨウ</t>
    </rPh>
    <rPh sb="100" eb="101">
      <t>ナド</t>
    </rPh>
    <rPh sb="107" eb="108">
      <t>サイ</t>
    </rPh>
    <rPh sb="108" eb="110">
      <t>イタク</t>
    </rPh>
    <rPh sb="111" eb="112">
      <t>カン</t>
    </rPh>
    <phoneticPr fontId="1"/>
  </si>
  <si>
    <t xml:space="preserve"> 情報保護管理体制の確認</t>
    <rPh sb="1" eb="3">
      <t>ジョウホウ</t>
    </rPh>
    <rPh sb="3" eb="5">
      <t>ホゴ</t>
    </rPh>
    <rPh sb="5" eb="7">
      <t>カンリ</t>
    </rPh>
    <rPh sb="7" eb="9">
      <t>タイセイ</t>
    </rPh>
    <rPh sb="10" eb="12">
      <t>カクニン</t>
    </rPh>
    <phoneticPr fontId="1"/>
  </si>
  <si>
    <t xml:space="preserve"> 特定個人情報ファイルの閲覧者・更新者の制限</t>
    <rPh sb="1" eb="3">
      <t>トクテイ</t>
    </rPh>
    <rPh sb="3" eb="5">
      <t>コジン</t>
    </rPh>
    <rPh sb="5" eb="7">
      <t>ジョウホウ</t>
    </rPh>
    <rPh sb="12" eb="15">
      <t>エツランシャ</t>
    </rPh>
    <rPh sb="16" eb="19">
      <t>コウシンシャ</t>
    </rPh>
    <rPh sb="20" eb="22">
      <t>セイゲン</t>
    </rPh>
    <phoneticPr fontId="1"/>
  </si>
  <si>
    <t>1） 制限している</t>
  </si>
  <si>
    <t>2） 制限していない</t>
  </si>
  <si>
    <t xml:space="preserve"> 具体的な制限方法</t>
    <rPh sb="1" eb="4">
      <t>グタイテキ</t>
    </rPh>
    <rPh sb="5" eb="7">
      <t>セイゲン</t>
    </rPh>
    <rPh sb="7" eb="9">
      <t>ホウホウ</t>
    </rPh>
    <phoneticPr fontId="1"/>
  </si>
  <si>
    <t xml:space="preserve"> 特定個人情報ファイルの取扱いの記録</t>
    <rPh sb="1" eb="3">
      <t>トクテイ</t>
    </rPh>
    <rPh sb="3" eb="5">
      <t>コジン</t>
    </rPh>
    <rPh sb="5" eb="7">
      <t>ジョウホウ</t>
    </rPh>
    <rPh sb="12" eb="14">
      <t>トリアツカ</t>
    </rPh>
    <rPh sb="16" eb="18">
      <t>キロク</t>
    </rPh>
    <phoneticPr fontId="1"/>
  </si>
  <si>
    <t>1） 記録を残している</t>
  </si>
  <si>
    <t>2） 記録を残していない</t>
  </si>
  <si>
    <t xml:space="preserve"> 特定個人情報の提供ルール</t>
    <rPh sb="1" eb="3">
      <t>トクテイ</t>
    </rPh>
    <rPh sb="3" eb="5">
      <t>コジン</t>
    </rPh>
    <rPh sb="5" eb="7">
      <t>ジョウホウ</t>
    </rPh>
    <rPh sb="8" eb="10">
      <t>テイキョウ</t>
    </rPh>
    <phoneticPr fontId="1"/>
  </si>
  <si>
    <t>1） 定めている</t>
  </si>
  <si>
    <t>2） 定めていない</t>
  </si>
  <si>
    <t xml:space="preserve"> 委託先から他者への提供に関するルールの内容及びルール遵守の確認方法</t>
    <rPh sb="1" eb="4">
      <t>イタクサキ</t>
    </rPh>
    <rPh sb="6" eb="8">
      <t>タシャ</t>
    </rPh>
    <rPh sb="10" eb="12">
      <t>テイキョウ</t>
    </rPh>
    <rPh sb="13" eb="14">
      <t>カン</t>
    </rPh>
    <rPh sb="20" eb="22">
      <t>ナイヨウ</t>
    </rPh>
    <rPh sb="22" eb="23">
      <t>オヨ</t>
    </rPh>
    <rPh sb="27" eb="29">
      <t>ジュンシュ</t>
    </rPh>
    <rPh sb="30" eb="32">
      <t>カクニン</t>
    </rPh>
    <rPh sb="32" eb="34">
      <t>ホウホウ</t>
    </rPh>
    <phoneticPr fontId="1"/>
  </si>
  <si>
    <t xml:space="preserve"> 委託元と委託先間の提供に関するルールの内容及びルール遵守の確認方法</t>
    <rPh sb="1" eb="3">
      <t>イタク</t>
    </rPh>
    <rPh sb="3" eb="4">
      <t>モト</t>
    </rPh>
    <rPh sb="5" eb="8">
      <t>イタクサキ</t>
    </rPh>
    <rPh sb="8" eb="9">
      <t>カン</t>
    </rPh>
    <rPh sb="10" eb="12">
      <t>テイキョウ</t>
    </rPh>
    <rPh sb="13" eb="14">
      <t>カン</t>
    </rPh>
    <rPh sb="20" eb="22">
      <t>ナイヨウ</t>
    </rPh>
    <phoneticPr fontId="1"/>
  </si>
  <si>
    <t xml:space="preserve"> 特定個人情報の消去ルール</t>
    <rPh sb="1" eb="3">
      <t>トクテイ</t>
    </rPh>
    <rPh sb="3" eb="5">
      <t>コジン</t>
    </rPh>
    <rPh sb="5" eb="7">
      <t>ジョウホウ</t>
    </rPh>
    <rPh sb="8" eb="10">
      <t>ショウキョ</t>
    </rPh>
    <phoneticPr fontId="1"/>
  </si>
  <si>
    <t xml:space="preserve"> ルールの内容及びルール遵守の確認方法</t>
    <rPh sb="5" eb="7">
      <t>ナイヨウ</t>
    </rPh>
    <rPh sb="7" eb="8">
      <t>オヨ</t>
    </rPh>
    <rPh sb="12" eb="14">
      <t>ジュンシュ</t>
    </rPh>
    <rPh sb="15" eb="17">
      <t>カクニン</t>
    </rPh>
    <rPh sb="17" eb="19">
      <t>ホウホウ</t>
    </rPh>
    <phoneticPr fontId="1"/>
  </si>
  <si>
    <t xml:space="preserve"> 委託契約書中の特定個人情報ファイルの取扱いに関する規定</t>
    <rPh sb="1" eb="3">
      <t>イタク</t>
    </rPh>
    <rPh sb="3" eb="6">
      <t>ケイヤクショ</t>
    </rPh>
    <rPh sb="6" eb="7">
      <t>チュウ</t>
    </rPh>
    <rPh sb="8" eb="10">
      <t>トクテイ</t>
    </rPh>
    <rPh sb="10" eb="12">
      <t>コジン</t>
    </rPh>
    <rPh sb="12" eb="14">
      <t>ジョウホウ</t>
    </rPh>
    <rPh sb="19" eb="21">
      <t>トリアツカ</t>
    </rPh>
    <rPh sb="23" eb="24">
      <t>カン</t>
    </rPh>
    <rPh sb="26" eb="28">
      <t>キテイ</t>
    </rPh>
    <phoneticPr fontId="1"/>
  </si>
  <si>
    <t xml:space="preserve"> 規定の内容</t>
    <rPh sb="1" eb="3">
      <t>キテイ</t>
    </rPh>
    <rPh sb="4" eb="6">
      <t>ナイヨウ</t>
    </rPh>
    <phoneticPr fontId="1"/>
  </si>
  <si>
    <t xml:space="preserve"> 再委託先による特定個人情報ファイルの適切な取扱いの確保</t>
    <rPh sb="1" eb="4">
      <t>サイイタク</t>
    </rPh>
    <rPh sb="4" eb="5">
      <t>サキ</t>
    </rPh>
    <rPh sb="8" eb="10">
      <t>トクテイ</t>
    </rPh>
    <rPh sb="10" eb="11">
      <t>コ</t>
    </rPh>
    <rPh sb="11" eb="12">
      <t>ジン</t>
    </rPh>
    <rPh sb="12" eb="14">
      <t>ジョウホウ</t>
    </rPh>
    <rPh sb="19" eb="21">
      <t>テキセツ</t>
    </rPh>
    <rPh sb="22" eb="24">
      <t>トリアツカ</t>
    </rPh>
    <rPh sb="26" eb="28">
      <t>カクホ</t>
    </rPh>
    <phoneticPr fontId="1"/>
  </si>
  <si>
    <t>1） 特に力を入れて行っている</t>
  </si>
  <si>
    <t>2） 十分に行っている</t>
  </si>
  <si>
    <t>3） 十分に行っていない</t>
  </si>
  <si>
    <t>4） 再委託していない</t>
  </si>
  <si>
    <t xml:space="preserve"> 特定個人情報ファイルの取扱いの委託におけるその他のリスク及びそのリスクに対する措置</t>
    <rPh sb="24" eb="25">
      <t>タ</t>
    </rPh>
    <rPh sb="29" eb="30">
      <t>オヨ</t>
    </rPh>
    <rPh sb="37" eb="38">
      <t>タイ</t>
    </rPh>
    <rPh sb="40" eb="42">
      <t>ソチ</t>
    </rPh>
    <phoneticPr fontId="1"/>
  </si>
  <si>
    <t>52_1</t>
    <phoneticPr fontId="1"/>
  </si>
  <si>
    <t>52_2</t>
    <phoneticPr fontId="1"/>
  </si>
  <si>
    <t>52_3</t>
    <phoneticPr fontId="1"/>
  </si>
  <si>
    <t xml:space="preserve"> ５．特定個人情報の提供・移転 （委託や情報提供ネットワークシステムを通じた提供を除く。）</t>
    <phoneticPr fontId="1"/>
  </si>
  <si>
    <t>] 提供・移転しない</t>
    <rPh sb="2" eb="4">
      <t>テイキョウ</t>
    </rPh>
    <rPh sb="5" eb="7">
      <t>イテン</t>
    </rPh>
    <phoneticPr fontId="1"/>
  </si>
  <si>
    <t xml:space="preserve"> リスク１：　不正な提供・移転が行われるリスク</t>
    <rPh sb="7" eb="9">
      <t>フセイ</t>
    </rPh>
    <rPh sb="10" eb="12">
      <t>テイキョウ</t>
    </rPh>
    <rPh sb="13" eb="15">
      <t>イテン</t>
    </rPh>
    <rPh sb="16" eb="17">
      <t>オコナ</t>
    </rPh>
    <phoneticPr fontId="1"/>
  </si>
  <si>
    <t xml:space="preserve"> 特定個人情報の提供・移転の記録</t>
    <rPh sb="1" eb="3">
      <t>トクテイ</t>
    </rPh>
    <rPh sb="3" eb="5">
      <t>コジン</t>
    </rPh>
    <rPh sb="5" eb="7">
      <t>ジョウホウ</t>
    </rPh>
    <rPh sb="8" eb="10">
      <t>テイキョウ</t>
    </rPh>
    <rPh sb="11" eb="13">
      <t>イテン</t>
    </rPh>
    <rPh sb="14" eb="16">
      <t>キロク</t>
    </rPh>
    <phoneticPr fontId="1"/>
  </si>
  <si>
    <t xml:space="preserve"> 特定個人情報の提供・移転に関するルール</t>
    <rPh sb="1" eb="3">
      <t>トクテイ</t>
    </rPh>
    <rPh sb="3" eb="5">
      <t>コジン</t>
    </rPh>
    <rPh sb="5" eb="7">
      <t>ジョウホウ</t>
    </rPh>
    <rPh sb="8" eb="10">
      <t>テイキョウ</t>
    </rPh>
    <rPh sb="11" eb="13">
      <t>イテン</t>
    </rPh>
    <rPh sb="14" eb="15">
      <t>カン</t>
    </rPh>
    <phoneticPr fontId="1"/>
  </si>
  <si>
    <t xml:space="preserve"> リスク２：　不適切な方法で提供・移転が行われるリスク</t>
    <rPh sb="7" eb="10">
      <t>フテキセツ</t>
    </rPh>
    <rPh sb="11" eb="13">
      <t>ホウホウ</t>
    </rPh>
    <rPh sb="14" eb="16">
      <t>テイキョウ</t>
    </rPh>
    <rPh sb="17" eb="19">
      <t>イテン</t>
    </rPh>
    <rPh sb="20" eb="21">
      <t>オコナ</t>
    </rPh>
    <phoneticPr fontId="1"/>
  </si>
  <si>
    <t xml:space="preserve"> リスク３：　誤った情報を提供・移転してしまうリスク、誤った相手に提供・移転してしまうリスク</t>
    <rPh sb="7" eb="8">
      <t>アヤマ</t>
    </rPh>
    <rPh sb="10" eb="12">
      <t>ジョウホウ</t>
    </rPh>
    <rPh sb="13" eb="15">
      <t>テイキョウ</t>
    </rPh>
    <rPh sb="16" eb="18">
      <t>イテン</t>
    </rPh>
    <rPh sb="27" eb="28">
      <t>アヤマ</t>
    </rPh>
    <rPh sb="30" eb="32">
      <t>アイテ</t>
    </rPh>
    <rPh sb="33" eb="35">
      <t>テイキョウ</t>
    </rPh>
    <rPh sb="36" eb="38">
      <t>イテン</t>
    </rPh>
    <phoneticPr fontId="1"/>
  </si>
  <si>
    <t xml:space="preserve"> 特定個人情報の提供・移転（委託や情報提供ネットワークシステムを通じた提供を除く。）におけるその他のリスク及びそのリスクに対する措置</t>
    <rPh sb="1" eb="3">
      <t>トクテイ</t>
    </rPh>
    <rPh sb="3" eb="5">
      <t>コジン</t>
    </rPh>
    <rPh sb="8" eb="10">
      <t>テイキョウ</t>
    </rPh>
    <rPh sb="11" eb="13">
      <t>イテン</t>
    </rPh>
    <rPh sb="48" eb="49">
      <t>タ</t>
    </rPh>
    <rPh sb="53" eb="54">
      <t>オヨ</t>
    </rPh>
    <rPh sb="61" eb="62">
      <t>タイ</t>
    </rPh>
    <rPh sb="64" eb="66">
      <t>ソチ</t>
    </rPh>
    <phoneticPr fontId="1"/>
  </si>
  <si>
    <t>64_1</t>
    <phoneticPr fontId="1"/>
  </si>
  <si>
    <t>64_2</t>
    <phoneticPr fontId="1"/>
  </si>
  <si>
    <t>64_3</t>
    <phoneticPr fontId="1"/>
  </si>
  <si>
    <t xml:space="preserve"> ６．情報提供ネットワークシステムとの接続</t>
    <rPh sb="3" eb="5">
      <t>ジョウホウ</t>
    </rPh>
    <rPh sb="5" eb="7">
      <t>テイキョウ</t>
    </rPh>
    <rPh sb="19" eb="21">
      <t>セツゾク</t>
    </rPh>
    <phoneticPr fontId="1"/>
  </si>
  <si>
    <t>] 接続しない（入手）</t>
    <phoneticPr fontId="1"/>
  </si>
  <si>
    <t>] 接続しない（提供）</t>
    <phoneticPr fontId="1"/>
  </si>
  <si>
    <t xml:space="preserve"> リスク２：　安全が保たれない方法によって入手が行われるリスク</t>
    <rPh sb="7" eb="9">
      <t>アンゼン</t>
    </rPh>
    <rPh sb="10" eb="11">
      <t>タモ</t>
    </rPh>
    <rPh sb="15" eb="17">
      <t>ホウホウ</t>
    </rPh>
    <rPh sb="24" eb="25">
      <t>オコナ</t>
    </rPh>
    <phoneticPr fontId="1"/>
  </si>
  <si>
    <t xml:space="preserve"> リスク５：　不正な提供が行われるリスク</t>
    <rPh sb="7" eb="9">
      <t>フセイ</t>
    </rPh>
    <rPh sb="10" eb="12">
      <t>テイキョウ</t>
    </rPh>
    <rPh sb="13" eb="14">
      <t>オコナ</t>
    </rPh>
    <phoneticPr fontId="1"/>
  </si>
  <si>
    <t xml:space="preserve"> リスク６：　不適切な方法で提供されるリスク</t>
    <rPh sb="7" eb="10">
      <t>フテキセツ</t>
    </rPh>
    <rPh sb="11" eb="13">
      <t>ホウホウ</t>
    </rPh>
    <rPh sb="14" eb="16">
      <t>テイキョウ</t>
    </rPh>
    <phoneticPr fontId="1"/>
  </si>
  <si>
    <t xml:space="preserve"> リスク７：　誤った情報を提供してしまうリスク、誤った相手に提供してしまうリスク</t>
    <rPh sb="7" eb="8">
      <t>アヤマ</t>
    </rPh>
    <rPh sb="10" eb="12">
      <t>ジョウホウ</t>
    </rPh>
    <rPh sb="13" eb="15">
      <t>テイキョウ</t>
    </rPh>
    <rPh sb="24" eb="25">
      <t>アヤマ</t>
    </rPh>
    <rPh sb="27" eb="29">
      <t>アイテ</t>
    </rPh>
    <rPh sb="30" eb="32">
      <t>テイキョウ</t>
    </rPh>
    <phoneticPr fontId="1"/>
  </si>
  <si>
    <t xml:space="preserve"> 情報提供ネットワークシステムとの接続に伴うその他のリスク及びそのリスクに対する措置</t>
    <rPh sb="1" eb="3">
      <t>ジョウホウ</t>
    </rPh>
    <rPh sb="3" eb="5">
      <t>テイキョウ</t>
    </rPh>
    <rPh sb="17" eb="19">
      <t>セツゾク</t>
    </rPh>
    <rPh sb="20" eb="21">
      <t>トモナ</t>
    </rPh>
    <rPh sb="24" eb="25">
      <t>タ</t>
    </rPh>
    <rPh sb="29" eb="30">
      <t>オヨ</t>
    </rPh>
    <rPh sb="37" eb="38">
      <t>タイ</t>
    </rPh>
    <rPh sb="40" eb="42">
      <t>ソチ</t>
    </rPh>
    <phoneticPr fontId="1"/>
  </si>
  <si>
    <t>81_1</t>
    <phoneticPr fontId="1"/>
  </si>
  <si>
    <t>81_2</t>
    <phoneticPr fontId="1"/>
  </si>
  <si>
    <t>81_3</t>
    <phoneticPr fontId="1"/>
  </si>
  <si>
    <t xml:space="preserve"> ７．特定個人情報の保管・消去</t>
    <rPh sb="3" eb="5">
      <t>トクテイ</t>
    </rPh>
    <rPh sb="5" eb="7">
      <t>コジン</t>
    </rPh>
    <rPh sb="7" eb="9">
      <t>ジョウホウ</t>
    </rPh>
    <rPh sb="10" eb="12">
      <t>ホカン</t>
    </rPh>
    <rPh sb="13" eb="15">
      <t>ショウキョ</t>
    </rPh>
    <phoneticPr fontId="1"/>
  </si>
  <si>
    <t xml:space="preserve"> リスク１：　特定個人情報の漏えい・滅失・毀損リスク</t>
    <rPh sb="7" eb="9">
      <t>トクテイ</t>
    </rPh>
    <rPh sb="9" eb="11">
      <t>コジン</t>
    </rPh>
    <rPh sb="11" eb="13">
      <t>ジョウホウ</t>
    </rPh>
    <rPh sb="14" eb="15">
      <t>ロウ</t>
    </rPh>
    <rPh sb="18" eb="20">
      <t>メッシツ</t>
    </rPh>
    <rPh sb="21" eb="23">
      <t>キソン</t>
    </rPh>
    <phoneticPr fontId="1"/>
  </si>
  <si>
    <t xml:space="preserve"> ①NISC政府機関統一基準群</t>
    <rPh sb="6" eb="8">
      <t>セイフ</t>
    </rPh>
    <rPh sb="8" eb="10">
      <t>キカン</t>
    </rPh>
    <rPh sb="10" eb="12">
      <t>トウイツ</t>
    </rPh>
    <rPh sb="12" eb="14">
      <t>キジュン</t>
    </rPh>
    <rPh sb="14" eb="15">
      <t>グン</t>
    </rPh>
    <phoneticPr fontId="1"/>
  </si>
  <si>
    <t>1） 特に力を入れて遵守している</t>
  </si>
  <si>
    <t>2） 十分に遵守している</t>
  </si>
  <si>
    <t>3） 十分に遵守していない</t>
  </si>
  <si>
    <t>4） 政府機関ではない</t>
  </si>
  <si>
    <t xml:space="preserve"> ②安全管理体制</t>
    <rPh sb="2" eb="4">
      <t>アンゼン</t>
    </rPh>
    <rPh sb="4" eb="6">
      <t>カンリ</t>
    </rPh>
    <rPh sb="6" eb="8">
      <t>タイセイ</t>
    </rPh>
    <phoneticPr fontId="1"/>
  </si>
  <si>
    <t>1） 特に力を入れて整備している</t>
  </si>
  <si>
    <t>2） 十分に整備している</t>
  </si>
  <si>
    <t>3） 十分に整備していない</t>
  </si>
  <si>
    <t xml:space="preserve"> ③安全管理規程</t>
    <rPh sb="2" eb="4">
      <t>アンゼン</t>
    </rPh>
    <rPh sb="4" eb="6">
      <t>カンリ</t>
    </rPh>
    <rPh sb="6" eb="8">
      <t>キテイ</t>
    </rPh>
    <phoneticPr fontId="1"/>
  </si>
  <si>
    <t xml:space="preserve"> ④安全管理体制・規程の職員への周知</t>
    <rPh sb="2" eb="4">
      <t>アンゼン</t>
    </rPh>
    <rPh sb="4" eb="6">
      <t>カンリ</t>
    </rPh>
    <rPh sb="6" eb="8">
      <t>タイセイ</t>
    </rPh>
    <rPh sb="9" eb="11">
      <t>キテイ</t>
    </rPh>
    <rPh sb="12" eb="14">
      <t>ショクイン</t>
    </rPh>
    <rPh sb="16" eb="18">
      <t>シュウチ</t>
    </rPh>
    <phoneticPr fontId="1"/>
  </si>
  <si>
    <t>1） 特に力を入れて周知している</t>
  </si>
  <si>
    <t>2） 十分に周知している</t>
  </si>
  <si>
    <t>3） 十分に周知していない</t>
  </si>
  <si>
    <t xml:space="preserve"> ⑤物理的対策</t>
    <rPh sb="2" eb="5">
      <t>ブツリテキ</t>
    </rPh>
    <rPh sb="5" eb="7">
      <t>タイサク</t>
    </rPh>
    <phoneticPr fontId="1"/>
  </si>
  <si>
    <t xml:space="preserve"> 具体的な対策の内容</t>
    <rPh sb="1" eb="4">
      <t>グタイテキ</t>
    </rPh>
    <rPh sb="5" eb="7">
      <t>タイサク</t>
    </rPh>
    <rPh sb="8" eb="10">
      <t>ナイヨウ</t>
    </rPh>
    <phoneticPr fontId="1"/>
  </si>
  <si>
    <t xml:space="preserve"> ⑥技術的対策</t>
    <rPh sb="2" eb="5">
      <t>ギジュツテキ</t>
    </rPh>
    <rPh sb="5" eb="7">
      <t>タイサク</t>
    </rPh>
    <phoneticPr fontId="1"/>
  </si>
  <si>
    <t xml:space="preserve"> ⑦バックアップ</t>
    <phoneticPr fontId="1"/>
  </si>
  <si>
    <t xml:space="preserve"> ⑧事故発生時手順の策定・周知</t>
    <rPh sb="2" eb="4">
      <t>ジコ</t>
    </rPh>
    <rPh sb="4" eb="6">
      <t>ハッセイ</t>
    </rPh>
    <rPh sb="6" eb="7">
      <t>ジ</t>
    </rPh>
    <rPh sb="7" eb="9">
      <t>テジュン</t>
    </rPh>
    <rPh sb="10" eb="11">
      <t>サク</t>
    </rPh>
    <rPh sb="11" eb="12">
      <t>サダム</t>
    </rPh>
    <rPh sb="13" eb="15">
      <t>シュウチ</t>
    </rPh>
    <phoneticPr fontId="1"/>
  </si>
  <si>
    <t xml:space="preserve"> ⑨過去３年以内に、評価実施機関において、個人情報に関する重大事故が発生したか</t>
    <rPh sb="29" eb="31">
      <t>ジュウダイ</t>
    </rPh>
    <phoneticPr fontId="1"/>
  </si>
  <si>
    <t>1） 発生あり</t>
    <phoneticPr fontId="1"/>
  </si>
  <si>
    <t>2） 発生なし</t>
  </si>
  <si>
    <t xml:space="preserve"> その内容</t>
    <rPh sb="3" eb="5">
      <t>ナイヨウ</t>
    </rPh>
    <phoneticPr fontId="1"/>
  </si>
  <si>
    <t xml:space="preserve"> 再発防止策の内容</t>
    <rPh sb="1" eb="3">
      <t>サイハツ</t>
    </rPh>
    <rPh sb="3" eb="5">
      <t>ボウシ</t>
    </rPh>
    <rPh sb="5" eb="6">
      <t>サク</t>
    </rPh>
    <rPh sb="7" eb="9">
      <t>ナイヨウ</t>
    </rPh>
    <phoneticPr fontId="1"/>
  </si>
  <si>
    <t xml:space="preserve"> ⑩死者の個人番号</t>
    <rPh sb="2" eb="4">
      <t>シシャ</t>
    </rPh>
    <rPh sb="5" eb="7">
      <t>コジン</t>
    </rPh>
    <rPh sb="7" eb="9">
      <t>バンゴウ</t>
    </rPh>
    <phoneticPr fontId="1"/>
  </si>
  <si>
    <t>1） 保管している</t>
  </si>
  <si>
    <t>2） 保管していない</t>
  </si>
  <si>
    <t xml:space="preserve"> 具体的な保管方法</t>
    <rPh sb="1" eb="4">
      <t>グタイテキ</t>
    </rPh>
    <rPh sb="5" eb="7">
      <t>ホカン</t>
    </rPh>
    <rPh sb="7" eb="9">
      <t>ホウホウ</t>
    </rPh>
    <phoneticPr fontId="1"/>
  </si>
  <si>
    <t xml:space="preserve"> リスク２：　特定個人情報が古い情報のまま保管され続けるリスク</t>
    <rPh sb="7" eb="9">
      <t>トクテイ</t>
    </rPh>
    <rPh sb="9" eb="11">
      <t>コジン</t>
    </rPh>
    <rPh sb="11" eb="13">
      <t>ジョウホウ</t>
    </rPh>
    <rPh sb="14" eb="15">
      <t>フル</t>
    </rPh>
    <rPh sb="16" eb="18">
      <t>ジョウホウ</t>
    </rPh>
    <rPh sb="21" eb="23">
      <t>ホカン</t>
    </rPh>
    <rPh sb="25" eb="26">
      <t>ツヅ</t>
    </rPh>
    <phoneticPr fontId="1"/>
  </si>
  <si>
    <t xml:space="preserve"> リスク３：　特定個人情報が消去されずいつまでも存在するリスク</t>
    <rPh sb="7" eb="9">
      <t>トクテイ</t>
    </rPh>
    <rPh sb="9" eb="11">
      <t>コジン</t>
    </rPh>
    <rPh sb="11" eb="13">
      <t>ジョウホウ</t>
    </rPh>
    <rPh sb="14" eb="16">
      <t>ショウキョ</t>
    </rPh>
    <rPh sb="24" eb="26">
      <t>ソンザイ</t>
    </rPh>
    <phoneticPr fontId="1"/>
  </si>
  <si>
    <t xml:space="preserve"> 消去手順</t>
    <phoneticPr fontId="1"/>
  </si>
  <si>
    <t xml:space="preserve"> 手順の内容</t>
    <rPh sb="1" eb="3">
      <t>テジュン</t>
    </rPh>
    <rPh sb="4" eb="6">
      <t>ナイヨウ</t>
    </rPh>
    <phoneticPr fontId="1"/>
  </si>
  <si>
    <t xml:space="preserve"> 特定個人情報の保管・消去におけるその他のリスク及びそのリスクに対する措置</t>
    <rPh sb="1" eb="3">
      <t>トクテイ</t>
    </rPh>
    <rPh sb="3" eb="5">
      <t>コジン</t>
    </rPh>
    <rPh sb="19" eb="20">
      <t>タ</t>
    </rPh>
    <rPh sb="24" eb="25">
      <t>オヨ</t>
    </rPh>
    <rPh sb="32" eb="33">
      <t>タイ</t>
    </rPh>
    <rPh sb="35" eb="37">
      <t>ソチ</t>
    </rPh>
    <phoneticPr fontId="1"/>
  </si>
  <si>
    <t>105_1</t>
    <phoneticPr fontId="1"/>
  </si>
  <si>
    <t>105_2</t>
    <phoneticPr fontId="1"/>
  </si>
  <si>
    <t>105_3</t>
    <phoneticPr fontId="1"/>
  </si>
  <si>
    <r>
      <t>Ⅳ　その他のリスク対策</t>
    </r>
    <r>
      <rPr>
        <b/>
        <sz val="15"/>
        <color rgb="FFFF0000"/>
        <rFont val="ＭＳ Ｐゴシック"/>
        <family val="3"/>
        <charset val="128"/>
        <scheme val="minor"/>
      </rPr>
      <t xml:space="preserve"> </t>
    </r>
    <r>
      <rPr>
        <b/>
        <sz val="8"/>
        <color rgb="FFFF0000"/>
        <rFont val="ＭＳ Ｐゴシック"/>
        <family val="3"/>
        <charset val="128"/>
        <scheme val="minor"/>
      </rPr>
      <t>※</t>
    </r>
    <rPh sb="4" eb="5">
      <t>タ</t>
    </rPh>
    <rPh sb="9" eb="11">
      <t>タイサク</t>
    </rPh>
    <phoneticPr fontId="1"/>
  </si>
  <si>
    <t xml:space="preserve"> １．監査</t>
    <rPh sb="3" eb="5">
      <t>カンサ</t>
    </rPh>
    <phoneticPr fontId="1"/>
  </si>
  <si>
    <t xml:space="preserve"> ①自己点検</t>
    <rPh sb="2" eb="4">
      <t>ジコ</t>
    </rPh>
    <rPh sb="4" eb="6">
      <t>テンケン</t>
    </rPh>
    <phoneticPr fontId="1"/>
  </si>
  <si>
    <t>1) 特に力を入れて行っている</t>
    <phoneticPr fontId="1"/>
  </si>
  <si>
    <t>2) 十分に行っている</t>
    <phoneticPr fontId="1"/>
  </si>
  <si>
    <t>3) 十分に行っていない</t>
    <phoneticPr fontId="1"/>
  </si>
  <si>
    <t xml:space="preserve"> 具体的なチェック方法</t>
    <rPh sb="1" eb="4">
      <t>グタイテキ</t>
    </rPh>
    <rPh sb="9" eb="11">
      <t>ホウホウ</t>
    </rPh>
    <phoneticPr fontId="1"/>
  </si>
  <si>
    <t xml:space="preserve"> ②監査</t>
    <rPh sb="2" eb="4">
      <t>カンサ</t>
    </rPh>
    <phoneticPr fontId="1"/>
  </si>
  <si>
    <t xml:space="preserve"> 具体的な内容</t>
    <rPh sb="1" eb="4">
      <t>グタイテキ</t>
    </rPh>
    <rPh sb="5" eb="7">
      <t>ナイヨウ</t>
    </rPh>
    <phoneticPr fontId="1"/>
  </si>
  <si>
    <t>4_1</t>
    <phoneticPr fontId="1"/>
  </si>
  <si>
    <t>4_2</t>
    <phoneticPr fontId="1"/>
  </si>
  <si>
    <t>4_3</t>
    <phoneticPr fontId="1"/>
  </si>
  <si>
    <t xml:space="preserve"> ２．従業者に対する教育・啓発</t>
    <rPh sb="3" eb="6">
      <t>ジュウギョウシャ</t>
    </rPh>
    <rPh sb="7" eb="8">
      <t>タイ</t>
    </rPh>
    <rPh sb="10" eb="12">
      <t>キョウイク</t>
    </rPh>
    <rPh sb="13" eb="15">
      <t>ケイハツ</t>
    </rPh>
    <phoneticPr fontId="1"/>
  </si>
  <si>
    <t xml:space="preserve"> 従業者に対する教育・啓発</t>
    <rPh sb="1" eb="4">
      <t>ジュウギョウシャ</t>
    </rPh>
    <rPh sb="5" eb="6">
      <t>タイ</t>
    </rPh>
    <rPh sb="8" eb="10">
      <t>キョウイク</t>
    </rPh>
    <rPh sb="11" eb="12">
      <t>ヒロ</t>
    </rPh>
    <rPh sb="12" eb="13">
      <t>ハツ</t>
    </rPh>
    <phoneticPr fontId="1"/>
  </si>
  <si>
    <t>6_1</t>
    <phoneticPr fontId="1"/>
  </si>
  <si>
    <t>6_2</t>
    <phoneticPr fontId="1"/>
  </si>
  <si>
    <t>6_3</t>
    <phoneticPr fontId="1"/>
  </si>
  <si>
    <t xml:space="preserve"> ３．その他のリスク対策</t>
    <rPh sb="5" eb="6">
      <t>タ</t>
    </rPh>
    <rPh sb="10" eb="12">
      <t>タイサク</t>
    </rPh>
    <phoneticPr fontId="1"/>
  </si>
  <si>
    <t>7_1</t>
    <phoneticPr fontId="1"/>
  </si>
  <si>
    <t>7_2</t>
    <phoneticPr fontId="1"/>
  </si>
  <si>
    <t>7_3</t>
    <phoneticPr fontId="1"/>
  </si>
  <si>
    <t xml:space="preserve"> １．特定個人情報の開示・訂正・利用停止請求</t>
    <rPh sb="3" eb="5">
      <t>トクテイ</t>
    </rPh>
    <rPh sb="5" eb="7">
      <t>コジン</t>
    </rPh>
    <rPh sb="7" eb="9">
      <t>ジョウホウ</t>
    </rPh>
    <rPh sb="10" eb="12">
      <t>カイジ</t>
    </rPh>
    <rPh sb="13" eb="15">
      <t>テイセイ</t>
    </rPh>
    <rPh sb="16" eb="18">
      <t>リヨウ</t>
    </rPh>
    <rPh sb="18" eb="20">
      <t>テイシ</t>
    </rPh>
    <rPh sb="20" eb="22">
      <t>セイキュウ</t>
    </rPh>
    <phoneticPr fontId="1"/>
  </si>
  <si>
    <t>有料</t>
    <rPh sb="0" eb="2">
      <t>ユウリョウ</t>
    </rPh>
    <phoneticPr fontId="1"/>
  </si>
  <si>
    <t>無料</t>
    <rPh sb="0" eb="2">
      <t>ムリョウ</t>
    </rPh>
    <phoneticPr fontId="1"/>
  </si>
  <si>
    <t xml:space="preserve"> ①請求先</t>
    <rPh sb="2" eb="4">
      <t>セイキュウ</t>
    </rPh>
    <rPh sb="4" eb="5">
      <t>サキ</t>
    </rPh>
    <phoneticPr fontId="1"/>
  </si>
  <si>
    <t xml:space="preserve"> ②請求方法</t>
    <rPh sb="2" eb="4">
      <t>セイキュウ</t>
    </rPh>
    <rPh sb="4" eb="6">
      <t>ホウホウ</t>
    </rPh>
    <phoneticPr fontId="1"/>
  </si>
  <si>
    <t xml:space="preserve"> 特記事項</t>
    <rPh sb="1" eb="3">
      <t>トッキ</t>
    </rPh>
    <rPh sb="3" eb="5">
      <t>ジコウ</t>
    </rPh>
    <phoneticPr fontId="1"/>
  </si>
  <si>
    <t xml:space="preserve"> ③手数料等</t>
    <phoneticPr fontId="1"/>
  </si>
  <si>
    <t>1) 有料</t>
    <rPh sb="3" eb="5">
      <t>ユウリョウ</t>
    </rPh>
    <phoneticPr fontId="1"/>
  </si>
  <si>
    <t>2) 無料</t>
    <rPh sb="3" eb="5">
      <t>ムリョウ</t>
    </rPh>
    <phoneticPr fontId="1"/>
  </si>
  <si>
    <t>（手数料額、納付方法：</t>
    <phoneticPr fontId="1"/>
  </si>
  <si>
    <t xml:space="preserve"> ④個人情報ファイル簿の公表</t>
    <rPh sb="2" eb="4">
      <t>コジン</t>
    </rPh>
    <rPh sb="4" eb="6">
      <t>ジョウホウ</t>
    </rPh>
    <rPh sb="10" eb="11">
      <t>ボ</t>
    </rPh>
    <rPh sb="12" eb="13">
      <t>コウ</t>
    </rPh>
    <rPh sb="13" eb="14">
      <t>ヒョウ</t>
    </rPh>
    <phoneticPr fontId="1"/>
  </si>
  <si>
    <t xml:space="preserve">
</t>
    <phoneticPr fontId="1"/>
  </si>
  <si>
    <t>1) 行っている</t>
    <rPh sb="3" eb="4">
      <t>オコナ</t>
    </rPh>
    <phoneticPr fontId="1"/>
  </si>
  <si>
    <t>2) 行っていない</t>
    <rPh sb="3" eb="4">
      <t>オコナ</t>
    </rPh>
    <phoneticPr fontId="1"/>
  </si>
  <si>
    <t xml:space="preserve"> 個人情報ファイル名</t>
    <rPh sb="1" eb="3">
      <t>コジン</t>
    </rPh>
    <rPh sb="3" eb="5">
      <t>ジョウホウ</t>
    </rPh>
    <rPh sb="9" eb="10">
      <t>メイ</t>
    </rPh>
    <phoneticPr fontId="1"/>
  </si>
  <si>
    <t xml:space="preserve"> 公表場所</t>
    <rPh sb="1" eb="3">
      <t>コウヒョウ</t>
    </rPh>
    <rPh sb="3" eb="5">
      <t>バショ</t>
    </rPh>
    <phoneticPr fontId="1"/>
  </si>
  <si>
    <t xml:space="preserve"> ⑤法令による特別の手続</t>
    <rPh sb="2" eb="4">
      <t>ホウレイ</t>
    </rPh>
    <rPh sb="7" eb="9">
      <t>トクベツ</t>
    </rPh>
    <rPh sb="10" eb="12">
      <t>テツヅキ</t>
    </rPh>
    <phoneticPr fontId="1"/>
  </si>
  <si>
    <t xml:space="preserve"> ⑥個人情報ファイル簿への不記載等</t>
    <phoneticPr fontId="1"/>
  </si>
  <si>
    <t xml:space="preserve"> ２．特定個人情報ファイルの取扱いに関する問合せ</t>
    <rPh sb="3" eb="5">
      <t>トクテイ</t>
    </rPh>
    <rPh sb="5" eb="7">
      <t>コジン</t>
    </rPh>
    <rPh sb="7" eb="9">
      <t>ジョウホウ</t>
    </rPh>
    <rPh sb="14" eb="16">
      <t>トリアツカ</t>
    </rPh>
    <rPh sb="18" eb="19">
      <t>カン</t>
    </rPh>
    <rPh sb="21" eb="22">
      <t>ト</t>
    </rPh>
    <rPh sb="22" eb="23">
      <t>ア</t>
    </rPh>
    <phoneticPr fontId="1"/>
  </si>
  <si>
    <t xml:space="preserve"> ①連絡先</t>
    <rPh sb="2" eb="5">
      <t>レンラクサキ</t>
    </rPh>
    <phoneticPr fontId="1"/>
  </si>
  <si>
    <t xml:space="preserve"> ②対応方法</t>
    <rPh sb="2" eb="4">
      <t>タイオウ</t>
    </rPh>
    <rPh sb="4" eb="6">
      <t>ホウホウ</t>
    </rPh>
    <phoneticPr fontId="1"/>
  </si>
  <si>
    <t>基礎項目評価及び全項目評価の実施が義務付けられる</t>
    <phoneticPr fontId="1"/>
  </si>
  <si>
    <t xml:space="preserve"> １．基礎項目評価</t>
    <rPh sb="3" eb="5">
      <t>キソ</t>
    </rPh>
    <rPh sb="5" eb="7">
      <t>コウモク</t>
    </rPh>
    <rPh sb="7" eb="9">
      <t>ヒョウカ</t>
    </rPh>
    <phoneticPr fontId="1"/>
  </si>
  <si>
    <t>基礎項目評価及び重点項目評価の実施が義務付けられる（任意に全項目評価を実施）</t>
    <phoneticPr fontId="1"/>
  </si>
  <si>
    <t>基礎項目評価の実施が義務付けられる（任意に全項目評価を実施）</t>
    <phoneticPr fontId="1"/>
  </si>
  <si>
    <t xml:space="preserve"> ①実施日</t>
    <rPh sb="2" eb="4">
      <t>ジッシ</t>
    </rPh>
    <rPh sb="4" eb="5">
      <t>ヒ</t>
    </rPh>
    <phoneticPr fontId="1"/>
  </si>
  <si>
    <t>特定個人情報保護評価の実施が義務付けられない（任意に全項目評価を実施）</t>
    <phoneticPr fontId="1"/>
  </si>
  <si>
    <t xml:space="preserve"> ②しきい値判断結果</t>
    <rPh sb="5" eb="6">
      <t>チ</t>
    </rPh>
    <rPh sb="6" eb="8">
      <t>ハンダン</t>
    </rPh>
    <rPh sb="8" eb="10">
      <t>ケッカ</t>
    </rPh>
    <phoneticPr fontId="1"/>
  </si>
  <si>
    <t>1) 基礎項目評価及び全項目評価の実施が義務付けられる</t>
    <rPh sb="3" eb="5">
      <t>キソ</t>
    </rPh>
    <rPh sb="5" eb="7">
      <t>コウモク</t>
    </rPh>
    <rPh sb="7" eb="9">
      <t>ヒョウカ</t>
    </rPh>
    <rPh sb="9" eb="10">
      <t>オヨ</t>
    </rPh>
    <rPh sb="11" eb="14">
      <t>ゼンコウモク</t>
    </rPh>
    <rPh sb="14" eb="16">
      <t>ヒョウカ</t>
    </rPh>
    <rPh sb="17" eb="19">
      <t>ジッシ</t>
    </rPh>
    <rPh sb="20" eb="23">
      <t>ギムヅ</t>
    </rPh>
    <phoneticPr fontId="1"/>
  </si>
  <si>
    <t>2) 基礎項目評価及び重点項目評価の実施が義務付けられる（任意に全項目評価を実施）</t>
    <rPh sb="3" eb="5">
      <t>キソ</t>
    </rPh>
    <rPh sb="5" eb="7">
      <t>コウモク</t>
    </rPh>
    <rPh sb="7" eb="9">
      <t>ヒョウカ</t>
    </rPh>
    <rPh sb="9" eb="10">
      <t>オヨ</t>
    </rPh>
    <rPh sb="11" eb="13">
      <t>ジュウテン</t>
    </rPh>
    <rPh sb="13" eb="15">
      <t>コウモク</t>
    </rPh>
    <rPh sb="15" eb="17">
      <t>ヒョウカ</t>
    </rPh>
    <rPh sb="18" eb="20">
      <t>ジッシ</t>
    </rPh>
    <rPh sb="21" eb="24">
      <t>ギムヅ</t>
    </rPh>
    <rPh sb="29" eb="31">
      <t>ニンイ</t>
    </rPh>
    <rPh sb="32" eb="35">
      <t>ゼンコウモク</t>
    </rPh>
    <rPh sb="35" eb="37">
      <t>ヒョウカ</t>
    </rPh>
    <rPh sb="38" eb="40">
      <t>ジッシ</t>
    </rPh>
    <phoneticPr fontId="1"/>
  </si>
  <si>
    <t>3) 基礎項目評価の実施が義務付けられる（任意に全項目評価を実施）</t>
    <rPh sb="3" eb="5">
      <t>キソ</t>
    </rPh>
    <rPh sb="5" eb="7">
      <t>コウモク</t>
    </rPh>
    <rPh sb="7" eb="9">
      <t>ヒョウカ</t>
    </rPh>
    <rPh sb="10" eb="12">
      <t>ジッシ</t>
    </rPh>
    <rPh sb="13" eb="16">
      <t>ギムヅ</t>
    </rPh>
    <rPh sb="21" eb="23">
      <t>ニンイ</t>
    </rPh>
    <rPh sb="24" eb="27">
      <t>ゼンコウモク</t>
    </rPh>
    <rPh sb="27" eb="29">
      <t>ヒョウカ</t>
    </rPh>
    <rPh sb="30" eb="32">
      <t>ジッシ</t>
    </rPh>
    <phoneticPr fontId="1"/>
  </si>
  <si>
    <t>4) 特定個人情報保護評価の実施が義務付けられない（任意に全項目評価を実施）</t>
    <rPh sb="3" eb="5">
      <t>トクテイ</t>
    </rPh>
    <rPh sb="5" eb="7">
      <t>コジン</t>
    </rPh>
    <rPh sb="7" eb="9">
      <t>ジョウホウ</t>
    </rPh>
    <rPh sb="9" eb="11">
      <t>ホゴ</t>
    </rPh>
    <rPh sb="11" eb="13">
      <t>ヒョウカ</t>
    </rPh>
    <rPh sb="14" eb="16">
      <t>ジッシ</t>
    </rPh>
    <rPh sb="17" eb="20">
      <t>ギムヅ</t>
    </rPh>
    <rPh sb="26" eb="28">
      <t>ニンイ</t>
    </rPh>
    <rPh sb="29" eb="32">
      <t>ゼンコウモク</t>
    </rPh>
    <rPh sb="32" eb="34">
      <t>ヒョウカ</t>
    </rPh>
    <rPh sb="35" eb="37">
      <t>ジッシ</t>
    </rPh>
    <phoneticPr fontId="1"/>
  </si>
  <si>
    <t xml:space="preserve"> ２．国民・住民等からの意見の聴取</t>
    <rPh sb="3" eb="5">
      <t>コクミン</t>
    </rPh>
    <rPh sb="6" eb="8">
      <t>ジュウミン</t>
    </rPh>
    <rPh sb="8" eb="9">
      <t>トウ</t>
    </rPh>
    <rPh sb="12" eb="14">
      <t>イケン</t>
    </rPh>
    <rPh sb="15" eb="17">
      <t>チョウシュ</t>
    </rPh>
    <phoneticPr fontId="1"/>
  </si>
  <si>
    <t xml:space="preserve"> ①方法</t>
    <rPh sb="2" eb="4">
      <t>ホウホウ</t>
    </rPh>
    <phoneticPr fontId="1"/>
  </si>
  <si>
    <t xml:space="preserve"> ②実施日・期間</t>
    <phoneticPr fontId="1"/>
  </si>
  <si>
    <t xml:space="preserve"> ③期間を短縮する特段の理由</t>
    <rPh sb="2" eb="4">
      <t>キカン</t>
    </rPh>
    <rPh sb="5" eb="7">
      <t>タンシュク</t>
    </rPh>
    <rPh sb="9" eb="11">
      <t>トクダン</t>
    </rPh>
    <rPh sb="12" eb="14">
      <t>リユウ</t>
    </rPh>
    <phoneticPr fontId="1"/>
  </si>
  <si>
    <t xml:space="preserve"> ④主な意見の内容</t>
    <rPh sb="2" eb="3">
      <t>オモ</t>
    </rPh>
    <rPh sb="4" eb="6">
      <t>イケン</t>
    </rPh>
    <rPh sb="7" eb="9">
      <t>ナイヨウ</t>
    </rPh>
    <phoneticPr fontId="1"/>
  </si>
  <si>
    <t xml:space="preserve"> ⑤評価書への反映</t>
    <rPh sb="2" eb="5">
      <t>ヒョウカショ</t>
    </rPh>
    <rPh sb="7" eb="9">
      <t>ハンエイ</t>
    </rPh>
    <phoneticPr fontId="1"/>
  </si>
  <si>
    <t xml:space="preserve"> ３．第三者点検</t>
    <rPh sb="3" eb="4">
      <t>ダイ</t>
    </rPh>
    <rPh sb="4" eb="6">
      <t>サンシャ</t>
    </rPh>
    <rPh sb="6" eb="8">
      <t>テンケン</t>
    </rPh>
    <phoneticPr fontId="1"/>
  </si>
  <si>
    <t xml:space="preserve"> ①実施日</t>
    <rPh sb="2" eb="4">
      <t>ジッシ</t>
    </rPh>
    <rPh sb="4" eb="5">
      <t>ビ</t>
    </rPh>
    <phoneticPr fontId="1"/>
  </si>
  <si>
    <t xml:space="preserve"> ②方法</t>
    <rPh sb="2" eb="4">
      <t>ホウホウ</t>
    </rPh>
    <phoneticPr fontId="1"/>
  </si>
  <si>
    <t xml:space="preserve"> ③結果</t>
    <rPh sb="2" eb="4">
      <t>ケッカ</t>
    </rPh>
    <phoneticPr fontId="1"/>
  </si>
  <si>
    <t>10_1</t>
    <phoneticPr fontId="1"/>
  </si>
  <si>
    <t>10_2</t>
    <phoneticPr fontId="1"/>
  </si>
  <si>
    <t>10_3</t>
    <phoneticPr fontId="1"/>
  </si>
  <si>
    <t xml:space="preserve"> ４．個人情報保護委員会の承認　【行政機関等のみ】</t>
    <rPh sb="3" eb="5">
      <t>コジン</t>
    </rPh>
    <rPh sb="5" eb="7">
      <t>ジョウホウ</t>
    </rPh>
    <rPh sb="7" eb="9">
      <t>ホゴ</t>
    </rPh>
    <rPh sb="9" eb="12">
      <t>イインカイ</t>
    </rPh>
    <rPh sb="13" eb="15">
      <t>ショウニン</t>
    </rPh>
    <rPh sb="17" eb="19">
      <t>ギョウセイ</t>
    </rPh>
    <rPh sb="19" eb="21">
      <t>キカン</t>
    </rPh>
    <rPh sb="21" eb="22">
      <t>トウ</t>
    </rPh>
    <phoneticPr fontId="1"/>
  </si>
  <si>
    <t xml:space="preserve"> ①提出日</t>
    <rPh sb="2" eb="4">
      <t>テイシュツ</t>
    </rPh>
    <rPh sb="4" eb="5">
      <t>ビ</t>
    </rPh>
    <phoneticPr fontId="1"/>
  </si>
  <si>
    <t xml:space="preserve"> ②個人情報保護委員会による審査</t>
    <rPh sb="2" eb="4">
      <t>コジン</t>
    </rPh>
    <rPh sb="4" eb="6">
      <t>ジョウホウ</t>
    </rPh>
    <rPh sb="6" eb="8">
      <t>ホゴ</t>
    </rPh>
    <rPh sb="8" eb="11">
      <t>イインカイ</t>
    </rPh>
    <rPh sb="14" eb="16">
      <t>シンサ</t>
    </rPh>
    <phoneticPr fontId="1"/>
  </si>
  <si>
    <t>12_1</t>
    <phoneticPr fontId="1"/>
  </si>
  <si>
    <t>12_2</t>
    <phoneticPr fontId="1"/>
  </si>
  <si>
    <t>12_3</t>
    <phoneticPr fontId="1"/>
  </si>
  <si>
    <t>（別添３）変更箇所</t>
    <rPh sb="1" eb="3">
      <t>ベッテン</t>
    </rPh>
    <rPh sb="5" eb="7">
      <t>ヘンコウ</t>
    </rPh>
    <rPh sb="7" eb="9">
      <t>カショ</t>
    </rPh>
    <phoneticPr fontId="1"/>
  </si>
  <si>
    <t>変更日</t>
    <rPh sb="0" eb="2">
      <t>ヘンコウ</t>
    </rPh>
    <rPh sb="2" eb="3">
      <t>ヒ</t>
    </rPh>
    <phoneticPr fontId="1"/>
  </si>
  <si>
    <t>項目</t>
    <rPh sb="0" eb="2">
      <t>コウモク</t>
    </rPh>
    <phoneticPr fontId="1"/>
  </si>
  <si>
    <t>変更前の記載</t>
    <rPh sb="0" eb="2">
      <t>ヘンコウ</t>
    </rPh>
    <rPh sb="2" eb="3">
      <t>マエ</t>
    </rPh>
    <rPh sb="4" eb="6">
      <t>キサイ</t>
    </rPh>
    <phoneticPr fontId="1"/>
  </si>
  <si>
    <t>変更後の記載</t>
    <rPh sb="0" eb="2">
      <t>ヘンコウ</t>
    </rPh>
    <rPh sb="2" eb="3">
      <t>ゴ</t>
    </rPh>
    <rPh sb="4" eb="6">
      <t>キサイ</t>
    </rPh>
    <phoneticPr fontId="1"/>
  </si>
  <si>
    <t>提出時期</t>
    <rPh sb="0" eb="2">
      <t>テイシュツ</t>
    </rPh>
    <rPh sb="2" eb="4">
      <t>ジキ</t>
    </rPh>
    <phoneticPr fontId="1"/>
  </si>
  <si>
    <t>提出時期に係る説明</t>
    <rPh sb="0" eb="2">
      <t>テイシュツ</t>
    </rPh>
    <rPh sb="2" eb="4">
      <t>ジキ</t>
    </rPh>
    <rPh sb="5" eb="6">
      <t>カカ</t>
    </rPh>
    <rPh sb="7" eb="9">
      <t>セツメイ</t>
    </rPh>
    <phoneticPr fontId="1"/>
  </si>
  <si>
    <t>事前</t>
    <rPh sb="0" eb="2">
      <t>ジゼン</t>
    </rPh>
    <phoneticPr fontId="1"/>
  </si>
  <si>
    <t>事後</t>
    <rPh sb="0" eb="2">
      <t>ジゴ</t>
    </rPh>
    <phoneticPr fontId="1"/>
  </si>
  <si>
    <t>[AP-AT]CA</t>
    <phoneticPr fontId="1"/>
  </si>
  <si>
    <t xml:space="preserve"> 委託事項11～15</t>
    <phoneticPr fontId="1"/>
  </si>
  <si>
    <t>[令和７年５月　様式４]</t>
    <rPh sb="1" eb="3">
      <t>レイワ</t>
    </rPh>
    <phoneticPr fontId="1"/>
  </si>
  <si>
    <r>
      <t>] 5情報</t>
    </r>
    <r>
      <rPr>
        <sz val="6.5"/>
        <color theme="1"/>
        <rFont val="ＭＳ Ｐゴシック"/>
        <family val="3"/>
        <charset val="128"/>
        <scheme val="minor"/>
      </rPr>
      <t>（氏名、氏名の振り仮名、性別、生年月日、住所）</t>
    </r>
    <rPh sb="9" eb="11">
      <t>シメイ</t>
    </rPh>
    <rPh sb="12" eb="13">
      <t>フ</t>
    </rPh>
    <rPh sb="14" eb="16">
      <t>ガナ</t>
    </rPh>
    <phoneticPr fontId="1"/>
  </si>
  <si>
    <t>住民基本台帳ネットワークに関する事務　全項目評価書</t>
  </si>
  <si>
    <t>大阪府知事は、住民基本台帳ネットワークに関する事務における特定個人情報ファイルの取扱いにあたり、個人のプライバシー等の権利利益に影響を及ぼしかねないことを認識し、特定個人情報の漏えいその他の事態を発生させるリスクを軽減させるために適切な措置を講じ、もって個人のプライバシー等の権利利益の保護に取り組んでいることを宣言する。</t>
  </si>
  <si>
    <t>住民基本台帳ネットワークに関する事務では、全国の都道府県サーバを１拠点（集約センター）に集約したことに伴い、大阪府サーバの運用及び監視に関する業務を集約センター運用者に委託している。委託先による不正入手、不正な使用等への対策として、契約書に秘密保持の事項を明記し、情報保護管理体制を確認することとしている。また、委託業務の履行に際して、情報保護に関する誓約書の提出を義務付けている。</t>
  </si>
  <si>
    <t>大阪府知事</t>
  </si>
  <si>
    <t>住民基本台帳ネットワークに関する事務</t>
  </si>
  <si>
    <t>30万人以上</t>
  </si>
  <si>
    <t>住民基本台帳ネットワークシステム
※「３．特定個人情報ファイル名」に示す「都道府県知事保存本人確認情報ファイル」は、住民基本台帳ネットワークシステムの構成要素のうち、都道府県サーバにおいて管理がなされているため、以降は、住民基本台帳ネットワークシステムの内の都道府県サーバ部分について記載する。</t>
  </si>
  <si>
    <t>附票連携システム
※「３．特定個人情報ファイル名」に示す「都道府県知事保存附票本人確認情報ファイル」は、附票連携システムの構成要素のうち、附票都道府県サーバにおいて管理がなされているため、以降は、附票連携システムの内の附票都道府県サーバ部分について記載する。</t>
  </si>
  <si>
    <t>(1)都道府県知事保存本人確認情報ファイル 
(2)都道府県知事保存附票本人確認情報ファイル</t>
  </si>
  <si>
    <t xml:space="preserve">本人確認情報を利用することにより、これまで窓口で提出が求められていた行政機関が発行する添付書類（住民票の写し等）の省略が図られ、住民の負担軽減（各機関を訪問し、証明書等を入手する金銭的、時間的コストの節約）につながることが見込まれる。 </t>
  </si>
  <si>
    <t>住民基本台帳法（住基法）（昭和４２年７月２５日法律第８１号）
・第７条（住民票の記載事項）
・第１２条の５（住民基本台帳の脱漏等に関する都道府県知事の通報）
・第３０条の６（市町村長から都道府県知事への本人確認情報の通知等）
・第３０条の７（都道府県知事から機構への本人確認情報の通知等）
・第３０条の８（本人確認情報の誤りに関する機構の通報）
・第３０条の１１（通知都道府県以外の都道府県の執行機関への本人確認情報の提供）
・第３０条の１５（本人確認情報の利用）
・第３０条の２２（市町村間の連絡調整等）
・第３０条の３２（自己の本人確認情報の開示）
・第３０条の３５（自己の本人確認情報の訂正）
・第３０条の４４の６第３項（都道府県知事保存附票本人確認情報（住民票コードに限る。）の利用）
・第３０条の１５の２第２項・第３項（準法定事務処理者への本人確認情報の提供等）
・第３０条の４４の７第２項・第３項（準法定事務処理者への附票本人確認情報の提供等）</t>
  </si>
  <si>
    <t>実施しない</t>
  </si>
  <si>
    <t>大阪府総務部市町村局行政課</t>
  </si>
  <si>
    <t>課長</t>
  </si>
  <si>
    <t>（１）都道府県知事保存本人確認情報ファイル</t>
  </si>
  <si>
    <t>システム用ファイル</t>
  </si>
  <si>
    <t>1,000万人以上</t>
  </si>
  <si>
    <t>大阪府内の住民（大阪府内のいずれかの市町村において、住基法第５条（住民基本台帳の備付け）に基づき住民基本台帳に記録された住民を指す）
※住民基本台帳に記録されていた者で、転出等の事由により住民票が消除（死亡による消除を除く。）された者（以下「消除者」という。）を含む</t>
  </si>
  <si>
    <t>住基ネットを通じて全国共通の本人確認を行うため、本特定個人情報ファイル（都道府県知事保存本人確認情報ファイル）において大阪府内の全ての住民の情報を保有し、住民票に記載されている住民全員の記録を常に正確に更新・管理・提供する必要がある。</t>
  </si>
  <si>
    <t>10項目以上50項目未満</t>
  </si>
  <si>
    <t>○</t>
  </si>
  <si>
    <t>平成27年６月</t>
  </si>
  <si>
    <t>総務部市町村局行政課行政グループ</t>
  </si>
  <si>
    <t>大阪府内市町村</t>
  </si>
  <si>
    <t>府内市町村CSを通じて入手する</t>
  </si>
  <si>
    <t>住民基本台帳の記載事項において、本人確認情報に係る変更又は新規作成が発生した都度入手する。</t>
  </si>
  <si>
    <t>住基ネットは、住基法に基づいて、都道府県を介し市町村から機構へと本人確認情報を通知をする仕組みとなっていることから、都道府県知事が特定個人情報を入手することは妥当である。</t>
  </si>
  <si>
    <t>・大阪府知事が当該市町村の区域内の住民の本人確認情報を入手することについて、住基法第３０条の６（市町村長から都道府県知事への本人確認情報の通知等）に明示されている。
・大阪府知事が保有する本人確認情報を使用することについて、住基法第30条の７（都道府県知事から機構への本人確認情報の通知等）等及び大阪府ホームページに明示されている。</t>
  </si>
  <si>
    <t>住基ネットを通じて全国共通の本人確認を行うため、都道府県知事保存本人確認情報ファイルにおいて大阪府内の全ての住民の情報を保有し、住民票に記載されている住民全員の記録を常に正確に更新・管理・提供する。</t>
  </si>
  <si>
    <t>―</t>
  </si>
  <si>
    <t>10人未満</t>
  </si>
  <si>
    <t>住基法第３０条の１５第１項第４号（本人確認情報の利用）の規定に基づいて統計資料の作成を行う場合、情報の統計分析を行うことがある。
また、本人確認情報の更新件数や提供件数等の集計を行う。</t>
  </si>
  <si>
    <t>該当なし</t>
  </si>
  <si>
    <t>委託する</t>
  </si>
  <si>
    <t>都道府県サーバの運用及び監視に関する業務</t>
  </si>
  <si>
    <t>全国の都道府県サーバを１拠点（集約センター）に集約化したことに伴い、都道府県サーバの運用及び監視に関する業務を、集約センター運用者に委託する。
委託する業務は、直接本人確認情報に係わらない（直接本人確認情報にアクセスできず、閲覧・更新・削除等を行わない）業務を対象とする。</t>
  </si>
  <si>
    <t>特定個人情報ファイルの全体</t>
  </si>
  <si>
    <t>「２．③対象となる本人の範囲」と同上</t>
  </si>
  <si>
    <t>全国の都道府県サーバを１拠点に集約化したことに伴い、特定個人情報ファイル（都道府県知事保存本人確認情報ファイル）が保存される都道府県サーバ（筐体）の運用及び監視業務を委託することによる。
なお、「①委託内容」の通り、委託事項は、直接本人確認情報に係わらない事務を対象としているため、委託先においては、特定個人情報ファイルに記録された情報そのものを扱う事務は実施しない。</t>
  </si>
  <si>
    <t>大阪府ホームページ（委託役務等随意契約実績状況）にて公表している。
https://www.pref.osaka.lg.jp/keiyaku_2/e-nyuusatsu/itakuekimuzuikei.html</t>
  </si>
  <si>
    <t>地方公共団体情報システム機構（機構）</t>
  </si>
  <si>
    <t>再委託する</t>
  </si>
  <si>
    <t>再委託を行う際は、契約書に基づき、再委託する業務範囲や再委託の条件、再委託に対する管理方法等を書面において確認した上で、承諾を行っている。</t>
  </si>
  <si>
    <t>都道府県サーバの運用及び監視に関する業務。再委託する業務は、直接本人確認情報に係わらない（直接本人確認情報にアクセスできず、閲覧・更新・削除等を行わない）業務を対象とする。</t>
    <phoneticPr fontId="1"/>
  </si>
  <si>
    <t>住基法第３０条の７（都道府県知事から機構への本人確認情報の通知等）</t>
  </si>
  <si>
    <t xml:space="preserve">最新の情報に保ち、誤情報（旧情報）の提供を防ぐため、大阪府知事より受領した本人確認情報を元に機構保存本人確認情報ファイルを更新する。 </t>
  </si>
  <si>
    <t>住民基本台帳ネットワークシステム</t>
  </si>
  <si>
    <t>市町村長からの通知に基づいて都道府県知事保存本人確認情報ファイルの更新を行った都度、随時。</t>
  </si>
  <si>
    <t>市町村長からの通知に基づいて都道府県知事保存本人確認情報ファイルの更新を行った都度、随時。</t>
    <phoneticPr fontId="1"/>
  </si>
  <si>
    <t>大阪府の他の執行機関（大阪府教育委員会など）</t>
  </si>
  <si>
    <t>住基法第３０条の１５第２項（本人確認情報の利用）</t>
  </si>
  <si>
    <t>住基法別表第六に掲げる、大阪府の他の執行機関への情報提供が認められる事務（例：教育委員会における特別支援学校への就学のため必要な経費の支弁に関する事務等）の処理に用いる。</t>
  </si>
  <si>
    <t>住民票コード、氏名、生年月日、性別、住所、個人番号、異動事由、異動年月日
※住民票コードについては、行政手続における特定の個人を識別するための番号の利用等に関する法律の施行に伴う関係法律の整備等に関する法律（平成２５年５月３１日法律第２８号）第２２条第７項に基づく経過措置である。</t>
  </si>
  <si>
    <t>大阪府の他の執行機関からの情報照会の要求があった都度、随時。</t>
    <phoneticPr fontId="1"/>
  </si>
  <si>
    <t>住基法上の住民</t>
  </si>
  <si>
    <t>住基法第３０条の３２（自己の本人確認情報の開示）</t>
  </si>
  <si>
    <t>開示された情報を確認し、必要に応じてその内容の全部又は一部の訂正、追加又は削除の申出を行う。</t>
  </si>
  <si>
    <t>大阪府住民基本台帳法施行細則に基づく本人確認情報確認書の閲覧</t>
  </si>
  <si>
    <t>当該住民から開示請求があった都度、随時。</t>
    <phoneticPr fontId="1"/>
  </si>
  <si>
    <t>大阪府の知事部局の他の部署</t>
  </si>
  <si>
    <t>住基法第３０条の１５第１項（本人確認情報の利用）</t>
  </si>
  <si>
    <t xml:space="preserve">住基法別表第五に掲げる、都道府県知事において都道府県知事保存本人確認情報の利用が認められた事務の処理に用いる。 </t>
  </si>
  <si>
    <t>大阪府の知事部局の他の部署から検索要求があった都度、随時。</t>
  </si>
  <si>
    <t>大阪府の知事部局の他の部署から検索要求があった都度、随時。</t>
    <phoneticPr fontId="1"/>
  </si>
  <si>
    <t>・セキュリティゲートにて入退館管理をしている都道府県サーバの集約センターにおいて、施錠管理及び入退室管理（監視カメラを設置してサーバ設置場所への入退室者を特定・管理）を行っている部屋に設置したサーバ内に保管する。都道府県サーバ集約センターへの入退室の際は、不要な電子機器等を持ち込まないようにするため、電子機器等の持ち込みについてあらかじめ申請・確認を実施する。サーバへのアクセスはＩＤと生体認証（又はパスワード）による認証が必要となる。
・大阪府においては、端末及び記録媒体を施錠管理された部屋に保管する。</t>
  </si>
  <si>
    <t>20年以上</t>
  </si>
  <si>
    <t>・都道府県知事保存本人確認情報ファイルに記録されたデータをシステムにて自動判別し、復元できないように消去する仕組みになっている。
・磁気ディスクの廃棄時は、府職員が要領・手順書等に基づき、内容の消去、破壊等を行うとともに、磁気ディスク管理簿にその記録を残す。
・保存期間が経過した帳票等の紙媒体については、府職員が要領等にもとづき溶解処理等を行うとともに、記録簿にその記録を残す。</t>
  </si>
  <si>
    <t>(2)都道府県知事保存附票本人確認情報ファイル</t>
  </si>
  <si>
    <t>大阪府内のいずれかの市町村において、住基法第１６条（戸籍の附票の作成）に基づき戸籍の附票に記録された者
※消除者を含む。</t>
  </si>
  <si>
    <t>住基ネットを通じて全国共通の本人確認を行うため、本特定個人情報ファイル（都道府県知事保存附票本人確認情報ファイル）において大阪府内の戸籍の附票に記録された全ての者の情報を保有し、その記録を常に正確に更新・管理・提供する必要があるため。</t>
  </si>
  <si>
    <t>その他戸籍の附票関係情報（戸籍の表示に係る情報は含まない）</t>
  </si>
  <si>
    <t>大阪府サーバ（※入手には該当しないが、大阪府サーバから個人番号を抽出する場合がある）</t>
  </si>
  <si>
    <t>戸籍の附票において、附票本人確認情報の変更又は新規作成（出生等）が発生した都度入手する。
※番号法別表に掲げる事務につき、大阪府の他の執行機関等から国外転出者に係るものに関し求めがあった場合、個人番号をその都度抽出する場合がある。</t>
  </si>
  <si>
    <t>法令に基づき、住民の利便の増進と国及び地方公共団体の行政の合理化に資するため、国外転出者に係る本人確認を行う上で、市町村の戸籍の附票の記載事項に変更が生じた都度、当該市町村を通じて入手し、機構に通知する必要がある。
また、入手の手段として法令に基づき構築された専用回線である、住基ネット（※※）を用いることで、入手に係るリスクを軽減している。
※なお、住基法第３０条の４４の６第３項に基づき、都道府県知事保存附票本人確認情報（住民票コードに限る。）を利用し、第３０条の１５第１項又は第２項の規定による事務について個人番号を提供することができるとされている。
※※附票連携システムは、住基ネットを利用して構築されている。住基ネットは、保有情報・利用の制限、内部の不正利用の防止、外部からの侵入防止など、セキュリティ確保のための様々な措置が講じられており、平成１４年８月５日の稼働後、住基ネットへのハッキングや情報漏洩などの事件や障害は一度も発生していない。</t>
  </si>
  <si>
    <t>・大阪府知事が当該市町村の区域内における附票本人確認情報を入手することについて、住基法第３０条の４１（市町村長から都道府県知事への附票本人確認情報の通知等）に明示されている。
・大阪府知事が保有する附票本人確認情報を使用することについて、住基法第３０条の４２（都道府県知事から機構への附票本人確認情報の通知等）等及び大阪府ホームページに明示されている。
※大阪府知事が国外転出者に係る個人番号を抽出する場合があることについて、住基法第３０条の４４の６第３項に明示されている。</t>
  </si>
  <si>
    <t>特定個人情報ファイル（都道府県知事保存附票本人確認情報ファイル）において区域内の戸籍の附票に記録された全ての者の情報を保有し、その記録を常に正確に更新・管理・提供・移転する。
※番号法別表に掲げる事務につき、大阪府の他の執行機関から国外転出者に係るものに関し求めがあった場合、個人番号をその都度抽出し、第３０条の１５第１項又は第２項の規定による事務について提供する場合がある。</t>
  </si>
  <si>
    <t>都道府県知事保存附票本人確認情報ファイルの住民票コードと都道府県知事保存本人確認情報</t>
  </si>
  <si>
    <t>該当なし。</t>
  </si>
  <si>
    <t>附票都道府県サーバの運用及び監視に関する業務</t>
  </si>
  <si>
    <t>全国の都道府県サーバを１拠点（集約センター）に集約化したことに伴い、都道府県サーバの運用と同様に附票都道府県サーバの運用及び監視に関する業務を、集約センター運用者に委託する。
委託する業務は、直接附票本人確認情報に係わらない（直接附票本人確認情報にアクセスできず、閲覧・更新・削除等を行わない。）業務を対象とする。</t>
  </si>
  <si>
    <t>本特定人情報ファイル（都道府県知事保存附票本人確認情報ファイル）が保存される附票都道府県サーバの運用及び監視業務を委託することによる。
なお、「①委託内容」の通り、委託事項は、直接附票本人確認情報に係わらない事務を対象としているため、委託先においては、特定個人情報ファイルに記録された情報そのものを扱う事務は実施しない。</t>
  </si>
  <si>
    <t>附票都道府県サーバの運用及び監視に関する業務。再委託する業務は、直接附票本人確認情報に係わらない（直接附票本人確認情報にアクセスできず、閲覧・更新・削除等を行わない）業務を対象とする。</t>
    <phoneticPr fontId="1"/>
  </si>
  <si>
    <t>住基法第３０条の１５第２項（本人確認情報の利用）
住基法第３０条の４４の６第３項（都道府県知事保存附票本人確認情報（住民票コードに限る。）の利用）</t>
  </si>
  <si>
    <t>住民票コード、氏名、生年月日、性別、住所、個人番号（番号法に基づく大阪府の他の執行機関からの求めがあった場合に限る。）
※住民票コードについては、行政手続における特定の個人を識別するための番号の利用等に関する法律の施行に伴う関係法律の整備等に関する法律（平成２５年５月３１日法律第２８号）第２２条第７項に基づく経過措置である。</t>
  </si>
  <si>
    <t>住基法第３０条の１５第１項（本人確認情報の利用）
住基法第３０条の４４の６第３項（都道府県知事保存附票本人確認情報（住民票コードに限る。）の利用）</t>
  </si>
  <si>
    <t xml:space="preserve">住基法別表第五に掲げる、都道府県知事において都道府県知事保存附票本人確認情報の利用が認められた事務の処理に用いる。 </t>
  </si>
  <si>
    <t>・セキュリティゲートにて入退館管理をしている附票都道府県サーバの集約センターにおいて、施錠管理及び入退室管理（監視カメラを設置してサーバ設置場所への入退室者を特定・管理）を行っている部屋に設置したサーバ内に保管する。都道府県サーバ集約センターへの入退室の際は、不要な電子機器等を持ち込まないようにするため、電子機器等の持ち込みについてあらかじめ申請・確認を実施する。サーバへのアクセスはＩＤと生体認証（又はパスワード）による認証が必要となる。
・大阪府においては、端末及び記録媒体を施錠管理された部屋に保管する。</t>
  </si>
  <si>
    <t>1年未満</t>
  </si>
  <si>
    <t>附票本人確認情報の提供に併せて提供される個人番号は、大阪府の他の執行機関又は他部署からの求めにより提供・移転された後は、障害発生等により提供・移転先で情報を受領できなかった場合に備えて、一時的に保存されるのみである。</t>
  </si>
  <si>
    <t>一時的な保存後にシステムにて自動判別し消去する。</t>
  </si>
  <si>
    <t>(1)都道府県知事保存本人確認情報ファイル
１．住民票コード　２．漢字氏名　３．外字数（氏名）　４．ふりがな氏名　５．生年月日　６．性別　７．住所　８．外字数（住所）　９．個人番号　１０．異動事由　１１．異動年月日　１２．保存期間フラグ　１３．清音化かな氏名　１４．市町村コード　１５．大字・字コード　１６．操作者ＩＤ　１７．操作端末ＩＤ　１８．タイムスタンプ　１９．通知を受けた年月日　２０．外字フラグ　２１．削除フラグ　２２．更新順番号　２３．氏名外字変更連番　２４．住所外字変更連番　２５．旧氏　漢字　２６．旧氏　外字数　２７．旧氏　ふりがな　２８．旧氏　外字変更連番
(2)都道府県知事保存附票本人確認情報ファイル
ア　附票本人確認情報
１．住民票コード　２．氏名　漢字　３．氏名　外字数　４．氏名　ふりがな　５．生年月日　６．性別　７．住所　市町村コード　８．住所　漢字　９，住所　外字数　１０．最終住所　漢字　１１．最終住所　外字数　１２．異動年月日　１３．旧住民票コード　１４．附票管理市町村コード　１５．附票本人確認情報状態区分　１６．外字フラグ　１７．外字パターン　１８．通知区分　１９．旧氏　漢字　２０．旧氏　外字数　２１．旧氏　ふりがな　２２．旧氏　外字変更連番
イ　その他
１．個人番号（※国外転出者に係る事務処理に関し、番号法で認められた場合に限り、大阪府の他の執行機関又は他部署からの求めに応じ、当該個人の住民票コードを用いて、都道府県知事保存本人確認情報ファイルから個人番号を抽出し、提供・移転する場合がある。）</t>
  </si>
  <si>
    <t>(1)都道府県知事保存本人確認情報ファイル</t>
  </si>
  <si>
    <t>入手する情報については、法令により市町村から受けることとされているものに限定することを、住民基本台帳ネットワークシステム上で担保する。</t>
  </si>
  <si>
    <t>-</t>
  </si>
  <si>
    <t>十分である</t>
  </si>
  <si>
    <t>本人確認情報の入手方法については、住基法第30条の６第1項に基づく府内市町村CSからの通知に限定することを、住民基本台帳ネットワークシステム上で担保する。</t>
  </si>
  <si>
    <t>入手する特定個人情報は、府内市町村ＣＳからの本人確認情報更新要求の際に通知される本人確認情報に限定される。制度上、入手する特定個人情報の真正性は、府内市町村における厳格な確認により担保されている。
※市町村の窓口では、住民の異動情報の届出等を受け付ける際などにおいて、対面で身分証明書（個人番号カード等）の提示を受け、本人確認を行っている。</t>
  </si>
  <si>
    <t>府内市町村において真正性が確認された情報を府内市町村CSを通じて入手できることについて、住民基本台帳ネットワークシステム上で担保する。</t>
  </si>
  <si>
    <t>・機構が作成・配付する専用のアプリケーションを（※）用いることにより、入手の際の特定個人情報の漏えい・紛失の防止に努める。
・府内市町村ＣＳと接続するネットワーク回線に専用回線を用いる、情報の暗号化を実施する等の措置を講じる。
・特定個人情報の入手は、システム上自動処理にて行われるため、操作者は存在せず、人為的なアクセスが行われることはない。
※都道府県サーバのサーバ上で稼動するアプリケーション。
都道府県内の市町村の住民の本人確認情報を管理し、都道府県内の市町村の市町村ＣＳや全国サーバとのデータ交換を行う。
データの安全保護対策、不正アクセスの防止策には、最新の認証技術や暗号化技術を採用し、データの盗聴、改ざん、破壊及び盗難、端末の不正利用及びなりすまし等を防止する。</t>
  </si>
  <si>
    <t>大阪府サーバは、宛名システム等とは接続しない。</t>
  </si>
  <si>
    <t>大阪府サーバは、住民基本台帳ネットワークシステム以外のその他の庁内システムとは接続しない。</t>
  </si>
  <si>
    <t>―（他のシステム等と接続を行っていないことから当該リスクは存在しないため、次項については空欄とする。）</t>
  </si>
  <si>
    <t>行っている</t>
  </si>
  <si>
    <t>照合ID及び生体認証（静脈認証）によるユーザー認証を行う。</t>
  </si>
  <si>
    <t>・システム使用者の異動や退職等が発生した際に、住民基本台帳ネットワークシステム上でアクセス権限の返却、発効処理を行うとともに、管理簿によりアクセス権限を与えた職員の照合ID・名前・付与日時等を管理をしている。</t>
  </si>
  <si>
    <t>記録した管理簿について、アクセス権限の返却・発効管理が適切に行われていることを、年１回以上の定期的な棚卸しにより確認し、その記録を残す。</t>
  </si>
  <si>
    <t>記録を残している</t>
  </si>
  <si>
    <t>・本人確認情報を扱うシステムの操作履歴（業務アクセスログ・操作ログ）を記録し、不正アクセスがないことを確認している。
・操作履歴の確認により、本人確認情報の検索に関して不正な操作の疑いがある場合は、利用課へのヒアリングや申請文書等との整合性を確認する。
・バックアップされた操作履歴について、大阪府住民基本台帳ネットワークシステム管理運用要領により７年間、安全な場所に施錠保管する。</t>
  </si>
  <si>
    <t>都道府県サーバの運用管理を行っている委託先以外は、特定個人情報ファイルを複製できないことをシステム上担保している。また、委託先においても、適切なシステム運用管理権限を有する者以外は、定期運用に基づくバックアップ時等以外では複製できないことをシステム上担保している。加えて、当該バックアップ時等以外にファイルを複製しないよう、上記の権限を有する者に研修を実施している。更に、委託契約の中で、個人情報取扱特記事項を定め、秘密の保持や従事者への教育を実施し、義務に違反した場合、契約の解除や損害賠償を請求する旨を規定している。</t>
  </si>
  <si>
    <t>・平成２４年６月１２日、住民基本台帳ネットワークシステム推進協議会（４７都道府県が構成員）において、都道府県サーバ集約化の実施および集約化された都道府県サーバの運用及び監視に関する業務を機構の前身である財団法人地方自治情報センターへ委託することを議決している。
・委託先である機構は、地方公共団体情報システム機構法（平成２５年５月３１日法律第２９号）に基づき平成２６年４月１日に設立された組織であり、住基法に基づき住民基本台帳ネットワークシステムの運用を行っている実績がある。
・そのため、委託先として社会的信用と特定個人情報の保護を継続的に履行する能力があると認められるとともに、プライバシーマークの付与を受けており、情報保護管理体制は十分である。
・都道府県サーバの運用及び監視に関する業務委託において、委託先の本人確認情報保護管理体制を確認するとともに、必要に応じて立ち入り調査を行う。</t>
  </si>
  <si>
    <t>定めている</t>
  </si>
  <si>
    <t>都道府県サーバの運用及び監視に関する業務において、委託先（再委託先を含む。）に送付する特定個人情報ファイルは暗号化されているため、委託先（再委託先を含む。）がファイル内の特定個人情報にアクセスしないシステム設計としている。</t>
  </si>
  <si>
    <t>・秘密保持義務
・事業所内からの特定個人情報の持出しの禁止
・特定個人情報の目的外利用の禁止
・再委託における条件
・漏えい事案等が発生した場合の委託先の責任
・委託契約終了後の特定個人情報の返却又は廃棄
・従業者に対する監督・教育
・契約内容の遵守状況について報告を求める規定
・委託先の個人情報保護管理体制に関する調査を行うことができる規定等を契約書において定めるとともに、本府と同様の安全管理措置を義務付ける。</t>
  </si>
  <si>
    <t>・誤った情報を提供・移転してしまうリスクへの措置
：システム上、照会元から指定された検索条件に基づき得た結果を適切に提供・移転することを担保する。
・誤った相手に提供・移転してしまうリスクへの措置
：相手方（全国サーバ）と大阪府サーバの間の通信では相互認証を実施しているため、認証できない相手先への情報の提供はなされないことがシステム上担保される。
また、情報を暗号化し格納した媒体による情報の提供・移転が必要な場合には文書による確認を実施し、法令上の根拠のない相手先へ情報の提供・移転を防止している。</t>
  </si>
  <si>
    <t>政府機関ではない</t>
  </si>
  <si>
    <t>十分に整備している</t>
  </si>
  <si>
    <t>十分に周知している</t>
  </si>
  <si>
    <t>・都道府県サーバの集約センターにおいて、監視カメラを設置してサーバ設置場所への入退室者を特定し、管理する。
・都道府県サーバの集約センターにおいて、不要な電子機器等を持ち込まないようにするため、電子機器等の持ち込みについてあらかじめ申請・確認を実施する。
・都道府県サーバの集約センターにおいては、サーバ設置場所、記録媒体の保管場所を施錠管理する。
・大阪府においては、端末設置場所、記録媒体の保管場所を施錠管理する。
・磁気ディスクの廃棄時は、府職員が要領・手順書等に基づき、内容の消去、破壊等を行うとともに、磁気ディスク管理簿にその記録を残す。
・保存期間が経過した帳票等の紙媒体については、府職員が要領にもとづき溶解処理等を行う。</t>
  </si>
  <si>
    <t>主に下記の対策を講じている。
・ファイアーウォールの導入、ファイアーウォールログの解析
・専用回線の利用
・データの暗号化
・サーバ間の相互認証
・ウイルス対策ソフトの定期的パターン更新を行う。
・OSのセキュリティ更新プログラム、住基ネットアプリケーションの修正プログラムを配信の都度更新する。</t>
  </si>
  <si>
    <t>発生あり</t>
  </si>
  <si>
    <t>①府の委託事業受託事業者において、事業者が利用登録施設を電子メールで送信する際、BCC欄にアドレスを入力すべきところ、宛先欄に入力したため、メールアドレスを互いに見える状態で送信した。（145名分）
②協会会員に対し、電子メールで送信した際、BCC欄にアドレスを入力すべきところ、宛先欄に入力したため、メールアドレスを互いに見える状態で送信した。（118名分）
③電子メールを送信する際に「BCC」欄にアドレスを入力すべきところを誤って「CC」欄に入力したため、電子メールアドレスが互いに見える状態で送信した。（123名分）
④講演会の申込者の個人情報のデータをホームページに掲載し、閲覧及びダウンロードできる状態となった。（963名分）
⑤担当者が電子メールを送信する際、「Bcc」欄にアドレスを入力すべきところ、誤って「宛先」欄に入力し一斉送信を行ったため、アドレスが互いに見える状態となった。（111名分）
※住民基本台帳ネットワークシステムに係る本人確認情報の管理及び提供等に関する事務においては、個人情報に関する重大事故の発生はない。　</t>
  </si>
  <si>
    <t>①事業者に対して、再発防止策の検討を指示した。
②庁外に多数の電子メール発信が必要な場合には、安心一斉送信システムを活用する。その他、「Bcc」を活用するケースにおいては、ダブルチェックを再度徹底する。
③庁外に多数の電子メールを送信する際には、「BCC」欄にアドレスを入力しているかを、複数人で確認することを再度徹底し、安心一斉送信システムも活用する。
④ホームページの更新作業マニュアルを作成し、操作手順や掲載するデータに個人情報が含まれていないかを複数人で確認することを徹底する。
⑤庁外に多数の電子メール発信が必要な場合には、安心一斉送信システムを活用する。その他、「Bcc」を活用するケースにおいては、ダブルチェックを再度徹底する。</t>
  </si>
  <si>
    <t>保管している</t>
  </si>
  <si>
    <t>生存する個人の個人番号とともに、死亡による消除後、住基法施行令第３０条の６（都道府県における本人確認情報の保存期間）に定める期間（１５０年間）保管する。</t>
  </si>
  <si>
    <t>・住民基本台帳法施行令第３０条の６に定める保存期間を経過した本人確認情報は、システムにて自動判別のうえ、復元できないように消去を行っている。
・磁気ディスクの廃棄時は、府職員が要領・手順書等に基づき、内容の消去、破壊等を行うとともに、磁気ディスク管理簿にその記録を残す。
・保存期間が経過した帳票等の紙媒体については、府職員が要領にもとづき溶解処理等を行う。</t>
  </si>
  <si>
    <t>都道府県知事保存附票本人確認情報ファイルにおける特定個人情報の入手手段は、市町村CSからの附票本人確認情報更新要求の際に通知される附票本人確認情報に限定される。この場合、市町村CSから対象者以外の情報が通知されてしまうことがリスクとして想定されるが、制度上、対象者の真正性は府内市町村における厳格な確認により担保されている。
※市町村の窓口では、住民の異動情報の届出等を受け付ける際などにおいて、対面で身分証明書（個人番号カード等）の提示を受け、本人確認を行っている。
また、対象者以外の個人番号は入手できないことを、システムにより担保する。</t>
  </si>
  <si>
    <t>法令により市町村から通知を受けることとされている情報のみを入手できることを、システム上で担保する。
また、対象者の個人番号以外の個人番号は入手できないことを、システムにより担保する。</t>
  </si>
  <si>
    <t>附票本人確認情報の入手元を府内市町村CSに限定する。
また、国外転出者に係る事務処理に関し、番号法で認められた場合に限り、大阪府の他の執行機関又は他部署等からの求めに応じ、個人番号を入手することを、システムにより担保する。</t>
  </si>
  <si>
    <t>住民の異動情報の届出等を受け付ける市町村の窓口において、対面で身分証明書（個人番号カード等）の提示を受け、本人確認を行う。
個人番号については、都道府県知事保存本人確認情報ファイルから入手するため、該当なし。</t>
  </si>
  <si>
    <t>府内市町村において真正性が確認された情報を府内市町村CSを通じて入手できることを、システムで担保する。また、都道府県知事保存附票本人確認情報ファイルに保存される段階で真正性が担保されている。</t>
  </si>
  <si>
    <t>システム上、附票本人確認情報更新の際に、論理チェックを行う（例えば、既に消除されているものに対して、消除を要求する通知があった場合に当該処理をエラーとする。）仕組みとする。
また、入手元である市町村CSにおいて、項目（フォーマット、コード）のチェックを実施する。
個人番号については、都道府県知事保存附票本人確認情報ファイルに保存される段階で正確性が確保されている。</t>
  </si>
  <si>
    <t>システムでは対応できない事象が発生した際に、附票本人確認情報の正確性を維持するため、要領・手順書等に基づいて附票本人確認情報の入力、消除及び訂正が行われていることを定期的に確認する。</t>
  </si>
  <si>
    <t>・機構が作成・配付する専用のアプリケーションを（※）用いることにより、入手の際の特定個人情報の漏えい・紛失の防止に努める。
・府内市町村ＣＳと接続するネットワーク回線に専用回線を用いる、情報の暗号化を実施する等の措置を講じる。
・特定個人情報の入手は、システム上自動処理にて行われるため、操作者は存在せず、人為的なアクセスが行われることはない。
※附票都道府県サーバのサーバ上で稼動するアプリケーション。
都道府県内の市町村の住民の附票本人確認情報を管理し、都道府県内の市町村の市町村ＣＳや附票全国サーバとのデータ交換を行う。
データの安全保護対策、不正アクセスの防止策には、最新の認証技術や暗号化技術を採用し、データの盗聴、改ざん、破壊及び盗難、端末の不正利用及びなりすまし等を防止する。</t>
  </si>
  <si>
    <t>附票大阪府サーバは、宛名システム等とは接続しない。</t>
  </si>
  <si>
    <t>附票大阪府サーバは、住民基本台帳ネットワークシステム以外のその他の庁内システムとは接続しない。</t>
  </si>
  <si>
    <t>―（他のシステム等と接続を行っていないことから当該リスクは存在しないため、空欄とする。）</t>
  </si>
  <si>
    <t>・附票本人確認情報を扱うシステムの操作履歴（業務アクセスログ・操作ログ）を記録し、不正アクセスがないことを確認している。
・操作履歴の確認により、附票本人確認情報の検索に関して不正な操作の疑いがある場合は、利用課へのヒアリングや申請文書等との整合性を確認する。
・バックアップされた操作履歴について、大阪府住民基本台帳ネットワークシステム管理運用要領により７年間、安全な場所に施錠保管する。</t>
  </si>
  <si>
    <t>・システムの操作履歴（業務アクセスログ・操作ログ）を記録し、不正アクセスがないことを確認している。
・操作履歴の確認により、本人確認情報の検索に関して不正な操作の疑いがある場合は、利用課へのヒアリングや申請文書等との整合性を確認する。
・システム使用者への研修を実施し、事務外利用の禁止等について指導する。
・上記使用者以外の従業者（システム運用の委託先）は直接附票本人確認情報に関わらない（直接附票本人確認情報にアクセスできず、閲覧・更新・削除等を行わない）。</t>
  </si>
  <si>
    <t>・平成２４年６月１２日、住民基本台帳ネットワークシステム推進協議会（４７都道府県が構成員）において、都道府県サーバ集約化の実施および集約化された都道府県サーバの運用及び監視に関する業務を機構の前身である財団法人地方自治情報センターへ委託することを議決している。
・委託先である機構は、地方公共団体情報システム機構法（平成２５年５月３１日法律第２９号）に基づき平成２６年４月１日に設立された組織であり、住基法に基づき住民基本台帳ネットワークシステムの運用を行っている実績がある。
・そのため、委託先として社会的信用と特定個人情報の保護を継続的に履行する能力があると認められるとともに、プライバシーマークの付与を受けており、情報保護管理体制は十分である。
・都道府県サーバの運用及び監視に関する業務委託において、委託先の附票本人確認情報保護管理体制を確認するとともに、必要に応じて立ち入り調査を行う。</t>
  </si>
  <si>
    <t>・委託先（再委託先含む。）には、附票本人確認情報の更新及び附票本人確認情報の整合性確認業務のため特定個人情報ファイルを提供する場合が想定されるが、その場合はシステムで自動的に暗号化を行った上で提供することとしており、システム設計上、特定個人情報にアクセスできず閲覧・更新もできない。また、委託先（再委託先を含む。）は、災害等におけるデータの損失等に対する対策のため、日次で特定個人情報ファイルをバックアップすることが想定されるが、バックアップのために特定個人情報ファイルを媒体に格納する場合は、システムで自動的に暗号化を行うこととしており、システム設計上、特定個人情報にアクセスできず閲覧・更新もできない。
・契約書に基づき、委託業務に係る作業者名簿を提出させ、作業者を限定している。</t>
  </si>
  <si>
    <t>・委託先（再委託先を含む。）には、附票本人確認情報の更新及び附票本人確認情報の整合性確認業務のため特定個人情報ファイルを提供する場合が想定されるが、その場合はシステムで自動的に暗号化を行った上で提供することとしており、システム設計上、特定個人情報にアクセスできず閲覧・更新もできない。
・委託先（再委託先を含む。）は、災害等におけるデータの損失等に対する対策のため、日次で特定個人情報ファイルをバックアップすることが想定されるが、バックアップのために特定個人情報ファイルを媒体に格納する場合は、システムで自動的に暗号化を行うこととしており、システム設計上、特定個人情報にアクセスできず閲覧・更新もできない。
・上記のとおり、委託先（再委託先を含む。）は特定個人情報にアクセスできないが、バックアップ媒体については、記録簿により管理し、保管庫に保管している。週次で管理簿と保管庫の媒体をチェックし、チェックリストに記入している。バックアップの不正取得や持ち出しのリスクに対し、サーバ室に物理的対策（監視カメラなど）を講じ、不正作業が行われないようにしている。
・チェックリストの結果について、委託先である機構より、月次で書面により「附票都道府県サーバ集約センターの運用監視等に係る作業報告について　６．セキュリティ確認結果報告」の報告を受けている。</t>
  </si>
  <si>
    <t>・委託先である機構に対し、特定個人情報の目的外利用及び提供は認めないことを契約書上明記している。
・委託先である機構は、日次、月次、年次で目的外利用及び提供についてのチェックを含むセキュリティチェックを行い、委託元である本府は、チェックリストの結果について、機構より、月次で書面により「附票都道府県サーバ集約センターの運用監視等に係る作業報告について　６．セキュリティ確認結果報告」の報告を受けている。
・必要があれば、本府職員が委託業務について機構の履行状況を立ち会いまたは報告を受けることを契約書上明記している。</t>
  </si>
  <si>
    <t>委託先（再委託先を含む。）に送付する特定個人情報ファイルは暗号化されているため、委託先（再委託先を含む。）がファイル内の特定個人情報にアクセスしないシステム設計としている。</t>
  </si>
  <si>
    <t>・委託契約上、委託先である機構に提供された特定個人情報ファイルについては、本人確認情報の保存期間が過ぎた際に、システムにて自動判別し消去することを規定している。
・バックアップ媒体については、「運用設計書」において、「媒体が破損や耐用年数、耐用回数を超過したとき、管理簿に理由を明記し、媒体は引き続きデータ保管庫に格納」することにしているが、委託契約上、委託先である機構に提供された特定個人情報ファイルについては、契約完了時に返還または廃棄することを規定する。
・委託契約の報告条項に基づき、月次の完了届において、特定個人情報の取扱いについて書面にて報告を受ける。また、必要があれば、本府職員又は監査法人などの第三者が現地調査し、適正に運用されているか確認する。</t>
  </si>
  <si>
    <t>・委託先である機構と再委託先の契約において、個人情報保護の条項を設けており、従事者への周知を契約で規定している。
・再委託する業務は、直接附票本人確認情報に係らない（直接附票本人確認情報にアクセスできず、閲覧・更新・削除等を行わない）業務を対象としている。
・再委託を行う場合は、委託元がその必要性を厳しく審査し、再委託先に対して、委託先と同等の安全管理措置を義務付けるとともに、委託先に対して定期的に実施状況等を報告させること等により、必要かつ適切な監督を行っている。</t>
  </si>
  <si>
    <t>・相手方（附票全国サーバ）と附票大阪府サーバの間の通信では相互認証を実施しているため、認証できない相手先への情報の提供はなされないことがシステム上担保される。
また、大阪府の他の執行機関への提供及び他の部署への移転のため、媒体へ出力する必要がある場合には、出力の記録が残される仕組みを構築している。
・提供先・移転先における特定個人情報の使途については、住基法等で制限されている。</t>
  </si>
  <si>
    <t>・誤った情報を提供・移転してしまうリスクへの措置
：システム上、照会元から指定された検索条件に基づき得た結果を適切に提供・移転することを担保する。
・誤った相手に提供・移転してしまうリスクへの措置
：相手方（附票全国サーバ）と附票大阪府サーバの間の通信では相互認証を実施しているため、認証できない相手先への情報の提供はなされないことがシステム上担保される。
また、情報を暗号化し格納した媒体による情報の提供・移転が必要な場合には文書による確認を実施し、法令上の根拠のない相手先へ情報の提供・移転を防止している。</t>
  </si>
  <si>
    <t>・附票都道府県サーバの集約センターにおいて、監視カメラを設置してサーバ設置場所への入退室者を特定し、管理する。
・附票都道府県サーバの集約センターにおいては、サーバ設置場所、記録媒体の保管場所を施錠管理する。
・大阪府においては、端末設置場所、記録媒体の保管場所を施錠管理する。
・磁気ディスクの廃棄時は、府職員が要領・手順書等に基づき、内容の消去、破壊等を行うとともに、磁気ディスク管理簿にその記録を残す。
・保存期間が経過した帳票等の紙媒体については、府職員が要領にもとづき溶解処理等を行う。</t>
  </si>
  <si>
    <t>保管していない</t>
  </si>
  <si>
    <t>附票本人確認情報の提供・移転に併せて提供される個人番号は、大阪府の他の執行機関又は他部署等からの求めにより提供・移転された後は、障害発生等により提供・移転先で情報を受領できなかった場合に備えて一時的に保存されるのみであり、情報が更新される必要はない。</t>
  </si>
  <si>
    <t>・障害発生等により提供・移転先で情報を受領できなかった場合に備えた一時的な保存の終了後、特定個人情報をシステムにて自動判別し消去する（消去されたデータは、復元できない）
・磁気ディスクの廃棄時は、府職員が要領・手順書等に基づき、内容の消去、破壊等を行うとともに、磁気ディスク管理簿にその記録を残す。
・保存期間が経過した帳票等の紙媒体については、府職員が要領にもとづき溶解処理等を行う。</t>
  </si>
  <si>
    <t>・都道府県サーバ集約センターにおいて、年に１回、セキュリティチェックリストを活用し、自己点検を実施する。
・大阪府においては、所属長が、大阪府住民基本台帳ネットワークシステム管理運用細則に基づいて月に１度自己点検を実施する。
・点検結果を踏まえて、手順や運用方法を改善する。</t>
  </si>
  <si>
    <t xml:space="preserve">・個人情報の取扱い及び管理に関する要綱に基づき、特定個人情報の管理状況について、個人情報取扱事務総括者が定期に監査を実施しつつ、必要に応じて随時に実施する。
・情報セキュリティに関する基本要綱に基づき、セキュリティポリシーの遵守状況について、評価の実施を担当する部署とは異なる部署が、必要に応じて随時に監査を行う。
</t>
  </si>
  <si>
    <t>・住基ネットを操作しようとする者に対し、個人情報保護や関係規定遵守に向けた研修を実施し、確認テストに合格した者のみに操作権限を付与している。
・操作者及び責任者に対し、年に１度、個人情報保護や関係規定遵守に向けた研修を実施し、又、欠席者に対しては研修内容を伝達し、全操作者及び責任者に研修内容の確認テストを実施している。
・違反行為をした者には、住民基本台帳法の罰則規定や地方公務員法の懲戒処分等があり、一定の制裁措置が法令上定められている。また、委託業者の個人情報の保護については、契約書において特記事項を定め遵守を義務付けている。</t>
  </si>
  <si>
    <t>府民文化部府政情報室情報公開課　公文書総合センター（府政情報センター）
大阪市中央区大手前２丁目　大阪府庁本館　06-6944-6066
総務部市町村局行政課行政グループ
大阪市中央区大手前２丁目　大阪府庁本館　06-6944-9109</t>
  </si>
  <si>
    <t>指定様式による書面の提出により開示・訂正・利用停止請求を受け付ける。</t>
  </si>
  <si>
    <t>本府ホームページ上に、請求先、請求方法、諸費用等について掲載する。</t>
  </si>
  <si>
    <t>有料</t>
  </si>
  <si>
    <t>閲覧は無料。写しの交付を希望する場合は、実費相当額を負担。</t>
  </si>
  <si>
    <t>本人確認情報の記録、保存、通知、利用提供、開示、不服申立て等処理事務</t>
  </si>
  <si>
    <t>大阪府庁本館　公文書総合センター（府政情報センター）</t>
  </si>
  <si>
    <t>問合せの受付時に、問合せに対する対応について記録を残す</t>
  </si>
  <si>
    <t>基礎項目評価及び全項目評価の実施が義務付けられる</t>
  </si>
  <si>
    <t>大阪府パブリックコメント手続実施要綱に基づき実施</t>
  </si>
  <si>
    <t>令和５年１１月１日～同年１１月３０日</t>
  </si>
  <si>
    <t>〇Ⅲ　４　特定個人情報ファイルの取扱い委託について
　情報保護管理体制の確認について
　今の時代システムはどんどん新しくなり、情報保護の管理は常に進化しているため、「十分である」という表現はおかしいのではないか。見直し改善について明記してほしい。</t>
  </si>
  <si>
    <t>なし</t>
  </si>
  <si>
    <t>2023/12/11</t>
  </si>
  <si>
    <t>大阪府個人情報保護審議会へ諮問</t>
  </si>
  <si>
    <t>以下のとおり答申を得た。
本評価書は、個人情報保護委員会が制定した特定個人情報保護評価指針（以下「指針」という。）に定める審査の観点に基づき点検した結果、指針に定める実施手続等に適合した評価が実施されていると認められる。
また、本評価書の内容は、指針に定める特定個人情報保護評価の目的に照らし妥当なものと認められる。</t>
  </si>
  <si>
    <t>Ⅲ 特定個人情報ファイルの取扱いプロセスにおけるリスク対策
３．特定個人情報の使用
特定個人情報の使用の記録
（具体的な方法）</t>
  </si>
  <si>
    <t>・本人確認情報を扱うシステムの操作履歴（業務アクセスログ・操作ログ）を記録し、システム利用部署に提供し、システム利用部署にて不正アクセスがないことを確認している。
・不正な操作が無いことについて、操作履歴により適時確認する。
・バックアップされた操作履歴について、大阪府住民基本台帳ネットワークシステム管理運用要領により７年間、安全な場所に施錠保管する。</t>
  </si>
  <si>
    <t>・本人確認情報を扱うシステムの操作履歴（業務アクセスログ・操作ログ）を記録し、不正アクセスがないことを確認している。
・操作履歴の確認により、本人確認情報の検索に関して不正な操作の疑いがある場合は、利用課へのヒアリングや申請文書等との整合性を確認する。
・バックアップされた操作履歴について、大阪府住民基本台帳ネットワークシステム管理運用要領により７年間、安全な場所に施錠保管する。</t>
  </si>
  <si>
    <t>事後</t>
  </si>
  <si>
    <t>重要な変更に当たらない。
リスクを明らかに軽減させる変更であるため。</t>
  </si>
  <si>
    <t>Ⅲ 特定個人情報ファイルの取扱いプロセスにおけるリスク対策
３．特定個人情報の使用
リスク３：従業者が事務外で使用するリスク
リスクに対する措置の内容</t>
  </si>
  <si>
    <t>・本人確認情報を扱うシステムの操作履歴（業務アクセスログ・操作ログ）を記録し、システム利用部署に提供し、システム利用部署にて不正アクセスがないことを確認している。
・不正な操作が無いことについて、操作履歴により適時確認する。
・システム使用者（市町村課職員）への研修を実施し、事務外利用の禁止等について指導する。
・上記使用者以外の従業者（システム運用の委託先）は直接本人確認情報に関わらない（直接本人確認情報にアクセスできず、閲覧・更新・削除等を行わない）。</t>
  </si>
  <si>
    <t>・本人確認情報を扱うシステムの操作履歴（業務アクセスログ・操作ログ）を記録し、不正アクセスがないことを確認している。
・操作履歴の確認により、本人確認情報の検索に関して不正な操作の疑いがある場合は、利用課へのヒアリングや申請文書等との整合性を確認する。
・システム使用者（市町村課職員）への研修を実施し、事務外利用の禁止等について指導する。
・上記使用者以外の従業者（システム運用の委託先）は直接本人確認情報に関わらない（直接本人確認情報にアクセスできず、閲覧・更新・削除等を行わない）。</t>
  </si>
  <si>
    <t>Ⅰ 基本情報
（別添１）事務の内容
（備考）２．大阪府の他の執行機関への情報提供</t>
  </si>
  <si>
    <t>２．大阪府の他の執行機関への情報提供
　2-①.大阪府の他の執行機関において、個人番号又は４情報等をキーワードとした本人確認情報の照会を行う。
　2-②.大阪府知事において、提示されたキーワードを元に都道府県知事保存本人確認情報ファイルを検索し、 照会元に対し、当該個人の本人確認情報を提供する。
※検索対象者が他都道府県の場合は全国サーバに対して検索の要求を行う。
※一括提供の方式により本人確認情報を提供する場合には、大阪府知事において代表端末を操作し、電子記録媒体を用いて提供する。</t>
  </si>
  <si>
    <t>２．大阪府の他の執行機関への情報提供
　2-①.大阪府の他の執行機関において、個人番号又は４情報等をキーワードとした本人確認情報の照会を行う。
　2-②.大阪府知事において、提示されたキーワードを元に都道府県知事保存本人確認情報ファイルを検索し、照会元に対し、当該個人の本人確認情報を提供する。
※検索対象者が他都道府県の場合は全国サーバに対して検索の要求を行う。
※一括提供の方式により本人確認情報を提供する場合には、大阪府知事において、個人番号を利用する事務については総務部市町村課に設置する業務端末を操作し、専用線を用いて提供する。また、個人番号を利用しない事務については代表端末を操作し、電子記録媒体を用いて提供する。</t>
  </si>
  <si>
    <t>事前</t>
  </si>
  <si>
    <t>事後で足りるものの任意に事前に提出</t>
  </si>
  <si>
    <t>Ⅰ 基本情報
（別添１）事務の内容
（備考）５．本人確認情報検索に伴う本人確認情報の表示事務</t>
  </si>
  <si>
    <t>５．本人確認情報検索に伴う本人確認情報の表示事務
　5-①.個人番号又は４情報の組み合わせを検索キーに都道府県知事本人確認情報を検索する。
※検索対象者が他都道府県の場合は全国サーバに対して検索の要求を行う。
※一括提供の方式により本人確認情報を提供する場合には、大阪府知事において代表端末を操作し、電子記録媒体を用いて提供する。</t>
  </si>
  <si>
    <t>５．本人確認情報検索に伴う本人確認情報の表示事務
　5-①.個人番号又は４情報の組み合わせを検索キーに都道府県知事本人確認情報を検索する。
※検索対象者が他都道府県の場合は全国サーバに対して検索の要求を行う。
※一括提供の方式により本人確認情報を提供する場合には、大阪府知事において、個人番号を利用する事務については総務部市町村課に設置する業務端末を操作し、専用線を用いて提供する。また、個人番号を利用しない事務については代表端末を操作し、電子記録媒体を用いて提供する。</t>
  </si>
  <si>
    <t>Ⅱ 特定個人情報ファイルの概要
５．特定個人情報の提供・移転（委託に伴うものを除く。）
提供先2
⑥提供方法</t>
  </si>
  <si>
    <t>フラッシュメモリ、その他、電子記録媒体の項目に○</t>
  </si>
  <si>
    <t>フラッシュメモリ、その他、専用線、電子記録媒体の項目に○</t>
  </si>
  <si>
    <t>Ⅱ 特定個人情報ファイルの概要
５．特定個人情報の提供・移転（委託に伴うものを除く。）
移転先1
⑥提供方法</t>
  </si>
  <si>
    <t>２．大阪府の他の執行機関への情報提供
　2-①.大阪府の他の執行機関において、個人番号又は４情報等をキーワードとした本人確認情報の照会を行う。
　2-②.大阪府知事において、提示されたキーワードを元に都道府県知事保存本人確認情報ファイルを検索し、 照会元に対し、当該個人の本人確認情報を提供する。
※検索対象者が他都道府県の場合は全国サーバに対して検索の要求を行う。
※一括提供の方式により本人確認情報を提供する場合には、大阪府知事において、個人番号を利用する事務については総務部市町村課に設置する業務端末を操作し、専用線を用いて提供する。また、個人番号を利用しない事務については代表端末を操作し、電子記録媒体を用いて提供する。</t>
  </si>
  <si>
    <t>２．大阪府の他の執行機関への情報提供
　2-①.大阪府の他の執行機関において、個人番号又は４情報等をキーワードとした本人確認情報の照会を行う。
　2-②.大阪府知事において、提示されたキーワードを元に都道府県知事保存本人確認情報ファイルを検索し、 照会元に対し、当該個人の本人確認情報を提供する。
※検索対象者が他都道府県の場合は全国サーバに対して検索の要求を行う。
※一括提供の方式により本人確認情報を提供する場合には、大阪府知事において、総務部市町村課に設置する業務端末を操作し、個人番号を利用する事務については専用線を用いて、個人番号を利用しない事務については電子記録媒体を用いて提供する。</t>
  </si>
  <si>
    <t>５．本人確認情報検索に伴う本人確認情報の表示事務
　5-①.個人番号又は４情報の組み合わせを検索キーに都道府県知事本人確認情報を検索する。
※検索対象者が他都道府県の場合は全国サーバに対して検索の要求を行う。
※一括提供の方式により本人確認情報を提供する場合には、大阪府知事において、総務部市町村課に設置する業務端末を操作し、個人番号を利用する事務については専用線を用いて、個人番号を利用しない事務については電子記録媒体を用いて提供する。</t>
  </si>
  <si>
    <t>Ⅴ 開示請求、問合せ
１．特定個人情報の開示・訂正・利用停止請求
①請求先</t>
  </si>
  <si>
    <t>府民文化部府政情報室情報公開課　公文書総合センター（府政情報センター）
大阪市中央区大手前２丁目　大阪府庁本館１階　06-6944-6066
総務部市町村課行政グループ
大阪市中央区大手前２丁目　大阪府庁本館５階　06-6944-9109</t>
  </si>
  <si>
    <t>府民文化部府政情報室情報公開課　公文書総合センター（府政情報センター）
大阪市中央区大手前２丁目　大阪府庁本館５階　06-6944-6066
総務部市町村課行政グループ
大阪市中央区大手前２丁目　大阪府庁本館５階　06-6944-9109</t>
  </si>
  <si>
    <t>Ⅰ基本情報
７．評価実施機関における担当部署
②所属長の役職名</t>
  </si>
  <si>
    <t>課長　土屋　俊平</t>
  </si>
  <si>
    <t>様式変更による変更のため</t>
  </si>
  <si>
    <t>Ⅰ　基本情報
４．特定個人情報ファイルを取り扱う理由
①事務実施上の必要性</t>
  </si>
  <si>
    <t>大阪府では、都道府県知事保存本人確認情報ファイルを、下記に記載の通りの必要性から取り扱う。
・都道府県知事保存本人確認情報ファイルは、転出入があった場合等にスムーズな住民情報の処理を行うため、また全国的な本人確認手段として、１つの市町村内にとどまらず、全地方公共団体で、本人確認情報を正確かつ統一的に記録・管理することを目的として、住基法に以下の用途に用いられることが規定されている。
①住基ネットを用いて市町村の区域を越えた住民基本台帳に関する事務（住民基本台帳ネットワークに係る本人確認情報の管理及び提供等に関する事務）の処理を行うため、区域内の住民に係る最新の本人確認情報を管理する。
②市町村からの本人確認情報の更新情報の通知を受けて都道府県知事保存本人確認情報ファイルを更新し、当該更新情報を機構に対して通知する。
③自都道府県の他の執行機関からの照会に基づき、本人確認情報を提供する。
④住民からの請求に基づき、当該個人の本人確認情報を開示する。
⑤住民基本台帳ネットワークに係る本人確認情報の管理及び提供等に関する事務において、本人確認情報を検索する。
⑥市町村において保存する本人確認情報との整合性を確認する。</t>
  </si>
  <si>
    <t>大阪府では、以下の必要性から、都道府県知事保存本人確認情報ファイルを取り扱う。
・都道府県知事保存本人確認情報ファイルは、転出入があった場合等にスムーズな住民情報の処理を行うこと、また全国的な本人確認手段として、１つの市町村内にとどまらず、全地方公共団体で、本人確認情報を正確かつ統一的に記録・管理することを目的として、以下の用途に用いられることが住基法に規定されている。
①住基ネットを用いて市町村の区域を越えた住民基本台帳に関する事務（住民基本台帳ネットワークに係る本人確認情報の管理及び提供等に関する事務）の処理を行うため、区域内の住民に係る最新の本人確認情報を管理する。
②市町村からの本人確認情報の更新情報の通知を受けて都道府県知事保存本人確認情報ファイルを更新し、当該更新情報を機構に対して通知する。
③自都道府県の他の執行機関からの照会に基づき、本人確認情報を提供する。
④住民からの請求に基づき、当該個人の本人確認情報を開示する。
⑤住民基本台帳ネットワークに係る本人確認情報の管理及び提供等に関する事務において、本人確認情報を検索する。
⑥市町村において保存する本人確認情報との整合性を確認する。</t>
  </si>
  <si>
    <t>重要な変更に当たらない。
軽微な文言の修正による変更のため。</t>
  </si>
  <si>
    <t>Ⅰ　基本情報
４．特定個人情報ファイルを取り扱う理由
②実現が期待されるメリット</t>
  </si>
  <si>
    <t xml:space="preserve">住民票の写し等にかえて本人確認情報を利用することにより、これまでに窓口で提出が求められていた行政機関が発行する添付書類（住民票の写し等）の省略が図られ、住民の負担軽減（各機関を訪問し、証明書等を入手する金銭的、時間的コストの節約）や、行政における事務の合理化につながることが見込まれる。 </t>
  </si>
  <si>
    <t xml:space="preserve">本人確認情報を利用することにより、これまでに窓口で提出が求められていた行政機関が発行する添付書類（住民票の写し等）の省略が図られ、住民の負担軽減（各機関を訪問し、証明書等を入手する金銭的、時間的コストの節約）や、行政における事務の合理化につながることが見込まれる。 </t>
  </si>
  <si>
    <t>重要な変更にあたらない。
軽微な文言の修正による変更のため。</t>
  </si>
  <si>
    <t xml:space="preserve">Ⅰ　基本情報
５．個人番号の利用
法令上の根拠
</t>
  </si>
  <si>
    <t>住民基本台帳法（住基法）（昭和４２年７月２５日法律第８１号）
（平成２５年５月３１日法律第２８号施行時点）
・第７条（住民票の記載事項）
・第１２条の５（住民基本台帳の脱漏等に関する都道府県知事の通報）
・第３０条の６（市町村長から都道府県知事への本人確認情報の通知等）
・第３０条の７（都道府県知事から機構への本人確認情報の通知等）
・第３０条の８（本人確認情報の誤りに関する機構の通報）
・第３０条の１１（通知都道府県以外の都道府県の執行機関への本人確認情報の提供）
・第３０条の１５（本人確認情報の利用）
・第３０条の３２（自己の本人確認情報の開示）
・第３０条の３５（自己の本人確認情報の訂正）</t>
  </si>
  <si>
    <t>住民基本台帳法（住基法）（昭和４２年７月２５日法律第８１号）
・第７条（住民票の記載事項）
・第１２条の５（住民基本台帳の脱漏等に関する都道府県知事の通報）
・第３０条の６（市町村長から都道府県知事への本人確認情報の通知等）
・第３０条の７（都道府県知事から機構への本人確認情報の通知等）
・第３０条の８（本人確認情報の誤りに関する機構の通報）
・第３０条の１１（通知都道府県以外の都道府県の執行機関への本人確認情報の提供）
・第３０条の１５（本人確認情報の利用）
・第３０条の２２（市町村間の連絡調整等）
・第３０条の３２（自己の本人確認情報の開示）
・第３０条の３５（自己の本人確認情報の訂正）</t>
  </si>
  <si>
    <t xml:space="preserve">重要な変更に当たらない。
番号整備法（平成２５年法律第２８号）施行に伴う変更のため。
</t>
  </si>
  <si>
    <t>Ⅰ 基本情報
（別添１）事務の内容
（備考）３．本人確認情報の開示に関する事務</t>
  </si>
  <si>
    <t xml:space="preserve">３．本人確認情報の開示に関する事務
　3-①.住民より本人確認情報の開示請求を受け付ける。
　3-②.開示請求者（住民）に対し、都道府県知事保存本人確認情報ファイルに記録された当該個人の本人確認情報を開示する。
</t>
  </si>
  <si>
    <t>３．本人確認情報の開示に関する事務
　3-①.住民より本人確認情報の開示請求を受け付ける。（※特定個人情報を含まない）
　3-②.開示請求者（住民）に対し、都道府県知事保存本人確認情報ファイルに記録された当該個人の本人確認情報を開示する。</t>
  </si>
  <si>
    <t>Ⅱ　特定個人情報ファイルの概要
２．基本情報
⑤保有開始日</t>
  </si>
  <si>
    <t>平成27年６月予定</t>
  </si>
  <si>
    <t>重要な変更に当たらない。
実際の保有日を記載したことによる軽微な修正による変更のため。</t>
  </si>
  <si>
    <t>Ⅱ特定個人情報ファイルの概要
３．特定個人情報の入手・使用
④入手に係る妥当性</t>
  </si>
  <si>
    <t>住民に関する情報に変更があった又は新規作成された際は、市町村がそれをまず探知した上で、全国的なシステムである住基ネットで管理する必要があるので、市町村から都道府県へ、都道府県から機構へと通知がなされることとされているため。</t>
  </si>
  <si>
    <t>重要な変更に当たらない。
軽微な文言の修正のため。</t>
  </si>
  <si>
    <t>Ⅱ特定個人情報ファイルの概要
３．特定個人情報の入手・使用
⑤本人への明示</t>
  </si>
  <si>
    <t>大阪府知事が当該市町村の区域内の住民の本人確認情報を入手することについて、住基法第３０条の６（市町村長から都道府県知事への本人確認情報の通知等）に明示されている。</t>
  </si>
  <si>
    <t xml:space="preserve">Ⅱ特定個人情報ファイルの概要
３．特定個人情報の入手・使用
⑧使用方法
</t>
  </si>
  <si>
    <t>(ア）市町村長からの住民票の記載事項の変更又は新規作成の通知を受け(既存住基システム→府内市町村ＣＳ→大阪府サーバ)、都道府県知事保存本人確認情報ファイルを更新し、機構に対して当該本人確認情報の更新情報を通知する（大阪府サーバ→全国サーバ）。
（イ）大阪府の他の執行機関からの本人確認情報の照会要求を受け（大阪府の他の執行機関→大阪府サーバ）、照会のあった住民票コード、個人番号又は４情報の組合せを元に都道府県知事保存本人確認情報ファイルを検索し、該当する個人の本人確認情報を照会元へ提供する（大阪府サーバ→大阪府の他の執行機関）。
（ウ）住民からの開示請求に基づき（住民→大阪府窓口→大阪府サーバ）、当該住民の本人確認情報を都道府県知事保存本人確認情報ファイルから抽出し、書面等により提供する（大阪府サーバ→帳票出力→住民）。
（エ）大阪府の他の部署が個人番号及び４情報等の組合せをキー検索する条件に該当する本人確認情報を表示する。
（オ）都道府県知事保存本人確認情報ファイルの正確性を担保するため、市町村から本人確認情報を受領し（市町村ＣＳ→大阪府サーバ）、当該本人確認情報を用いて都道府県知事保存本人確認情報ファイルに記録された本人確認情報の整合性確認を行う。</t>
  </si>
  <si>
    <t>Ⅱ特定個人情報ファイルの概要
３．特定個人情報の入手・使用
⑧使用方法
情報の突合</t>
  </si>
  <si>
    <t>（上記ア）都道府県知事保存本人確認情報ファイルを更新する際に、受領した本人確認情報に関する更新データと都道府県知事保存本人確認情報ファイルを、住民票コードをもとに突合する。
（上記イ・エ）大阪府の執行機関等からの照会に基づいて本人確認情報を提供する際に、照会元から受信した対象者の４情報等との突合を行う。
（上記ウ）請求に基づいて本人確認情報を開示する際に、開示請求者から受領した本人確認情報との突合を行う。
（上記オ）市町村ＣＳとの整合処理を実施するため、４情報等との突合を行う。</t>
  </si>
  <si>
    <t>Ⅱ　特定個人情報ファイルの概要
４．特定個人情報ファイルの取扱い
①委託内容</t>
  </si>
  <si>
    <t>全国の都道府県サーバを１拠点（集約センター）に集約化することとしたことに伴い、都道府県サーバの運用及び監視に関する業務を、集約センター運用者に委託する。
委託する業務は、直接本人確認情報に係わらない（直接本人確認情報にアクセスできず、閲覧・更新・削除等を行わない）業務を対象とする。</t>
  </si>
  <si>
    <t>Ⅱ　特定個人情報ファイルの概要
４．特定個人情報ファイルの取扱い
②取扱いを委託する特定個人情報ファイルの範囲
その妥当性</t>
  </si>
  <si>
    <t>本特定個人情報ファイル（都道府県知事保存本人確認情報ファイル）が保存される大阪府サーバ（筐体）の運用及び監視業務を委託することによる。
なお、「①委託内容」の通り、委託事項は、直接本人確認情報に係わらない事務を対象としているため、委託先においては、特定個人情報ファイルに記録された情報そのものを扱う事務は実施しない。</t>
  </si>
  <si>
    <t>Ⅱ　特定個人情報ファイルの概要
５．特定個人情報の提供・移転（委託に伴うものを除く。）
提供先１　②提供先における用途</t>
  </si>
  <si>
    <t xml:space="preserve">大阪府知事より受領した本人確認情報を元に機構保存本人確認情報ファイルを更新する。 </t>
  </si>
  <si>
    <t xml:space="preserve">大阪府知事より提供された本人確認情報を元に機構保存本人確認情報ファイルを更新する。 </t>
  </si>
  <si>
    <t>Ⅱ　特定個人情報ファイルの概要
５．特定個人情報の提供・移転（委託に伴うものを除く。）
提出先２　③提供する情報</t>
  </si>
  <si>
    <t>住民票コード、氏名、生年月日、性別、住所、個人番号、異動事由、異動年月日
※住民票コードについては、行政手続における特定の個人を識別するための番号の利用等に関する法律の施行に伴う関係法律の整備等に関する法律（平成２５年５月３１日法律第２８号）第２０条第９項及び第２２条第７項に基づく経過措置である。</t>
  </si>
  <si>
    <t>重要な変更に当たらない。
番号整備法（平成２５年法律第２８号）施行に伴う変更のため。</t>
  </si>
  <si>
    <t>Ⅱ　特定個人情報ファイルの概要
５．特定個人情報の提供・移転（委託に伴うものを除く。）
移転先１　③移転する情報</t>
  </si>
  <si>
    <t>Ⅱ　特定個人情報ファイルの概要
６．特定個人情報の保管・消去
①保管場所</t>
  </si>
  <si>
    <t>・セキュリティゲートにて入退館管理をしている都道府県サーバの集約センターにおいて、施錠管理及び入退室管理（監視カメラを設置してサーバ設置場所への入退室者を特定・管理）を行っている部屋に設置したサーバ内に保管する。サーバへのアクセスはＩＤ／パスワードによる認証が必要となる。
・大阪府においては、端末及び記録媒体を施錠管理された部屋に保管する。</t>
  </si>
  <si>
    <t>・セキュリティゲートにて入退館管理をしている都道府県サーバの集約センターにおいて、施錠管理及び入退室管理（監視カメラを設置してサーバ設置場所への入退室者を特定・管理）を行っている部屋に設置したサーバ内に保管する。都道府県サーバ集約センターへの入退室の際は、不要な電子機器等を持ち込まないようにするため、電子機器等の持ち込みについてあらかじめ申請・確認を実施する。サーバへのアクセスはＩＤ／パスワードによる認証が必要となる。
・大阪府においては、端末及び記録媒体を施錠管理された部屋に保管する。</t>
  </si>
  <si>
    <t>重要な変更に当たらない。
改正マイナンバーガイドライン等を踏まえた文言の追記に伴う変更であるため。</t>
  </si>
  <si>
    <t>Ⅱ　特定個人情報ファイルの概要
６．特定個人情報の保管・消去
③消去方法</t>
  </si>
  <si>
    <t>都道府県知事保存本人確認情報ファイルに記録されたデータをシステムにて自動判別し、復元できないように消去する仕組みになっている。</t>
  </si>
  <si>
    <t>Ⅱ特定個人情報ファイルの概要
（別添２）特定個人情報ファイル記録項目</t>
  </si>
  <si>
    <t>都道府県知事保存本人確認情報ファイル
１．住民票コード
２．漢字氏名
３．外字数（氏名）
４．ふりがな氏名　
５．生年月日
６．性別
７．住所
８．外字数（住所）
９．個人番号
１０．異動事由
１１．異動年月日
１２．保存期間フラグ
１３．清音化かな氏名
１４．市町村コード
１５．大字・字コード
１６．操作者ＩＤ
１７．操作端末ＩＤ
１８．タイムスタンプ
１９．通知を受けた年月日
２０．外字フラグ
２１．削除フラグ
２２．更新順番号
２３．氏名外字変更連番
２４．住所外字変更連番</t>
  </si>
  <si>
    <t>都道府県知事保存本人確認情報ファイル
１．住民票コード
２．漢字氏名
３．外字数（氏名）
４．ふりがな氏名　
５．生年月日
６．性別
７．住所
８．外字数（住所）
９．個人番号
１０．異動事由
１１．異動年月日
１２．保存期間フラグ
１３．清音化かな氏名
１４．市町村コード
１５．大字・字コード
１６．操作者ＩＤ
１７．操作端末ＩＤ
１８．タイムスタンプ
１９．通知を受けた年月日
２０．外字フラグ
２１．削除フラグ
２２．更新順番号
２３．氏名外字変更連番
２４．住所外字変更連番
２５．旧氏　漢字
２６．旧氏　外字数
２７．旧氏　ふりがな
２８．旧氏　外字変更連番</t>
  </si>
  <si>
    <t>重要な変更に当たらない。
住民基本台帳法施行令の一部を改正する政令（平成３１年４月１７日政令第１５２号）施行に伴う変更のため</t>
  </si>
  <si>
    <t>Ⅲ 特定個人情報ファイルの取扱いプロセスにおけるリスク対策
２．特定個人情報の入手
リスク１
対象者以外の情報の入手を防止するための措置の内容</t>
  </si>
  <si>
    <t>都道府県知事保存本人確認情報ファイルにおける特定個人情報の入手手段は、府内市町村ＣＳからの本人確認情報更新要求の際に通知される本人確認情報に限定される。この場合、府内市町村ＣＳから対象者以外の情報が通知されてしまうことがリスクとして想定されるが、制度上、対象者の真正性は府内市町村側の確認により保障されるため、府内市町村において厳格な審査を行われることが前提となる。</t>
  </si>
  <si>
    <t>Ⅲ 特定個人情報ファイルの取扱いプロセスにおけるリスク対策
２．特定個人情報の入手
リスク１
必要な情報以外を入手することを防止するための措置の内容</t>
  </si>
  <si>
    <t>法令により市町村から通知を受けることとされている情報のみを入手できることを、住民基本台帳ネットワークシステム上で担保する。</t>
  </si>
  <si>
    <t>Ⅲ 特定個人情報ファイルの取扱いプロセスにおけるリスク対策
２．特定個人情報の入手
リスク２
リスクに対する措置の内容</t>
  </si>
  <si>
    <t>本人確認情報の入手元を住基法第30条の６第1項に基づく府内市町村CSからの通知に限定することを、住民基本台帳ネットワークシステム上で担保する。</t>
  </si>
  <si>
    <t>Ⅲ 特定個人情報ファイルの取扱いプロセスにおけるリスク対策
２．特定個人情報の入手
リスク３
入手の際の本人確認の措置の内容</t>
  </si>
  <si>
    <t>市町村ＣＳから通知される本人確認情報を保存するため、制度上、対象者の真正性の担保は、市町村の確認に委ねられるため、市町村において厳格な審査が行われることが前提となる。市町村の窓口では、住民の異動情報の届出等を受け付ける際など、対面で身分証明書（個人番号カード等）の提示を受け、本人確認を行う。</t>
  </si>
  <si>
    <t>Ⅲ 特定個人情報ファイルの取扱いプロセスにおけるリスク対策
２．特定個人情報の入手
リスク３
個人番号の真正性確保の措置の内容</t>
  </si>
  <si>
    <t>府内市町村において真正性が確認された情報を府内市町村CSを通じて入手できることを、住民基本台帳ネットワークシステム上で担保する。</t>
  </si>
  <si>
    <t>Ⅲ 特定個人情報ファイルの取扱いプロセスにおけるリスク対策
２．特定個人情報の入手
リスク４
リスクに対する措置の内容</t>
  </si>
  <si>
    <t>Ⅲ 特定個人情報ファイルの取扱いプロセスにおけるリスク対策
３.特定個人情報の使用
リスク２
アクセス権限の発効・失効の管理</t>
  </si>
  <si>
    <t>・システム使用者（市町村課職員）の異動や退職等が発生した際に、住民基本台帳ネットワークシステム上でアクセス権限の返却、発効処理を行うとともに、管理簿によりアクセス権限を与えた職員の照合ID・名前・付与日時等を管理をしている。</t>
  </si>
  <si>
    <t>Ⅲ 特定個人情報ファイルの取扱いプロセスにおけるリスク対策
３.特定個人情報の使用
リスク３
リスクに対する措置の内容</t>
  </si>
  <si>
    <t>Ⅲ 特定個人情報ファイルの取扱いプロセスにおけるリスク対策
３.特定個人情報の使用
リスク４</t>
  </si>
  <si>
    <t>システム上、管理権限を与えられた者以外、情報の複製は行えない仕組みとする。
また、定期運用に基づくバックアップ以外にファイルを複製しないよう、使用者に研修を実施するとともに、委託先には運用委託監視契約の中で、個人情報取扱特記事項を定め、秘密の保持や従事者への教育を実施し、義務に違反した場合、契約の解除や損害賠償を請求する旨を規定している。</t>
  </si>
  <si>
    <t>Ⅲ 特定個人情報ファイルの取扱いプロセスにおけるリスク対策
４．特定個人情報ファイルの取扱いの委託
情報保護体制の確認</t>
  </si>
  <si>
    <t>Ⅲ 　特定個人情報ファイルの取扱いプロセスにおけるリスク対策
４．特定個人情報ファイルの取扱いの委託
特定個人情報の提供ルール
委託先から他者への提供に関するルールの内容及びルール遵守の確認方法</t>
  </si>
  <si>
    <t>都道府県サーバの運用及び監視に関する業務委託において、委託先である機構に対し、特定個人情報の目的外利用及び提供は認めないことを契約書上明記している。
委託先である機構は、日次、月次、年次で目的外利用及び提供についてのチェックを含むセキュリティチェックを行い、委託元である当県は、チェックリストの結果について、機構より、月次で書面により「都道府県サーバ集約センターの運用監視等に係る作業報告について　６．セキュリティ確認結果報告」の報告を受けている。
必要があれば、本府職員が委託業務について機構の履行状況を立ち会いまたは報告を受けることを契約書上明記している。</t>
  </si>
  <si>
    <t xml:space="preserve">都道府県サーバの運用及び監視に関する業務委託において、委託先である機構に対し、特定個人情報の目的外利用及び提供は認めないことを契約書上明記している。
委託先である機構は、日次、月次、年次で目的外利用及び提供についてのチェックを含むセキュリティチェックを行い、委託元である本府は、チェックリストの結果について、機構より、月次で書面により「都道府県サーバ集約センターの運用監視等に係る作業報告について　６．セキュリティ確認結果報告」の報告を受けている。
必要があれば、本府職員が委託業務について機構の履行状況を立ち会いまたは報告を受けることを契約書上明記している。
</t>
  </si>
  <si>
    <t>Ⅲ 　特定個人情報ファイルの取扱いプロセスにおけるリスク対策
４．特定個人情報ファイルの取扱いの委託
委託契約書中の特定個人情報ファイルの取り扱いに関する規定</t>
  </si>
  <si>
    <t>・秘密保持義務
・事業所内からの特定個人情報の持出しの禁止
・特定個人情報の目的外利用の禁止
・再委託における条件
・漏えい事案等が発生した場合の委託先の責任
・委託契約終了後の特定個人情報の返却又は廃棄
・従業者に対する監督・教育
・契約内容の遵守状況について報告を求める規定等を契約書において定めるとともに、本府と同様の安全管理措置を義務付ける。</t>
  </si>
  <si>
    <t>Ⅲ 　特定個人情報ファイルの取扱いプロセスにおけるリスク対策
４．特定個人情報ファイルの取扱いの委託
再委託先による特定個人情報ファイルの適切な取扱いの確保</t>
  </si>
  <si>
    <t>委託先である機構と再委託先の契約において、個人情報保護の条項を設けており、従事者への周知を契約で規定している。
・再委託する業務は、直接本人確認情報に係らない（直接本人確認情報にアクセスできず、閲覧・更新・削除等を行わない）業務を対象としている。
・委託元は、委託を受けた者に対して、委託元自らが果たすべき安全管理措置と同等の措置が講じられるよう必要かつ適切な監督を行っている。再委託を行う場合は、委託元がその必要性を厳しく審査し、再委託先に対して、委託先と同等の安全管理措置を義務付け、必要かつ適切な監督を行っている。</t>
  </si>
  <si>
    <t>Ⅲ 　特定個人情報ファイルの取扱いプロセスにおけるリスク対策
４．特定個人情報ファイルの取扱いの委託
その他のリスク</t>
  </si>
  <si>
    <t>Ⅲ 　特定個人情報ファイルの取扱いプロセスにおけるリスク対策
５．特定個人情報の提供・移転
リスク１
特定個人情報の提供・移転に関するルール</t>
  </si>
  <si>
    <t>住基法第３０条の７（都道府県から機構への本人確認情報の通知等）
住基法第３０条の１５第１項（本人確認情報の利用）
電気通信回線を通じた送信又は磁気ディスクの送付の方法並びに磁気ディスクへの記録及びその保存の方法に関する技術的基準
大阪府住民基本台帳ネットワークシステム管理運用要領・細則</t>
  </si>
  <si>
    <t>Ⅲ 　特定個人情報ファイルの取扱いプロセスにおけるリスク対策
５．特定個人情報の提供・移転
リスク２</t>
  </si>
  <si>
    <t>相手方（全国サーバ）と都道府県サーバの間の通信では相互認証を実施しているため、認証できない相手先への情報の提供はなされないことがシステム上担保される。
また、自都道府県の他の執行機関への提供及び他の部署への移転のため、媒体へ出力する必要がある場合には、出力の記録が残される仕組みを構築している。</t>
  </si>
  <si>
    <t>Ⅲ 　特定個人情報ファイルの取扱いプロセスにおけるリスク対策
７．特定個人情報の保管・消去
⑤物理的対策</t>
  </si>
  <si>
    <t>・都道府県サーバの集約センターにおいて、監視カメラを設置してサーバ設置場所への入退室者を特定し、管理する。
・都道府県サーバの集約センターにおいては、サーバ設置場所、記録媒体の保管場所を施錠管理する。
・大阪府においては、端末設置場所、記録媒体の保管場所を施錠管理する。</t>
  </si>
  <si>
    <t>・都道府県サーバの集約センターにおいて、監視カメラを設置してサーバ設置場所への入退室者を特定し、管理する。
・都道府県サーバ集約センターにおいて、不要な電子機器等を持ち込まないようにするため、電子機器等の持ち込みについてあらかじめ申請・確認を実施する。
・都道府県サーバの集約センターにおいては、サーバ設置場所、記録媒体の保管場所を施錠管理する。
・大阪府においては、端末設置場所、記録媒体の保管場所を施錠管理する。
・磁気ディスクの廃棄時は、府職員が要領・手順書等に基づき、内容の消去、破壊等を行うとともに、磁気ディスク管理簿にその記録を残す。
・保存期間が経過した帳票等の紙媒体については、府職員が要領にもとづき溶解処理等を行う。</t>
  </si>
  <si>
    <t>Ⅲ　特定個人情報ファイルの取扱いプロセスにおけるリスク対策
７．特定個人情報の保管・消去
⑨過去３年以内に、評価実施機関において、個人情報に関する重大事故が発生したか
その内容</t>
  </si>
  <si>
    <t>①ホームページ上に添付されていたパワーポイント・エクセル形式のファイルの中のグラフ・表上で一定の操作を行うと個人情報が記載されたデータが表示される状態となっていた。判明後直ちに当該ファイルを削除した。（２件　１６，０５９名分）
②アンケート調査結果のホームページにリンクされていたエクセル形式のファイル中の表に、個人情報が記載されたデータが閲覧可能な状態となっていた。判明後直ちに該当のエクセルファイルを削除した。（１３６名分）
③講習会修了証の交付の際に、受講申込者一覧表を収めたファイルを紛失した。その後、受講者に電話で確認を行い、当該ファイルを誤って持ち帰った受講者を発見し、受講者の自宅を訪問し当該ファイルを回収した。（５４６名分）
④システム更新業務委託の成果品として納品された個人情報が記録されたノートパソコン等が入ったパソコンケースをシステム運用に備え、物品倉庫で一時保管していたところ、所在不明となっていることが判明した。物品倉庫や執務室等を捜索したが発見されず、警察に被害届を提出した。（２，１８２名分）
　※住民基本台帳ネットワークシステムに係る本人確認情報の管理及び提供等に関する事務においては、個人情報に関する重大事故の発生はない。</t>
  </si>
  <si>
    <t>①講座終了後に、参加予定者一覧表を紛失した。講座の委託業者が誤って受講者に書類と共に参加予定者一覧表を渡してしまったことが判明し、受講者から回収した。（219名分）
②倉庫に保管していた職員の個人情報を含む書類を委託業者が誤って廃棄した。（17903名分）
③ホームページに掲載したエクセルデータに個人情報が記載されたシートが添付されていた。閲覧者からの指摘による判明後、直ちに当該エクセルデータを削除した。（329名分）
④電子メールを送信する際、「BCC」欄にメールアドレスを入力すべきところ、誤って「宛先」欄に入力し、メールアドレスが互いに見える状態で送信してしまった。（192名分）
　※住民基本台帳ネットワークシステムに係る本人確認情報の管理及び提供等に関する事務においては、個人情報に関する重大事故の発生はない。　</t>
  </si>
  <si>
    <t>重要な変更に当たらない。
情報の時点修正に伴う変更であるため。</t>
  </si>
  <si>
    <t>Ⅲ　特定個人情報ファイルの取扱いプロセスにおけるリスク対策
７．特定個人情報の保管・消去
⑨過去３年以内に、評価実施機関において、個人情報に関する重大事故が発生したか
再発防止策の内容</t>
  </si>
  <si>
    <t>①②ホームページにグラフ等を掲載する場合は画像データで貼り付ける、ホームページ作成時に複数人で確認するなど、具体的な注意事項を各所属に周知した。
③本業務に従事する職員に対し、関係書類の厳重管理について注意喚起を行った。また、業務実施の際に不必要な書類等が紛れていないか職員が十分確認すること等を徹底した。
④倉庫への出入り・物品管理を厳格化し、物品倉庫の鍵を金庫で保管することとし、また、個人情報の取り扱いルールと管理を再度徹底した。</t>
  </si>
  <si>
    <t>①持ち出した個人情報は、ファイルに綴じ込む等他の書類と紛れないよう徹底した。
②委託業者が入室可能な倉庫に、府の書類を置かないよう管理した。
③ホームページにデータを掲載する際は、新しいファイルに添付する等した上で、複数の職員で確認した。
④安心一斉送信システムを活用するとともに、送信前に別の職員によるチェックを徹底した。</t>
  </si>
  <si>
    <t>Ⅲ　特定個人情報ファイルの取扱いプロセスにおけるリスク対策
７．特定個人情報の保管・消去
リスク３
消去手順　手順の内容</t>
  </si>
  <si>
    <t>【ファイル上の個人ごとの消去】
・住民票の記載の修正前の本人確認情報（履歴情報）及び消除者の本人確認情報は法令（住基法施行令第３０条の６）に定める保存期間を経過した後にシステム的に消去する。
【物理的なファイル全体の消去】
・磁気ディスクの廃棄時は、要領・手順書等に基づき、内容の消去、破壊等を行うとともに、磁気ディスク管理簿にその記録を残す。
また、専用ソフトによるフォーマット、物理的粉砕等を行うことにより、内容を読み出すことができないようにする。
・保存期間が経過した帳票等の紙媒体については、大阪府行政文書管理規則にもとづき溶解処理等を行う。</t>
  </si>
  <si>
    <t>Ⅳ　その他のリスク対策
１．監査　①自己点検</t>
  </si>
  <si>
    <t>年に１回、セキュリティチェックリストを活用し、自己点検を実施する。点検結果を踏まえて、手順や運用方法を改善する。</t>
  </si>
  <si>
    <t>Ⅳ　その他のリスク対策
１．監査　②監査</t>
  </si>
  <si>
    <t>評価書の記載内容どおりに運用がなされているか、評価の実施を担当する部署とは異なる部署が、定期又は随時に、監査を行う。</t>
  </si>
  <si>
    <t>・個人情報の取扱い及び管理に関する要綱に基づき、特定個人情報の管理状況について、個人情報取扱事務総括者が定期に監査を実施しつつ、必要に応じて随時に実施する。
・情報セキュリティに関する基本要綱に基づき、セキュリティポリシーの遵守状況について、評価の実施を担当する部署とは異なる部署が、必要に応じて随時に監査を行う。</t>
  </si>
  <si>
    <t>Ⅳ　その他のリスク対策
２．従業員に対する教育・啓発</t>
  </si>
  <si>
    <t>・操作者登録の際に、登録に対して個人情報保護や関係規定遵守に向けた研修を実施し、研修内容の確認テストに合格した者を登録している。
・違反行為をした者には、住民基本台帳法の罰則規定や地方公務員法の懲戒処分等があり、一定の制裁措置が法令上定められている。また、委託業者の個人情報の保護については、契約書において特記事項を定め遵守を義務付けている。</t>
  </si>
  <si>
    <t>Ⅴ　開示請求、問い合わせ
１．特定個人情報の開示・訂正・利用停止請求
④個人情報ファイル簿の公表
公表場所</t>
  </si>
  <si>
    <t>大阪府庁本館１階　公文書総合センター（府政情報センター）</t>
  </si>
  <si>
    <t>大阪府庁本館５階　公文書総合センター（府政情報センター）</t>
  </si>
  <si>
    <t>Ⅴ　開示請求問合せ
　１　特定個人情報の開示・訂正・利用停止請求
　　①　請求先
　　④　公表場所</t>
  </si>
  <si>
    <t>Ⅰ　基本情報　
　７　評価実施機関における担当部署
　　①部署
（別紙１）備考
Ⅱ　ファイルの概要
　２　基本情報
　　⑥事務担当部署
　３　特定個人情報の入手・使用
　　⑦使用の主体　使用部署
Ⅴ　開示請求、問合せ
　１　特定個人情報の開示・訂正・利用停止請求
　　①請求先
　２　特定個人情報ファイルの取扱いに関する問合せ
　　①連絡先</t>
  </si>
  <si>
    <t>市町村課行政グループ</t>
  </si>
  <si>
    <t>市町村局行政課行政グループ</t>
  </si>
  <si>
    <t>表紙
評価書名</t>
  </si>
  <si>
    <t>住民基本台帳ネットワークシステムに係る本人確認情報の管理及び提供等に関する事務　全項目評価書</t>
  </si>
  <si>
    <t>重要な変更（「デジタル手続法」の施行及び住民基本台帳法の一部改正に伴う変更）のため</t>
  </si>
  <si>
    <t>表紙
個人のプライバシー等の権利利益の保護の宣言</t>
  </si>
  <si>
    <t>大阪府知事は、住民基本台帳ネットワークシステムに係る本人確認情報の管理及び提供等に関する事務における特定個人情報ファイルの取扱いにあたり、個人のプライバシー等の権利利益に影響を及ぼしかねないことを認識し、特定個人情報の漏えいその他の事態を発生させるリスクを軽減させるために適切な措置を講じ、もって個人のプライバシー等の権利利益の保護に取り組んでいることを宣言する。</t>
  </si>
  <si>
    <t>表紙
個人のプライバシー等の権利利益の保護の宣言
特記事項</t>
  </si>
  <si>
    <t>住民基本台帳ネットワークシステムに係る本人確認情報の管理及び提供等に関する事務では、全国の都道府県サーバを１拠点（集約センター）に集約したことに伴い、大阪府サーバの運用及び監視に関する業務を集約センター運用者に委託している。委託先による不正入手、不正な使用等への対策として、契約書に秘密保持の事項を明記し、情報保護管理体制を確認することとしている。また、委託業務の履行に際して、情報保護に関する誓約書の提出を義務付けている。</t>
  </si>
  <si>
    <t>Ⅰ　基本情報
　１　特定個人情報ファイルを取り扱う事務
　　①事務の名称</t>
  </si>
  <si>
    <t>住民基本台帳ネットワークシステムに係る本人確認情報の管理及び提供等に関する事務</t>
  </si>
  <si>
    <t>Ⅰ　基本情報
　１　特定個人情報ファイルを取り扱う事務
　　②事務の内容</t>
  </si>
  <si>
    <t>別紙に記載</t>
  </si>
  <si>
    <t>Ⅰ　基本情報
　２　特定個人情報ファイルを取り扱う事務において使用するシステム
　　システム２①システムの名称</t>
  </si>
  <si>
    <t>附票連携システム
※「３．特定個人情報ファイル名」に示す「都道府県知事保存附票本人確認情報ファイル」は、住民基本台帳ネットワークシステムの構成要素のうち、附票都道府県サーバにおいて管理がなされているため、以降は、附票連携システムの内の附票都道府県サーバ部分について記載する。</t>
  </si>
  <si>
    <t>Ⅰ　基本情報
　２　特定個人情報ファイルを取り扱う事務において使用するシステム
　　システム２②システムの機能</t>
  </si>
  <si>
    <t>Ⅰ　基本情報
　３　特定個人情報ファイル名</t>
  </si>
  <si>
    <t xml:space="preserve">都道府県知事保存本人確認情報ファイル </t>
  </si>
  <si>
    <t>(1)都道府県知事保存本人確認情報ファイル 
(2)都道府県知事保存附票保存本人確認情報ファイル</t>
  </si>
  <si>
    <t>Ⅰ　基本情報
　４　特定個人情報ファイルを取り扱う理由
　　①事務実施上の必要性</t>
  </si>
  <si>
    <t>Ⅰ　基本情報
　４　特定個人情報ファイルを取り扱う理由
　　②実現が期待されるメリット</t>
  </si>
  <si>
    <t xml:space="preserve">本人確認情報を利用することにより、これまで窓口で提出が求められていた行政機関が発行する添付書類（住民票の写し等）の省略が図られ、住民の負担軽減（各機関を訪問し、証明書等を入手する金銭的、時間的コストの節約）や、行政における事務の合理化につながることが見込まれる。 </t>
  </si>
  <si>
    <t xml:space="preserve">本人確認情報を利用することにより、これまで窓口で提出が求められていた行政機関が発行する添付書類（住民票の写し等）の省略が図られ、住民の負担軽減（各機関を訪問し、証明書等を入手する金銭的、時間的コストの節約）につながることが見込まれる。 
</t>
  </si>
  <si>
    <t>Ⅰ　基本情報
　５　個人番号の利用　
　　法律上の根拠</t>
  </si>
  <si>
    <t>住民基本台帳法（住基法）（昭和４２年７月２５日法律第８１号）
・第７条（住民票の記載事項）
・第１２条の５（住民基本台帳の脱漏等に関する都道府県知事の通報）
・第３０条の６（市町村長から都道府県知事への本人確認情報の通知等）
・第３０条の７（都道府県知事から機構への本人確認情報の通知等）
・第３０条の８（本人確認情報の誤りに関する機構の通報）
・第３０条の１１（通知都道府県以外の都道府県の執行機関への本人確認情報の提供）
・第３０条の１３（都道府県の条例による本人確認情報の提供）
・第３０条の１５（本人確認情報の利用）
・第３０条の２２（市町村間の連絡調整等）
・第３０条の３２（自己の本人確認情報の開示）
・第３０条の３５（自己の本人確認情報の訂正）
・第３０条の４４の６第３項（都道府県知事保存附票本人確認情報（住民票コードに限る。）の利用）</t>
  </si>
  <si>
    <t>（別添１）事務の内容</t>
  </si>
  <si>
    <t>（１）本人確認情報の管理及び提供等に関する事務
（２）附票本人確認情報の管理及び提供に関する事務</t>
  </si>
  <si>
    <t>（別添１）事務の内容
　（２）附票本人確認情報の管理及び提供に関する事務</t>
  </si>
  <si>
    <t>新規に作図</t>
  </si>
  <si>
    <t>（別添１）事務の内容
　（２）附票本人確認情報の管理及び提供に関する事務
　　（備考）</t>
  </si>
  <si>
    <t>Ⅱ　特定個人情報ファイルの概要
　（１）　都道府県知事保存本人確認情報ファイル
　　　１　特定個人情報ファイル名</t>
  </si>
  <si>
    <t>都道府県知事保存本人確認情報ファイル</t>
  </si>
  <si>
    <t>Ⅱ　特定個人情報ファイルの概要
　（１）　都道府県知事保存本人確認情報ファイル
　　　３　特定個人情報の入手・使用
　　　　⑦使用の主体
　　　　　使用者数</t>
  </si>
  <si>
    <t>10人以上50人未満</t>
  </si>
  <si>
    <t>Ⅱ　特定個人情報ファイルの概要
　（１）　都道府県知事保存本人確認情報ファイル
　　　４　特定個人情報ファイルの取扱いの委託
　　　　⑤委託先名の確認方法</t>
  </si>
  <si>
    <t>大阪府電子調達（電子入札）システムにて公表している。
https://www.pref.osaka.lg.jp/keiyaku_2/e-nyuusatsu/</t>
  </si>
  <si>
    <t>Ⅱ　特定個人情報ファイルの概要
　（１）　都道府県知事保存本人確認情報ファイル
　　　６　特定個人情報の保管・消去
　　　　①保管場所</t>
  </si>
  <si>
    <t>Ⅱ　特定個人情報ファイルの概要
　（２）　都道府県知事保存附票本人確認情報ファイル
　　　１　特定個人情報ファイル名</t>
  </si>
  <si>
    <t>（２）都道府県知事保存附票本人確認情報ファイル</t>
  </si>
  <si>
    <t>Ⅱ　特定個人情報ファイルの概要
　（２）　都道府県知事保存附票本人確認情報ファイル
　　　２　基本情報
　　　　①ファイルの種類</t>
  </si>
  <si>
    <t>Ⅱ　特定個人情報ファイルの概要
　（２）　都道府県知事保存附票本人確認情報ファイル
　　　２　基本情報
　　　　③対象となる本人の範囲　及び　その必要性</t>
  </si>
  <si>
    <t>Ⅱ　特定個人情報ファイルの概要
　（２）　都道府県知事保存附票本人確認情報ファイル
　　　２　基本情報
　　　　④記録される項目
　　　　　主な記録項目
　　　　　その妥当性
　　　　　全ての記録項目</t>
  </si>
  <si>
    <t>10項目以上50項目未満
［〇］個人番号
［〇］４情報（氏名、住所、性別、生年月日）
［〇］その他（その他戸籍の附票関係情報（戸籍の表示に係る情報は含まない。）
・４情報、その他戸籍の附票関係情報（戸籍の表示に係る情報は含まない。）
　法令に基づき戸籍の附票に記録された住民に関する記録を正確に行う上で、戸籍の附票の記載等に係る附票本人確認情報（４情報、住民票コードおよびこれらの変更情報）を記録する必要がある。なお、別添２に記載のとおり、記録項目には戸籍の表示に係る情報（本籍及び筆頭者の氏名）は含まない。
・個人番号
　国外転出者に係る事務処理に関し、番号法で認められた場合に限り、大阪府の他の執行機関からの求めに応じ、当該個人の住民票コードを用いて、都道府県知事保存本人確認情報ファイルから個人番号を抽出し、附票大阪府サーバに連携する場合がある。提供後、個人番号は、都道府県知事保存附票本人確認情報ファイルに保有することはない。
別添２を参照。</t>
  </si>
  <si>
    <t>Ⅱ　特定個人情報ファイルの概要
　（２）　都道府県知事保存附票本人確認情報ファイル
　　　２　基本情報
　　　　⑤保有開始日</t>
  </si>
  <si>
    <t>「情報通信技術の活用による行政手続等に係る関係者の利便性の向上並びに行政運営の簡素化及び効率化を図るための行政手続等における情報通信の技術の利用に関する法律等の一部を改正する法律（令和元年法律第16号）」附則第１条第10号にて規定される公布から起算して５年を超えない範囲内の政令で定める日。</t>
  </si>
  <si>
    <t>Ⅱ　特定個人情報ファイルの概要
　（２）　都道府県知事保存附票本人確認情報ファイル
　　　２　基本情報
　　　　⑥事務担当部署</t>
  </si>
  <si>
    <t>Ⅱ　特定個人情報ファイルの概要
　（２）　都道府県知事保存附票本人確認情報ファイル
　　　３　特定個人情報の入手・使用
　　　　①入手元</t>
  </si>
  <si>
    <t>［〇］地方公共団体・地方独立行政法人（大阪府内市町村）
［〇］その他（大阪府サーバ（※入手には該当しないが、大阪府サーバから個人番号を抽出する場合がある））</t>
  </si>
  <si>
    <t>Ⅱ　特定個人情報ファイルの概要
　（２）　都道府県知事保存附票本人確認情報ファイル
　　　３　特定個人情報の入手・使用
　　　　②入手方法</t>
  </si>
  <si>
    <t>［〇］専用線</t>
  </si>
  <si>
    <t>Ⅱ　特定個人情報ファイルの概要
　（２）　都道府県知事保存附票本人確認情報ファイル
　　　３　特定個人情報の入手・使用
　　　　③入手の時期・頻度</t>
  </si>
  <si>
    <t>Ⅱ　特定個人情報ファイルの概要
　（２）　都道府県知事保存附票本人確認情報ファイル
　　　３　特定個人情報の入手・使用
　　　　④入手に係る妥当性</t>
  </si>
  <si>
    <t>法令に基づき、住民の利便の増進と国及び地方公共団体の行政の合理化に資するため、国外転出者に係る本人確認を行う上で、市町村の戸籍の附票の記載事項に変更が生じた都度、当該市町村を通じて入手し、機構に通知する必要がある。
また、入手の手段として法令に基づき構築された専用回線である住基ネット（※※）を用いることで、入手に係るリスクを軽減している。
※なお、住基法第３０条の４４の６第３項に基づき、都道府県知事保存附票本人確認情報（住民票コードに限る。）を利用し、第３０条の１５第１項又は第２項の規定による事務について個人番号を提供することができるとされている。
※※附票連携システムは、住基ネットを利用して構築されている。住基ネットは、保有情報・利用の制限、内部の不正利用の防止、外部からの侵入防止など、セキュリティ確保のための様々な措置が講じられており、平成１４年８月５日の稼働後、住基ネットへのハッキングや情報漏洩などの事件や障害は一度も発生していない。</t>
  </si>
  <si>
    <t>Ⅱ　特定個人情報ファイルの概要
　（２）　都道府県知事保存附票本人確認情報ファイル
　　　３　特定個人情報の入手・使用
　　　　⑤本人への明示</t>
  </si>
  <si>
    <t>・大阪府知事が当該市町村の区域内における附票本人確認情報を入手することについて、住基法第３０条の４１（市町村長から都道府県知事への附票本人確認情報の通知等）に明示されている。
・大阪府知事が保有する本人確認情報を使用することについて、住基法第30条の７（都道府県知事から機構への本人確認情報の通知等）等及び大阪府ホームページに明示されている。
※大阪府知事が国外転出者に係る個人番号を抽出する場合があることについて、住基法第３０条の４４の６第３項に明示されている。</t>
  </si>
  <si>
    <t>Ⅱ　特定個人情報ファイルの概要
　（２）　都道府県知事保存附票本人確認情報ファイル
　　　３　特定個人情報の入手・使用
　　　　⑥使用目的</t>
  </si>
  <si>
    <t>Ⅱ　特定個人情報ファイルの概要
　（２）　都道府県知事保存附票本人確認情報ファイル
　　　３　特定個人情報の入手・使用
　　　　⑦使用の主体
　　　　　使用部署
　　　　　使用者数</t>
  </si>
  <si>
    <t>総務部市町村局行政課行政グループ
10人未満</t>
  </si>
  <si>
    <t>Ⅱ　特定個人情報ファイルの概要
　（２）　都道府県知事保存附票本人確認情報ファイル
　　　３　特定個人情報の入手・使用
　　　　⑧使用方法</t>
  </si>
  <si>
    <t>大阪府の他の執行機関からの附票本人確認情報の照会要求を受け（大阪府の他の執行機関→附票大阪府サーバ）、照会のあった住民票コード又は４情報の組合せを元に都道府県知事保存附票本人確認情報ファイルを検索し、該当する個人の附票本人確認情報を照会元へ提供する（附票大阪府サーバ→大阪府の他の執行機関）。
※その際、番号法で認められた場合に限り、附票本人確認情報の提供に併せて、当該個人の住民票コードを用いて都道府県知事保存附票本人確認情報ファイルから個人番号を抽出し、照会元に提供する場合がある。</t>
  </si>
  <si>
    <t>Ⅱ　特定個人情報ファイルの概要
　（２）　都道府県知事保存附票本人確認情報ファイル
　　　３　特定個人情報の入手・使用
　　　　⑧使用方法
　　　　　情報の突合</t>
  </si>
  <si>
    <t>都道府県知事保存附票本人確認情報ファイルの住民票コードと都道府県知事保存本人確認情報ファイル</t>
  </si>
  <si>
    <t>Ⅱ　特定個人情報ファイルの概要
　（２）　都道府県知事保存附票本人確認情報ファイル
　　　３　特定個人情報の入手・使用
　　　　⑧使用方法
　　　　　情報の統計分析</t>
  </si>
  <si>
    <t>Ⅱ　特定個人情報ファイルの概要
　（２）　都道府県知事保存附票本人確認情報ファイル
　　　３　特定個人情報の入手・使用
　　　　⑧使用方法
　　　　　権利利益に影響を与え得る決定</t>
  </si>
  <si>
    <t>Ⅱ　特定個人情報ファイルの概要
　（２）　都道府県知事保存附票本人確認情報ファイル
　　　３　特定個人情報の入手・使用
　　　　⑨使用開始日</t>
  </si>
  <si>
    <t>Ⅱ　特定個人情報ファイルの概要
　（２）　都道府県知事保存附票本人確認情報ファイル
　　　４　特定個人情報ファイルの取扱いの委託
　　　　委託の有無</t>
  </si>
  <si>
    <t>委託する
（１件）</t>
  </si>
  <si>
    <t>Ⅱ　特定個人情報ファイルの概要
　（２）　都道府県知事保存附票本人確認情報ファイル
　　　４　特定個人情報ファイルの取扱いの委託
　　　　委託事項１</t>
  </si>
  <si>
    <t>Ⅱ　特定個人情報ファイルの概要
　（２）　都道府県知事保存附票本人確認情報ファイル
　　　４　特定個人情報ファイルの取扱いの委託
　　　　委託事項１
　　　　　①委託内容</t>
  </si>
  <si>
    <t>Ⅱ　特定個人情報ファイルの概要
　（２）　都道府県知事保存附票本人確認情報ファイル
　　　４　特定個人情報ファイルの取扱いの委託
　　　　委託事項１
　　　　　②取扱いを委託する特定個人情報ファイルの範囲</t>
  </si>
  <si>
    <t>Ⅱ　特定個人情報ファイルの概要
　（２）　都道府県知事保存附票本人確認情報ファイル
　　　４　特定個人情報ファイルの取扱いの委託
　　　　委託事項１
　　　　　②取扱いを委託する特定個人情報ファイルの範囲
　　　　　　対象となる本人の数</t>
  </si>
  <si>
    <t>Ⅱ　特定個人情報ファイルの概要
　（２）　都道府県知事保存附票本人確認情報ファイル
　　　４　特定個人情報ファイルの取扱いの委託
　　　　委託事項１
　　　　　②取扱いを委託する特定個人情報ファイルの範囲
　　　　　　対象となる本人の範囲</t>
  </si>
  <si>
    <t>Ⅱ　特定個人情報ファイルの概要
　（２）　都道府県知事保存附票本人確認情報ファイル
　　　４　特定個人情報ファイルの取扱いの委託
　　　　委託事項１
　　　　　②取扱いを委託する特定個人情報ファイルの範囲
　　　　　　その妥当性</t>
  </si>
  <si>
    <t>Ⅱ　特定個人情報ファイルの概要
　（２）　都道府県知事保存附票本人確認情報ファイル
　　　４　特定個人情報ファイルの取扱いの委託
　　　　委託事項１
　　　　　③委託先における取扱い者数</t>
  </si>
  <si>
    <t>Ⅱ　特定個人情報ファイルの概要
　（２）　都道府県知事保存附票本人確認情報ファイル
　　　４　特定個人情報ファイルの取扱いの委託
　　　　委託事項１
　　　　　④委託先への特定個人情報ファイルの提供方法</t>
  </si>
  <si>
    <t>Ⅱ　特定個人情報ファイルの概要
　（２）　都道府県知事保存附票本人確認情報ファイル
　　　４　特定個人情報ファイルの取扱いの委託
　　　　委託事項１
　　　　　⑤委託先名の確認情報</t>
  </si>
  <si>
    <t>Ⅱ　特定個人情報ファイルの概要
　（２）　都道府県知事保存附票本人確認情報ファイル
　　　４　特定個人情報ファイルの取扱いの委託
　　　　委託事項１
　　　　　⑥委託先名</t>
  </si>
  <si>
    <t>Ⅱ　特定個人情報ファイルの概要
　（２）　都道府県知事保存附票本人確認情報ファイル
　　　４　特定個人情報ファイルの取扱いの委託
　　　　委託事項１
　　　　　⑦再委託の有無</t>
  </si>
  <si>
    <t>Ⅱ　特定個人情報ファイルの概要
　（２）　都道府県知事保存附票本人確認情報ファイル
　　　４　特定個人情報ファイルの取扱いの委託
　　　　委託事項１
　　　　　⑧再委託の許諾方法</t>
  </si>
  <si>
    <t>Ⅱ　特定個人情報ファイルの概要
　（２）　都道府県知事保存附票本人確認情報ファイル
　　　４　特定個人情報ファイルの取扱いの委託
　　　　委託事項１
　　　　　⑨再委託事項</t>
  </si>
  <si>
    <t>附票大阪府サーバの運用及び監視に関する業務。再委託する業務は、直接附票本人確認情報に係わらない（直接附票本人確認情報にアクセスできず、閲覧・更新・削除等を行わない）業務を対象とする。</t>
  </si>
  <si>
    <t>Ⅱ　特定個人情報ファイルの概要
　（２）　都道府県知事保存附票本人確認情報ファイル
　　　５　特定個人情報の提供・移転（委託に伴うものを除く。）
　　　　提供・移転の有無</t>
  </si>
  <si>
    <t>［〇］提供を行っている（１件）
［〇］移転を行っている（１件）</t>
  </si>
  <si>
    <t>Ⅱ　特定個人情報ファイルの概要
　（２）　都道府県知事保存附票本人確認情報ファイル
　　　５　特定個人情報の提供・移転（委託に伴うものを除く。）
　　　　提供先１</t>
  </si>
  <si>
    <t>Ⅱ　特定個人情報ファイルの概要
　（２）　都道府県知事保存附票本人確認情報ファイル
　　　５　特定個人情報の提供・移転（委託に伴うものを除く。）
　　　　提供先１
　　　　　①法令上の根拠</t>
  </si>
  <si>
    <t>Ⅱ　特定個人情報ファイルの概要
　（２）　都道府県知事保存附票本人確認情報ファイル
　　　５　特定個人情報の提供・移転（委託に伴うものを除く。）
　　　　提供先１
　　　　　②提供先における用途</t>
  </si>
  <si>
    <t>Ⅱ　特定個人情報ファイルの概要
　（２）　都道府県知事保存附票本人確認情報ファイル
　　　５　特定個人情報の提供・移転（委託に伴うものを除く。）
　　　　提供先１
　　　　　③提供する情報</t>
  </si>
  <si>
    <t>Ⅱ　特定個人情報ファイルの概要
　（２）　都道府県知事保存附票本人確認情報ファイル
　　　５　特定個人情報の提供・移転（委託に伴うものを除く。）
　　　　提供先１
　　　　　④提供する情報の対象となる本人の数</t>
  </si>
  <si>
    <t>Ⅱ　特定個人情報ファイルの概要
　（２）　都道府県知事保存附票本人確認情報ファイル
　　　５　特定個人情報の提供・移転（委託に伴うものを除く。）
　　　　提供先１
　　　　　⑤提供する情報の対象となる本人の範囲</t>
  </si>
  <si>
    <t>Ⅱ　特定個人情報ファイルの概要
　（２）　都道府県知事保存附票本人確認情報ファイル
　　　５　特定個人情報の提供・移転（委託に伴うものを除く。）
　　　　提供先１
　　　　　⑥提供方法</t>
  </si>
  <si>
    <t xml:space="preserve">
［〇］専用線
［〇］電子記憶媒体（フラッシュメモリを除く）
［〇］フラッシュメモリ
［〇］その他（住民基本台帳ネットワークシステム）</t>
  </si>
  <si>
    <t>Ⅱ　特定個人情報ファイルの概要
　（２）　都道府県知事保存附票本人確認情報ファイル
　　　５　特定個人情報の提供・移転（委託に伴うものを除く。）
　　　　提供先１
　　　　　⑦時期・頻度</t>
  </si>
  <si>
    <t>Ⅱ　特定個人情報ファイルの概要
　（２）　都道府県知事保存附票本人確認情報ファイル
　　　５　特定個人情報の提供・移転（委託に伴うものを除く。）
　　　　移転先１</t>
  </si>
  <si>
    <t>Ⅱ　特定個人情報ファイルの概要
　（２）　都道府県知事保存附票本人確認情報ファイル
　　　５　特定個人情報の提供・移転（委託に伴うものを除く。）
　　　　移転先１
　　　　　①法令上の根拠</t>
  </si>
  <si>
    <t>Ⅱ　特定個人情報ファイルの概要
　（２）　都道府県知事保存附票本人確認情報ファイル
　　　５　特定個人情報の提供・移転（委託に伴うものを除く。）
　　　　移転先１
　　　　　②移転先における用途</t>
  </si>
  <si>
    <t>Ⅱ　特定個人情報ファイルの概要
　（２）　都道府県知事保存附票本人確認情報ファイル
　　　５　特定個人情報の提供・移転（委託に伴うものを除く。）
　　　　移転先１
　　　　　③移転する情報</t>
  </si>
  <si>
    <t>Ⅱ　特定個人情報ファイルの概要
　（２）　都道府県知事保存附票本人確認情報ファイル
　　　５　特定個人情報の提供・移転（委託に伴うものを除く。）
　　　　移転先１
　　　　　④移転する情報の対象となる本人の数</t>
  </si>
  <si>
    <t>Ⅱ　特定個人情報ファイルの概要
　（２）　都道府県知事保存附票本人確認情報ファイル
　　　５　特定個人情報の提供・移転（委託に伴うものを除く。）
　　　　移転先１
　　　　　⑤移転する情報の対象となる本人の範囲</t>
  </si>
  <si>
    <t>Ⅱ　特定個人情報ファイルの概要
　（２）　都道府県知事保存附票本人確認情報ファイル
　　　５　特定個人情報の提供・移転（委託に伴うものを除く。）
　　　　移転先１
　　　　　⑥移転方法</t>
  </si>
  <si>
    <t>［〇］専用線
［〇］電子記録媒体（フラッシュメモリを除く）
［〇］フラッシュメモリ
［〇］その他（住民基本台帳ネットワークシステム）</t>
  </si>
  <si>
    <t>Ⅱ　特定個人情報ファイルの概要
　（２）　都道府県知事保存附票本人確認情報ファイル
　　　５　特定個人情報の提供・移転（委託に伴うものを除く。）
　　　　移転先１
　　　　　⑦時期・頻度</t>
  </si>
  <si>
    <t>Ⅱ　特定個人情報ファイルの概要
　（２）　都道府県知事保存附票本人確認情報ファイル
　　　６　特定個人情報の保管・消去
　　　　①保管場所</t>
  </si>
  <si>
    <t>Ⅱ　特定個人情報ファイルの概要
　（２）　都道府県知事保存附票本人確認情報ファイル
　　　６　特定個人情報の保管・消去
　　　　②保管期間</t>
  </si>
  <si>
    <t>1年未満
附票本人確認情報の提供に併せて提供される個人番号は、自都道府県の他の執行機関又は他部署からの求めにより提供・移転された後は、障害発生等により提供・移転先で情報を受領できなかった場合に備えて、一時的に保存されるのみである。</t>
  </si>
  <si>
    <t>Ⅱ　特定個人情報ファイルの概要
　（２）　都道府県知事保存附票本人確認情報ファイル
　　　６　特定個人情報の保管・消去
　　　　③消去方法</t>
  </si>
  <si>
    <t>Ⅱ　特定個人情報ファイルの概要
　（別添２）特定個人情報ファイル記録項目</t>
  </si>
  <si>
    <t>都道府県知事保存本人確認情報ファイル
１．住民票コード　２．漢字氏名　３．外字数（氏名）　４．ふりがな氏名　５．生年月日　６．性別　７．住所　８．外字数（住所）　９．個人番号　１０．異動事由　１１．異動年月日　１２．保存期間フラグ　１３．清音化かな氏名　１４．市町村コード　１５．大字・字コード　１６．操作者ＩＤ　１７．操作端末ＩＤ　１８．タイムスタンプ　１９．通知を受けた年月日　２０．外字フラグ　２１．削除フラグ　２２．更新順番号　２３．氏名外字変更連番　２４．住所外字変更連番　２５．旧氏　漢字　２６．旧氏　外字数　２７．旧氏　ふりがな　２８．旧氏　外字変更連番</t>
  </si>
  <si>
    <t>(1)都道府県知事保存本人確認情報ファイル
１．住民票コード　２．漢字氏名　３．外字数（氏名）　４．ふりがな氏名　５．生年月日　６．性別　７．住所　８．外字数（住所）　９．個人番号　１０．異動事由　１１．異動年月日　１２．保存期間フラグ　１３．清音化かな氏名　１４．市町村コード　１５．大字・字コード　１６．操作者ＩＤ　１７．操作端末ＩＤ　１８．タイムスタンプ　１９．通知を受けた年月日　２０．外字フラグ　２１．削除フラグ　２２．更新順番号　２３．氏名外字変更連番　２４．住所外字変更連番　２５．旧氏　漢字　２６．旧氏　外字数　２７．旧氏　ふりがな　２８．旧氏　外字変更連番
(2)都道府県知事保存附票本人確認情報ファイル
ア　附票本人確認情報
１．住民票コード　２．氏名　漢字　３．氏名　外字数　４．氏名　ふりがな　５．生年月日　６．性別　７．住所　市町村コード　８．住所　漢字　９，住所　外字数　１０．最終住所　漢字　１１．最終住所　外字数　１２．異動年月日　１３．旧住民票コード　１４．附票管理市町村コード　１５．附票本人確認情報状態区分　１６．外字フラグ　１７．外字パターン　１８．通知区分
イ　その他
１．個人番号（※国外転出者に係る事務処理に関し、番号法で認められた場合に限り、大阪府の他の執行機関又は他部署からの求めに応じ、当該個人の住民票コードを用いて、都道府県知事保存本人確認情報ファイルから個人番号を抽出し、提供・移転する場合がある。）</t>
  </si>
  <si>
    <t>Ⅲ　特定個人情報の取扱いプロセスにおけるリスク対策
　（１）都道府県知事保存本人確認情報ファイル
　　１　特定個人情報ファイル名</t>
  </si>
  <si>
    <t>Ⅲ　特定個人情報の取扱いプロセスにおけるリスク対策
　（１）都道府県知事保存本人確認情報ファイル
　　５　特定個人情報の提供・移転
　　　リスク２　不適切な方法で提供・移転が行われるリスク
　　　　リスクに対する措置の内容</t>
  </si>
  <si>
    <t>・相手方（全国サーバ）と都道府県サーバの間の通信では相互認証を実施しているため、認証できない相手先への情報の提供はなされないことがシステム上担保される。
　また、自都道府県の他の執行機関への提供及び他の部署への移転のため、媒体へ出力する必要がある場合には、出力の記録が残される仕組みを構築している。
・提供先・移転先における特定個人情報の使途については、住基法等で制限されている。</t>
  </si>
  <si>
    <t>・連携手段として通信の記録が逐一保存され、また、連携するデータが暗号化される仕組みが確立した住民基本台帳ネットワークシステムを用いることにより、不適切な方法による特定個人情報の提供を防止する。
　なお、相手方（全国サーバ）と都道府県サーバの間の通信では相互認証を実施しているため、認証できない相手先への情報の提供はなされないことがシステム上担保される。
　また、大阪府の他の執行機関への提供及び他の部署への移転のため、媒体へ出力する必要がある場合には、出力の記録が残される仕組みを構築している。
・提供先・移転先における特定個人情報の使途については、住基法等で制限されている。</t>
  </si>
  <si>
    <t>Ⅲ　特定個人情報の取扱いプロセスにおけるリスク対策
　（１）都道府県知事保存本人確認情報ファイル
　　７　特定個人情報の保管・消去
　　　リスク１　特定個人情報の漏えい・滅失・毀損リスク
　　　　⑨過去３年以内に評価実施機関において、個人情報に関する重大事故が発生したか
　　　　　その内容</t>
  </si>
  <si>
    <t>発生あり
①講座終了後に、参加予定者一覧表を紛失した。講座の委託業者が誤って受講者に書類と共に参加予定者一覧表を渡してしまったことが判明し、受講者から回収した。（219名分）
②倉庫に保管していた職員の個人情報を含む書類を委託業者が誤って廃棄した。（17903名分）
③ホームページに掲載したエクセルデータに個人情報が記載されたシートが添付されていた。閲覧者からの指摘による判明後、直ちに当該エクセルデータを削除した。（329名分）
④電子メールを送信する際、「BCC」欄にメールアドレスを入力すべきところ、誤って「宛先」欄に入力し、メールアドレスが互いに見える状態で送信してしまった。（192名分）
　※住民基本台帳ネットワークシステムに係る本人確認情報の管理及び提供等に関する事務においては、個人情報に関する重大事故の発生はない。　</t>
  </si>
  <si>
    <t>発生あり
①府の委託事業受託事業者において、事業者が利用登録施設を電子メールで送信する際、BCC欄にアドレスを入力すべきところ、宛先欄に入力したため、メールアドレスを互いに見える状態で送信した。（145名分）
②協会会員に対し、電子メールで送信した際、BCC欄にアドレスを入力すべきところ、宛先欄に入力したため、メールアドレスを互いに見える状態で送信した。（118名分）
③電子メールを送信する際に「BCC」欄にアドレスを入力すべきところを誤って「CC」欄に入力したため、電子メールアドレスが互いに見える状態で送信した。（123名分）
④講演会の申込者の個人情報のデータをホームページに掲載し、閲覧及びダウンロードできる状態となった。（963名分）
⑤担当者が電子メールを送信する際、「Bcc」欄にアドレスを入力すべきところ、誤って「宛先」欄に入力し一斉送信を行ったため、アドレスが互いに見える状態となった。（111名分）
※住民基本台帳ネットワークシステムに係る本人確認情報の管理及び提供等に関する事務においては、個人情報に関する重大事故の発生はない。　</t>
  </si>
  <si>
    <t>Ⅲ　特定個人情報の取扱いプロセスにおけるリスク対策
　（１）都道府県知事保存本人確認情報ファイル
　　７　特定個人情報の保管・消去
　　　リスク１　特定個人情報の漏えい・滅失・毀損リスク
　　　　⑨過去３年以内に評価実施機関において、個人情報に関する重大事故が発生したか
　　　　　再発防止策の内容</t>
  </si>
  <si>
    <t>Ⅲ　特定個人情報の取扱いプロセスにおけるリスク対策
　（２）都道府県知事保存附票本人確認情報ファイル
　　１　特定個人情報ファイル名</t>
  </si>
  <si>
    <t>（２）都道府県知事附票保存本人確認情報ファイル</t>
  </si>
  <si>
    <t>Ⅲ　特定個人情報の取扱いプロセスにおけるリスク対策
　（２）都道府県知事保存附票本人確認情報ファイル
　　２　特定個人情報の入手
　　　リスク１　目的外の入手が行われるリスク
　　　　対象者以外の情報の入手を防止するための措置の内容</t>
  </si>
  <si>
    <t>都道府県知事保存附票本人確認情報ファイルにおける特定個人情報の入手手段は、市町村CSからの附票本人確認情報更新要求の際に通知される附票本人確認情報に限定される。この場合、市町村CSから対象者以外の情報が通知されてしまうことがリスクとして想定されるが、制度上、対象者の真正性は府内市町村における厳格な確認により担保されている。
※市町村の窓口では、住民の異動情報の届出等を受け付ける際などにおいて、対面で身分証明書（個人番号カード等）の提示を受け、本人確認を行っている。
また、対象者以外の個人番号は入手できないことを、システムにより担保する。
また、対象者以外の個人番号は入手できないことを、システムにより担保する。</t>
  </si>
  <si>
    <t>Ⅲ　特定個人情報の取扱いプロセスにおけるリスク対策
　（２）都道府県知事保存附票本人確認情報ファイル
　　２　特定個人情報の入手
　　　リスク１　目的外の入手が行われるリスク
　　　　必要な情報以外を入手することを防止するための措置の内容</t>
  </si>
  <si>
    <t>Ⅲ　特定個人情報の取扱いプロセスにおけるリスク対策
　（２）都道府県知事保存附票本人確認情報ファイル
　　２　特定個人情報の入手
　　　リスク１　目的外の入手が行われるリスク
　　　リスクの対策は十分か</t>
  </si>
  <si>
    <t>Ⅲ　特定個人情報の取扱いプロセスにおけるリスク対策
　（２）都道府県知事保存附票本人確認情報ファイル
　　２　特定個人情報の入手
　　　リスク２　不適切な方法で入手が行われるリスク
　　　　リスクに対する措置の内容</t>
  </si>
  <si>
    <t>附票本人確認情報の入手元を市町村CSに限定する。
また、国外転出者に係る事務処理に関し、番号法で認められた場合に限り、自都道府県の他の執行機関又は他部署等からの求めに応じ、個人番号を入手することを、システムにより担保する。</t>
  </si>
  <si>
    <t>Ⅲ　特定個人情報の取扱いプロセスにおけるリスク対策
　（２）都道府県知事保存附票本人確認情報ファイル
　　２　特定個人情報の入手
　　　リスク２　不適切な方法で入手が行われるリスク
　　　　リスクへの対策は十分か</t>
  </si>
  <si>
    <t>Ⅲ　特定個人情報の取扱いプロセスにおけるリスク対策
　（２）都道府県知事保存附票本人確認情報ファイル
　　２　特定個人情報の入手
　　　リスク３　入手した特定個人情報が不正確であるリスク
　　　　入手の際の本人確認の措置の内容</t>
  </si>
  <si>
    <t>Ⅲ　特定個人情報の取扱いプロセスにおけるリスク対策
　（２）都道府県知事保存附票本人確認情報ファイル
　　２　特定個人情報の入手
　　　リスク３　入手した特定個人情報が不正確であるリスク
　　　　個人番号の真正性確認の措置の内容</t>
  </si>
  <si>
    <t>市町村において真正性が確認された情報を市町村CSを通じて入手できることをシステムで担保する。また、都道府県知事保存附票本人確認情報ファイルに保存される段階で真正性が担保されている。</t>
  </si>
  <si>
    <t>Ⅲ　特定個人情報の取扱いプロセスにおけるリスク対策
　（２）都道府県知事保存附票本人確認情報ファイル
　　２　特定個人情報の入手
　　　リスク３　入手した特定個人情報が不正確であるリスク
　　　　特定個人情報の正確性確保の措置の内容</t>
  </si>
  <si>
    <t>Ⅲ　特定個人情報の取扱いプロセスにおけるリスク対策
　（２）都道府県知事保存附票本人確認情報ファイル
　　２　特定個人情報の入手
　　　リスク３　入手した特定個人情報が不正確であるリスク
　　　　その他の措置の内容　　　</t>
  </si>
  <si>
    <t>Ⅲ　特定個人情報の取扱いプロセスにおけるリスク対策
　（２）都道府県知事保存附票本人確認情報ファイル
　　２　特定個人情報の入手
　　　リスク３　入手した特定個人情報が不正確であるリスク
　　　　リスクへの対策は十分か</t>
  </si>
  <si>
    <t>Ⅲ　特定個人情報の取扱いプロセスにおけるリスク対策
　（２）都道府県知事保存附票本人確認情報ファイル
　　２　特定個人情報の入手
　　　リスク４　入手の際に特定個人情報が漏えい・紛失するリスク
　　　　リスクに対する措置の内容</t>
  </si>
  <si>
    <t>Ⅲ　特定個人情報の取扱いプロセスにおけるリスク対策
　（２）都道府県知事保存附票本人確認情報ファイル
　　２　特定個人情報の入手
　　　リスク４　入手の際に特定個人情報が漏えい・紛失するリスク
　　　　リスクへの対策は十分か</t>
  </si>
  <si>
    <t>Ⅲ　特定個人情報の取扱いプロセスにおけるリスク対策
　（２）都道府県知事保存附票本人確認情報ファイル
　　３　特定個人情報の使用
　　　リスク１　目的を超えた紐付け、事務に必要のない情報との紐付けが行われるリスク
　　　　宛名システム等における措置の内容</t>
  </si>
  <si>
    <t>Ⅲ　特定個人情報の取扱いプロセスにおけるリスク対策
　（２）都道府県知事保存附票本人確認情報ファイル
　　３　特定個人情報の使用
　　　リスク１　目的を超えた紐付け、事務に必要のない情報との紐付けが行われるリスク
　　　　事務で使用するその他のシステムにおける措置の内容</t>
  </si>
  <si>
    <t>Ⅲ　特定個人情報の取扱いプロセスにおけるリスク対策
　（２）都道府県知事保存附票本人確認情報ファイル
　　３　特定個人情報の使用
　　　リスク１　目的を超えた紐付け、事務に必要のない情報との紐付けが行われるリスク
　　　　その他の措置の内容</t>
  </si>
  <si>
    <t>Ⅲ　特定個人情報の取扱いプロセスにおけるリスク対策
　（２）都道府県知事保存附票本人確認情報ファイル
　　３　特定個人情報の使用
　　　リスク１　目的を超えた紐付け、事務に必要のない情報との紐付けが行われるリスク
　　　　リスクへの対策は十分か</t>
  </si>
  <si>
    <t>Ⅲ　特定個人情報の取扱いプロセスにおけるリスク対策
　（２）都道府県知事保存附票本人確認情報ファイル
　　３　特定個人情報の使用
　　　リスク２　権限のない者（元職員、アクセス権限のない職員等）によって不正に使用されるリスク
　　　　ユーザー認証の管理
　　　　　具体的な管理方法</t>
  </si>
  <si>
    <t>行っている
照合ID及び生体認証（静脈認証）によるユーザー認証を行う。</t>
  </si>
  <si>
    <t>Ⅲ　特定個人情報の取扱いプロセスにおけるリスク対策
　（２）都道府県知事保存附票本人確認情報ファイル
　　３　特定個人情報の使用
　　　リスク２　権限のない者（元職員、アクセス権限のない職員等）によって不正に使用されるリスク
　　　　アクセス権限の発行・失効の管理
　　　　　具体的な管理方法</t>
  </si>
  <si>
    <t>行っている
・システム使用者の異動や退職等が発生した際に、住民基本台帳ネットワークシステム上でアクセス権限の返却、発効処理を行うとともに、管理簿によりアクセス権限を与えた職員の照合ID・名前・付与日時等を管理をしている。</t>
  </si>
  <si>
    <t>Ⅲ　特定個人情報の取扱いプロセスにおけるリスク対策
　（２）都道府県知事保存附票本人確認情報ファイル
　　３　特定個人情報の使用
　　　リスク２　権限のない者（元職員、アクセス権限のない職員等）によって不正に使用されるリスク
　　　　アクセス権限の管理
　　　　　具体的な管理方法</t>
  </si>
  <si>
    <t>行っている
記録した管理簿について、アクセス権限の返却・発効管理が適切に行われていることを、年１回以上の定期的な棚卸しにより確認し、その記録を残す。</t>
  </si>
  <si>
    <t>Ⅲ　特定個人情報の取扱いプロセスにおけるリスク対策
　（２）都道府県知事保存附票本人確認情報ファイル
　　３　特定個人情報の使用
　　　リスク２　権限のない者（元職員、アクセス権限のない職員等）によって不正に使用されるリスク
　　　　特定個人情報の使用の記録
　　　　　具体的な管理方法</t>
  </si>
  <si>
    <t>記録を残している
・附票本人確認情報を扱うシステムの操作履歴（業務アクセスログ・操作ログ）を記録し、不正アクセスがないことを確認している。
・操作履歴の確認により、附票本人確認情報の検索に関して不正な操作の疑いがある場合は、利用課へのヒアリングや申請文書等との整合性を確認する。
・バックアップされた操作履歴について、大阪府住民基本台帳ネットワークシステム管理運用要領により７年間、安全な場所に施錠保管する。</t>
  </si>
  <si>
    <t>Ⅲ　特定個人情報の取扱いプロセスにおけるリスク対策
　（２）都道府県知事保存附票本人確認情報ファイル
　　３　特定個人情報の使用
　　　リスク２　権限のない者（元職員、アクセス権限のない職員等）によって不正に使用されるリスク
　　　　リスクへの対策は十分か</t>
  </si>
  <si>
    <t>Ⅲ　特定個人情報の取扱いプロセスにおけるリスク対策
　（２）都道府県知事保存附票本人確認情報ファイル
　　３　特定個人情報の使用
　　　リスク３　従業者が事務以外で使用するリスク
　　　　リスクに対する措置の内容</t>
  </si>
  <si>
    <t>Ⅲ　特定個人情報の取扱いプロセスにおけるリスク対策
　（２）都道府県知事保存附票本人確認情報ファイル
　　３　特定個人情報の使用
　　　リスク３　従業者が事務以外で使用するリスク
　　　　リスクへの対策は十分か</t>
  </si>
  <si>
    <t>Ⅲ　特定個人情報の取扱いプロセスにおけるリスク対策
　（２）都道府県知事保存附票本人確認情報ファイル
　　３　特定個人情報の使用
　　　リスク４　特定個人情報ファイルが不正に複製されるリスク
　　　　リスクに対する措置の内容</t>
  </si>
  <si>
    <t>Ⅲ　特定個人情報の取扱いプロセスにおけるリスク対策
　（２）都道府県知事保存附票本人確認情報ファイル
　　３　特定個人情報の使用
　　　リスク４　特定個人情報ファイルが不正に複製されるリスク
　　　　リスクへの対策は十分か</t>
  </si>
  <si>
    <t>Ⅲ　特定個人情報の取扱いプロセスにおけるリスク対策
　（２）都道府県知事保存附票本人確認情報ファイル
　　４　特定個人情報ファイルの取扱いの委託
　　　委託先による特定個人情報の不正入手・不正な使用、不正な提供、保管・消去及び委託契約終了後の不正な使用等、再委託に関するリスク
　　　　情報保護管理体制の確認</t>
  </si>
  <si>
    <t>Ⅲ　特定個人情報の取扱いプロセスにおけるリスク対策
　（２）都道府県知事保存附票本人確認情報ファイル
　　４　特定個人情報ファイルの取扱いの委託
　　　委託先による特定個人情報の不正入手・不正な使用、不正な提供、保管・消去及び委託契約終了後の不正な使用等、再委託に関するリスク
　　　　特定個人情報ファイルの閲覧者・更新者の制限
　　　　　具体的な制限方法</t>
  </si>
  <si>
    <t>制限している
・委託先（再委託先）には、附票本人確認情報の更新及び本人確認情報の整合性確認業務のため特定個人情報ファイルを提供する場合が想定されるが、その場合はシステムで自動的に暗号化を行った上で提供することとしており、システム設計上、特定個人情報にアクセスできず閲覧・更新もできない。また、委託先（再委託先を含む。）は、災害等におけるデータの損失等に対する対策のため、日次で特定個人情報ファイルをバックアップすることが想定されるが、バックアップのために特定個人情報ファイルを媒体に格納する場合は、システムで自動的に暗号化を行うこととしており、システム設計上、特定個人情報にアクセスできず閲覧・更新もできない。
・契約書に基づき、委託業務に係る作業者名簿を提出させ、作業者を限定している。</t>
  </si>
  <si>
    <t>Ⅲ　特定個人情報の取扱いプロセスにおけるリスク対策
　（２）都道府県知事保存附票本人確認情報ファイル
　　４　特定個人情報ファイルの取扱いの委託
　　　委託先による特定個人情報の不正入手・不正な使用、不正な提供、保管・消去及び委託契約終了後の不正な使用等、再委託に関するリスク
　　　　特定個人情報ファイルの取扱いの記録
　　　　　具体的な方法</t>
  </si>
  <si>
    <t>記録を残している
・委託先（再委託先を含む。）には、附票本人確認情報の更新及び附票本人確認情報の整合性確認業務のため特定個人情報ファイルを提供する場合が想定されるが、その場合はシステムで自動的に暗号化を行った上で提供することとしており、システム設計上、特定個人情報にアクセスできず閲覧・更新もできない。
・委託先（再委託先を含む。）は、災害等におけるデータの損失等に対する対策のため、日次で特定個人情報ファイルをバックアップすることが想定されるが、バックアップのために特定個人情報ファイルを媒体に格納する場合は、システムで自動的に暗号化を行うこととしており、システム設計上、特定個人情報にアクセスできず閲覧・更新もできない。
・上記のとおり、委託先（再委託先を含む。）は特定個人情報にアクセスできないが、バックアップ媒体については、記録簿により管理し、保管庫に保管している。週次で管理簿と保管庫の媒体をチェックし、チェックリストに記入している。バックアップの不正取得や持ち出しのリスクに対し、サーバ室に物理的対策（監視カメラなど）を講じ、不正作業が行われないようにしている。
・チェックリストの結果について、委託先である機構より、月次で書面により「都道府県サーバ集約センターの運用監視等に係る作業報告について　６．セキュリティ確認結果報告」の報告を受けている。</t>
  </si>
  <si>
    <t>Ⅲ　特定個人情報の取扱いプロセスにおけるリスク対策
　（２）都道府県知事保存附票本人確認情報ファイル
　　４　特定個人情報ファイルの取扱いの委託
　　　委託先による特定個人情報の不正入手・不正な使用、不正な提供、保管・消去及び委託契約終了後の不正な使用等、再委託に関するリスク
　　　　特定個人情報の提供ルール</t>
  </si>
  <si>
    <t>Ⅲ　特定個人情報の取扱いプロセスにおけるリスク対策
　（２）都道府県知事保存附票本人確認情報ファイル
　　４　特定個人情報ファイルの取扱いの委託
　　　委託先による特定個人情報の不正入手・不正な使用、不正な提供、保管・消去及び委託契約終了後の不正な使用等、再委託に関するリスク
　　　　特定個人情報の提供ルール
　　　　　委託先から他社への提供に関するルールの内容及びルールの遵守の確認方法</t>
  </si>
  <si>
    <t>Ⅲ　特定個人情報の取扱いプロセスにおけるリスク対策
　（２）都道府県知事保存附票本人確認情報ファイル
　　４　特定個人情報ファイルの取扱いの委託
　　　委託先による特定個人情報の不正入手・不正な使用、不正な提供、保管・消去及び委託契約終了後の不正な使用等、再委託に関するリスク
　　　　特定個人情報の提供ルール
　　　　　委託元と委託先間の提供に関するルールの内容及びルール遵守の確認方法</t>
  </si>
  <si>
    <t>Ⅲ　特定個人情報の取扱いプロセスにおけるリスク対策
　（２）都道府県知事保存附票本人確認情報ファイル
　　４　特定個人情報ファイルの取扱いの委託
　　　委託先による特定個人情報の不正入手・不正な使用、不正な提供、保管・消去及び委託契約終了後の不正な使用等、再委託に関するリスク
　　　　特定個人情報の消去ルール
　　　　　ルールの内容及びルール順守の確認方法</t>
  </si>
  <si>
    <t>定めている
・委託契約上、委託先である機構に提供された特定個人情報ファイルについては、本人確認情報の保存期間が過ぎた際に、システムにて自動判別し消去することを規定している。
・バックアップ媒体については、「運用設計書」において、「媒体が破損や耐用年数、耐用回数を超過したとき、管理簿に理由を明記し、媒体は引き続きデータ保管庫に格納」することにしているが、委託契約上、委託先である機構に提供された特定個人情報ファイルについては、契約完了時に返還または廃棄することを規定する。
・委託契約の報告条項に基づき、月次の完了届において、特定個人情報の取扱いについて書面にて報告を受ける。また、必要があれば、本府職員又は監査法人などの第三者が現地調査し、適正に運用されているか確認する。</t>
  </si>
  <si>
    <t>Ⅲ　特定個人情報の取扱いプロセスにおけるリスク対策
　（２）都道府県知事保存附票本人確認情報ファイル
　　４　特定個人情報ファイルの取扱いの委託
　　　委託先による特定個人情報の不正入手・不正な使用、不正な提供、保管・消去及び委託契約終了後の不正な使用等、再委託に関するリスク
　　　　委託契約書中の特定個人情報ファイルの取扱いに関する規定
　　　　　規定の内容</t>
  </si>
  <si>
    <t>定めている
・秘密保持義務
・事業所内からの特定個人情報の持出しの禁止
・特定個人情報の目的外利用の禁止
・再委託における条件
・漏えい事案等が発生した場合の委託先の責任
・委託契約終了後の特定個人情報の返却又は廃棄
・従業者に対する監督・教育
・契約内容の遵守状況について報告を求める規定
・委託先の個人情報保護管理体制に関する調査を行うことができる規定等を契約書において定めるととも
　に、本府と同様の安全管理措置を義務付ける。</t>
  </si>
  <si>
    <t>Ⅲ　特定個人情報の取扱いプロセスにおけるリスク対策
　（２）都道府県知事保存附票本人確認情報ファイル
　　４　特定個人情報ファイルの取扱いの委託
　　　委託先による特定個人情報の不正入手・不正な使用、不正な提供、保管・消去及び委託契約終了後の不正な使用等、再委託に関するリスク
　　　　再委託先による特定個人情報ファイルの適切な取扱いの確保
　　　　　具体的な方法</t>
  </si>
  <si>
    <t>十分に行っている
・委託先である機構と再委託先の契約において、個人情報保護の条項を設けており、従事者への周知を契約で規定している。
・再委託する業務は、直接附票本人確認情報に係らない（直接附票本人確認情報にアクセスできず、閲覧・更新・削除等を行わない）業務を対象としている。
・再委託を行う場合は、委託元がその必要性を厳しく審査し、再委託先に対して、委託先と同等の安全管理措置を義務付けるとともに、委託先に対して定期的に実施状況等を報告させること等により、必要かつ適切な監督を行っている。</t>
  </si>
  <si>
    <t>Ⅲ　特定個人情報の取扱いプロセスにおけるリスク対策
　（２）都道府県知事保存附票本人確認情報ファイル
　　４　特定個人情報ファイルの取扱いの委託
　　　委託先による特定個人情報の不正入手・不正な使用、不正な提供、保管・消去及び委託契約終了後の不正な使用等、再委託に関するリスク
　　　　リスクへの対策は十分か</t>
  </si>
  <si>
    <t>Ⅲ　特定個人情報の取扱いプロセスにおけるリスク対策
　（２）都道府県知事保存附票本人確認情報ファイル
　　５　特定個人情報の提供・移転
　　　リスク１　不正な提供・移転の記録
　　　　特定個人情報の提供・移転の記録
　　　　　具体的な方法</t>
  </si>
  <si>
    <t>記録を残している
特定個人情報（個人番号、４情報等）の提供・移転を行う際に、提供・移転の記録（提供・移転日時、操作者等）をシステム上で管理し、7年間保存する。</t>
  </si>
  <si>
    <t>Ⅲ　特定個人情報の取扱いプロセスにおけるリスク対策
　（２）都道府県知事保存附票本人確認情報ファイル
　　５　特定個人情報の提供・移転
　　　リスク１　不正な提供・移転の記録
　　　　特定個人情報の提供・移転のルール
　　　　　ルールの内容及びルール順守の確認方法</t>
  </si>
  <si>
    <t>定めている
以下の法令等に基づいて、特定個人情報の提供・移転を行っている。
・住基法第３０条の１５第２項（本人確認情報の利用）
・住基法第３０条の４４の６第３項（都道府県知事保存附票本人確認情報（住民票コードに限る。）の利用）
・電気通信回線を通じた送信又は磁気ディスクの送付の方法並びに磁気ディスクへの記録及びその保存の方法に関する技術的基準
・大阪府住民基本台帳ネットワークシステム管理運用要領
・大阪府住民基本台帳ネットワークシステム管理運用細則
・大阪府本人確認情報利用手続要領
また、大阪府独自で導入している大阪府庁内に設置された住基ネット機器の監視を行う監視サーバを活用した常時監視やシステム操作履歴（業務アクセスログ・操作ログ）の確認によって、上記法令等に基づいた特定個人情報の提供・移転が行われていることの確認を行っている。</t>
  </si>
  <si>
    <t>Ⅲ　特定個人情報の取扱いプロセスにおけるリスク対策
　（２）都道府県知事保存附票本人確認情報ファイル
　　５　特定個人情報の提供・移転
　　　リスク１　不正な提供・移転の記録
　　　　リスクへの対策は十分か</t>
  </si>
  <si>
    <t>２）十分である</t>
  </si>
  <si>
    <t>Ⅲ　特定個人情報の取扱いプロセスにおけるリスク対策
　（２）都道府県知事保存附票本人確認情報ファイル
　　５　特定個人情報の提供・移転
　　　リスク２　不適切な方法で提供・移転が行われるリスク
　　　　リスクに対する措置の内容</t>
  </si>
  <si>
    <t>・相手方（附票全国サーバ）と附票都道府県サーバの間の通信では相互認証を実施しているため、認証できない相手先への情報の提供はなされないことがシステム上担保される。
また、自都道府県の他の執行機関への提供及び他の部署への移転のため、媒体へ出力する必要がある場合には、出力の記録が残される仕組みを構築している。
・提供先・移転先における特定個人情報の使途については、住基法等で制限されている。</t>
  </si>
  <si>
    <t>Ⅲ　特定個人情報の取扱いプロセスにおけるリスク対策
　（２）都道府県知事保存附票本人確認情報ファイル
　　５　特定個人情報の提供・移転
　　　リスク２　不適切な方法で提供・移転が行われるリスク
　　　　リスクへの対策は十分か</t>
  </si>
  <si>
    <t>Ⅲ　特定個人情報の取扱いプロセスにおけるリスク対策
　（２）都道府県知事保存附票本人確認情報ファイル
　　５　特定個人情報の提供・移転
　　　リスク３　誤った情報を提供・移転してしまうリスク、誤った相手に提供・移転してしまうリスク
　　　　リスクに対する措置の内容</t>
  </si>
  <si>
    <t>・誤った情報を提供・移転してしまうリスクへの措置
：システム上、照会元から指定された検索条件に基づき得た結果を適切に提供・移転することを担保する。
・誤った相手に提供・移転してしまうリスクへの措置
：相手方（附票全国サーバ）と附票都道府県サーバの間の通信では相互認証を実施しているため、認証できない相手先への情報の提供はなされないことがシステム上担保される。
また、情報を暗号化し格納した媒体による情報の提供・移転が必要な場合には文書による確認を実施し、法令上の根拠のない相手先へ情報の提供・移転を防止している。</t>
  </si>
  <si>
    <t>Ⅲ　特定個人情報の取扱いプロセスにおけるリスク対策
　（２）都道府県知事保存附票本人確認情報ファイル
　　５　特定個人情報の提供・移転
　　　リスク３　誤った情報を提供・移転してしまうリスク、誤った相手に提供・移転してしまうリスク
　　　　リスクへの対策は十分か</t>
  </si>
  <si>
    <t>Ⅲ　特定個人情報の取扱いプロセスにおけるリスク対策
　（２）都道府県知事保存附票本人確認情報ファイル
　　６　情報提供ネットワークシステムとの接続</t>
  </si>
  <si>
    <t>［〇］接続しない（入手）　［〇］接続しない（提供）</t>
  </si>
  <si>
    <t>Ⅲ　特定個人情報の取扱いプロセスにおけるリスク対策
　（２）都道府県知事保存附票本人確認情報ファイル
　　７　特定個人情報の保管・消去
　　　リスク１　特定個人情報の漏えい・滅失・毀損リスク
　　　　①NISC政府機関統一基準群</t>
  </si>
  <si>
    <t>Ⅲ　特定個人情報の取扱いプロセスにおけるリスク対策
　（２）都道府県知事保存附票本人確認情報ファイル
　　７　特定個人情報の保管・消去
　　　リスク１　特定個人情報の漏えい・滅失・毀損リスク
　　　　②安全管理体制</t>
  </si>
  <si>
    <t>Ⅲ　特定個人情報の取扱いプロセスにおけるリスク対策
　（２）都道府県知事保存附票本人確認情報ファイル
　　７　特定個人情報の保管・消去
　　　リスク１　特定個人情報の漏えい・滅失・毀損リスク
　　　　③安全管理規定</t>
  </si>
  <si>
    <t>Ⅲ　特定個人情報の取扱いプロセスにおけるリスク対策
　（２）都道府県知事保存附票本人確認情報ファイル
　　７　特定個人情報の保管・消去
　　　リスク１　特定個人情報の漏えい・滅失・毀損リスク
　　　　④安全管理体制・規定の職員への周知</t>
  </si>
  <si>
    <t>Ⅲ　特定個人情報の取扱いプロセスにおけるリスク対策
　（２）都道府県知事保存附票本人確認情報ファイル
　　７　特定個人情報の保管・消去
　　　リスク１　特定個人情報の漏えい・滅失・毀損リスク
　　　　⑤物理的対策
　　　　　具体的な対策の内容</t>
  </si>
  <si>
    <t>十分に行っている
・附票都道府県サーバの集約センターにおいて、監視カメラを設置してサーバ設置場所への入退室者を特定し、管理する。
・附票都道府県サーバの集約センターにおいては、サーバ設置場所、記録媒体の保管場所を施錠管理する。
・大阪府においては、端末設置場所、記録媒体の保管場所を施錠管理する。
・磁気ディスクの廃棄時は、府職員が要領・手順書等に基づき、内容の消去、破壊等を行うとともに、磁気ディスク管理簿にその記録を残す。
・保存期間が経過した帳票等の紙媒体については、府職員が要領にもとづき溶解処理等を行う。</t>
  </si>
  <si>
    <t>Ⅲ　特定個人情報の取扱いプロセスにおけるリスク対策
　（２）都道府県知事保存附票本人確認情報ファイル
　　７　特定個人情報の保管・消去
　　　リスク１　特定個人情報の漏えい・滅失・毀損リスク
　　　　⑥技術的対策
　　　　　具体的な対策の内容</t>
  </si>
  <si>
    <t>十分に行っている
主に下記の対策を講じている。
・ファイアーウォールの導入、ファイアーウォールログの解析
・専用回線の利用
・データの暗号化
・サーバ間の相互認証
・ウイルス対策ソフトの定期的パターン更新を行う。
・OSのセキュリティ更新プログラム、住基ネットアプリケーションの修正プログラムを配信の都度更新する。</t>
  </si>
  <si>
    <t>Ⅲ　特定個人情報の取扱いプロセスにおけるリスク対策
　（２）都道府県知事保存附票本人確認情報ファイル
　　７　特定個人情報の保管・消去
　　　リスク１　特定個人情報の漏えい・滅失・毀損リスク
　　　　⑦バックアップ</t>
  </si>
  <si>
    <t>Ⅲ　特定個人情報の取扱いプロセスにおけるリスク対策
　（２）都道府県知事保存附票本人確認情報ファイル
　　７　特定個人情報の保管・消去
　　　リスク１　特定個人情報の漏えい・滅失・毀損リスク
　　　　⑧事故発生時手順の策定・周知</t>
  </si>
  <si>
    <t>Ⅲ　特定個人情報の取扱いプロセスにおけるリスク対策
　（２）都道府県知事保存附票本人確認情報ファイル
　　７　特定個人情報の保管・消去
　　　リスク１　特定個人情報の漏えい・滅失・毀損リスク
　　　　⑨過去３年以内に評価実施機関において、個人情報に関する重大事故が発生したか
　　　　　その内容</t>
  </si>
  <si>
    <t>Ⅲ　特定個人情報の取扱いプロセスにおけるリスク対策
　（２）都道府県知事保存附票本人確認情報ファイル
　　７　特定個人情報の保管・消去
　　　リスク１　特定個人情報の漏えい・滅失・毀損リスク
　　　　⑨過去３年以内に評価実施機関において、個人情報に関する重大事故が発生したか
　　　　　再発防止策の内容</t>
  </si>
  <si>
    <t>Ⅲ　特定個人情報の取扱いプロセスにおけるリスク対策
　（２）都道府県知事保存附票本人確認情報ファイル
　　７　特定個人情報の保管・消去
　　　リスク１　特定個人情報の漏えい・滅失・毀損リスク
　　　　⑩死者の個人番号</t>
  </si>
  <si>
    <t>Ⅲ　特定個人情報の取扱いプロセスにおけるリスク対策
　（２）都道府県知事保存附票本人確認情報ファイル
　　７　特定個人情報の保管・消去
　　　リスク１　特定個人情報の漏えい・滅失・毀損リスク
　　　　リスクへの対策は十分か</t>
  </si>
  <si>
    <t>Ⅲ　特定個人情報の取扱いプロセスにおけるリスク対策
　（２）都道府県知事保存附票本人確認情報ファイル
　　７　特定個人情報の保管・消去
　　　リスク２　特定個人情報が古い情報のまま保管され続けるリスク
　　　　リスクに対する措置の内容</t>
  </si>
  <si>
    <t>附票本人確認情報の提供・移転に併せて提供される個人番号は、自都道府県の他の執行機関又は他部署等からの求めにより提供・移転された後は、障害発生等により提供・移転先で情報を受領できなかった場合に備えて一時的に保存されるのみであり、情報が更新される必要はない。</t>
  </si>
  <si>
    <t>Ⅲ　特定個人情報の取扱いプロセスにおけるリスク対策
　（２）都道府県知事保存附票本人確認情報ファイル
　　７　特定個人情報の保管・消去
　　　リスク２　特定個人情報が古い情報のまま保管され続けるリスク
　　　　リスクへの対策は十分か</t>
  </si>
  <si>
    <t>Ⅲ　特定個人情報の取扱いプロセスにおけるリスク対策
　（２）都道府県知事保存附票本人確認情報ファイル
　　７　特定個人情報の保管・消去
　　　リスク３　特定個人情報が消去されずいつまでも存在するリスク
　　　　消去手順</t>
  </si>
  <si>
    <t>定めている
・障害発生等により提供・移転先で情報を受領できなかった場合に備えた一時的な保存の終了後、特定個人情報をシステムにて自動判別し消去する（消去されたデータは、復元できない）
・磁気ディスクの廃棄時は、府職員が要領・手順書等に基づき、内容の消去、破壊等を行うとともに、磁気ディスク管理簿にその記録を残す。
・保存期間が経過した帳票等の紙媒体については、府職員が要領にもとづき溶解処理等を行う。</t>
  </si>
  <si>
    <t>Ⅲ　特定個人情報の取扱いプロセスにおけるリスク対策
　（２）都道府県知事保存附票本人確認情報ファイル
　　７　特定個人情報の保管・消去
　　　リスク３　特定個人情報が消去されずいつまでも存在するリスク
　　　　リスクへの対策は十分か</t>
  </si>
  <si>
    <t>十分である。</t>
  </si>
  <si>
    <t>記載誤りのため</t>
  </si>
  <si>
    <t>個人情報の保護に関する法律及び行政手続における特定の個人を識別するための番号の利用等に関する法律の一部を改正する法律（平成27年9月9日法律第65号）による住基法の改正及び、行政手続における特定の個人を識別するための番号の利用等に関する法律等の一部を改正する法律（令和5年6月9日法律第48号）による住基法の改正に対応するため</t>
  </si>
  <si>
    <t>Ⅱ　特定個人情報ファイルの概要
　（２）都道府県知事保存附票本人確認情報ファイル
２．基本情報
⑤保有開始日</t>
  </si>
  <si>
    <t>同法が令和6年5月27日に施行されたため。</t>
  </si>
  <si>
    <t>Ⅱ　特定個人情報ファイルの概要
　（２）都道府県知事保存附票本人確認情報ファイル
３．特定個人情報の入手・使用
⑨使用開始日</t>
  </si>
  <si>
    <t>Ⅱ特定個人情報ファイルの概要
 （別添２） 特定個人情報ファイル記録項目</t>
  </si>
  <si>
    <t>(2)都道府県知事保存附票本人確認情報ファイル
ア　附票本人確認情報
１．住民票コード　２．氏名　漢字　３．氏名　外字数　４．氏名　ふりがな　５．生年月日　６．性別　７．住所　市町村コード　８．住所　漢字　９，住所　外字数　１０．最終住所　漢字　１１．最終住所　外字数　１２．異動年月日　１３．旧住民票コード　１４．附票管理市町村コード　１５．附票本人確認情報状態区分　１６．外字フラグ　１７．外字パターン　１８．通知区分
イ　その他
１．個人番号（※国外転出者に係る事務処理に関し、番号法で認められた場合に限り、大阪府の他の執行機関又は他部署からの求めに応じ、当該個人の住民票コードを用いて、都道府県知事保存本人確認情報ファイルから個人番号を抽出し、提供・移転する場合がある。）</t>
  </si>
  <si>
    <t>行政手続における特定の個人を識別するための番号の利用等に関する法律等の一部を改正する法律（令和5年法律第48号）による、戸籍附票への旧氏及び旧氏の振り仮名の記載追加に対応するため。</t>
  </si>
  <si>
    <t>ToolVer=2.0.0</t>
  </si>
  <si>
    <t>Ⅱ　特定個人情報ファイルの概要
　（２）　都道府県知事保存附票本人確認情報ファイル
　　　２　基本情報
　　　　②対象となる本人の数</t>
    <phoneticPr fontId="1"/>
  </si>
  <si>
    <t>(1)都道府県知事保存本人確認情報ファイル 
大阪府では、以下の必要性から、都道府県知事保存本人確認情報ファイルを取り扱う。
・都道府県知事保存本人確認情報ファイルは、転出入があった場合等にスムーズな住民情報の処理を行うため、また全国的な本人確認手段として、１つの市町村内にとどまらず、全地方公共団体で、本人確認情報を正確かつ統一的に記録・管理することを目的として、以下の用途に用いられる。
①住基ネットを用いて市町村の区域を越えた住民基本台帳に関する事務（住民基本台帳ネットワークに係る本人確認情報の管理及び提供等に関する事務）の処理を行うため、区域内の住民に係る最新の本人確認情報を管理する。
②市町村からの本人確認情報の更新情報の通知を受けて都道府県知事保存本人確認情報ファイルを更新し、当該更新情報を機構に対して通知する。
③大阪府の他の執行機関からの照会に基づき、本人確認情報を提供する。
④住民からの請求に基づき、当該個人の本人確認情報を開示する。
⑤住民基本台帳ネットワークに係る本人確認情報の管理及び提供等に関する事務において、本人確認情報を検索する。
⑥市町村において保存する本人確認情報との整合性を確認する。
(2)都道府県知事保存附票本人確認情報ファイル
大阪府では、以下の必要性から、都道府県知事保存附票本人確認情報ファイルを取り扱う。
・都道府県知事保存附票本人確認情報ファイルは、国外転出者に係る本人確認手段として、１つの市町村内にとどまらず、全地方公共団体で、附票本人確認情報を正確かつ統一的に記録・管理することを目的として、以下の用途に用いられる。
①附票連携システムに係る附票本人確認情報の管理及び提供等に関する事務の処理を行うため、区域内の住民に係る最新の附票本人確認情報を管理する。
②市町村からの附票本人確認情報の更新情報の通知を受けて都道府県知事保存附票本人確認情報ファイルを更新し、当該更新情報を機構に対して通知する。
③大阪府の他の執行機関からの照会に基づき、附票本人確認情報を提供する。
その際、番号法で認められた場合に限り、自都道府県の他の執行機関からの求めに応じ、附票本人確認情報の提供に併せて当該個人の住民票コードを用いて、都道府県知事保存本人確認情報ファイルから個人番号を抽出し、照会元に提供する場合がある。
④本人からの請求に基づき、当該個人の附票本人確認情報を開示する。
⑤附票本人確認情報の管理及び提供等に関する事務において、附票本人確認情報を検索する。
⑥市町村において保存する附票本人確認情報との整合性を確認する。</t>
    <phoneticPr fontId="1"/>
  </si>
  <si>
    <t>住民基本台帳法（住基法）（昭和４２年７月２５日法律第８１号）
・第７条（住民票の記載事項）
・第１２条の５（住民基本台帳の脱漏等に関する都道府県知事の通報）
・第３０条の６（市町村長から都道府県知事への本人確認情報の通知等）
・第３０条の７（都道府県知事から機構への本人確認情報の通知等）
・第３０条の８（本人確認情報の誤りに関する機構の通報）
・第３０条の１１（通知都道府県以外の都道府県の執行機関への本人確認情報の提供）
・第３０条の１５（本人確認情報の利用）
・第３０条の２２（市町村間の連絡調整等）
・第３０条の３２（自己の本人確認情報の開示）
・第３０条の３５（自己の本人確認情報の訂正）
・第３０条の４４の６第３項（都道府県知事保存附票本人確認情報（住民票コードに限る。）の利用）
・第３０条の１５の２第２項・第３項（準法定事務処理者への本人確認情報の提供等）
・第３０条の４４の７第２項・第３項（準法定事務処理者への附票本人確認情報の提供等）</t>
    <phoneticPr fontId="1"/>
  </si>
  <si>
    <t>・都道府県知事保存本人確認情報ファイルに記録されたデータをシステムにて自動判別し、復元できないように消去する仕組みになっている。
・磁気ディスクの廃棄時は、府職員が要領・手順書等に基づき、内容の消去、破壊等を行うとともに、磁気ディスク管理簿にその記録を残す。
・保存期間が経過した帳票等の紙媒体については、府職員が要領等にもとづき溶解処理等を行うとともに、記録簿にその記録を残す。</t>
    <phoneticPr fontId="1"/>
  </si>
  <si>
    <t>・住民票の記載の修正後の本人確認情報は、新たに記載の修正の通知を受けるまで保管する。
・住民票の記載の修正前の本人確認情報（履歴情報）及び消除者の本人確認情報は、住基法施行令第３０条の６（都道府県における本人確認情報の保存期間）に定める期間（１５０年間）保管する。</t>
    <phoneticPr fontId="1"/>
  </si>
  <si>
    <t>・セキュリティゲートにて入退館管理をしている都道府県サーバの集約センターにおいて、施錠管理及び入退室管理（監視カメラを設置してサーバ設置場所への入退室者を特定・管理）を行っている部屋に設置したサーバ内に保管する。都道府県サーバ集約センターへの入退室の際は、不要な電子機器等を持ち込まないようにするため、電子機器等の持ち込みについてあらかじめ申請・確認を実施する。サーバへのアクセスはＩＤと生体認証（又はパスワード）による認証が必要となる。
・大阪府においては、端末及び記録媒体を施錠管理された部屋に保管する。</t>
    <phoneticPr fontId="1"/>
  </si>
  <si>
    <t>市町村の住民基本台帳で本人確認情報の変更があった場合には住基ネットを通して本人確認情報の更新が行われる仕組みとなっているため、古い情報のまま保管されることはない。
また、市町村ＣＳとの整合処理を定期的に実施し、保存する本人確認情報が最新であるかどうかを確認する。</t>
    <phoneticPr fontId="1"/>
  </si>
  <si>
    <t>①事業者に対して、再発防止策の検討を指示した。
②庁外に多数の電子メール発信が必要な場合には、安心一斉送信システムを活用する。その他、「Bcc」を活用するケースにおいては、ダブルチェックを再度徹底する。
③庁外に多数の電子メールを送信する際には、「BCC」欄にアドレスを入力しているかを、複数人で確認することを再度徹底し、安心一斉送信システムも活用する。
④ホームページの更新作業マニュアルを作成し、操作手順や掲載するデータに個人情報が含まれていないかを複数人で確認することを徹底する。
⑤庁外に多数の電子メール発信が必要な場合には、安心一斉送信システムを活用する。その他、「Bcc」を活用するケースにおいては、ダブルチェックを再度徹底する。</t>
    <phoneticPr fontId="1"/>
  </si>
  <si>
    <t>・連携手段として通信の記録が逐一保存され、また、連携するデータが暗号化される仕組みが確立した住民基本台帳ネットワークシステムを用いることにより、不適切な方法による特定個人情報の提供を防止する。
　なお、相手方（全国サーバ）と大阪府サーバの間の通信では相互認証を実施しているため、認証できない相手先への情報の提供はなされないことがシステム上担保される。
　また、大阪府の他の執行機関への提供及び他の部署への移転のため、媒体へ出力する必要がある場合には、出力の記録が残される仕組みを構築している。
・提供先・移転先における特定個人情報の使途については、住基法等で制限されている。</t>
    <phoneticPr fontId="1"/>
  </si>
  <si>
    <t>以下の法令等に基づいて、特定個人情報の提供・移転を行っている。
・住基法第３０条の７（都道府県から機構への本人確認情報の通知等）
・住基法第３０条の１５（本人確認情報の利用）
・電気通信回線を通じた送信又は磁気ディスクの送付の方法並びに磁気ディスクへの記録及びその保存の方法に関する技術的基準
・大阪府住民基本台帳ネットワークシステム管理運用要領
・大阪府住民基本台帳ネットワークシステム管理運用細則
・大阪府本人確認情報利用手続要領
また、大阪府独自で導入している大阪府庁内に設置された住基ネット機器の監視を行う監視サーバを活用した常時監視やシステム操作履歴（業務アクセスログ・操作ログ）の確認によって、上記法令等に基づいた特定個人情報の提供・移転が行われていることの確認を行っている。</t>
    <phoneticPr fontId="1"/>
  </si>
  <si>
    <t>・都道府県サーバの構築・運用等を行う再委託先については、平成２５年１月２４日に開催された都道府県サーバ集約に伴う調達評価委員会（都道府県の各ブロックから推薦された新潟県、長野県、富山県、和歌山県、香川県、愛媛県、岡山県および福岡県により構成）において審査のうえ策定された入札の評価基準により選定されているため、構築・運用等の適正が担保されている。
・委託先である機構と再委託先の契約において、個人情報保護の条項を設けており、従事者への周知を契約で規定している。
・再委託する業務は、直接本人確認情報に係らない（直接本人確認情報にアクセスできず、閲覧・更新・削除等を行わない）業務を対象としている。
・再委託を行う場合は、委託元がその必要性を厳しく審査し、再委託先に対して、委託先と同等の安全管理措置を義務付けるとともに、委託先に対して定期的に実施状況等を報告させること等により、必要かつ適切な監督を行っている。</t>
    <phoneticPr fontId="1"/>
  </si>
  <si>
    <t>・秘密保持義務
・事業所内からの特定個人情報の持出しの禁止
・特定個人情報の目的外利用の禁止
・再委託における条件
・漏えい事案等が発生した場合の委託先の責任
・委託契約終了後の特定個人情報の返却又は廃棄
・従業者に対する監督・教育
・契約内容の遵守状況について報告を求める規定
・委託先の個人情報保護管理体制に関する調査を行うことができる規定等を契約書において定めるとともに、本府と同様の安全管理措置を義務付ける。</t>
    <phoneticPr fontId="1"/>
  </si>
  <si>
    <t>・都道府県サーバの運用及び監視に関する業務において委託契約上、委託先である機構に提供された特定個人情報ファイルについては、住基法施行令第３０条の６に規定された本人確認情報の保存期間（１５０年間）が過ぎた際に、システムにて自動判別し消去することを規定している。
・バックアップ媒体については、「運用設計書」において、「媒体が破損や耐用年数、耐用回数を超過したとき、管理簿に理由を明記し、媒体は引き続きデータ保管庫に格納」することにしているが、委託契約上、委託先である機構に提供された特定個人情報ファイルについては、契約完了時に返還または廃棄することを規定する。
・委託契約の報告条項に基づき、月次の完了届において、特定個人情報の取扱いについて書面にて報告を受ける。また、必要があれば、本府職員又は監査法人などの第三者が現地調査し、適正に運用されているか確認する。</t>
    <phoneticPr fontId="1"/>
  </si>
  <si>
    <t>・都道府県サーバの運用及び監視に関する業務委託において、委託先である機構に対し、特定個人情報の目的外利用及び提供は認めないことを契約書上明記している。
・委託先である機構は、日次、月次、年次で目的外利用及び提供についてのチェックを含むセキュリティチェックを行い、委託元である本府は、チェックリストの結果について、機構より、月次で書面により「都道府県サーバ集約センターの運用監視等に係る作業報告について　６．セキュリティ確認結果報告」の報告を受けている。
・必要があれば、本府職員が委託業務について機構の履行状況を立ち会いまたは報告を受けることを契約書上明記している。</t>
    <phoneticPr fontId="1"/>
  </si>
  <si>
    <t>・都道府県サーバの運用及び監視に関する業務委託において、委託先（再委託先を含む。）には、本人確認情報の更新及び本人確認情報の整合性確認業務のため特定個人情報ファイルを提供する場合が想定されるが、その場合はシステムで自動的に暗号化を行った上で提供することとしており、システム設計上、特定個人情報にアクセスできず閲覧・更新もできない。
・委託先（再委託先を含む。）は、災害等におけるデータの損失等に対する対策のため、日次で特定個人情報ファイルをバックアップすることが想定されるが、バックアップのために特定個人情報ファイルを媒体に格納する場合は、システムで自動的に暗号化を行うこととしており、システム設計上、特定個人情報にアクセスできず閲覧・更新もできない。
・上記のとおり、委託先（再委託先を含む。）は特定個人情報にアクセスできないが、バックアップ媒体については、記録簿により管理し、保管庫に保管している。週次で管理簿と保管庫の媒体をチェックし、チェックリストに記入している。バックアップの不正取得や持ち出しのリスクに対し、サーバ室に物理的対策（監視カメラなど）を講じ、不正作業が行われないようにしている。
・チェックリストの結果について、委託先である機構より、月次で書面により「都道府県サーバ集約センターの運用監視等に係る作業報告について　６．セキュリティ確認結果報告」の報告を受けている。</t>
    <phoneticPr fontId="1"/>
  </si>
  <si>
    <t>・都道府県サーバの運用及び監視に関する業務委託において、委託先（再委託先）に本人確認情報の更新及び本人確認情報の整合性確認業務のため特定個人情報ファイルを提供する場合が想定されるが、その場合はシステムで自動的に暗号化を行った上で提供することとしており、システム設計上、特定個人情報にアクセスできず閲覧・更新もできない。また、委託先（再委託先を含む。）は、災害等におけるデータの損失等に対する対策のため、日次で特定個人情報ファイルをバックアップすることが想定されるが、バックアップのために特定個人情報ファイルを媒体に格納する場合は、システムで自動的に暗号化を行うこととしており、システム設計上、特定個人情報にアクセスできず閲覧・更新もできない。
・契約書に基づき、委託業務に係る作業者名簿を提出させ、作業者を限定している。</t>
    <phoneticPr fontId="1"/>
  </si>
  <si>
    <t>・平成２４年６月１２日、住民基本台帳ネットワークシステム推進協議会（４７都道府県が構成員）において、都道府県サーバ集約化の実施および集約化された都道府県サーバの運用及び監視に関する業務を機構の前身である財団法人地方自治情報センターへ委託することを議決している。
・委託先である機構は、地方公共団体情報システム機構法（平成２５年５月３１日法律第２９号）に基づき平成２６年４月１日に設立された組織であり、住基法に基づき住民基本台帳ネットワークシステムの運用を行っている実績がある。
・そのため、委託先として社会的信用と特定個人情報の保護を継続的に履行する能力があると認められるとともに、プライバシーマークの付与を受けており、情報保護管理体制は十分である。
・都道府県サーバの運用及び監視に関する業務委託において、委託先の本人確認情報保護管理体制を確認するとともに、必要に応じて立ち入り調査を行う。</t>
    <phoneticPr fontId="1"/>
  </si>
  <si>
    <t>都道府県サーバの運用管理を行っている委託先以外は、特定個人情報ファイルを複製できないことをシステム上担保している。また、委託先においても、適切なシステム運用管理権限を有する者以外は、定期運用に基づくバックアップ時等以外では複製できないことをシステム上担保している。加えて、当該バックアップ時等以外にファイルを複製しないよう、上記の権限を有する者に研修を実施している。更に、委託契約の中で、個人情報取扱特記事項を定め、秘密の保持や従事者への教育を実施し、義務に違反した場合、契約の解除や損害賠償を請求する旨を規定している。</t>
    <phoneticPr fontId="1"/>
  </si>
  <si>
    <t>・本人確認情報を扱うシステムの操作履歴（業務アクセスログ・操作ログ）を記録し、不正アクセスがないことを確認している。
・操作履歴の確認により、本人確認情報の検索に関して不正な操作の疑いがある場合は、利用課へのヒアリングや申請文書等との整合性を確認する。
・システム使用者への研修を実施し、事務外利用の禁止等について指導する。
・上記使用者以外の従業者（システム運用の委託先）は直接本人確認情報に関わらない（直接本人確認情報にアクセスできず、閲覧・更新・削除等を行わない）。</t>
    <phoneticPr fontId="1"/>
  </si>
  <si>
    <t>・機構が作成・配付する専用のアプリケーションを（※）用いることにより、入手の際の特定個人情報の漏えい・紛失の防止に努める。
・府内市町村ＣＳと接続するネットワーク回線に専用回線を用いる、情報の暗号化を実施する等の措置を講じる。
・特定個人情報の入手は、システム上自動処理にて行われるため、操作者は存在せず、人為的なアクセスが行われることはない。
※都道府県サーバのサーバ上で稼動するアプリケーション。
都道府県内の市町村の住民の本人確認情報を管理し、都道府県内の市町村の市町村ＣＳや全国サーバとのデータ交換を行う。
データの安全保護対策、不正アクセスの防止策には、最新の認証技術や暗号化技術を採用し、データの盗聴、改ざん、破壊及び盗難、端末の不正利用及びなりすまし等を防止する。</t>
    <phoneticPr fontId="1"/>
  </si>
  <si>
    <t>システム上、本人確認情報更新の際に、論理チェックを行う（例えば、現存する住民に対して転入を異動事由とする更新が行われようとした場合や、転居を異動事由とする更新の際に住所以外の更新が行われようとした場合に当該処理をエラーとする）仕組みとする。
また、入手元である府内市町村ＣＳにおいて、項目（フォーマット、コード）のチェックを実施する。</t>
    <phoneticPr fontId="1"/>
  </si>
  <si>
    <t>入手する特定個人情報は、府内市町村ＣＳからの本人確認情報更新要求の際に通知される本人確認情報に限定される。この場合、府内市町村ＣＳから対象者以外の本人確認情報が通知されてしまうことがリスクとして想定されるが、制度上、対象者の真正性は府内市町村における厳格な確認により担保されている。
※市町村の窓口では、住民の異動情報の届出等を受け付ける際などにおいて、対面で身分証明書（個人番号カード等）の提示を受け、本人確認を行っている。</t>
    <phoneticPr fontId="1"/>
  </si>
  <si>
    <t>①府の委託事業受託事業者において、事業者が利用登録施設を電子メールで送信する際、BCC欄にアドレスを入力すべきところ、宛先欄に入力したため、メールアドレスを互いに見える状態で送信した。（145名分）
②協会会員に対し、電子メールで送信した際、BCC欄にアドレスを入力すべきところ、宛先欄に入力したため、メールアドレスを互いに見える状態で送信した。（118名分）
③電子メールを送信する際に「BCC」欄にアドレスを入力すべきところを誤って「CC」欄に入力したため、電子メールアドレスが互いに見える状態で送信した。（123名分）
④講演会の申込者の個人情報のデータをホームページに掲載し、閲覧及びダウンロードできる状態となった。（963名分）
⑤担当者が電子メールを送信する際、「Bcc」欄にアドレスを入力すべきところ、誤って「宛先」欄に入力し一斉送信を行ったため、アドレスが互いに見える状態となった。（111名分）
※住民基本台帳ネットワークシステムに係る本人確認情報の管理及び提供等に関する事務においては、個人情報に関する重大事故の発生はない。</t>
    <phoneticPr fontId="1"/>
  </si>
  <si>
    <t>以下の法令等に基づいて、特定個人情報の提供・移転を行っている。
・住基法第３０条の１５（本人確認情報の利用）
・住基法第３０条の４２（都道府県知事から機構への附票本人確認情報の通知等）
・住基法第３０条の４４の６第３項（都道府県知事保存附票本人確認情報（住民票コードに限る。）の利用）
・電気通信回線を通じた送信又は磁気ディスクの送付の方法並びに磁気ディスクへの記録及びその保存の方法に関する技術的基準
・大阪府住民基本台帳ネットワークシステム管理運用要領
・大阪府住民基本台帳ネットワークシステム管理運用細則
・大阪府本人確認情報利用手続要領
また、大阪府独自で導入している大阪府庁内に設置された住基ネット機器の監視を行う監視サーバを活用した常時監視やシステム操作履歴（業務アクセスログ・操作ログ）の確認によって、上記法令等に基づいた特定個人情報の提供・移転が行われていることの確認を行っている。</t>
    <phoneticPr fontId="1"/>
  </si>
  <si>
    <t>総務部市町村局行政課行政グループ
大阪市中央区大手前２丁目　大阪府庁本館　06-6944-9109</t>
    <phoneticPr fontId="1"/>
  </si>
  <si>
    <t xml:space="preserve">・大阪府知事が当該市町村の区域内の住民の本人確認情報を入手することについて、住基法第３０条の６（市町村長から都道府県知事への本人確認情報の通知等）に明示されている。
・大阪府知事が保有する本人確認情報を使用することについて、住基法第30条の７（都道府県知事から機構への本人確認情報の通知等）等及び大阪府ホームページに明示されている。
</t>
    <phoneticPr fontId="1"/>
  </si>
  <si>
    <t>(ア）市町村長からの住民票の記載事項の変更又は新規作成の通知を受け(既存住基システム→府内市町村ＣＳ→大阪府サーバ)、都道府県知事保存本人確認情報ファイルを更新し、機構に対して当該本人確認情報の更新情報を通知する（大阪府サーバ→全国サーバ）。
（イ）大阪府の他の執行機関からの本人確認情報の照会要求を受け（大阪府の他の執行機関→大阪府サーバ）、照会のあった住民票コード、個人番号又は４情報の組合せを元に都道府県知事保存本人確認情報ファイルを検索し、該当する個人の本人確認情報を照会元へ提供する（大阪府サーバ→大阪府の他の執行機関）。
（ウ）住民からの開示請求に基づき（住民→大阪府窓口（開示請求受付）→大阪府サーバ）、当該住民の本人確認情報を都道府県知事保存本人確認情報ファイルから抽出し、書面等により提供する（大阪府サーバ→大阪府窓口（帳票出力）→住民）。
（エ）大阪府の知事部局における担当部署以外の部署が個人番号及び４情報等の組合せをキー検索する条件に該当する本人確認情報を表示する。
（オ）都道府県知事保存本人確認情報ファイルの正確性を担保するため、市町村から本人確認情報の提供を受け（市町村ＣＳ→大阪府サーバ）、当該本人確認情報を用いて都道府県知事保存本人確認情報ファイルに記録された本人確認情報の整合性確認を行う。</t>
    <phoneticPr fontId="1"/>
  </si>
  <si>
    <t>（上記ア）都道府県知事保存本人確認情報ファイルを更新する際に、提供された本人確認情報に関する更新データと都道府県知事保存本人確認情報ファイルを、住民票コードをもとに突合する。
（上記イ・エ）大阪府の執行機関からの照会に基づいて本人確認情報を提供する際に、照会元から受信した対象者の４情報等との突合を行う。
（上記ウ）請求に基づいて本人確認情報を開示する際に、開示請求者から受領した本人確認情報との突合を行う。
（上記オ）市町村ＣＳとの整合処理を実施するため、４情報等との突合を行う。</t>
    <phoneticPr fontId="1"/>
  </si>
  <si>
    <t>全国の都道府県サーバを１拠点（集約センター）に集約化したことに伴い、都道府県サーバの運用及び監視に関する業務を、集約センター運用者に委託する。
委託する業務は、直接本人確認情報に係わらない（直接本人確認情報にアクセスできず、閲覧・更新・削除等を行わない）業務を対象とする。</t>
    <phoneticPr fontId="1"/>
  </si>
  <si>
    <t>全国の都道府県サーバを１拠点に集約化したことに伴い、特定個人情報ファイル（都道府県知事保存本人確認情報ファイル）が保存される大阪府サーバ（筐体）の運用及び監視業務を委託することによる。
なお、「①委託内容」の通り、委託事項は、直接本人確認情報に係わらない事務を対象としているため、委託先においては、特定個人情報ファイルに記録された情報そのものを扱う事務は実施しない。</t>
    <phoneticPr fontId="1"/>
  </si>
  <si>
    <t>以下の法令等に基づいて、特定個人情報の提供・移転を行っている。
・住基法第３０条の７（都道府県から機構への本人確認情報の通知等）
・住基法第３０条の１５第１項（本人確認情報の利用）
・電気通信回線を通じた送信又は磁気ディスクの送付の方法並びに磁気ディスクへの記録及びその保存の方法に関する技術的基準
・大阪府住民基本台帳ネットワークシステム管理運用要領
・大阪府住民基本台帳ネットワークシステム管理運用細則
・大阪府本人確認情報利用手続要領
また、大阪府独自で導入している大阪府庁内に設置された住基ネット機器の監視を行う監視サーバを活用した常時監視やシステム操作履歴（業務アクセスログ・操作ログ）の確認によって、上記法令等に基づいた特定個人情報の提供・移転が行われていることの確認を行っている。</t>
    <phoneticPr fontId="1"/>
  </si>
  <si>
    <t>・相手方（全国サーバ）と都道府県サーバの間の通信では相互認証を実施しているため、認証できない相手先への情報の提供はなされないことがシステム上担保される。
また、自都道府県の他の執行機関への提供及び他の部署への移転のため、媒体へ出力する必要がある場合には、出力の記録が残される仕組みを構築している。
・提供先・移転先における特定個人情報の使途については、住基法等で制限されている。</t>
    <phoneticPr fontId="1"/>
  </si>
  <si>
    <t>大阪府内のいずれかの市町村において、住基法第１６条（戸籍の附票の作成）に基づき戸籍の附票に記録された者
※消除者を含む。
住基ネットを通じて全国共通の本人確認を行うため、本特定個人情報ファイル（都道府県知事保存附票本人確認情報ファイル）において大阪府内の戸籍の附票に記録された全ての者の情報を保有し、その記録を常に正確に更新・管理・提供・移転する必要があるため。</t>
    <phoneticPr fontId="1"/>
  </si>
  <si>
    <t>(2)都道府県知事保存附票本人確認情報ファイル
ア　附票本人確認情報
１．住民票コード　２．氏名　漢字　３．氏名　外字数　４．氏名　ふりがな　５．生年月日　６．性別　７．住所　市町村コード　８．住所　漢字　９，住所　外字数　１０．最終住所　漢字　１１．最終住所　外字数　１２．異動年月日　１３．旧住民票コード　１４．附票管理市町村コード　１５．附票本人確認情報状態区分　１６．外字フラグ　１７．外字パターン　１８．通知区分　１９．旧氏　漢字　２０．旧氏　外字数　２１．旧氏　ふりがな　２２．旧氏　外字変更連番
イ　その他
１．個人番号（※国外転出者に係る事務処理に関し、番号法で認められた場合に限り、大阪府の他の執行機関又は他部署からの求めに応じ、当該個人の住民票コードを用いて、都道府県知事保存本人確認情報ファイルから個人番号を抽出し、提供・移転する場合がある。）</t>
    <phoneticPr fontId="1"/>
  </si>
  <si>
    <t>入手する特定個人情報は、府内市町村ＣＳからの本人確認情報更新要求の際に通知される本人確認情報に限定される。制度上、入手する特定個人情報の真正性は、府内市町村における厳格な確認により担保されている。
※市町村の窓口では、住民の異動情報の届出等を受け付ける際などにおいて、対面で身分証明書（個人番号カード等）の提示を受け、本人確認を行っている。</t>
    <phoneticPr fontId="1"/>
  </si>
  <si>
    <t>・機構が作成・配付する専用のアプリケーションを（※）用いることにより、入手の際の特定個人情報の漏えい・紛失の防止に努める。
・府内市町村ＣＳと接続するネットワーク回線に専用回線を用いる、情報の暗号化を実施する等の措置を講じる。
・特定個人情報の入手は、システム上自動処理にて行われるため、操作者は存在せず、人為的なアクセスが行われることはない。
※都道府県サーバ上で稼動するアプリケーション。
都道府県内の市町村の住民の本人確認情報を管理し、都道府県内の市町村の市町村ＣＳや全国サーバとのデータ交換を行う。
データの安全保護対策、不正アクセスの防止策には、最新の認証技術や暗号化技術を採用し、データの盗聴、改ざん、破壊及び盗難、端末の不正利用及びなりすまし等を防止する。</t>
    <phoneticPr fontId="1"/>
  </si>
  <si>
    <t>・本人確認情報を扱うシステムの操作履歴（業務アクセスログ・操作ログ）を記録し、不正アクセスがないことを確認している。
・操作履歴の確認により、本人確認情報の検索に関して不正な操作の疑いがある場合は、利用課へのヒアリングや申請文書等との整合性を確認する。
・システム使用者（市町村課職員）への研修を実施し、事務外利用の禁止等について指導する。
・上記使用者以外の従業者（システム運用の委託先）は直接本人確認情報に関わらない（直接本人確認情報にアクセスできず、閲覧・更新・削除等を行わない）。</t>
    <phoneticPr fontId="1"/>
  </si>
  <si>
    <t>・平成２４年６月１２日、住民基本台帳ネットワークシステム推進協議会（４７都道府県が構成員）において、都道府県サーバ集約化の実施および集約化された都道府県サーバの運用及び監視に関する業務を機構へ委託することを議決している。
・委託先として議決された機構は、地方公共団体情報システム機構法（平成２５年５月３１日法律第２９号）に基づき平成２６年４月１日に設立された組織であり、住基法に基づく指定情報処理機関として住民基本台帳ネットワークシステムの運用を行っている実績がある。また、前身の財団法人地方自治情報センターにおいて平成１４年８月５日から平成２６年３月３１日まで、指定情報処理機関であった。
・そのため、委託先として社会的信用と特定個人情報の保護を継続的に履行する能力があると認められるとともに、プライバシーマークの付与を受けており、情報保護管理体制は十分である。
・都道府県サーバの運用及び監視に関する業務委託において、委託先の本人確認情報保護管理体制を確認するとともに、必要に応じて立ち入り調査を行う。</t>
    <phoneticPr fontId="1"/>
  </si>
  <si>
    <t>・秘密保持義務
・事業所内からの特定個人情報の持出しの禁止
・特定個人情報の目的外利用の禁止
・再委託における条件
・漏えい事案等が発生した場合の委託先の責任
・委託契約終了後の特定個人情報の返却又は廃棄
・従業者に対する監督・教育
・契約内容の遵守状況について報告を求める規定
・委託先の個人情報保護管理体制に関する調査を行うことができる規定
等を契約書において定めるとともに、本府と同様の安全管理措置を義務付ける。</t>
    <phoneticPr fontId="1"/>
  </si>
  <si>
    <t>再委託先の選定については、平成２５年１月２４日、都道府県サーバ集約に伴う調達評価委員会（都道府県の各ブロックから推薦された新潟県、長野県、富山県、和歌山県、香川県、愛媛県、岡山県および福岡県により構成）が、入札の評価基準の作成に参加し、適切な再委託先となるよう監督している。</t>
    <phoneticPr fontId="1"/>
  </si>
  <si>
    <r>
      <t>・個人番号、</t>
    </r>
    <r>
      <rPr>
        <sz val="9"/>
        <color rgb="FFFF0000"/>
        <rFont val="ＭＳ Ｐゴシック"/>
        <family val="3"/>
        <charset val="128"/>
        <scheme val="minor"/>
      </rPr>
      <t>５</t>
    </r>
    <r>
      <rPr>
        <sz val="9"/>
        <color theme="1"/>
        <rFont val="ＭＳ Ｐゴシック"/>
        <family val="3"/>
        <charset val="128"/>
        <scheme val="minor"/>
      </rPr>
      <t>情報、その他住民票関係情報
：住基ネットを通じて本人確認を行うために必要な情報として、住民票の記載等に係る本人確認情報（個人番号、</t>
    </r>
    <r>
      <rPr>
        <sz val="9"/>
        <color rgb="FFFF0000"/>
        <rFont val="ＭＳ Ｐゴシック"/>
        <family val="3"/>
        <charset val="128"/>
        <scheme val="minor"/>
      </rPr>
      <t>５</t>
    </r>
    <r>
      <rPr>
        <sz val="9"/>
        <color theme="1"/>
        <rFont val="ＭＳ Ｐゴシック"/>
        <family val="3"/>
        <charset val="128"/>
        <scheme val="minor"/>
      </rPr>
      <t>情報、住民票コード及びこれらの変更情報）を記録する必要がある。</t>
    </r>
    <phoneticPr fontId="1"/>
  </si>
  <si>
    <t>Ⅰ　基本情報
　１　特定個人情報ファイルを取り扱う事務
 　　　②事務の内容</t>
    <rPh sb="33" eb="35">
      <t>ジム</t>
    </rPh>
    <rPh sb="36" eb="38">
      <t>ナイヨウ</t>
    </rPh>
    <phoneticPr fontId="1"/>
  </si>
  <si>
    <t>２．　附票本人確認情報の管理及び提供等に関する事務
大阪府は、市町村における市町村ＣＳ、大阪府における附票都道府県サーバ及び機構における附票全国サーバ等により構成される「附票連携システム」において、国外転出者に係る本人確認を行うための社会的基盤としての役割を担うため、４情報（氏名、住所、生年月日、性別）、住民票コード及びこれらの変更情報で構成される「都道府県知事保存附票本人確認情報ファイル」を作成し、戸籍の附票に関する記録を正確に行う責務がある。そのため、附票本人確認情報の管理及び提供等に係る以下の事務を実施する。なお、都道府県知事保存附票本人確認情報（以下条文に併せて記載する場合は、「都道府県知事保存附票本人確認情報」とし、それ以外の記載は、「附票本人確認情報」とする。）には、個人番号は含まれない。</t>
    <phoneticPr fontId="1"/>
  </si>
  <si>
    <t>【令和７年５月様式】への移行に伴い、様式の記載と評価書の記載とを揃えるため。</t>
    <rPh sb="1" eb="3">
      <t>レイワ</t>
    </rPh>
    <rPh sb="4" eb="5">
      <t>ネン</t>
    </rPh>
    <rPh sb="6" eb="7">
      <t>ガツ</t>
    </rPh>
    <rPh sb="7" eb="9">
      <t>ヨウシキ</t>
    </rPh>
    <rPh sb="12" eb="14">
      <t>イコウ</t>
    </rPh>
    <rPh sb="15" eb="16">
      <t>トモナ</t>
    </rPh>
    <rPh sb="18" eb="20">
      <t>ヨウシキ</t>
    </rPh>
    <rPh sb="21" eb="23">
      <t>キサイ</t>
    </rPh>
    <rPh sb="24" eb="27">
      <t>ヒョウカショ</t>
    </rPh>
    <rPh sb="28" eb="30">
      <t>キサイ</t>
    </rPh>
    <rPh sb="32" eb="33">
      <t>ソロ</t>
    </rPh>
    <phoneticPr fontId="1"/>
  </si>
  <si>
    <t>Ⅰ　基本情報
　２　特定個人情報ファイルを取り扱う事務において使用するシステム
 　　システム２
 　　　①システムの名称</t>
    <phoneticPr fontId="1"/>
  </si>
  <si>
    <t>Ⅰ　基本情報
　２　特定個人情報ファイルを取り扱う事務において使用するシステム
 　　システム１
 　　　②システムの機能</t>
    <rPh sb="59" eb="61">
      <t>キノウ</t>
    </rPh>
    <phoneticPr fontId="1"/>
  </si>
  <si>
    <t>Ⅰ　基本情報
　２　特定個人情報ファイルを取り扱う事務において使用するシステム
 　　システム１
 　　　②システムの機能</t>
    <phoneticPr fontId="1"/>
  </si>
  <si>
    <t>【令和７年５月様式】への移行に伴い、様式の記載と評価書の記載とを揃えるため。</t>
    <phoneticPr fontId="1"/>
  </si>
  <si>
    <t>都道府県の業務効率化を目的として、都道府県が所管する住基ネットの都道府県サーバに、都道府県の端末から直接、ある基準日において自都道府県内に在住する住民の本人確認情報を一括で取得できる機能（一括抽出機能）の拡張の開発を行うことに伴う記載の見直しのため。</t>
    <rPh sb="0" eb="4">
      <t>トドウフケン</t>
    </rPh>
    <rPh sb="5" eb="10">
      <t>ギョウムコウリツカ</t>
    </rPh>
    <rPh sb="11" eb="13">
      <t>モクテキ</t>
    </rPh>
    <rPh sb="17" eb="21">
      <t>トドウフケン</t>
    </rPh>
    <rPh sb="22" eb="24">
      <t>ショカン</t>
    </rPh>
    <rPh sb="26" eb="28">
      <t>ジュウキ</t>
    </rPh>
    <rPh sb="32" eb="36">
      <t>トドウフケン</t>
    </rPh>
    <rPh sb="41" eb="45">
      <t>トドウフケン</t>
    </rPh>
    <rPh sb="46" eb="48">
      <t>タンマツ</t>
    </rPh>
    <rPh sb="50" eb="52">
      <t>チョクセツ</t>
    </rPh>
    <rPh sb="55" eb="58">
      <t>キジュンビ</t>
    </rPh>
    <rPh sb="62" eb="63">
      <t>ジ</t>
    </rPh>
    <rPh sb="63" eb="67">
      <t>トドウフケン</t>
    </rPh>
    <rPh sb="67" eb="68">
      <t>ナイ</t>
    </rPh>
    <rPh sb="69" eb="71">
      <t>ザイジュウ</t>
    </rPh>
    <rPh sb="73" eb="75">
      <t>ジュウミン</t>
    </rPh>
    <rPh sb="76" eb="80">
      <t>ホンニンカクニン</t>
    </rPh>
    <rPh sb="80" eb="82">
      <t>ジョウホウ</t>
    </rPh>
    <phoneticPr fontId="1"/>
  </si>
  <si>
    <t>Ⅰ　基本情報
　２　特定個人情報ファイルを取り扱う事務において使用するシステム
 　　システム２
 　　　②システムの機能</t>
    <phoneticPr fontId="1"/>
  </si>
  <si>
    <t>（別添１）事務の内容
　概要図</t>
    <rPh sb="1" eb="3">
      <t>ベッテン</t>
    </rPh>
    <rPh sb="5" eb="7">
      <t>ジム</t>
    </rPh>
    <rPh sb="8" eb="10">
      <t>ナイヨウ</t>
    </rPh>
    <rPh sb="12" eb="15">
      <t>ガイヨウズ</t>
    </rPh>
    <phoneticPr fontId="1"/>
  </si>
  <si>
    <t>Ⅱ　特定個人情報ファイルの概要
　（１）　都道府県知事保存本人確認情報ファイル
　　　２　基本情報
　　　　④記録される項目
　　　　　その妥当性</t>
    <rPh sb="45" eb="49">
      <t>キホンジョウホウ</t>
    </rPh>
    <rPh sb="55" eb="57">
      <t>キロク</t>
    </rPh>
    <rPh sb="60" eb="62">
      <t>コウモク</t>
    </rPh>
    <rPh sb="70" eb="73">
      <t>ダトウセイ</t>
    </rPh>
    <phoneticPr fontId="1"/>
  </si>
  <si>
    <t>Ⅱ　特定個人情報ファイルの概要
　（１）　都道府県知事保存本人確認情報ファイル
　　　３　特定個人情報の入手・使用
　　　　⑧使用方法</t>
    <rPh sb="45" eb="47">
      <t>トクテイ</t>
    </rPh>
    <rPh sb="47" eb="51">
      <t>コジンジョウホウ</t>
    </rPh>
    <rPh sb="52" eb="54">
      <t>ニュウシュ</t>
    </rPh>
    <rPh sb="55" eb="57">
      <t>シヨウ</t>
    </rPh>
    <rPh sb="63" eb="67">
      <t>シヨウホウホウ</t>
    </rPh>
    <phoneticPr fontId="1"/>
  </si>
  <si>
    <t>Ⅱ　特定個人情報ファイルの概要
　（１）　都道府県知事保存本人確認情報ファイル
　　　３　特定個人情報の入手・使用
　　　　⑧使用方法
　　　　　情報の突合</t>
    <rPh sb="45" eb="47">
      <t>トクテイ</t>
    </rPh>
    <rPh sb="47" eb="51">
      <t>コジンジョウホウ</t>
    </rPh>
    <rPh sb="52" eb="54">
      <t>ニュウシュ</t>
    </rPh>
    <rPh sb="55" eb="57">
      <t>シヨウ</t>
    </rPh>
    <rPh sb="63" eb="67">
      <t>シヨウホウホウ</t>
    </rPh>
    <rPh sb="73" eb="75">
      <t>ジョウホウ</t>
    </rPh>
    <rPh sb="76" eb="78">
      <t>トツゴウ</t>
    </rPh>
    <phoneticPr fontId="1"/>
  </si>
  <si>
    <t>住民票コード、氏名、生年月日、性別、住所、個人番号、異動事由、異動年月日</t>
    <phoneticPr fontId="1"/>
  </si>
  <si>
    <t>住民票コード、氏名、生年月日、性別、住所、個人番号、異動事由、異動年月日
※住民票コードについては、行政手続における特定の個人を識別するための番号の利用等に関する法律の施行に伴う関係法律の整備等に関する法律（平成２５年５月３１日法律第２８号）第２２条第７項に基づく経過措置である。</t>
    <phoneticPr fontId="1"/>
  </si>
  <si>
    <t>住民票コード、氏名、住所、生年月日、性別、個人番号、異動事由、異動年月日</t>
    <phoneticPr fontId="1"/>
  </si>
  <si>
    <t>Ⅱ　特定個人情報ファイルの概要
　（２）　都道府県知事保存附票本人確認情報ファイル
　　　２　基本情報
　　　　④記録される項目
　　　　　その妥当性</t>
    <rPh sb="29" eb="31">
      <t>フヒョウ</t>
    </rPh>
    <rPh sb="47" eb="51">
      <t>キホンジョウホウ</t>
    </rPh>
    <rPh sb="57" eb="59">
      <t>キロク</t>
    </rPh>
    <rPh sb="62" eb="64">
      <t>コウモク</t>
    </rPh>
    <rPh sb="72" eb="75">
      <t>ダトウセイ</t>
    </rPh>
    <phoneticPr fontId="1"/>
  </si>
  <si>
    <t>Ⅱ　特定個人情報ファイルの概要
　（２）　都道府県知事保存附票本人確認情報ファイル
　　　３　特定個人情報の入手・使用
　　　　⑧使用方法</t>
    <rPh sb="47" eb="49">
      <t>トクテイ</t>
    </rPh>
    <rPh sb="49" eb="53">
      <t>コジンジョウホウ</t>
    </rPh>
    <rPh sb="54" eb="56">
      <t>ニュウシュ</t>
    </rPh>
    <rPh sb="57" eb="59">
      <t>シヨウ</t>
    </rPh>
    <rPh sb="65" eb="69">
      <t>シヨウホウホウ</t>
    </rPh>
    <phoneticPr fontId="1"/>
  </si>
  <si>
    <t>Ⅱ　特定個人情報ファイルの概要
　（２）　都道府県知事保存附票本人確認情報ファイル
　　　５　特定個人情報の提供・移転（委託に伴うものを除く。）
　　　　提供先１
　　　　　　③提供する情報</t>
    <rPh sb="47" eb="49">
      <t>トクテイ</t>
    </rPh>
    <rPh sb="49" eb="53">
      <t>コジンジョウホウ</t>
    </rPh>
    <rPh sb="54" eb="56">
      <t>テイキョウ</t>
    </rPh>
    <rPh sb="57" eb="59">
      <t>イテン</t>
    </rPh>
    <rPh sb="60" eb="62">
      <t>イタク</t>
    </rPh>
    <rPh sb="63" eb="64">
      <t>トモナ</t>
    </rPh>
    <rPh sb="68" eb="69">
      <t>ノゾ</t>
    </rPh>
    <rPh sb="77" eb="80">
      <t>テイキョウサキ</t>
    </rPh>
    <rPh sb="89" eb="91">
      <t>テイキョウ</t>
    </rPh>
    <rPh sb="93" eb="95">
      <t>ジョウホウ</t>
    </rPh>
    <phoneticPr fontId="1"/>
  </si>
  <si>
    <t>Ⅱ　特定個人情報ファイルの概要
　（２）　都道府県知事保存附票本人確認情報ファイル
　　　５　特定個人情報の提供・移転（委託に伴うものを除く。）
　　　　移転先１
　　　　　　③移転する情報</t>
    <rPh sb="47" eb="49">
      <t>トクテイ</t>
    </rPh>
    <rPh sb="49" eb="53">
      <t>コジンジョウホウ</t>
    </rPh>
    <rPh sb="54" eb="56">
      <t>テイキョウ</t>
    </rPh>
    <rPh sb="57" eb="59">
      <t>イテン</t>
    </rPh>
    <rPh sb="60" eb="62">
      <t>イタク</t>
    </rPh>
    <rPh sb="63" eb="64">
      <t>トモナ</t>
    </rPh>
    <rPh sb="68" eb="69">
      <t>ノゾ</t>
    </rPh>
    <rPh sb="77" eb="79">
      <t>イテン</t>
    </rPh>
    <rPh sb="79" eb="80">
      <t>サキ</t>
    </rPh>
    <rPh sb="89" eb="91">
      <t>イテン</t>
    </rPh>
    <rPh sb="93" eb="95">
      <t>ジョウホウ</t>
    </rPh>
    <phoneticPr fontId="1"/>
  </si>
  <si>
    <t>住民票コード、氏名、生年月日、性別、住所、個人番号（番号法に基づく大阪府の他の執行機関からの求めがあった場合に限る。）
※住民票コードについては、行政手続における特定の個人を識別するための番号の利用等に関する法律の施行に伴う関係法律の整備等に関する法律（平成２５年５月３１日法律第２８号）第２２条第７項に基づく経過措置である。</t>
    <phoneticPr fontId="1"/>
  </si>
  <si>
    <t>Ⅲ　特定個人情報ファイルの取扱いプロセスにおけるリスク対策
　（２）都道府県知事保存附票本人確認情報ファイル
　　５　特定個人情報の提供・移転
　　　リスク１　不正な提供・移転が行われるリスク
　　　　　特定個人情報の提供・移転の記録
　　　　　　具体的な方法</t>
    <rPh sb="89" eb="90">
      <t>オコナ</t>
    </rPh>
    <phoneticPr fontId="1"/>
  </si>
  <si>
    <t>Ⅲ　特定個人情報ファイルの取扱いプロセスにおけるリスク対策
　（１）都道府県知事保存本人確認情報ファイル
　　５　特定個人情報の提供・移転
　　　リスク１　不正な提供・移転が行われるリスク
　　　　特定個人情報の提供・移転の記録
　　　　　　具体的な方法</t>
    <rPh sb="99" eb="105">
      <t>トクテイコジンジョウホウ</t>
    </rPh>
    <rPh sb="106" eb="108">
      <t>テイキョウ</t>
    </rPh>
    <rPh sb="109" eb="111">
      <t>イテン</t>
    </rPh>
    <rPh sb="112" eb="114">
      <t>キロク</t>
    </rPh>
    <rPh sb="121" eb="124">
      <t>グタイテキ</t>
    </rPh>
    <rPh sb="125" eb="127">
      <t>ホウホウ</t>
    </rPh>
    <phoneticPr fontId="1"/>
  </si>
  <si>
    <t>Ⅱ　特定個人情報ファイルの概要
　（１）　都道府県知事保存本人確認情報ファイル
　　　５　特定個人情報の提供・移転
　　　　提供先１
　　　　　　③提供する情報</t>
    <rPh sb="45" eb="47">
      <t>トクテイ</t>
    </rPh>
    <rPh sb="47" eb="51">
      <t>コジンジョウホウ</t>
    </rPh>
    <rPh sb="52" eb="54">
      <t>テイキョウ</t>
    </rPh>
    <rPh sb="55" eb="57">
      <t>イテン</t>
    </rPh>
    <rPh sb="62" eb="65">
      <t>テイキョウサキ</t>
    </rPh>
    <rPh sb="74" eb="76">
      <t>テイキョウ</t>
    </rPh>
    <rPh sb="78" eb="80">
      <t>ジョウホウ</t>
    </rPh>
    <phoneticPr fontId="1"/>
  </si>
  <si>
    <t>Ⅱ　特定個人情報ファイルの概要
　（１）　都道府県知事保存本人確認情報ファイル
　　　５　特定個人情報の提供・移転
　　　　提供先２
　　　　　　③提供する情報</t>
    <rPh sb="45" eb="47">
      <t>トクテイ</t>
    </rPh>
    <rPh sb="47" eb="51">
      <t>コジンジョウホウ</t>
    </rPh>
    <rPh sb="52" eb="54">
      <t>テイキョウ</t>
    </rPh>
    <rPh sb="55" eb="57">
      <t>イテン</t>
    </rPh>
    <rPh sb="62" eb="65">
      <t>テイキョウサキ</t>
    </rPh>
    <rPh sb="74" eb="76">
      <t>テイキョウ</t>
    </rPh>
    <rPh sb="78" eb="80">
      <t>ジョウホウ</t>
    </rPh>
    <phoneticPr fontId="1"/>
  </si>
  <si>
    <t>Ⅱ　特定個人情報ファイルの概要
　（１）　都道府県知事保存本人確認情報ファイル
　　　５　特定個人情報の提供・移転
　　　　提供先３
　　　　　　③提供する情報</t>
    <rPh sb="45" eb="47">
      <t>トクテイ</t>
    </rPh>
    <rPh sb="47" eb="51">
      <t>コジンジョウホウ</t>
    </rPh>
    <rPh sb="52" eb="54">
      <t>テイキョウ</t>
    </rPh>
    <rPh sb="55" eb="57">
      <t>イテン</t>
    </rPh>
    <rPh sb="62" eb="65">
      <t>テイキョウサキ</t>
    </rPh>
    <rPh sb="74" eb="76">
      <t>テイキョウ</t>
    </rPh>
    <rPh sb="78" eb="80">
      <t>ジョウホウ</t>
    </rPh>
    <phoneticPr fontId="1"/>
  </si>
  <si>
    <t>Ⅱ　特定個人情報ファイルの概要
　（１）　都道府県知事保存本人確認情報ファイル
　　　５　特定個人情報の提供・移転
　　　　移転先１
　　　　　　③移転する情報</t>
    <rPh sb="45" eb="47">
      <t>トクテイ</t>
    </rPh>
    <rPh sb="47" eb="51">
      <t>コジンジョウホウ</t>
    </rPh>
    <rPh sb="52" eb="54">
      <t>テイキョウ</t>
    </rPh>
    <rPh sb="55" eb="57">
      <t>イテン</t>
    </rPh>
    <rPh sb="62" eb="64">
      <t>イテン</t>
    </rPh>
    <rPh sb="64" eb="65">
      <t>サキ</t>
    </rPh>
    <rPh sb="74" eb="76">
      <t>イテン</t>
    </rPh>
    <rPh sb="78" eb="80">
      <t>ジョウホウ</t>
    </rPh>
    <phoneticPr fontId="1"/>
  </si>
  <si>
    <t>（１）本人確認情報の管理及び提供等に関する事務
（２）附票本人確認情報の管理及び提供等に関する事務</t>
    <rPh sb="92" eb="93">
      <t>ナド</t>
    </rPh>
    <phoneticPr fontId="1"/>
  </si>
  <si>
    <t>（別添１）事務の内容
　備考
　　（１）本人確認情報の管理及び提供等に関する事務</t>
    <rPh sb="1" eb="3">
      <t>ベッテン</t>
    </rPh>
    <rPh sb="5" eb="7">
      <t>ジム</t>
    </rPh>
    <rPh sb="8" eb="10">
      <t>ナイヨウ</t>
    </rPh>
    <rPh sb="12" eb="14">
      <t>ビコウ</t>
    </rPh>
    <phoneticPr fontId="1"/>
  </si>
  <si>
    <t>（別添１）事務の内容
　備考
　　（２）附票本人確認情報の管理及び提供等に関する事務</t>
    <rPh sb="1" eb="3">
      <t>ベッテン</t>
    </rPh>
    <rPh sb="5" eb="7">
      <t>ジム</t>
    </rPh>
    <rPh sb="8" eb="10">
      <t>ナイヨウ</t>
    </rPh>
    <rPh sb="12" eb="14">
      <t>ビコウ</t>
    </rPh>
    <rPh sb="20" eb="22">
      <t>フヒョウ</t>
    </rPh>
    <phoneticPr fontId="1"/>
  </si>
  <si>
    <t xml:space="preserve">住民基本台帳ネットワークに関する業務は「１．　本人確認情報の管理及び提供等に関する事務」及び「２．　附票本人確認情報の管理及び提供等に関する事務」に分かれる。
１．　本人確認情報の管理及び提供等に関する事務
大阪府は、住民基本台帳法（以下「住基法」という。）に基づいて住民基本台帳のネットワーク化を図り、全国共通の本人確認システムとして、住民基本台帳ネットワークシステム（以下「住基ネット」という。）を府内市町村と共同して構築している。
なお、住民基本台帳は、住基法に基づき作成されるものであり、市町村における住民の届出に関する制度及びその住民たる地位を記録する各種の台帳に関する制度を一元化し、もって、住民の利便を増進するとともに行政の近代化に対処するため、住民に関する記録を正確かつ統一的に行うものであり、市町村において、住民の居住関係の公証、選挙人名簿の登録、その他住民に関する事務の処理の基礎となるものである。
具体的に大阪府では、住基法の規定に従い、特定個人情報を以下の事務で取り扱う。（別添１を参照）
①府内市町村からの本人確認情報に係る変更の通知に基づく特定個人情報ファイルの更新及び通知
②大阪府知事から大阪府の他の執行機関への本人確認情報の提供
③住民による請求に基づく当該個人の本人確認情報の開示開示結果に基づく住民からの本人確認情報の訂正、追加又は削除の申出に対する調査
④大阪府の知事部局の他の部署及び大阪府の他の執行機関が地方公共団体情報システム機構（以下「機構」という。）に行う本人確認情報照会要求の仲介
⑤大阪府の知事部局の他の部署が検索する条件に該当する本人確認情報の表示
⑥磁気ディスクによる特定個人情報ファイルの管理
２．　附票本人確認情報の管理及び提供等に関する事務
大阪府は、市町村における市町村ＣＳ、大阪府における附票都道府県サーバ及び機構における附票全国サーバ等により構成される「附票連携システム」において、国外転出者に係る本人確認を行うための社会的基盤としての役割を担うため、５情報（氏名、氏名の振り仮名、住所、生年月日、性別）、住民票コード及びこれらの変更情報で構成される「都道府県知事保存附票本人確認情報ファイル」を作成し、戸籍の附票に関する記録を正確に行う責務がある。そのため、附票本人確認情報の管理及び提供等に係る以下の事務を実施する。なお、都道府県知事保存附票本人確認情報（以下条文に併せて記載する場合は、「都道府県知事保存附票本人確認情報」とし、それ以外の記載は、「附票本人確認情報」とする。）には、個人番号は含まれない。
①府内市町村からの附票本人確認情報に係る変更の通知に基づく特定個人情報ファイルの更新及び機構への通知
②大阪府知事から大阪府の他の執行機関への附票本人確認情報の提供
③住民による請求に基づく当該個人の附票本人確認情報の開示及び開示結果に基づく住民からの附票本人確認情報の訂正、追加又は削除の申出に対する調査
④大阪府の知事部局の他の部署及び大阪府の他の執行機関が機構に行う附票本人確認情報照会要求の仲介
⑤大阪府の知事部局の他の部署が検索する条件に該当する附票本人確認情報の表示
⑥磁気ディスクによる特定個人情報ファイルの管理
</t>
    <rPh sb="873" eb="875">
      <t>シメイ</t>
    </rPh>
    <rPh sb="876" eb="877">
      <t>フ</t>
    </rPh>
    <rPh sb="878" eb="880">
      <t>ガナ</t>
    </rPh>
    <phoneticPr fontId="1"/>
  </si>
  <si>
    <t>１．本人確認情報の更新
：都道府県知事保存本人確認情報ファイルを最新の状態に保つため、市町村ＣＳを経由して通知された本人確認情報の更新情報を元に当該ファイルを更新し、全国サーバに対して当該本人確認情報の更新情報を通知する。
２．大阪府の他の執行機関への情報提供又は他部署への移転
：大阪府の他の執行機関又は他部署による住基法に基づく情報照会に対応するため、照会のあった当該個人の個人番号、５情報又はその他住民票関係情報に対応する本人確認情報を都道府県知事保存本人確認情報ファイルから抽出し、照会元に提供・移転する。
３．本人確認情報の開示
：法律に基づく住民による自己の本人確認情報の開示請求に対応するため、当該個人の本人確認情報を都道府県知事保存本人確認情報ファイルから抽出し、帳票に出力する。
４．機構への情報照会
：大阪府知事部局及び他の執行機関が全国サーバに対して住民票コード、個人番号又は５情報の組合せをキーとした本人確認情報照会要求を行い、該当する個人の本人確認情報を受領する。
５．本人確認情報検索
：都道府県サーバの代表端末又は業務端末において入力された個人番号及び５情報（氏名、氏名の振り仮名、住所、性別、生年月日）の組合せをキーに都道府県知事保存本人確認情報ファイルを検索し、検索条件に該当する本人確認情報の一覧を画面上に表示する。
６．本人確認情報整合
：都道府県知事保存本人確認情報ファイルの正確性を担保するため、市町村から本人確認情報を受領し、当該本人確認情報を用いて当該ファイルに記録された本人確認情報の整合性確認を行う。</t>
    <rPh sb="196" eb="198">
      <t>ジョウホウ</t>
    </rPh>
    <rPh sb="198" eb="199">
      <t>マタ</t>
    </rPh>
    <rPh sb="202" eb="203">
      <t>タ</t>
    </rPh>
    <rPh sb="203" eb="206">
      <t>ジュウミンヒョウ</t>
    </rPh>
    <rPh sb="206" eb="208">
      <t>カンケイ</t>
    </rPh>
    <rPh sb="208" eb="210">
      <t>ジョウホウ</t>
    </rPh>
    <rPh sb="502" eb="504">
      <t>シメイ</t>
    </rPh>
    <rPh sb="505" eb="506">
      <t>フ</t>
    </rPh>
    <rPh sb="507" eb="509">
      <t>ガナ</t>
    </rPh>
    <phoneticPr fontId="1"/>
  </si>
  <si>
    <t>１．附票本人確認情報の更新
：都道府県知事保存附票本人確認情報ファイルを最新の状態に保つため、市町村ＣＳを経由して通知された附票本人確認情報の更新情報を元に当該ファイルを更新し、附票全国サーバに対して当該附票本人確認情報の更新情報を通知する。
２．大阪府の他の執行機関への情報提供又は他部署への移転
：大阪府の他の執行機関又は他部署による住基法に基づく情報照会に対応するため、照会のあった当該個人の５情報等に対応する附票本人確認情報を都道府県知事保存附票本人確認情報ファイルから抽出し、照会元に提供・移転する。
その際、番号法で認められた場合に限り、大阪府の他の執行機関又は他部署からの求めに応じ、附票本人確認情報の提供に併せて当該個人の住民票コードを用いて、都道府県知事保存本人確認情報ファイルから個人番号を抽出し、照会元に提供・移転する場合がある。
３．附票本人確認情報の開示
：法律に基づく住民による自己の附票本人確認情報の開示請求に対応するため、当該個人の附票本人確認情報を都道府県知事保存附票本人確認情報ファイルから抽出し、帳票に出力する。
４．機構への情報照会
：附票全国サーバに対して住民票コード又は５情報の組合せをキーとした附票本人確認情報照会要求を行い、該当する個人の附票本人確認情報を受領する。
５．附票本人確認情報検索
：附票都道府県サーバの代表端末又は業務端末（都道府県サーバと共用する。）において入力された５情報（氏名、氏名の振り仮名、住所、性別、生年月日）の組合せをキーに都道府県知事保存附票本人確認情報ファイルを検索し、検索条件に該当する附票本人確認情報の一覧を画面上に表示する。
６．附票本人確認情報整合
：都道府県知事保存附票本人確認情報ファイルの正確性を担保するため、市町村から附票本人確認情報を受領し、当該附票本人確認情報を用いて当該ファイルに記録された附票本人確認情報の整合性確認を行う。</t>
    <rPh sb="627" eb="629">
      <t>シメイ</t>
    </rPh>
    <rPh sb="630" eb="631">
      <t>フ</t>
    </rPh>
    <rPh sb="632" eb="634">
      <t>ガナ</t>
    </rPh>
    <phoneticPr fontId="1"/>
  </si>
  <si>
    <r>
      <rPr>
        <b/>
        <u/>
        <sz val="9"/>
        <color theme="1"/>
        <rFont val="ＭＳ Ｐゴシック"/>
        <family val="3"/>
        <charset val="128"/>
        <scheme val="minor"/>
      </rPr>
      <t>（１）本人確認情報の管理及び提供等に関する事務</t>
    </r>
    <r>
      <rPr>
        <sz val="9"/>
        <color theme="1"/>
        <rFont val="ＭＳ Ｐゴシック"/>
        <family val="3"/>
        <charset val="128"/>
        <scheme val="minor"/>
      </rPr>
      <t xml:space="preserve">
１．本人確認情報の更新に関する事務
　1-①.大阪府内市町村において受け付けた住民の異動に関する情報を、大阪府内市町村ＣＳを通じて大阪府サーバに通知する。
　1-②.大阪府サーバにおいて、市町村より受領した本人確認情報を元に都道府県知事保存本人確認情報ファイルを更新する。
　1-③.機構に対し、住民基本台帳ネットワークを介して、本人確認情報の更新を通知する。
２．大阪府の他の執行機関への情報提供又は他部署への移転
　2-①.大阪府の他の執行機関又は他部署において、個人番号又は５情報等をキーワードとした本人確認情報の照会を行う。
　2-②.大阪府知事において、提示されたキーワードを元に都道府県知事保存本人確認情報ファイルを検索し、 照会元に対し、当該個人の本人確認情報を提供・移転する。
※検索対象者が他都道府県の場合は全国サーバに対して検索の要求を行う。
※一括提供の方式により本人確認情報を提供・移転する場合には、大阪府知事において、総務部市町村局行政課に設置する業務端末を操作し、個人番号を利用する事務については専用線を用いて、個人番号を利用しない事務については電子記録媒体を用いて提供・移転する。
３．本人確認情報の開示に関する事務
　3-①.住民より本人確認情報の開示請求を受け付ける。（※特定個人情報を含まない）
　3-②.開示請求者（住民）に対し、都道府県知事保存本人確認情報ファイルに記録された当該個人の本人確認情報を開示する。
４．機構への情報照会に係る事務
　4-①.機構に対し、個人番号又は５情報等をキーワードとした本人確認情報の照会を行う。
　4-②.機構より、当該個人の本人確認情報を受領する。
５．本人確認情報検索に関する事務
　5-①.５情報の組み合わせを検索キーに都道府県知事保存本人確認情報を検索する。
６.本人確認情報整合
　6-①.市町村ＣＳより、大阪府サーバに対し、整合性確認用の本人確認情報を送付する。
　6-②.大阪府サーバにおいて、市町村ＣＳより受領した整合性確認用の本人確認情報を用いて都道府県知事保存本人確認情報
　　　 ファイルの整合性確認を行う。
　6-③.大阪府サーバより、市町村ＣＳに対して整合性確認結果を通知する。
</t>
    </r>
    <r>
      <rPr>
        <b/>
        <u/>
        <sz val="9"/>
        <color theme="1"/>
        <rFont val="ＭＳ Ｐゴシック"/>
        <family val="3"/>
        <charset val="128"/>
        <scheme val="minor"/>
      </rPr>
      <t>（２）附票本人確認情報の管理及び提供等に関する事務</t>
    </r>
    <r>
      <rPr>
        <sz val="9"/>
        <color theme="1"/>
        <rFont val="ＭＳ Ｐゴシック"/>
        <family val="3"/>
        <charset val="128"/>
        <scheme val="minor"/>
      </rPr>
      <t xml:space="preserve">
１．附票本人確認情報の更新に関する事務
　1-①.大阪府内市町村において受け付けた住民の異動に関する情報を、大阪府内市町村ＣＳを通じて附票大阪府サーバに通知する。
　1-②.附票大阪府サーバにおいて、市町村より受領した附票本人確認情報を元に都道府県知事保存附票本人確認情報ファイルを更新する。
　1-③.機構に対し、住民基本台帳ネットワークを介して、附票本人確認情報の更新を通知する。
２．大阪府の他の執行機関への情報提供又は他部署への移転
　2-①.大阪府の他の執行機関又は他部署において、５情報等をキーワードとした附票本人確認情報の照会を行う。
　2-②.大阪府知事において、提示されたキーワードを元に都道府県知事保存附票本人確認情報ファイルを検索し、 照会元に対し、当該個人の附票本人確認情報を提供・移転する。
　その際、番号法で認められた場合に限り、大阪府の他の執行機関からの求めに応じ、附票本人確認情報の提供・移転に併せて当該個人の住民票コードを用いて、都道府県知事保存本人確認情報ファイルから個人番号を抽出し、照会元に提供・移転する場合がある。
※検索対象者が他都道府県の場合は附票全国サーバに対して検索の要求を行う。
※一括提供の方式により附票本人確認情報を提供する場合には、大阪府知事において、総務部市町村局行政課に設置する業務端末を操作し、個人番号を利用する事務については専用線を用いて、個人番号を利用しない事務については電子記録媒体を用いて提供・移転する。
３．附票本人確認情報の開示に関する事務
　3-①.住民より附票本人確認情報の開示請求を受け付ける。
　3-②.開示請求者（住民）に対し、都道府県知事保存附票本人確認情報ファイルに記録された当該個人の附票本人確認情報を開示する。
４．機構への情報照会に係る事務
　4-①.機構に対し、５情報等をキーワードとした附票本人確認情報の照会を行う。
　4-②.機構より、当該個人の附票本人確認情報を受領する。
５．附票本人確認情報検索に関する事務
　5-①.５情報の組み合わせを検索キーに都道府県知事保存附票本人確認情報を検索する。
６.附票本人確認情報整合
　6-①.市町村ＣＳより、附票大阪府サーバに対し、整合性確認用の附票本人確認情報を送付する。
　6-②.附票大阪府サーバにおいて、市町村ＣＳより受領した整合性確認用の附票本人確認情報を用いて都道府県知事保存附票本人確認情報 ファイルの整合性確認を行う。
　6-③.附票大阪府サーバより、市町村ＣＳに対して整合性確認結果を通知する。
</t>
    </r>
    <rPh sb="975" eb="977">
      <t>フヒョウ</t>
    </rPh>
    <phoneticPr fontId="1"/>
  </si>
  <si>
    <t>(ア）市町村長からの住民票の記載事項の変更又は新規作成の通知を受け(既存住基システム→府内市町村ＣＳ→大阪府サーバ)、都道府県知事保存本人確認情報ファイルを更新し、機構に対して当該本人確認情報の更新情報を通知する（大阪府サーバ→全国サーバ）。
（イ）大阪府の他の執行機関からの本人確認情報の照会要求を受け（大阪府の他の執行機関→大阪府サーバ）、照会のあった住民票コード、個人番号又は５情報等を元に都道府県知事保存本人確認情報ファイルを検索し、該当する個人の本人確認情報を照会元へ提供する（大阪府サーバ→大阪府の他の執行機関）。
（ウ）住民からの開示請求に基づき（住民→大阪府窓口（開示請求受付）→大阪府サーバ）、当該住民の本人確認情報を都道府県知事保存本人確認情報ファイルから抽出し、書面等により提供する（大阪府サーバ→大阪府窓口（帳票出力）→住民）。
（エ）大阪府の知事部局における担当部署以外の部署が個人番号及び４情報等の組合せをキー検索する条件に該当する本人確認情報を表示する。
（オ）５情報（氏名、氏名の振り仮名、住所、性別、生年月日）の組合せをキーに都道府県知事保存本人確認情報ファイルの検索を行う。
（カ）都道府県知事保存本人確認情報ファイルの正確性を担保するため、市町村から本人確認情報を受領し（府内市町村ＣＳ→大阪府サーバ）、当該本人確認情報を用いて都道府県知事保存本人確認情報ファイルに記録された本人確認情報の整合性確認を行う。</t>
    <rPh sb="194" eb="195">
      <t>ナド</t>
    </rPh>
    <rPh sb="453" eb="455">
      <t>シメイ</t>
    </rPh>
    <rPh sb="456" eb="457">
      <t>フ</t>
    </rPh>
    <rPh sb="458" eb="460">
      <t>ガナ</t>
    </rPh>
    <phoneticPr fontId="1"/>
  </si>
  <si>
    <t>（上記ア）都道府県知事保存本人確認情報ファイルを更新する際に、受領した本人確認情報に関する更新データと都道府県知事保存本人確認情報ファイルを、住民票コードをもとに突合する。
（上記イ・エ・オ）大阪府の他の執行機関又は他部署からの照会に基づいて本人確認情報を提供する際に、照会元から受信した対象者の５情報等との突合を行う。
（上記ウ）請求に基づいて本人確認情報を開示する際に、開示請求者から受領した本人確認情報との突合を行う。
（上記カ）市町村ＣＳとの整合処理を実施するため、５情報等との突合を行う。</t>
    <phoneticPr fontId="1"/>
  </si>
  <si>
    <t>住民票コード、氏名、氏名の振り仮名、生年月日、性別、住所、個人番号、異動事由、異動年月日</t>
    <rPh sb="10" eb="12">
      <t>シメイ</t>
    </rPh>
    <rPh sb="13" eb="14">
      <t>フ</t>
    </rPh>
    <rPh sb="15" eb="17">
      <t>ガナ</t>
    </rPh>
    <phoneticPr fontId="1"/>
  </si>
  <si>
    <t>住民票コード、氏名、氏名の振り仮名、生年月日、性別、住所、個人番号、異動事由、異動年月日
※住民票コードについては、行政手続における特定の個人を識別するための番号の利用等に関する法律の施行に伴う関係法律の整備等に関する法律（平成２５年５月３１日法律第２８号）第２２条第７項に基づく経過措置である。</t>
    <rPh sb="10" eb="12">
      <t>シメイ</t>
    </rPh>
    <rPh sb="13" eb="14">
      <t>フ</t>
    </rPh>
    <rPh sb="15" eb="17">
      <t>ガナ</t>
    </rPh>
    <phoneticPr fontId="1"/>
  </si>
  <si>
    <t>住民票コード、氏名、氏名の振り仮名、住所、生年月日、性別、個人番号、異動事由、異動年月日</t>
    <rPh sb="10" eb="12">
      <t>シメイ</t>
    </rPh>
    <rPh sb="13" eb="14">
      <t>フ</t>
    </rPh>
    <rPh sb="15" eb="17">
      <t>ガナ</t>
    </rPh>
    <phoneticPr fontId="1"/>
  </si>
  <si>
    <t>・５情報、その他戸籍の附票関係情報（戸籍の表示に係る情報は含まない。）
　法令に基づき戸籍の附票に記録された住民に関する記録を正確に行う上で、戸籍の附票の記載等に係る附票本人確認情報（５情報、住民票コード及びこれらの変更情報）を記録する必要がある。なお、別添２に記載のとおり、記録項目には戸籍の表示に係る情報（本籍及び筆頭者の氏名）は含まない。
・個人番号
　国外転出者に係る事務処理に関し、番号法で認められた場合に限り、大阪府の他の執行機関からの求めに応じ、当該個人の住民票コードを用いて、都道府県知事保存本人確認情報ファイルから個人番号を抽出し、附票大阪府サーバに連携する場合がある。提供後、個人番号は、都道府県知事保存附票本人確認情報ファイルに保有することはない。</t>
    <phoneticPr fontId="1"/>
  </si>
  <si>
    <t>大阪府の他の執行機関又は他部署からの附票本人確認情報の照会要求を受け（大阪府の他の執行機関又は他部署→附票大阪府サーバ）、照会のあった住民票コード又は５情報の組合せを元に都道府県知事保存附票本人確認情報ファイルを検索し、該当する個人の附票本人確認情報を照会元へ提供・移転する（附票大阪府サーバ→大阪府の他の執行機関又は他部署）。
※その際、番号法で認められた場合に限り、附票本人確認情報の提供・移転に併せて、当該個人の住民票コードを用いて都道府県知事保存附票本人確認情報ファイルから個人番号を抽出し、照会元に提供・移転する場合がある。</t>
    <phoneticPr fontId="1"/>
  </si>
  <si>
    <t>住民票コード、氏名、氏名の振り仮名、生年月日、性別、住所、個人番号（番号法に基づく大阪府の他の執行機関からの求めがあった場合に限る。）
※住民票コードについては、行政手続における特定の個人を識別するための番号の利用等に関する法律の施行に伴う関係法律の整備等に関する法律（平成２５年５月３１日法律第２８号）第２２条第７項に基づく経過措置である。</t>
    <rPh sb="10" eb="12">
      <t>シメイ</t>
    </rPh>
    <rPh sb="13" eb="14">
      <t>フ</t>
    </rPh>
    <rPh sb="15" eb="17">
      <t>ガナ</t>
    </rPh>
    <phoneticPr fontId="1"/>
  </si>
  <si>
    <t>特定個人情報（個人番号、５情報等）の提供・移転を行う際に、提供・移転の記録（提供・移転日時、操作者等）をシステム上で管理し、7年間保存する。</t>
    <phoneticPr fontId="1"/>
  </si>
  <si>
    <t>２．　附票本人確認情報の管理及び提供等に関する事務
大阪府は、市町村における市町村ＣＳ、大阪府における附票都道府県サーバ及び機構における附票全国サーバ等により構成される「附票連携システム」において、国外転出者に係る本人確認を行うための社会的基盤としての役割を担うため、５情報（氏名、氏名の振り仮名、住所、生年月日、性別）、住民票コード及びこれらの変更情報で構成される「都道府県知事保存附票本人確認情報ファイル」を作成し、戸籍の附票に関する記録を正確に行う責務がある。そのため、附票本人確認情報の管理及び提供等に係る以下の事務を実施する。なお、都道府県知事保存附票本人確認情報（以下条文に併せて記載する場合は、「都道府県知事保存附票本人確認情報」とし、それ以外の記載は、「附票本人確認情報」とする。）には、個人番号は含まれない。</t>
    <phoneticPr fontId="1"/>
  </si>
  <si>
    <t>２．大阪府の他の執行機関への情報提供又は他部署への移転
：大阪府の他の執行機関又は他部署による住基法に基づく情報照会に対応するため、照会のあった当該個人の個人番号、又は４情報等に対応する本人確認情報を都道府県知事保存本人確認情報ファイルから抽出し、照会元に提供・移転する。</t>
    <rPh sb="85" eb="87">
      <t>ジョウホウ</t>
    </rPh>
    <rPh sb="87" eb="88">
      <t>トウ</t>
    </rPh>
    <phoneticPr fontId="1"/>
  </si>
  <si>
    <t>２．大阪府の他の執行機関への情報提供又は他部署への移転
：大阪府の他の執行機関又は他部署による住基法に基づく情報照会に対応するため、照会のあった当該個人の個人番号、５情報又はその他住民票関係情報に対応する本人確認情報を都道府県知事保存本人確認情報ファイルから抽出し、照会元に提供・移転する。</t>
    <phoneticPr fontId="1"/>
  </si>
  <si>
    <t>４．機構への情報照会
：大阪府知事部局及び他の執行機関が全国サーバに対して住民票コード、個人番号又は4情報の組合せをキーとした本人確認情報照会要求を行い、該当する個人の本人確認情報を受領する。</t>
    <rPh sb="51" eb="53">
      <t>ジョウホウ</t>
    </rPh>
    <rPh sb="52" eb="53">
      <t>ホウ</t>
    </rPh>
    <phoneticPr fontId="1"/>
  </si>
  <si>
    <t>４．機構への情報照会
：大阪府知事部局及び他の執行機関が全国サーバに対して住民票コード、個人番号又は５情報の組合せをキーとした本人確認情報照会要求を行い、該当する個人の本人確認情報を受領する。</t>
    <phoneticPr fontId="1"/>
  </si>
  <si>
    <t>５．本人確認情報検索
：都道府県サーバの代表端末又は業務端末において入力された個人番号及び４情報（氏名、住所、性別、生年月日）の組合せをキーに都道府県知事保存本人確認情報ファイルを検索し、検索条件に該当する本人確認情報の一覧を画面上に表示する。</t>
    <phoneticPr fontId="1"/>
  </si>
  <si>
    <t>５．本人確認情報検索
：都道府県サーバの代表端末又は業務端末において入力された個人番号及び５情報（氏名、氏名の振り仮名、住所、性別、生年月日）の組合せをキーに都道府県知事保存本人確認情報ファイルを検索し、検索条件に該当する本人確認情報の一覧を画面上に表示する。</t>
    <phoneticPr fontId="1"/>
  </si>
  <si>
    <t>２．大阪府の他の執行機関への情報提供又は他部署への移転
：大阪府の他の執行機関又は他部署による住基法に基づく情報照会に対応するため、照会のあった当該個人の４情報等に対応する附票本人確認情報を都道府県知事保存附票本人確認情報ファイルから抽出し、照会元に提供・移転する。
その際、番号法で認められた場合に限り、大阪府の他の執行機関又は他部署からの求めに応じ、附票本人確認情報の提供に併せて当該個人の住民票コードを用いて、都道府県知事保存本人確認情報ファイルから個人番号を抽出し、照会元に提供・移転する場合がある。</t>
    <rPh sb="80" eb="81">
      <t>トウ</t>
    </rPh>
    <phoneticPr fontId="1"/>
  </si>
  <si>
    <t>２．大阪府の他の執行機関への情報提供又は他部署への移転
：大阪府の他の執行機関又は他部署による住基法に基づく情報照会に対応するため、照会のあった当該個人の５情報等に対応する附票本人確認情報を都道府県知事保存附票本人確認情報ファイルから抽出し、照会元に提供・移転する。
その際、番号法で認められた場合に限り、大阪府の他の執行機関又は他部署からの求めに応じ、附票本人確認情報の提供に併せて当該個人の住民票コードを用いて、都道府県知事保存本人確認情報ファイルから個人番号を抽出し、照会元に提供・移転する場合がある。</t>
    <phoneticPr fontId="1"/>
  </si>
  <si>
    <t>４．機構への情報照会
：附票全国サーバに対して住民票コード又は４情報の組合せをキーとした附票本人確認情報照会要求を行い、該当する個人の附票本人確認情報を受領する。</t>
    <phoneticPr fontId="1"/>
  </si>
  <si>
    <t>４．機構への情報照会
：附票全国サーバに対して住民票コード又は５情報の組合せをキーとした附票本人確認情報照会要求を行い、該当する個人の附票本人確認情報を受領する。</t>
    <phoneticPr fontId="1"/>
  </si>
  <si>
    <t>５．附票本人確認情報検索
：附票都道府県サーバの代表端末又は業務端末（都道府県サーバと共用する。）において入力された４情報（氏名、住所、性別、生年月日）の組合せをキーに都道府県知事保存附票本人確認情報ファイルを検索し、検索条件に該当する附票本人確認情報の一覧を画面上に表示する。</t>
    <phoneticPr fontId="1"/>
  </si>
  <si>
    <t>５．附票本人確認情報検索
：附票都道府県サーバの代表端末又は業務端末（都道府県サーバと共用する。）において入力された５情報（氏名、氏名の振り仮名、住所、性別、生年月日）の組合せをキーに都道府県知事保存附票本人確認情報ファイルを検索し、検索条件に該当する附票本人確認情報の一覧を画面上に表示する。</t>
    <phoneticPr fontId="1"/>
  </si>
  <si>
    <t>（１）本人確認情報の管理及び提供等に関する事務
４情報等</t>
    <rPh sb="25" eb="28">
      <t>ジョウホウトウ</t>
    </rPh>
    <phoneticPr fontId="1"/>
  </si>
  <si>
    <t>（１）本人確認情報の管理及び提供等に関する事務
５情報等</t>
    <rPh sb="25" eb="28">
      <t>ジョウホウトウ</t>
    </rPh>
    <phoneticPr fontId="1"/>
  </si>
  <si>
    <t>（２）附票本人確認情報の管理及び提供等に関する事務
４情報等</t>
    <rPh sb="3" eb="5">
      <t>フヒョウ</t>
    </rPh>
    <rPh sb="27" eb="30">
      <t>ジョウホウトウ</t>
    </rPh>
    <phoneticPr fontId="1"/>
  </si>
  <si>
    <t>（２）附票本人確認情報の管理及び提供等に関する事務
５情報等</t>
    <rPh sb="3" eb="5">
      <t>フヒョウ</t>
    </rPh>
    <rPh sb="27" eb="30">
      <t>ジョウホウトウ</t>
    </rPh>
    <phoneticPr fontId="1"/>
  </si>
  <si>
    <t>２．大阪府の他の執行機関への情報提供又は他部署への移転
　2-①.大阪府の他の執行機関又は他部署において、個人番号又は４情報等をキーワードとした本人確認情報の照会を行う。</t>
    <phoneticPr fontId="1"/>
  </si>
  <si>
    <t>２．大阪府の他の執行機関への情報提供又は他部署への移転
　2-①.大阪府の他の執行機関又は他部署において、個人番号又は５情報等をキーワードとした本人確認情報の照会を行う。</t>
    <phoneticPr fontId="1"/>
  </si>
  <si>
    <t>４．機構への情報照会に係る事務
　4-①.機構に対し、個人番号又は４情報等をキーワードとした本人確認情報の照会を行う。</t>
    <phoneticPr fontId="1"/>
  </si>
  <si>
    <t>４．機構への情報照会に係る事務
　4-①.機構に対し、個人番号又は５情報等をキーワードとした本人確認情報の照会を行う。</t>
    <phoneticPr fontId="1"/>
  </si>
  <si>
    <t>５．本人確認情報検索に関する事務
　5-①.４情報の組み合わせを検索キーに都道府県知事保存本人確認情報を検索する。</t>
    <phoneticPr fontId="1"/>
  </si>
  <si>
    <t>５．本人確認情報検索に関する事務
　5-①.５情報の組み合わせを検索キーに都道府県知事保存本人確認情報を検索する。</t>
    <phoneticPr fontId="1"/>
  </si>
  <si>
    <t>２．大阪府の他の執行機関への情報提供又は他部署への移転
　2-①.大阪府の他の執行機関又は他部署において、４情報等をキーワードとした附票本人確認情報の照会を行う。</t>
    <phoneticPr fontId="1"/>
  </si>
  <si>
    <t>２．大阪府の他の執行機関への情報提供又は他部署への移転
　2-①.大阪府の他の執行機関又は他部署において、５情報等をキーワードとした附票本人確認情報の照会を行う。</t>
    <phoneticPr fontId="1"/>
  </si>
  <si>
    <t>４．機構への情報照会に係る事務
　4-①.機構に対し、４情報等をキーワードとした附票本人確認情報の照会を行う。</t>
    <phoneticPr fontId="1"/>
  </si>
  <si>
    <t>４．機構への情報照会に係る事務
　4-①.機構に対し、５情報等をキーワードとした附票本人確認情報の照会を行う。</t>
    <phoneticPr fontId="1"/>
  </si>
  <si>
    <t>５．附票本人確認情報検索に関する事務
　5-①.４情報の組み合わせを検索キーに都道府県知事保存附票本人確認情報を検索する。</t>
    <phoneticPr fontId="1"/>
  </si>
  <si>
    <t>５．附票本人確認情報検索に関する事務
　5-①.５情報の組み合わせを検索キーに都道府県知事保存附票本人確認情報を検索する。</t>
    <phoneticPr fontId="1"/>
  </si>
  <si>
    <t>・個人番号、４情報、その他住民票関係情報
：住基ネットを通じて本人確認を行うために必要な情報として、住民票の記載等に係る本人確認情報（個人番号、４情報、住民票コード及びこれらの変更情報）を記録する必要がある。</t>
    <phoneticPr fontId="1"/>
  </si>
  <si>
    <t>・個人番号、５情報、その他住民票関係情報
：住基ネットを通じて本人確認を行うために必要な情報として、住民票の記載等に係る本人確認情報（個人番号、５情報、住民票コード及びこれらの変更情報）を記録する必要がある。</t>
    <phoneticPr fontId="1"/>
  </si>
  <si>
    <t>（イ）大阪府の他の執行機関からの本人確認情報の照会要求を受け（大阪府の他の執行機関→大阪府サーバ）、照会のあった住民票コード、個人番号又は４情報の組合せを元に都道府県知事保存本人確認情報ファイルを検索し、該当する個人の本人確認情報を照会元へ提供する（大阪府サーバ→大阪府の他の執行機関）。</t>
    <rPh sb="70" eb="72">
      <t>ジョウホウ</t>
    </rPh>
    <rPh sb="73" eb="75">
      <t>クミアワ</t>
    </rPh>
    <phoneticPr fontId="1"/>
  </si>
  <si>
    <t>（イ）大阪府の他の執行機関からの本人確認情報の照会要求を受け（大阪府の他の執行機関→大阪府サーバ）、照会のあった住民票コード、個人番号又は５情報等を元に都道府県知事保存本人確認情報ファイルを検索し、該当する個人の本人確認情報を照会元へ提供する（大阪府サーバ→大阪府の他の執行機関）。</t>
    <phoneticPr fontId="1"/>
  </si>
  <si>
    <t>（オ）４情報（氏名、住所、性別、生年月日）の組合せをキーに都道府県知事保存本人確認情報ファイルの検索を行う。</t>
    <phoneticPr fontId="1"/>
  </si>
  <si>
    <t>（オ）５情報（氏名、氏名の振り仮名、住所、性別、生年月日）の組合せをキーに都道府県知事保存本人確認情報ファイルの検索を行う。</t>
    <phoneticPr fontId="1"/>
  </si>
  <si>
    <t>（上記ア）都道府県知事保存本人確認情報ファイルを更新する際に、受領した本人確認情報に関する更新データと都道府県知事保存本人確認情報ファイルを、住民票コードをもとに突合する。
（上記イ・エ・オ）大阪府の他の執行機関又は他部署からの照会に基づいて本人確認情報を提供する際に、照会元から受信した対象者の４情報等との突合を行う。
（上記ウ）請求に基づいて本人確認情報を開示する際に、開示請求者から受領した本人確認情報との突合を行う。
（上記カ）市町村ＣＳとの整合処理を実施するため、４情報等との突合を行う。</t>
    <phoneticPr fontId="1"/>
  </si>
  <si>
    <t>住民票コード、氏名、氏名の振り仮名、生年月日、性別、住所、個人番号、異動事由、異動年月日</t>
    <phoneticPr fontId="1"/>
  </si>
  <si>
    <t>住民票コード、氏名、氏名の振り仮名、生年月日、性別、住所、個人番号、異動事由、異動年月日
※住民票コードについては、行政手続における特定の個人を識別するための番号の利用等に関する法律の施行に伴う関係法律の整備等に関する法律（平成２５年５月３１日法律第２８号）第２２条第７項に基づく経過措置である。</t>
    <phoneticPr fontId="1"/>
  </si>
  <si>
    <t>住民票コード、氏名、氏名の振り仮名、住所、生年月日、性別、個人番号、異動事由、異動年月日</t>
    <phoneticPr fontId="1"/>
  </si>
  <si>
    <t>・４情報、その他戸籍の附票関係情報（戸籍の表示に係る情報は含まない。）
　法令に基づき戸籍の附票に記録された住民に関する記録を正確に行う上で、戸籍の附票の記載等に係る附票本人確認情報（４情報、住民票コード及びこれらの変更情報）を記録する必要がある。なお、別添２に記載のとおり、記録項目には戸籍の表示に係る情報（本籍及び筆頭者の氏名）は含まない。
・個人番号
　国外転出者に係る事務処理に関し、番号法で認められた場合に限り、大阪府の他の執行機関からの求めに応じ、当該個人の住民票コードを用いて、都道府県知事保存本人確認情報ファイルから個人番号を抽出し、附票大阪府サーバに連携する場合がある。提供後、個人番号は、都道府県知事保存附票本人確認情報ファイルに保有することはない。</t>
    <phoneticPr fontId="1"/>
  </si>
  <si>
    <t>大阪府の他の執行機関又は他部署からの附票本人確認情報の照会要求を受け（大阪府の他の執行機関又は他部署→附票大阪府サーバ）、照会のあった住民票コード又は４情報の組合せを元に都道府県知事保存附票本人確認情報ファイルを検索し、該当する個人の附票本人確認情報を照会元へ提供・移転する（附票大阪府サーバ→大阪府の他の執行機関又は他部署）。
※その際、番号法で認められた場合に限り、附票本人確認情報の提供・移転に併せて、当該個人の住民票コードを用いて都道府県知事保存附票本人確認情報ファイルから個人番号を抽出し、照会元に提供・移転する場合がある。</t>
    <phoneticPr fontId="1"/>
  </si>
  <si>
    <t>住民票コード、氏名、氏名の振り仮名、生年月日、性別、住所、個人番号（番号法に基づく大阪府の他の執行機関からの求めがあった場合に限る。）
※住民票コードについては、行政手続における特定の個人を識別するための番号の利用等に関する法律の施行に伴う関係法律の整備等に関する法律（平成２５年５月３１日法律第２８号）第２２条第７項に基づく経過措置である。</t>
    <phoneticPr fontId="1"/>
  </si>
  <si>
    <t>特定個人情報（個人番号、４情報等）の提供・移転を行う際に、提供・移転の記録（提供・移転日時、操作者等）をシステム上で管理し、7年間保存する。</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</si>
</sst>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 \ [$-411]ggge&quot;年&quot;m&quot;月&quot;d&quot;日&quot;"/>
    <numFmt numFmtId="178" formatCode="0_ "/>
  </numFmts>
  <fonts count="38">
    <font>
      <sz val="11"/>
      <color theme="1"/>
      <name val="ＭＳ Ｐゴシック"/>
      <family val="2"/>
      <charset val="128"/>
      <scheme val="minor"/>
    </font>
    <font>
      <sz val="6"/>
      <name val="ＭＳ Ｐゴシック"/>
      <family val="2"/>
      <charset val="128"/>
      <scheme val="minor"/>
    </font>
    <font>
      <b/>
      <sz val="10"/>
      <color theme="0"/>
      <name val="ＭＳ Ｐゴシック"/>
      <family val="3"/>
      <charset val="128"/>
      <scheme val="minor"/>
    </font>
    <font>
      <sz val="9"/>
      <color theme="1"/>
      <name val="ＭＳ Ｐゴシック"/>
      <family val="3"/>
      <charset val="128"/>
      <scheme val="minor"/>
    </font>
    <font>
      <b/>
      <sz val="16"/>
      <color theme="0"/>
      <name val="ＭＳ Ｐゴシック"/>
      <family val="3"/>
      <charset val="128"/>
      <scheme val="minor"/>
    </font>
    <font>
      <sz val="10"/>
      <color theme="1"/>
      <name val="ＭＳ Ｐゴシック"/>
      <family val="3"/>
      <charset val="128"/>
      <scheme val="minor"/>
    </font>
    <font>
      <b/>
      <sz val="10"/>
      <name val="ＭＳ Ｐゴシック"/>
      <family val="3"/>
      <charset val="128"/>
      <scheme val="minor"/>
    </font>
    <font>
      <u/>
      <sz val="11"/>
      <color theme="10"/>
      <name val="ＭＳ Ｐゴシック"/>
      <family val="2"/>
      <charset val="128"/>
      <scheme val="minor"/>
    </font>
    <font>
      <sz val="9"/>
      <color rgb="FFFF0000"/>
      <name val="ＭＳ Ｐゴシック"/>
      <family val="3"/>
      <charset val="128"/>
      <scheme val="minor"/>
    </font>
    <font>
      <sz val="9"/>
      <name val="ＭＳ Ｐゴシック"/>
      <family val="3"/>
      <charset val="128"/>
      <scheme val="minor"/>
    </font>
    <font>
      <b/>
      <sz val="12"/>
      <name val="ＭＳ Ｐゴシック"/>
      <family val="3"/>
      <charset val="128"/>
      <scheme val="minor"/>
    </font>
    <font>
      <sz val="16"/>
      <name val="ＭＳ Ｐゴシック"/>
      <family val="3"/>
      <charset val="128"/>
      <scheme val="minor"/>
    </font>
    <font>
      <b/>
      <sz val="8"/>
      <color rgb="FFFF0000"/>
      <name val="ＭＳ Ｐゴシック"/>
      <family val="3"/>
      <charset val="128"/>
      <scheme val="minor"/>
    </font>
    <font>
      <b/>
      <sz val="10"/>
      <color theme="1"/>
      <name val="ＭＳ Ｐゴシック"/>
      <family val="3"/>
      <charset val="128"/>
      <scheme val="minor"/>
    </font>
    <font>
      <sz val="9"/>
      <color theme="0"/>
      <name val="ＭＳ Ｐゴシック"/>
      <family val="3"/>
      <charset val="128"/>
      <scheme val="minor"/>
    </font>
    <font>
      <sz val="16"/>
      <color theme="1"/>
      <name val="ＭＳ Ｐゴシック"/>
      <family val="3"/>
      <charset val="128"/>
      <scheme val="minor"/>
    </font>
    <font>
      <b/>
      <sz val="16"/>
      <name val="ＭＳ Ｐゴシック"/>
      <family val="3"/>
      <charset val="128"/>
      <scheme val="minor"/>
    </font>
    <font>
      <b/>
      <sz val="24"/>
      <name val="ＭＳ Ｐゴシック"/>
      <family val="3"/>
      <charset val="128"/>
      <scheme val="minor"/>
    </font>
    <font>
      <b/>
      <sz val="15"/>
      <color theme="1"/>
      <name val="ＭＳ Ｐゴシック"/>
      <family val="3"/>
      <charset val="128"/>
      <scheme val="minor"/>
    </font>
    <font>
      <b/>
      <sz val="15"/>
      <color rgb="FFFF0000"/>
      <name val="ＭＳ Ｐゴシック"/>
      <family val="3"/>
      <charset val="128"/>
      <scheme val="minor"/>
    </font>
    <font>
      <b/>
      <sz val="9"/>
      <color theme="1"/>
      <name val="ＭＳ Ｐゴシック"/>
      <family val="3"/>
      <charset val="128"/>
      <scheme val="minor"/>
    </font>
    <font>
      <b/>
      <sz val="9"/>
      <color theme="0"/>
      <name val="ＭＳ Ｐゴシック"/>
      <family val="3"/>
      <charset val="128"/>
      <scheme val="minor"/>
    </font>
    <font>
      <sz val="11"/>
      <color theme="1"/>
      <name val="ＭＳ Ｐゴシック"/>
      <family val="2"/>
      <charset val="128"/>
      <scheme val="minor"/>
    </font>
    <font>
      <sz val="9"/>
      <color indexed="81"/>
      <name val="MS P ゴシック"/>
      <family val="3"/>
      <charset val="128"/>
    </font>
    <font>
      <b/>
      <sz val="9"/>
      <color indexed="81"/>
      <name val="MS P ゴシック"/>
      <family val="3"/>
      <charset val="128"/>
    </font>
    <font>
      <b/>
      <sz val="12"/>
      <color indexed="81"/>
      <name val="Meiryo UI"/>
      <family val="3"/>
      <charset val="128"/>
    </font>
    <font>
      <sz val="12"/>
      <color indexed="81"/>
      <name val="meiryo UI"/>
      <family val="3"/>
      <charset val="128"/>
    </font>
    <font>
      <b/>
      <sz val="9"/>
      <color indexed="81"/>
      <name val="Meiryo UI"/>
      <family val="3"/>
      <charset val="128"/>
    </font>
    <font>
      <b/>
      <sz val="11"/>
      <color indexed="81"/>
      <name val="Meiryo UI"/>
      <family val="3"/>
      <charset val="128"/>
    </font>
    <font>
      <sz val="8"/>
      <color indexed="81"/>
      <name val="UD デジタル 教科書体 NK-R"/>
      <family val="1"/>
      <charset val="128"/>
    </font>
    <font>
      <b/>
      <sz val="9"/>
      <color indexed="81"/>
      <name val="UD デジタル 教科書体 NK-R"/>
      <family val="1"/>
      <charset val="128"/>
    </font>
    <font>
      <sz val="9"/>
      <color indexed="81"/>
      <name val="UD デジタル 教科書体 NK-R"/>
      <family val="1"/>
      <charset val="128"/>
    </font>
    <font>
      <b/>
      <sz val="8"/>
      <color theme="1"/>
      <name val="ＭＳ Ｐゴシック"/>
      <family val="3"/>
      <charset val="128"/>
      <scheme val="minor"/>
    </font>
    <font>
      <b/>
      <sz val="8"/>
      <color theme="0"/>
      <name val="ＭＳ Ｐゴシック"/>
      <family val="3"/>
      <charset val="128"/>
      <scheme val="minor"/>
    </font>
    <font>
      <sz val="8.5"/>
      <color theme="1"/>
      <name val="ＭＳ Ｐゴシック"/>
      <family val="3"/>
      <charset val="128"/>
      <scheme val="minor"/>
    </font>
    <font>
      <u/>
      <sz val="9"/>
      <color indexed="81"/>
      <name val="UD デジタル 教科書体 NK-R"/>
      <family val="1"/>
      <charset val="128"/>
    </font>
    <font>
      <sz val="6.5"/>
      <color theme="1"/>
      <name val="ＭＳ Ｐゴシック"/>
      <family val="3"/>
      <charset val="128"/>
      <scheme val="minor"/>
    </font>
    <font>
      <b/>
      <u/>
      <sz val="9"/>
      <color theme="1"/>
      <name val="ＭＳ Ｐゴシック"/>
      <family val="3"/>
      <charset val="128"/>
      <scheme val="minor"/>
    </font>
  </fonts>
  <fills count="5">
    <fill>
      <patternFill patternType="none"/>
    </fill>
    <fill>
      <patternFill patternType="gray125"/>
    </fill>
    <fill>
      <patternFill patternType="solid">
        <fgColor theme="0"/>
        <bgColor indexed="64"/>
      </patternFill>
    </fill>
    <fill>
      <patternFill patternType="solid">
        <fgColor rgb="FFFF2800"/>
        <bgColor indexed="64"/>
      </patternFill>
    </fill>
    <fill>
      <patternFill patternType="solid">
        <fgColor rgb="FFFFFF99"/>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s>
  <cellStyleXfs count="6">
    <xf numFmtId="0" fontId="0" fillId="0" borderId="0">
      <alignment vertical="center"/>
    </xf>
    <xf numFmtId="0" fontId="7" fillId="0" borderId="0" applyNumberFormat="0" applyFill="0" applyBorder="0" applyAlignment="0" applyProtection="0">
      <alignment vertical="center"/>
    </xf>
    <xf numFmtId="0" fontId="22" fillId="0" borderId="0">
      <alignment vertical="center"/>
    </xf>
    <xf numFmtId="177" fontId="22" fillId="0" borderId="0">
      <alignment vertical="center"/>
    </xf>
    <xf numFmtId="177" fontId="7" fillId="0" borderId="0" applyNumberFormat="0" applyFill="0" applyBorder="0" applyAlignment="0" applyProtection="0">
      <alignment vertical="center"/>
    </xf>
    <xf numFmtId="177" fontId="22" fillId="0" borderId="0">
      <alignment vertical="center"/>
    </xf>
  </cellStyleXfs>
  <cellXfs count="315">
    <xf numFmtId="0" fontId="0" fillId="0" borderId="0" xfId="0">
      <alignment vertical="center"/>
    </xf>
    <xf numFmtId="0" fontId="3" fillId="0" borderId="0" xfId="0" applyFont="1">
      <alignment vertical="center"/>
    </xf>
    <xf numFmtId="0" fontId="3" fillId="2" borderId="5" xfId="0" applyFont="1" applyFill="1" applyBorder="1" applyAlignment="1">
      <alignment vertical="center" wrapText="1"/>
    </xf>
    <xf numFmtId="0" fontId="3" fillId="2" borderId="5" xfId="0" applyFont="1" applyFill="1" applyBorder="1" applyAlignment="1">
      <alignment horizontal="right" vertical="center" wrapText="1"/>
    </xf>
    <xf numFmtId="0" fontId="3" fillId="2" borderId="5" xfId="0" applyFont="1" applyFill="1" applyBorder="1" applyAlignment="1">
      <alignment horizontal="left" vertical="center" wrapText="1"/>
    </xf>
    <xf numFmtId="0" fontId="3" fillId="0" borderId="0" xfId="2" applyFont="1">
      <alignment vertical="center"/>
    </xf>
    <xf numFmtId="0" fontId="9" fillId="0" borderId="0" xfId="0" applyFont="1">
      <alignment vertical="center"/>
    </xf>
    <xf numFmtId="0" fontId="14" fillId="0" borderId="0" xfId="0" applyFont="1">
      <alignment vertical="center"/>
    </xf>
    <xf numFmtId="0" fontId="20" fillId="0" borderId="0" xfId="0" applyFont="1">
      <alignment vertical="center"/>
    </xf>
    <xf numFmtId="0" fontId="3" fillId="0" borderId="0" xfId="3" applyNumberFormat="1" applyFont="1">
      <alignment vertical="center"/>
    </xf>
    <xf numFmtId="0" fontId="3" fillId="0" borderId="0" xfId="0" quotePrefix="1" applyFont="1">
      <alignment vertical="center"/>
    </xf>
    <xf numFmtId="0" fontId="3" fillId="0" borderId="0" xfId="2" applyFont="1" applyProtection="1">
      <alignment vertical="center"/>
      <protection locked="0"/>
    </xf>
    <xf numFmtId="0" fontId="3" fillId="0" borderId="0" xfId="0" applyFont="1" applyProtection="1">
      <alignment vertical="center"/>
      <protection locked="0"/>
    </xf>
    <xf numFmtId="0" fontId="3" fillId="2" borderId="0" xfId="0" applyFont="1" applyFill="1" applyAlignment="1">
      <alignment horizontal="left" vertical="center" wrapText="1"/>
    </xf>
    <xf numFmtId="0" fontId="3" fillId="2" borderId="3" xfId="0" applyFont="1" applyFill="1" applyBorder="1" applyAlignment="1">
      <alignment horizontal="left" vertical="center" wrapText="1"/>
    </xf>
    <xf numFmtId="0" fontId="3" fillId="2" borderId="2" xfId="0" applyFont="1" applyFill="1" applyBorder="1" applyAlignment="1">
      <alignment vertical="center" wrapText="1"/>
    </xf>
    <xf numFmtId="0" fontId="3" fillId="2" borderId="3" xfId="0" applyFont="1" applyFill="1" applyBorder="1" applyAlignment="1">
      <alignment vertical="center" wrapText="1"/>
    </xf>
    <xf numFmtId="0" fontId="3" fillId="2" borderId="0" xfId="0" applyFont="1" applyFill="1" applyAlignment="1">
      <alignment vertical="center" wrapText="1"/>
    </xf>
    <xf numFmtId="58" fontId="3" fillId="2" borderId="11" xfId="0" applyNumberFormat="1" applyFont="1" applyFill="1" applyBorder="1" applyAlignment="1" applyProtection="1">
      <alignment horizontal="center" vertical="center" shrinkToFit="1"/>
      <protection locked="0"/>
    </xf>
    <xf numFmtId="58" fontId="3" fillId="2" borderId="10" xfId="0" applyNumberFormat="1" applyFont="1" applyFill="1" applyBorder="1" applyAlignment="1" applyProtection="1">
      <alignment horizontal="center" vertical="center" shrinkToFit="1"/>
      <protection locked="0"/>
    </xf>
    <xf numFmtId="58" fontId="3" fillId="2" borderId="12" xfId="0" applyNumberFormat="1" applyFont="1" applyFill="1" applyBorder="1" applyAlignment="1" applyProtection="1">
      <alignment horizontal="center" vertical="center" shrinkToFit="1"/>
      <protection locked="0"/>
    </xf>
    <xf numFmtId="0" fontId="3" fillId="2" borderId="11" xfId="0" applyFont="1" applyFill="1" applyBorder="1" applyAlignment="1" applyProtection="1">
      <alignment horizontal="left" vertical="center" wrapText="1"/>
      <protection locked="0"/>
    </xf>
    <xf numFmtId="0" fontId="3" fillId="2" borderId="10" xfId="0" applyFont="1" applyFill="1" applyBorder="1" applyAlignment="1" applyProtection="1">
      <alignment horizontal="left" vertical="center" wrapText="1"/>
      <protection locked="0"/>
    </xf>
    <xf numFmtId="0" fontId="3" fillId="2" borderId="12" xfId="0" applyFont="1" applyFill="1" applyBorder="1" applyAlignment="1" applyProtection="1">
      <alignment horizontal="left" vertical="center" wrapText="1"/>
      <protection locked="0"/>
    </xf>
    <xf numFmtId="0" fontId="3" fillId="2" borderId="11" xfId="0" applyFont="1" applyFill="1" applyBorder="1" applyAlignment="1" applyProtection="1">
      <alignment horizontal="center" vertical="center" wrapText="1"/>
      <protection locked="0"/>
    </xf>
    <xf numFmtId="0" fontId="3" fillId="2" borderId="10" xfId="0" applyFont="1" applyFill="1" applyBorder="1" applyAlignment="1" applyProtection="1">
      <alignment horizontal="center" vertical="center" wrapText="1"/>
      <protection locked="0"/>
    </xf>
    <xf numFmtId="0" fontId="3" fillId="2" borderId="12" xfId="0" applyFont="1" applyFill="1" applyBorder="1" applyAlignment="1" applyProtection="1">
      <alignment horizontal="center" vertical="center" wrapText="1"/>
      <protection locked="0"/>
    </xf>
    <xf numFmtId="0" fontId="3" fillId="2" borderId="1" xfId="0" applyFont="1" applyFill="1" applyBorder="1" applyAlignment="1" applyProtection="1">
      <alignment horizontal="left" vertical="center" wrapText="1"/>
      <protection locked="0"/>
    </xf>
    <xf numFmtId="58" fontId="9" fillId="2" borderId="11" xfId="0" applyNumberFormat="1" applyFont="1" applyFill="1" applyBorder="1" applyAlignment="1" applyProtection="1">
      <alignment horizontal="center" vertical="center" shrinkToFit="1"/>
      <protection locked="0"/>
    </xf>
    <xf numFmtId="58" fontId="9" fillId="2" borderId="10" xfId="0" applyNumberFormat="1" applyFont="1" applyFill="1" applyBorder="1" applyAlignment="1" applyProtection="1">
      <alignment horizontal="center" vertical="center" shrinkToFit="1"/>
      <protection locked="0"/>
    </xf>
    <xf numFmtId="58" fontId="9" fillId="2" borderId="12" xfId="0" applyNumberFormat="1" applyFont="1" applyFill="1" applyBorder="1" applyAlignment="1" applyProtection="1">
      <alignment horizontal="center" vertical="center" shrinkToFit="1"/>
      <protection locked="0"/>
    </xf>
    <xf numFmtId="0" fontId="9" fillId="2" borderId="11" xfId="0" applyFont="1" applyFill="1" applyBorder="1" applyAlignment="1" applyProtection="1">
      <alignment horizontal="left" vertical="center" wrapText="1"/>
      <protection locked="0"/>
    </xf>
    <xf numFmtId="0" fontId="9" fillId="2" borderId="10" xfId="0" applyFont="1" applyFill="1" applyBorder="1" applyAlignment="1" applyProtection="1">
      <alignment horizontal="left" vertical="center" wrapText="1"/>
      <protection locked="0"/>
    </xf>
    <xf numFmtId="0" fontId="9" fillId="2" borderId="12" xfId="0" applyFont="1" applyFill="1" applyBorder="1" applyAlignment="1" applyProtection="1">
      <alignment horizontal="left" vertical="center" wrapText="1"/>
      <protection locked="0"/>
    </xf>
    <xf numFmtId="0" fontId="9" fillId="2" borderId="11" xfId="0" applyFont="1" applyFill="1" applyBorder="1" applyAlignment="1" applyProtection="1">
      <alignment horizontal="center" vertical="center" wrapText="1"/>
      <protection locked="0"/>
    </xf>
    <xf numFmtId="0" fontId="9" fillId="2" borderId="10" xfId="0" applyFont="1" applyFill="1" applyBorder="1" applyAlignment="1" applyProtection="1">
      <alignment horizontal="center" vertical="center" wrapText="1"/>
      <protection locked="0"/>
    </xf>
    <xf numFmtId="0" fontId="9" fillId="2" borderId="12" xfId="0" applyFont="1" applyFill="1" applyBorder="1" applyAlignment="1" applyProtection="1">
      <alignment horizontal="center" vertical="center" wrapText="1"/>
      <protection locked="0"/>
    </xf>
    <xf numFmtId="0" fontId="9" fillId="2" borderId="1" xfId="0" applyFont="1" applyFill="1" applyBorder="1" applyAlignment="1" applyProtection="1">
      <alignment horizontal="left" vertical="center" wrapText="1"/>
      <protection locked="0"/>
    </xf>
    <xf numFmtId="58" fontId="9" fillId="2" borderId="11" xfId="0" applyNumberFormat="1" applyFont="1" applyFill="1" applyBorder="1" applyAlignment="1" applyProtection="1">
      <alignment horizontal="left" vertical="center" wrapText="1"/>
      <protection locked="0"/>
    </xf>
    <xf numFmtId="0" fontId="18" fillId="2" borderId="0" xfId="0" applyFont="1" applyFill="1" applyAlignment="1">
      <alignment horizontal="left" vertical="center" shrinkToFit="1"/>
    </xf>
    <xf numFmtId="0" fontId="18" fillId="2" borderId="8" xfId="0" applyFont="1" applyFill="1" applyBorder="1" applyAlignment="1">
      <alignment horizontal="left" vertical="center" shrinkToFit="1"/>
    </xf>
    <xf numFmtId="0" fontId="2" fillId="3" borderId="1" xfId="0" applyFont="1" applyFill="1" applyBorder="1" applyAlignment="1">
      <alignment horizontal="center" vertical="center" wrapText="1"/>
    </xf>
    <xf numFmtId="0" fontId="17" fillId="2" borderId="0" xfId="0" applyFont="1" applyFill="1" applyAlignment="1">
      <alignment horizontal="center" vertical="center" wrapText="1"/>
    </xf>
    <xf numFmtId="177" fontId="15" fillId="2" borderId="2" xfId="0" applyNumberFormat="1" applyFont="1" applyFill="1" applyBorder="1" applyAlignment="1" applyProtection="1">
      <alignment horizontal="left" vertical="center" wrapText="1"/>
      <protection locked="0"/>
    </xf>
    <xf numFmtId="177" fontId="15" fillId="2" borderId="3" xfId="0" applyNumberFormat="1" applyFont="1" applyFill="1" applyBorder="1" applyAlignment="1" applyProtection="1">
      <alignment horizontal="left" vertical="center" wrapText="1"/>
      <protection locked="0"/>
    </xf>
    <xf numFmtId="177" fontId="15" fillId="2" borderId="4" xfId="0" applyNumberFormat="1" applyFont="1" applyFill="1" applyBorder="1" applyAlignment="1" applyProtection="1">
      <alignment horizontal="left" vertical="center" wrapText="1"/>
      <protection locked="0"/>
    </xf>
    <xf numFmtId="177" fontId="15" fillId="2" borderId="5" xfId="0" applyNumberFormat="1" applyFont="1" applyFill="1" applyBorder="1" applyAlignment="1" applyProtection="1">
      <alignment horizontal="left" vertical="center" wrapText="1"/>
      <protection locked="0"/>
    </xf>
    <xf numFmtId="177" fontId="15" fillId="2" borderId="0" xfId="0" applyNumberFormat="1" applyFont="1" applyFill="1" applyAlignment="1" applyProtection="1">
      <alignment horizontal="left" vertical="center" wrapText="1"/>
      <protection locked="0"/>
    </xf>
    <xf numFmtId="177" fontId="15" fillId="2" borderId="6" xfId="0" applyNumberFormat="1" applyFont="1" applyFill="1" applyBorder="1" applyAlignment="1" applyProtection="1">
      <alignment horizontal="left" vertical="center" wrapText="1"/>
      <protection locked="0"/>
    </xf>
    <xf numFmtId="177" fontId="15" fillId="2" borderId="7" xfId="0" applyNumberFormat="1" applyFont="1" applyFill="1" applyBorder="1" applyAlignment="1" applyProtection="1">
      <alignment horizontal="left" vertical="center" wrapText="1"/>
      <protection locked="0"/>
    </xf>
    <xf numFmtId="177" fontId="15" fillId="2" borderId="8" xfId="0" applyNumberFormat="1" applyFont="1" applyFill="1" applyBorder="1" applyAlignment="1" applyProtection="1">
      <alignment horizontal="left" vertical="center" wrapText="1"/>
      <protection locked="0"/>
    </xf>
    <xf numFmtId="177" fontId="15" fillId="2" borderId="9" xfId="0" applyNumberFormat="1" applyFont="1" applyFill="1" applyBorder="1" applyAlignment="1" applyProtection="1">
      <alignment horizontal="left" vertical="center" wrapText="1"/>
      <protection locked="0"/>
    </xf>
    <xf numFmtId="0" fontId="4" fillId="3" borderId="2" xfId="0" applyFont="1" applyFill="1" applyBorder="1" applyAlignment="1">
      <alignment horizontal="left" vertical="center" wrapText="1"/>
    </xf>
    <xf numFmtId="0" fontId="4" fillId="3" borderId="3" xfId="0" applyFont="1" applyFill="1" applyBorder="1" applyAlignment="1">
      <alignment horizontal="left" vertical="center" wrapText="1"/>
    </xf>
    <xf numFmtId="0" fontId="4" fillId="3" borderId="4" xfId="0" applyFont="1" applyFill="1" applyBorder="1" applyAlignment="1">
      <alignment horizontal="left" vertical="center" wrapText="1"/>
    </xf>
    <xf numFmtId="0" fontId="4" fillId="3" borderId="5" xfId="0" applyFont="1" applyFill="1" applyBorder="1" applyAlignment="1">
      <alignment horizontal="left" vertical="center" wrapText="1"/>
    </xf>
    <xf numFmtId="0" fontId="4" fillId="3" borderId="0" xfId="0" applyFont="1" applyFill="1" applyAlignment="1">
      <alignment horizontal="left" vertical="center" wrapText="1"/>
    </xf>
    <xf numFmtId="0" fontId="4" fillId="3" borderId="6" xfId="0" applyFont="1" applyFill="1" applyBorder="1" applyAlignment="1">
      <alignment horizontal="left" vertical="center" wrapText="1"/>
    </xf>
    <xf numFmtId="0" fontId="4" fillId="3" borderId="7" xfId="0" applyFont="1" applyFill="1" applyBorder="1" applyAlignment="1">
      <alignment horizontal="left" vertical="center" wrapText="1"/>
    </xf>
    <xf numFmtId="0" fontId="4" fillId="3" borderId="8" xfId="0" applyFont="1" applyFill="1" applyBorder="1" applyAlignment="1">
      <alignment horizontal="left" vertical="center" wrapText="1"/>
    </xf>
    <xf numFmtId="0" fontId="4" fillId="3" borderId="9" xfId="0" applyFont="1" applyFill="1" applyBorder="1" applyAlignment="1">
      <alignment horizontal="left" vertical="center" wrapText="1"/>
    </xf>
    <xf numFmtId="0" fontId="15" fillId="0" borderId="2" xfId="0" applyFont="1" applyBorder="1" applyAlignment="1" applyProtection="1">
      <alignment horizontal="left" vertical="center" wrapText="1"/>
      <protection locked="0"/>
    </xf>
    <xf numFmtId="0" fontId="15" fillId="0" borderId="3" xfId="0" applyFont="1" applyBorder="1" applyAlignment="1" applyProtection="1">
      <alignment horizontal="left" vertical="center" wrapText="1"/>
      <protection locked="0"/>
    </xf>
    <xf numFmtId="0" fontId="15" fillId="0" borderId="4" xfId="0" applyFont="1" applyBorder="1" applyAlignment="1" applyProtection="1">
      <alignment horizontal="left" vertical="center" wrapText="1"/>
      <protection locked="0"/>
    </xf>
    <xf numFmtId="0" fontId="15" fillId="0" borderId="5" xfId="0" applyFont="1" applyBorder="1" applyAlignment="1" applyProtection="1">
      <alignment horizontal="left" vertical="center" wrapText="1"/>
      <protection locked="0"/>
    </xf>
    <xf numFmtId="0" fontId="15" fillId="0" borderId="0" xfId="0" applyFont="1" applyAlignment="1" applyProtection="1">
      <alignment horizontal="left" vertical="center" wrapText="1"/>
      <protection locked="0"/>
    </xf>
    <xf numFmtId="0" fontId="15" fillId="0" borderId="6" xfId="0" applyFont="1" applyBorder="1" applyAlignment="1" applyProtection="1">
      <alignment horizontal="left" vertical="center" wrapText="1"/>
      <protection locked="0"/>
    </xf>
    <xf numFmtId="0" fontId="15" fillId="0" borderId="7" xfId="0" applyFont="1" applyBorder="1" applyAlignment="1" applyProtection="1">
      <alignment horizontal="left" vertical="center" wrapText="1"/>
      <protection locked="0"/>
    </xf>
    <xf numFmtId="0" fontId="15" fillId="0" borderId="8" xfId="0" applyFont="1" applyBorder="1" applyAlignment="1" applyProtection="1">
      <alignment horizontal="left" vertical="center" wrapText="1"/>
      <protection locked="0"/>
    </xf>
    <xf numFmtId="0" fontId="15" fillId="0" borderId="9" xfId="0" applyFont="1" applyBorder="1" applyAlignment="1" applyProtection="1">
      <alignment horizontal="left" vertical="center" wrapText="1"/>
      <protection locked="0"/>
    </xf>
    <xf numFmtId="0" fontId="5" fillId="4" borderId="2"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5" fillId="4" borderId="0" xfId="0" applyFont="1" applyFill="1" applyAlignment="1">
      <alignment horizontal="center" vertical="center" wrapText="1"/>
    </xf>
    <xf numFmtId="0" fontId="5" fillId="4" borderId="6" xfId="0" applyFont="1" applyFill="1" applyBorder="1" applyAlignment="1">
      <alignment horizontal="center" vertical="center" wrapText="1"/>
    </xf>
    <xf numFmtId="0" fontId="5" fillId="4" borderId="7" xfId="0" applyFont="1" applyFill="1" applyBorder="1" applyAlignment="1">
      <alignment horizontal="center" vertical="center" wrapText="1"/>
    </xf>
    <xf numFmtId="0" fontId="5" fillId="4" borderId="8" xfId="0" applyFont="1" applyFill="1" applyBorder="1" applyAlignment="1">
      <alignment horizontal="center" vertical="center" wrapText="1"/>
    </xf>
    <xf numFmtId="0" fontId="5" fillId="4" borderId="9" xfId="0" applyFont="1" applyFill="1" applyBorder="1" applyAlignment="1">
      <alignment horizontal="center" vertical="center" wrapText="1"/>
    </xf>
    <xf numFmtId="0" fontId="5" fillId="0" borderId="13" xfId="0" applyFont="1" applyBorder="1" applyAlignment="1" applyProtection="1">
      <alignment horizontal="left" vertical="center" wrapText="1"/>
      <protection locked="0"/>
    </xf>
    <xf numFmtId="0" fontId="5" fillId="0" borderId="14" xfId="0" applyFont="1" applyBorder="1" applyAlignment="1" applyProtection="1">
      <alignment horizontal="left" vertical="center" wrapText="1"/>
      <protection locked="0"/>
    </xf>
    <xf numFmtId="0" fontId="5" fillId="0" borderId="15" xfId="0" applyFont="1" applyBorder="1" applyAlignment="1" applyProtection="1">
      <alignment horizontal="left" vertical="center" wrapText="1"/>
      <protection locked="0"/>
    </xf>
    <xf numFmtId="0" fontId="3" fillId="2" borderId="0" xfId="0" applyFont="1" applyFill="1" applyAlignment="1">
      <alignment horizontal="left" vertical="center" wrapText="1"/>
    </xf>
    <xf numFmtId="0" fontId="9" fillId="2" borderId="3" xfId="0" applyFont="1" applyFill="1" applyBorder="1" applyAlignment="1">
      <alignment horizontal="left" vertical="center" wrapText="1"/>
    </xf>
    <xf numFmtId="0" fontId="5" fillId="2" borderId="0" xfId="0" applyFont="1" applyFill="1" applyAlignment="1">
      <alignment horizontal="right" vertical="center" wrapText="1"/>
    </xf>
    <xf numFmtId="0" fontId="4" fillId="3" borderId="1" xfId="0" applyFont="1" applyFill="1" applyBorder="1" applyAlignment="1">
      <alignment horizontal="left" vertical="center" wrapText="1"/>
    </xf>
    <xf numFmtId="0" fontId="15" fillId="0" borderId="1" xfId="0" applyFont="1" applyBorder="1" applyAlignment="1" applyProtection="1">
      <alignment horizontal="left" vertical="center" wrapText="1"/>
      <protection locked="0"/>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0" xfId="0" applyFont="1" applyFill="1" applyAlignment="1">
      <alignment horizontal="center" vertical="center" wrapText="1"/>
    </xf>
    <xf numFmtId="0" fontId="4" fillId="3" borderId="6"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4" fillId="3" borderId="9" xfId="0" applyFont="1" applyFill="1" applyBorder="1" applyAlignment="1">
      <alignment horizontal="center" vertical="center" wrapText="1"/>
    </xf>
    <xf numFmtId="178" fontId="15" fillId="0" borderId="1" xfId="0" applyNumberFormat="1" applyFont="1" applyBorder="1" applyAlignment="1" applyProtection="1">
      <alignment horizontal="center" vertical="center" wrapText="1"/>
      <protection locked="0"/>
    </xf>
    <xf numFmtId="0" fontId="3" fillId="0" borderId="3" xfId="0" applyFont="1" applyBorder="1" applyAlignment="1">
      <alignment horizontal="left" vertical="center" wrapText="1"/>
    </xf>
    <xf numFmtId="0" fontId="3" fillId="2" borderId="8" xfId="0" applyFont="1" applyFill="1" applyBorder="1" applyAlignment="1">
      <alignment horizontal="left" vertical="center" wrapText="1"/>
    </xf>
    <xf numFmtId="0" fontId="3" fillId="0" borderId="8" xfId="0" applyFont="1" applyBorder="1" applyAlignment="1">
      <alignment horizontal="left" vertical="center" wrapText="1"/>
    </xf>
    <xf numFmtId="0" fontId="11" fillId="0" borderId="2" xfId="0" applyFont="1" applyBorder="1" applyAlignment="1" applyProtection="1">
      <alignment horizontal="left" vertical="center" wrapText="1"/>
      <protection locked="0"/>
    </xf>
    <xf numFmtId="0" fontId="11" fillId="0" borderId="3" xfId="0" applyFont="1" applyBorder="1" applyAlignment="1" applyProtection="1">
      <alignment horizontal="left" vertical="center" wrapText="1"/>
      <protection locked="0"/>
    </xf>
    <xf numFmtId="0" fontId="11" fillId="0" borderId="4" xfId="0" applyFont="1" applyBorder="1" applyAlignment="1" applyProtection="1">
      <alignment horizontal="left" vertical="center" wrapText="1"/>
      <protection locked="0"/>
    </xf>
    <xf numFmtId="0" fontId="11" fillId="0" borderId="5" xfId="0" applyFont="1" applyBorder="1" applyAlignment="1" applyProtection="1">
      <alignment horizontal="left" vertical="center" wrapText="1"/>
      <protection locked="0"/>
    </xf>
    <xf numFmtId="0" fontId="11" fillId="0" borderId="0" xfId="0" applyFont="1" applyAlignment="1" applyProtection="1">
      <alignment horizontal="left" vertical="center" wrapText="1"/>
      <protection locked="0"/>
    </xf>
    <xf numFmtId="0" fontId="11" fillId="0" borderId="6" xfId="0" applyFont="1" applyBorder="1" applyAlignment="1" applyProtection="1">
      <alignment horizontal="left" vertical="center" wrapText="1"/>
      <protection locked="0"/>
    </xf>
    <xf numFmtId="0" fontId="11" fillId="0" borderId="7" xfId="0" applyFont="1" applyBorder="1" applyAlignment="1" applyProtection="1">
      <alignment horizontal="left" vertical="center" wrapText="1"/>
      <protection locked="0"/>
    </xf>
    <xf numFmtId="0" fontId="11" fillId="0" borderId="8" xfId="0" applyFont="1" applyBorder="1" applyAlignment="1" applyProtection="1">
      <alignment horizontal="left" vertical="center" wrapText="1"/>
      <protection locked="0"/>
    </xf>
    <xf numFmtId="0" fontId="11" fillId="0" borderId="9" xfId="0" applyFont="1" applyBorder="1" applyAlignment="1" applyProtection="1">
      <alignment horizontal="left" vertical="center" wrapText="1"/>
      <protection locked="0"/>
    </xf>
    <xf numFmtId="0" fontId="9" fillId="2" borderId="0" xfId="0" applyFont="1" applyFill="1" applyAlignment="1">
      <alignment horizontal="left" vertical="center" wrapText="1"/>
    </xf>
    <xf numFmtId="0" fontId="16" fillId="0" borderId="0" xfId="0" applyFont="1" applyAlignment="1">
      <alignment horizontal="left" vertical="center" wrapText="1"/>
    </xf>
    <xf numFmtId="0" fontId="10" fillId="2" borderId="1" xfId="1" applyFont="1" applyFill="1" applyBorder="1" applyAlignment="1" applyProtection="1">
      <alignment horizontal="left" vertical="center" wrapText="1"/>
    </xf>
    <xf numFmtId="0" fontId="10" fillId="0" borderId="1" xfId="1" applyFont="1" applyBorder="1" applyAlignment="1">
      <alignment vertical="center"/>
    </xf>
    <xf numFmtId="0" fontId="2" fillId="3" borderId="1" xfId="0" applyFont="1" applyFill="1" applyBorder="1" applyAlignment="1">
      <alignment horizontal="left" vertical="center" wrapText="1"/>
    </xf>
    <xf numFmtId="0" fontId="9" fillId="2" borderId="2" xfId="0" applyFont="1" applyFill="1" applyBorder="1" applyAlignment="1" applyProtection="1">
      <alignment horizontal="left" vertical="center" wrapText="1"/>
      <protection locked="0"/>
    </xf>
    <xf numFmtId="0" fontId="9" fillId="2" borderId="3" xfId="0" applyFont="1" applyFill="1" applyBorder="1" applyAlignment="1" applyProtection="1">
      <alignment horizontal="left" vertical="center" wrapText="1"/>
      <protection locked="0"/>
    </xf>
    <xf numFmtId="0" fontId="9" fillId="2" borderId="4" xfId="0" applyFont="1" applyFill="1" applyBorder="1" applyAlignment="1" applyProtection="1">
      <alignment horizontal="left" vertical="center" wrapText="1"/>
      <protection locked="0"/>
    </xf>
    <xf numFmtId="0" fontId="9" fillId="2" borderId="7" xfId="0" applyFont="1" applyFill="1" applyBorder="1" applyAlignment="1" applyProtection="1">
      <alignment horizontal="left" vertical="center" wrapText="1"/>
      <protection locked="0"/>
    </xf>
    <xf numFmtId="0" fontId="9" fillId="2" borderId="8" xfId="0" applyFont="1" applyFill="1" applyBorder="1" applyAlignment="1" applyProtection="1">
      <alignment horizontal="left" vertical="center" wrapText="1"/>
      <protection locked="0"/>
    </xf>
    <xf numFmtId="0" fontId="9" fillId="2" borderId="9" xfId="0" applyFont="1" applyFill="1" applyBorder="1" applyAlignment="1" applyProtection="1">
      <alignment horizontal="left" vertical="center" wrapText="1"/>
      <protection locked="0"/>
    </xf>
    <xf numFmtId="0" fontId="3" fillId="4" borderId="2" xfId="0" applyFont="1" applyFill="1" applyBorder="1" applyAlignment="1">
      <alignment horizontal="left" vertical="center" wrapText="1"/>
    </xf>
    <xf numFmtId="0" fontId="3" fillId="4" borderId="3" xfId="0" applyFont="1" applyFill="1" applyBorder="1" applyAlignment="1">
      <alignment horizontal="left" vertical="center" wrapText="1"/>
    </xf>
    <xf numFmtId="0" fontId="3" fillId="4" borderId="4" xfId="0" applyFont="1" applyFill="1" applyBorder="1" applyAlignment="1">
      <alignment horizontal="left" vertical="center" wrapText="1"/>
    </xf>
    <xf numFmtId="0" fontId="3" fillId="4" borderId="7" xfId="0" applyFont="1" applyFill="1" applyBorder="1" applyAlignment="1">
      <alignment horizontal="left" vertical="center" wrapText="1"/>
    </xf>
    <xf numFmtId="0" fontId="3" fillId="4" borderId="8" xfId="0" applyFont="1" applyFill="1" applyBorder="1" applyAlignment="1">
      <alignment horizontal="left" vertical="center" wrapText="1"/>
    </xf>
    <xf numFmtId="0" fontId="3" fillId="4" borderId="9" xfId="0" applyFont="1" applyFill="1" applyBorder="1" applyAlignment="1">
      <alignment horizontal="left" vertical="center" wrapText="1"/>
    </xf>
    <xf numFmtId="0" fontId="3" fillId="2" borderId="3" xfId="0" applyFont="1" applyFill="1" applyBorder="1" applyAlignment="1" applyProtection="1">
      <alignment horizontal="left" vertical="center" wrapText="1"/>
      <protection locked="0"/>
    </xf>
    <xf numFmtId="0" fontId="3" fillId="2" borderId="4" xfId="0" applyFont="1" applyFill="1" applyBorder="1" applyAlignment="1" applyProtection="1">
      <alignment horizontal="left" vertical="center" wrapText="1"/>
      <protection locked="0"/>
    </xf>
    <xf numFmtId="0" fontId="3" fillId="2" borderId="8" xfId="0" applyFont="1" applyFill="1" applyBorder="1" applyAlignment="1" applyProtection="1">
      <alignment horizontal="left" vertical="center" wrapText="1"/>
      <protection locked="0"/>
    </xf>
    <xf numFmtId="0" fontId="3" fillId="2" borderId="9" xfId="0" applyFont="1" applyFill="1" applyBorder="1" applyAlignment="1" applyProtection="1">
      <alignment horizontal="left" vertical="center" wrapText="1"/>
      <protection locked="0"/>
    </xf>
    <xf numFmtId="0" fontId="2" fillId="3" borderId="2" xfId="0" applyFont="1" applyFill="1" applyBorder="1" applyAlignment="1">
      <alignment horizontal="left" vertical="center" wrapText="1"/>
    </xf>
    <xf numFmtId="0" fontId="2" fillId="3" borderId="3" xfId="0" applyFont="1" applyFill="1" applyBorder="1" applyAlignment="1">
      <alignment horizontal="left" vertical="center" wrapText="1"/>
    </xf>
    <xf numFmtId="0" fontId="2" fillId="3" borderId="4" xfId="0" applyFont="1" applyFill="1" applyBorder="1" applyAlignment="1">
      <alignment horizontal="left" vertical="center" wrapText="1"/>
    </xf>
    <xf numFmtId="0" fontId="2" fillId="3" borderId="7" xfId="0" applyFont="1" applyFill="1" applyBorder="1" applyAlignment="1">
      <alignment horizontal="left" vertical="center" wrapText="1"/>
    </xf>
    <xf numFmtId="0" fontId="2" fillId="3" borderId="8" xfId="0" applyFont="1" applyFill="1" applyBorder="1" applyAlignment="1">
      <alignment horizontal="left" vertical="center" wrapText="1"/>
    </xf>
    <xf numFmtId="0" fontId="2" fillId="3" borderId="9" xfId="0" applyFont="1" applyFill="1" applyBorder="1" applyAlignment="1">
      <alignment horizontal="left" vertical="center" wrapText="1"/>
    </xf>
    <xf numFmtId="0" fontId="3" fillId="2" borderId="2" xfId="0" applyFont="1" applyFill="1" applyBorder="1" applyAlignment="1" applyProtection="1">
      <alignment horizontal="left" vertical="center" wrapText="1"/>
      <protection locked="0"/>
    </xf>
    <xf numFmtId="0" fontId="3" fillId="2" borderId="7" xfId="0" applyFont="1" applyFill="1" applyBorder="1" applyAlignment="1" applyProtection="1">
      <alignment horizontal="left" vertical="center" wrapText="1"/>
      <protection locked="0"/>
    </xf>
    <xf numFmtId="0" fontId="3" fillId="2" borderId="6" xfId="0" applyFont="1" applyFill="1" applyBorder="1" applyAlignment="1">
      <alignment horizontal="left" vertical="center" wrapText="1"/>
    </xf>
    <xf numFmtId="0" fontId="2" fillId="3" borderId="0" xfId="0" applyFont="1" applyFill="1" applyAlignment="1">
      <alignment horizontal="left" vertical="center" wrapText="1"/>
    </xf>
    <xf numFmtId="0" fontId="2" fillId="3" borderId="6" xfId="0" applyFont="1" applyFill="1" applyBorder="1" applyAlignment="1">
      <alignment horizontal="left" vertical="center" wrapText="1"/>
    </xf>
    <xf numFmtId="0" fontId="3" fillId="4" borderId="5" xfId="0" applyFont="1" applyFill="1" applyBorder="1" applyAlignment="1">
      <alignment horizontal="left" vertical="center" wrapText="1"/>
    </xf>
    <xf numFmtId="0" fontId="3" fillId="4" borderId="0" xfId="0" applyFont="1" applyFill="1" applyAlignment="1">
      <alignment horizontal="left" vertical="center" wrapText="1"/>
    </xf>
    <xf numFmtId="0" fontId="3" fillId="4" borderId="6" xfId="0" applyFont="1" applyFill="1" applyBorder="1" applyAlignment="1">
      <alignment horizontal="left" vertical="center" wrapText="1"/>
    </xf>
    <xf numFmtId="0" fontId="3" fillId="2" borderId="5" xfId="0" applyFont="1" applyFill="1" applyBorder="1" applyAlignment="1">
      <alignment horizontal="right" vertical="center" wrapText="1"/>
    </xf>
    <xf numFmtId="0" fontId="3" fillId="2" borderId="0" xfId="0" applyFont="1" applyFill="1" applyAlignment="1" applyProtection="1">
      <alignment horizontal="center" vertical="center" wrapText="1"/>
      <protection locked="0"/>
    </xf>
    <xf numFmtId="0" fontId="9" fillId="2" borderId="5" xfId="0" applyFont="1" applyFill="1" applyBorder="1" applyAlignment="1" applyProtection="1">
      <alignment horizontal="left" vertical="center" wrapText="1"/>
      <protection locked="0"/>
    </xf>
    <xf numFmtId="0" fontId="9" fillId="2" borderId="0" xfId="0" applyFont="1" applyFill="1" applyAlignment="1" applyProtection="1">
      <alignment horizontal="left" vertical="center" wrapText="1"/>
      <protection locked="0"/>
    </xf>
    <xf numFmtId="0" fontId="9" fillId="2" borderId="6" xfId="0" applyFont="1" applyFill="1" applyBorder="1" applyAlignment="1" applyProtection="1">
      <alignment horizontal="left" vertical="center" wrapText="1"/>
      <protection locked="0"/>
    </xf>
    <xf numFmtId="0" fontId="13" fillId="3" borderId="8" xfId="0" applyFont="1" applyFill="1" applyBorder="1" applyAlignment="1">
      <alignment horizontal="left" vertical="center" wrapText="1"/>
    </xf>
    <xf numFmtId="0" fontId="3" fillId="2" borderId="5" xfId="0" applyFont="1" applyFill="1" applyBorder="1" applyAlignment="1" applyProtection="1">
      <alignment horizontal="left" vertical="center" wrapText="1"/>
      <protection locked="0"/>
    </xf>
    <xf numFmtId="0" fontId="3" fillId="2" borderId="0" xfId="0" applyFont="1" applyFill="1" applyAlignment="1" applyProtection="1">
      <alignment horizontal="left" vertical="center" wrapText="1"/>
      <protection locked="0"/>
    </xf>
    <xf numFmtId="0" fontId="3" fillId="2" borderId="6" xfId="0" applyFont="1" applyFill="1" applyBorder="1" applyAlignment="1" applyProtection="1">
      <alignment horizontal="left" vertical="center" wrapText="1"/>
      <protection locked="0"/>
    </xf>
    <xf numFmtId="0" fontId="3" fillId="4" borderId="1" xfId="0"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2" borderId="4" xfId="0" applyFont="1" applyFill="1" applyBorder="1" applyAlignment="1">
      <alignment horizontal="left" vertical="center" wrapText="1"/>
    </xf>
    <xf numFmtId="0" fontId="3" fillId="2" borderId="9" xfId="0" applyFont="1" applyFill="1" applyBorder="1" applyAlignment="1">
      <alignment horizontal="left" vertical="center" wrapText="1"/>
    </xf>
    <xf numFmtId="0" fontId="3" fillId="2" borderId="7" xfId="0" applyFont="1" applyFill="1" applyBorder="1" applyAlignment="1">
      <alignment horizontal="left" vertical="center" wrapText="1"/>
    </xf>
    <xf numFmtId="0" fontId="3" fillId="2" borderId="2" xfId="0" applyFont="1" applyFill="1" applyBorder="1" applyAlignment="1">
      <alignment horizontal="left" vertical="center" wrapText="1"/>
    </xf>
    <xf numFmtId="0" fontId="20" fillId="2" borderId="0" xfId="0" applyFont="1" applyFill="1" applyAlignment="1" applyProtection="1">
      <alignment horizontal="center" vertical="center" shrinkToFit="1"/>
      <protection locked="0"/>
    </xf>
    <xf numFmtId="0" fontId="3" fillId="2" borderId="0" xfId="0" applyFont="1" applyFill="1" applyAlignment="1">
      <alignment horizontal="right" vertical="center" wrapText="1"/>
    </xf>
    <xf numFmtId="0" fontId="3" fillId="2" borderId="7" xfId="0" applyFont="1" applyFill="1" applyBorder="1" applyAlignment="1">
      <alignment horizontal="right" vertical="center" wrapText="1"/>
    </xf>
    <xf numFmtId="0" fontId="20" fillId="2" borderId="8" xfId="0" applyFont="1" applyFill="1" applyBorder="1" applyAlignment="1" applyProtection="1">
      <alignment horizontal="center" vertical="center" shrinkToFit="1"/>
      <protection locked="0"/>
    </xf>
    <xf numFmtId="0" fontId="3" fillId="2" borderId="8" xfId="0" applyFont="1" applyFill="1" applyBorder="1" applyAlignment="1">
      <alignment horizontal="right" vertical="center" wrapText="1"/>
    </xf>
    <xf numFmtId="0" fontId="13" fillId="4" borderId="19" xfId="0" applyFont="1" applyFill="1" applyBorder="1" applyAlignment="1">
      <alignment horizontal="left" vertical="center" wrapText="1"/>
    </xf>
    <xf numFmtId="0" fontId="13" fillId="4" borderId="20" xfId="0" applyFont="1" applyFill="1" applyBorder="1" applyAlignment="1">
      <alignment horizontal="left" vertical="center" wrapText="1"/>
    </xf>
    <xf numFmtId="0" fontId="13" fillId="4" borderId="21" xfId="0" applyFont="1" applyFill="1" applyBorder="1" applyAlignment="1">
      <alignment horizontal="left" vertical="center" wrapText="1"/>
    </xf>
    <xf numFmtId="0" fontId="13" fillId="4" borderId="16" xfId="0" applyFont="1" applyFill="1" applyBorder="1" applyAlignment="1">
      <alignment horizontal="left" vertical="center" wrapText="1"/>
    </xf>
    <xf numFmtId="0" fontId="13" fillId="4" borderId="17" xfId="0" applyFont="1" applyFill="1" applyBorder="1" applyAlignment="1">
      <alignment horizontal="left" vertical="center" wrapText="1"/>
    </xf>
    <xf numFmtId="0" fontId="13" fillId="4" borderId="18" xfId="0" applyFont="1" applyFill="1" applyBorder="1" applyAlignment="1">
      <alignment horizontal="left" vertical="center" wrapText="1"/>
    </xf>
    <xf numFmtId="0" fontId="6" fillId="4" borderId="2" xfId="0" applyFont="1" applyFill="1" applyBorder="1" applyAlignment="1">
      <alignment horizontal="left" vertical="center" wrapText="1"/>
    </xf>
    <xf numFmtId="0" fontId="6" fillId="4" borderId="3" xfId="0" applyFont="1" applyFill="1" applyBorder="1" applyAlignment="1">
      <alignment horizontal="left" vertical="center" wrapText="1"/>
    </xf>
    <xf numFmtId="0" fontId="6" fillId="4" borderId="4" xfId="0" applyFont="1" applyFill="1" applyBorder="1" applyAlignment="1">
      <alignment horizontal="left" vertical="center" wrapText="1"/>
    </xf>
    <xf numFmtId="0" fontId="6" fillId="4" borderId="7" xfId="0" applyFont="1" applyFill="1" applyBorder="1" applyAlignment="1">
      <alignment horizontal="left" vertical="center" wrapText="1"/>
    </xf>
    <xf numFmtId="0" fontId="6" fillId="4" borderId="8" xfId="0" applyFont="1" applyFill="1" applyBorder="1" applyAlignment="1">
      <alignment horizontal="left" vertical="center" wrapText="1"/>
    </xf>
    <xf numFmtId="0" fontId="6" fillId="4" borderId="9" xfId="0" applyFont="1" applyFill="1" applyBorder="1" applyAlignment="1">
      <alignment horizontal="left" vertical="center" wrapText="1"/>
    </xf>
    <xf numFmtId="0" fontId="6" fillId="4" borderId="5" xfId="0" applyFont="1" applyFill="1" applyBorder="1" applyAlignment="1">
      <alignment horizontal="left" vertical="center" wrapText="1"/>
    </xf>
    <xf numFmtId="0" fontId="6" fillId="4" borderId="0" xfId="0" applyFont="1" applyFill="1" applyAlignment="1">
      <alignment horizontal="left" vertical="center" wrapText="1"/>
    </xf>
    <xf numFmtId="0" fontId="6" fillId="4" borderId="6" xfId="0" applyFont="1" applyFill="1" applyBorder="1" applyAlignment="1">
      <alignment horizontal="left" vertical="center" wrapText="1"/>
    </xf>
    <xf numFmtId="0" fontId="2" fillId="3" borderId="5" xfId="0" applyFont="1" applyFill="1" applyBorder="1" applyAlignment="1">
      <alignment horizontal="left" vertical="center" wrapText="1"/>
    </xf>
    <xf numFmtId="0" fontId="9" fillId="2" borderId="2" xfId="0" applyFont="1" applyFill="1" applyBorder="1" applyAlignment="1" applyProtection="1">
      <alignment horizontal="left" vertical="top" wrapText="1"/>
      <protection locked="0"/>
    </xf>
    <xf numFmtId="0" fontId="9" fillId="2" borderId="3" xfId="0" applyFont="1" applyFill="1" applyBorder="1" applyAlignment="1" applyProtection="1">
      <alignment horizontal="left" vertical="top" wrapText="1"/>
      <protection locked="0"/>
    </xf>
    <xf numFmtId="0" fontId="9" fillId="2" borderId="4" xfId="0" applyFont="1" applyFill="1" applyBorder="1" applyAlignment="1" applyProtection="1">
      <alignment horizontal="left" vertical="top" wrapText="1"/>
      <protection locked="0"/>
    </xf>
    <xf numFmtId="0" fontId="9" fillId="2" borderId="5" xfId="0" applyFont="1" applyFill="1" applyBorder="1" applyAlignment="1" applyProtection="1">
      <alignment horizontal="left" vertical="top" wrapText="1"/>
      <protection locked="0"/>
    </xf>
    <xf numFmtId="0" fontId="9" fillId="2" borderId="0" xfId="0" applyFont="1" applyFill="1" applyAlignment="1" applyProtection="1">
      <alignment horizontal="left" vertical="top" wrapText="1"/>
      <protection locked="0"/>
    </xf>
    <xf numFmtId="0" fontId="9" fillId="2" borderId="6" xfId="0" applyFont="1" applyFill="1" applyBorder="1" applyAlignment="1" applyProtection="1">
      <alignment horizontal="left" vertical="top" wrapText="1"/>
      <protection locked="0"/>
    </xf>
    <xf numFmtId="0" fontId="9" fillId="2" borderId="7" xfId="0" applyFont="1" applyFill="1" applyBorder="1" applyAlignment="1" applyProtection="1">
      <alignment horizontal="left" vertical="top" wrapText="1"/>
      <protection locked="0"/>
    </xf>
    <xf numFmtId="0" fontId="9" fillId="2" borderId="8" xfId="0" applyFont="1" applyFill="1" applyBorder="1" applyAlignment="1" applyProtection="1">
      <alignment horizontal="left" vertical="top" wrapText="1"/>
      <protection locked="0"/>
    </xf>
    <xf numFmtId="0" fontId="9" fillId="2" borderId="9" xfId="0" applyFont="1" applyFill="1" applyBorder="1" applyAlignment="1" applyProtection="1">
      <alignment horizontal="left" vertical="top" wrapText="1"/>
      <protection locked="0"/>
    </xf>
    <xf numFmtId="0" fontId="3" fillId="2" borderId="5" xfId="0" applyFont="1" applyFill="1" applyBorder="1" applyAlignment="1">
      <alignment horizontal="left" vertical="center" wrapText="1"/>
    </xf>
    <xf numFmtId="0" fontId="3" fillId="2" borderId="2" xfId="0" applyFont="1" applyFill="1" applyBorder="1" applyAlignment="1">
      <alignment vertical="center" wrapText="1"/>
    </xf>
    <xf numFmtId="0" fontId="3" fillId="2" borderId="3" xfId="0" applyFont="1" applyFill="1" applyBorder="1" applyAlignment="1">
      <alignment vertical="center" wrapText="1"/>
    </xf>
    <xf numFmtId="0" fontId="3" fillId="2" borderId="0" xfId="0" applyFont="1" applyFill="1" applyAlignment="1">
      <alignment vertical="center" wrapText="1"/>
    </xf>
    <xf numFmtId="0" fontId="3" fillId="2" borderId="6" xfId="0" applyFont="1" applyFill="1" applyBorder="1" applyAlignment="1">
      <alignment vertical="center" wrapText="1"/>
    </xf>
    <xf numFmtId="0" fontId="3" fillId="2" borderId="7" xfId="0" applyFont="1" applyFill="1" applyBorder="1" applyAlignment="1">
      <alignment vertical="center" wrapText="1"/>
    </xf>
    <xf numFmtId="0" fontId="3" fillId="2" borderId="8" xfId="0" applyFont="1" applyFill="1" applyBorder="1" applyAlignment="1">
      <alignment vertical="center" wrapText="1"/>
    </xf>
    <xf numFmtId="0" fontId="3" fillId="2" borderId="9" xfId="0" applyFont="1" applyFill="1" applyBorder="1" applyAlignment="1">
      <alignment vertical="center" wrapText="1"/>
    </xf>
    <xf numFmtId="0" fontId="9" fillId="4" borderId="2" xfId="0" applyFont="1" applyFill="1" applyBorder="1" applyAlignment="1">
      <alignment horizontal="left" vertical="center" wrapText="1"/>
    </xf>
    <xf numFmtId="0" fontId="9" fillId="4" borderId="3" xfId="0" applyFont="1" applyFill="1" applyBorder="1" applyAlignment="1">
      <alignment horizontal="left" vertical="center" wrapText="1"/>
    </xf>
    <xf numFmtId="0" fontId="9" fillId="4" borderId="5" xfId="0" applyFont="1" applyFill="1" applyBorder="1" applyAlignment="1">
      <alignment horizontal="left" vertical="center" wrapText="1"/>
    </xf>
    <xf numFmtId="0" fontId="9" fillId="4" borderId="0" xfId="0" applyFont="1" applyFill="1" applyAlignment="1">
      <alignment horizontal="left" vertical="center" wrapText="1"/>
    </xf>
    <xf numFmtId="0" fontId="9" fillId="4" borderId="7" xfId="0" applyFont="1" applyFill="1" applyBorder="1" applyAlignment="1">
      <alignment horizontal="left" vertical="center" wrapText="1"/>
    </xf>
    <xf numFmtId="0" fontId="9" fillId="4" borderId="8" xfId="0" applyFont="1" applyFill="1" applyBorder="1" applyAlignment="1">
      <alignment horizontal="left" vertical="center" wrapText="1"/>
    </xf>
    <xf numFmtId="0" fontId="9" fillId="4" borderId="4" xfId="0" applyFont="1" applyFill="1" applyBorder="1" applyAlignment="1">
      <alignment horizontal="left" vertical="center" wrapText="1"/>
    </xf>
    <xf numFmtId="0" fontId="9" fillId="4" borderId="9" xfId="0" applyFont="1" applyFill="1" applyBorder="1" applyAlignment="1">
      <alignment horizontal="left" vertical="center" wrapText="1"/>
    </xf>
    <xf numFmtId="49" fontId="3" fillId="2" borderId="2" xfId="0" applyNumberFormat="1" applyFont="1" applyFill="1" applyBorder="1" applyAlignment="1" applyProtection="1">
      <alignment horizontal="left" vertical="center" wrapText="1"/>
      <protection locked="0"/>
    </xf>
    <xf numFmtId="49" fontId="3" fillId="2" borderId="3" xfId="0" applyNumberFormat="1" applyFont="1" applyFill="1" applyBorder="1" applyAlignment="1" applyProtection="1">
      <alignment horizontal="left" vertical="center" wrapText="1"/>
      <protection locked="0"/>
    </xf>
    <xf numFmtId="49" fontId="3" fillId="2" borderId="4" xfId="0" applyNumberFormat="1" applyFont="1" applyFill="1" applyBorder="1" applyAlignment="1" applyProtection="1">
      <alignment horizontal="left" vertical="center" wrapText="1"/>
      <protection locked="0"/>
    </xf>
    <xf numFmtId="49" fontId="3" fillId="2" borderId="7" xfId="0" applyNumberFormat="1" applyFont="1" applyFill="1" applyBorder="1" applyAlignment="1" applyProtection="1">
      <alignment horizontal="left" vertical="center" wrapText="1"/>
      <protection locked="0"/>
    </xf>
    <xf numFmtId="49" fontId="3" fillId="2" borderId="8" xfId="0" applyNumberFormat="1" applyFont="1" applyFill="1" applyBorder="1" applyAlignment="1" applyProtection="1">
      <alignment horizontal="left" vertical="center" wrapText="1"/>
      <protection locked="0"/>
    </xf>
    <xf numFmtId="49" fontId="3" fillId="2" borderId="9" xfId="0" applyNumberFormat="1" applyFont="1" applyFill="1" applyBorder="1" applyAlignment="1" applyProtection="1">
      <alignment horizontal="left" vertical="center" wrapText="1"/>
      <protection locked="0"/>
    </xf>
    <xf numFmtId="0" fontId="3" fillId="2" borderId="0" xfId="0" applyFont="1" applyFill="1" applyAlignment="1">
      <alignment horizontal="center" vertical="center" wrapText="1"/>
    </xf>
    <xf numFmtId="0" fontId="3" fillId="2" borderId="8" xfId="0" applyFont="1" applyFill="1" applyBorder="1" applyAlignment="1">
      <alignment horizontal="center" vertical="center" wrapText="1"/>
    </xf>
    <xf numFmtId="0" fontId="9" fillId="2" borderId="0" xfId="0" applyFont="1" applyFill="1" applyAlignment="1">
      <alignment horizontal="center" vertical="center" wrapText="1"/>
    </xf>
    <xf numFmtId="0" fontId="9" fillId="2" borderId="6" xfId="0" applyFont="1" applyFill="1" applyBorder="1" applyAlignment="1">
      <alignment horizontal="left" vertical="center" wrapText="1"/>
    </xf>
    <xf numFmtId="0" fontId="9" fillId="4" borderId="6" xfId="0" applyFont="1" applyFill="1" applyBorder="1" applyAlignment="1">
      <alignment horizontal="left" vertical="center" wrapText="1"/>
    </xf>
    <xf numFmtId="0" fontId="3" fillId="2" borderId="2" xfId="0" applyFont="1" applyFill="1" applyBorder="1" applyAlignment="1">
      <alignment horizontal="right" vertical="center" wrapText="1"/>
    </xf>
    <xf numFmtId="0" fontId="20" fillId="2" borderId="3" xfId="0" applyFont="1" applyFill="1" applyBorder="1" applyAlignment="1" applyProtection="1">
      <alignment horizontal="center" vertical="center" shrinkToFit="1"/>
      <protection locked="0"/>
    </xf>
    <xf numFmtId="0" fontId="9" fillId="2" borderId="8" xfId="0" applyFont="1" applyFill="1" applyBorder="1" applyAlignment="1">
      <alignment horizontal="left" vertical="center" wrapText="1"/>
    </xf>
    <xf numFmtId="0" fontId="9" fillId="2" borderId="8" xfId="0" applyFont="1" applyFill="1" applyBorder="1" applyAlignment="1">
      <alignment horizontal="center" vertical="center" wrapText="1"/>
    </xf>
    <xf numFmtId="0" fontId="9" fillId="2" borderId="9" xfId="0" applyFont="1" applyFill="1" applyBorder="1" applyAlignment="1">
      <alignment horizontal="left" vertical="center" wrapText="1"/>
    </xf>
    <xf numFmtId="0" fontId="3" fillId="2" borderId="3" xfId="0" applyFont="1" applyFill="1" applyBorder="1" applyAlignment="1">
      <alignment horizontal="right" vertical="center" wrapText="1"/>
    </xf>
    <xf numFmtId="0" fontId="3" fillId="2" borderId="0" xfId="0" applyFont="1" applyFill="1" applyAlignment="1" applyProtection="1">
      <alignment horizontal="left" vertical="center" shrinkToFit="1"/>
      <protection locked="0"/>
    </xf>
    <xf numFmtId="0" fontId="3" fillId="2" borderId="8" xfId="0" applyFont="1" applyFill="1" applyBorder="1" applyAlignment="1" applyProtection="1">
      <alignment horizontal="left" vertical="center" shrinkToFit="1"/>
      <protection locked="0"/>
    </xf>
    <xf numFmtId="0" fontId="3" fillId="2" borderId="16" xfId="0" applyFont="1" applyFill="1" applyBorder="1" applyAlignment="1">
      <alignment horizontal="right" vertical="center" wrapText="1"/>
    </xf>
    <xf numFmtId="0" fontId="3" fillId="2" borderId="17" xfId="0" applyFont="1" applyFill="1" applyBorder="1" applyAlignment="1">
      <alignment horizontal="right" vertical="center" wrapText="1"/>
    </xf>
    <xf numFmtId="176" fontId="3" fillId="2" borderId="0" xfId="0" applyNumberFormat="1" applyFont="1" applyFill="1" applyAlignment="1" applyProtection="1">
      <alignment horizontal="right" vertical="center" wrapText="1"/>
      <protection locked="0"/>
    </xf>
    <xf numFmtId="176" fontId="3" fillId="2" borderId="17" xfId="0" applyNumberFormat="1" applyFont="1" applyFill="1" applyBorder="1" applyAlignment="1" applyProtection="1">
      <alignment horizontal="right" vertical="center" wrapText="1"/>
      <protection locked="0"/>
    </xf>
    <xf numFmtId="0" fontId="3" fillId="2" borderId="17" xfId="0" applyFont="1" applyFill="1" applyBorder="1" applyAlignment="1">
      <alignment horizontal="left" vertical="center" wrapText="1"/>
    </xf>
    <xf numFmtId="0" fontId="3" fillId="2" borderId="18" xfId="0" applyFont="1" applyFill="1" applyBorder="1" applyAlignment="1">
      <alignment horizontal="left" vertical="center" wrapText="1"/>
    </xf>
    <xf numFmtId="0" fontId="6" fillId="4" borderId="16" xfId="0" applyFont="1" applyFill="1" applyBorder="1" applyAlignment="1">
      <alignment horizontal="left" vertical="center" wrapText="1"/>
    </xf>
    <xf numFmtId="0" fontId="6" fillId="4" borderId="17" xfId="0" applyFont="1" applyFill="1" applyBorder="1" applyAlignment="1">
      <alignment horizontal="left" vertical="center" wrapText="1"/>
    </xf>
    <xf numFmtId="0" fontId="6" fillId="4" borderId="18" xfId="0" applyFont="1" applyFill="1" applyBorder="1" applyAlignment="1">
      <alignment horizontal="left" vertical="center" wrapText="1"/>
    </xf>
    <xf numFmtId="0" fontId="9" fillId="2" borderId="19" xfId="0" applyFont="1" applyFill="1" applyBorder="1" applyAlignment="1" applyProtection="1">
      <alignment horizontal="left" vertical="center" wrapText="1"/>
      <protection locked="0"/>
    </xf>
    <xf numFmtId="0" fontId="9" fillId="2" borderId="20" xfId="0" applyFont="1" applyFill="1" applyBorder="1" applyAlignment="1" applyProtection="1">
      <alignment horizontal="left" vertical="center" wrapText="1"/>
      <protection locked="0"/>
    </xf>
    <xf numFmtId="0" fontId="9" fillId="2" borderId="21" xfId="0" applyFont="1" applyFill="1" applyBorder="1" applyAlignment="1" applyProtection="1">
      <alignment horizontal="left" vertical="center" wrapText="1"/>
      <protection locked="0"/>
    </xf>
    <xf numFmtId="0" fontId="9" fillId="2" borderId="16" xfId="0" applyFont="1" applyFill="1" applyBorder="1" applyAlignment="1" applyProtection="1">
      <alignment horizontal="left" vertical="center" wrapText="1"/>
      <protection locked="0"/>
    </xf>
    <xf numFmtId="0" fontId="9" fillId="2" borderId="17" xfId="0" applyFont="1" applyFill="1" applyBorder="1" applyAlignment="1" applyProtection="1">
      <alignment horizontal="left" vertical="center" wrapText="1"/>
      <protection locked="0"/>
    </xf>
    <xf numFmtId="0" fontId="9" fillId="2" borderId="18" xfId="0" applyFont="1" applyFill="1" applyBorder="1" applyAlignment="1" applyProtection="1">
      <alignment horizontal="left" vertical="center" wrapText="1"/>
      <protection locked="0"/>
    </xf>
    <xf numFmtId="0" fontId="3" fillId="2" borderId="22" xfId="0" applyFont="1" applyFill="1" applyBorder="1" applyAlignment="1" applyProtection="1">
      <alignment horizontal="left" vertical="center" wrapText="1"/>
      <protection locked="0"/>
    </xf>
    <xf numFmtId="58" fontId="3" fillId="2" borderId="2" xfId="0" applyNumberFormat="1" applyFont="1" applyFill="1" applyBorder="1" applyAlignment="1" applyProtection="1">
      <alignment horizontal="left" vertical="center" wrapText="1"/>
      <protection locked="0"/>
    </xf>
    <xf numFmtId="58" fontId="3" fillId="2" borderId="3" xfId="0" applyNumberFormat="1" applyFont="1" applyFill="1" applyBorder="1" applyAlignment="1" applyProtection="1">
      <alignment horizontal="left" vertical="center" wrapText="1"/>
      <protection locked="0"/>
    </xf>
    <xf numFmtId="58" fontId="3" fillId="2" borderId="4" xfId="0" applyNumberFormat="1" applyFont="1" applyFill="1" applyBorder="1" applyAlignment="1" applyProtection="1">
      <alignment horizontal="left" vertical="center" wrapText="1"/>
      <protection locked="0"/>
    </xf>
    <xf numFmtId="58" fontId="3" fillId="2" borderId="7" xfId="0" applyNumberFormat="1" applyFont="1" applyFill="1" applyBorder="1" applyAlignment="1" applyProtection="1">
      <alignment horizontal="left" vertical="center" wrapText="1"/>
      <protection locked="0"/>
    </xf>
    <xf numFmtId="58" fontId="3" fillId="2" borderId="8" xfId="0" applyNumberFormat="1" applyFont="1" applyFill="1" applyBorder="1" applyAlignment="1" applyProtection="1">
      <alignment horizontal="left" vertical="center" wrapText="1"/>
      <protection locked="0"/>
    </xf>
    <xf numFmtId="58" fontId="3" fillId="2" borderId="9" xfId="0" applyNumberFormat="1" applyFont="1" applyFill="1" applyBorder="1" applyAlignment="1" applyProtection="1">
      <alignment horizontal="left" vertical="center" wrapText="1"/>
      <protection locked="0"/>
    </xf>
    <xf numFmtId="0" fontId="3" fillId="4" borderId="16" xfId="0" applyFont="1" applyFill="1" applyBorder="1" applyAlignment="1">
      <alignment horizontal="left" vertical="center" wrapText="1"/>
    </xf>
    <xf numFmtId="0" fontId="3" fillId="4" borderId="17" xfId="0" applyFont="1" applyFill="1" applyBorder="1" applyAlignment="1">
      <alignment horizontal="left" vertical="center" wrapText="1"/>
    </xf>
    <xf numFmtId="0" fontId="3" fillId="4" borderId="18" xfId="0" applyFont="1" applyFill="1" applyBorder="1" applyAlignment="1">
      <alignment horizontal="left" vertical="center" wrapText="1"/>
    </xf>
    <xf numFmtId="0" fontId="3" fillId="2" borderId="3" xfId="0" applyFont="1" applyFill="1" applyBorder="1" applyAlignment="1" applyProtection="1">
      <alignment horizontal="center" vertical="center" wrapText="1"/>
      <protection locked="0"/>
    </xf>
    <xf numFmtId="0" fontId="3" fillId="4" borderId="1" xfId="0" applyFont="1" applyFill="1" applyBorder="1" applyAlignment="1">
      <alignment horizontal="center" vertical="center" textRotation="255" wrapText="1"/>
    </xf>
    <xf numFmtId="0" fontId="9" fillId="2" borderId="4" xfId="0" applyFont="1" applyFill="1" applyBorder="1" applyAlignment="1">
      <alignment horizontal="left" vertical="center" wrapText="1"/>
    </xf>
    <xf numFmtId="0" fontId="34" fillId="2" borderId="5" xfId="0" applyFont="1" applyFill="1" applyBorder="1" applyAlignment="1">
      <alignment horizontal="right" vertical="center" wrapText="1"/>
    </xf>
    <xf numFmtId="0" fontId="34" fillId="2" borderId="0" xfId="0" applyFont="1" applyFill="1" applyAlignment="1">
      <alignment horizontal="left" vertical="center" wrapText="1"/>
    </xf>
    <xf numFmtId="0" fontId="6" fillId="4" borderId="19" xfId="0" applyFont="1" applyFill="1" applyBorder="1" applyAlignment="1">
      <alignment horizontal="left" vertical="center" wrapText="1"/>
    </xf>
    <xf numFmtId="0" fontId="6" fillId="4" borderId="20" xfId="0" applyFont="1" applyFill="1" applyBorder="1" applyAlignment="1">
      <alignment horizontal="left" vertical="center" wrapText="1"/>
    </xf>
    <xf numFmtId="0" fontId="6" fillId="4" borderId="21" xfId="0" applyFont="1" applyFill="1" applyBorder="1" applyAlignment="1">
      <alignment horizontal="left" vertical="center" wrapText="1"/>
    </xf>
    <xf numFmtId="0" fontId="3" fillId="4" borderId="19" xfId="0" applyFont="1" applyFill="1" applyBorder="1" applyAlignment="1">
      <alignment horizontal="left" vertical="center" wrapText="1"/>
    </xf>
    <xf numFmtId="0" fontId="3" fillId="4" borderId="20" xfId="0" applyFont="1" applyFill="1" applyBorder="1" applyAlignment="1">
      <alignment horizontal="left" vertical="center" wrapText="1"/>
    </xf>
    <xf numFmtId="0" fontId="3" fillId="4" borderId="21" xfId="0" applyFont="1" applyFill="1" applyBorder="1" applyAlignment="1">
      <alignment horizontal="left" vertical="center" wrapText="1"/>
    </xf>
    <xf numFmtId="0" fontId="3" fillId="2" borderId="15" xfId="0" applyFont="1" applyFill="1" applyBorder="1" applyAlignment="1" applyProtection="1">
      <alignment horizontal="left" vertical="center" wrapText="1"/>
      <protection locked="0"/>
    </xf>
    <xf numFmtId="0" fontId="3" fillId="4" borderId="13" xfId="0" applyFont="1" applyFill="1" applyBorder="1" applyAlignment="1">
      <alignment horizontal="center" vertical="center" textRotation="255" wrapText="1"/>
    </xf>
    <xf numFmtId="0" fontId="32" fillId="2" borderId="3" xfId="0" applyFont="1" applyFill="1" applyBorder="1" applyAlignment="1" applyProtection="1">
      <alignment horizontal="center" vertical="center" shrinkToFit="1"/>
      <protection locked="0"/>
    </xf>
    <xf numFmtId="0" fontId="32" fillId="2" borderId="0" xfId="0" applyFont="1" applyFill="1" applyAlignment="1" applyProtection="1">
      <alignment horizontal="center" vertical="center" shrinkToFit="1"/>
      <protection locked="0"/>
    </xf>
    <xf numFmtId="0" fontId="32" fillId="2" borderId="8" xfId="0" applyFont="1" applyFill="1" applyBorder="1" applyAlignment="1" applyProtection="1">
      <alignment horizontal="center" vertical="center" shrinkToFit="1"/>
      <protection locked="0"/>
    </xf>
    <xf numFmtId="0" fontId="20" fillId="2" borderId="17" xfId="0" applyFont="1" applyFill="1" applyBorder="1" applyAlignment="1" applyProtection="1">
      <alignment horizontal="center" vertical="center" shrinkToFit="1"/>
      <protection locked="0"/>
    </xf>
    <xf numFmtId="0" fontId="3" fillId="2" borderId="13" xfId="0" applyFont="1" applyFill="1" applyBorder="1" applyAlignment="1" applyProtection="1">
      <alignment horizontal="left" vertical="center" wrapText="1"/>
      <protection locked="0"/>
    </xf>
    <xf numFmtId="176" fontId="3" fillId="2" borderId="3" xfId="0" applyNumberFormat="1" applyFont="1" applyFill="1" applyBorder="1" applyAlignment="1" applyProtection="1">
      <alignment horizontal="right" vertical="center" wrapText="1"/>
      <protection locked="0"/>
    </xf>
    <xf numFmtId="0" fontId="3" fillId="2" borderId="19" xfId="0" applyFont="1" applyFill="1" applyBorder="1" applyAlignment="1" applyProtection="1">
      <alignment horizontal="left" vertical="center" wrapText="1"/>
      <protection locked="0"/>
    </xf>
    <xf numFmtId="0" fontId="3" fillId="2" borderId="20" xfId="0" applyFont="1" applyFill="1" applyBorder="1" applyAlignment="1" applyProtection="1">
      <alignment horizontal="left" vertical="center" wrapText="1"/>
      <protection locked="0"/>
    </xf>
    <xf numFmtId="0" fontId="3" fillId="2" borderId="21" xfId="0" applyFont="1" applyFill="1" applyBorder="1" applyAlignment="1" applyProtection="1">
      <alignment horizontal="left" vertical="center" wrapText="1"/>
      <protection locked="0"/>
    </xf>
    <xf numFmtId="0" fontId="3" fillId="2" borderId="16" xfId="0" applyFont="1" applyFill="1" applyBorder="1" applyAlignment="1" applyProtection="1">
      <alignment horizontal="left" vertical="center" wrapText="1"/>
      <protection locked="0"/>
    </xf>
    <xf numFmtId="0" fontId="3" fillId="2" borderId="17" xfId="0" applyFont="1" applyFill="1" applyBorder="1" applyAlignment="1" applyProtection="1">
      <alignment horizontal="left" vertical="center" wrapText="1"/>
      <protection locked="0"/>
    </xf>
    <xf numFmtId="0" fontId="3" fillId="2" borderId="18" xfId="0" applyFont="1" applyFill="1" applyBorder="1" applyAlignment="1" applyProtection="1">
      <alignment horizontal="left" vertical="center" wrapText="1"/>
      <protection locked="0"/>
    </xf>
    <xf numFmtId="0" fontId="3" fillId="2" borderId="23" xfId="0" applyFont="1" applyFill="1" applyBorder="1" applyAlignment="1" applyProtection="1">
      <alignment horizontal="left" vertical="center" wrapText="1"/>
      <protection locked="0"/>
    </xf>
    <xf numFmtId="0" fontId="3" fillId="0" borderId="2" xfId="0" applyFont="1" applyBorder="1" applyAlignment="1" applyProtection="1">
      <alignment horizontal="left" vertical="center" wrapText="1"/>
      <protection locked="0"/>
    </xf>
    <xf numFmtId="0" fontId="3" fillId="0" borderId="3" xfId="0" applyFont="1" applyBorder="1" applyAlignment="1" applyProtection="1">
      <alignment horizontal="left" vertical="center" wrapText="1"/>
      <protection locked="0"/>
    </xf>
    <xf numFmtId="0" fontId="3" fillId="0" borderId="4" xfId="0" applyFont="1" applyBorder="1" applyAlignment="1" applyProtection="1">
      <alignment horizontal="left" vertical="center" wrapText="1"/>
      <protection locked="0"/>
    </xf>
    <xf numFmtId="0" fontId="3" fillId="0" borderId="7" xfId="0" applyFont="1" applyBorder="1" applyAlignment="1" applyProtection="1">
      <alignment horizontal="left" vertical="center" wrapText="1"/>
      <protection locked="0"/>
    </xf>
    <xf numFmtId="0" fontId="3" fillId="0" borderId="8" xfId="0" applyFont="1" applyBorder="1" applyAlignment="1" applyProtection="1">
      <alignment horizontal="left" vertical="center" wrapText="1"/>
      <protection locked="0"/>
    </xf>
    <xf numFmtId="0" fontId="3" fillId="0" borderId="9" xfId="0" applyFont="1" applyBorder="1" applyAlignment="1" applyProtection="1">
      <alignment horizontal="left" vertical="center" wrapText="1"/>
      <protection locked="0"/>
    </xf>
    <xf numFmtId="0" fontId="3" fillId="2" borderId="2" xfId="0" applyFont="1" applyFill="1" applyBorder="1" applyAlignment="1" applyProtection="1">
      <alignment horizontal="left" vertical="top" wrapText="1"/>
      <protection locked="0"/>
    </xf>
    <xf numFmtId="0" fontId="3" fillId="2" borderId="3" xfId="0" applyFont="1" applyFill="1" applyBorder="1" applyAlignment="1" applyProtection="1">
      <alignment horizontal="left" vertical="top" wrapText="1"/>
      <protection locked="0"/>
    </xf>
    <xf numFmtId="0" fontId="3" fillId="2" borderId="4" xfId="0" applyFont="1" applyFill="1" applyBorder="1" applyAlignment="1" applyProtection="1">
      <alignment horizontal="left" vertical="top" wrapText="1"/>
      <protection locked="0"/>
    </xf>
    <xf numFmtId="0" fontId="3" fillId="2" borderId="5" xfId="0" applyFont="1" applyFill="1" applyBorder="1" applyAlignment="1" applyProtection="1">
      <alignment horizontal="left" vertical="top" wrapText="1"/>
      <protection locked="0"/>
    </xf>
    <xf numFmtId="0" fontId="3" fillId="2" borderId="0" xfId="0" applyFont="1" applyFill="1" applyAlignment="1" applyProtection="1">
      <alignment horizontal="left" vertical="top" wrapText="1"/>
      <protection locked="0"/>
    </xf>
    <xf numFmtId="0" fontId="3" fillId="2" borderId="6" xfId="0" applyFont="1" applyFill="1" applyBorder="1" applyAlignment="1" applyProtection="1">
      <alignment horizontal="left" vertical="top" wrapText="1"/>
      <protection locked="0"/>
    </xf>
    <xf numFmtId="0" fontId="3" fillId="2" borderId="7" xfId="0" applyFont="1" applyFill="1" applyBorder="1" applyAlignment="1" applyProtection="1">
      <alignment horizontal="left" vertical="top" wrapText="1"/>
      <protection locked="0"/>
    </xf>
    <xf numFmtId="0" fontId="3" fillId="2" borderId="8" xfId="0" applyFont="1" applyFill="1" applyBorder="1" applyAlignment="1" applyProtection="1">
      <alignment horizontal="left" vertical="top" wrapText="1"/>
      <protection locked="0"/>
    </xf>
    <xf numFmtId="0" fontId="3" fillId="2" borderId="9" xfId="0" applyFont="1" applyFill="1" applyBorder="1" applyAlignment="1" applyProtection="1">
      <alignment horizontal="left" vertical="top" wrapText="1"/>
      <protection locked="0"/>
    </xf>
    <xf numFmtId="0" fontId="9" fillId="4" borderId="1" xfId="0" applyFont="1" applyFill="1" applyBorder="1" applyAlignment="1">
      <alignment horizontal="left" vertical="center" wrapText="1"/>
    </xf>
    <xf numFmtId="0" fontId="33" fillId="3" borderId="3" xfId="0" applyFont="1" applyFill="1" applyBorder="1" applyAlignment="1" applyProtection="1">
      <alignment horizontal="center" vertical="center" shrinkToFit="1"/>
      <protection locked="0"/>
    </xf>
    <xf numFmtId="0" fontId="33" fillId="3" borderId="8" xfId="0" applyFont="1" applyFill="1" applyBorder="1" applyAlignment="1" applyProtection="1">
      <alignment horizontal="center" vertical="center" shrinkToFit="1"/>
      <protection locked="0"/>
    </xf>
    <xf numFmtId="0" fontId="2" fillId="3" borderId="3" xfId="0" applyFont="1" applyFill="1" applyBorder="1" applyAlignment="1">
      <alignment horizontal="right" vertical="center" wrapText="1"/>
    </xf>
    <xf numFmtId="0" fontId="2" fillId="3" borderId="8" xfId="0" applyFont="1" applyFill="1" applyBorder="1" applyAlignment="1">
      <alignment horizontal="right" vertical="center" wrapText="1"/>
    </xf>
    <xf numFmtId="0" fontId="21" fillId="3" borderId="2" xfId="0" applyFont="1" applyFill="1" applyBorder="1" applyAlignment="1">
      <alignment horizontal="left" vertical="center" wrapText="1"/>
    </xf>
    <xf numFmtId="0" fontId="21" fillId="3" borderId="3" xfId="0" applyFont="1" applyFill="1" applyBorder="1" applyAlignment="1">
      <alignment horizontal="left" vertical="center" wrapText="1"/>
    </xf>
    <xf numFmtId="0" fontId="21" fillId="3" borderId="7" xfId="0" applyFont="1" applyFill="1" applyBorder="1" applyAlignment="1">
      <alignment horizontal="left" vertical="center" wrapText="1"/>
    </xf>
    <xf numFmtId="0" fontId="21" fillId="3" borderId="8" xfId="0" applyFont="1" applyFill="1" applyBorder="1" applyAlignment="1">
      <alignment horizontal="left" vertical="center" wrapText="1"/>
    </xf>
    <xf numFmtId="0" fontId="9" fillId="2" borderId="2" xfId="0" quotePrefix="1" applyFont="1" applyFill="1" applyBorder="1" applyAlignment="1" applyProtection="1">
      <alignment horizontal="left" vertical="center" wrapText="1"/>
      <protection locked="0"/>
    </xf>
    <xf numFmtId="0" fontId="9" fillId="2" borderId="3" xfId="0" quotePrefix="1" applyFont="1" applyFill="1" applyBorder="1" applyAlignment="1" applyProtection="1">
      <alignment horizontal="left" vertical="center" wrapText="1"/>
      <protection locked="0"/>
    </xf>
    <xf numFmtId="0" fontId="9" fillId="2" borderId="4" xfId="0" quotePrefix="1" applyFont="1" applyFill="1" applyBorder="1" applyAlignment="1" applyProtection="1">
      <alignment horizontal="left" vertical="center" wrapText="1"/>
      <protection locked="0"/>
    </xf>
    <xf numFmtId="0" fontId="9" fillId="2" borderId="5" xfId="0" quotePrefix="1" applyFont="1" applyFill="1" applyBorder="1" applyAlignment="1" applyProtection="1">
      <alignment horizontal="left" vertical="center" wrapText="1"/>
      <protection locked="0"/>
    </xf>
    <xf numFmtId="0" fontId="9" fillId="2" borderId="0" xfId="0" quotePrefix="1" applyFont="1" applyFill="1" applyAlignment="1" applyProtection="1">
      <alignment horizontal="left" vertical="center" wrapText="1"/>
      <protection locked="0"/>
    </xf>
    <xf numFmtId="0" fontId="9" fillId="2" borderId="6" xfId="0" quotePrefix="1" applyFont="1" applyFill="1" applyBorder="1" applyAlignment="1" applyProtection="1">
      <alignment horizontal="left" vertical="center" wrapText="1"/>
      <protection locked="0"/>
    </xf>
    <xf numFmtId="0" fontId="9" fillId="2" borderId="7" xfId="0" quotePrefix="1" applyFont="1" applyFill="1" applyBorder="1" applyAlignment="1" applyProtection="1">
      <alignment horizontal="left" vertical="center" wrapText="1"/>
      <protection locked="0"/>
    </xf>
    <xf numFmtId="0" fontId="9" fillId="2" borderId="8" xfId="0" quotePrefix="1" applyFont="1" applyFill="1" applyBorder="1" applyAlignment="1" applyProtection="1">
      <alignment horizontal="left" vertical="center" wrapText="1"/>
      <protection locked="0"/>
    </xf>
    <xf numFmtId="0" fontId="9" fillId="2" borderId="9" xfId="0" quotePrefix="1" applyFont="1" applyFill="1" applyBorder="1" applyAlignment="1" applyProtection="1">
      <alignment horizontal="left" vertical="center" wrapText="1"/>
      <protection locked="0"/>
    </xf>
    <xf numFmtId="0" fontId="2" fillId="3" borderId="15" xfId="0" applyFont="1" applyFill="1" applyBorder="1" applyAlignment="1">
      <alignment horizontal="left" vertical="center" wrapText="1"/>
    </xf>
    <xf numFmtId="0" fontId="34" fillId="2" borderId="0" xfId="0" applyFont="1" applyFill="1" applyAlignment="1">
      <alignment horizontal="right" vertical="center" wrapText="1"/>
    </xf>
    <xf numFmtId="0" fontId="34" fillId="2" borderId="7" xfId="0" applyFont="1" applyFill="1" applyBorder="1" applyAlignment="1">
      <alignment horizontal="right" vertical="center" wrapText="1"/>
    </xf>
    <xf numFmtId="0" fontId="34" fillId="2" borderId="8" xfId="0" applyFont="1" applyFill="1" applyBorder="1" applyAlignment="1">
      <alignment horizontal="right" vertical="center" wrapText="1"/>
    </xf>
    <xf numFmtId="0" fontId="3" fillId="4" borderId="11" xfId="0" applyFont="1" applyFill="1" applyBorder="1" applyAlignment="1">
      <alignment horizontal="left" vertical="center" wrapText="1"/>
    </xf>
    <xf numFmtId="0" fontId="3" fillId="4" borderId="10" xfId="0" applyFont="1" applyFill="1" applyBorder="1" applyAlignment="1">
      <alignment horizontal="left" vertical="center" wrapText="1"/>
    </xf>
    <xf numFmtId="0" fontId="3" fillId="4" borderId="12" xfId="0" applyFont="1" applyFill="1" applyBorder="1" applyAlignment="1">
      <alignment horizontal="left" vertical="center" wrapText="1"/>
    </xf>
  </cellXfs>
  <cellStyles count="6">
    <cellStyle name="ハイパーリンク" xfId="1" builtinId="8"/>
    <cellStyle name="ハイパーリンク 2" xfId="4" xr:uid="{00000000-0005-0000-0000-000001000000}"/>
    <cellStyle name="標準" xfId="0" builtinId="0"/>
    <cellStyle name="標準 2" xfId="2" xr:uid="{00000000-0005-0000-0000-000003000000}"/>
    <cellStyle name="標準 3" xfId="3" xr:uid="{00000000-0005-0000-0000-000004000000}"/>
    <cellStyle name="標準 4" xfId="5" xr:uid="{00000000-0005-0000-0000-000005000000}"/>
  </cellStyles>
  <dxfs count="65">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0070C0"/>
        </patternFill>
      </fill>
    </dxf>
  </dxfs>
  <tableStyles count="0" defaultTableStyle="TableStyleMedium2" defaultPivotStyle="PivotStyleLight16"/>
  <colors>
    <mruColors>
      <color rgb="FFFF2800"/>
      <color rgb="FF99FFCC"/>
      <color rgb="FFFFCCFF"/>
      <color rgb="FFFFFF99"/>
      <color rgb="FFFFFF66"/>
      <color rgb="FFFFFFCC"/>
      <color rgb="FFC52303"/>
      <color rgb="FFCC0000"/>
      <color rgb="FFFF6600"/>
      <color rgb="FFFCD2B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wmf"/></Relationships>
</file>

<file path=xl/drawings/drawing1.xml><?xml version="1.0" encoding="utf-8"?>
<xdr:wsDr xmlns:xdr="http://schemas.openxmlformats.org/drawingml/2006/spreadsheetDrawing" xmlns:a="http://schemas.openxmlformats.org/drawingml/2006/main">
  <xdr:twoCellAnchor>
    <xdr:from>
      <xdr:col>39</xdr:col>
      <xdr:colOff>98332</xdr:colOff>
      <xdr:row>20</xdr:row>
      <xdr:rowOff>112447</xdr:rowOff>
    </xdr:from>
    <xdr:to>
      <xdr:col>62</xdr:col>
      <xdr:colOff>41368</xdr:colOff>
      <xdr:row>35</xdr:row>
      <xdr:rowOff>45343</xdr:rowOff>
    </xdr:to>
    <xdr:sp macro="" textlink="">
      <xdr:nvSpPr>
        <xdr:cNvPr id="2" name="四角形: 角を丸くする 1">
          <a:extLst>
            <a:ext uri="{FF2B5EF4-FFF2-40B4-BE49-F238E27FC236}">
              <a16:creationId xmlns:a16="http://schemas.microsoft.com/office/drawing/2014/main" id="{F32F7717-922D-46DC-9C3E-BD90A5871FAB}"/>
            </a:ext>
          </a:extLst>
        </xdr:cNvPr>
        <xdr:cNvSpPr/>
      </xdr:nvSpPr>
      <xdr:spPr>
        <a:xfrm>
          <a:off x="6852423" y="2536992"/>
          <a:ext cx="3060309" cy="1751306"/>
        </a:xfrm>
        <a:prstGeom prst="roundRect">
          <a:avLst>
            <a:gd name="adj" fmla="val 7608"/>
          </a:avLst>
        </a:prstGeom>
        <a:solidFill>
          <a:schemeClr val="accent5">
            <a:lumMod val="20000"/>
            <a:lumOff val="80000"/>
          </a:schemeClr>
        </a:solidFill>
        <a:ln w="28575" cap="flat" cmpd="sng" algn="ctr">
          <a:solidFill>
            <a:schemeClr val="accent5">
              <a:lumMod val="50000"/>
            </a:schemeClr>
          </a:solidFill>
          <a:prstDash val="solid"/>
        </a:ln>
        <a:effectLst/>
      </xdr:spPr>
      <xdr:txBody>
        <a:bodyPr vertOverflow="clip" horzOverflow="clip" vert="horz" rtlCol="0" anchor="ctr"/>
        <a:lstStyle/>
        <a:p>
          <a:pPr rtl="0" eaLnBrk="1" latinLnBrk="0" hangingPunct="1"/>
          <a:r>
            <a:rPr kumimoji="1" lang="ja-JP" altLang="ja-JP" sz="1200" b="1">
              <a:effectLst/>
              <a:latin typeface="Meiryo UI" panose="020B0604030504040204" pitchFamily="50" charset="-128"/>
              <a:ea typeface="Meiryo UI" panose="020B0604030504040204" pitchFamily="50" charset="-128"/>
              <a:cs typeface="+mn-cs"/>
            </a:rPr>
            <a:t>○　この記載要領は令和</a:t>
          </a:r>
          <a:r>
            <a:rPr kumimoji="1" lang="ja-JP" altLang="en-US" sz="1200" b="1">
              <a:effectLst/>
              <a:latin typeface="Meiryo UI" panose="020B0604030504040204" pitchFamily="50" charset="-128"/>
              <a:ea typeface="Meiryo UI" panose="020B0604030504040204" pitchFamily="50" charset="-128"/>
              <a:cs typeface="+mn-cs"/>
            </a:rPr>
            <a:t>７</a:t>
          </a:r>
          <a:r>
            <a:rPr kumimoji="1" lang="ja-JP" altLang="ja-JP" sz="1200" b="1">
              <a:effectLst/>
              <a:latin typeface="Meiryo UI" panose="020B0604030504040204" pitchFamily="50" charset="-128"/>
              <a:ea typeface="Meiryo UI" panose="020B0604030504040204" pitchFamily="50" charset="-128"/>
              <a:cs typeface="+mn-cs"/>
            </a:rPr>
            <a:t>年</a:t>
          </a:r>
          <a:r>
            <a:rPr kumimoji="1" lang="ja-JP" altLang="en-US" sz="1200" b="1">
              <a:effectLst/>
              <a:latin typeface="Meiryo UI" panose="020B0604030504040204" pitchFamily="50" charset="-128"/>
              <a:ea typeface="Meiryo UI" panose="020B0604030504040204" pitchFamily="50" charset="-128"/>
              <a:cs typeface="+mn-cs"/>
            </a:rPr>
            <a:t>５</a:t>
          </a:r>
          <a:r>
            <a:rPr kumimoji="1" lang="ja-JP" altLang="ja-JP" sz="1200" b="1">
              <a:effectLst/>
              <a:latin typeface="Meiryo UI" panose="020B0604030504040204" pitchFamily="50" charset="-128"/>
              <a:ea typeface="Meiryo UI" panose="020B0604030504040204" pitchFamily="50" charset="-128"/>
              <a:cs typeface="+mn-cs"/>
            </a:rPr>
            <a:t>月</a:t>
          </a:r>
          <a:r>
            <a:rPr kumimoji="1" lang="en-US" altLang="ja-JP" sz="1200" b="1">
              <a:effectLst/>
              <a:latin typeface="Meiryo UI" panose="020B0604030504040204" pitchFamily="50" charset="-128"/>
              <a:ea typeface="Meiryo UI" panose="020B0604030504040204" pitchFamily="50" charset="-128"/>
              <a:cs typeface="+mn-cs"/>
            </a:rPr>
            <a:t>26</a:t>
          </a:r>
          <a:r>
            <a:rPr kumimoji="1" lang="ja-JP" altLang="ja-JP" sz="1200" b="1">
              <a:effectLst/>
              <a:latin typeface="Meiryo UI" panose="020B0604030504040204" pitchFamily="50" charset="-128"/>
              <a:ea typeface="Meiryo UI" panose="020B0604030504040204" pitchFamily="50" charset="-128"/>
              <a:cs typeface="+mn-cs"/>
            </a:rPr>
            <a:t>日公布の特定個人情報保護評価指針（以下「指針」という。）に沿ったものです。今後、個人情報保護委員会</a:t>
          </a:r>
          <a:r>
            <a:rPr kumimoji="1" lang="ja-JP" altLang="en-US" sz="1200" b="1">
              <a:effectLst/>
              <a:latin typeface="Meiryo UI" panose="020B0604030504040204" pitchFamily="50" charset="-128"/>
              <a:ea typeface="Meiryo UI" panose="020B0604030504040204" pitchFamily="50" charset="-128"/>
              <a:cs typeface="+mn-cs"/>
            </a:rPr>
            <a:t>事務局</a:t>
          </a:r>
          <a:r>
            <a:rPr kumimoji="1" lang="ja-JP" altLang="ja-JP" sz="1200" b="1">
              <a:effectLst/>
              <a:latin typeface="Meiryo UI" panose="020B0604030504040204" pitchFamily="50" charset="-128"/>
              <a:ea typeface="Meiryo UI" panose="020B0604030504040204" pitchFamily="50" charset="-128"/>
              <a:cs typeface="+mn-cs"/>
            </a:rPr>
            <a:t>により改訂される可能性があることに御留意ください。</a:t>
          </a:r>
          <a:endParaRPr lang="ja-JP" altLang="ja-JP" sz="1200" b="1">
            <a:effectLst/>
            <a:latin typeface="Meiryo UI" panose="020B0604030504040204" pitchFamily="50" charset="-128"/>
            <a:ea typeface="Meiryo UI" panose="020B0604030504040204" pitchFamily="50" charset="-128"/>
          </a:endParaRPr>
        </a:p>
      </xdr:txBody>
    </xdr:sp>
    <xdr:clientData/>
  </xdr:twoCellAnchor>
  <xdr:twoCellAnchor>
    <xdr:from>
      <xdr:col>39</xdr:col>
      <xdr:colOff>78441</xdr:colOff>
      <xdr:row>0</xdr:row>
      <xdr:rowOff>90915</xdr:rowOff>
    </xdr:from>
    <xdr:to>
      <xdr:col>80</xdr:col>
      <xdr:colOff>29733</xdr:colOff>
      <xdr:row>19</xdr:row>
      <xdr:rowOff>69272</xdr:rowOff>
    </xdr:to>
    <xdr:sp macro="" textlink="">
      <xdr:nvSpPr>
        <xdr:cNvPr id="3" name="四角形: 角を丸くする 2">
          <a:extLst>
            <a:ext uri="{FF2B5EF4-FFF2-40B4-BE49-F238E27FC236}">
              <a16:creationId xmlns:a16="http://schemas.microsoft.com/office/drawing/2014/main" id="{57A5D089-FA73-4460-9D95-A8DE3F70BF4B}"/>
            </a:ext>
          </a:extLst>
        </xdr:cNvPr>
        <xdr:cNvSpPr/>
      </xdr:nvSpPr>
      <xdr:spPr>
        <a:xfrm>
          <a:off x="6832532" y="90915"/>
          <a:ext cx="6185837" cy="2281675"/>
        </a:xfrm>
        <a:prstGeom prst="roundRect">
          <a:avLst>
            <a:gd name="adj" fmla="val 6301"/>
          </a:avLst>
        </a:prstGeom>
        <a:solidFill>
          <a:srgbClr val="FFCCFF"/>
        </a:solidFill>
        <a:ln w="76200" cmpd="dbl">
          <a:solidFill>
            <a:srgbClr val="FF28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tIns="36000" bIns="36000" rtlCol="0" anchor="t"/>
        <a:lstStyle/>
        <a:p>
          <a:pPr rtl="0" eaLnBrk="1" latinLnBrk="0" hangingPunct="1"/>
          <a:r>
            <a:rPr lang="en-US" altLang="ja-JP" sz="1400" b="1">
              <a:solidFill>
                <a:srgbClr val="FF0000"/>
              </a:solidFill>
              <a:effectLst/>
              <a:latin typeface="Meiryo UI" panose="020B0604030504040204" pitchFamily="50" charset="-128"/>
              <a:ea typeface="Meiryo UI" panose="020B0604030504040204" pitchFamily="50" charset="-128"/>
              <a:cs typeface="+mn-cs"/>
            </a:rPr>
            <a:t>※ </a:t>
          </a:r>
          <a:r>
            <a:rPr lang="ja-JP" altLang="en-US" sz="1400" b="1">
              <a:solidFill>
                <a:srgbClr val="FF0000"/>
              </a:solidFill>
              <a:effectLst/>
              <a:latin typeface="Meiryo UI" panose="020B0604030504040204" pitchFamily="50" charset="-128"/>
              <a:ea typeface="Meiryo UI" panose="020B0604030504040204" pitchFamily="50" charset="-128"/>
              <a:cs typeface="+mn-cs"/>
            </a:rPr>
            <a:t>重要 </a:t>
          </a:r>
          <a:r>
            <a:rPr lang="en-US" altLang="ja-JP" sz="1400" b="1">
              <a:solidFill>
                <a:srgbClr val="FF0000"/>
              </a:solidFill>
              <a:effectLst/>
              <a:latin typeface="Meiryo UI" panose="020B0604030504040204" pitchFamily="50" charset="-128"/>
              <a:ea typeface="Meiryo UI" panose="020B0604030504040204" pitchFamily="50" charset="-128"/>
              <a:cs typeface="+mn-cs"/>
            </a:rPr>
            <a:t>※</a:t>
          </a:r>
        </a:p>
        <a:p>
          <a:pPr rtl="0" eaLnBrk="1" latinLnBrk="0" hangingPunct="1"/>
          <a:r>
            <a:rPr lang="ja-JP" altLang="en-US" sz="1200" b="1">
              <a:solidFill>
                <a:srgbClr val="FF0000"/>
              </a:solidFill>
              <a:effectLst/>
              <a:latin typeface="Meiryo UI" panose="020B0604030504040204" pitchFamily="50" charset="-128"/>
              <a:ea typeface="Meiryo UI" panose="020B0604030504040204" pitchFamily="50" charset="-128"/>
              <a:cs typeface="+mn-cs"/>
            </a:rPr>
            <a:t>○　このシートにおいて行を非表示にする操作は行わないでください。行を非表示にした場合、校閲機能で付しているメモが圧縮され再度表示することができなくなります。メモの内容は記載要領でも確認できます。</a:t>
          </a:r>
          <a:endParaRPr lang="en-US" altLang="ja-JP" sz="1200" b="1">
            <a:solidFill>
              <a:srgbClr val="FF0000"/>
            </a:solidFill>
            <a:effectLst/>
            <a:latin typeface="Meiryo UI" panose="020B0604030504040204" pitchFamily="50" charset="-128"/>
            <a:ea typeface="Meiryo UI" panose="020B0604030504040204" pitchFamily="50" charset="-128"/>
            <a:cs typeface="+mn-cs"/>
          </a:endParaRPr>
        </a:p>
        <a:p>
          <a:pPr rtl="0" eaLnBrk="1" latinLnBrk="0" hangingPunct="1"/>
          <a:r>
            <a:rPr lang="ja-JP" altLang="en-US" sz="1200" b="1">
              <a:solidFill>
                <a:srgbClr val="FF0000"/>
              </a:solidFill>
              <a:effectLst/>
              <a:latin typeface="Meiryo UI" panose="020B0604030504040204" pitchFamily="50" charset="-128"/>
              <a:ea typeface="Meiryo UI" panose="020B0604030504040204" pitchFamily="50" charset="-128"/>
              <a:cs typeface="+mn-cs"/>
            </a:rPr>
            <a:t>○　メモの表示について、次のとおり設定していただくことを推奨します。</a:t>
          </a:r>
        </a:p>
        <a:p>
          <a:pPr rtl="0" eaLnBrk="1" latinLnBrk="0" hangingPunct="1"/>
          <a:r>
            <a:rPr lang="ja-JP" altLang="en-US" sz="1200" b="1">
              <a:solidFill>
                <a:srgbClr val="FF0000"/>
              </a:solidFill>
              <a:effectLst/>
              <a:latin typeface="Meiryo UI" panose="020B0604030504040204" pitchFamily="50" charset="-128"/>
              <a:ea typeface="Meiryo UI" panose="020B0604030504040204" pitchFamily="50" charset="-128"/>
              <a:cs typeface="+mn-cs"/>
            </a:rPr>
            <a:t>「ファイル」＞「オプション」＞「詳細設定」＞「表示」において、「インジケーターのみ。ただしポイント時にコメントとメモを表示」に設定。</a:t>
          </a:r>
        </a:p>
        <a:p>
          <a:pPr rtl="0" eaLnBrk="1" latinLnBrk="0" hangingPunct="1"/>
          <a:endParaRPr lang="ja-JP" altLang="en-US" sz="1200" b="1">
            <a:solidFill>
              <a:srgbClr val="FF0000"/>
            </a:solidFill>
            <a:effectLst/>
            <a:latin typeface="Meiryo UI" panose="020B0604030504040204" pitchFamily="50" charset="-128"/>
            <a:ea typeface="Meiryo UI" panose="020B0604030504040204" pitchFamily="50" charset="-128"/>
            <a:cs typeface="+mn-cs"/>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39</xdr:col>
      <xdr:colOff>103869</xdr:colOff>
      <xdr:row>0</xdr:row>
      <xdr:rowOff>107950</xdr:rowOff>
    </xdr:from>
    <xdr:to>
      <xdr:col>82</xdr:col>
      <xdr:colOff>138988</xdr:colOff>
      <xdr:row>11</xdr:row>
      <xdr:rowOff>120943</xdr:rowOff>
    </xdr:to>
    <xdr:sp macro="" textlink="">
      <xdr:nvSpPr>
        <xdr:cNvPr id="3" name="四角形: 角を丸くする 2">
          <a:extLst>
            <a:ext uri="{FF2B5EF4-FFF2-40B4-BE49-F238E27FC236}">
              <a16:creationId xmlns:a16="http://schemas.microsoft.com/office/drawing/2014/main" id="{142B49CC-4C78-4A6D-BB59-376C919FC9BD}"/>
            </a:ext>
          </a:extLst>
        </xdr:cNvPr>
        <xdr:cNvSpPr/>
      </xdr:nvSpPr>
      <xdr:spPr>
        <a:xfrm>
          <a:off x="7179583" y="107950"/>
          <a:ext cx="6747976" cy="1409993"/>
        </a:xfrm>
        <a:prstGeom prst="roundRect">
          <a:avLst>
            <a:gd name="adj" fmla="val 6301"/>
          </a:avLst>
        </a:prstGeom>
        <a:solidFill>
          <a:srgbClr val="FFCCFF"/>
        </a:solidFill>
        <a:ln w="76200" cmpd="dbl">
          <a:solidFill>
            <a:srgbClr val="FF28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tIns="36000" bIns="36000" rtlCol="0" anchor="t"/>
        <a:lstStyle/>
        <a:p>
          <a:pPr rtl="0" eaLnBrk="1" latinLnBrk="0" hangingPunct="1"/>
          <a:r>
            <a:rPr lang="en-US" altLang="ja-JP" sz="1400" b="1">
              <a:solidFill>
                <a:srgbClr val="FF0000"/>
              </a:solidFill>
              <a:effectLst/>
              <a:latin typeface="Meiryo UI" panose="020B0604030504040204" pitchFamily="50" charset="-128"/>
              <a:ea typeface="Meiryo UI" panose="020B0604030504040204" pitchFamily="50" charset="-128"/>
              <a:cs typeface="+mn-cs"/>
            </a:rPr>
            <a:t>※ </a:t>
          </a:r>
          <a:r>
            <a:rPr lang="ja-JP" altLang="en-US" sz="1400" b="1">
              <a:solidFill>
                <a:srgbClr val="FF0000"/>
              </a:solidFill>
              <a:effectLst/>
              <a:latin typeface="Meiryo UI" panose="020B0604030504040204" pitchFamily="50" charset="-128"/>
              <a:ea typeface="Meiryo UI" panose="020B0604030504040204" pitchFamily="50" charset="-128"/>
              <a:cs typeface="+mn-cs"/>
            </a:rPr>
            <a:t>重要 </a:t>
          </a:r>
          <a:r>
            <a:rPr lang="en-US" altLang="ja-JP" sz="1400" b="1">
              <a:solidFill>
                <a:srgbClr val="FF0000"/>
              </a:solidFill>
              <a:effectLst/>
              <a:latin typeface="Meiryo UI" panose="020B0604030504040204" pitchFamily="50" charset="-128"/>
              <a:ea typeface="Meiryo UI" panose="020B0604030504040204" pitchFamily="50" charset="-128"/>
              <a:cs typeface="+mn-cs"/>
            </a:rPr>
            <a:t>※</a:t>
          </a:r>
        </a:p>
        <a:p>
          <a:pPr rtl="0" eaLnBrk="1" latinLnBrk="0" hangingPunct="1"/>
          <a:r>
            <a:rPr lang="ja-JP" altLang="en-US" sz="1200" b="1">
              <a:solidFill>
                <a:srgbClr val="FF0000"/>
              </a:solidFill>
              <a:effectLst/>
              <a:latin typeface="Meiryo UI" panose="020B0604030504040204" pitchFamily="50" charset="-128"/>
              <a:ea typeface="Meiryo UI" panose="020B0604030504040204" pitchFamily="50" charset="-128"/>
              <a:cs typeface="+mn-cs"/>
            </a:rPr>
            <a:t>このシートにおいて行を非表示にする操作は行わないでください。行を非表示にした場合、校閲機能で付しているメモが圧縮され再度表示することができなくなります。メモの内容は記載要領でも確認できます。</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55</xdr:col>
      <xdr:colOff>71717</xdr:colOff>
      <xdr:row>0</xdr:row>
      <xdr:rowOff>104776</xdr:rowOff>
    </xdr:from>
    <xdr:to>
      <xdr:col>101</xdr:col>
      <xdr:colOff>49306</xdr:colOff>
      <xdr:row>16</xdr:row>
      <xdr:rowOff>240366</xdr:rowOff>
    </xdr:to>
    <xdr:sp macro="" textlink="">
      <xdr:nvSpPr>
        <xdr:cNvPr id="2" name="四角形: 角を丸くする 1">
          <a:extLst>
            <a:ext uri="{FF2B5EF4-FFF2-40B4-BE49-F238E27FC236}">
              <a16:creationId xmlns:a16="http://schemas.microsoft.com/office/drawing/2014/main" id="{488F4F5D-0861-4A19-9B54-2953A61D8553}"/>
            </a:ext>
          </a:extLst>
        </xdr:cNvPr>
        <xdr:cNvSpPr/>
      </xdr:nvSpPr>
      <xdr:spPr>
        <a:xfrm>
          <a:off x="10025342" y="104776"/>
          <a:ext cx="5768789" cy="3831290"/>
        </a:xfrm>
        <a:prstGeom prst="roundRect">
          <a:avLst>
            <a:gd name="adj" fmla="val 6301"/>
          </a:avLst>
        </a:prstGeom>
        <a:solidFill>
          <a:schemeClr val="accent5">
            <a:lumMod val="20000"/>
            <a:lumOff val="80000"/>
          </a:schemeClr>
        </a:solidFill>
        <a:ln>
          <a:solidFill>
            <a:schemeClr val="accent5">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rtl="0" eaLnBrk="1" latinLnBrk="0" hangingPunct="1"/>
          <a:r>
            <a:rPr lang="ja-JP" altLang="en-US" sz="1200" b="1">
              <a:solidFill>
                <a:schemeClr val="tx1"/>
              </a:solidFill>
              <a:effectLst/>
              <a:latin typeface="Meiryo UI" panose="020B0604030504040204" pitchFamily="50" charset="-128"/>
              <a:ea typeface="Meiryo UI" panose="020B0604030504040204" pitchFamily="50" charset="-128"/>
              <a:cs typeface="+mn-cs"/>
            </a:rPr>
            <a:t>○　このページは、評価の再実施又は評価書の修正に伴い、評価書の記載を変更し、提出・公表する際に記載してください（特定個人情報ファイルの新規保有時に提出・公表する評価書では記載しません。）。</a:t>
          </a:r>
        </a:p>
        <a:p>
          <a:pPr rtl="0" eaLnBrk="1" latinLnBrk="0" hangingPunct="1"/>
          <a:r>
            <a:rPr lang="ja-JP" altLang="en-US" sz="1200" b="1">
              <a:solidFill>
                <a:schemeClr val="tx1"/>
              </a:solidFill>
              <a:effectLst/>
              <a:latin typeface="Meiryo UI" panose="020B0604030504040204" pitchFamily="50" charset="-128"/>
              <a:ea typeface="Meiryo UI" panose="020B0604030504040204" pitchFamily="50" charset="-128"/>
              <a:cs typeface="+mn-cs"/>
            </a:rPr>
            <a:t>○　変更箇所が多数あり、全て記載をすると変更内容が分かりにくくなる場合等は、どのような変更か分かる範囲でまとめて記載することも考えられます。</a:t>
          </a:r>
        </a:p>
        <a:p>
          <a:pPr rtl="0" eaLnBrk="1" latinLnBrk="0" hangingPunct="1"/>
          <a:r>
            <a:rPr lang="ja-JP" altLang="en-US" sz="1200" b="1">
              <a:solidFill>
                <a:schemeClr val="tx1"/>
              </a:solidFill>
              <a:effectLst/>
              <a:latin typeface="Meiryo UI" panose="020B0604030504040204" pitchFamily="50" charset="-128"/>
              <a:ea typeface="Meiryo UI" panose="020B0604030504040204" pitchFamily="50" charset="-128"/>
              <a:cs typeface="+mn-cs"/>
            </a:rPr>
            <a:t>○　評価の再実施又は評価書の修正の際の変更箇所は、履歴として今までのものを全て記載することが望ましいですが、変更箇所が多数あり、全て記載をすると変更内容等が分かりにくくなる場合等は、例えば、下記の対応も考えられます。</a:t>
          </a:r>
        </a:p>
        <a:p>
          <a:pPr rtl="0" eaLnBrk="1" latinLnBrk="0" hangingPunct="1"/>
          <a:r>
            <a:rPr lang="ja-JP" altLang="en-US" sz="1200" b="1">
              <a:solidFill>
                <a:schemeClr val="tx1"/>
              </a:solidFill>
              <a:effectLst/>
              <a:latin typeface="Meiryo UI" panose="020B0604030504040204" pitchFamily="50" charset="-128"/>
              <a:ea typeface="Meiryo UI" panose="020B0604030504040204" pitchFamily="50" charset="-128"/>
              <a:cs typeface="+mn-cs"/>
            </a:rPr>
            <a:t>①　今までの評価書の変更箇所は評価実施機関で管理し、直近の変更箇所のみを記載する。</a:t>
          </a:r>
        </a:p>
        <a:p>
          <a:pPr rtl="0" eaLnBrk="1" latinLnBrk="0" hangingPunct="1"/>
          <a:r>
            <a:rPr lang="ja-JP" altLang="en-US" sz="1200" b="1">
              <a:solidFill>
                <a:schemeClr val="tx1"/>
              </a:solidFill>
              <a:effectLst/>
              <a:latin typeface="Meiryo UI" panose="020B0604030504040204" pitchFamily="50" charset="-128"/>
              <a:ea typeface="Meiryo UI" panose="020B0604030504040204" pitchFamily="50" charset="-128"/>
              <a:cs typeface="+mn-cs"/>
            </a:rPr>
            <a:t>②　変更箇所を行数を超えて入力する必要がある場合は、「別添●●を参照。」などと記載の上、変更箇所の履歴がわかる資料を作成し、評価書の添付資料として併せて提出・公表する。</a:t>
          </a:r>
        </a:p>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39</xdr:col>
      <xdr:colOff>75852</xdr:colOff>
      <xdr:row>27</xdr:row>
      <xdr:rowOff>117846</xdr:rowOff>
    </xdr:from>
    <xdr:to>
      <xdr:col>82</xdr:col>
      <xdr:colOff>172810</xdr:colOff>
      <xdr:row>224</xdr:row>
      <xdr:rowOff>35922</xdr:rowOff>
    </xdr:to>
    <xdr:sp macro="" textlink="">
      <xdr:nvSpPr>
        <xdr:cNvPr id="2" name="四角形: 角を丸くする 1">
          <a:extLst>
            <a:ext uri="{FF2B5EF4-FFF2-40B4-BE49-F238E27FC236}">
              <a16:creationId xmlns:a16="http://schemas.microsoft.com/office/drawing/2014/main" id="{6CDE3CA4-2D85-2295-B140-C87859D5F1A2}"/>
            </a:ext>
          </a:extLst>
        </xdr:cNvPr>
        <xdr:cNvSpPr/>
      </xdr:nvSpPr>
      <xdr:spPr>
        <a:xfrm>
          <a:off x="6974673" y="3424382"/>
          <a:ext cx="6288208" cy="1986361"/>
        </a:xfrm>
        <a:prstGeom prst="roundRect">
          <a:avLst>
            <a:gd name="adj" fmla="val 6301"/>
          </a:avLst>
        </a:prstGeom>
        <a:solidFill>
          <a:schemeClr val="accent5">
            <a:lumMod val="20000"/>
            <a:lumOff val="80000"/>
          </a:schemeClr>
        </a:solidFill>
        <a:ln>
          <a:solidFill>
            <a:schemeClr val="accent5">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rtl="0" eaLnBrk="1" latinLnBrk="0" hangingPunct="1"/>
          <a:r>
            <a:rPr lang="ja-JP" altLang="ja-JP" sz="1150" b="1">
              <a:solidFill>
                <a:schemeClr val="tx1"/>
              </a:solidFill>
              <a:effectLst/>
              <a:latin typeface="Meiryo UI" panose="020B0604030504040204" pitchFamily="50" charset="-128"/>
              <a:ea typeface="Meiryo UI" panose="020B0604030504040204" pitchFamily="50" charset="-128"/>
              <a:cs typeface="+mn-cs"/>
            </a:rPr>
            <a:t>○　</a:t>
          </a:r>
          <a:r>
            <a:rPr lang="en-US" altLang="ja-JP" sz="1150" b="1">
              <a:solidFill>
                <a:schemeClr val="tx1"/>
              </a:solidFill>
              <a:effectLst/>
              <a:latin typeface="Meiryo UI" panose="020B0604030504040204" pitchFamily="50" charset="-128"/>
              <a:ea typeface="Meiryo UI" panose="020B0604030504040204" pitchFamily="50" charset="-128"/>
              <a:cs typeface="+mn-cs"/>
            </a:rPr>
            <a:t>I </a:t>
          </a:r>
          <a:r>
            <a:rPr lang="ja-JP" altLang="ja-JP" sz="1150" b="1">
              <a:solidFill>
                <a:schemeClr val="tx1"/>
              </a:solidFill>
              <a:effectLst/>
              <a:latin typeface="Meiryo UI" panose="020B0604030504040204" pitchFamily="50" charset="-128"/>
              <a:ea typeface="Meiryo UI" panose="020B0604030504040204" pitchFamily="50" charset="-128"/>
              <a:cs typeface="+mn-cs"/>
            </a:rPr>
            <a:t>は、評価対象の事務の全体像を把握するために記載するものです。</a:t>
          </a:r>
          <a:endParaRPr lang="ja-JP" altLang="ja-JP" sz="1150" b="1">
            <a:solidFill>
              <a:schemeClr val="tx1"/>
            </a:solidFill>
            <a:effectLst/>
            <a:latin typeface="Meiryo UI" panose="020B0604030504040204" pitchFamily="50" charset="-128"/>
            <a:ea typeface="Meiryo UI" panose="020B0604030504040204" pitchFamily="50" charset="-128"/>
          </a:endParaRPr>
        </a:p>
        <a:p>
          <a:pPr rtl="0" eaLnBrk="1" latinLnBrk="0" hangingPunct="1"/>
          <a:r>
            <a:rPr lang="ja-JP" altLang="ja-JP" sz="1150" b="1">
              <a:solidFill>
                <a:schemeClr val="tx1"/>
              </a:solidFill>
              <a:effectLst/>
              <a:latin typeface="Meiryo UI" panose="020B0604030504040204" pitchFamily="50" charset="-128"/>
              <a:ea typeface="Meiryo UI" panose="020B0604030504040204" pitchFamily="50" charset="-128"/>
              <a:cs typeface="+mn-cs"/>
            </a:rPr>
            <a:t>○　様式中に</a:t>
          </a:r>
          <a:r>
            <a:rPr lang="en-US" altLang="ja-JP" sz="1150" b="1">
              <a:solidFill>
                <a:schemeClr val="tx1"/>
              </a:solidFill>
              <a:effectLst/>
              <a:latin typeface="Meiryo UI" panose="020B0604030504040204" pitchFamily="50" charset="-128"/>
              <a:ea typeface="Meiryo UI" panose="020B0604030504040204" pitchFamily="50" charset="-128"/>
              <a:cs typeface="+mn-cs"/>
            </a:rPr>
            <a:t>※</a:t>
          </a:r>
          <a:r>
            <a:rPr lang="ja-JP" altLang="ja-JP" sz="1150" b="1">
              <a:solidFill>
                <a:schemeClr val="tx1"/>
              </a:solidFill>
              <a:effectLst/>
              <a:latin typeface="Meiryo UI" panose="020B0604030504040204" pitchFamily="50" charset="-128"/>
              <a:ea typeface="Meiryo UI" panose="020B0604030504040204" pitchFamily="50" charset="-128"/>
              <a:cs typeface="+mn-cs"/>
            </a:rPr>
            <a:t>が付されている各項目への変更は、重要な変更に該当するため、変更する前に評価を再実施する必要があります。ただし、これらの項目の変更であっても、個人のプライバシー等の権利利益に影響を与え得る特定個人情報の漏えいその他の事態を発生させるリスクを相当程度変動させるものではないと考えられる変更又は当該リスクを明らかに軽減させる変更の場合は、重要な変更には当たらないため再実施する必要はありません。</a:t>
          </a:r>
          <a:endParaRPr lang="ja-JP" altLang="ja-JP" sz="1150" b="1">
            <a:solidFill>
              <a:schemeClr val="tx1"/>
            </a:solidFill>
            <a:effectLst/>
            <a:latin typeface="Meiryo UI" panose="020B0604030504040204" pitchFamily="50" charset="-128"/>
            <a:ea typeface="Meiryo UI" panose="020B0604030504040204" pitchFamily="50" charset="-128"/>
          </a:endParaRPr>
        </a:p>
        <a:p>
          <a:pPr algn="l"/>
          <a:endParaRPr kumimoji="1" lang="ja-JP" altLang="en-US" sz="1100"/>
        </a:p>
      </xdr:txBody>
    </xdr:sp>
    <xdr:clientData/>
  </xdr:twoCellAnchor>
  <xdr:twoCellAnchor>
    <xdr:from>
      <xdr:col>39</xdr:col>
      <xdr:colOff>130175</xdr:colOff>
      <xdr:row>0</xdr:row>
      <xdr:rowOff>114297</xdr:rowOff>
    </xdr:from>
    <xdr:to>
      <xdr:col>83</xdr:col>
      <xdr:colOff>15875</xdr:colOff>
      <xdr:row>27</xdr:row>
      <xdr:rowOff>0</xdr:rowOff>
    </xdr:to>
    <xdr:sp macro="" textlink="">
      <xdr:nvSpPr>
        <xdr:cNvPr id="3" name="四角形: 角を丸くする 2">
          <a:extLst>
            <a:ext uri="{FF2B5EF4-FFF2-40B4-BE49-F238E27FC236}">
              <a16:creationId xmlns:a16="http://schemas.microsoft.com/office/drawing/2014/main" id="{36100E4A-89BA-4F22-A832-9194F9256D56}"/>
            </a:ext>
          </a:extLst>
        </xdr:cNvPr>
        <xdr:cNvSpPr/>
      </xdr:nvSpPr>
      <xdr:spPr>
        <a:xfrm>
          <a:off x="7028996" y="114297"/>
          <a:ext cx="6253843" cy="3192239"/>
        </a:xfrm>
        <a:prstGeom prst="roundRect">
          <a:avLst>
            <a:gd name="adj" fmla="val 6301"/>
          </a:avLst>
        </a:prstGeom>
        <a:solidFill>
          <a:srgbClr val="99FFCC"/>
        </a:solidFill>
        <a:ln w="76200" cmpd="dbl">
          <a:solidFill>
            <a:srgbClr val="FF28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tIns="36000" bIns="36000" rtlCol="0" anchor="t"/>
        <a:lstStyle/>
        <a:p>
          <a:pPr rtl="0" eaLnBrk="1" latinLnBrk="0" hangingPunct="1"/>
          <a:r>
            <a:rPr lang="en-US" altLang="ja-JP" sz="1400" b="1">
              <a:solidFill>
                <a:srgbClr val="FF0000"/>
              </a:solidFill>
              <a:effectLst/>
              <a:latin typeface="Meiryo UI" panose="020B0604030504040204" pitchFamily="50" charset="-128"/>
              <a:ea typeface="Meiryo UI" panose="020B0604030504040204" pitchFamily="50" charset="-128"/>
              <a:cs typeface="+mn-cs"/>
            </a:rPr>
            <a:t>※ </a:t>
          </a:r>
          <a:r>
            <a:rPr lang="ja-JP" altLang="en-US" sz="1400" b="1">
              <a:solidFill>
                <a:srgbClr val="FF0000"/>
              </a:solidFill>
              <a:effectLst/>
              <a:latin typeface="Meiryo UI" panose="020B0604030504040204" pitchFamily="50" charset="-128"/>
              <a:ea typeface="Meiryo UI" panose="020B0604030504040204" pitchFamily="50" charset="-128"/>
              <a:cs typeface="+mn-cs"/>
            </a:rPr>
            <a:t>重要 </a:t>
          </a:r>
          <a:r>
            <a:rPr lang="en-US" altLang="ja-JP" sz="1400" b="1">
              <a:solidFill>
                <a:srgbClr val="FF0000"/>
              </a:solidFill>
              <a:effectLst/>
              <a:latin typeface="Meiryo UI" panose="020B0604030504040204" pitchFamily="50" charset="-128"/>
              <a:ea typeface="Meiryo UI" panose="020B0604030504040204" pitchFamily="50" charset="-128"/>
              <a:cs typeface="+mn-cs"/>
            </a:rPr>
            <a:t>※</a:t>
          </a:r>
        </a:p>
        <a:p>
          <a:pPr rtl="0" eaLnBrk="1" latinLnBrk="0" hangingPunct="1"/>
          <a:r>
            <a:rPr lang="ja-JP" altLang="en-US" sz="1100" b="1">
              <a:solidFill>
                <a:srgbClr val="FF0000"/>
              </a:solidFill>
              <a:effectLst/>
              <a:latin typeface="Meiryo UI" panose="020B0604030504040204" pitchFamily="50" charset="-128"/>
              <a:ea typeface="Meiryo UI" panose="020B0604030504040204" pitchFamily="50" charset="-128"/>
              <a:cs typeface="+mn-cs"/>
            </a:rPr>
            <a:t>○　システム２～</a:t>
          </a:r>
          <a:r>
            <a:rPr lang="en-US" altLang="ja-JP" sz="1100" b="1">
              <a:solidFill>
                <a:srgbClr val="FF0000"/>
              </a:solidFill>
              <a:effectLst/>
              <a:latin typeface="Meiryo UI" panose="020B0604030504040204" pitchFamily="50" charset="-128"/>
              <a:ea typeface="Meiryo UI" panose="020B0604030504040204" pitchFamily="50" charset="-128"/>
              <a:cs typeface="+mn-cs"/>
            </a:rPr>
            <a:t>20</a:t>
          </a:r>
          <a:r>
            <a:rPr lang="ja-JP" altLang="en-US" sz="1100" b="1">
              <a:solidFill>
                <a:srgbClr val="FF0000"/>
              </a:solidFill>
              <a:effectLst/>
              <a:latin typeface="Meiryo UI" panose="020B0604030504040204" pitchFamily="50" charset="-128"/>
              <a:ea typeface="Meiryo UI" panose="020B0604030504040204" pitchFamily="50" charset="-128"/>
              <a:cs typeface="+mn-cs"/>
            </a:rPr>
            <a:t>の行について、表示／非表示の切替を行うと、「３</a:t>
          </a:r>
          <a:r>
            <a:rPr lang="en-US" altLang="ja-JP" sz="1100" b="1">
              <a:solidFill>
                <a:srgbClr val="FF0000"/>
              </a:solidFill>
              <a:effectLst/>
              <a:latin typeface="Meiryo UI" panose="020B0604030504040204" pitchFamily="50" charset="-128"/>
              <a:ea typeface="Meiryo UI" panose="020B0604030504040204" pitchFamily="50" charset="-128"/>
              <a:cs typeface="+mn-cs"/>
            </a:rPr>
            <a:t>.</a:t>
          </a:r>
          <a:r>
            <a:rPr lang="ja-JP" altLang="en-US" sz="1100" b="1">
              <a:solidFill>
                <a:srgbClr val="FF0000"/>
              </a:solidFill>
              <a:effectLst/>
              <a:latin typeface="Meiryo UI" panose="020B0604030504040204" pitchFamily="50" charset="-128"/>
              <a:ea typeface="Meiryo UI" panose="020B0604030504040204" pitchFamily="50" charset="-128"/>
              <a:cs typeface="+mn-cs"/>
            </a:rPr>
            <a:t>特定個人情報ファイル名」、「４</a:t>
          </a:r>
          <a:r>
            <a:rPr lang="en-US" altLang="ja-JP" sz="1100" b="1">
              <a:solidFill>
                <a:srgbClr val="FF0000"/>
              </a:solidFill>
              <a:effectLst/>
              <a:latin typeface="Meiryo UI" panose="020B0604030504040204" pitchFamily="50" charset="-128"/>
              <a:ea typeface="Meiryo UI" panose="020B0604030504040204" pitchFamily="50" charset="-128"/>
              <a:cs typeface="+mn-cs"/>
            </a:rPr>
            <a:t>.</a:t>
          </a:r>
          <a:r>
            <a:rPr lang="ja-JP" altLang="en-US" sz="1100" b="1">
              <a:solidFill>
                <a:srgbClr val="FF0000"/>
              </a:solidFill>
              <a:effectLst/>
              <a:latin typeface="Meiryo UI" panose="020B0604030504040204" pitchFamily="50" charset="-128"/>
              <a:ea typeface="Meiryo UI" panose="020B0604030504040204" pitchFamily="50" charset="-128"/>
              <a:cs typeface="+mn-cs"/>
            </a:rPr>
            <a:t>特定個人情報ファイルを取り扱う理由」のセルに校閲機能で付しているメモが表示されなくなることがあります（改ページの位置が変わることによってメモの位置が変わることがあります）。</a:t>
          </a:r>
          <a:endParaRPr lang="en-US" altLang="ja-JP" sz="1100" b="1">
            <a:solidFill>
              <a:srgbClr val="FF0000"/>
            </a:solidFill>
            <a:effectLst/>
            <a:latin typeface="Meiryo UI" panose="020B0604030504040204" pitchFamily="50" charset="-128"/>
            <a:ea typeface="Meiryo UI" panose="020B0604030504040204" pitchFamily="50" charset="-128"/>
            <a:cs typeface="+mn-cs"/>
          </a:endParaRPr>
        </a:p>
        <a:p>
          <a:pPr rtl="0" eaLnBrk="1" latinLnBrk="0" hangingPunct="1"/>
          <a:r>
            <a:rPr lang="ja-JP" altLang="en-US" sz="1100" b="1">
              <a:solidFill>
                <a:srgbClr val="FF0000"/>
              </a:solidFill>
              <a:effectLst/>
              <a:latin typeface="Meiryo UI" panose="020B0604030504040204" pitchFamily="50" charset="-128"/>
              <a:ea typeface="Meiryo UI" panose="020B0604030504040204" pitchFamily="50" charset="-128"/>
              <a:cs typeface="+mn-cs"/>
            </a:rPr>
            <a:t>○　その場合、全ての非表示行を表示した上で、表示されなくなったセルを選択して右クリック＞「メモの表示</a:t>
          </a:r>
          <a:r>
            <a:rPr lang="en-US" altLang="ja-JP" sz="1100" b="1">
              <a:solidFill>
                <a:srgbClr val="FF0000"/>
              </a:solidFill>
              <a:effectLst/>
              <a:latin typeface="Meiryo UI" panose="020B0604030504040204" pitchFamily="50" charset="-128"/>
              <a:ea typeface="Meiryo UI" panose="020B0604030504040204" pitchFamily="50" charset="-128"/>
              <a:cs typeface="+mn-cs"/>
            </a:rPr>
            <a:t>/</a:t>
          </a:r>
          <a:r>
            <a:rPr lang="ja-JP" altLang="en-US" sz="1100" b="1">
              <a:solidFill>
                <a:srgbClr val="FF0000"/>
              </a:solidFill>
              <a:effectLst/>
              <a:latin typeface="Meiryo UI" panose="020B0604030504040204" pitchFamily="50" charset="-128"/>
              <a:ea typeface="Meiryo UI" panose="020B0604030504040204" pitchFamily="50" charset="-128"/>
              <a:cs typeface="+mn-cs"/>
            </a:rPr>
            <a:t>非表示」でメモを表示した上で、シート内でメモを探してください。メモの高さが圧縮され線のように表示されているケースもあるため、メモの箱をクリック＆ドラックするなどして高さを戻してください。</a:t>
          </a:r>
          <a:endParaRPr lang="en-US" altLang="ja-JP" sz="1100" b="1">
            <a:solidFill>
              <a:srgbClr val="FF0000"/>
            </a:solidFill>
            <a:effectLst/>
            <a:latin typeface="Meiryo UI" panose="020B0604030504040204" pitchFamily="50" charset="-128"/>
            <a:ea typeface="Meiryo UI" panose="020B0604030504040204" pitchFamily="50" charset="-128"/>
            <a:cs typeface="+mn-cs"/>
          </a:endParaRPr>
        </a:p>
        <a:p>
          <a:pPr rtl="0" eaLnBrk="1" latinLnBrk="0" hangingPunct="1"/>
          <a:r>
            <a:rPr lang="ja-JP" altLang="en-US" sz="1100" b="1">
              <a:solidFill>
                <a:srgbClr val="FF0000"/>
              </a:solidFill>
              <a:effectLst/>
              <a:latin typeface="Meiryo UI" panose="020B0604030504040204" pitchFamily="50" charset="-128"/>
              <a:ea typeface="Meiryo UI" panose="020B0604030504040204" pitchFamily="50" charset="-128"/>
              <a:cs typeface="+mn-cs"/>
            </a:rPr>
            <a:t>（</a:t>
          </a:r>
          <a:r>
            <a:rPr lang="en-US" altLang="ja-JP" sz="1100" b="1">
              <a:solidFill>
                <a:srgbClr val="FF0000"/>
              </a:solidFill>
              <a:effectLst/>
              <a:latin typeface="Meiryo UI" panose="020B0604030504040204" pitchFamily="50" charset="-128"/>
              <a:ea typeface="Meiryo UI" panose="020B0604030504040204" pitchFamily="50" charset="-128"/>
              <a:cs typeface="+mn-cs"/>
            </a:rPr>
            <a:t>※</a:t>
          </a:r>
          <a:r>
            <a:rPr lang="ja-JP" altLang="en-US" sz="1100" b="1">
              <a:solidFill>
                <a:srgbClr val="FF0000"/>
              </a:solidFill>
              <a:effectLst/>
              <a:latin typeface="Meiryo UI" panose="020B0604030504040204" pitchFamily="50" charset="-128"/>
              <a:ea typeface="Meiryo UI" panose="020B0604030504040204" pitchFamily="50" charset="-128"/>
              <a:cs typeface="+mn-cs"/>
            </a:rPr>
            <a:t>　上記の操作ができるよう、このシートはコメントのロックを解除しています。）</a:t>
          </a:r>
          <a:endParaRPr lang="en-US" altLang="ja-JP" sz="1100" b="1">
            <a:solidFill>
              <a:srgbClr val="FF0000"/>
            </a:solidFill>
            <a:effectLst/>
            <a:latin typeface="Meiryo UI" panose="020B0604030504040204" pitchFamily="50" charset="-128"/>
            <a:ea typeface="Meiryo UI" panose="020B0604030504040204" pitchFamily="50" charset="-128"/>
            <a:cs typeface="+mn-cs"/>
          </a:endParaRPr>
        </a:p>
        <a:p>
          <a:pPr rtl="0" eaLnBrk="1" latinLnBrk="0" hangingPunct="1"/>
          <a:r>
            <a:rPr lang="ja-JP" altLang="en-US" sz="1100" b="1">
              <a:solidFill>
                <a:srgbClr val="FF0000"/>
              </a:solidFill>
              <a:effectLst/>
              <a:latin typeface="Meiryo UI" panose="020B0604030504040204" pitchFamily="50" charset="-128"/>
              <a:ea typeface="Meiryo UI" panose="020B0604030504040204" pitchFamily="50" charset="-128"/>
              <a:cs typeface="+mn-cs"/>
            </a:rPr>
            <a:t>○　なお、メモの内容は、記載要領でも確認できます。</a:t>
          </a:r>
          <a:endParaRPr lang="en-US" altLang="ja-JP" sz="1100" b="1">
            <a:solidFill>
              <a:srgbClr val="FF0000"/>
            </a:solidFill>
            <a:effectLst/>
            <a:latin typeface="Meiryo UI" panose="020B0604030504040204" pitchFamily="50" charset="-128"/>
            <a:ea typeface="Meiryo UI" panose="020B0604030504040204" pitchFamily="50" charset="-128"/>
            <a:cs typeface="+mn-cs"/>
          </a:endParaRPr>
        </a:p>
        <a:p>
          <a:pPr rtl="0" eaLnBrk="1" latinLnBrk="0" hangingPunct="1"/>
          <a:r>
            <a:rPr lang="ja-JP" altLang="en-US" sz="1100" b="1">
              <a:solidFill>
                <a:srgbClr val="FF0000"/>
              </a:solidFill>
              <a:effectLst/>
              <a:latin typeface="Meiryo UI" panose="020B0604030504040204" pitchFamily="50" charset="-128"/>
              <a:ea typeface="Meiryo UI" panose="020B0604030504040204" pitchFamily="50" charset="-128"/>
              <a:cs typeface="+mn-cs"/>
            </a:rPr>
            <a:t>○　メモの表示については、次のとおり設定していただくことを推奨します。</a:t>
          </a:r>
        </a:p>
        <a:p>
          <a:pPr rtl="0" eaLnBrk="1" latinLnBrk="0" hangingPunct="1"/>
          <a:r>
            <a:rPr lang="ja-JP" altLang="en-US" sz="1100" b="1">
              <a:solidFill>
                <a:srgbClr val="FF0000"/>
              </a:solidFill>
              <a:effectLst/>
              <a:latin typeface="Meiryo UI" panose="020B0604030504040204" pitchFamily="50" charset="-128"/>
              <a:ea typeface="Meiryo UI" panose="020B0604030504040204" pitchFamily="50" charset="-128"/>
              <a:cs typeface="+mn-cs"/>
            </a:rPr>
            <a:t>「ファイル」＞「オプション」＞「詳細設定」＞「表示」において、「インジケーターのみ。ただしポイント時にコメントとメモを表示」に設定。</a:t>
          </a:r>
        </a:p>
        <a:p>
          <a:pPr rtl="0" eaLnBrk="1" latinLnBrk="0" hangingPunct="1"/>
          <a:endParaRPr lang="en-US" altLang="ja-JP" sz="1100" b="1">
            <a:solidFill>
              <a:srgbClr val="FF0000"/>
            </a:solidFill>
            <a:effectLst/>
            <a:latin typeface="Meiryo UI" panose="020B0604030504040204" pitchFamily="50" charset="-128"/>
            <a:ea typeface="Meiryo UI" panose="020B0604030504040204" pitchFamily="50" charset="-128"/>
            <a:cs typeface="+mn-cs"/>
          </a:endParaRPr>
        </a:p>
        <a:p>
          <a:pPr rtl="0" eaLnBrk="1" latinLnBrk="0" hangingPunct="1"/>
          <a:endParaRPr lang="en-US" altLang="ja-JP" sz="1100" b="1">
            <a:solidFill>
              <a:srgbClr val="FF0000"/>
            </a:solidFill>
            <a:effectLst/>
            <a:latin typeface="Meiryo UI" panose="020B0604030504040204" pitchFamily="50" charset="-128"/>
            <a:ea typeface="Meiryo UI" panose="020B0604030504040204" pitchFamily="50" charset="-128"/>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22860</xdr:colOff>
      <xdr:row>3</xdr:row>
      <xdr:rowOff>106680</xdr:rowOff>
    </xdr:from>
    <xdr:to>
      <xdr:col>38</xdr:col>
      <xdr:colOff>131445</xdr:colOff>
      <xdr:row>42</xdr:row>
      <xdr:rowOff>22860</xdr:rowOff>
    </xdr:to>
    <xdr:grpSp>
      <xdr:nvGrpSpPr>
        <xdr:cNvPr id="2" name="グループ化 1">
          <a:extLst>
            <a:ext uri="{FF2B5EF4-FFF2-40B4-BE49-F238E27FC236}">
              <a16:creationId xmlns:a16="http://schemas.microsoft.com/office/drawing/2014/main" id="{9310D7BB-916F-4962-8B1F-AE7447FDEDFC}"/>
            </a:ext>
          </a:extLst>
        </xdr:cNvPr>
        <xdr:cNvGrpSpPr/>
      </xdr:nvGrpSpPr>
      <xdr:grpSpPr>
        <a:xfrm>
          <a:off x="22860" y="472440"/>
          <a:ext cx="6189345" cy="4671060"/>
          <a:chOff x="1470671" y="1052734"/>
          <a:chExt cx="7514497" cy="4918229"/>
        </a:xfrm>
      </xdr:grpSpPr>
      <xdr:sp macro="" textlink="">
        <xdr:nvSpPr>
          <xdr:cNvPr id="3" name="Freeform 5">
            <a:extLst>
              <a:ext uri="{FF2B5EF4-FFF2-40B4-BE49-F238E27FC236}">
                <a16:creationId xmlns:a16="http://schemas.microsoft.com/office/drawing/2014/main" id="{E662D979-CDD0-423E-A111-FFF65B4F18E8}"/>
              </a:ext>
            </a:extLst>
          </xdr:cNvPr>
          <xdr:cNvSpPr>
            <a:spLocks/>
          </xdr:cNvSpPr>
        </xdr:nvSpPr>
        <xdr:spPr bwMode="auto">
          <a:xfrm>
            <a:off x="3585208" y="4752082"/>
            <a:ext cx="3240000" cy="1218881"/>
          </a:xfrm>
          <a:prstGeom prst="roundRect">
            <a:avLst>
              <a:gd name="adj" fmla="val 2914"/>
            </a:avLst>
          </a:prstGeom>
          <a:solidFill>
            <a:schemeClr val="accent5">
              <a:lumMod val="20000"/>
              <a:lumOff val="80000"/>
            </a:schemeClr>
          </a:solidFill>
          <a:ln w="19050">
            <a:solidFill>
              <a:schemeClr val="tx2">
                <a:lumMod val="60000"/>
                <a:lumOff val="40000"/>
              </a:schemeClr>
            </a:solidFill>
            <a:prstDash val="solid"/>
            <a:round/>
            <a:headEnd/>
            <a:tailEnd/>
          </a:ln>
        </xdr:spPr>
        <xdr:txBody>
          <a:bodyPr vert="horz" wrap="square" lIns="36000" tIns="36000" rIns="36000" bIns="36000" numCol="1" anchor="b" anchorCtr="0" compatLnSpc="1">
            <a:prstTxWarp prst="textNoShape">
              <a:avLst/>
            </a:prstTxWarp>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lang="ja-JP" altLang="en-US" sz="1100">
                <a:latin typeface="メイリオ" pitchFamily="50" charset="-128"/>
                <a:ea typeface="メイリオ" pitchFamily="50" charset="-128"/>
              </a:rPr>
              <a:t>大阪府知事部局</a:t>
            </a:r>
          </a:p>
        </xdr:txBody>
      </xdr:sp>
      <xdr:sp macro="" textlink="">
        <xdr:nvSpPr>
          <xdr:cNvPr id="4" name="Freeform 5">
            <a:extLst>
              <a:ext uri="{FF2B5EF4-FFF2-40B4-BE49-F238E27FC236}">
                <a16:creationId xmlns:a16="http://schemas.microsoft.com/office/drawing/2014/main" id="{6F93A781-9BC0-4432-81C5-3B38AEDF6AD9}"/>
              </a:ext>
            </a:extLst>
          </xdr:cNvPr>
          <xdr:cNvSpPr>
            <a:spLocks/>
          </xdr:cNvSpPr>
        </xdr:nvSpPr>
        <xdr:spPr bwMode="auto">
          <a:xfrm>
            <a:off x="3592624" y="1052734"/>
            <a:ext cx="3240000" cy="3637939"/>
          </a:xfrm>
          <a:prstGeom prst="roundRect">
            <a:avLst>
              <a:gd name="adj" fmla="val 2914"/>
            </a:avLst>
          </a:prstGeom>
          <a:solidFill>
            <a:schemeClr val="accent5">
              <a:lumMod val="20000"/>
              <a:lumOff val="80000"/>
            </a:schemeClr>
          </a:solidFill>
          <a:ln w="19050">
            <a:solidFill>
              <a:schemeClr val="tx2">
                <a:lumMod val="60000"/>
                <a:lumOff val="40000"/>
              </a:schemeClr>
            </a:solidFill>
            <a:prstDash val="solid"/>
            <a:round/>
            <a:headEnd/>
            <a:tailEnd/>
          </a:ln>
        </xdr:spPr>
        <xdr:txBody>
          <a:bodyPr vert="horz" wrap="square" lIns="36000" tIns="36000" rIns="36000" bIns="36000" numCol="1" anchor="t" anchorCtr="0" compatLnSpc="1">
            <a:prstTxWarp prst="textNoShape">
              <a:avLst/>
            </a:prstTxWarp>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lang="ja-JP" altLang="en-US" sz="1100">
                <a:latin typeface="メイリオ" pitchFamily="50" charset="-128"/>
                <a:ea typeface="メイリオ" pitchFamily="50" charset="-128"/>
              </a:rPr>
              <a:t>集約センター</a:t>
            </a:r>
          </a:p>
        </xdr:txBody>
      </xdr:sp>
      <xdr:sp macro="" textlink="">
        <xdr:nvSpPr>
          <xdr:cNvPr id="5" name="Rectangle 22">
            <a:extLst>
              <a:ext uri="{FF2B5EF4-FFF2-40B4-BE49-F238E27FC236}">
                <a16:creationId xmlns:a16="http://schemas.microsoft.com/office/drawing/2014/main" id="{72EDF8DD-D076-4CA6-B8EF-2B1AFC8F9CB3}"/>
              </a:ext>
            </a:extLst>
          </xdr:cNvPr>
          <xdr:cNvSpPr>
            <a:spLocks noChangeArrowheads="1"/>
          </xdr:cNvSpPr>
        </xdr:nvSpPr>
        <xdr:spPr bwMode="auto">
          <a:xfrm>
            <a:off x="3981032" y="4807559"/>
            <a:ext cx="900000" cy="648072"/>
          </a:xfrm>
          <a:prstGeom prst="rect">
            <a:avLst/>
          </a:prstGeom>
          <a:solidFill>
            <a:schemeClr val="bg1"/>
          </a:solidFill>
          <a:ln w="12700">
            <a:solidFill>
              <a:schemeClr val="tx2">
                <a:lumMod val="60000"/>
                <a:lumOff val="40000"/>
              </a:schemeClr>
            </a:solidFill>
            <a:prstDash val="solid"/>
            <a:miter lim="800000"/>
            <a:headEnd/>
            <a:tailEnd/>
          </a:ln>
        </xdr:spPr>
        <xdr:txBody>
          <a:bodyPr vert="horz" wrap="square" lIns="36000" tIns="72000" rIns="36000" bIns="36000" numCol="1" anchor="t" anchorCtr="0" compatLnSpc="1">
            <a:prstTxWarp prst="textNoShape">
              <a:avLst/>
            </a:prstTxWarp>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endParaRPr lang="ja-JP" altLang="en-US" sz="900">
              <a:latin typeface="メイリオ" pitchFamily="50" charset="-128"/>
              <a:ea typeface="メイリオ" pitchFamily="50" charset="-128"/>
            </a:endParaRPr>
          </a:p>
        </xdr:txBody>
      </xdr:sp>
      <xdr:sp macro="" textlink="">
        <xdr:nvSpPr>
          <xdr:cNvPr id="6" name="Rectangle 22">
            <a:extLst>
              <a:ext uri="{FF2B5EF4-FFF2-40B4-BE49-F238E27FC236}">
                <a16:creationId xmlns:a16="http://schemas.microsoft.com/office/drawing/2014/main" id="{DD3500E8-A3B5-4554-B6F7-4442D57C4ECD}"/>
              </a:ext>
            </a:extLst>
          </xdr:cNvPr>
          <xdr:cNvSpPr>
            <a:spLocks noChangeArrowheads="1"/>
          </xdr:cNvSpPr>
        </xdr:nvSpPr>
        <xdr:spPr bwMode="auto">
          <a:xfrm>
            <a:off x="3909024" y="4881800"/>
            <a:ext cx="900000" cy="648072"/>
          </a:xfrm>
          <a:prstGeom prst="rect">
            <a:avLst/>
          </a:prstGeom>
          <a:solidFill>
            <a:schemeClr val="bg1"/>
          </a:solidFill>
          <a:ln w="12700">
            <a:solidFill>
              <a:schemeClr val="tx2">
                <a:lumMod val="60000"/>
                <a:lumOff val="40000"/>
              </a:schemeClr>
            </a:solidFill>
            <a:prstDash val="solid"/>
            <a:miter lim="800000"/>
            <a:headEnd/>
            <a:tailEnd/>
          </a:ln>
        </xdr:spPr>
        <xdr:txBody>
          <a:bodyPr vert="horz" wrap="square" lIns="36000" tIns="72000" rIns="36000" bIns="36000" numCol="1" anchor="t" anchorCtr="0" compatLnSpc="1">
            <a:prstTxWarp prst="textNoShape">
              <a:avLst/>
            </a:prstTxWarp>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endParaRPr lang="ja-JP" altLang="en-US" sz="900">
              <a:latin typeface="メイリオ" pitchFamily="50" charset="-128"/>
              <a:ea typeface="メイリオ" pitchFamily="50" charset="-128"/>
            </a:endParaRPr>
          </a:p>
        </xdr:txBody>
      </xdr:sp>
      <xdr:sp macro="" textlink="">
        <xdr:nvSpPr>
          <xdr:cNvPr id="7" name="Rectangle 22">
            <a:extLst>
              <a:ext uri="{FF2B5EF4-FFF2-40B4-BE49-F238E27FC236}">
                <a16:creationId xmlns:a16="http://schemas.microsoft.com/office/drawing/2014/main" id="{3FFDC9E8-DFB4-4102-92C1-8969A5222E2A}"/>
              </a:ext>
            </a:extLst>
          </xdr:cNvPr>
          <xdr:cNvSpPr>
            <a:spLocks noChangeArrowheads="1"/>
          </xdr:cNvSpPr>
        </xdr:nvSpPr>
        <xdr:spPr bwMode="auto">
          <a:xfrm>
            <a:off x="3837016" y="4956040"/>
            <a:ext cx="900000" cy="648072"/>
          </a:xfrm>
          <a:prstGeom prst="rect">
            <a:avLst/>
          </a:prstGeom>
          <a:solidFill>
            <a:schemeClr val="bg1"/>
          </a:solidFill>
          <a:ln w="12700">
            <a:solidFill>
              <a:schemeClr val="tx2">
                <a:lumMod val="60000"/>
                <a:lumOff val="40000"/>
              </a:schemeClr>
            </a:solidFill>
            <a:prstDash val="solid"/>
            <a:miter lim="800000"/>
            <a:headEnd/>
            <a:tailEnd/>
          </a:ln>
        </xdr:spPr>
        <xdr:txBody>
          <a:bodyPr vert="horz" wrap="square" lIns="36000" tIns="72000" rIns="36000" bIns="36000" numCol="1" anchor="t" anchorCtr="0" compatLnSpc="1">
            <a:prstTxWarp prst="textNoShape">
              <a:avLst/>
            </a:prstTxWarp>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lang="ja-JP" altLang="en-US" sz="900">
                <a:latin typeface="メイリオ" pitchFamily="50" charset="-128"/>
                <a:ea typeface="メイリオ" pitchFamily="50" charset="-128"/>
              </a:rPr>
              <a:t>業務端末</a:t>
            </a:r>
          </a:p>
        </xdr:txBody>
      </xdr:sp>
      <xdr:sp macro="" textlink="">
        <xdr:nvSpPr>
          <xdr:cNvPr id="8" name="Freeform 12">
            <a:extLst>
              <a:ext uri="{FF2B5EF4-FFF2-40B4-BE49-F238E27FC236}">
                <a16:creationId xmlns:a16="http://schemas.microsoft.com/office/drawing/2014/main" id="{24AEC49B-590E-4CBE-94E6-1C52243BA10D}"/>
              </a:ext>
            </a:extLst>
          </xdr:cNvPr>
          <xdr:cNvSpPr>
            <a:spLocks/>
          </xdr:cNvSpPr>
        </xdr:nvSpPr>
        <xdr:spPr bwMode="auto">
          <a:xfrm>
            <a:off x="1470671" y="1072487"/>
            <a:ext cx="1800000" cy="3249190"/>
          </a:xfrm>
          <a:prstGeom prst="roundRect">
            <a:avLst>
              <a:gd name="adj" fmla="val 4050"/>
            </a:avLst>
          </a:prstGeom>
          <a:solidFill>
            <a:schemeClr val="accent5">
              <a:lumMod val="20000"/>
              <a:lumOff val="80000"/>
            </a:schemeClr>
          </a:solidFill>
          <a:ln w="19050">
            <a:solidFill>
              <a:schemeClr val="tx2">
                <a:lumMod val="60000"/>
                <a:lumOff val="40000"/>
              </a:schemeClr>
            </a:solidFill>
            <a:prstDash val="solid"/>
            <a:round/>
            <a:headEnd/>
            <a:tailEnd/>
          </a:ln>
        </xdr:spPr>
        <xdr:txBody>
          <a:bodyPr vert="horz" wrap="square" lIns="36000" tIns="36000" rIns="36000" bIns="36000" numCol="1" anchor="t" anchorCtr="0" compatLnSpc="1">
            <a:prstTxWarp prst="textNoShape">
              <a:avLst/>
            </a:prstTxWarp>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lang="ja-JP" altLang="en-US" sz="1100">
                <a:latin typeface="メイリオ" pitchFamily="50" charset="-128"/>
                <a:ea typeface="メイリオ" pitchFamily="50" charset="-128"/>
              </a:rPr>
              <a:t>大阪府内市町村</a:t>
            </a:r>
          </a:p>
        </xdr:txBody>
      </xdr:sp>
      <xdr:sp macro="" textlink="">
        <xdr:nvSpPr>
          <xdr:cNvPr id="9" name="Freeform 10">
            <a:extLst>
              <a:ext uri="{FF2B5EF4-FFF2-40B4-BE49-F238E27FC236}">
                <a16:creationId xmlns:a16="http://schemas.microsoft.com/office/drawing/2014/main" id="{B15FC4A0-BA94-4EA7-9081-0EE0B14008CF}"/>
              </a:ext>
            </a:extLst>
          </xdr:cNvPr>
          <xdr:cNvSpPr>
            <a:spLocks/>
          </xdr:cNvSpPr>
        </xdr:nvSpPr>
        <xdr:spPr bwMode="auto">
          <a:xfrm>
            <a:off x="3952624" y="2637072"/>
            <a:ext cx="2620556" cy="1692000"/>
          </a:xfrm>
          <a:prstGeom prst="rect">
            <a:avLst/>
          </a:prstGeom>
          <a:solidFill>
            <a:schemeClr val="bg1"/>
          </a:solidFill>
          <a:ln w="12700">
            <a:solidFill>
              <a:schemeClr val="tx2">
                <a:lumMod val="60000"/>
                <a:lumOff val="40000"/>
              </a:schemeClr>
            </a:solidFill>
            <a:prstDash val="solid"/>
            <a:round/>
            <a:headEnd/>
            <a:tailEnd/>
          </a:ln>
        </xdr:spPr>
        <xdr:txBody>
          <a:bodyPr vert="horz" wrap="square" lIns="36000" tIns="72000" rIns="36000" bIns="36000" numCol="1" anchor="t" anchorCtr="0" compatLnSpc="1">
            <a:prstTxWarp prst="textNoShape">
              <a:avLst/>
            </a:prstTxWarp>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lang="ja-JP" altLang="en-US" sz="900">
                <a:latin typeface="メイリオ" pitchFamily="50" charset="-128"/>
                <a:ea typeface="メイリオ" pitchFamily="50" charset="-128"/>
              </a:rPr>
              <a:t>大阪府サーバ</a:t>
            </a:r>
            <a:endParaRPr lang="ja-JP" altLang="en-US" sz="800">
              <a:latin typeface="メイリオ" pitchFamily="50" charset="-128"/>
              <a:ea typeface="メイリオ" pitchFamily="50" charset="-128"/>
            </a:endParaRPr>
          </a:p>
        </xdr:txBody>
      </xdr:sp>
      <xdr:sp macro="" textlink="">
        <xdr:nvSpPr>
          <xdr:cNvPr id="10" name="Rectangle 22">
            <a:extLst>
              <a:ext uri="{FF2B5EF4-FFF2-40B4-BE49-F238E27FC236}">
                <a16:creationId xmlns:a16="http://schemas.microsoft.com/office/drawing/2014/main" id="{4BAC7F07-C484-4054-8A96-0D5BAACCD8DD}"/>
              </a:ext>
            </a:extLst>
          </xdr:cNvPr>
          <xdr:cNvSpPr>
            <a:spLocks noChangeArrowheads="1"/>
          </xdr:cNvSpPr>
        </xdr:nvSpPr>
        <xdr:spPr bwMode="auto">
          <a:xfrm>
            <a:off x="1572909" y="1484784"/>
            <a:ext cx="1523347" cy="1836015"/>
          </a:xfrm>
          <a:prstGeom prst="rect">
            <a:avLst/>
          </a:prstGeom>
          <a:solidFill>
            <a:schemeClr val="bg1"/>
          </a:solidFill>
          <a:ln w="12700">
            <a:solidFill>
              <a:schemeClr val="tx2">
                <a:lumMod val="60000"/>
                <a:lumOff val="40000"/>
              </a:schemeClr>
            </a:solidFill>
            <a:prstDash val="solid"/>
            <a:miter lim="800000"/>
            <a:headEnd/>
            <a:tailEnd/>
          </a:ln>
        </xdr:spPr>
        <xdr:txBody>
          <a:bodyPr vert="horz" wrap="square" lIns="36000" tIns="72000" rIns="36000" bIns="36000" numCol="1" anchor="t" anchorCtr="0" compatLnSpc="1">
            <a:prstTxWarp prst="textNoShape">
              <a:avLst/>
            </a:prstTxWarp>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lang="ja-JP" altLang="en-US" sz="800">
                <a:latin typeface="メイリオ" pitchFamily="50" charset="-128"/>
                <a:ea typeface="メイリオ" pitchFamily="50" charset="-128"/>
              </a:rPr>
              <a:t>コミュニケーションサーバ</a:t>
            </a:r>
            <a:endParaRPr lang="en-US" altLang="ja-JP" sz="900">
              <a:latin typeface="メイリオ" pitchFamily="50" charset="-128"/>
              <a:ea typeface="メイリオ" pitchFamily="50" charset="-128"/>
            </a:endParaRPr>
          </a:p>
          <a:p>
            <a:pPr algn="ctr"/>
            <a:r>
              <a:rPr lang="ja-JP" altLang="en-US" sz="900">
                <a:latin typeface="メイリオ" pitchFamily="50" charset="-128"/>
                <a:ea typeface="メイリオ" pitchFamily="50" charset="-128"/>
              </a:rPr>
              <a:t>（市町村ＣＳ）</a:t>
            </a:r>
          </a:p>
        </xdr:txBody>
      </xdr:sp>
      <xdr:sp macro="" textlink="">
        <xdr:nvSpPr>
          <xdr:cNvPr id="11" name="Freeform 8">
            <a:extLst>
              <a:ext uri="{FF2B5EF4-FFF2-40B4-BE49-F238E27FC236}">
                <a16:creationId xmlns:a16="http://schemas.microsoft.com/office/drawing/2014/main" id="{E817655A-66F0-4032-A09D-B21B132334A8}"/>
              </a:ext>
            </a:extLst>
          </xdr:cNvPr>
          <xdr:cNvSpPr>
            <a:spLocks noEditPoints="1"/>
          </xdr:cNvSpPr>
        </xdr:nvSpPr>
        <xdr:spPr bwMode="auto">
          <a:xfrm>
            <a:off x="7185168" y="1052736"/>
            <a:ext cx="1800000" cy="1962025"/>
          </a:xfrm>
          <a:prstGeom prst="roundRect">
            <a:avLst>
              <a:gd name="adj" fmla="val 4142"/>
            </a:avLst>
          </a:prstGeom>
          <a:solidFill>
            <a:schemeClr val="accent5">
              <a:lumMod val="20000"/>
              <a:lumOff val="80000"/>
            </a:schemeClr>
          </a:solidFill>
          <a:ln w="19050" cap="flat">
            <a:solidFill>
              <a:schemeClr val="tx2">
                <a:lumMod val="60000"/>
                <a:lumOff val="40000"/>
              </a:schemeClr>
            </a:solidFill>
            <a:prstDash val="solid"/>
            <a:round/>
            <a:headEnd/>
            <a:tailEnd/>
          </a:ln>
        </xdr:spPr>
        <xdr:txBody>
          <a:bodyPr vert="horz" wrap="square" lIns="36000" tIns="36000" rIns="36000" bIns="36000" numCol="1" anchor="t" anchorCtr="0" compatLnSpc="1">
            <a:prstTxWarp prst="textNoShape">
              <a:avLst/>
            </a:prstTxWarp>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lang="ja-JP" altLang="en-US" sz="1100"/>
              <a:t>地方公共団体</a:t>
            </a:r>
            <a:endParaRPr lang="en-US" altLang="ja-JP" sz="1100"/>
          </a:p>
          <a:p>
            <a:pPr algn="ctr"/>
            <a:r>
              <a:rPr lang="ja-JP" altLang="en-US" sz="1100"/>
              <a:t>情報システム機構</a:t>
            </a:r>
          </a:p>
        </xdr:txBody>
      </xdr:sp>
      <xdr:sp macro="" textlink="">
        <xdr:nvSpPr>
          <xdr:cNvPr id="12" name="正方形/長方形 11">
            <a:extLst>
              <a:ext uri="{FF2B5EF4-FFF2-40B4-BE49-F238E27FC236}">
                <a16:creationId xmlns:a16="http://schemas.microsoft.com/office/drawing/2014/main" id="{C5B0F8D2-5C6B-414D-A7EA-3A18EF1E5E9F}"/>
              </a:ext>
            </a:extLst>
          </xdr:cNvPr>
          <xdr:cNvSpPr/>
        </xdr:nvSpPr>
        <xdr:spPr>
          <a:xfrm>
            <a:off x="7365168" y="1628800"/>
            <a:ext cx="1440160" cy="1224120"/>
          </a:xfrm>
          <a:prstGeom prst="rect">
            <a:avLst/>
          </a:prstGeom>
          <a:solidFill>
            <a:schemeClr val="bg1"/>
          </a:solidFill>
          <a:ln w="12700">
            <a:solidFill>
              <a:schemeClr val="tx2">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lIns="36000" tIns="72000" rIns="36000" bIns="36000" rtlCol="0" anchor="t" anchorCtr="0"/>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r>
              <a:rPr lang="ja-JP" altLang="en-US" sz="900">
                <a:solidFill>
                  <a:schemeClr val="tx1"/>
                </a:solidFill>
              </a:rPr>
              <a:t>全国サーバ</a:t>
            </a:r>
            <a:endParaRPr lang="en-US" altLang="ja-JP" sz="900">
              <a:solidFill>
                <a:schemeClr val="tx1"/>
              </a:solidFill>
            </a:endParaRPr>
          </a:p>
        </xdr:txBody>
      </xdr:sp>
      <xdr:pic>
        <xdr:nvPicPr>
          <xdr:cNvPr id="13" name="Picture 6" descr="\\OMTNAS01\UserData\2121461\マイ ドキュメント\デスクトップ\クリップアート\images.jpg">
            <a:extLst>
              <a:ext uri="{FF2B5EF4-FFF2-40B4-BE49-F238E27FC236}">
                <a16:creationId xmlns:a16="http://schemas.microsoft.com/office/drawing/2014/main" id="{AB01E446-3094-4EB0-A54D-834ED99AE37F}"/>
              </a:ext>
            </a:extLst>
          </xdr:cNvPr>
          <xdr:cNvPicPr>
            <a:picLocks noChangeAspect="1" noChangeArrowheads="1"/>
          </xdr:cNvPicPr>
        </xdr:nvPicPr>
        <xdr:blipFill>
          <a:blip xmlns:r="http://schemas.openxmlformats.org/officeDocument/2006/relationships" r:embed="rId1" cstate="print">
            <a:clrChange>
              <a:clrFrom>
                <a:srgbClr val="FEFEFE"/>
              </a:clrFrom>
              <a:clrTo>
                <a:srgbClr val="FEFEFE">
                  <a:alpha val="0"/>
                </a:srgbClr>
              </a:clrTo>
            </a:clrChange>
            <a:extLst>
              <a:ext uri="{28A0092B-C50C-407E-A947-70E740481C1C}">
                <a14:useLocalDpi xmlns:a14="http://schemas.microsoft.com/office/drawing/2010/main" val="0"/>
              </a:ext>
            </a:extLst>
          </a:blip>
          <a:srcRect/>
          <a:stretch>
            <a:fillRect/>
          </a:stretch>
        </xdr:blipFill>
        <xdr:spPr bwMode="auto">
          <a:xfrm>
            <a:off x="7637178" y="1867452"/>
            <a:ext cx="896140" cy="900000"/>
          </a:xfrm>
          <a:prstGeom prst="rect">
            <a:avLst/>
          </a:prstGeom>
          <a:noFill/>
          <a:extLst>
            <a:ext uri="{909E8E84-426E-40DD-AFC4-6F175D3DCCD1}">
              <a14:hiddenFill xmlns:a14="http://schemas.microsoft.com/office/drawing/2010/main">
                <a:solidFill>
                  <a:srgbClr val="FFFFFF"/>
                </a:solidFill>
              </a14:hiddenFill>
            </a:ext>
          </a:extLst>
        </xdr:spPr>
      </xdr:pic>
      <xdr:cxnSp macro="">
        <xdr:nvCxnSpPr>
          <xdr:cNvPr id="14" name="カギ線コネクタ 13">
            <a:extLst>
              <a:ext uri="{FF2B5EF4-FFF2-40B4-BE49-F238E27FC236}">
                <a16:creationId xmlns:a16="http://schemas.microsoft.com/office/drawing/2014/main" id="{11BDCE23-72B3-45D2-900A-111BBEC3AD61}"/>
              </a:ext>
            </a:extLst>
          </xdr:cNvPr>
          <xdr:cNvCxnSpPr>
            <a:stCxn id="9" idx="0"/>
            <a:endCxn id="12" idx="1"/>
          </xdr:cNvCxnSpPr>
        </xdr:nvCxnSpPr>
        <xdr:spPr>
          <a:xfrm rot="5400000" flipH="1" flipV="1">
            <a:off x="6115929" y="1387833"/>
            <a:ext cx="396212" cy="2102266"/>
          </a:xfrm>
          <a:prstGeom prst="bentConnector2">
            <a:avLst/>
          </a:prstGeom>
          <a:ln w="19050">
            <a:solidFill>
              <a:schemeClr val="bg1">
                <a:lumMod val="50000"/>
              </a:schemeClr>
            </a:solidFill>
            <a:headEnd type="oval" w="med" len="sm"/>
            <a:tailEnd type="oval" w="med" len="sm"/>
          </a:ln>
        </xdr:spPr>
        <xdr:style>
          <a:lnRef idx="1">
            <a:schemeClr val="accent1"/>
          </a:lnRef>
          <a:fillRef idx="0">
            <a:schemeClr val="accent1"/>
          </a:fillRef>
          <a:effectRef idx="0">
            <a:schemeClr val="accent1"/>
          </a:effectRef>
          <a:fontRef idx="minor">
            <a:schemeClr val="tx1"/>
          </a:fontRef>
        </xdr:style>
      </xdr:cxnSp>
      <xdr:cxnSp macro="">
        <xdr:nvCxnSpPr>
          <xdr:cNvPr id="15" name="カギ線コネクタ 14">
            <a:extLst>
              <a:ext uri="{FF2B5EF4-FFF2-40B4-BE49-F238E27FC236}">
                <a16:creationId xmlns:a16="http://schemas.microsoft.com/office/drawing/2014/main" id="{0E6759B9-0536-4B6B-988E-9AA8F3138FA7}"/>
              </a:ext>
            </a:extLst>
          </xdr:cNvPr>
          <xdr:cNvCxnSpPr>
            <a:stCxn id="10" idx="3"/>
            <a:endCxn id="12" idx="1"/>
          </xdr:cNvCxnSpPr>
        </xdr:nvCxnSpPr>
        <xdr:spPr>
          <a:xfrm flipV="1">
            <a:off x="3096256" y="2240860"/>
            <a:ext cx="4268912" cy="161932"/>
          </a:xfrm>
          <a:prstGeom prst="bentConnector3">
            <a:avLst>
              <a:gd name="adj1" fmla="val 47126"/>
            </a:avLst>
          </a:prstGeom>
          <a:ln w="19050">
            <a:solidFill>
              <a:schemeClr val="bg1">
                <a:lumMod val="50000"/>
              </a:schemeClr>
            </a:solidFill>
            <a:headEnd type="oval" w="med" len="sm"/>
            <a:tailEnd type="oval" w="med" len="sm"/>
          </a:ln>
        </xdr:spPr>
        <xdr:style>
          <a:lnRef idx="1">
            <a:schemeClr val="accent1"/>
          </a:lnRef>
          <a:fillRef idx="0">
            <a:schemeClr val="accent1"/>
          </a:fillRef>
          <a:effectRef idx="0">
            <a:schemeClr val="accent1"/>
          </a:effectRef>
          <a:fontRef idx="minor">
            <a:schemeClr val="tx1"/>
          </a:fontRef>
        </xdr:style>
      </xdr:cxnSp>
      <xdr:pic>
        <xdr:nvPicPr>
          <xdr:cNvPr id="16" name="Picture 7" descr="\\OMTNAS01\UserData\2121461\マイ ドキュメント\デスクトップ\クリップアート\j0431564.png">
            <a:extLst>
              <a:ext uri="{FF2B5EF4-FFF2-40B4-BE49-F238E27FC236}">
                <a16:creationId xmlns:a16="http://schemas.microsoft.com/office/drawing/2014/main" id="{633E9D72-9861-42D2-8C5E-26B3E8B51B4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937522" y="2287271"/>
            <a:ext cx="968538" cy="90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7" name="Picture 7" descr="\\OMTNAS01\UserData\2121461\マイ ドキュメント\デスクトップ\クリップアート\j0431564.png">
            <a:extLst>
              <a:ext uri="{FF2B5EF4-FFF2-40B4-BE49-F238E27FC236}">
                <a16:creationId xmlns:a16="http://schemas.microsoft.com/office/drawing/2014/main" id="{26590188-4E0F-4AEF-9454-1D3E513EEE7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587913" y="2844056"/>
            <a:ext cx="1249422" cy="1161008"/>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8" name="Freeform 5">
            <a:extLst>
              <a:ext uri="{FF2B5EF4-FFF2-40B4-BE49-F238E27FC236}">
                <a16:creationId xmlns:a16="http://schemas.microsoft.com/office/drawing/2014/main" id="{02348C18-2EA4-44D0-9979-41A81897029D}"/>
              </a:ext>
            </a:extLst>
          </xdr:cNvPr>
          <xdr:cNvSpPr>
            <a:spLocks/>
          </xdr:cNvSpPr>
        </xdr:nvSpPr>
        <xdr:spPr bwMode="auto">
          <a:xfrm>
            <a:off x="7165474" y="3104761"/>
            <a:ext cx="1800001" cy="2421784"/>
          </a:xfrm>
          <a:prstGeom prst="roundRect">
            <a:avLst>
              <a:gd name="adj" fmla="val 5198"/>
            </a:avLst>
          </a:prstGeom>
          <a:solidFill>
            <a:schemeClr val="accent5">
              <a:lumMod val="20000"/>
              <a:lumOff val="80000"/>
            </a:schemeClr>
          </a:solidFill>
          <a:ln w="19050">
            <a:solidFill>
              <a:schemeClr val="tx2">
                <a:lumMod val="60000"/>
                <a:lumOff val="40000"/>
              </a:schemeClr>
            </a:solidFill>
            <a:prstDash val="solid"/>
            <a:round/>
            <a:headEnd/>
            <a:tailEnd/>
          </a:ln>
        </xdr:spPr>
        <xdr:txBody>
          <a:bodyPr vert="horz" wrap="square" lIns="36000" tIns="36000" rIns="36000" bIns="36000" numCol="1" anchor="t" anchorCtr="0" compatLnSpc="1">
            <a:prstTxWarp prst="textNoShape">
              <a:avLst/>
            </a:prstTxWarp>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lang="ja-JP" altLang="en-US" sz="1000">
                <a:latin typeface="メイリオ" pitchFamily="50" charset="-128"/>
                <a:ea typeface="メイリオ" pitchFamily="50" charset="-128"/>
              </a:rPr>
              <a:t>大阪府の他の執行機関</a:t>
            </a:r>
            <a:endParaRPr lang="en-US" altLang="ja-JP" sz="1000">
              <a:latin typeface="メイリオ" pitchFamily="50" charset="-128"/>
              <a:ea typeface="メイリオ" pitchFamily="50" charset="-128"/>
            </a:endParaRPr>
          </a:p>
        </xdr:txBody>
      </xdr:sp>
      <xdr:sp macro="" textlink="">
        <xdr:nvSpPr>
          <xdr:cNvPr id="19" name="Freeform 10">
            <a:extLst>
              <a:ext uri="{FF2B5EF4-FFF2-40B4-BE49-F238E27FC236}">
                <a16:creationId xmlns:a16="http://schemas.microsoft.com/office/drawing/2014/main" id="{9C3BE87A-82E4-4AEF-B1A1-2A35D518D97D}"/>
              </a:ext>
            </a:extLst>
          </xdr:cNvPr>
          <xdr:cNvSpPr>
            <a:spLocks/>
          </xdr:cNvSpPr>
        </xdr:nvSpPr>
        <xdr:spPr bwMode="auto">
          <a:xfrm>
            <a:off x="7689304" y="4354845"/>
            <a:ext cx="1080000" cy="747032"/>
          </a:xfrm>
          <a:prstGeom prst="rect">
            <a:avLst/>
          </a:prstGeom>
          <a:solidFill>
            <a:schemeClr val="bg1"/>
          </a:solidFill>
          <a:ln w="12700">
            <a:solidFill>
              <a:schemeClr val="tx2">
                <a:lumMod val="60000"/>
                <a:lumOff val="40000"/>
              </a:schemeClr>
            </a:solidFill>
            <a:prstDash val="solid"/>
            <a:round/>
            <a:headEnd/>
            <a:tailEnd/>
          </a:ln>
        </xdr:spPr>
        <xdr:txBody>
          <a:bodyPr vert="horz" wrap="square" lIns="36000" tIns="72000" rIns="36000" bIns="36000" numCol="1" anchor="t" anchorCtr="0" compatLnSpc="1">
            <a:prstTxWarp prst="textNoShape">
              <a:avLst/>
            </a:prstTxWarp>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lang="ja-JP" altLang="en-US" sz="900">
                <a:latin typeface="メイリオ" pitchFamily="50" charset="-128"/>
                <a:ea typeface="メイリオ" pitchFamily="50" charset="-128"/>
              </a:rPr>
              <a:t>業務端末</a:t>
            </a:r>
          </a:p>
        </xdr:txBody>
      </xdr:sp>
      <xdr:cxnSp macro="">
        <xdr:nvCxnSpPr>
          <xdr:cNvPr id="20" name="カギ線コネクタ 19">
            <a:extLst>
              <a:ext uri="{FF2B5EF4-FFF2-40B4-BE49-F238E27FC236}">
                <a16:creationId xmlns:a16="http://schemas.microsoft.com/office/drawing/2014/main" id="{72341BBC-49C0-4A2E-8514-61C570E57E1F}"/>
              </a:ext>
            </a:extLst>
          </xdr:cNvPr>
          <xdr:cNvCxnSpPr>
            <a:stCxn id="19" idx="1"/>
            <a:endCxn id="9" idx="3"/>
          </xdr:cNvCxnSpPr>
        </xdr:nvCxnSpPr>
        <xdr:spPr>
          <a:xfrm rot="10800000">
            <a:off x="6573180" y="3483072"/>
            <a:ext cx="1116124" cy="1245290"/>
          </a:xfrm>
          <a:prstGeom prst="bentConnector3">
            <a:avLst>
              <a:gd name="adj1" fmla="val 50000"/>
            </a:avLst>
          </a:prstGeom>
          <a:ln w="19050">
            <a:solidFill>
              <a:schemeClr val="bg1">
                <a:lumMod val="50000"/>
              </a:schemeClr>
            </a:solidFill>
            <a:headEnd type="oval" w="med" len="sm"/>
            <a:tailEnd type="oval" w="med" len="sm"/>
          </a:ln>
        </xdr:spPr>
        <xdr:style>
          <a:lnRef idx="1">
            <a:schemeClr val="accent1"/>
          </a:lnRef>
          <a:fillRef idx="0">
            <a:schemeClr val="accent1"/>
          </a:fillRef>
          <a:effectRef idx="0">
            <a:schemeClr val="accent1"/>
          </a:effectRef>
          <a:fontRef idx="minor">
            <a:schemeClr val="tx1"/>
          </a:fontRef>
        </xdr:style>
      </xdr:cxnSp>
      <xdr:sp macro="" textlink="">
        <xdr:nvSpPr>
          <xdr:cNvPr id="21" name="円柱 20">
            <a:extLst>
              <a:ext uri="{FF2B5EF4-FFF2-40B4-BE49-F238E27FC236}">
                <a16:creationId xmlns:a16="http://schemas.microsoft.com/office/drawing/2014/main" id="{6D6D9365-1752-4BD3-930C-B95A63765ECA}"/>
              </a:ext>
            </a:extLst>
          </xdr:cNvPr>
          <xdr:cNvSpPr/>
        </xdr:nvSpPr>
        <xdr:spPr>
          <a:xfrm>
            <a:off x="4953160" y="3212976"/>
            <a:ext cx="1440000" cy="648072"/>
          </a:xfrm>
          <a:prstGeom prst="can">
            <a:avLst/>
          </a:prstGeom>
          <a:solidFill>
            <a:schemeClr val="bg1"/>
          </a:solidFill>
          <a:ln w="12700"/>
        </xdr:spPr>
        <xdr:style>
          <a:lnRef idx="2">
            <a:schemeClr val="accent1">
              <a:shade val="50000"/>
            </a:schemeClr>
          </a:lnRef>
          <a:fillRef idx="1">
            <a:schemeClr val="accent1"/>
          </a:fillRef>
          <a:effectRef idx="0">
            <a:schemeClr val="accent1"/>
          </a:effectRef>
          <a:fontRef idx="minor">
            <a:schemeClr val="lt1"/>
          </a:fontRef>
        </xdr:style>
        <xdr:txBody>
          <a:bodyPr wrap="square" lIns="36000" tIns="108000" rIns="36000" bIns="36000"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r>
              <a:rPr lang="ja-JP" altLang="en-US" sz="800">
                <a:solidFill>
                  <a:schemeClr val="tx1"/>
                </a:solidFill>
              </a:rPr>
              <a:t>都道府県知事保存</a:t>
            </a:r>
            <a:endParaRPr lang="en-US" altLang="ja-JP" sz="800">
              <a:solidFill>
                <a:schemeClr val="tx1"/>
              </a:solidFill>
            </a:endParaRPr>
          </a:p>
          <a:p>
            <a:pPr algn="ctr"/>
            <a:r>
              <a:rPr lang="ja-JP" altLang="en-US" sz="800">
                <a:solidFill>
                  <a:schemeClr val="tx1"/>
                </a:solidFill>
              </a:rPr>
              <a:t>本人確認情報ファイル</a:t>
            </a:r>
          </a:p>
        </xdr:txBody>
      </xdr:sp>
      <xdr:sp macro="" textlink="">
        <xdr:nvSpPr>
          <xdr:cNvPr id="22" name="曲折矢印 21">
            <a:extLst>
              <a:ext uri="{FF2B5EF4-FFF2-40B4-BE49-F238E27FC236}">
                <a16:creationId xmlns:a16="http://schemas.microsoft.com/office/drawing/2014/main" id="{9831D114-C9AA-4E13-82E8-7B9EDD66EE9C}"/>
              </a:ext>
            </a:extLst>
          </xdr:cNvPr>
          <xdr:cNvSpPr/>
        </xdr:nvSpPr>
        <xdr:spPr>
          <a:xfrm rot="16200000" flipH="1" flipV="1">
            <a:off x="3710811" y="1286932"/>
            <a:ext cx="719960" cy="1980000"/>
          </a:xfrm>
          <a:prstGeom prst="bentArrow">
            <a:avLst>
              <a:gd name="adj1" fmla="val 13198"/>
              <a:gd name="adj2" fmla="val 15895"/>
              <a:gd name="adj3" fmla="val 12962"/>
              <a:gd name="adj4" fmla="val 32262"/>
            </a:avLst>
          </a:prstGeom>
          <a:solidFill>
            <a:schemeClr val="accent1">
              <a:lumMod val="40000"/>
              <a:lumOff val="60000"/>
            </a:schemeClr>
          </a:solidFill>
          <a:ln w="19050">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solidFill>
                <a:schemeClr val="tx1"/>
              </a:solidFill>
            </a:endParaRPr>
          </a:p>
        </xdr:txBody>
      </xdr:sp>
      <xdr:sp macro="" textlink="">
        <xdr:nvSpPr>
          <xdr:cNvPr id="23" name="テキスト ボックス 98">
            <a:extLst>
              <a:ext uri="{FF2B5EF4-FFF2-40B4-BE49-F238E27FC236}">
                <a16:creationId xmlns:a16="http://schemas.microsoft.com/office/drawing/2014/main" id="{E84F4437-EBEF-4D5D-915D-BCCB73EE89D2}"/>
              </a:ext>
            </a:extLst>
          </xdr:cNvPr>
          <xdr:cNvSpPr txBox="1"/>
        </xdr:nvSpPr>
        <xdr:spPr>
          <a:xfrm>
            <a:off x="4376936" y="3203936"/>
            <a:ext cx="900000" cy="216000"/>
          </a:xfrm>
          <a:prstGeom prst="wedgeRoundRectCallout">
            <a:avLst>
              <a:gd name="adj1" fmla="val 37777"/>
              <a:gd name="adj2" fmla="val 71047"/>
              <a:gd name="adj3" fmla="val 16667"/>
            </a:avLst>
          </a:prstGeom>
          <a:solidFill>
            <a:schemeClr val="bg1"/>
          </a:solidFill>
          <a:ln w="12700">
            <a:solidFill>
              <a:schemeClr val="accent1"/>
            </a:solidFill>
          </a:ln>
        </xdr:spPr>
        <xdr:txBody>
          <a:bodyPr wrap="square" lIns="36000" tIns="72000" rIns="36000" bIns="36000" rtlCol="0" anchor="ctr" anchorCtr="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lang="en-US" altLang="ja-JP" sz="700"/>
              <a:t>1-</a:t>
            </a:r>
            <a:r>
              <a:rPr lang="ja-JP" altLang="en-US" sz="700"/>
              <a:t>②登録・更新</a:t>
            </a:r>
            <a:endParaRPr kumimoji="1" lang="ja-JP" altLang="en-US" sz="700"/>
          </a:p>
        </xdr:txBody>
      </xdr:sp>
      <xdr:sp macro="" textlink="">
        <xdr:nvSpPr>
          <xdr:cNvPr id="24" name="曲折矢印 23">
            <a:extLst>
              <a:ext uri="{FF2B5EF4-FFF2-40B4-BE49-F238E27FC236}">
                <a16:creationId xmlns:a16="http://schemas.microsoft.com/office/drawing/2014/main" id="{ACC69283-C36C-4BA7-A916-90D705D8624C}"/>
              </a:ext>
            </a:extLst>
          </xdr:cNvPr>
          <xdr:cNvSpPr/>
        </xdr:nvSpPr>
        <xdr:spPr>
          <a:xfrm rot="10800000" flipH="1" flipV="1">
            <a:off x="5709064" y="1916792"/>
            <a:ext cx="1620000" cy="719960"/>
          </a:xfrm>
          <a:prstGeom prst="bentArrow">
            <a:avLst>
              <a:gd name="adj1" fmla="val 11883"/>
              <a:gd name="adj2" fmla="val 15759"/>
              <a:gd name="adj3" fmla="val 11795"/>
              <a:gd name="adj4" fmla="val 29587"/>
            </a:avLst>
          </a:prstGeom>
          <a:solidFill>
            <a:schemeClr val="accent1">
              <a:lumMod val="40000"/>
              <a:lumOff val="60000"/>
            </a:schemeClr>
          </a:solidFill>
          <a:ln w="19050">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solidFill>
                <a:schemeClr val="tx1"/>
              </a:solidFill>
            </a:endParaRPr>
          </a:p>
        </xdr:txBody>
      </xdr:sp>
      <xdr:pic>
        <xdr:nvPicPr>
          <xdr:cNvPr id="25" name="Picture 2" descr="\\OMTNAS01\UserData\2121461\マイ ドキュメント\デスクトップ\クリップアート\IMG_1872.png">
            <a:extLst>
              <a:ext uri="{FF2B5EF4-FFF2-40B4-BE49-F238E27FC236}">
                <a16:creationId xmlns:a16="http://schemas.microsoft.com/office/drawing/2014/main" id="{9A5FA722-3D1A-470B-8A14-24F4DF19A2FC}"/>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622832" y="5203583"/>
            <a:ext cx="585000" cy="540000"/>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26" name="テキスト ボックス 103">
            <a:extLst>
              <a:ext uri="{FF2B5EF4-FFF2-40B4-BE49-F238E27FC236}">
                <a16:creationId xmlns:a16="http://schemas.microsoft.com/office/drawing/2014/main" id="{CB465330-4F98-4FE3-AC33-24FBD8253523}"/>
              </a:ext>
            </a:extLst>
          </xdr:cNvPr>
          <xdr:cNvSpPr txBox="1"/>
        </xdr:nvSpPr>
        <xdr:spPr>
          <a:xfrm>
            <a:off x="1694760" y="5023583"/>
            <a:ext cx="726725" cy="268590"/>
          </a:xfrm>
          <a:prstGeom prst="rect">
            <a:avLst/>
          </a:prstGeom>
          <a:noFill/>
        </xdr:spPr>
        <xdr:txBody>
          <a:bodyPr wrap="square" rtlCol="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kumimoji="1" lang="ja-JP" altLang="en-US" sz="1000"/>
              <a:t>住民</a:t>
            </a:r>
          </a:p>
        </xdr:txBody>
      </xdr:sp>
      <xdr:sp macro="" textlink="">
        <xdr:nvSpPr>
          <xdr:cNvPr id="27" name="右矢印 26">
            <a:extLst>
              <a:ext uri="{FF2B5EF4-FFF2-40B4-BE49-F238E27FC236}">
                <a16:creationId xmlns:a16="http://schemas.microsoft.com/office/drawing/2014/main" id="{785504B9-D5AC-4DAA-BA91-A5A867F5F166}"/>
              </a:ext>
            </a:extLst>
          </xdr:cNvPr>
          <xdr:cNvSpPr/>
        </xdr:nvSpPr>
        <xdr:spPr>
          <a:xfrm>
            <a:off x="2349918" y="5095639"/>
            <a:ext cx="1351777" cy="203759"/>
          </a:xfrm>
          <a:prstGeom prst="rightArrow">
            <a:avLst/>
          </a:prstGeom>
          <a:solidFill>
            <a:schemeClr val="accent4">
              <a:lumMod val="40000"/>
              <a:lumOff val="60000"/>
            </a:schemeClr>
          </a:solidFill>
          <a:ln w="19050">
            <a:solidFill>
              <a:schemeClr val="accent4"/>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sp macro="" textlink="">
        <xdr:nvSpPr>
          <xdr:cNvPr id="28" name="テキスト ボックス 106">
            <a:extLst>
              <a:ext uri="{FF2B5EF4-FFF2-40B4-BE49-F238E27FC236}">
                <a16:creationId xmlns:a16="http://schemas.microsoft.com/office/drawing/2014/main" id="{4159B766-4245-4277-8AE9-24166ED3D5B3}"/>
              </a:ext>
            </a:extLst>
          </xdr:cNvPr>
          <xdr:cNvSpPr txBox="1"/>
        </xdr:nvSpPr>
        <xdr:spPr>
          <a:xfrm>
            <a:off x="2462381" y="4879591"/>
            <a:ext cx="1050580" cy="222287"/>
          </a:xfrm>
          <a:prstGeom prst="wedgeRoundRectCallout">
            <a:avLst>
              <a:gd name="adj1" fmla="val -3758"/>
              <a:gd name="adj2" fmla="val 97713"/>
              <a:gd name="adj3" fmla="val 16667"/>
            </a:avLst>
          </a:prstGeom>
          <a:solidFill>
            <a:schemeClr val="bg1"/>
          </a:solidFill>
          <a:ln w="12700">
            <a:solidFill>
              <a:schemeClr val="accent4"/>
            </a:solidFill>
          </a:ln>
        </xdr:spPr>
        <xdr:txBody>
          <a:bodyPr wrap="square" lIns="36000" tIns="72000" rIns="36000" bIns="36000" rtlCol="0" anchor="ctr" anchorCtr="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lang="en-US" altLang="ja-JP" sz="700"/>
              <a:t>3-</a:t>
            </a:r>
            <a:r>
              <a:rPr lang="ja-JP" altLang="en-US" sz="700"/>
              <a:t>①開示請求</a:t>
            </a:r>
            <a:r>
              <a:rPr lang="en-US" altLang="ja-JP" sz="700">
                <a:solidFill>
                  <a:srgbClr val="FF0000"/>
                </a:solidFill>
              </a:rPr>
              <a:t>※</a:t>
            </a:r>
            <a:endParaRPr kumimoji="1" lang="ja-JP" altLang="en-US" sz="700">
              <a:solidFill>
                <a:srgbClr val="FF0000"/>
              </a:solidFill>
            </a:endParaRPr>
          </a:p>
        </xdr:txBody>
      </xdr:sp>
      <xdr:sp macro="" textlink="">
        <xdr:nvSpPr>
          <xdr:cNvPr id="29" name="右矢印 28">
            <a:extLst>
              <a:ext uri="{FF2B5EF4-FFF2-40B4-BE49-F238E27FC236}">
                <a16:creationId xmlns:a16="http://schemas.microsoft.com/office/drawing/2014/main" id="{D2106FC6-F361-4C6B-8499-EA2DBAFB0390}"/>
              </a:ext>
            </a:extLst>
          </xdr:cNvPr>
          <xdr:cNvSpPr/>
        </xdr:nvSpPr>
        <xdr:spPr>
          <a:xfrm flipH="1">
            <a:off x="2298799" y="5383653"/>
            <a:ext cx="1402896" cy="202148"/>
          </a:xfrm>
          <a:prstGeom prst="rightArrow">
            <a:avLst/>
          </a:prstGeom>
          <a:solidFill>
            <a:schemeClr val="accent4">
              <a:lumMod val="40000"/>
              <a:lumOff val="60000"/>
            </a:schemeClr>
          </a:solidFill>
          <a:ln w="19050">
            <a:solidFill>
              <a:schemeClr val="accent4"/>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solidFill>
                <a:schemeClr val="tx1"/>
              </a:solidFill>
            </a:endParaRPr>
          </a:p>
        </xdr:txBody>
      </xdr:sp>
      <xdr:sp macro="" textlink="">
        <xdr:nvSpPr>
          <xdr:cNvPr id="30" name="左矢印 29">
            <a:extLst>
              <a:ext uri="{FF2B5EF4-FFF2-40B4-BE49-F238E27FC236}">
                <a16:creationId xmlns:a16="http://schemas.microsoft.com/office/drawing/2014/main" id="{DD7B2D29-A315-4391-B9D1-874F23B248D1}"/>
              </a:ext>
            </a:extLst>
          </xdr:cNvPr>
          <xdr:cNvSpPr/>
        </xdr:nvSpPr>
        <xdr:spPr>
          <a:xfrm>
            <a:off x="6537176" y="3464999"/>
            <a:ext cx="1251807" cy="214740"/>
          </a:xfrm>
          <a:prstGeom prst="leftArrow">
            <a:avLst/>
          </a:prstGeom>
          <a:solidFill>
            <a:schemeClr val="accent6">
              <a:lumMod val="40000"/>
              <a:lumOff val="60000"/>
            </a:schemeClr>
          </a:solidFill>
          <a:ln w="19050">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solidFill>
                <a:schemeClr val="tx1"/>
              </a:solidFill>
            </a:endParaRPr>
          </a:p>
        </xdr:txBody>
      </xdr:sp>
      <xdr:sp macro="" textlink="">
        <xdr:nvSpPr>
          <xdr:cNvPr id="31" name="左矢印 30">
            <a:extLst>
              <a:ext uri="{FF2B5EF4-FFF2-40B4-BE49-F238E27FC236}">
                <a16:creationId xmlns:a16="http://schemas.microsoft.com/office/drawing/2014/main" id="{D860DB72-A5FF-4E48-93DE-7D96DE45DA89}"/>
              </a:ext>
            </a:extLst>
          </xdr:cNvPr>
          <xdr:cNvSpPr/>
        </xdr:nvSpPr>
        <xdr:spPr>
          <a:xfrm flipH="1">
            <a:off x="6537175" y="3789040"/>
            <a:ext cx="1272255" cy="206731"/>
          </a:xfrm>
          <a:prstGeom prst="leftArrow">
            <a:avLst/>
          </a:prstGeom>
          <a:solidFill>
            <a:schemeClr val="accent6">
              <a:lumMod val="40000"/>
              <a:lumOff val="60000"/>
            </a:schemeClr>
          </a:solidFill>
          <a:ln w="19050">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solidFill>
                <a:schemeClr val="tx1"/>
              </a:solidFill>
            </a:endParaRPr>
          </a:p>
        </xdr:txBody>
      </xdr:sp>
      <xdr:sp macro="" textlink="">
        <xdr:nvSpPr>
          <xdr:cNvPr id="32" name="テキスト ボックス 115">
            <a:extLst>
              <a:ext uri="{FF2B5EF4-FFF2-40B4-BE49-F238E27FC236}">
                <a16:creationId xmlns:a16="http://schemas.microsoft.com/office/drawing/2014/main" id="{B276A329-99FA-431C-AFEC-1EA8BEC02E28}"/>
              </a:ext>
            </a:extLst>
          </xdr:cNvPr>
          <xdr:cNvSpPr txBox="1"/>
        </xdr:nvSpPr>
        <xdr:spPr>
          <a:xfrm>
            <a:off x="3245255" y="1887204"/>
            <a:ext cx="1043311" cy="186632"/>
          </a:xfrm>
          <a:prstGeom prst="rect">
            <a:avLst/>
          </a:prstGeom>
          <a:solidFill>
            <a:schemeClr val="bg1"/>
          </a:solidFill>
          <a:ln>
            <a:solidFill>
              <a:schemeClr val="accent2"/>
            </a:solidFill>
          </a:ln>
        </xdr:spPr>
        <xdr:txBody>
          <a:bodyPr wrap="square" lIns="36000" tIns="72000" rIns="36000" bIns="36000" rtlCol="0" anchor="ctr" anchorCtr="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lang="ja-JP" altLang="en-US" sz="700"/>
              <a:t>本人確認情報</a:t>
            </a:r>
            <a:endParaRPr kumimoji="1" lang="ja-JP" altLang="en-US" sz="700"/>
          </a:p>
        </xdr:txBody>
      </xdr:sp>
      <xdr:sp macro="" textlink="">
        <xdr:nvSpPr>
          <xdr:cNvPr id="33" name="テキスト ボックス 117">
            <a:extLst>
              <a:ext uri="{FF2B5EF4-FFF2-40B4-BE49-F238E27FC236}">
                <a16:creationId xmlns:a16="http://schemas.microsoft.com/office/drawing/2014/main" id="{5BDF72FB-95AF-4303-9747-1F3D9776778E}"/>
              </a:ext>
            </a:extLst>
          </xdr:cNvPr>
          <xdr:cNvSpPr txBox="1"/>
        </xdr:nvSpPr>
        <xdr:spPr>
          <a:xfrm>
            <a:off x="5999817" y="1916832"/>
            <a:ext cx="969326" cy="192631"/>
          </a:xfrm>
          <a:prstGeom prst="rect">
            <a:avLst/>
          </a:prstGeom>
          <a:solidFill>
            <a:schemeClr val="bg1"/>
          </a:solidFill>
          <a:ln>
            <a:solidFill>
              <a:schemeClr val="accent2"/>
            </a:solidFill>
          </a:ln>
        </xdr:spPr>
        <xdr:txBody>
          <a:bodyPr wrap="square" lIns="36000" tIns="72000" rIns="36000" bIns="36000" rtlCol="0" anchor="ctr" anchorCtr="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lang="ja-JP" altLang="en-US" sz="700"/>
              <a:t>本人確認情報</a:t>
            </a:r>
            <a:endParaRPr kumimoji="1" lang="ja-JP" altLang="en-US" sz="700"/>
          </a:p>
        </xdr:txBody>
      </xdr:sp>
      <xdr:sp macro="" textlink="">
        <xdr:nvSpPr>
          <xdr:cNvPr id="34" name="テキスト ボックス 118">
            <a:extLst>
              <a:ext uri="{FF2B5EF4-FFF2-40B4-BE49-F238E27FC236}">
                <a16:creationId xmlns:a16="http://schemas.microsoft.com/office/drawing/2014/main" id="{2119F9B1-04CE-4FFB-A679-127690B278A0}"/>
              </a:ext>
            </a:extLst>
          </xdr:cNvPr>
          <xdr:cNvSpPr txBox="1"/>
        </xdr:nvSpPr>
        <xdr:spPr>
          <a:xfrm>
            <a:off x="2544172" y="5401654"/>
            <a:ext cx="1043311" cy="186632"/>
          </a:xfrm>
          <a:prstGeom prst="rect">
            <a:avLst/>
          </a:prstGeom>
          <a:solidFill>
            <a:schemeClr val="bg1"/>
          </a:solidFill>
          <a:ln>
            <a:solidFill>
              <a:schemeClr val="accent2"/>
            </a:solidFill>
          </a:ln>
        </xdr:spPr>
        <xdr:txBody>
          <a:bodyPr wrap="square" lIns="36000" tIns="72000" rIns="36000" bIns="36000" rtlCol="0" anchor="ctr" anchorCtr="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lang="ja-JP" altLang="en-US" sz="700"/>
              <a:t>本人確認情報</a:t>
            </a:r>
            <a:endParaRPr kumimoji="1" lang="ja-JP" altLang="en-US" sz="700"/>
          </a:p>
        </xdr:txBody>
      </xdr:sp>
      <xdr:sp macro="" textlink="">
        <xdr:nvSpPr>
          <xdr:cNvPr id="35" name="テキスト ボックス 119">
            <a:extLst>
              <a:ext uri="{FF2B5EF4-FFF2-40B4-BE49-F238E27FC236}">
                <a16:creationId xmlns:a16="http://schemas.microsoft.com/office/drawing/2014/main" id="{7E70B33E-9C23-4738-B965-588C404CCC55}"/>
              </a:ext>
            </a:extLst>
          </xdr:cNvPr>
          <xdr:cNvSpPr txBox="1"/>
        </xdr:nvSpPr>
        <xdr:spPr>
          <a:xfrm>
            <a:off x="6681192" y="3807040"/>
            <a:ext cx="1043311" cy="186632"/>
          </a:xfrm>
          <a:prstGeom prst="rect">
            <a:avLst/>
          </a:prstGeom>
          <a:solidFill>
            <a:schemeClr val="bg1"/>
          </a:solidFill>
          <a:ln>
            <a:solidFill>
              <a:schemeClr val="accent2"/>
            </a:solidFill>
          </a:ln>
        </xdr:spPr>
        <xdr:txBody>
          <a:bodyPr wrap="square" lIns="36000" tIns="72000" rIns="36000" bIns="36000" rtlCol="0" anchor="ctr" anchorCtr="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lang="ja-JP" altLang="en-US" sz="700"/>
              <a:t>本人確認情報</a:t>
            </a:r>
            <a:endParaRPr kumimoji="1" lang="ja-JP" altLang="en-US" sz="700"/>
          </a:p>
        </xdr:txBody>
      </xdr:sp>
      <xdr:sp macro="" textlink="">
        <xdr:nvSpPr>
          <xdr:cNvPr id="36" name="テキスト ボックス 120">
            <a:extLst>
              <a:ext uri="{FF2B5EF4-FFF2-40B4-BE49-F238E27FC236}">
                <a16:creationId xmlns:a16="http://schemas.microsoft.com/office/drawing/2014/main" id="{9C9DA2E0-30D7-48E8-845F-03F0A3DC1E87}"/>
              </a:ext>
            </a:extLst>
          </xdr:cNvPr>
          <xdr:cNvSpPr txBox="1"/>
        </xdr:nvSpPr>
        <xdr:spPr>
          <a:xfrm>
            <a:off x="2483875" y="5668802"/>
            <a:ext cx="720000" cy="216000"/>
          </a:xfrm>
          <a:prstGeom prst="wedgeRoundRectCallout">
            <a:avLst>
              <a:gd name="adj1" fmla="val -14871"/>
              <a:gd name="adj2" fmla="val -85745"/>
              <a:gd name="adj3" fmla="val 16667"/>
            </a:avLst>
          </a:prstGeom>
          <a:solidFill>
            <a:schemeClr val="bg1"/>
          </a:solidFill>
          <a:ln w="12700">
            <a:solidFill>
              <a:schemeClr val="accent4"/>
            </a:solidFill>
          </a:ln>
        </xdr:spPr>
        <xdr:txBody>
          <a:bodyPr wrap="square" lIns="36000" tIns="72000" rIns="36000" bIns="36000" rtlCol="0" anchor="ctr" anchorCtr="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lang="en-US" altLang="ja-JP" sz="700"/>
              <a:t>3-</a:t>
            </a:r>
            <a:r>
              <a:rPr lang="ja-JP" altLang="en-US" sz="700"/>
              <a:t>②開示</a:t>
            </a:r>
            <a:endParaRPr kumimoji="1" lang="ja-JP" altLang="en-US" sz="700"/>
          </a:p>
        </xdr:txBody>
      </xdr:sp>
      <xdr:sp macro="" textlink="">
        <xdr:nvSpPr>
          <xdr:cNvPr id="37" name="テキスト ボックス 126">
            <a:extLst>
              <a:ext uri="{FF2B5EF4-FFF2-40B4-BE49-F238E27FC236}">
                <a16:creationId xmlns:a16="http://schemas.microsoft.com/office/drawing/2014/main" id="{6CF5FB38-9DD1-4E6C-BAE6-C2A96FF2451B}"/>
              </a:ext>
            </a:extLst>
          </xdr:cNvPr>
          <xdr:cNvSpPr txBox="1"/>
        </xdr:nvSpPr>
        <xdr:spPr>
          <a:xfrm>
            <a:off x="5355717" y="3933056"/>
            <a:ext cx="1073347" cy="349118"/>
          </a:xfrm>
          <a:prstGeom prst="wedgeRoundRectCallout">
            <a:avLst>
              <a:gd name="adj1" fmla="val 63733"/>
              <a:gd name="adj2" fmla="val -57581"/>
              <a:gd name="adj3" fmla="val 16667"/>
            </a:avLst>
          </a:prstGeom>
          <a:solidFill>
            <a:schemeClr val="bg1"/>
          </a:solidFill>
          <a:ln w="12700">
            <a:solidFill>
              <a:schemeClr val="accent6"/>
            </a:solidFill>
          </a:ln>
        </xdr:spPr>
        <xdr:txBody>
          <a:bodyPr wrap="square" lIns="36000" tIns="72000" rIns="36000" bIns="36000" rtlCol="0" anchor="ctr" anchorCtr="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lang="en-US" altLang="ja-JP" sz="700"/>
              <a:t>2-</a:t>
            </a:r>
            <a:r>
              <a:rPr lang="ja-JP" altLang="en-US" sz="700"/>
              <a:t>②本人確認情報</a:t>
            </a:r>
            <a:endParaRPr lang="en-US" altLang="ja-JP" sz="700"/>
          </a:p>
          <a:p>
            <a:pPr algn="ctr"/>
            <a:r>
              <a:rPr lang="ja-JP" altLang="en-US" sz="700"/>
              <a:t>の提供</a:t>
            </a:r>
          </a:p>
        </xdr:txBody>
      </xdr:sp>
      <xdr:cxnSp macro="">
        <xdr:nvCxnSpPr>
          <xdr:cNvPr id="38" name="直線矢印コネクタ 37">
            <a:extLst>
              <a:ext uri="{FF2B5EF4-FFF2-40B4-BE49-F238E27FC236}">
                <a16:creationId xmlns:a16="http://schemas.microsoft.com/office/drawing/2014/main" id="{529138BE-C15D-40C7-AE47-64394FFD00BC}"/>
              </a:ext>
            </a:extLst>
          </xdr:cNvPr>
          <xdr:cNvCxnSpPr>
            <a:stCxn id="21" idx="4"/>
            <a:endCxn id="35" idx="1"/>
          </xdr:cNvCxnSpPr>
        </xdr:nvCxnSpPr>
        <xdr:spPr>
          <a:xfrm>
            <a:off x="6393160" y="3537013"/>
            <a:ext cx="288032" cy="363343"/>
          </a:xfrm>
          <a:prstGeom prst="straightConnector1">
            <a:avLst/>
          </a:prstGeom>
          <a:ln w="19050">
            <a:solidFill>
              <a:schemeClr val="accent6"/>
            </a:solidFill>
            <a:prstDash val="sysDash"/>
            <a:tailEnd type="arrow"/>
          </a:ln>
        </xdr:spPr>
        <xdr:style>
          <a:lnRef idx="1">
            <a:schemeClr val="accent1"/>
          </a:lnRef>
          <a:fillRef idx="0">
            <a:schemeClr val="accent1"/>
          </a:fillRef>
          <a:effectRef idx="0">
            <a:schemeClr val="accent1"/>
          </a:effectRef>
          <a:fontRef idx="minor">
            <a:schemeClr val="tx1"/>
          </a:fontRef>
        </xdr:style>
      </xdr:cxnSp>
      <xdr:cxnSp macro="">
        <xdr:nvCxnSpPr>
          <xdr:cNvPr id="39" name="直線矢印コネクタ 38">
            <a:extLst>
              <a:ext uri="{FF2B5EF4-FFF2-40B4-BE49-F238E27FC236}">
                <a16:creationId xmlns:a16="http://schemas.microsoft.com/office/drawing/2014/main" id="{6D8D5C22-3714-486E-947A-0B21C1259242}"/>
              </a:ext>
            </a:extLst>
          </xdr:cNvPr>
          <xdr:cNvCxnSpPr>
            <a:stCxn id="21" idx="1"/>
            <a:endCxn id="24" idx="2"/>
          </xdr:cNvCxnSpPr>
        </xdr:nvCxnSpPr>
        <xdr:spPr>
          <a:xfrm flipV="1">
            <a:off x="5673160" y="2636752"/>
            <a:ext cx="78680" cy="576224"/>
          </a:xfrm>
          <a:prstGeom prst="straightConnector1">
            <a:avLst/>
          </a:prstGeom>
          <a:ln w="19050">
            <a:solidFill>
              <a:schemeClr val="accent1"/>
            </a:solidFill>
            <a:prstDash val="sysDash"/>
            <a:tailEnd type="arrow"/>
          </a:ln>
        </xdr:spPr>
        <xdr:style>
          <a:lnRef idx="1">
            <a:schemeClr val="accent1"/>
          </a:lnRef>
          <a:fillRef idx="0">
            <a:schemeClr val="accent1"/>
          </a:fillRef>
          <a:effectRef idx="0">
            <a:schemeClr val="accent1"/>
          </a:effectRef>
          <a:fontRef idx="minor">
            <a:schemeClr val="tx1"/>
          </a:fontRef>
        </xdr:style>
      </xdr:cxnSp>
      <xdr:cxnSp macro="">
        <xdr:nvCxnSpPr>
          <xdr:cNvPr id="40" name="直線矢印コネクタ 39">
            <a:extLst>
              <a:ext uri="{FF2B5EF4-FFF2-40B4-BE49-F238E27FC236}">
                <a16:creationId xmlns:a16="http://schemas.microsoft.com/office/drawing/2014/main" id="{FF65C872-0F1E-4677-8FAA-879E1C726B2E}"/>
              </a:ext>
            </a:extLst>
          </xdr:cNvPr>
          <xdr:cNvCxnSpPr>
            <a:stCxn id="22" idx="3"/>
            <a:endCxn id="21" idx="1"/>
          </xdr:cNvCxnSpPr>
        </xdr:nvCxnSpPr>
        <xdr:spPr>
          <a:xfrm>
            <a:off x="4946353" y="2636912"/>
            <a:ext cx="726807" cy="576064"/>
          </a:xfrm>
          <a:prstGeom prst="straightConnector1">
            <a:avLst/>
          </a:prstGeom>
          <a:ln w="19050">
            <a:solidFill>
              <a:schemeClr val="accent1"/>
            </a:solidFill>
            <a:prstDash val="sysDash"/>
            <a:tailEnd type="arrow"/>
          </a:ln>
        </xdr:spPr>
        <xdr:style>
          <a:lnRef idx="1">
            <a:schemeClr val="accent1"/>
          </a:lnRef>
          <a:fillRef idx="0">
            <a:schemeClr val="accent1"/>
          </a:fillRef>
          <a:effectRef idx="0">
            <a:schemeClr val="accent1"/>
          </a:effectRef>
          <a:fontRef idx="minor">
            <a:schemeClr val="tx1"/>
          </a:fontRef>
        </xdr:style>
      </xdr:cxnSp>
      <xdr:cxnSp macro="">
        <xdr:nvCxnSpPr>
          <xdr:cNvPr id="41" name="直線矢印コネクタ 40">
            <a:extLst>
              <a:ext uri="{FF2B5EF4-FFF2-40B4-BE49-F238E27FC236}">
                <a16:creationId xmlns:a16="http://schemas.microsoft.com/office/drawing/2014/main" id="{402FD4A4-3413-4F34-A40F-97A2F2FE49B0}"/>
              </a:ext>
            </a:extLst>
          </xdr:cNvPr>
          <xdr:cNvCxnSpPr>
            <a:stCxn id="21" idx="2"/>
            <a:endCxn id="34" idx="0"/>
          </xdr:cNvCxnSpPr>
        </xdr:nvCxnSpPr>
        <xdr:spPr>
          <a:xfrm flipH="1">
            <a:off x="3065827" y="3537013"/>
            <a:ext cx="1887333" cy="1864642"/>
          </a:xfrm>
          <a:prstGeom prst="straightConnector1">
            <a:avLst/>
          </a:prstGeom>
          <a:ln w="19050">
            <a:solidFill>
              <a:schemeClr val="accent4"/>
            </a:solidFill>
            <a:prstDash val="sysDash"/>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42" name="テキスト ボックス 164">
            <a:extLst>
              <a:ext uri="{FF2B5EF4-FFF2-40B4-BE49-F238E27FC236}">
                <a16:creationId xmlns:a16="http://schemas.microsoft.com/office/drawing/2014/main" id="{197D7190-1F8A-4B80-8357-D0D539909F4F}"/>
              </a:ext>
            </a:extLst>
          </xdr:cNvPr>
          <xdr:cNvSpPr txBox="1"/>
        </xdr:nvSpPr>
        <xdr:spPr>
          <a:xfrm>
            <a:off x="6753200" y="3429000"/>
            <a:ext cx="851754" cy="288000"/>
          </a:xfrm>
          <a:prstGeom prst="rect">
            <a:avLst/>
          </a:prstGeom>
          <a:solidFill>
            <a:schemeClr val="bg1"/>
          </a:solidFill>
          <a:ln>
            <a:solidFill>
              <a:schemeClr val="accent2"/>
            </a:solidFill>
          </a:ln>
        </xdr:spPr>
        <xdr:txBody>
          <a:bodyPr wrap="square" lIns="36000" tIns="72000" rIns="36000" bIns="36000" rtlCol="0" anchor="ctr" anchorCtr="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kumimoji="1" lang="ja-JP" altLang="en-US" sz="700"/>
              <a:t>個人番号</a:t>
            </a:r>
            <a:r>
              <a:rPr kumimoji="1" lang="en-US" altLang="ja-JP" sz="700"/>
              <a:t>or</a:t>
            </a:r>
          </a:p>
          <a:p>
            <a:pPr algn="ctr"/>
            <a:r>
              <a:rPr kumimoji="1" lang="ja-JP" altLang="en-US" sz="700">
                <a:solidFill>
                  <a:srgbClr val="FF0000"/>
                </a:solidFill>
              </a:rPr>
              <a:t>５</a:t>
            </a:r>
            <a:r>
              <a:rPr kumimoji="1" lang="ja-JP" altLang="en-US" sz="700"/>
              <a:t>情報等</a:t>
            </a:r>
          </a:p>
        </xdr:txBody>
      </xdr:sp>
      <xdr:sp macro="" textlink="">
        <xdr:nvSpPr>
          <xdr:cNvPr id="43" name="テキスト ボックス 125">
            <a:extLst>
              <a:ext uri="{FF2B5EF4-FFF2-40B4-BE49-F238E27FC236}">
                <a16:creationId xmlns:a16="http://schemas.microsoft.com/office/drawing/2014/main" id="{9C8E4EE2-8047-42BA-B04E-0DA668C623AF}"/>
              </a:ext>
            </a:extLst>
          </xdr:cNvPr>
          <xdr:cNvSpPr txBox="1"/>
        </xdr:nvSpPr>
        <xdr:spPr>
          <a:xfrm>
            <a:off x="7883556" y="3589924"/>
            <a:ext cx="1060717" cy="356467"/>
          </a:xfrm>
          <a:prstGeom prst="wedgeRoundRectCallout">
            <a:avLst>
              <a:gd name="adj1" fmla="val -64354"/>
              <a:gd name="adj2" fmla="val -50844"/>
              <a:gd name="adj3" fmla="val 16667"/>
            </a:avLst>
          </a:prstGeom>
          <a:solidFill>
            <a:schemeClr val="bg1"/>
          </a:solidFill>
          <a:ln w="12700">
            <a:solidFill>
              <a:schemeClr val="accent6"/>
            </a:solidFill>
          </a:ln>
        </xdr:spPr>
        <xdr:txBody>
          <a:bodyPr wrap="square" lIns="36000" tIns="72000" rIns="36000" bIns="36000" rtlCol="0" anchor="ctr" anchorCtr="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lang="en-US" altLang="ja-JP" sz="700"/>
              <a:t>2-</a:t>
            </a:r>
            <a:r>
              <a:rPr lang="ja-JP" altLang="en-US" sz="700"/>
              <a:t>①本人確認情報</a:t>
            </a:r>
            <a:endParaRPr lang="en-US" altLang="ja-JP" sz="700"/>
          </a:p>
          <a:p>
            <a:pPr algn="ctr"/>
            <a:r>
              <a:rPr lang="ja-JP" altLang="en-US" sz="700"/>
              <a:t>の照会</a:t>
            </a:r>
          </a:p>
        </xdr:txBody>
      </xdr:sp>
      <xdr:sp macro="" textlink="">
        <xdr:nvSpPr>
          <xdr:cNvPr id="44" name="テキスト ボックス 100">
            <a:extLst>
              <a:ext uri="{FF2B5EF4-FFF2-40B4-BE49-F238E27FC236}">
                <a16:creationId xmlns:a16="http://schemas.microsoft.com/office/drawing/2014/main" id="{80D167A9-B133-48D6-B0A2-142DFE602026}"/>
              </a:ext>
            </a:extLst>
          </xdr:cNvPr>
          <xdr:cNvSpPr txBox="1"/>
        </xdr:nvSpPr>
        <xdr:spPr>
          <a:xfrm>
            <a:off x="5889105" y="1467524"/>
            <a:ext cx="1080000" cy="377299"/>
          </a:xfrm>
          <a:prstGeom prst="wedgeRoundRectCallout">
            <a:avLst>
              <a:gd name="adj1" fmla="val 11239"/>
              <a:gd name="adj2" fmla="val 77419"/>
              <a:gd name="adj3" fmla="val 16667"/>
            </a:avLst>
          </a:prstGeom>
          <a:solidFill>
            <a:schemeClr val="bg1"/>
          </a:solidFill>
          <a:ln w="12700">
            <a:solidFill>
              <a:schemeClr val="accent1"/>
            </a:solidFill>
          </a:ln>
        </xdr:spPr>
        <xdr:txBody>
          <a:bodyPr wrap="square" lIns="36000" tIns="72000" rIns="36000" bIns="36000" rtlCol="0" anchor="ctr" anchorCtr="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lang="en-US" altLang="ja-JP" sz="700"/>
              <a:t>1-</a:t>
            </a:r>
            <a:r>
              <a:rPr lang="ja-JP" altLang="en-US" sz="700"/>
              <a:t>③本人確認情報の</a:t>
            </a:r>
            <a:endParaRPr lang="en-US" altLang="ja-JP" sz="700"/>
          </a:p>
          <a:p>
            <a:pPr algn="ctr"/>
            <a:r>
              <a:rPr lang="ja-JP" altLang="en-US" sz="700"/>
              <a:t>更新通知</a:t>
            </a:r>
            <a:endParaRPr kumimoji="1" lang="ja-JP" altLang="en-US" sz="700"/>
          </a:p>
        </xdr:txBody>
      </xdr:sp>
      <xdr:sp macro="" textlink="">
        <xdr:nvSpPr>
          <xdr:cNvPr id="45" name="テキスト ボックス 97">
            <a:extLst>
              <a:ext uri="{FF2B5EF4-FFF2-40B4-BE49-F238E27FC236}">
                <a16:creationId xmlns:a16="http://schemas.microsoft.com/office/drawing/2014/main" id="{7A30208C-F6F6-49DA-B91A-0C22BC9EB215}"/>
              </a:ext>
            </a:extLst>
          </xdr:cNvPr>
          <xdr:cNvSpPr txBox="1"/>
        </xdr:nvSpPr>
        <xdr:spPr>
          <a:xfrm>
            <a:off x="3224808" y="1428021"/>
            <a:ext cx="1080000" cy="377299"/>
          </a:xfrm>
          <a:prstGeom prst="wedgeRoundRectCallout">
            <a:avLst>
              <a:gd name="adj1" fmla="val -25613"/>
              <a:gd name="adj2" fmla="val 82665"/>
              <a:gd name="adj3" fmla="val 16667"/>
            </a:avLst>
          </a:prstGeom>
          <a:solidFill>
            <a:schemeClr val="bg1"/>
          </a:solidFill>
          <a:ln w="12700">
            <a:solidFill>
              <a:schemeClr val="accent1"/>
            </a:solidFill>
          </a:ln>
        </xdr:spPr>
        <xdr:txBody>
          <a:bodyPr wrap="square" lIns="36000" tIns="72000" rIns="36000" bIns="36000" rtlCol="0" anchor="ctr" anchorCtr="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lang="en-US" altLang="ja-JP" sz="700"/>
              <a:t>1-</a:t>
            </a:r>
            <a:r>
              <a:rPr lang="ja-JP" altLang="en-US" sz="700"/>
              <a:t>①本人確認情報の</a:t>
            </a:r>
            <a:endParaRPr lang="en-US" altLang="ja-JP" sz="700"/>
          </a:p>
          <a:p>
            <a:pPr algn="ctr"/>
            <a:r>
              <a:rPr lang="ja-JP" altLang="en-US" sz="700"/>
              <a:t>更新通知</a:t>
            </a:r>
            <a:endParaRPr kumimoji="1" lang="ja-JP" altLang="en-US" sz="700"/>
          </a:p>
        </xdr:txBody>
      </xdr:sp>
      <xdr:pic>
        <xdr:nvPicPr>
          <xdr:cNvPr id="46" name="Picture 3" descr="C:\Users\okutomi\AppData\Local\Microsoft\Windows\Temporary Internet Files\Content.IE5\837SFPL9\MC900428949[1].wmf">
            <a:extLst>
              <a:ext uri="{FF2B5EF4-FFF2-40B4-BE49-F238E27FC236}">
                <a16:creationId xmlns:a16="http://schemas.microsoft.com/office/drawing/2014/main" id="{7F6798ED-248D-405F-84AA-A918EEC49625}"/>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4078681" y="5251071"/>
            <a:ext cx="392076" cy="345676"/>
          </a:xfrm>
          <a:prstGeom prst="rect">
            <a:avLst/>
          </a:prstGeom>
          <a:noFill/>
        </xdr:spPr>
      </xdr:pic>
      <xdr:sp macro="" textlink="">
        <xdr:nvSpPr>
          <xdr:cNvPr id="47" name="右矢印 46">
            <a:extLst>
              <a:ext uri="{FF2B5EF4-FFF2-40B4-BE49-F238E27FC236}">
                <a16:creationId xmlns:a16="http://schemas.microsoft.com/office/drawing/2014/main" id="{1D1253C3-1F83-4876-A3A7-83351EFF20BE}"/>
              </a:ext>
            </a:extLst>
          </xdr:cNvPr>
          <xdr:cNvSpPr/>
        </xdr:nvSpPr>
        <xdr:spPr>
          <a:xfrm>
            <a:off x="6537176" y="2420930"/>
            <a:ext cx="972000" cy="216000"/>
          </a:xfrm>
          <a:prstGeom prst="rightArrow">
            <a:avLst/>
          </a:prstGeom>
          <a:solidFill>
            <a:schemeClr val="accent3">
              <a:lumMod val="40000"/>
              <a:lumOff val="60000"/>
            </a:schemeClr>
          </a:solidFill>
          <a:ln w="19050">
            <a:solidFill>
              <a:schemeClr val="accent3"/>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sp macro="" textlink="">
        <xdr:nvSpPr>
          <xdr:cNvPr id="48" name="右矢印 47">
            <a:extLst>
              <a:ext uri="{FF2B5EF4-FFF2-40B4-BE49-F238E27FC236}">
                <a16:creationId xmlns:a16="http://schemas.microsoft.com/office/drawing/2014/main" id="{D45EC7AC-C678-45D6-A5FD-33A2AD9E85FC}"/>
              </a:ext>
            </a:extLst>
          </xdr:cNvPr>
          <xdr:cNvSpPr/>
        </xdr:nvSpPr>
        <xdr:spPr>
          <a:xfrm flipH="1">
            <a:off x="6286082" y="2708944"/>
            <a:ext cx="1223092" cy="210347"/>
          </a:xfrm>
          <a:prstGeom prst="rightArrow">
            <a:avLst/>
          </a:prstGeom>
          <a:solidFill>
            <a:schemeClr val="accent3">
              <a:lumMod val="40000"/>
              <a:lumOff val="60000"/>
            </a:schemeClr>
          </a:solidFill>
          <a:ln w="19050">
            <a:solidFill>
              <a:schemeClr val="accent3"/>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solidFill>
                <a:schemeClr val="tx1"/>
              </a:solidFill>
            </a:endParaRPr>
          </a:p>
        </xdr:txBody>
      </xdr:sp>
      <xdr:sp macro="" textlink="">
        <xdr:nvSpPr>
          <xdr:cNvPr id="49" name="テキスト ボックス 85">
            <a:extLst>
              <a:ext uri="{FF2B5EF4-FFF2-40B4-BE49-F238E27FC236}">
                <a16:creationId xmlns:a16="http://schemas.microsoft.com/office/drawing/2014/main" id="{5E6A677E-2D79-4A2C-803F-410A83D57535}"/>
              </a:ext>
            </a:extLst>
          </xdr:cNvPr>
          <xdr:cNvSpPr txBox="1"/>
        </xdr:nvSpPr>
        <xdr:spPr>
          <a:xfrm>
            <a:off x="6569172" y="2726927"/>
            <a:ext cx="1043311" cy="186632"/>
          </a:xfrm>
          <a:prstGeom prst="rect">
            <a:avLst/>
          </a:prstGeom>
          <a:solidFill>
            <a:schemeClr val="bg1"/>
          </a:solidFill>
          <a:ln>
            <a:solidFill>
              <a:schemeClr val="accent2"/>
            </a:solidFill>
          </a:ln>
        </xdr:spPr>
        <xdr:txBody>
          <a:bodyPr wrap="square" lIns="36000" tIns="72000" rIns="36000" bIns="36000" rtlCol="0" anchor="ctr" anchorCtr="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lang="ja-JP" altLang="en-US" sz="700"/>
              <a:t>本人確認情報</a:t>
            </a:r>
            <a:endParaRPr kumimoji="1" lang="ja-JP" altLang="en-US" sz="700"/>
          </a:p>
        </xdr:txBody>
      </xdr:sp>
      <xdr:sp macro="" textlink="">
        <xdr:nvSpPr>
          <xdr:cNvPr id="50" name="テキスト ボックス 89">
            <a:extLst>
              <a:ext uri="{FF2B5EF4-FFF2-40B4-BE49-F238E27FC236}">
                <a16:creationId xmlns:a16="http://schemas.microsoft.com/office/drawing/2014/main" id="{B4EE5C46-DBE8-436B-A8E8-CBF7AFCF515D}"/>
              </a:ext>
            </a:extLst>
          </xdr:cNvPr>
          <xdr:cNvSpPr txBox="1"/>
        </xdr:nvSpPr>
        <xdr:spPr>
          <a:xfrm>
            <a:off x="6010041" y="2420920"/>
            <a:ext cx="959102" cy="288000"/>
          </a:xfrm>
          <a:prstGeom prst="rect">
            <a:avLst/>
          </a:prstGeom>
          <a:solidFill>
            <a:schemeClr val="bg1"/>
          </a:solidFill>
          <a:ln>
            <a:solidFill>
              <a:schemeClr val="accent2"/>
            </a:solidFill>
          </a:ln>
        </xdr:spPr>
        <xdr:txBody>
          <a:bodyPr wrap="square" lIns="36000" tIns="72000" rIns="36000" bIns="36000" rtlCol="0" anchor="ctr" anchorCtr="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kumimoji="1" lang="ja-JP" altLang="en-US" sz="700"/>
              <a:t>個人番号</a:t>
            </a:r>
            <a:r>
              <a:rPr kumimoji="1" lang="en-US" altLang="ja-JP" sz="700"/>
              <a:t>or</a:t>
            </a:r>
          </a:p>
          <a:p>
            <a:pPr algn="ctr"/>
            <a:r>
              <a:rPr kumimoji="1" lang="ja-JP" altLang="en-US" sz="700">
                <a:solidFill>
                  <a:schemeClr val="tx1"/>
                </a:solidFill>
              </a:rPr>
              <a:t>５情報</a:t>
            </a:r>
            <a:r>
              <a:rPr kumimoji="1" lang="ja-JP" altLang="en-US" sz="700"/>
              <a:t>等</a:t>
            </a:r>
          </a:p>
        </xdr:txBody>
      </xdr:sp>
      <xdr:sp macro="" textlink="">
        <xdr:nvSpPr>
          <xdr:cNvPr id="51" name="テキスト ボックス 92">
            <a:extLst>
              <a:ext uri="{FF2B5EF4-FFF2-40B4-BE49-F238E27FC236}">
                <a16:creationId xmlns:a16="http://schemas.microsoft.com/office/drawing/2014/main" id="{303573B1-6F31-44D6-9FA9-A91C831430C7}"/>
              </a:ext>
            </a:extLst>
          </xdr:cNvPr>
          <xdr:cNvSpPr txBox="1"/>
        </xdr:nvSpPr>
        <xdr:spPr>
          <a:xfrm>
            <a:off x="6040712" y="2131559"/>
            <a:ext cx="1114395" cy="288000"/>
          </a:xfrm>
          <a:prstGeom prst="wedgeRoundRectCallout">
            <a:avLst>
              <a:gd name="adj1" fmla="val 13228"/>
              <a:gd name="adj2" fmla="val 73858"/>
              <a:gd name="adj3" fmla="val 16667"/>
            </a:avLst>
          </a:prstGeom>
          <a:solidFill>
            <a:schemeClr val="bg1"/>
          </a:solidFill>
          <a:ln w="12700">
            <a:solidFill>
              <a:schemeClr val="accent3"/>
            </a:solidFill>
          </a:ln>
        </xdr:spPr>
        <xdr:txBody>
          <a:bodyPr wrap="square" lIns="36000" tIns="72000" rIns="36000" bIns="36000" rtlCol="0" anchor="ctr" anchorCtr="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lang="en-US" altLang="ja-JP" sz="700"/>
              <a:t>4-</a:t>
            </a:r>
            <a:r>
              <a:rPr lang="ja-JP" altLang="en-US" sz="700"/>
              <a:t>①本人確認情報</a:t>
            </a:r>
            <a:endParaRPr lang="en-US" altLang="ja-JP" sz="700"/>
          </a:p>
          <a:p>
            <a:pPr algn="ctr"/>
            <a:r>
              <a:rPr lang="ja-JP" altLang="en-US" sz="700"/>
              <a:t>の照会</a:t>
            </a:r>
          </a:p>
        </xdr:txBody>
      </xdr:sp>
      <xdr:sp macro="" textlink="">
        <xdr:nvSpPr>
          <xdr:cNvPr id="52" name="テキスト ボックス 90">
            <a:extLst>
              <a:ext uri="{FF2B5EF4-FFF2-40B4-BE49-F238E27FC236}">
                <a16:creationId xmlns:a16="http://schemas.microsoft.com/office/drawing/2014/main" id="{E224FE7E-B36C-4A59-8590-ACCE02171D59}"/>
              </a:ext>
            </a:extLst>
          </xdr:cNvPr>
          <xdr:cNvSpPr txBox="1"/>
        </xdr:nvSpPr>
        <xdr:spPr>
          <a:xfrm>
            <a:off x="7729315" y="2699044"/>
            <a:ext cx="1092271" cy="288000"/>
          </a:xfrm>
          <a:prstGeom prst="wedgeRoundRectCallout">
            <a:avLst>
              <a:gd name="adj1" fmla="val -71853"/>
              <a:gd name="adj2" fmla="val -19517"/>
              <a:gd name="adj3" fmla="val 16667"/>
            </a:avLst>
          </a:prstGeom>
          <a:solidFill>
            <a:schemeClr val="bg1"/>
          </a:solidFill>
          <a:ln w="12700">
            <a:solidFill>
              <a:schemeClr val="accent3"/>
            </a:solidFill>
          </a:ln>
        </xdr:spPr>
        <xdr:txBody>
          <a:bodyPr wrap="square" lIns="36000" tIns="72000" rIns="36000" bIns="36000" rtlCol="0" anchor="ctr" anchorCtr="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lang="en-US" altLang="ja-JP" sz="700"/>
              <a:t>4-</a:t>
            </a:r>
            <a:r>
              <a:rPr lang="ja-JP" altLang="en-US" sz="700"/>
              <a:t>②本人確認情報</a:t>
            </a:r>
            <a:endParaRPr lang="en-US" altLang="ja-JP" sz="700"/>
          </a:p>
          <a:p>
            <a:pPr algn="ctr"/>
            <a:r>
              <a:rPr lang="ja-JP" altLang="en-US" sz="700"/>
              <a:t>の提供</a:t>
            </a:r>
          </a:p>
        </xdr:txBody>
      </xdr:sp>
      <xdr:cxnSp macro="">
        <xdr:nvCxnSpPr>
          <xdr:cNvPr id="53" name="カギ線コネクタ 52">
            <a:extLst>
              <a:ext uri="{FF2B5EF4-FFF2-40B4-BE49-F238E27FC236}">
                <a16:creationId xmlns:a16="http://schemas.microsoft.com/office/drawing/2014/main" id="{EFD08038-A4B8-48F7-B85C-65D1E1DC6D54}"/>
              </a:ext>
            </a:extLst>
          </xdr:cNvPr>
          <xdr:cNvCxnSpPr>
            <a:stCxn id="7" idx="0"/>
            <a:endCxn id="17" idx="2"/>
          </xdr:cNvCxnSpPr>
        </xdr:nvCxnSpPr>
        <xdr:spPr>
          <a:xfrm rot="5400000" flipH="1" flipV="1">
            <a:off x="4274332" y="4017748"/>
            <a:ext cx="950976" cy="925608"/>
          </a:xfrm>
          <a:prstGeom prst="bentConnector3">
            <a:avLst>
              <a:gd name="adj1" fmla="val 50000"/>
            </a:avLst>
          </a:prstGeom>
          <a:ln w="19050">
            <a:solidFill>
              <a:schemeClr val="bg1">
                <a:lumMod val="50000"/>
              </a:schemeClr>
            </a:solidFill>
            <a:headEnd type="oval" w="med" len="sm"/>
            <a:tailEnd type="oval" w="med" len="sm"/>
          </a:ln>
        </xdr:spPr>
        <xdr:style>
          <a:lnRef idx="1">
            <a:schemeClr val="accent1"/>
          </a:lnRef>
          <a:fillRef idx="0">
            <a:schemeClr val="accent1"/>
          </a:fillRef>
          <a:effectRef idx="0">
            <a:schemeClr val="accent1"/>
          </a:effectRef>
          <a:fontRef idx="minor">
            <a:schemeClr val="tx1"/>
          </a:fontRef>
        </xdr:style>
      </xdr:cxnSp>
      <xdr:pic>
        <xdr:nvPicPr>
          <xdr:cNvPr id="54" name="Picture 3" descr="C:\Users\okutomi\AppData\Local\Microsoft\Windows\Temporary Internet Files\Content.IE5\837SFPL9\MC900428949[1].wmf">
            <a:extLst>
              <a:ext uri="{FF2B5EF4-FFF2-40B4-BE49-F238E27FC236}">
                <a16:creationId xmlns:a16="http://schemas.microsoft.com/office/drawing/2014/main" id="{5BDDC3C1-C359-4835-882B-F485F9BB8132}"/>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12767" y="4672812"/>
            <a:ext cx="392076" cy="345676"/>
          </a:xfrm>
          <a:prstGeom prst="rect">
            <a:avLst/>
          </a:prstGeom>
          <a:noFill/>
        </xdr:spPr>
      </xdr:pic>
      <xdr:sp macro="" textlink="">
        <xdr:nvSpPr>
          <xdr:cNvPr id="55" name="右矢印 54">
            <a:extLst>
              <a:ext uri="{FF2B5EF4-FFF2-40B4-BE49-F238E27FC236}">
                <a16:creationId xmlns:a16="http://schemas.microsoft.com/office/drawing/2014/main" id="{F7DC3238-F208-4372-96C2-844298D2274D}"/>
              </a:ext>
            </a:extLst>
          </xdr:cNvPr>
          <xdr:cNvSpPr/>
        </xdr:nvSpPr>
        <xdr:spPr>
          <a:xfrm>
            <a:off x="2700945" y="2934637"/>
            <a:ext cx="1440000" cy="180000"/>
          </a:xfrm>
          <a:prstGeom prst="rightArrow">
            <a:avLst>
              <a:gd name="adj1" fmla="val 47796"/>
              <a:gd name="adj2" fmla="val 50000"/>
            </a:avLst>
          </a:prstGeom>
          <a:solidFill>
            <a:schemeClr val="accent2">
              <a:lumMod val="40000"/>
              <a:lumOff val="60000"/>
            </a:schemeClr>
          </a:solidFill>
          <a:ln w="19050">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b="1"/>
          </a:p>
        </xdr:txBody>
      </xdr:sp>
      <xdr:sp macro="" textlink="">
        <xdr:nvSpPr>
          <xdr:cNvPr id="56" name="右矢印 55">
            <a:extLst>
              <a:ext uri="{FF2B5EF4-FFF2-40B4-BE49-F238E27FC236}">
                <a16:creationId xmlns:a16="http://schemas.microsoft.com/office/drawing/2014/main" id="{B46D259A-1CD7-404F-BBF1-CA1F228DC521}"/>
              </a:ext>
            </a:extLst>
          </xdr:cNvPr>
          <xdr:cNvSpPr/>
        </xdr:nvSpPr>
        <xdr:spPr>
          <a:xfrm flipH="1">
            <a:off x="2700945" y="3130653"/>
            <a:ext cx="1440000" cy="180000"/>
          </a:xfrm>
          <a:prstGeom prst="rightArrow">
            <a:avLst>
              <a:gd name="adj1" fmla="val 41181"/>
              <a:gd name="adj2" fmla="val 50000"/>
            </a:avLst>
          </a:prstGeom>
          <a:solidFill>
            <a:schemeClr val="accent2">
              <a:lumMod val="40000"/>
              <a:lumOff val="60000"/>
            </a:schemeClr>
          </a:solidFill>
          <a:ln w="19050">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sp macro="" textlink="">
        <xdr:nvSpPr>
          <xdr:cNvPr id="57" name="テキスト ボックス 60">
            <a:extLst>
              <a:ext uri="{FF2B5EF4-FFF2-40B4-BE49-F238E27FC236}">
                <a16:creationId xmlns:a16="http://schemas.microsoft.com/office/drawing/2014/main" id="{48DB442F-1C1B-4FB0-B593-799D75C60294}"/>
              </a:ext>
            </a:extLst>
          </xdr:cNvPr>
          <xdr:cNvSpPr txBox="1"/>
        </xdr:nvSpPr>
        <xdr:spPr>
          <a:xfrm>
            <a:off x="2850885" y="2906927"/>
            <a:ext cx="1043311" cy="186632"/>
          </a:xfrm>
          <a:prstGeom prst="rect">
            <a:avLst/>
          </a:prstGeom>
          <a:solidFill>
            <a:schemeClr val="bg1"/>
          </a:solidFill>
          <a:ln>
            <a:solidFill>
              <a:schemeClr val="accent2"/>
            </a:solidFill>
          </a:ln>
        </xdr:spPr>
        <xdr:txBody>
          <a:bodyPr wrap="square" lIns="36000" tIns="72000" rIns="36000" bIns="36000" rtlCol="0" anchor="ctr" anchorCtr="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lang="ja-JP" altLang="en-US" sz="700"/>
              <a:t>本人確認情報</a:t>
            </a:r>
            <a:endParaRPr kumimoji="1" lang="ja-JP" altLang="en-US" sz="700"/>
          </a:p>
        </xdr:txBody>
      </xdr:sp>
      <xdr:sp macro="" textlink="">
        <xdr:nvSpPr>
          <xdr:cNvPr id="58" name="テキスト ボックス 61">
            <a:extLst>
              <a:ext uri="{FF2B5EF4-FFF2-40B4-BE49-F238E27FC236}">
                <a16:creationId xmlns:a16="http://schemas.microsoft.com/office/drawing/2014/main" id="{85B86D89-AA01-4159-B1CD-A8F796B5FC0B}"/>
              </a:ext>
            </a:extLst>
          </xdr:cNvPr>
          <xdr:cNvSpPr txBox="1"/>
        </xdr:nvSpPr>
        <xdr:spPr>
          <a:xfrm>
            <a:off x="2850885" y="2514377"/>
            <a:ext cx="1003842" cy="338527"/>
          </a:xfrm>
          <a:prstGeom prst="wedgeRoundRectCallout">
            <a:avLst>
              <a:gd name="adj1" fmla="val -29692"/>
              <a:gd name="adj2" fmla="val 74163"/>
              <a:gd name="adj3" fmla="val 16667"/>
            </a:avLst>
          </a:prstGeom>
          <a:solidFill>
            <a:schemeClr val="bg1"/>
          </a:solidFill>
          <a:ln w="12700">
            <a:solidFill>
              <a:schemeClr val="accent2"/>
            </a:solidFill>
          </a:ln>
        </xdr:spPr>
        <xdr:txBody>
          <a:bodyPr wrap="square" lIns="36000" tIns="72000" rIns="36000" bIns="36000" rtlCol="0" anchor="ctr" anchorCtr="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lang="en-US" altLang="ja-JP" sz="700"/>
              <a:t>6-</a:t>
            </a:r>
            <a:r>
              <a:rPr lang="ja-JP" altLang="en-US" sz="700"/>
              <a:t>①整合性確認用</a:t>
            </a:r>
            <a:endParaRPr lang="en-US" altLang="ja-JP" sz="700"/>
          </a:p>
          <a:p>
            <a:pPr algn="ctr"/>
            <a:r>
              <a:rPr lang="ja-JP" altLang="en-US" sz="700"/>
              <a:t>データ送付</a:t>
            </a:r>
            <a:endParaRPr kumimoji="1" lang="ja-JP" altLang="en-US" sz="700"/>
          </a:p>
        </xdr:txBody>
      </xdr:sp>
      <xdr:sp macro="" textlink="">
        <xdr:nvSpPr>
          <xdr:cNvPr id="59" name="テキスト ボックス 62">
            <a:extLst>
              <a:ext uri="{FF2B5EF4-FFF2-40B4-BE49-F238E27FC236}">
                <a16:creationId xmlns:a16="http://schemas.microsoft.com/office/drawing/2014/main" id="{03EEB402-75F8-4680-AB10-1D71F4CC463B}"/>
              </a:ext>
            </a:extLst>
          </xdr:cNvPr>
          <xdr:cNvSpPr txBox="1"/>
        </xdr:nvSpPr>
        <xdr:spPr>
          <a:xfrm>
            <a:off x="2881556" y="3136667"/>
            <a:ext cx="973171" cy="187539"/>
          </a:xfrm>
          <a:prstGeom prst="wedgeRoundRectCallout">
            <a:avLst>
              <a:gd name="adj1" fmla="val 57045"/>
              <a:gd name="adj2" fmla="val -6510"/>
              <a:gd name="adj3" fmla="val 16667"/>
            </a:avLst>
          </a:prstGeom>
          <a:solidFill>
            <a:schemeClr val="bg1"/>
          </a:solidFill>
          <a:ln w="12700">
            <a:solidFill>
              <a:schemeClr val="accent2"/>
            </a:solidFill>
          </a:ln>
        </xdr:spPr>
        <xdr:txBody>
          <a:bodyPr wrap="square" lIns="36000" tIns="72000" rIns="36000" bIns="36000" rtlCol="0" anchor="ctr" anchorCtr="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lang="en-US" altLang="ja-JP" sz="700"/>
              <a:t>6-</a:t>
            </a:r>
            <a:r>
              <a:rPr lang="ja-JP" altLang="en-US" sz="700"/>
              <a:t>③確認結果通知</a:t>
            </a:r>
            <a:endParaRPr kumimoji="1" lang="ja-JP" altLang="en-US" sz="700"/>
          </a:p>
        </xdr:txBody>
      </xdr:sp>
      <xdr:sp macro="" textlink="">
        <xdr:nvSpPr>
          <xdr:cNvPr id="60" name="テキスト ボックス 80">
            <a:extLst>
              <a:ext uri="{FF2B5EF4-FFF2-40B4-BE49-F238E27FC236}">
                <a16:creationId xmlns:a16="http://schemas.microsoft.com/office/drawing/2014/main" id="{EFA8A2DB-B066-49E2-AFD7-46D0A658D3C1}"/>
              </a:ext>
            </a:extLst>
          </xdr:cNvPr>
          <xdr:cNvSpPr txBox="1"/>
        </xdr:nvSpPr>
        <xdr:spPr>
          <a:xfrm>
            <a:off x="3652868" y="3560219"/>
            <a:ext cx="900000" cy="216000"/>
          </a:xfrm>
          <a:prstGeom prst="wedgeRoundRectCallout">
            <a:avLst>
              <a:gd name="adj1" fmla="val 100477"/>
              <a:gd name="adj2" fmla="val -41329"/>
              <a:gd name="adj3" fmla="val 16667"/>
            </a:avLst>
          </a:prstGeom>
          <a:solidFill>
            <a:schemeClr val="bg1"/>
          </a:solidFill>
          <a:ln w="12700">
            <a:solidFill>
              <a:schemeClr val="accent2"/>
            </a:solidFill>
          </a:ln>
        </xdr:spPr>
        <xdr:txBody>
          <a:bodyPr wrap="square" lIns="36000" tIns="72000" rIns="36000" bIns="36000" rtlCol="0" anchor="ctr" anchorCtr="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lang="en-US" altLang="ja-JP" sz="700"/>
              <a:t>6-</a:t>
            </a:r>
            <a:r>
              <a:rPr lang="ja-JP" altLang="en-US" sz="700"/>
              <a:t>②整合性確認</a:t>
            </a:r>
            <a:endParaRPr kumimoji="1" lang="ja-JP" altLang="en-US" sz="700"/>
          </a:p>
        </xdr:txBody>
      </xdr:sp>
      <xdr:sp macro="" textlink="">
        <xdr:nvSpPr>
          <xdr:cNvPr id="61" name="正方形/長方形 60">
            <a:extLst>
              <a:ext uri="{FF2B5EF4-FFF2-40B4-BE49-F238E27FC236}">
                <a16:creationId xmlns:a16="http://schemas.microsoft.com/office/drawing/2014/main" id="{9058176A-1DE9-46C7-88C1-1E2D663262FC}"/>
              </a:ext>
            </a:extLst>
          </xdr:cNvPr>
          <xdr:cNvSpPr/>
        </xdr:nvSpPr>
        <xdr:spPr>
          <a:xfrm>
            <a:off x="1532015" y="3387342"/>
            <a:ext cx="1676703" cy="687438"/>
          </a:xfrm>
          <a:prstGeom prst="rect">
            <a:avLst/>
          </a:prstGeom>
          <a:solidFill>
            <a:schemeClr val="bg1"/>
          </a:solidFill>
          <a:ln cmpd="dbl"/>
        </xdr:spPr>
        <xdr:style>
          <a:lnRef idx="2">
            <a:schemeClr val="accent1">
              <a:shade val="50000"/>
            </a:schemeClr>
          </a:lnRef>
          <a:fillRef idx="1">
            <a:schemeClr val="accent1"/>
          </a:fillRef>
          <a:effectRef idx="0">
            <a:schemeClr val="accent1"/>
          </a:effectRef>
          <a:fontRef idx="minor">
            <a:schemeClr val="lt1"/>
          </a:fontRef>
        </xdr:style>
        <xdr:txBody>
          <a:bodyPr wrap="square" lIns="36000" tIns="36000" rIns="36000" bIns="36000" rtlCol="0" anchor="t" anchorCtr="0"/>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marL="90000" indent="-90000"/>
            <a:r>
              <a:rPr lang="ja-JP" altLang="en-US" sz="700">
                <a:solidFill>
                  <a:schemeClr val="tx1"/>
                </a:solidFill>
              </a:rPr>
              <a:t>・市町村ＣＳ</a:t>
            </a:r>
          </a:p>
          <a:p>
            <a:pPr marL="90000" indent="-90000"/>
            <a:r>
              <a:rPr lang="ja-JP" altLang="en-US" sz="700">
                <a:solidFill>
                  <a:schemeClr val="tx1"/>
                </a:solidFill>
              </a:rPr>
              <a:t>：本人確認情報を記録し、既存住基システム、都道府県サーバ、他市町村ＣＳ とデータ交換を行う。</a:t>
            </a:r>
          </a:p>
        </xdr:txBody>
      </xdr:sp>
      <xdr:sp macro="" textlink="">
        <xdr:nvSpPr>
          <xdr:cNvPr id="62" name="Rectangle 22">
            <a:extLst>
              <a:ext uri="{FF2B5EF4-FFF2-40B4-BE49-F238E27FC236}">
                <a16:creationId xmlns:a16="http://schemas.microsoft.com/office/drawing/2014/main" id="{7A46065E-847C-4045-8057-7A7710F95F2C}"/>
              </a:ext>
            </a:extLst>
          </xdr:cNvPr>
          <xdr:cNvSpPr>
            <a:spLocks noChangeArrowheads="1"/>
          </xdr:cNvSpPr>
        </xdr:nvSpPr>
        <xdr:spPr bwMode="auto">
          <a:xfrm>
            <a:off x="5577534" y="4946164"/>
            <a:ext cx="923388" cy="648072"/>
          </a:xfrm>
          <a:prstGeom prst="rect">
            <a:avLst/>
          </a:prstGeom>
          <a:solidFill>
            <a:schemeClr val="bg1"/>
          </a:solidFill>
          <a:ln w="12700">
            <a:solidFill>
              <a:schemeClr val="tx2">
                <a:lumMod val="60000"/>
                <a:lumOff val="40000"/>
              </a:schemeClr>
            </a:solidFill>
            <a:prstDash val="solid"/>
            <a:miter lim="800000"/>
            <a:headEnd/>
            <a:tailEnd/>
          </a:ln>
        </xdr:spPr>
        <xdr:txBody>
          <a:bodyPr vert="horz" wrap="square" lIns="36000" tIns="72000" rIns="36000" bIns="36000" numCol="1" anchor="t" anchorCtr="0" compatLnSpc="1">
            <a:prstTxWarp prst="textNoShape">
              <a:avLst/>
            </a:prstTxWarp>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lang="ja-JP" altLang="en-US" sz="900">
                <a:latin typeface="メイリオ" pitchFamily="50" charset="-128"/>
                <a:ea typeface="メイリオ" pitchFamily="50" charset="-128"/>
              </a:rPr>
              <a:t>代表端末</a:t>
            </a:r>
          </a:p>
        </xdr:txBody>
      </xdr:sp>
      <xdr:pic>
        <xdr:nvPicPr>
          <xdr:cNvPr id="63" name="Picture 3" descr="C:\Users\okutomi\AppData\Local\Microsoft\Windows\Temporary Internet Files\Content.IE5\837SFPL9\MC900428949[1].wmf">
            <a:extLst>
              <a:ext uri="{FF2B5EF4-FFF2-40B4-BE49-F238E27FC236}">
                <a16:creationId xmlns:a16="http://schemas.microsoft.com/office/drawing/2014/main" id="{5EFF1A46-FDCC-488D-859E-D3F16A52754B}"/>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5793559" y="5219855"/>
            <a:ext cx="392076" cy="345676"/>
          </a:xfrm>
          <a:prstGeom prst="rect">
            <a:avLst/>
          </a:prstGeom>
          <a:noFill/>
        </xdr:spPr>
      </xdr:pic>
      <xdr:cxnSp macro="">
        <xdr:nvCxnSpPr>
          <xdr:cNvPr id="64" name="カギ線コネクタ 63">
            <a:extLst>
              <a:ext uri="{FF2B5EF4-FFF2-40B4-BE49-F238E27FC236}">
                <a16:creationId xmlns:a16="http://schemas.microsoft.com/office/drawing/2014/main" id="{FF0EBC16-A77C-4E8D-A63C-AD122C8F569B}"/>
              </a:ext>
            </a:extLst>
          </xdr:cNvPr>
          <xdr:cNvCxnSpPr>
            <a:stCxn id="17" idx="2"/>
            <a:endCxn id="62" idx="0"/>
          </xdr:cNvCxnSpPr>
        </xdr:nvCxnSpPr>
        <xdr:spPr>
          <a:xfrm rot="16200000" flipH="1">
            <a:off x="5155376" y="4062312"/>
            <a:ext cx="941100" cy="826604"/>
          </a:xfrm>
          <a:prstGeom prst="bentConnector3">
            <a:avLst>
              <a:gd name="adj1" fmla="val 50000"/>
            </a:avLst>
          </a:prstGeom>
          <a:ln w="19050">
            <a:solidFill>
              <a:schemeClr val="bg1">
                <a:lumMod val="50000"/>
              </a:schemeClr>
            </a:solidFill>
            <a:headEnd type="oval" w="med" len="sm"/>
            <a:tailEnd type="oval" w="med" len="sm"/>
          </a:ln>
        </xdr:spPr>
        <xdr:style>
          <a:lnRef idx="1">
            <a:schemeClr val="accent1"/>
          </a:lnRef>
          <a:fillRef idx="0">
            <a:schemeClr val="accent1"/>
          </a:fillRef>
          <a:effectRef idx="0">
            <a:schemeClr val="accent1"/>
          </a:effectRef>
          <a:fontRef idx="minor">
            <a:schemeClr val="tx1"/>
          </a:fontRef>
        </xdr:style>
      </xdr:cxnSp>
      <xdr:sp macro="" textlink="">
        <xdr:nvSpPr>
          <xdr:cNvPr id="65" name="下カーブ矢印 64">
            <a:extLst>
              <a:ext uri="{FF2B5EF4-FFF2-40B4-BE49-F238E27FC236}">
                <a16:creationId xmlns:a16="http://schemas.microsoft.com/office/drawing/2014/main" id="{696B506F-21DD-440A-A7AF-5211AACEAD51}"/>
              </a:ext>
            </a:extLst>
          </xdr:cNvPr>
          <xdr:cNvSpPr/>
        </xdr:nvSpPr>
        <xdr:spPr>
          <a:xfrm>
            <a:off x="4376936" y="4031119"/>
            <a:ext cx="504000" cy="792000"/>
          </a:xfrm>
          <a:prstGeom prst="curvedDownArrow">
            <a:avLst>
              <a:gd name="adj1" fmla="val 19217"/>
              <a:gd name="adj2" fmla="val 39757"/>
              <a:gd name="adj3" fmla="val 17701"/>
            </a:avLst>
          </a:prstGeom>
          <a:solidFill>
            <a:srgbClr val="FFFFCC"/>
          </a:solidFill>
          <a:ln w="19050">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solidFill>
                <a:schemeClr val="tx1"/>
              </a:solidFill>
            </a:endParaRPr>
          </a:p>
        </xdr:txBody>
      </xdr:sp>
      <xdr:sp macro="" textlink="">
        <xdr:nvSpPr>
          <xdr:cNvPr id="66" name="テキスト ボックス 73">
            <a:extLst>
              <a:ext uri="{FF2B5EF4-FFF2-40B4-BE49-F238E27FC236}">
                <a16:creationId xmlns:a16="http://schemas.microsoft.com/office/drawing/2014/main" id="{C458EB36-9206-4787-8E12-5EA57011D689}"/>
              </a:ext>
            </a:extLst>
          </xdr:cNvPr>
          <xdr:cNvSpPr txBox="1"/>
        </xdr:nvSpPr>
        <xdr:spPr>
          <a:xfrm>
            <a:off x="3944888" y="4724984"/>
            <a:ext cx="720000" cy="180000"/>
          </a:xfrm>
          <a:prstGeom prst="wedgeRoundRectCallout">
            <a:avLst>
              <a:gd name="adj1" fmla="val 19268"/>
              <a:gd name="adj2" fmla="val -93367"/>
              <a:gd name="adj3" fmla="val 16667"/>
            </a:avLst>
          </a:prstGeom>
          <a:solidFill>
            <a:schemeClr val="bg1"/>
          </a:solidFill>
          <a:ln w="12700">
            <a:solidFill>
              <a:srgbClr val="FFC000"/>
            </a:solidFill>
          </a:ln>
        </xdr:spPr>
        <xdr:txBody>
          <a:bodyPr wrap="square" lIns="36000" tIns="72000" rIns="36000" bIns="36000" rtlCol="0" anchor="ctr" anchorCtr="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lang="en-US" altLang="ja-JP" sz="700"/>
              <a:t>5-</a:t>
            </a:r>
            <a:r>
              <a:rPr lang="ja-JP" altLang="en-US" sz="700"/>
              <a:t>①検索</a:t>
            </a:r>
          </a:p>
        </xdr:txBody>
      </xdr:sp>
      <xdr:sp macro="" textlink="">
        <xdr:nvSpPr>
          <xdr:cNvPr id="67" name="テキスト ボックス 76">
            <a:extLst>
              <a:ext uri="{FF2B5EF4-FFF2-40B4-BE49-F238E27FC236}">
                <a16:creationId xmlns:a16="http://schemas.microsoft.com/office/drawing/2014/main" id="{4548971C-E581-4CF6-BCAF-22212C1BEC85}"/>
              </a:ext>
            </a:extLst>
          </xdr:cNvPr>
          <xdr:cNvSpPr txBox="1"/>
        </xdr:nvSpPr>
        <xdr:spPr>
          <a:xfrm>
            <a:off x="4261771" y="4361181"/>
            <a:ext cx="907254" cy="187644"/>
          </a:xfrm>
          <a:prstGeom prst="rect">
            <a:avLst/>
          </a:prstGeom>
          <a:solidFill>
            <a:schemeClr val="bg1"/>
          </a:solidFill>
          <a:ln>
            <a:solidFill>
              <a:schemeClr val="accent2"/>
            </a:solidFill>
          </a:ln>
        </xdr:spPr>
        <xdr:txBody>
          <a:bodyPr wrap="square" lIns="36000" tIns="72000" rIns="36000" bIns="36000" rtlCol="0" anchor="ctr" anchorCtr="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lang="ja-JP" altLang="en-US" sz="700"/>
              <a:t>本人確認情報</a:t>
            </a:r>
            <a:endParaRPr kumimoji="1" lang="ja-JP" altLang="en-US" sz="700"/>
          </a:p>
        </xdr:txBody>
      </xdr:sp>
      <xdr:sp macro="" textlink="">
        <xdr:nvSpPr>
          <xdr:cNvPr id="68" name="下カーブ矢印 67">
            <a:extLst>
              <a:ext uri="{FF2B5EF4-FFF2-40B4-BE49-F238E27FC236}">
                <a16:creationId xmlns:a16="http://schemas.microsoft.com/office/drawing/2014/main" id="{3FCA1D45-0349-42D0-8AE0-42093604CD1E}"/>
              </a:ext>
            </a:extLst>
          </xdr:cNvPr>
          <xdr:cNvSpPr/>
        </xdr:nvSpPr>
        <xdr:spPr>
          <a:xfrm rot="6577355" flipV="1">
            <a:off x="6906629" y="3809672"/>
            <a:ext cx="504000" cy="1366533"/>
          </a:xfrm>
          <a:prstGeom prst="curvedDownArrow">
            <a:avLst>
              <a:gd name="adj1" fmla="val 19217"/>
              <a:gd name="adj2" fmla="val 39757"/>
              <a:gd name="adj3" fmla="val 17701"/>
            </a:avLst>
          </a:prstGeom>
          <a:solidFill>
            <a:srgbClr val="FFFFCC"/>
          </a:solidFill>
          <a:ln w="19050">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solidFill>
                <a:schemeClr val="tx1"/>
              </a:solidFill>
            </a:endParaRPr>
          </a:p>
        </xdr:txBody>
      </xdr:sp>
      <xdr:sp macro="" textlink="">
        <xdr:nvSpPr>
          <xdr:cNvPr id="69" name="テキスト ボックス 70">
            <a:extLst>
              <a:ext uri="{FF2B5EF4-FFF2-40B4-BE49-F238E27FC236}">
                <a16:creationId xmlns:a16="http://schemas.microsoft.com/office/drawing/2014/main" id="{833BDF4F-4218-44F3-91C6-CBA188147289}"/>
              </a:ext>
            </a:extLst>
          </xdr:cNvPr>
          <xdr:cNvSpPr txBox="1"/>
        </xdr:nvSpPr>
        <xdr:spPr>
          <a:xfrm>
            <a:off x="7417386" y="4116576"/>
            <a:ext cx="720000" cy="180000"/>
          </a:xfrm>
          <a:prstGeom prst="wedgeRoundRectCallout">
            <a:avLst>
              <a:gd name="adj1" fmla="val -23335"/>
              <a:gd name="adj2" fmla="val 129868"/>
              <a:gd name="adj3" fmla="val 16667"/>
            </a:avLst>
          </a:prstGeom>
          <a:solidFill>
            <a:schemeClr val="bg1"/>
          </a:solidFill>
          <a:ln w="12700">
            <a:solidFill>
              <a:srgbClr val="FFC000"/>
            </a:solidFill>
          </a:ln>
        </xdr:spPr>
        <xdr:txBody>
          <a:bodyPr wrap="square" lIns="36000" tIns="72000" rIns="36000" bIns="36000" rtlCol="0" anchor="ctr" anchorCtr="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lang="en-US" altLang="ja-JP" sz="700"/>
              <a:t>5-</a:t>
            </a:r>
            <a:r>
              <a:rPr lang="ja-JP" altLang="en-US" sz="700"/>
              <a:t>①検索</a:t>
            </a:r>
          </a:p>
        </xdr:txBody>
      </xdr:sp>
      <xdr:sp macro="" textlink="">
        <xdr:nvSpPr>
          <xdr:cNvPr id="70" name="テキスト ボックス 74">
            <a:extLst>
              <a:ext uri="{FF2B5EF4-FFF2-40B4-BE49-F238E27FC236}">
                <a16:creationId xmlns:a16="http://schemas.microsoft.com/office/drawing/2014/main" id="{3A97DA90-8D2B-49EF-BE20-D2198467DAAD}"/>
              </a:ext>
            </a:extLst>
          </xdr:cNvPr>
          <xdr:cNvSpPr txBox="1"/>
        </xdr:nvSpPr>
        <xdr:spPr>
          <a:xfrm>
            <a:off x="6752838" y="4503367"/>
            <a:ext cx="841892" cy="272605"/>
          </a:xfrm>
          <a:prstGeom prst="rect">
            <a:avLst/>
          </a:prstGeom>
          <a:solidFill>
            <a:schemeClr val="bg1"/>
          </a:solidFill>
          <a:ln>
            <a:solidFill>
              <a:schemeClr val="accent2"/>
            </a:solidFill>
          </a:ln>
        </xdr:spPr>
        <xdr:txBody>
          <a:bodyPr wrap="square" lIns="36000" tIns="72000" rIns="36000" bIns="36000" rtlCol="0" anchor="ctr" anchorCtr="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lang="ja-JP" altLang="en-US" sz="700"/>
              <a:t>本人確認情報</a:t>
            </a:r>
            <a:endParaRPr kumimoji="1" lang="ja-JP" altLang="en-US" sz="700"/>
          </a:p>
        </xdr:txBody>
      </xdr:sp>
    </xdr:grpSp>
    <xdr:clientData/>
  </xdr:twoCellAnchor>
  <xdr:twoCellAnchor editAs="oneCell">
    <xdr:from>
      <xdr:col>0</xdr:col>
      <xdr:colOff>83820</xdr:colOff>
      <xdr:row>44</xdr:row>
      <xdr:rowOff>15240</xdr:rowOff>
    </xdr:from>
    <xdr:to>
      <xdr:col>38</xdr:col>
      <xdr:colOff>126330</xdr:colOff>
      <xdr:row>56</xdr:row>
      <xdr:rowOff>112532</xdr:rowOff>
    </xdr:to>
    <xdr:pic>
      <xdr:nvPicPr>
        <xdr:cNvPr id="71" name="図 70">
          <a:extLst>
            <a:ext uri="{FF2B5EF4-FFF2-40B4-BE49-F238E27FC236}">
              <a16:creationId xmlns:a16="http://schemas.microsoft.com/office/drawing/2014/main" id="{DB430E10-B2EB-44A4-ABB7-9E3293BCB9F9}"/>
            </a:ext>
          </a:extLst>
        </xdr:cNvPr>
        <xdr:cNvPicPr>
          <a:picLocks noChangeAspect="1"/>
        </xdr:cNvPicPr>
      </xdr:nvPicPr>
      <xdr:blipFill>
        <a:blip xmlns:r="http://schemas.openxmlformats.org/officeDocument/2006/relationships" r:embed="rId5"/>
        <a:stretch>
          <a:fillRect/>
        </a:stretch>
      </xdr:blipFill>
      <xdr:spPr>
        <a:xfrm>
          <a:off x="83820" y="5379720"/>
          <a:ext cx="6123270" cy="1560332"/>
        </a:xfrm>
        <a:prstGeom prst="rect">
          <a:avLst/>
        </a:prstGeom>
      </xdr:spPr>
    </xdr:pic>
    <xdr:clientData/>
  </xdr:twoCellAnchor>
  <xdr:twoCellAnchor>
    <xdr:from>
      <xdr:col>0</xdr:col>
      <xdr:colOff>57150</xdr:colOff>
      <xdr:row>58</xdr:row>
      <xdr:rowOff>415290</xdr:rowOff>
    </xdr:from>
    <xdr:to>
      <xdr:col>38</xdr:col>
      <xdr:colOff>116205</xdr:colOff>
      <xdr:row>59</xdr:row>
      <xdr:rowOff>723900</xdr:rowOff>
    </xdr:to>
    <xdr:grpSp>
      <xdr:nvGrpSpPr>
        <xdr:cNvPr id="72" name="グループ化 71">
          <a:extLst>
            <a:ext uri="{FF2B5EF4-FFF2-40B4-BE49-F238E27FC236}">
              <a16:creationId xmlns:a16="http://schemas.microsoft.com/office/drawing/2014/main" id="{75F06298-0A75-4B58-B8A6-4D20CAC3C7A9}"/>
            </a:ext>
          </a:extLst>
        </xdr:cNvPr>
        <xdr:cNvGrpSpPr/>
      </xdr:nvGrpSpPr>
      <xdr:grpSpPr>
        <a:xfrm>
          <a:off x="57150" y="7486650"/>
          <a:ext cx="6139815" cy="5505450"/>
          <a:chOff x="20643" y="247650"/>
          <a:chExt cx="7524525" cy="5742034"/>
        </a:xfrm>
      </xdr:grpSpPr>
      <xdr:sp macro="" textlink="">
        <xdr:nvSpPr>
          <xdr:cNvPr id="73" name="Freeform 5">
            <a:extLst>
              <a:ext uri="{FF2B5EF4-FFF2-40B4-BE49-F238E27FC236}">
                <a16:creationId xmlns:a16="http://schemas.microsoft.com/office/drawing/2014/main" id="{199CD22D-550D-4EDE-ADAE-5B090191DFF3}"/>
              </a:ext>
            </a:extLst>
          </xdr:cNvPr>
          <xdr:cNvSpPr>
            <a:spLocks/>
          </xdr:cNvSpPr>
        </xdr:nvSpPr>
        <xdr:spPr bwMode="auto">
          <a:xfrm>
            <a:off x="2145208" y="4560599"/>
            <a:ext cx="3240000" cy="1429085"/>
          </a:xfrm>
          <a:prstGeom prst="roundRect">
            <a:avLst>
              <a:gd name="adj" fmla="val 2914"/>
            </a:avLst>
          </a:prstGeom>
          <a:solidFill>
            <a:schemeClr val="accent5">
              <a:lumMod val="20000"/>
              <a:lumOff val="80000"/>
            </a:schemeClr>
          </a:solidFill>
          <a:ln w="19050">
            <a:solidFill>
              <a:schemeClr val="tx2">
                <a:lumMod val="60000"/>
                <a:lumOff val="40000"/>
              </a:schemeClr>
            </a:solidFill>
            <a:prstDash val="solid"/>
            <a:round/>
            <a:headEnd/>
            <a:tailEnd/>
          </a:ln>
        </xdr:spPr>
        <xdr:txBody>
          <a:bodyPr vert="horz" wrap="square" lIns="36000" tIns="36000" rIns="36000" bIns="36000" numCol="1" anchor="b" anchorCtr="0" compatLnSpc="1">
            <a:prstTxWarp prst="textNoShape">
              <a:avLst/>
            </a:prstTxWarp>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lang="ja-JP" altLang="en-US" sz="1100">
                <a:latin typeface="メイリオ" pitchFamily="50" charset="-128"/>
                <a:ea typeface="メイリオ" pitchFamily="50" charset="-128"/>
              </a:rPr>
              <a:t>大阪府知事部局</a:t>
            </a:r>
          </a:p>
        </xdr:txBody>
      </xdr:sp>
      <xdr:sp macro="" textlink="">
        <xdr:nvSpPr>
          <xdr:cNvPr id="74" name="Freeform 5">
            <a:extLst>
              <a:ext uri="{FF2B5EF4-FFF2-40B4-BE49-F238E27FC236}">
                <a16:creationId xmlns:a16="http://schemas.microsoft.com/office/drawing/2014/main" id="{F697D1E1-07B1-41E8-9F18-66DA835FB26D}"/>
              </a:ext>
            </a:extLst>
          </xdr:cNvPr>
          <xdr:cNvSpPr>
            <a:spLocks/>
          </xdr:cNvSpPr>
        </xdr:nvSpPr>
        <xdr:spPr bwMode="auto">
          <a:xfrm>
            <a:off x="2152624" y="247650"/>
            <a:ext cx="3240000" cy="4214004"/>
          </a:xfrm>
          <a:prstGeom prst="roundRect">
            <a:avLst>
              <a:gd name="adj" fmla="val 2914"/>
            </a:avLst>
          </a:prstGeom>
          <a:solidFill>
            <a:schemeClr val="accent5">
              <a:lumMod val="20000"/>
              <a:lumOff val="80000"/>
            </a:schemeClr>
          </a:solidFill>
          <a:ln w="19050">
            <a:solidFill>
              <a:schemeClr val="tx2">
                <a:lumMod val="60000"/>
                <a:lumOff val="40000"/>
              </a:schemeClr>
            </a:solidFill>
            <a:prstDash val="solid"/>
            <a:round/>
            <a:headEnd/>
            <a:tailEnd/>
          </a:ln>
        </xdr:spPr>
        <xdr:txBody>
          <a:bodyPr vert="horz" wrap="square" lIns="36000" tIns="36000" rIns="36000" bIns="36000" numCol="1" anchor="t" anchorCtr="0" compatLnSpc="1">
            <a:prstTxWarp prst="textNoShape">
              <a:avLst/>
            </a:prstTxWarp>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lang="ja-JP" altLang="en-US" sz="1100">
                <a:latin typeface="メイリオ" pitchFamily="50" charset="-128"/>
                <a:ea typeface="メイリオ" pitchFamily="50" charset="-128"/>
              </a:rPr>
              <a:t>集約センター</a:t>
            </a:r>
          </a:p>
        </xdr:txBody>
      </xdr:sp>
      <xdr:sp macro="" textlink="">
        <xdr:nvSpPr>
          <xdr:cNvPr id="75" name="Rectangle 22">
            <a:extLst>
              <a:ext uri="{FF2B5EF4-FFF2-40B4-BE49-F238E27FC236}">
                <a16:creationId xmlns:a16="http://schemas.microsoft.com/office/drawing/2014/main" id="{F0DA1CE5-901D-40DF-B743-8BBA6A9E4CBE}"/>
              </a:ext>
            </a:extLst>
          </xdr:cNvPr>
          <xdr:cNvSpPr>
            <a:spLocks noChangeArrowheads="1"/>
          </xdr:cNvSpPr>
        </xdr:nvSpPr>
        <xdr:spPr bwMode="auto">
          <a:xfrm>
            <a:off x="2530710" y="4880191"/>
            <a:ext cx="900000" cy="736027"/>
          </a:xfrm>
          <a:prstGeom prst="rect">
            <a:avLst/>
          </a:prstGeom>
          <a:solidFill>
            <a:schemeClr val="bg1"/>
          </a:solidFill>
          <a:ln w="12700">
            <a:solidFill>
              <a:schemeClr val="tx2">
                <a:lumMod val="60000"/>
                <a:lumOff val="40000"/>
              </a:schemeClr>
            </a:solidFill>
            <a:prstDash val="solid"/>
            <a:miter lim="800000"/>
            <a:headEnd/>
            <a:tailEnd/>
          </a:ln>
        </xdr:spPr>
        <xdr:txBody>
          <a:bodyPr vert="horz" wrap="square" lIns="36000" tIns="72000" rIns="36000" bIns="36000" numCol="1" anchor="t" anchorCtr="0" compatLnSpc="1">
            <a:prstTxWarp prst="textNoShape">
              <a:avLst/>
            </a:prstTxWarp>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endParaRPr lang="ja-JP" altLang="en-US" sz="900">
              <a:latin typeface="メイリオ" pitchFamily="50" charset="-128"/>
              <a:ea typeface="メイリオ" pitchFamily="50" charset="-128"/>
            </a:endParaRPr>
          </a:p>
        </xdr:txBody>
      </xdr:sp>
      <xdr:sp macro="" textlink="">
        <xdr:nvSpPr>
          <xdr:cNvPr id="76" name="Rectangle 22">
            <a:extLst>
              <a:ext uri="{FF2B5EF4-FFF2-40B4-BE49-F238E27FC236}">
                <a16:creationId xmlns:a16="http://schemas.microsoft.com/office/drawing/2014/main" id="{C4860614-C587-485C-8E1A-24D0D49CBDB1}"/>
              </a:ext>
            </a:extLst>
          </xdr:cNvPr>
          <xdr:cNvSpPr>
            <a:spLocks noChangeArrowheads="1"/>
          </xdr:cNvSpPr>
        </xdr:nvSpPr>
        <xdr:spPr bwMode="auto">
          <a:xfrm>
            <a:off x="2458702" y="4954432"/>
            <a:ext cx="900000" cy="736027"/>
          </a:xfrm>
          <a:prstGeom prst="rect">
            <a:avLst/>
          </a:prstGeom>
          <a:solidFill>
            <a:schemeClr val="bg1"/>
          </a:solidFill>
          <a:ln w="12700">
            <a:solidFill>
              <a:schemeClr val="tx2">
                <a:lumMod val="60000"/>
                <a:lumOff val="40000"/>
              </a:schemeClr>
            </a:solidFill>
            <a:prstDash val="solid"/>
            <a:miter lim="800000"/>
            <a:headEnd/>
            <a:tailEnd/>
          </a:ln>
        </xdr:spPr>
        <xdr:txBody>
          <a:bodyPr vert="horz" wrap="square" lIns="36000" tIns="72000" rIns="36000" bIns="36000" numCol="1" anchor="t" anchorCtr="0" compatLnSpc="1">
            <a:prstTxWarp prst="textNoShape">
              <a:avLst/>
            </a:prstTxWarp>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endParaRPr lang="ja-JP" altLang="en-US" sz="900">
              <a:latin typeface="メイリオ" pitchFamily="50" charset="-128"/>
              <a:ea typeface="メイリオ" pitchFamily="50" charset="-128"/>
            </a:endParaRPr>
          </a:p>
        </xdr:txBody>
      </xdr:sp>
      <xdr:sp macro="" textlink="">
        <xdr:nvSpPr>
          <xdr:cNvPr id="77" name="Rectangle 22">
            <a:extLst>
              <a:ext uri="{FF2B5EF4-FFF2-40B4-BE49-F238E27FC236}">
                <a16:creationId xmlns:a16="http://schemas.microsoft.com/office/drawing/2014/main" id="{C5AEF47F-1D9C-493A-9139-520B794AB982}"/>
              </a:ext>
            </a:extLst>
          </xdr:cNvPr>
          <xdr:cNvSpPr>
            <a:spLocks noChangeArrowheads="1"/>
          </xdr:cNvSpPr>
        </xdr:nvSpPr>
        <xdr:spPr bwMode="auto">
          <a:xfrm>
            <a:off x="2386694" y="5028672"/>
            <a:ext cx="900000" cy="736027"/>
          </a:xfrm>
          <a:prstGeom prst="rect">
            <a:avLst/>
          </a:prstGeom>
          <a:solidFill>
            <a:schemeClr val="bg1"/>
          </a:solidFill>
          <a:ln w="12700">
            <a:solidFill>
              <a:schemeClr val="tx2">
                <a:lumMod val="60000"/>
                <a:lumOff val="40000"/>
              </a:schemeClr>
            </a:solidFill>
            <a:prstDash val="solid"/>
            <a:miter lim="800000"/>
            <a:headEnd/>
            <a:tailEnd/>
          </a:ln>
        </xdr:spPr>
        <xdr:txBody>
          <a:bodyPr vert="horz" wrap="square" lIns="36000" tIns="72000" rIns="36000" bIns="36000" numCol="1" anchor="t" anchorCtr="0" compatLnSpc="1">
            <a:prstTxWarp prst="textNoShape">
              <a:avLst/>
            </a:prstTxWarp>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lang="ja-JP" altLang="en-US" sz="900">
                <a:latin typeface="メイリオ" pitchFamily="50" charset="-128"/>
                <a:ea typeface="メイリオ" pitchFamily="50" charset="-128"/>
              </a:rPr>
              <a:t>業務端末</a:t>
            </a:r>
          </a:p>
        </xdr:txBody>
      </xdr:sp>
      <xdr:sp macro="" textlink="">
        <xdr:nvSpPr>
          <xdr:cNvPr id="78" name="Freeform 12">
            <a:extLst>
              <a:ext uri="{FF2B5EF4-FFF2-40B4-BE49-F238E27FC236}">
                <a16:creationId xmlns:a16="http://schemas.microsoft.com/office/drawing/2014/main" id="{14CC2BFC-E22A-474D-9119-4E6A55D01E5B}"/>
              </a:ext>
            </a:extLst>
          </xdr:cNvPr>
          <xdr:cNvSpPr>
            <a:spLocks/>
          </xdr:cNvSpPr>
        </xdr:nvSpPr>
        <xdr:spPr bwMode="auto">
          <a:xfrm>
            <a:off x="20643" y="247651"/>
            <a:ext cx="1779356" cy="3159586"/>
          </a:xfrm>
          <a:prstGeom prst="roundRect">
            <a:avLst>
              <a:gd name="adj" fmla="val 4050"/>
            </a:avLst>
          </a:prstGeom>
          <a:solidFill>
            <a:schemeClr val="accent5">
              <a:lumMod val="20000"/>
              <a:lumOff val="80000"/>
            </a:schemeClr>
          </a:solidFill>
          <a:ln w="19050">
            <a:solidFill>
              <a:schemeClr val="tx2">
                <a:lumMod val="60000"/>
                <a:lumOff val="40000"/>
              </a:schemeClr>
            </a:solidFill>
            <a:prstDash val="solid"/>
            <a:round/>
            <a:headEnd/>
            <a:tailEnd/>
          </a:ln>
        </xdr:spPr>
        <xdr:txBody>
          <a:bodyPr vert="horz" wrap="square" lIns="36000" tIns="36000" rIns="36000" bIns="36000" numCol="1" anchor="t" anchorCtr="0" compatLnSpc="1">
            <a:prstTxWarp prst="textNoShape">
              <a:avLst/>
            </a:prstTxWarp>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lang="ja-JP" altLang="en-US" sz="1100">
                <a:latin typeface="メイリオ" pitchFamily="50" charset="-128"/>
                <a:ea typeface="メイリオ" pitchFamily="50" charset="-128"/>
              </a:rPr>
              <a:t>大阪府内市町村</a:t>
            </a:r>
          </a:p>
        </xdr:txBody>
      </xdr:sp>
      <xdr:sp macro="" textlink="">
        <xdr:nvSpPr>
          <xdr:cNvPr id="79" name="Freeform 10">
            <a:extLst>
              <a:ext uri="{FF2B5EF4-FFF2-40B4-BE49-F238E27FC236}">
                <a16:creationId xmlns:a16="http://schemas.microsoft.com/office/drawing/2014/main" id="{D0F2615E-014F-405D-A03C-EF043329089E}"/>
              </a:ext>
            </a:extLst>
          </xdr:cNvPr>
          <xdr:cNvSpPr>
            <a:spLocks/>
          </xdr:cNvSpPr>
        </xdr:nvSpPr>
        <xdr:spPr bwMode="auto">
          <a:xfrm>
            <a:off x="2512624" y="1831988"/>
            <a:ext cx="2620556" cy="1765570"/>
          </a:xfrm>
          <a:prstGeom prst="rect">
            <a:avLst/>
          </a:prstGeom>
          <a:solidFill>
            <a:schemeClr val="bg1"/>
          </a:solidFill>
          <a:ln w="12700">
            <a:solidFill>
              <a:schemeClr val="tx2">
                <a:lumMod val="60000"/>
                <a:lumOff val="40000"/>
              </a:schemeClr>
            </a:solidFill>
            <a:prstDash val="solid"/>
            <a:round/>
            <a:headEnd/>
            <a:tailEnd/>
          </a:ln>
        </xdr:spPr>
        <xdr:txBody>
          <a:bodyPr vert="horz" wrap="square" lIns="36000" tIns="72000" rIns="36000" bIns="36000" numCol="1" anchor="t" anchorCtr="0" compatLnSpc="1">
            <a:prstTxWarp prst="textNoShape">
              <a:avLst/>
            </a:prstTxWarp>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lang="ja-JP" altLang="en-US" sz="900">
                <a:latin typeface="メイリオ" pitchFamily="50" charset="-128"/>
                <a:ea typeface="メイリオ" pitchFamily="50" charset="-128"/>
              </a:rPr>
              <a:t>附票大阪府サーバ</a:t>
            </a:r>
            <a:endParaRPr lang="ja-JP" altLang="en-US" sz="800">
              <a:latin typeface="メイリオ" pitchFamily="50" charset="-128"/>
              <a:ea typeface="メイリオ" pitchFamily="50" charset="-128"/>
            </a:endParaRPr>
          </a:p>
        </xdr:txBody>
      </xdr:sp>
      <xdr:sp macro="" textlink="">
        <xdr:nvSpPr>
          <xdr:cNvPr id="80" name="Rectangle 22">
            <a:extLst>
              <a:ext uri="{FF2B5EF4-FFF2-40B4-BE49-F238E27FC236}">
                <a16:creationId xmlns:a16="http://schemas.microsoft.com/office/drawing/2014/main" id="{A76A94A7-481F-4B3D-955E-908FEA1C2B26}"/>
              </a:ext>
            </a:extLst>
          </xdr:cNvPr>
          <xdr:cNvSpPr>
            <a:spLocks noChangeArrowheads="1"/>
          </xdr:cNvSpPr>
        </xdr:nvSpPr>
        <xdr:spPr bwMode="auto">
          <a:xfrm>
            <a:off x="61930" y="679700"/>
            <a:ext cx="1641152" cy="1836015"/>
          </a:xfrm>
          <a:prstGeom prst="rect">
            <a:avLst/>
          </a:prstGeom>
          <a:solidFill>
            <a:schemeClr val="bg1"/>
          </a:solidFill>
          <a:ln w="12700">
            <a:solidFill>
              <a:schemeClr val="tx2">
                <a:lumMod val="60000"/>
                <a:lumOff val="40000"/>
              </a:schemeClr>
            </a:solidFill>
            <a:prstDash val="solid"/>
            <a:miter lim="800000"/>
            <a:headEnd/>
            <a:tailEnd/>
          </a:ln>
        </xdr:spPr>
        <xdr:txBody>
          <a:bodyPr vert="horz" wrap="square" lIns="36000" tIns="72000" rIns="36000" bIns="36000" numCol="1" anchor="t" anchorCtr="0" compatLnSpc="1">
            <a:prstTxWarp prst="textNoShape">
              <a:avLst/>
            </a:prstTxWarp>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lang="ja-JP" altLang="en-US" sz="800">
                <a:latin typeface="メイリオ" pitchFamily="50" charset="-128"/>
                <a:ea typeface="メイリオ" pitchFamily="50" charset="-128"/>
              </a:rPr>
              <a:t>コミュニケーションサーバ</a:t>
            </a:r>
            <a:endParaRPr lang="en-US" altLang="ja-JP" sz="800">
              <a:latin typeface="メイリオ" pitchFamily="50" charset="-128"/>
              <a:ea typeface="メイリオ" pitchFamily="50" charset="-128"/>
            </a:endParaRPr>
          </a:p>
          <a:p>
            <a:pPr algn="ctr"/>
            <a:r>
              <a:rPr lang="ja-JP" altLang="en-US" sz="800">
                <a:latin typeface="メイリオ" pitchFamily="50" charset="-128"/>
                <a:ea typeface="メイリオ" pitchFamily="50" charset="-128"/>
              </a:rPr>
              <a:t>（市町村ＣＳ）</a:t>
            </a:r>
          </a:p>
        </xdr:txBody>
      </xdr:sp>
      <xdr:sp macro="" textlink="">
        <xdr:nvSpPr>
          <xdr:cNvPr id="81" name="Freeform 8">
            <a:extLst>
              <a:ext uri="{FF2B5EF4-FFF2-40B4-BE49-F238E27FC236}">
                <a16:creationId xmlns:a16="http://schemas.microsoft.com/office/drawing/2014/main" id="{04880EB2-2466-4198-B852-A66B25FF5B67}"/>
              </a:ext>
            </a:extLst>
          </xdr:cNvPr>
          <xdr:cNvSpPr>
            <a:spLocks noEditPoints="1"/>
          </xdr:cNvSpPr>
        </xdr:nvSpPr>
        <xdr:spPr bwMode="auto">
          <a:xfrm>
            <a:off x="5745168" y="247652"/>
            <a:ext cx="1800000" cy="1962025"/>
          </a:xfrm>
          <a:prstGeom prst="roundRect">
            <a:avLst>
              <a:gd name="adj" fmla="val 4142"/>
            </a:avLst>
          </a:prstGeom>
          <a:solidFill>
            <a:schemeClr val="accent5">
              <a:lumMod val="20000"/>
              <a:lumOff val="80000"/>
            </a:schemeClr>
          </a:solidFill>
          <a:ln w="19050" cap="flat">
            <a:solidFill>
              <a:schemeClr val="tx2">
                <a:lumMod val="60000"/>
                <a:lumOff val="40000"/>
              </a:schemeClr>
            </a:solidFill>
            <a:prstDash val="solid"/>
            <a:round/>
            <a:headEnd/>
            <a:tailEnd/>
          </a:ln>
        </xdr:spPr>
        <xdr:txBody>
          <a:bodyPr vert="horz" wrap="square" lIns="36000" tIns="36000" rIns="36000" bIns="36000" numCol="1" anchor="t" anchorCtr="0" compatLnSpc="1">
            <a:prstTxWarp prst="textNoShape">
              <a:avLst/>
            </a:prstTxWarp>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lang="ja-JP" altLang="en-US" sz="1100"/>
              <a:t>地方公共団体</a:t>
            </a:r>
            <a:endParaRPr lang="en-US" altLang="ja-JP" sz="1100"/>
          </a:p>
          <a:p>
            <a:pPr algn="ctr"/>
            <a:r>
              <a:rPr lang="ja-JP" altLang="en-US" sz="1100"/>
              <a:t>情報システム機構</a:t>
            </a:r>
          </a:p>
        </xdr:txBody>
      </xdr:sp>
      <xdr:sp macro="" textlink="">
        <xdr:nvSpPr>
          <xdr:cNvPr id="82" name="正方形/長方形 81">
            <a:extLst>
              <a:ext uri="{FF2B5EF4-FFF2-40B4-BE49-F238E27FC236}">
                <a16:creationId xmlns:a16="http://schemas.microsoft.com/office/drawing/2014/main" id="{E1638FA3-DCC7-42CF-9E1C-D67F1CB917DA}"/>
              </a:ext>
            </a:extLst>
          </xdr:cNvPr>
          <xdr:cNvSpPr/>
        </xdr:nvSpPr>
        <xdr:spPr>
          <a:xfrm>
            <a:off x="5925168" y="823716"/>
            <a:ext cx="1440160" cy="1224120"/>
          </a:xfrm>
          <a:prstGeom prst="rect">
            <a:avLst/>
          </a:prstGeom>
          <a:solidFill>
            <a:schemeClr val="bg1"/>
          </a:solidFill>
          <a:ln w="12700">
            <a:solidFill>
              <a:schemeClr val="tx2">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lIns="36000" tIns="72000" rIns="36000" bIns="36000" rtlCol="0" anchor="t" anchorCtr="0"/>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r>
              <a:rPr lang="ja-JP" altLang="en-US" sz="900">
                <a:solidFill>
                  <a:schemeClr val="tx1"/>
                </a:solidFill>
              </a:rPr>
              <a:t>附票全国サーバ</a:t>
            </a:r>
            <a:endParaRPr lang="en-US" altLang="ja-JP" sz="900">
              <a:solidFill>
                <a:schemeClr val="tx1"/>
              </a:solidFill>
            </a:endParaRPr>
          </a:p>
        </xdr:txBody>
      </xdr:sp>
      <xdr:pic>
        <xdr:nvPicPr>
          <xdr:cNvPr id="83" name="Picture 6" descr="\\OMTNAS01\UserData\2121461\マイ ドキュメント\デスクトップ\クリップアート\images.jpg">
            <a:extLst>
              <a:ext uri="{FF2B5EF4-FFF2-40B4-BE49-F238E27FC236}">
                <a16:creationId xmlns:a16="http://schemas.microsoft.com/office/drawing/2014/main" id="{5EF756E0-B0D0-4086-AF1F-765492C60DB3}"/>
              </a:ext>
            </a:extLst>
          </xdr:cNvPr>
          <xdr:cNvPicPr>
            <a:picLocks noChangeAspect="1" noChangeArrowheads="1"/>
          </xdr:cNvPicPr>
        </xdr:nvPicPr>
        <xdr:blipFill>
          <a:blip xmlns:r="http://schemas.openxmlformats.org/officeDocument/2006/relationships" r:embed="rId1" cstate="print">
            <a:clrChange>
              <a:clrFrom>
                <a:srgbClr val="FEFEFE"/>
              </a:clrFrom>
              <a:clrTo>
                <a:srgbClr val="FEFEFE">
                  <a:alpha val="0"/>
                </a:srgbClr>
              </a:clrTo>
            </a:clrChange>
            <a:extLst>
              <a:ext uri="{28A0092B-C50C-407E-A947-70E740481C1C}">
                <a14:useLocalDpi xmlns:a14="http://schemas.microsoft.com/office/drawing/2010/main" val="0"/>
              </a:ext>
            </a:extLst>
          </a:blip>
          <a:srcRect/>
          <a:stretch>
            <a:fillRect/>
          </a:stretch>
        </xdr:blipFill>
        <xdr:spPr bwMode="auto">
          <a:xfrm>
            <a:off x="6197178" y="1111748"/>
            <a:ext cx="896140" cy="900000"/>
          </a:xfrm>
          <a:prstGeom prst="rect">
            <a:avLst/>
          </a:prstGeom>
          <a:noFill/>
          <a:extLst>
            <a:ext uri="{909E8E84-426E-40DD-AFC4-6F175D3DCCD1}">
              <a14:hiddenFill xmlns:a14="http://schemas.microsoft.com/office/drawing/2010/main">
                <a:solidFill>
                  <a:srgbClr val="FFFFFF"/>
                </a:solidFill>
              </a14:hiddenFill>
            </a:ext>
          </a:extLst>
        </xdr:spPr>
      </xdr:pic>
      <xdr:cxnSp macro="">
        <xdr:nvCxnSpPr>
          <xdr:cNvPr id="84" name="カギ線コネクタ 13">
            <a:extLst>
              <a:ext uri="{FF2B5EF4-FFF2-40B4-BE49-F238E27FC236}">
                <a16:creationId xmlns:a16="http://schemas.microsoft.com/office/drawing/2014/main" id="{D8FD1AF3-2D00-4627-9DDF-472B724A03E8}"/>
              </a:ext>
            </a:extLst>
          </xdr:cNvPr>
          <xdr:cNvCxnSpPr>
            <a:stCxn id="79" idx="0"/>
            <a:endCxn id="82" idx="1"/>
          </xdr:cNvCxnSpPr>
        </xdr:nvCxnSpPr>
        <xdr:spPr>
          <a:xfrm rot="5400000" flipH="1" flipV="1">
            <a:off x="4675929" y="582749"/>
            <a:ext cx="396212" cy="2102266"/>
          </a:xfrm>
          <a:prstGeom prst="bentConnector2">
            <a:avLst/>
          </a:prstGeom>
          <a:ln w="19050">
            <a:solidFill>
              <a:schemeClr val="bg1">
                <a:lumMod val="50000"/>
              </a:schemeClr>
            </a:solidFill>
            <a:headEnd type="oval" w="med" len="sm"/>
            <a:tailEnd type="oval" w="med" len="sm"/>
          </a:ln>
        </xdr:spPr>
        <xdr:style>
          <a:lnRef idx="1">
            <a:schemeClr val="accent1"/>
          </a:lnRef>
          <a:fillRef idx="0">
            <a:schemeClr val="accent1"/>
          </a:fillRef>
          <a:effectRef idx="0">
            <a:schemeClr val="accent1"/>
          </a:effectRef>
          <a:fontRef idx="minor">
            <a:schemeClr val="tx1"/>
          </a:fontRef>
        </xdr:style>
      </xdr:cxnSp>
      <xdr:cxnSp macro="">
        <xdr:nvCxnSpPr>
          <xdr:cNvPr id="85" name="カギ線コネクタ 14">
            <a:extLst>
              <a:ext uri="{FF2B5EF4-FFF2-40B4-BE49-F238E27FC236}">
                <a16:creationId xmlns:a16="http://schemas.microsoft.com/office/drawing/2014/main" id="{77AF7F58-79E0-45B4-8044-F46C2522C72E}"/>
              </a:ext>
            </a:extLst>
          </xdr:cNvPr>
          <xdr:cNvCxnSpPr>
            <a:stCxn id="80" idx="3"/>
            <a:endCxn id="82" idx="1"/>
          </xdr:cNvCxnSpPr>
        </xdr:nvCxnSpPr>
        <xdr:spPr>
          <a:xfrm flipV="1">
            <a:off x="1703081" y="1435776"/>
            <a:ext cx="4222087" cy="161931"/>
          </a:xfrm>
          <a:prstGeom prst="bentConnector3">
            <a:avLst>
              <a:gd name="adj1" fmla="val 50000"/>
            </a:avLst>
          </a:prstGeom>
          <a:ln w="19050">
            <a:solidFill>
              <a:schemeClr val="bg1">
                <a:lumMod val="50000"/>
              </a:schemeClr>
            </a:solidFill>
            <a:headEnd type="oval" w="med" len="sm"/>
            <a:tailEnd type="oval" w="med" len="sm"/>
          </a:ln>
        </xdr:spPr>
        <xdr:style>
          <a:lnRef idx="1">
            <a:schemeClr val="accent1"/>
          </a:lnRef>
          <a:fillRef idx="0">
            <a:schemeClr val="accent1"/>
          </a:fillRef>
          <a:effectRef idx="0">
            <a:schemeClr val="accent1"/>
          </a:effectRef>
          <a:fontRef idx="minor">
            <a:schemeClr val="tx1"/>
          </a:fontRef>
        </xdr:style>
      </xdr:cxnSp>
      <xdr:pic>
        <xdr:nvPicPr>
          <xdr:cNvPr id="86" name="Picture 7" descr="\\OMTNAS01\UserData\2121461\マイ ドキュメント\デスクトップ\クリップアート\j0431564.png">
            <a:extLst>
              <a:ext uri="{FF2B5EF4-FFF2-40B4-BE49-F238E27FC236}">
                <a16:creationId xmlns:a16="http://schemas.microsoft.com/office/drawing/2014/main" id="{B2321963-A1A2-4C08-9B6C-6B78941BEC2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67340" y="1460556"/>
            <a:ext cx="968538" cy="900001"/>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7" name="Picture 7" descr="\\OMTNAS01\UserData\2121461\マイ ドキュメント\デスクトップ\クリップアート\j0431564.png">
            <a:extLst>
              <a:ext uri="{FF2B5EF4-FFF2-40B4-BE49-F238E27FC236}">
                <a16:creationId xmlns:a16="http://schemas.microsoft.com/office/drawing/2014/main" id="{D2CAF875-3FBD-4519-AD6C-4FE32009CDE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47913" y="2038972"/>
            <a:ext cx="1249422" cy="1161008"/>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88" name="Freeform 5">
            <a:extLst>
              <a:ext uri="{FF2B5EF4-FFF2-40B4-BE49-F238E27FC236}">
                <a16:creationId xmlns:a16="http://schemas.microsoft.com/office/drawing/2014/main" id="{E1E68309-1429-461A-9456-95A9B4966BD2}"/>
              </a:ext>
            </a:extLst>
          </xdr:cNvPr>
          <xdr:cNvSpPr>
            <a:spLocks/>
          </xdr:cNvSpPr>
        </xdr:nvSpPr>
        <xdr:spPr bwMode="auto">
          <a:xfrm>
            <a:off x="5725474" y="2299678"/>
            <a:ext cx="1800000" cy="1585912"/>
          </a:xfrm>
          <a:prstGeom prst="roundRect">
            <a:avLst>
              <a:gd name="adj" fmla="val 5198"/>
            </a:avLst>
          </a:prstGeom>
          <a:solidFill>
            <a:schemeClr val="accent5">
              <a:lumMod val="20000"/>
              <a:lumOff val="80000"/>
            </a:schemeClr>
          </a:solidFill>
          <a:ln w="19050">
            <a:solidFill>
              <a:schemeClr val="tx2">
                <a:lumMod val="60000"/>
                <a:lumOff val="40000"/>
              </a:schemeClr>
            </a:solidFill>
            <a:prstDash val="solid"/>
            <a:round/>
            <a:headEnd/>
            <a:tailEnd/>
          </a:ln>
        </xdr:spPr>
        <xdr:txBody>
          <a:bodyPr vert="horz" wrap="square" lIns="36000" tIns="36000" rIns="36000" bIns="36000" numCol="1" anchor="t" anchorCtr="0" compatLnSpc="1">
            <a:prstTxWarp prst="textNoShape">
              <a:avLst/>
            </a:prstTxWarp>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lang="ja-JP" altLang="en-US" sz="1050">
                <a:latin typeface="メイリオ" pitchFamily="50" charset="-128"/>
                <a:ea typeface="メイリオ" pitchFamily="50" charset="-128"/>
              </a:rPr>
              <a:t>大阪府の他の執行機関</a:t>
            </a:r>
          </a:p>
        </xdr:txBody>
      </xdr:sp>
      <xdr:sp macro="" textlink="">
        <xdr:nvSpPr>
          <xdr:cNvPr id="89" name="Freeform 10">
            <a:extLst>
              <a:ext uri="{FF2B5EF4-FFF2-40B4-BE49-F238E27FC236}">
                <a16:creationId xmlns:a16="http://schemas.microsoft.com/office/drawing/2014/main" id="{3C3EA6B1-C7A0-44C9-AACE-50012C5782D5}"/>
              </a:ext>
            </a:extLst>
          </xdr:cNvPr>
          <xdr:cNvSpPr>
            <a:spLocks/>
          </xdr:cNvSpPr>
        </xdr:nvSpPr>
        <xdr:spPr bwMode="auto">
          <a:xfrm>
            <a:off x="6249304" y="3055964"/>
            <a:ext cx="1080000" cy="771899"/>
          </a:xfrm>
          <a:prstGeom prst="rect">
            <a:avLst/>
          </a:prstGeom>
          <a:solidFill>
            <a:schemeClr val="bg1"/>
          </a:solidFill>
          <a:ln w="12700">
            <a:solidFill>
              <a:schemeClr val="tx2">
                <a:lumMod val="60000"/>
                <a:lumOff val="40000"/>
              </a:schemeClr>
            </a:solidFill>
            <a:prstDash val="solid"/>
            <a:round/>
            <a:headEnd/>
            <a:tailEnd/>
          </a:ln>
        </xdr:spPr>
        <xdr:txBody>
          <a:bodyPr vert="horz" wrap="square" lIns="36000" tIns="72000" rIns="36000" bIns="36000" numCol="1" anchor="t" anchorCtr="0" compatLnSpc="1">
            <a:prstTxWarp prst="textNoShape">
              <a:avLst/>
            </a:prstTxWarp>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lang="ja-JP" altLang="en-US" sz="900">
                <a:latin typeface="メイリオ" pitchFamily="50" charset="-128"/>
                <a:ea typeface="メイリオ" pitchFamily="50" charset="-128"/>
              </a:rPr>
              <a:t>業務端末</a:t>
            </a:r>
          </a:p>
        </xdr:txBody>
      </xdr:sp>
      <xdr:cxnSp macro="">
        <xdr:nvCxnSpPr>
          <xdr:cNvPr id="90" name="カギ線コネクタ 19">
            <a:extLst>
              <a:ext uri="{FF2B5EF4-FFF2-40B4-BE49-F238E27FC236}">
                <a16:creationId xmlns:a16="http://schemas.microsoft.com/office/drawing/2014/main" id="{2871C6C6-5BF0-4EA6-86A2-D3A04A7A40F4}"/>
              </a:ext>
            </a:extLst>
          </xdr:cNvPr>
          <xdr:cNvCxnSpPr>
            <a:stCxn id="89" idx="1"/>
            <a:endCxn id="79" idx="3"/>
          </xdr:cNvCxnSpPr>
        </xdr:nvCxnSpPr>
        <xdr:spPr>
          <a:xfrm rot="10800000">
            <a:off x="5133182" y="2714774"/>
            <a:ext cx="1116124" cy="727141"/>
          </a:xfrm>
          <a:prstGeom prst="bentConnector3">
            <a:avLst>
              <a:gd name="adj1" fmla="val 50000"/>
            </a:avLst>
          </a:prstGeom>
          <a:ln w="19050">
            <a:solidFill>
              <a:schemeClr val="bg1">
                <a:lumMod val="50000"/>
              </a:schemeClr>
            </a:solidFill>
            <a:headEnd type="oval" w="med" len="sm"/>
            <a:tailEnd type="oval" w="med" len="sm"/>
          </a:ln>
        </xdr:spPr>
        <xdr:style>
          <a:lnRef idx="1">
            <a:schemeClr val="accent1"/>
          </a:lnRef>
          <a:fillRef idx="0">
            <a:schemeClr val="accent1"/>
          </a:fillRef>
          <a:effectRef idx="0">
            <a:schemeClr val="accent1"/>
          </a:effectRef>
          <a:fontRef idx="minor">
            <a:schemeClr val="tx1"/>
          </a:fontRef>
        </xdr:style>
      </xdr:cxnSp>
      <xdr:sp macro="" textlink="">
        <xdr:nvSpPr>
          <xdr:cNvPr id="91" name="円柱 90">
            <a:extLst>
              <a:ext uri="{FF2B5EF4-FFF2-40B4-BE49-F238E27FC236}">
                <a16:creationId xmlns:a16="http://schemas.microsoft.com/office/drawing/2014/main" id="{C6193585-89E8-435C-AEA7-DC111A0E786D}"/>
              </a:ext>
            </a:extLst>
          </xdr:cNvPr>
          <xdr:cNvSpPr/>
        </xdr:nvSpPr>
        <xdr:spPr>
          <a:xfrm>
            <a:off x="3513160" y="2407892"/>
            <a:ext cx="1440000" cy="648072"/>
          </a:xfrm>
          <a:prstGeom prst="can">
            <a:avLst/>
          </a:prstGeom>
          <a:solidFill>
            <a:schemeClr val="bg1"/>
          </a:solidFill>
          <a:ln w="12700"/>
        </xdr:spPr>
        <xdr:style>
          <a:lnRef idx="2">
            <a:schemeClr val="accent1">
              <a:shade val="50000"/>
            </a:schemeClr>
          </a:lnRef>
          <a:fillRef idx="1">
            <a:schemeClr val="accent1"/>
          </a:fillRef>
          <a:effectRef idx="0">
            <a:schemeClr val="accent1"/>
          </a:effectRef>
          <a:fontRef idx="minor">
            <a:schemeClr val="lt1"/>
          </a:fontRef>
        </xdr:style>
        <xdr:txBody>
          <a:bodyPr wrap="square" lIns="36000" tIns="108000" rIns="36000" bIns="36000"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r>
              <a:rPr lang="ja-JP" altLang="en-US" sz="700">
                <a:solidFill>
                  <a:schemeClr val="tx1"/>
                </a:solidFill>
              </a:rPr>
              <a:t>都道府県知事保存</a:t>
            </a:r>
            <a:endParaRPr lang="en-US" altLang="ja-JP" sz="700">
              <a:solidFill>
                <a:schemeClr val="tx1"/>
              </a:solidFill>
            </a:endParaRPr>
          </a:p>
          <a:p>
            <a:pPr algn="ctr"/>
            <a:r>
              <a:rPr lang="ja-JP" altLang="en-US" sz="700">
                <a:solidFill>
                  <a:schemeClr val="tx1"/>
                </a:solidFill>
              </a:rPr>
              <a:t>附票本人確認情報ファイル</a:t>
            </a:r>
          </a:p>
        </xdr:txBody>
      </xdr:sp>
      <xdr:sp macro="" textlink="">
        <xdr:nvSpPr>
          <xdr:cNvPr id="92" name="曲折矢印 21">
            <a:extLst>
              <a:ext uri="{FF2B5EF4-FFF2-40B4-BE49-F238E27FC236}">
                <a16:creationId xmlns:a16="http://schemas.microsoft.com/office/drawing/2014/main" id="{3EA7203C-9529-46E2-8A8B-1D75BF31B886}"/>
              </a:ext>
            </a:extLst>
          </xdr:cNvPr>
          <xdr:cNvSpPr/>
        </xdr:nvSpPr>
        <xdr:spPr>
          <a:xfrm rot="16200000" flipH="1" flipV="1">
            <a:off x="2270811" y="481848"/>
            <a:ext cx="719960" cy="1980000"/>
          </a:xfrm>
          <a:prstGeom prst="bentArrow">
            <a:avLst>
              <a:gd name="adj1" fmla="val 13198"/>
              <a:gd name="adj2" fmla="val 15895"/>
              <a:gd name="adj3" fmla="val 12962"/>
              <a:gd name="adj4" fmla="val 32262"/>
            </a:avLst>
          </a:prstGeom>
          <a:solidFill>
            <a:schemeClr val="accent1">
              <a:lumMod val="40000"/>
              <a:lumOff val="60000"/>
            </a:schemeClr>
          </a:solidFill>
          <a:ln w="19050">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solidFill>
                <a:schemeClr val="tx1"/>
              </a:solidFill>
            </a:endParaRPr>
          </a:p>
        </xdr:txBody>
      </xdr:sp>
      <xdr:sp macro="" textlink="">
        <xdr:nvSpPr>
          <xdr:cNvPr id="93" name="テキスト ボックス 98">
            <a:extLst>
              <a:ext uri="{FF2B5EF4-FFF2-40B4-BE49-F238E27FC236}">
                <a16:creationId xmlns:a16="http://schemas.microsoft.com/office/drawing/2014/main" id="{A395893A-0ACF-4528-B446-E862776A6862}"/>
              </a:ext>
            </a:extLst>
          </xdr:cNvPr>
          <xdr:cNvSpPr txBox="1"/>
        </xdr:nvSpPr>
        <xdr:spPr>
          <a:xfrm>
            <a:off x="2936936" y="2398852"/>
            <a:ext cx="900000" cy="216000"/>
          </a:xfrm>
          <a:prstGeom prst="wedgeRoundRectCallout">
            <a:avLst>
              <a:gd name="adj1" fmla="val 37777"/>
              <a:gd name="adj2" fmla="val 71047"/>
              <a:gd name="adj3" fmla="val 16667"/>
            </a:avLst>
          </a:prstGeom>
          <a:solidFill>
            <a:schemeClr val="bg1"/>
          </a:solidFill>
          <a:ln w="12700">
            <a:solidFill>
              <a:schemeClr val="accent1"/>
            </a:solidFill>
          </a:ln>
        </xdr:spPr>
        <xdr:txBody>
          <a:bodyPr wrap="square" lIns="36000" tIns="72000" rIns="36000" bIns="36000" rtlCol="0" anchor="ctr" anchorCtr="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lang="en-US" altLang="ja-JP" sz="600"/>
              <a:t>1-</a:t>
            </a:r>
            <a:r>
              <a:rPr lang="ja-JP" altLang="en-US" sz="600"/>
              <a:t>②登録・更新</a:t>
            </a:r>
            <a:endParaRPr kumimoji="1" lang="ja-JP" altLang="en-US" sz="600"/>
          </a:p>
        </xdr:txBody>
      </xdr:sp>
      <xdr:sp macro="" textlink="">
        <xdr:nvSpPr>
          <xdr:cNvPr id="94" name="曲折矢印 23">
            <a:extLst>
              <a:ext uri="{FF2B5EF4-FFF2-40B4-BE49-F238E27FC236}">
                <a16:creationId xmlns:a16="http://schemas.microsoft.com/office/drawing/2014/main" id="{F977D413-9DD6-43A4-8C6D-6D4E989B4141}"/>
              </a:ext>
            </a:extLst>
          </xdr:cNvPr>
          <xdr:cNvSpPr/>
        </xdr:nvSpPr>
        <xdr:spPr>
          <a:xfrm rot="10800000" flipH="1" flipV="1">
            <a:off x="4269064" y="1111708"/>
            <a:ext cx="1620000" cy="719960"/>
          </a:xfrm>
          <a:prstGeom prst="bentArrow">
            <a:avLst>
              <a:gd name="adj1" fmla="val 11883"/>
              <a:gd name="adj2" fmla="val 15759"/>
              <a:gd name="adj3" fmla="val 11795"/>
              <a:gd name="adj4" fmla="val 29587"/>
            </a:avLst>
          </a:prstGeom>
          <a:solidFill>
            <a:schemeClr val="accent1">
              <a:lumMod val="40000"/>
              <a:lumOff val="60000"/>
            </a:schemeClr>
          </a:solidFill>
          <a:ln w="19050">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solidFill>
                <a:schemeClr val="tx1"/>
              </a:solidFill>
            </a:endParaRPr>
          </a:p>
        </xdr:txBody>
      </xdr:sp>
      <xdr:pic>
        <xdr:nvPicPr>
          <xdr:cNvPr id="95" name="Picture 2" descr="\\OMTNAS01\UserData\2121461\マイ ドキュメント\デスクトップ\クリップアート\IMG_1872.png">
            <a:extLst>
              <a:ext uri="{FF2B5EF4-FFF2-40B4-BE49-F238E27FC236}">
                <a16:creationId xmlns:a16="http://schemas.microsoft.com/office/drawing/2014/main" id="{390043A3-F3EB-4F71-B7C0-0404AE6AF2F7}"/>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632680" y="5012101"/>
            <a:ext cx="585000" cy="540000"/>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96" name="テキスト ボックス 103">
            <a:extLst>
              <a:ext uri="{FF2B5EF4-FFF2-40B4-BE49-F238E27FC236}">
                <a16:creationId xmlns:a16="http://schemas.microsoft.com/office/drawing/2014/main" id="{673876EF-6552-4344-863E-D0E311FEBE7B}"/>
              </a:ext>
            </a:extLst>
          </xdr:cNvPr>
          <xdr:cNvSpPr txBox="1"/>
        </xdr:nvSpPr>
        <xdr:spPr>
          <a:xfrm>
            <a:off x="704607" y="4832101"/>
            <a:ext cx="616572" cy="266034"/>
          </a:xfrm>
          <a:prstGeom prst="rect">
            <a:avLst/>
          </a:prstGeom>
          <a:noFill/>
        </xdr:spPr>
        <xdr:txBody>
          <a:bodyPr wrap="square" rtlCol="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kumimoji="1" lang="ja-JP" altLang="en-US" sz="1000"/>
              <a:t>住民</a:t>
            </a:r>
          </a:p>
        </xdr:txBody>
      </xdr:sp>
      <xdr:sp macro="" textlink="">
        <xdr:nvSpPr>
          <xdr:cNvPr id="97" name="右矢印 26">
            <a:extLst>
              <a:ext uri="{FF2B5EF4-FFF2-40B4-BE49-F238E27FC236}">
                <a16:creationId xmlns:a16="http://schemas.microsoft.com/office/drawing/2014/main" id="{7D1E2E49-4EB2-44D7-AE1B-012BC27512A7}"/>
              </a:ext>
            </a:extLst>
          </xdr:cNvPr>
          <xdr:cNvSpPr/>
        </xdr:nvSpPr>
        <xdr:spPr>
          <a:xfrm>
            <a:off x="1361696" y="4904157"/>
            <a:ext cx="900000" cy="216000"/>
          </a:xfrm>
          <a:prstGeom prst="rightArrow">
            <a:avLst/>
          </a:prstGeom>
          <a:solidFill>
            <a:schemeClr val="accent4">
              <a:lumMod val="40000"/>
              <a:lumOff val="60000"/>
            </a:schemeClr>
          </a:solidFill>
          <a:ln w="19050">
            <a:solidFill>
              <a:schemeClr val="accent4"/>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sp macro="" textlink="">
        <xdr:nvSpPr>
          <xdr:cNvPr id="98" name="テキスト ボックス 106">
            <a:extLst>
              <a:ext uri="{FF2B5EF4-FFF2-40B4-BE49-F238E27FC236}">
                <a16:creationId xmlns:a16="http://schemas.microsoft.com/office/drawing/2014/main" id="{70805AC8-1193-4848-9DE9-3DA196DFA92D}"/>
              </a:ext>
            </a:extLst>
          </xdr:cNvPr>
          <xdr:cNvSpPr txBox="1"/>
        </xdr:nvSpPr>
        <xdr:spPr>
          <a:xfrm>
            <a:off x="1217768" y="4688109"/>
            <a:ext cx="855192" cy="216000"/>
          </a:xfrm>
          <a:prstGeom prst="wedgeRoundRectCallout">
            <a:avLst>
              <a:gd name="adj1" fmla="val -3758"/>
              <a:gd name="adj2" fmla="val 97713"/>
              <a:gd name="adj3" fmla="val 16667"/>
            </a:avLst>
          </a:prstGeom>
          <a:solidFill>
            <a:schemeClr val="bg1"/>
          </a:solidFill>
          <a:ln w="12700">
            <a:solidFill>
              <a:schemeClr val="accent4"/>
            </a:solidFill>
          </a:ln>
        </xdr:spPr>
        <xdr:txBody>
          <a:bodyPr wrap="square" lIns="36000" tIns="72000" rIns="36000" bIns="36000" rtlCol="0" anchor="ctr" anchorCtr="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lang="en-US" altLang="ja-JP" sz="600"/>
              <a:t>3-</a:t>
            </a:r>
            <a:r>
              <a:rPr lang="ja-JP" altLang="en-US" sz="600"/>
              <a:t>①開示請求</a:t>
            </a:r>
            <a:endParaRPr kumimoji="1" lang="ja-JP" altLang="en-US" sz="600">
              <a:solidFill>
                <a:srgbClr val="FF0000"/>
              </a:solidFill>
            </a:endParaRPr>
          </a:p>
        </xdr:txBody>
      </xdr:sp>
      <xdr:sp macro="" textlink="">
        <xdr:nvSpPr>
          <xdr:cNvPr id="99" name="右矢印 28">
            <a:extLst>
              <a:ext uri="{FF2B5EF4-FFF2-40B4-BE49-F238E27FC236}">
                <a16:creationId xmlns:a16="http://schemas.microsoft.com/office/drawing/2014/main" id="{78A5F151-D6C5-4156-8518-18BF168BF6D0}"/>
              </a:ext>
            </a:extLst>
          </xdr:cNvPr>
          <xdr:cNvSpPr/>
        </xdr:nvSpPr>
        <xdr:spPr>
          <a:xfrm flipH="1">
            <a:off x="1361696" y="5192171"/>
            <a:ext cx="900000" cy="216000"/>
          </a:xfrm>
          <a:prstGeom prst="rightArrow">
            <a:avLst/>
          </a:prstGeom>
          <a:solidFill>
            <a:schemeClr val="accent4">
              <a:lumMod val="40000"/>
              <a:lumOff val="60000"/>
            </a:schemeClr>
          </a:solidFill>
          <a:ln w="19050">
            <a:solidFill>
              <a:schemeClr val="accent4"/>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solidFill>
                <a:schemeClr val="tx1"/>
              </a:solidFill>
            </a:endParaRPr>
          </a:p>
        </xdr:txBody>
      </xdr:sp>
      <xdr:sp macro="" textlink="">
        <xdr:nvSpPr>
          <xdr:cNvPr id="100" name="左矢印 29">
            <a:extLst>
              <a:ext uri="{FF2B5EF4-FFF2-40B4-BE49-F238E27FC236}">
                <a16:creationId xmlns:a16="http://schemas.microsoft.com/office/drawing/2014/main" id="{63A2810A-6D62-4D40-9E55-A76F9C4AF34A}"/>
              </a:ext>
            </a:extLst>
          </xdr:cNvPr>
          <xdr:cNvSpPr/>
        </xdr:nvSpPr>
        <xdr:spPr>
          <a:xfrm>
            <a:off x="5097176" y="2659916"/>
            <a:ext cx="1080000" cy="216000"/>
          </a:xfrm>
          <a:prstGeom prst="leftArrow">
            <a:avLst/>
          </a:prstGeom>
          <a:solidFill>
            <a:schemeClr val="accent6">
              <a:lumMod val="40000"/>
              <a:lumOff val="60000"/>
            </a:schemeClr>
          </a:solidFill>
          <a:ln w="19050">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solidFill>
                <a:schemeClr val="tx1"/>
              </a:solidFill>
            </a:endParaRPr>
          </a:p>
        </xdr:txBody>
      </xdr:sp>
      <xdr:sp macro="" textlink="">
        <xdr:nvSpPr>
          <xdr:cNvPr id="101" name="左矢印 30">
            <a:extLst>
              <a:ext uri="{FF2B5EF4-FFF2-40B4-BE49-F238E27FC236}">
                <a16:creationId xmlns:a16="http://schemas.microsoft.com/office/drawing/2014/main" id="{1719DA1A-DC41-4A9C-AAA7-E096D876CF3D}"/>
              </a:ext>
            </a:extLst>
          </xdr:cNvPr>
          <xdr:cNvSpPr/>
        </xdr:nvSpPr>
        <xdr:spPr>
          <a:xfrm flipH="1">
            <a:off x="5097176" y="2983956"/>
            <a:ext cx="1116000" cy="216000"/>
          </a:xfrm>
          <a:prstGeom prst="leftArrow">
            <a:avLst/>
          </a:prstGeom>
          <a:solidFill>
            <a:schemeClr val="accent6">
              <a:lumMod val="40000"/>
              <a:lumOff val="60000"/>
            </a:schemeClr>
          </a:solidFill>
          <a:ln w="19050">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solidFill>
                <a:schemeClr val="tx1"/>
              </a:solidFill>
            </a:endParaRPr>
          </a:p>
        </xdr:txBody>
      </xdr:sp>
      <xdr:sp macro="" textlink="">
        <xdr:nvSpPr>
          <xdr:cNvPr id="102" name="テキスト ボックス 115">
            <a:extLst>
              <a:ext uri="{FF2B5EF4-FFF2-40B4-BE49-F238E27FC236}">
                <a16:creationId xmlns:a16="http://schemas.microsoft.com/office/drawing/2014/main" id="{567512DB-39BD-4DCB-AFF4-636B09893FEA}"/>
              </a:ext>
            </a:extLst>
          </xdr:cNvPr>
          <xdr:cNvSpPr txBox="1"/>
        </xdr:nvSpPr>
        <xdr:spPr>
          <a:xfrm>
            <a:off x="1709208" y="1111748"/>
            <a:ext cx="871200" cy="180000"/>
          </a:xfrm>
          <a:prstGeom prst="rect">
            <a:avLst/>
          </a:prstGeom>
          <a:solidFill>
            <a:schemeClr val="bg1"/>
          </a:solidFill>
          <a:ln>
            <a:solidFill>
              <a:schemeClr val="accent2"/>
            </a:solidFill>
          </a:ln>
        </xdr:spPr>
        <xdr:txBody>
          <a:bodyPr wrap="square" lIns="36000" tIns="72000" rIns="36000" bIns="36000" rtlCol="0" anchor="ctr" anchorCtr="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lang="ja-JP" altLang="en-US" sz="600"/>
              <a:t>附票本人確認情報</a:t>
            </a:r>
            <a:endParaRPr kumimoji="1" lang="ja-JP" altLang="en-US" sz="600"/>
          </a:p>
        </xdr:txBody>
      </xdr:sp>
      <xdr:sp macro="" textlink="">
        <xdr:nvSpPr>
          <xdr:cNvPr id="103" name="テキスト ボックス 117">
            <a:extLst>
              <a:ext uri="{FF2B5EF4-FFF2-40B4-BE49-F238E27FC236}">
                <a16:creationId xmlns:a16="http://schemas.microsoft.com/office/drawing/2014/main" id="{0F8F50BA-02A5-4453-8205-979CD685AA58}"/>
              </a:ext>
            </a:extLst>
          </xdr:cNvPr>
          <xdr:cNvSpPr txBox="1"/>
        </xdr:nvSpPr>
        <xdr:spPr>
          <a:xfrm>
            <a:off x="4733544" y="1111748"/>
            <a:ext cx="871200" cy="180000"/>
          </a:xfrm>
          <a:prstGeom prst="rect">
            <a:avLst/>
          </a:prstGeom>
          <a:solidFill>
            <a:schemeClr val="bg1"/>
          </a:solidFill>
          <a:ln>
            <a:solidFill>
              <a:schemeClr val="accent2"/>
            </a:solidFill>
          </a:ln>
        </xdr:spPr>
        <xdr:txBody>
          <a:bodyPr wrap="square" lIns="36000" tIns="72000" rIns="36000" bIns="36000" rtlCol="0" anchor="ctr" anchorCtr="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lang="ja-JP" altLang="en-US" sz="600"/>
              <a:t>附票本人確認情報</a:t>
            </a:r>
            <a:endParaRPr kumimoji="1" lang="ja-JP" altLang="en-US" sz="600"/>
          </a:p>
        </xdr:txBody>
      </xdr:sp>
      <xdr:sp macro="" textlink="">
        <xdr:nvSpPr>
          <xdr:cNvPr id="104" name="テキスト ボックス 118">
            <a:extLst>
              <a:ext uri="{FF2B5EF4-FFF2-40B4-BE49-F238E27FC236}">
                <a16:creationId xmlns:a16="http://schemas.microsoft.com/office/drawing/2014/main" id="{AD141ABD-F1A4-4938-9C32-F4895B5AC8AA}"/>
              </a:ext>
            </a:extLst>
          </xdr:cNvPr>
          <xdr:cNvSpPr txBox="1"/>
        </xdr:nvSpPr>
        <xdr:spPr>
          <a:xfrm>
            <a:off x="1430192" y="5210171"/>
            <a:ext cx="871200" cy="180000"/>
          </a:xfrm>
          <a:prstGeom prst="rect">
            <a:avLst/>
          </a:prstGeom>
          <a:solidFill>
            <a:schemeClr val="bg1"/>
          </a:solidFill>
          <a:ln>
            <a:solidFill>
              <a:schemeClr val="accent2"/>
            </a:solidFill>
          </a:ln>
        </xdr:spPr>
        <xdr:txBody>
          <a:bodyPr wrap="square" lIns="36000" tIns="72000" rIns="36000" bIns="36000" rtlCol="0" anchor="ctr" anchorCtr="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lang="ja-JP" altLang="en-US" sz="600"/>
              <a:t>附票本人確認情報</a:t>
            </a:r>
            <a:endParaRPr kumimoji="1" lang="ja-JP" altLang="en-US" sz="600"/>
          </a:p>
        </xdr:txBody>
      </xdr:sp>
      <xdr:sp macro="" textlink="">
        <xdr:nvSpPr>
          <xdr:cNvPr id="105" name="テキスト ボックス 119">
            <a:extLst>
              <a:ext uri="{FF2B5EF4-FFF2-40B4-BE49-F238E27FC236}">
                <a16:creationId xmlns:a16="http://schemas.microsoft.com/office/drawing/2014/main" id="{3A2793DB-62EB-467E-90D4-769DCE56B5C8}"/>
              </a:ext>
            </a:extLst>
          </xdr:cNvPr>
          <xdr:cNvSpPr txBox="1"/>
        </xdr:nvSpPr>
        <xdr:spPr>
          <a:xfrm>
            <a:off x="5165592" y="2907152"/>
            <a:ext cx="871200" cy="180000"/>
          </a:xfrm>
          <a:prstGeom prst="rect">
            <a:avLst/>
          </a:prstGeom>
          <a:solidFill>
            <a:schemeClr val="bg1"/>
          </a:solidFill>
          <a:ln>
            <a:solidFill>
              <a:schemeClr val="accent2"/>
            </a:solidFill>
          </a:ln>
        </xdr:spPr>
        <xdr:txBody>
          <a:bodyPr wrap="square" lIns="36000" tIns="72000" rIns="36000" bIns="36000" rtlCol="0" anchor="ctr" anchorCtr="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lang="ja-JP" altLang="en-US" sz="600"/>
              <a:t>附票本人確認情報</a:t>
            </a:r>
            <a:endParaRPr kumimoji="1" lang="ja-JP" altLang="en-US" sz="600"/>
          </a:p>
        </xdr:txBody>
      </xdr:sp>
      <xdr:sp macro="" textlink="">
        <xdr:nvSpPr>
          <xdr:cNvPr id="106" name="テキスト ボックス 120">
            <a:extLst>
              <a:ext uri="{FF2B5EF4-FFF2-40B4-BE49-F238E27FC236}">
                <a16:creationId xmlns:a16="http://schemas.microsoft.com/office/drawing/2014/main" id="{ACB6A1B8-A918-4C6C-A88B-78A912F6C9BA}"/>
              </a:ext>
            </a:extLst>
          </xdr:cNvPr>
          <xdr:cNvSpPr txBox="1"/>
        </xdr:nvSpPr>
        <xdr:spPr>
          <a:xfrm>
            <a:off x="1217680" y="5408189"/>
            <a:ext cx="720000" cy="216000"/>
          </a:xfrm>
          <a:prstGeom prst="wedgeRoundRectCallout">
            <a:avLst>
              <a:gd name="adj1" fmla="val -9191"/>
              <a:gd name="adj2" fmla="val -76601"/>
              <a:gd name="adj3" fmla="val 16667"/>
            </a:avLst>
          </a:prstGeom>
          <a:solidFill>
            <a:schemeClr val="bg1"/>
          </a:solidFill>
          <a:ln w="12700">
            <a:solidFill>
              <a:schemeClr val="accent4"/>
            </a:solidFill>
          </a:ln>
        </xdr:spPr>
        <xdr:txBody>
          <a:bodyPr wrap="square" lIns="36000" tIns="72000" rIns="36000" bIns="36000" rtlCol="0" anchor="ctr" anchorCtr="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lang="en-US" altLang="ja-JP" sz="600"/>
              <a:t>3-</a:t>
            </a:r>
            <a:r>
              <a:rPr lang="ja-JP" altLang="en-US" sz="600"/>
              <a:t>②開示</a:t>
            </a:r>
            <a:endParaRPr kumimoji="1" lang="ja-JP" altLang="en-US" sz="600"/>
          </a:p>
        </xdr:txBody>
      </xdr:sp>
      <xdr:sp macro="" textlink="">
        <xdr:nvSpPr>
          <xdr:cNvPr id="107" name="テキスト ボックス 126">
            <a:extLst>
              <a:ext uri="{FF2B5EF4-FFF2-40B4-BE49-F238E27FC236}">
                <a16:creationId xmlns:a16="http://schemas.microsoft.com/office/drawing/2014/main" id="{CAA3B0AB-2206-43DC-8C59-DFEDE57707F5}"/>
              </a:ext>
            </a:extLst>
          </xdr:cNvPr>
          <xdr:cNvSpPr txBox="1"/>
        </xdr:nvSpPr>
        <xdr:spPr>
          <a:xfrm>
            <a:off x="3917118" y="3127972"/>
            <a:ext cx="1089000" cy="288000"/>
          </a:xfrm>
          <a:prstGeom prst="wedgeRoundRectCallout">
            <a:avLst>
              <a:gd name="adj1" fmla="val 63733"/>
              <a:gd name="adj2" fmla="val -57581"/>
              <a:gd name="adj3" fmla="val 16667"/>
            </a:avLst>
          </a:prstGeom>
          <a:solidFill>
            <a:schemeClr val="bg1"/>
          </a:solidFill>
          <a:ln w="12700">
            <a:solidFill>
              <a:schemeClr val="accent6"/>
            </a:solidFill>
          </a:ln>
        </xdr:spPr>
        <xdr:txBody>
          <a:bodyPr wrap="square" lIns="36000" tIns="72000" rIns="36000" bIns="36000" rtlCol="0" anchor="ctr" anchorCtr="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lang="en-US" altLang="ja-JP" sz="600"/>
              <a:t>2-</a:t>
            </a:r>
            <a:r>
              <a:rPr lang="ja-JP" altLang="en-US" sz="600"/>
              <a:t>②附票本人確認情報</a:t>
            </a:r>
            <a:endParaRPr lang="en-US" altLang="ja-JP" sz="600"/>
          </a:p>
          <a:p>
            <a:pPr algn="ctr"/>
            <a:r>
              <a:rPr lang="ja-JP" altLang="en-US" sz="600"/>
              <a:t>の提供</a:t>
            </a:r>
          </a:p>
        </xdr:txBody>
      </xdr:sp>
      <xdr:cxnSp macro="">
        <xdr:nvCxnSpPr>
          <xdr:cNvPr id="108" name="直線矢印コネクタ 107">
            <a:extLst>
              <a:ext uri="{FF2B5EF4-FFF2-40B4-BE49-F238E27FC236}">
                <a16:creationId xmlns:a16="http://schemas.microsoft.com/office/drawing/2014/main" id="{BD2BAC53-22CE-40B1-8604-D10247EC376E}"/>
              </a:ext>
            </a:extLst>
          </xdr:cNvPr>
          <xdr:cNvCxnSpPr>
            <a:stCxn id="91" idx="4"/>
            <a:endCxn id="105" idx="1"/>
          </xdr:cNvCxnSpPr>
        </xdr:nvCxnSpPr>
        <xdr:spPr>
          <a:xfrm>
            <a:off x="4953160" y="2731928"/>
            <a:ext cx="212432" cy="265224"/>
          </a:xfrm>
          <a:prstGeom prst="straightConnector1">
            <a:avLst/>
          </a:prstGeom>
          <a:ln w="19050">
            <a:solidFill>
              <a:schemeClr val="accent6"/>
            </a:solidFill>
            <a:prstDash val="sysDash"/>
            <a:tailEnd type="arrow"/>
          </a:ln>
        </xdr:spPr>
        <xdr:style>
          <a:lnRef idx="1">
            <a:schemeClr val="accent1"/>
          </a:lnRef>
          <a:fillRef idx="0">
            <a:schemeClr val="accent1"/>
          </a:fillRef>
          <a:effectRef idx="0">
            <a:schemeClr val="accent1"/>
          </a:effectRef>
          <a:fontRef idx="minor">
            <a:schemeClr val="tx1"/>
          </a:fontRef>
        </xdr:style>
      </xdr:cxnSp>
      <xdr:cxnSp macro="">
        <xdr:nvCxnSpPr>
          <xdr:cNvPr id="109" name="直線矢印コネクタ 108">
            <a:extLst>
              <a:ext uri="{FF2B5EF4-FFF2-40B4-BE49-F238E27FC236}">
                <a16:creationId xmlns:a16="http://schemas.microsoft.com/office/drawing/2014/main" id="{BDA0CEF4-4F07-43C2-8CE7-0140E0B9F808}"/>
              </a:ext>
            </a:extLst>
          </xdr:cNvPr>
          <xdr:cNvCxnSpPr>
            <a:stCxn id="91" idx="1"/>
            <a:endCxn id="94" idx="2"/>
          </xdr:cNvCxnSpPr>
        </xdr:nvCxnSpPr>
        <xdr:spPr>
          <a:xfrm flipV="1">
            <a:off x="4233160" y="1831668"/>
            <a:ext cx="78680" cy="576224"/>
          </a:xfrm>
          <a:prstGeom prst="straightConnector1">
            <a:avLst/>
          </a:prstGeom>
          <a:ln w="19050">
            <a:solidFill>
              <a:schemeClr val="accent1"/>
            </a:solidFill>
            <a:prstDash val="sysDash"/>
            <a:tailEnd type="arrow"/>
          </a:ln>
        </xdr:spPr>
        <xdr:style>
          <a:lnRef idx="1">
            <a:schemeClr val="accent1"/>
          </a:lnRef>
          <a:fillRef idx="0">
            <a:schemeClr val="accent1"/>
          </a:fillRef>
          <a:effectRef idx="0">
            <a:schemeClr val="accent1"/>
          </a:effectRef>
          <a:fontRef idx="minor">
            <a:schemeClr val="tx1"/>
          </a:fontRef>
        </xdr:style>
      </xdr:cxnSp>
      <xdr:cxnSp macro="">
        <xdr:nvCxnSpPr>
          <xdr:cNvPr id="110" name="直線矢印コネクタ 109">
            <a:extLst>
              <a:ext uri="{FF2B5EF4-FFF2-40B4-BE49-F238E27FC236}">
                <a16:creationId xmlns:a16="http://schemas.microsoft.com/office/drawing/2014/main" id="{F7D67CAE-F3BB-454E-AB4D-B9BFE2F20734}"/>
              </a:ext>
            </a:extLst>
          </xdr:cNvPr>
          <xdr:cNvCxnSpPr>
            <a:stCxn id="92" idx="3"/>
            <a:endCxn id="91" idx="1"/>
          </xdr:cNvCxnSpPr>
        </xdr:nvCxnSpPr>
        <xdr:spPr>
          <a:xfrm>
            <a:off x="3506353" y="1831828"/>
            <a:ext cx="726807" cy="576064"/>
          </a:xfrm>
          <a:prstGeom prst="straightConnector1">
            <a:avLst/>
          </a:prstGeom>
          <a:ln w="19050">
            <a:solidFill>
              <a:schemeClr val="accent1"/>
            </a:solidFill>
            <a:prstDash val="sysDash"/>
            <a:tailEnd type="arrow"/>
          </a:ln>
        </xdr:spPr>
        <xdr:style>
          <a:lnRef idx="1">
            <a:schemeClr val="accent1"/>
          </a:lnRef>
          <a:fillRef idx="0">
            <a:schemeClr val="accent1"/>
          </a:fillRef>
          <a:effectRef idx="0">
            <a:schemeClr val="accent1"/>
          </a:effectRef>
          <a:fontRef idx="minor">
            <a:schemeClr val="tx1"/>
          </a:fontRef>
        </xdr:style>
      </xdr:cxnSp>
      <xdr:cxnSp macro="">
        <xdr:nvCxnSpPr>
          <xdr:cNvPr id="111" name="直線矢印コネクタ 110">
            <a:extLst>
              <a:ext uri="{FF2B5EF4-FFF2-40B4-BE49-F238E27FC236}">
                <a16:creationId xmlns:a16="http://schemas.microsoft.com/office/drawing/2014/main" id="{415D68DA-EC53-469F-B35A-569E9D0C73F5}"/>
              </a:ext>
            </a:extLst>
          </xdr:cNvPr>
          <xdr:cNvCxnSpPr>
            <a:stCxn id="91" idx="2"/>
            <a:endCxn id="104" idx="3"/>
          </xdr:cNvCxnSpPr>
        </xdr:nvCxnSpPr>
        <xdr:spPr>
          <a:xfrm flipH="1">
            <a:off x="2301392" y="2731928"/>
            <a:ext cx="1211768" cy="2568243"/>
          </a:xfrm>
          <a:prstGeom prst="straightConnector1">
            <a:avLst/>
          </a:prstGeom>
          <a:ln w="19050">
            <a:solidFill>
              <a:schemeClr val="accent4"/>
            </a:solidFill>
            <a:prstDash val="sysDash"/>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112" name="テキスト ボックス 164">
            <a:extLst>
              <a:ext uri="{FF2B5EF4-FFF2-40B4-BE49-F238E27FC236}">
                <a16:creationId xmlns:a16="http://schemas.microsoft.com/office/drawing/2014/main" id="{81D5A6A7-7796-427F-9D12-5EDFCA1B8A89}"/>
              </a:ext>
            </a:extLst>
          </xdr:cNvPr>
          <xdr:cNvSpPr txBox="1"/>
        </xdr:nvSpPr>
        <xdr:spPr>
          <a:xfrm>
            <a:off x="5313200" y="2686632"/>
            <a:ext cx="720000" cy="162568"/>
          </a:xfrm>
          <a:prstGeom prst="rect">
            <a:avLst/>
          </a:prstGeom>
          <a:solidFill>
            <a:schemeClr val="bg1"/>
          </a:solidFill>
          <a:ln>
            <a:solidFill>
              <a:schemeClr val="accent2"/>
            </a:solidFill>
          </a:ln>
        </xdr:spPr>
        <xdr:txBody>
          <a:bodyPr wrap="square" lIns="36000" tIns="72000" rIns="36000" bIns="36000" rtlCol="0" anchor="ctr" anchorCtr="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kumimoji="1" lang="ja-JP" altLang="en-US" sz="600">
                <a:solidFill>
                  <a:srgbClr val="FF0000"/>
                </a:solidFill>
              </a:rPr>
              <a:t>５</a:t>
            </a:r>
            <a:r>
              <a:rPr kumimoji="1" lang="ja-JP" altLang="en-US" sz="600"/>
              <a:t>情報等</a:t>
            </a:r>
          </a:p>
        </xdr:txBody>
      </xdr:sp>
      <xdr:sp macro="" textlink="">
        <xdr:nvSpPr>
          <xdr:cNvPr id="113" name="テキスト ボックス 125">
            <a:extLst>
              <a:ext uri="{FF2B5EF4-FFF2-40B4-BE49-F238E27FC236}">
                <a16:creationId xmlns:a16="http://schemas.microsoft.com/office/drawing/2014/main" id="{1507EA65-D381-46E7-8554-12E44B1C5A86}"/>
              </a:ext>
            </a:extLst>
          </xdr:cNvPr>
          <xdr:cNvSpPr txBox="1"/>
        </xdr:nvSpPr>
        <xdr:spPr>
          <a:xfrm>
            <a:off x="6249304" y="2695956"/>
            <a:ext cx="1089000" cy="288000"/>
          </a:xfrm>
          <a:prstGeom prst="wedgeRoundRectCallout">
            <a:avLst>
              <a:gd name="adj1" fmla="val -61462"/>
              <a:gd name="adj2" fmla="val -14827"/>
              <a:gd name="adj3" fmla="val 16667"/>
            </a:avLst>
          </a:prstGeom>
          <a:solidFill>
            <a:schemeClr val="bg1"/>
          </a:solidFill>
          <a:ln w="12700">
            <a:solidFill>
              <a:schemeClr val="accent6"/>
            </a:solidFill>
          </a:ln>
        </xdr:spPr>
        <xdr:txBody>
          <a:bodyPr wrap="square" lIns="36000" tIns="72000" rIns="36000" bIns="36000" rtlCol="0" anchor="ctr" anchorCtr="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lang="en-US" altLang="ja-JP" sz="600"/>
              <a:t>2-</a:t>
            </a:r>
            <a:r>
              <a:rPr lang="ja-JP" altLang="en-US" sz="600"/>
              <a:t>①附票本人確認情報</a:t>
            </a:r>
            <a:endParaRPr lang="en-US" altLang="ja-JP" sz="600"/>
          </a:p>
          <a:p>
            <a:pPr algn="ctr"/>
            <a:r>
              <a:rPr lang="ja-JP" altLang="en-US" sz="600"/>
              <a:t>の照会</a:t>
            </a:r>
          </a:p>
        </xdr:txBody>
      </xdr:sp>
      <xdr:sp macro="" textlink="">
        <xdr:nvSpPr>
          <xdr:cNvPr id="114" name="テキスト ボックス 100">
            <a:extLst>
              <a:ext uri="{FF2B5EF4-FFF2-40B4-BE49-F238E27FC236}">
                <a16:creationId xmlns:a16="http://schemas.microsoft.com/office/drawing/2014/main" id="{A6E09C4B-A7B8-4EA1-ACBC-AF9742070CEA}"/>
              </a:ext>
            </a:extLst>
          </xdr:cNvPr>
          <xdr:cNvSpPr txBox="1"/>
        </xdr:nvSpPr>
        <xdr:spPr>
          <a:xfrm>
            <a:off x="4335704" y="751740"/>
            <a:ext cx="1306800" cy="288000"/>
          </a:xfrm>
          <a:prstGeom prst="wedgeRoundRectCallout">
            <a:avLst>
              <a:gd name="adj1" fmla="val 7452"/>
              <a:gd name="adj2" fmla="val 93124"/>
              <a:gd name="adj3" fmla="val 16667"/>
            </a:avLst>
          </a:prstGeom>
          <a:solidFill>
            <a:schemeClr val="bg1"/>
          </a:solidFill>
          <a:ln w="12700">
            <a:solidFill>
              <a:schemeClr val="accent1"/>
            </a:solidFill>
          </a:ln>
        </xdr:spPr>
        <xdr:txBody>
          <a:bodyPr wrap="square" lIns="36000" tIns="72000" rIns="36000" bIns="36000" rtlCol="0" anchor="ctr" anchorCtr="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lang="en-US" altLang="ja-JP" sz="600"/>
              <a:t>1-</a:t>
            </a:r>
            <a:r>
              <a:rPr lang="ja-JP" altLang="en-US" sz="600"/>
              <a:t>③附票本人確認情報の</a:t>
            </a:r>
            <a:endParaRPr lang="en-US" altLang="ja-JP" sz="600"/>
          </a:p>
          <a:p>
            <a:pPr algn="ctr"/>
            <a:r>
              <a:rPr lang="ja-JP" altLang="en-US" sz="600"/>
              <a:t>更新通知</a:t>
            </a:r>
            <a:endParaRPr kumimoji="1" lang="ja-JP" altLang="en-US" sz="600"/>
          </a:p>
        </xdr:txBody>
      </xdr:sp>
      <xdr:sp macro="" textlink="">
        <xdr:nvSpPr>
          <xdr:cNvPr id="115" name="テキスト ボックス 97">
            <a:extLst>
              <a:ext uri="{FF2B5EF4-FFF2-40B4-BE49-F238E27FC236}">
                <a16:creationId xmlns:a16="http://schemas.microsoft.com/office/drawing/2014/main" id="{31FC682A-E825-4C4F-9555-A0895D17DCC9}"/>
              </a:ext>
            </a:extLst>
          </xdr:cNvPr>
          <xdr:cNvSpPr txBox="1"/>
        </xdr:nvSpPr>
        <xdr:spPr>
          <a:xfrm>
            <a:off x="1671408" y="751740"/>
            <a:ext cx="1306800" cy="288000"/>
          </a:xfrm>
          <a:prstGeom prst="wedgeRoundRectCallout">
            <a:avLst>
              <a:gd name="adj1" fmla="val -33187"/>
              <a:gd name="adj2" fmla="val 85283"/>
              <a:gd name="adj3" fmla="val 16667"/>
            </a:avLst>
          </a:prstGeom>
          <a:solidFill>
            <a:schemeClr val="bg1"/>
          </a:solidFill>
          <a:ln w="12700">
            <a:solidFill>
              <a:schemeClr val="accent1"/>
            </a:solidFill>
          </a:ln>
        </xdr:spPr>
        <xdr:txBody>
          <a:bodyPr wrap="square" lIns="36000" tIns="72000" rIns="36000" bIns="36000" rtlCol="0" anchor="ctr" anchorCtr="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lang="en-US" altLang="ja-JP" sz="600"/>
              <a:t>1-</a:t>
            </a:r>
            <a:r>
              <a:rPr lang="ja-JP" altLang="en-US" sz="600"/>
              <a:t>①附票本人確認情報の</a:t>
            </a:r>
            <a:endParaRPr lang="en-US" altLang="ja-JP" sz="600"/>
          </a:p>
          <a:p>
            <a:pPr algn="ctr"/>
            <a:r>
              <a:rPr lang="ja-JP" altLang="en-US" sz="600"/>
              <a:t>更新通知</a:t>
            </a:r>
            <a:endParaRPr kumimoji="1" lang="ja-JP" altLang="en-US" sz="600"/>
          </a:p>
        </xdr:txBody>
      </xdr:sp>
      <xdr:pic>
        <xdr:nvPicPr>
          <xdr:cNvPr id="116" name="Picture 3" descr="C:\Users\okutomi\AppData\Local\Microsoft\Windows\Temporary Internet Files\Content.IE5\837SFPL9\MC900428949[1].wmf">
            <a:extLst>
              <a:ext uri="{FF2B5EF4-FFF2-40B4-BE49-F238E27FC236}">
                <a16:creationId xmlns:a16="http://schemas.microsoft.com/office/drawing/2014/main" id="{E4399E9C-2C9F-45FA-A50C-C97EFCC39789}"/>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2628261" y="5362080"/>
            <a:ext cx="392076" cy="345676"/>
          </a:xfrm>
          <a:prstGeom prst="rect">
            <a:avLst/>
          </a:prstGeom>
          <a:noFill/>
        </xdr:spPr>
      </xdr:pic>
      <xdr:sp macro="" textlink="">
        <xdr:nvSpPr>
          <xdr:cNvPr id="117" name="右矢印 46">
            <a:extLst>
              <a:ext uri="{FF2B5EF4-FFF2-40B4-BE49-F238E27FC236}">
                <a16:creationId xmlns:a16="http://schemas.microsoft.com/office/drawing/2014/main" id="{1592FBB2-8877-4BFC-8459-B76B35880BA7}"/>
              </a:ext>
            </a:extLst>
          </xdr:cNvPr>
          <xdr:cNvSpPr/>
        </xdr:nvSpPr>
        <xdr:spPr>
          <a:xfrm>
            <a:off x="5097176" y="1615846"/>
            <a:ext cx="972000" cy="216000"/>
          </a:xfrm>
          <a:prstGeom prst="rightArrow">
            <a:avLst/>
          </a:prstGeom>
          <a:solidFill>
            <a:schemeClr val="accent3">
              <a:lumMod val="40000"/>
              <a:lumOff val="60000"/>
            </a:schemeClr>
          </a:solidFill>
          <a:ln w="19050">
            <a:solidFill>
              <a:schemeClr val="accent3"/>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sp macro="" textlink="">
        <xdr:nvSpPr>
          <xdr:cNvPr id="118" name="右矢印 47">
            <a:extLst>
              <a:ext uri="{FF2B5EF4-FFF2-40B4-BE49-F238E27FC236}">
                <a16:creationId xmlns:a16="http://schemas.microsoft.com/office/drawing/2014/main" id="{505424B4-288D-4692-BEB4-FCDD845FDBDF}"/>
              </a:ext>
            </a:extLst>
          </xdr:cNvPr>
          <xdr:cNvSpPr/>
        </xdr:nvSpPr>
        <xdr:spPr>
          <a:xfrm flipH="1">
            <a:off x="5097176" y="1903860"/>
            <a:ext cx="972000" cy="216000"/>
          </a:xfrm>
          <a:prstGeom prst="rightArrow">
            <a:avLst/>
          </a:prstGeom>
          <a:solidFill>
            <a:schemeClr val="accent3">
              <a:lumMod val="40000"/>
              <a:lumOff val="60000"/>
            </a:schemeClr>
          </a:solidFill>
          <a:ln w="19050">
            <a:solidFill>
              <a:schemeClr val="accent3"/>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solidFill>
                <a:schemeClr val="tx1"/>
              </a:solidFill>
            </a:endParaRPr>
          </a:p>
        </xdr:txBody>
      </xdr:sp>
      <xdr:sp macro="" textlink="">
        <xdr:nvSpPr>
          <xdr:cNvPr id="119" name="テキスト ボックス 85">
            <a:extLst>
              <a:ext uri="{FF2B5EF4-FFF2-40B4-BE49-F238E27FC236}">
                <a16:creationId xmlns:a16="http://schemas.microsoft.com/office/drawing/2014/main" id="{56F3CF3A-A90D-48E1-925F-12AF41B1E68B}"/>
              </a:ext>
            </a:extLst>
          </xdr:cNvPr>
          <xdr:cNvSpPr txBox="1"/>
        </xdr:nvSpPr>
        <xdr:spPr>
          <a:xfrm>
            <a:off x="5237600" y="1921842"/>
            <a:ext cx="871200" cy="180000"/>
          </a:xfrm>
          <a:prstGeom prst="rect">
            <a:avLst/>
          </a:prstGeom>
          <a:solidFill>
            <a:schemeClr val="bg1"/>
          </a:solidFill>
          <a:ln>
            <a:solidFill>
              <a:schemeClr val="accent2"/>
            </a:solidFill>
          </a:ln>
        </xdr:spPr>
        <xdr:txBody>
          <a:bodyPr wrap="square" lIns="36000" tIns="72000" rIns="36000" bIns="36000" rtlCol="0" anchor="ctr" anchorCtr="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lang="ja-JP" altLang="en-US" sz="600"/>
              <a:t>附票本人確認情報</a:t>
            </a:r>
            <a:endParaRPr kumimoji="1" lang="ja-JP" altLang="en-US" sz="600"/>
          </a:p>
        </xdr:txBody>
      </xdr:sp>
      <xdr:sp macro="" textlink="">
        <xdr:nvSpPr>
          <xdr:cNvPr id="120" name="テキスト ボックス 89">
            <a:extLst>
              <a:ext uri="{FF2B5EF4-FFF2-40B4-BE49-F238E27FC236}">
                <a16:creationId xmlns:a16="http://schemas.microsoft.com/office/drawing/2014/main" id="{EBDF530C-C16F-41E7-8AD5-30B60A639735}"/>
              </a:ext>
            </a:extLst>
          </xdr:cNvPr>
          <xdr:cNvSpPr txBox="1"/>
        </xdr:nvSpPr>
        <xdr:spPr>
          <a:xfrm>
            <a:off x="4809144" y="1653342"/>
            <a:ext cx="720000" cy="178825"/>
          </a:xfrm>
          <a:prstGeom prst="rect">
            <a:avLst/>
          </a:prstGeom>
          <a:solidFill>
            <a:schemeClr val="bg1"/>
          </a:solidFill>
          <a:ln>
            <a:solidFill>
              <a:schemeClr val="accent2"/>
            </a:solidFill>
          </a:ln>
        </xdr:spPr>
        <xdr:txBody>
          <a:bodyPr wrap="square" lIns="36000" tIns="72000" rIns="36000" bIns="36000" rtlCol="0" anchor="ctr" anchorCtr="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kumimoji="1" lang="ja-JP" altLang="en-US" sz="600">
                <a:solidFill>
                  <a:schemeClr val="tx1"/>
                </a:solidFill>
              </a:rPr>
              <a:t>５情報</a:t>
            </a:r>
            <a:r>
              <a:rPr kumimoji="1" lang="ja-JP" altLang="en-US" sz="600"/>
              <a:t>等</a:t>
            </a:r>
          </a:p>
        </xdr:txBody>
      </xdr:sp>
      <xdr:sp macro="" textlink="">
        <xdr:nvSpPr>
          <xdr:cNvPr id="121" name="テキスト ボックス 92">
            <a:extLst>
              <a:ext uri="{FF2B5EF4-FFF2-40B4-BE49-F238E27FC236}">
                <a16:creationId xmlns:a16="http://schemas.microsoft.com/office/drawing/2014/main" id="{4A34FEF5-9955-47B4-B244-42C945FB2D8C}"/>
              </a:ext>
            </a:extLst>
          </xdr:cNvPr>
          <xdr:cNvSpPr txBox="1"/>
        </xdr:nvSpPr>
        <xdr:spPr>
          <a:xfrm>
            <a:off x="4714644" y="1336351"/>
            <a:ext cx="1089000" cy="288000"/>
          </a:xfrm>
          <a:prstGeom prst="wedgeRoundRectCallout">
            <a:avLst>
              <a:gd name="adj1" fmla="val 9558"/>
              <a:gd name="adj2" fmla="val 63570"/>
              <a:gd name="adj3" fmla="val 16667"/>
            </a:avLst>
          </a:prstGeom>
          <a:solidFill>
            <a:schemeClr val="bg1"/>
          </a:solidFill>
          <a:ln w="12700">
            <a:solidFill>
              <a:schemeClr val="accent3"/>
            </a:solidFill>
          </a:ln>
        </xdr:spPr>
        <xdr:txBody>
          <a:bodyPr wrap="square" lIns="36000" tIns="72000" rIns="36000" bIns="36000" rtlCol="0" anchor="ctr" anchorCtr="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lang="en-US" altLang="ja-JP" sz="600"/>
              <a:t>4-</a:t>
            </a:r>
            <a:r>
              <a:rPr lang="ja-JP" altLang="en-US" sz="600"/>
              <a:t>①附票本人確認情報</a:t>
            </a:r>
            <a:endParaRPr lang="en-US" altLang="ja-JP" sz="600"/>
          </a:p>
          <a:p>
            <a:pPr algn="ctr"/>
            <a:r>
              <a:rPr lang="ja-JP" altLang="en-US" sz="600"/>
              <a:t>の照会</a:t>
            </a:r>
          </a:p>
        </xdr:txBody>
      </xdr:sp>
      <xdr:sp macro="" textlink="">
        <xdr:nvSpPr>
          <xdr:cNvPr id="122" name="テキスト ボックス 90">
            <a:extLst>
              <a:ext uri="{FF2B5EF4-FFF2-40B4-BE49-F238E27FC236}">
                <a16:creationId xmlns:a16="http://schemas.microsoft.com/office/drawing/2014/main" id="{CD7915C8-1AF5-49B5-9B12-9C69597A07E5}"/>
              </a:ext>
            </a:extLst>
          </xdr:cNvPr>
          <xdr:cNvSpPr txBox="1"/>
        </xdr:nvSpPr>
        <xdr:spPr>
          <a:xfrm>
            <a:off x="6168416" y="1903836"/>
            <a:ext cx="1089000" cy="288000"/>
          </a:xfrm>
          <a:prstGeom prst="wedgeRoundRectCallout">
            <a:avLst>
              <a:gd name="adj1" fmla="val -56877"/>
              <a:gd name="adj2" fmla="val 11345"/>
              <a:gd name="adj3" fmla="val 16667"/>
            </a:avLst>
          </a:prstGeom>
          <a:solidFill>
            <a:schemeClr val="bg1"/>
          </a:solidFill>
          <a:ln w="12700">
            <a:solidFill>
              <a:schemeClr val="accent3"/>
            </a:solidFill>
          </a:ln>
        </xdr:spPr>
        <xdr:txBody>
          <a:bodyPr wrap="square" lIns="36000" tIns="72000" rIns="36000" bIns="36000" rtlCol="0" anchor="ctr" anchorCtr="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lang="en-US" altLang="ja-JP" sz="600"/>
              <a:t>4-</a:t>
            </a:r>
            <a:r>
              <a:rPr lang="ja-JP" altLang="en-US" sz="600"/>
              <a:t>②附票本人確認情報</a:t>
            </a:r>
            <a:endParaRPr lang="en-US" altLang="ja-JP" sz="600"/>
          </a:p>
          <a:p>
            <a:pPr algn="ctr"/>
            <a:r>
              <a:rPr lang="ja-JP" altLang="en-US" sz="600"/>
              <a:t>の提供</a:t>
            </a:r>
          </a:p>
        </xdr:txBody>
      </xdr:sp>
      <xdr:pic>
        <xdr:nvPicPr>
          <xdr:cNvPr id="123" name="Picture 3" descr="C:\Users\okutomi\AppData\Local\Microsoft\Windows\Temporary Internet Files\Content.IE5\837SFPL9\MC900428949[1].wmf">
            <a:extLst>
              <a:ext uri="{FF2B5EF4-FFF2-40B4-BE49-F238E27FC236}">
                <a16:creationId xmlns:a16="http://schemas.microsoft.com/office/drawing/2014/main" id="{BA121D64-4FEC-46C6-943E-D20B6E0311D6}"/>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6583186" y="3402148"/>
            <a:ext cx="392076" cy="345676"/>
          </a:xfrm>
          <a:prstGeom prst="rect">
            <a:avLst/>
          </a:prstGeom>
          <a:noFill/>
        </xdr:spPr>
      </xdr:pic>
      <xdr:sp macro="" textlink="">
        <xdr:nvSpPr>
          <xdr:cNvPr id="124" name="右矢印 53">
            <a:extLst>
              <a:ext uri="{FF2B5EF4-FFF2-40B4-BE49-F238E27FC236}">
                <a16:creationId xmlns:a16="http://schemas.microsoft.com/office/drawing/2014/main" id="{5C98D441-8EEC-4065-A327-4CA998995642}"/>
              </a:ext>
            </a:extLst>
          </xdr:cNvPr>
          <xdr:cNvSpPr/>
        </xdr:nvSpPr>
        <xdr:spPr>
          <a:xfrm>
            <a:off x="1352960" y="2119677"/>
            <a:ext cx="1440000" cy="180000"/>
          </a:xfrm>
          <a:prstGeom prst="rightArrow">
            <a:avLst>
              <a:gd name="adj1" fmla="val 47796"/>
              <a:gd name="adj2" fmla="val 50000"/>
            </a:avLst>
          </a:prstGeom>
          <a:solidFill>
            <a:schemeClr val="accent2">
              <a:lumMod val="40000"/>
              <a:lumOff val="60000"/>
            </a:schemeClr>
          </a:solidFill>
          <a:ln w="19050">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b="1"/>
          </a:p>
        </xdr:txBody>
      </xdr:sp>
      <xdr:sp macro="" textlink="">
        <xdr:nvSpPr>
          <xdr:cNvPr id="125" name="右矢印 54">
            <a:extLst>
              <a:ext uri="{FF2B5EF4-FFF2-40B4-BE49-F238E27FC236}">
                <a16:creationId xmlns:a16="http://schemas.microsoft.com/office/drawing/2014/main" id="{FC2AFA24-C1A4-4A09-B287-F90C20A981A9}"/>
              </a:ext>
            </a:extLst>
          </xdr:cNvPr>
          <xdr:cNvSpPr/>
        </xdr:nvSpPr>
        <xdr:spPr>
          <a:xfrm flipH="1">
            <a:off x="1352960" y="2325569"/>
            <a:ext cx="1440000" cy="180000"/>
          </a:xfrm>
          <a:prstGeom prst="rightArrow">
            <a:avLst>
              <a:gd name="adj1" fmla="val 41181"/>
              <a:gd name="adj2" fmla="val 50000"/>
            </a:avLst>
          </a:prstGeom>
          <a:solidFill>
            <a:schemeClr val="accent2">
              <a:lumMod val="40000"/>
              <a:lumOff val="60000"/>
            </a:schemeClr>
          </a:solidFill>
          <a:ln w="19050">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sp macro="" textlink="">
        <xdr:nvSpPr>
          <xdr:cNvPr id="126" name="テキスト ボックス 60">
            <a:extLst>
              <a:ext uri="{FF2B5EF4-FFF2-40B4-BE49-F238E27FC236}">
                <a16:creationId xmlns:a16="http://schemas.microsoft.com/office/drawing/2014/main" id="{A9ADED15-0EB3-4326-9409-D9FB7DE65791}"/>
              </a:ext>
            </a:extLst>
          </xdr:cNvPr>
          <xdr:cNvSpPr txBox="1"/>
        </xdr:nvSpPr>
        <xdr:spPr>
          <a:xfrm>
            <a:off x="1485568" y="2101842"/>
            <a:ext cx="958320" cy="180000"/>
          </a:xfrm>
          <a:prstGeom prst="rect">
            <a:avLst/>
          </a:prstGeom>
          <a:solidFill>
            <a:schemeClr val="bg1"/>
          </a:solidFill>
          <a:ln>
            <a:solidFill>
              <a:schemeClr val="accent2"/>
            </a:solidFill>
          </a:ln>
        </xdr:spPr>
        <xdr:txBody>
          <a:bodyPr wrap="square" lIns="36000" tIns="72000" rIns="36000" bIns="36000" rtlCol="0" anchor="ctr" anchorCtr="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lang="ja-JP" altLang="en-US" sz="600"/>
              <a:t>附票本人確認情報</a:t>
            </a:r>
            <a:endParaRPr kumimoji="1" lang="ja-JP" altLang="en-US" sz="600"/>
          </a:p>
        </xdr:txBody>
      </xdr:sp>
      <xdr:sp macro="" textlink="">
        <xdr:nvSpPr>
          <xdr:cNvPr id="127" name="テキスト ボックス 61">
            <a:extLst>
              <a:ext uri="{FF2B5EF4-FFF2-40B4-BE49-F238E27FC236}">
                <a16:creationId xmlns:a16="http://schemas.microsoft.com/office/drawing/2014/main" id="{3D488EDC-C1AC-43A2-85D8-16D8C18EB64D}"/>
              </a:ext>
            </a:extLst>
          </xdr:cNvPr>
          <xdr:cNvSpPr txBox="1"/>
        </xdr:nvSpPr>
        <xdr:spPr>
          <a:xfrm>
            <a:off x="1514728" y="1759820"/>
            <a:ext cx="900000" cy="288000"/>
          </a:xfrm>
          <a:prstGeom prst="wedgeRoundRectCallout">
            <a:avLst>
              <a:gd name="adj1" fmla="val -29692"/>
              <a:gd name="adj2" fmla="val 74163"/>
              <a:gd name="adj3" fmla="val 16667"/>
            </a:avLst>
          </a:prstGeom>
          <a:solidFill>
            <a:schemeClr val="bg1"/>
          </a:solidFill>
          <a:ln w="12700">
            <a:solidFill>
              <a:schemeClr val="accent2"/>
            </a:solidFill>
          </a:ln>
        </xdr:spPr>
        <xdr:txBody>
          <a:bodyPr wrap="square" lIns="36000" tIns="72000" rIns="36000" bIns="36000" rtlCol="0" anchor="ctr" anchorCtr="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lang="en-US" altLang="ja-JP" sz="600"/>
              <a:t>6-</a:t>
            </a:r>
            <a:r>
              <a:rPr lang="ja-JP" altLang="en-US" sz="600"/>
              <a:t>①整合性確認用</a:t>
            </a:r>
            <a:endParaRPr lang="en-US" altLang="ja-JP" sz="600"/>
          </a:p>
          <a:p>
            <a:pPr algn="ctr"/>
            <a:r>
              <a:rPr lang="ja-JP" altLang="en-US" sz="600"/>
              <a:t>データ送付</a:t>
            </a:r>
            <a:endParaRPr kumimoji="1" lang="ja-JP" altLang="en-US" sz="600"/>
          </a:p>
        </xdr:txBody>
      </xdr:sp>
      <xdr:sp macro="" textlink="">
        <xdr:nvSpPr>
          <xdr:cNvPr id="128" name="テキスト ボックス 62">
            <a:extLst>
              <a:ext uri="{FF2B5EF4-FFF2-40B4-BE49-F238E27FC236}">
                <a16:creationId xmlns:a16="http://schemas.microsoft.com/office/drawing/2014/main" id="{005A1DF5-AD4A-4E34-B64E-B1EF395DF554}"/>
              </a:ext>
            </a:extLst>
          </xdr:cNvPr>
          <xdr:cNvSpPr txBox="1"/>
        </xdr:nvSpPr>
        <xdr:spPr>
          <a:xfrm>
            <a:off x="1514728" y="2331583"/>
            <a:ext cx="900000" cy="216000"/>
          </a:xfrm>
          <a:prstGeom prst="wedgeRoundRectCallout">
            <a:avLst>
              <a:gd name="adj1" fmla="val 57045"/>
              <a:gd name="adj2" fmla="val -6510"/>
              <a:gd name="adj3" fmla="val 16667"/>
            </a:avLst>
          </a:prstGeom>
          <a:solidFill>
            <a:schemeClr val="bg1"/>
          </a:solidFill>
          <a:ln w="12700">
            <a:solidFill>
              <a:schemeClr val="accent2"/>
            </a:solidFill>
          </a:ln>
        </xdr:spPr>
        <xdr:txBody>
          <a:bodyPr wrap="square" lIns="36000" tIns="72000" rIns="36000" bIns="36000" rtlCol="0" anchor="ctr" anchorCtr="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lang="en-US" altLang="ja-JP" sz="600"/>
              <a:t>6-</a:t>
            </a:r>
            <a:r>
              <a:rPr lang="ja-JP" altLang="en-US" sz="600"/>
              <a:t>③確認結果通知</a:t>
            </a:r>
            <a:endParaRPr kumimoji="1" lang="ja-JP" altLang="en-US" sz="600"/>
          </a:p>
        </xdr:txBody>
      </xdr:sp>
      <xdr:sp macro="" textlink="">
        <xdr:nvSpPr>
          <xdr:cNvPr id="129" name="テキスト ボックス 80">
            <a:extLst>
              <a:ext uri="{FF2B5EF4-FFF2-40B4-BE49-F238E27FC236}">
                <a16:creationId xmlns:a16="http://schemas.microsoft.com/office/drawing/2014/main" id="{A6FCE67E-AFB9-4617-8E1A-82F6909E4BE5}"/>
              </a:ext>
            </a:extLst>
          </xdr:cNvPr>
          <xdr:cNvSpPr txBox="1"/>
        </xdr:nvSpPr>
        <xdr:spPr>
          <a:xfrm>
            <a:off x="2212868" y="2755135"/>
            <a:ext cx="900000" cy="216000"/>
          </a:xfrm>
          <a:prstGeom prst="wedgeRoundRectCallout">
            <a:avLst>
              <a:gd name="adj1" fmla="val 100477"/>
              <a:gd name="adj2" fmla="val -41329"/>
              <a:gd name="adj3" fmla="val 16667"/>
            </a:avLst>
          </a:prstGeom>
          <a:solidFill>
            <a:schemeClr val="bg1"/>
          </a:solidFill>
          <a:ln w="12700">
            <a:solidFill>
              <a:schemeClr val="accent2"/>
            </a:solidFill>
          </a:ln>
        </xdr:spPr>
        <xdr:txBody>
          <a:bodyPr wrap="square" lIns="36000" tIns="72000" rIns="36000" bIns="36000" rtlCol="0" anchor="ctr" anchorCtr="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lang="en-US" altLang="ja-JP" sz="600"/>
              <a:t>6-</a:t>
            </a:r>
            <a:r>
              <a:rPr lang="ja-JP" altLang="en-US" sz="600"/>
              <a:t>②整合性確認</a:t>
            </a:r>
            <a:endParaRPr kumimoji="1" lang="ja-JP" altLang="en-US" sz="600"/>
          </a:p>
        </xdr:txBody>
      </xdr:sp>
      <xdr:sp macro="" textlink="">
        <xdr:nvSpPr>
          <xdr:cNvPr id="130" name="正方形/長方形 129">
            <a:extLst>
              <a:ext uri="{FF2B5EF4-FFF2-40B4-BE49-F238E27FC236}">
                <a16:creationId xmlns:a16="http://schemas.microsoft.com/office/drawing/2014/main" id="{6576A623-79FF-4ACC-8623-A225DC8229A9}"/>
              </a:ext>
            </a:extLst>
          </xdr:cNvPr>
          <xdr:cNvSpPr/>
        </xdr:nvSpPr>
        <xdr:spPr>
          <a:xfrm>
            <a:off x="72253" y="2575116"/>
            <a:ext cx="1672117" cy="675609"/>
          </a:xfrm>
          <a:prstGeom prst="rect">
            <a:avLst/>
          </a:prstGeom>
          <a:solidFill>
            <a:schemeClr val="bg1"/>
          </a:solidFill>
          <a:ln cmpd="dbl"/>
        </xdr:spPr>
        <xdr:style>
          <a:lnRef idx="2">
            <a:schemeClr val="accent1">
              <a:shade val="50000"/>
            </a:schemeClr>
          </a:lnRef>
          <a:fillRef idx="1">
            <a:schemeClr val="accent1"/>
          </a:fillRef>
          <a:effectRef idx="0">
            <a:schemeClr val="accent1"/>
          </a:effectRef>
          <a:fontRef idx="minor">
            <a:schemeClr val="lt1"/>
          </a:fontRef>
        </xdr:style>
        <xdr:txBody>
          <a:bodyPr wrap="square" lIns="36000" tIns="36000" rIns="36000" bIns="36000" rtlCol="0" anchor="t" anchorCtr="0"/>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marL="90000" indent="-90000"/>
            <a:r>
              <a:rPr lang="ja-JP" altLang="en-US" sz="600">
                <a:solidFill>
                  <a:schemeClr val="tx1"/>
                </a:solidFill>
              </a:rPr>
              <a:t>・市町村ＣＳ</a:t>
            </a:r>
          </a:p>
          <a:p>
            <a:pPr marL="90000" indent="-90000"/>
            <a:r>
              <a:rPr lang="ja-JP" altLang="en-US" sz="600">
                <a:solidFill>
                  <a:schemeClr val="tx1"/>
                </a:solidFill>
              </a:rPr>
              <a:t>：附票本人確認情報を記録し、戸籍附票システム、附票都道府県サーバ、他市町村ＣＳ とデータ交換を行う。</a:t>
            </a:r>
          </a:p>
        </xdr:txBody>
      </xdr:sp>
      <xdr:sp macro="" textlink="">
        <xdr:nvSpPr>
          <xdr:cNvPr id="131" name="Rectangle 22">
            <a:extLst>
              <a:ext uri="{FF2B5EF4-FFF2-40B4-BE49-F238E27FC236}">
                <a16:creationId xmlns:a16="http://schemas.microsoft.com/office/drawing/2014/main" id="{7851C53E-6597-4DA9-8E29-10225BA55A6A}"/>
              </a:ext>
            </a:extLst>
          </xdr:cNvPr>
          <xdr:cNvSpPr>
            <a:spLocks noChangeArrowheads="1"/>
          </xdr:cNvSpPr>
        </xdr:nvSpPr>
        <xdr:spPr bwMode="auto">
          <a:xfrm>
            <a:off x="3698303" y="4874538"/>
            <a:ext cx="923388" cy="723950"/>
          </a:xfrm>
          <a:prstGeom prst="rect">
            <a:avLst/>
          </a:prstGeom>
          <a:solidFill>
            <a:schemeClr val="bg1"/>
          </a:solidFill>
          <a:ln w="12700">
            <a:solidFill>
              <a:schemeClr val="tx2">
                <a:lumMod val="60000"/>
                <a:lumOff val="40000"/>
              </a:schemeClr>
            </a:solidFill>
            <a:prstDash val="solid"/>
            <a:miter lim="800000"/>
            <a:headEnd/>
            <a:tailEnd/>
          </a:ln>
        </xdr:spPr>
        <xdr:txBody>
          <a:bodyPr vert="horz" wrap="square" lIns="36000" tIns="72000" rIns="36000" bIns="36000" numCol="1" anchor="t" anchorCtr="0" compatLnSpc="1">
            <a:prstTxWarp prst="textNoShape">
              <a:avLst/>
            </a:prstTxWarp>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lang="ja-JP" altLang="en-US" sz="900">
                <a:latin typeface="メイリオ" pitchFamily="50" charset="-128"/>
                <a:ea typeface="メイリオ" pitchFamily="50" charset="-128"/>
              </a:rPr>
              <a:t>代表端末</a:t>
            </a:r>
          </a:p>
        </xdr:txBody>
      </xdr:sp>
      <xdr:pic>
        <xdr:nvPicPr>
          <xdr:cNvPr id="132" name="Picture 3" descr="C:\Users\okutomi\AppData\Local\Microsoft\Windows\Temporary Internet Files\Content.IE5\837SFPL9\MC900428949[1].wmf">
            <a:extLst>
              <a:ext uri="{FF2B5EF4-FFF2-40B4-BE49-F238E27FC236}">
                <a16:creationId xmlns:a16="http://schemas.microsoft.com/office/drawing/2014/main" id="{1EA9EC02-2ADB-4AA6-9032-F9684833F14B}"/>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3965936" y="5185073"/>
            <a:ext cx="392076" cy="345676"/>
          </a:xfrm>
          <a:prstGeom prst="rect">
            <a:avLst/>
          </a:prstGeom>
          <a:noFill/>
        </xdr:spPr>
      </xdr:pic>
      <xdr:sp macro="" textlink="">
        <xdr:nvSpPr>
          <xdr:cNvPr id="133" name="テキスト ボックス 73">
            <a:extLst>
              <a:ext uri="{FF2B5EF4-FFF2-40B4-BE49-F238E27FC236}">
                <a16:creationId xmlns:a16="http://schemas.microsoft.com/office/drawing/2014/main" id="{DCE09461-C6D2-47EF-9061-F269ED2A315D}"/>
              </a:ext>
            </a:extLst>
          </xdr:cNvPr>
          <xdr:cNvSpPr txBox="1"/>
        </xdr:nvSpPr>
        <xdr:spPr>
          <a:xfrm>
            <a:off x="2926614" y="4667896"/>
            <a:ext cx="720000" cy="180000"/>
          </a:xfrm>
          <a:prstGeom prst="wedgeRoundRectCallout">
            <a:avLst>
              <a:gd name="adj1" fmla="val 19268"/>
              <a:gd name="adj2" fmla="val -93367"/>
              <a:gd name="adj3" fmla="val 16667"/>
            </a:avLst>
          </a:prstGeom>
          <a:solidFill>
            <a:schemeClr val="bg1"/>
          </a:solidFill>
          <a:ln w="12700">
            <a:solidFill>
              <a:srgbClr val="FFC000"/>
            </a:solidFill>
          </a:ln>
        </xdr:spPr>
        <xdr:txBody>
          <a:bodyPr wrap="square" lIns="36000" tIns="72000" rIns="36000" bIns="36000" rtlCol="0" anchor="ctr" anchorCtr="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lang="en-US" altLang="ja-JP" sz="600"/>
              <a:t>5-</a:t>
            </a:r>
            <a:r>
              <a:rPr lang="ja-JP" altLang="en-US" sz="600"/>
              <a:t>①検索</a:t>
            </a:r>
          </a:p>
        </xdr:txBody>
      </xdr:sp>
      <xdr:sp macro="" textlink="">
        <xdr:nvSpPr>
          <xdr:cNvPr id="134" name="下カーブ矢印 63">
            <a:extLst>
              <a:ext uri="{FF2B5EF4-FFF2-40B4-BE49-F238E27FC236}">
                <a16:creationId xmlns:a16="http://schemas.microsoft.com/office/drawing/2014/main" id="{B75C745B-6997-4506-B83F-98EAAB4FD34F}"/>
              </a:ext>
            </a:extLst>
          </xdr:cNvPr>
          <xdr:cNvSpPr/>
        </xdr:nvSpPr>
        <xdr:spPr>
          <a:xfrm rot="5400000" flipV="1">
            <a:off x="5376120" y="2974988"/>
            <a:ext cx="504000" cy="1098112"/>
          </a:xfrm>
          <a:prstGeom prst="curvedDownArrow">
            <a:avLst>
              <a:gd name="adj1" fmla="val 19217"/>
              <a:gd name="adj2" fmla="val 39757"/>
              <a:gd name="adj3" fmla="val 17701"/>
            </a:avLst>
          </a:prstGeom>
          <a:solidFill>
            <a:srgbClr val="FFFFCC"/>
          </a:solidFill>
          <a:ln w="19050">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solidFill>
                <a:schemeClr val="tx1"/>
              </a:solidFill>
            </a:endParaRPr>
          </a:p>
        </xdr:txBody>
      </xdr:sp>
      <xdr:sp macro="" textlink="">
        <xdr:nvSpPr>
          <xdr:cNvPr id="135" name="テキスト ボックス 70">
            <a:extLst>
              <a:ext uri="{FF2B5EF4-FFF2-40B4-BE49-F238E27FC236}">
                <a16:creationId xmlns:a16="http://schemas.microsoft.com/office/drawing/2014/main" id="{50FBA0EF-0257-487A-A067-F9D5DA839496}"/>
              </a:ext>
            </a:extLst>
          </xdr:cNvPr>
          <xdr:cNvSpPr txBox="1"/>
        </xdr:nvSpPr>
        <xdr:spPr>
          <a:xfrm>
            <a:off x="5241272" y="3271988"/>
            <a:ext cx="720000" cy="180000"/>
          </a:xfrm>
          <a:prstGeom prst="wedgeRoundRectCallout">
            <a:avLst>
              <a:gd name="adj1" fmla="val 68963"/>
              <a:gd name="adj2" fmla="val -18272"/>
              <a:gd name="adj3" fmla="val 16667"/>
            </a:avLst>
          </a:prstGeom>
          <a:solidFill>
            <a:schemeClr val="bg1"/>
          </a:solidFill>
          <a:ln w="12700">
            <a:solidFill>
              <a:srgbClr val="FFC000"/>
            </a:solidFill>
          </a:ln>
        </xdr:spPr>
        <xdr:txBody>
          <a:bodyPr wrap="square" lIns="36000" tIns="72000" rIns="36000" bIns="36000" rtlCol="0" anchor="ctr" anchorCtr="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lang="en-US" altLang="ja-JP" sz="600"/>
              <a:t>5-</a:t>
            </a:r>
            <a:r>
              <a:rPr lang="ja-JP" altLang="en-US" sz="600"/>
              <a:t>①検索</a:t>
            </a:r>
          </a:p>
        </xdr:txBody>
      </xdr:sp>
      <xdr:sp macro="" textlink="">
        <xdr:nvSpPr>
          <xdr:cNvPr id="136" name="テキスト ボックス 74">
            <a:extLst>
              <a:ext uri="{FF2B5EF4-FFF2-40B4-BE49-F238E27FC236}">
                <a16:creationId xmlns:a16="http://schemas.microsoft.com/office/drawing/2014/main" id="{F0371B33-7045-4F44-B9B2-374DE00151C2}"/>
              </a:ext>
            </a:extLst>
          </xdr:cNvPr>
          <xdr:cNvSpPr txBox="1"/>
        </xdr:nvSpPr>
        <xdr:spPr>
          <a:xfrm>
            <a:off x="5165672" y="3560020"/>
            <a:ext cx="871200" cy="180000"/>
          </a:xfrm>
          <a:prstGeom prst="rect">
            <a:avLst/>
          </a:prstGeom>
          <a:solidFill>
            <a:schemeClr val="bg1"/>
          </a:solidFill>
          <a:ln>
            <a:solidFill>
              <a:schemeClr val="accent2"/>
            </a:solidFill>
          </a:ln>
        </xdr:spPr>
        <xdr:txBody>
          <a:bodyPr wrap="square" lIns="36000" tIns="72000" rIns="36000" bIns="36000" rtlCol="0" anchor="ctr" anchorCtr="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lang="ja-JP" altLang="en-US" sz="600"/>
              <a:t>附票本人確認情報</a:t>
            </a:r>
            <a:endParaRPr kumimoji="1" lang="ja-JP" altLang="en-US" sz="600"/>
          </a:p>
        </xdr:txBody>
      </xdr:sp>
      <xdr:cxnSp macro="">
        <xdr:nvCxnSpPr>
          <xdr:cNvPr id="137" name="カギ線コネクタ 66">
            <a:extLst>
              <a:ext uri="{FF2B5EF4-FFF2-40B4-BE49-F238E27FC236}">
                <a16:creationId xmlns:a16="http://schemas.microsoft.com/office/drawing/2014/main" id="{A7E69316-4D01-4FB6-A806-343FB7371F0C}"/>
              </a:ext>
            </a:extLst>
          </xdr:cNvPr>
          <xdr:cNvCxnSpPr>
            <a:stCxn id="77" idx="0"/>
            <a:endCxn id="87" idx="2"/>
          </xdr:cNvCxnSpPr>
        </xdr:nvCxnSpPr>
        <xdr:spPr>
          <a:xfrm rot="5400000" flipH="1" flipV="1">
            <a:off x="2390314" y="3646361"/>
            <a:ext cx="1828692" cy="935930"/>
          </a:xfrm>
          <a:prstGeom prst="bentConnector3">
            <a:avLst>
              <a:gd name="adj1" fmla="val 50000"/>
            </a:avLst>
          </a:prstGeom>
          <a:ln w="19050">
            <a:solidFill>
              <a:schemeClr val="bg1">
                <a:lumMod val="50000"/>
              </a:schemeClr>
            </a:solidFill>
            <a:headEnd type="oval" w="med" len="sm"/>
            <a:tailEnd type="oval" w="med" len="sm"/>
          </a:ln>
        </xdr:spPr>
        <xdr:style>
          <a:lnRef idx="1">
            <a:schemeClr val="accent1"/>
          </a:lnRef>
          <a:fillRef idx="0">
            <a:schemeClr val="accent1"/>
          </a:fillRef>
          <a:effectRef idx="0">
            <a:schemeClr val="accent1"/>
          </a:effectRef>
          <a:fontRef idx="minor">
            <a:schemeClr val="tx1"/>
          </a:fontRef>
        </xdr:style>
      </xdr:cxnSp>
      <xdr:cxnSp macro="">
        <xdr:nvCxnSpPr>
          <xdr:cNvPr id="138" name="カギ線コネクタ 67">
            <a:extLst>
              <a:ext uri="{FF2B5EF4-FFF2-40B4-BE49-F238E27FC236}">
                <a16:creationId xmlns:a16="http://schemas.microsoft.com/office/drawing/2014/main" id="{77F4A640-BF7B-4722-B407-E022AE4015E6}"/>
              </a:ext>
            </a:extLst>
          </xdr:cNvPr>
          <xdr:cNvCxnSpPr>
            <a:stCxn id="87" idx="2"/>
            <a:endCxn id="131" idx="0"/>
          </xdr:cNvCxnSpPr>
        </xdr:nvCxnSpPr>
        <xdr:spPr>
          <a:xfrm rot="16200000" flipH="1">
            <a:off x="3129032" y="3843572"/>
            <a:ext cx="1674558" cy="387372"/>
          </a:xfrm>
          <a:prstGeom prst="bentConnector3">
            <a:avLst>
              <a:gd name="adj1" fmla="val 50000"/>
            </a:avLst>
          </a:prstGeom>
          <a:ln w="19050">
            <a:solidFill>
              <a:schemeClr val="bg1">
                <a:lumMod val="50000"/>
              </a:schemeClr>
            </a:solidFill>
            <a:headEnd type="oval" w="med" len="sm"/>
            <a:tailEnd type="oval" w="med" len="sm"/>
          </a:ln>
        </xdr:spPr>
        <xdr:style>
          <a:lnRef idx="1">
            <a:schemeClr val="accent1"/>
          </a:lnRef>
          <a:fillRef idx="0">
            <a:schemeClr val="accent1"/>
          </a:fillRef>
          <a:effectRef idx="0">
            <a:schemeClr val="accent1"/>
          </a:effectRef>
          <a:fontRef idx="minor">
            <a:schemeClr val="tx1"/>
          </a:fontRef>
        </xdr:style>
      </xdr:cxnSp>
      <xdr:sp macro="" textlink="">
        <xdr:nvSpPr>
          <xdr:cNvPr id="139" name="Freeform 10">
            <a:extLst>
              <a:ext uri="{FF2B5EF4-FFF2-40B4-BE49-F238E27FC236}">
                <a16:creationId xmlns:a16="http://schemas.microsoft.com/office/drawing/2014/main" id="{FC169836-1F68-441B-836A-5DA1F569270B}"/>
              </a:ext>
            </a:extLst>
          </xdr:cNvPr>
          <xdr:cNvSpPr>
            <a:spLocks/>
          </xdr:cNvSpPr>
        </xdr:nvSpPr>
        <xdr:spPr bwMode="auto">
          <a:xfrm>
            <a:off x="2425601" y="3741574"/>
            <a:ext cx="2699843" cy="613442"/>
          </a:xfrm>
          <a:prstGeom prst="rect">
            <a:avLst/>
          </a:prstGeom>
          <a:solidFill>
            <a:schemeClr val="bg1"/>
          </a:solidFill>
          <a:ln w="12700">
            <a:solidFill>
              <a:schemeClr val="tx2">
                <a:lumMod val="60000"/>
                <a:lumOff val="40000"/>
              </a:schemeClr>
            </a:solidFill>
            <a:prstDash val="solid"/>
            <a:round/>
            <a:headEnd/>
            <a:tailEnd/>
          </a:ln>
        </xdr:spPr>
        <xdr:txBody>
          <a:bodyPr vert="horz" wrap="square" lIns="36000" tIns="72000" rIns="36000" bIns="36000" numCol="1" anchor="t" anchorCtr="0" compatLnSpc="1">
            <a:prstTxWarp prst="textNoShape">
              <a:avLst/>
            </a:prstTxWarp>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lang="ja-JP" altLang="en-US" sz="900">
                <a:latin typeface="メイリオ" pitchFamily="50" charset="-128"/>
                <a:ea typeface="メイリオ" pitchFamily="50" charset="-128"/>
              </a:rPr>
              <a:t>大阪府サーバ</a:t>
            </a:r>
            <a:endParaRPr lang="ja-JP" altLang="en-US" sz="800">
              <a:latin typeface="メイリオ" pitchFamily="50" charset="-128"/>
              <a:ea typeface="メイリオ" pitchFamily="50" charset="-128"/>
            </a:endParaRPr>
          </a:p>
        </xdr:txBody>
      </xdr:sp>
      <xdr:sp macro="" textlink="">
        <xdr:nvSpPr>
          <xdr:cNvPr id="140" name="下カーブ矢印 69">
            <a:extLst>
              <a:ext uri="{FF2B5EF4-FFF2-40B4-BE49-F238E27FC236}">
                <a16:creationId xmlns:a16="http://schemas.microsoft.com/office/drawing/2014/main" id="{22FE0D80-783A-4D55-B4DA-49ACFAE6CD01}"/>
              </a:ext>
            </a:extLst>
          </xdr:cNvPr>
          <xdr:cNvSpPr/>
        </xdr:nvSpPr>
        <xdr:spPr>
          <a:xfrm>
            <a:off x="3368984" y="3309526"/>
            <a:ext cx="432048" cy="1322111"/>
          </a:xfrm>
          <a:prstGeom prst="curvedDownArrow">
            <a:avLst>
              <a:gd name="adj1" fmla="val 19217"/>
              <a:gd name="adj2" fmla="val 39757"/>
              <a:gd name="adj3" fmla="val 17701"/>
            </a:avLst>
          </a:prstGeom>
          <a:solidFill>
            <a:srgbClr val="FFFFCC"/>
          </a:solidFill>
          <a:ln w="19050">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solidFill>
                <a:schemeClr val="tx1"/>
              </a:solidFill>
            </a:endParaRPr>
          </a:p>
        </xdr:txBody>
      </xdr:sp>
      <xdr:sp macro="" textlink="">
        <xdr:nvSpPr>
          <xdr:cNvPr id="141" name="テキスト ボックス 76">
            <a:extLst>
              <a:ext uri="{FF2B5EF4-FFF2-40B4-BE49-F238E27FC236}">
                <a16:creationId xmlns:a16="http://schemas.microsoft.com/office/drawing/2014/main" id="{7A223F1A-B09C-4417-9232-46E03C699F89}"/>
              </a:ext>
            </a:extLst>
          </xdr:cNvPr>
          <xdr:cNvSpPr txBox="1"/>
        </xdr:nvSpPr>
        <xdr:spPr>
          <a:xfrm>
            <a:off x="3296976" y="3885590"/>
            <a:ext cx="958320" cy="180000"/>
          </a:xfrm>
          <a:prstGeom prst="rect">
            <a:avLst/>
          </a:prstGeom>
          <a:solidFill>
            <a:schemeClr val="bg1"/>
          </a:solidFill>
          <a:ln>
            <a:solidFill>
              <a:schemeClr val="accent2"/>
            </a:solidFill>
          </a:ln>
        </xdr:spPr>
        <xdr:txBody>
          <a:bodyPr wrap="square" lIns="36000" tIns="72000" rIns="36000" bIns="36000" rtlCol="0" anchor="ctr" anchorCtr="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lang="ja-JP" altLang="en-US" sz="600"/>
              <a:t>附票本人確認情報</a:t>
            </a:r>
            <a:endParaRPr kumimoji="1" lang="ja-JP" altLang="en-US" sz="600"/>
          </a:p>
        </xdr:txBody>
      </xdr:sp>
      <xdr:sp macro="" textlink="">
        <xdr:nvSpPr>
          <xdr:cNvPr id="142" name="左矢印 71">
            <a:extLst>
              <a:ext uri="{FF2B5EF4-FFF2-40B4-BE49-F238E27FC236}">
                <a16:creationId xmlns:a16="http://schemas.microsoft.com/office/drawing/2014/main" id="{DF10D11D-852C-4A5C-96FE-CF3DCBE061FD}"/>
              </a:ext>
            </a:extLst>
          </xdr:cNvPr>
          <xdr:cNvSpPr/>
        </xdr:nvSpPr>
        <xdr:spPr>
          <a:xfrm rot="5400000">
            <a:off x="4305028" y="3525562"/>
            <a:ext cx="360040" cy="216000"/>
          </a:xfrm>
          <a:prstGeom prst="leftArrow">
            <a:avLst/>
          </a:prstGeom>
          <a:solidFill>
            <a:schemeClr val="accent6">
              <a:lumMod val="40000"/>
              <a:lumOff val="60000"/>
            </a:schemeClr>
          </a:solidFill>
          <a:ln w="19050">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solidFill>
                <a:schemeClr val="tx1"/>
              </a:solidFill>
            </a:endParaRPr>
          </a:p>
        </xdr:txBody>
      </xdr:sp>
      <xdr:sp macro="" textlink="">
        <xdr:nvSpPr>
          <xdr:cNvPr id="143" name="テキスト ボックス 83">
            <a:extLst>
              <a:ext uri="{FF2B5EF4-FFF2-40B4-BE49-F238E27FC236}">
                <a16:creationId xmlns:a16="http://schemas.microsoft.com/office/drawing/2014/main" id="{C86A1FBF-527E-4641-A1C3-9F4D8520EECD}"/>
              </a:ext>
            </a:extLst>
          </xdr:cNvPr>
          <xdr:cNvSpPr txBox="1"/>
        </xdr:nvSpPr>
        <xdr:spPr>
          <a:xfrm>
            <a:off x="4197392" y="3597558"/>
            <a:ext cx="654545" cy="180000"/>
          </a:xfrm>
          <a:prstGeom prst="rect">
            <a:avLst/>
          </a:prstGeom>
          <a:solidFill>
            <a:schemeClr val="bg1"/>
          </a:solidFill>
          <a:ln>
            <a:solidFill>
              <a:schemeClr val="accent2"/>
            </a:solidFill>
          </a:ln>
        </xdr:spPr>
        <xdr:txBody>
          <a:bodyPr wrap="square" lIns="36000" tIns="72000" rIns="36000" bIns="36000" rtlCol="0" anchor="ctr" anchorCtr="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kumimoji="1" lang="ja-JP" altLang="en-US" sz="600"/>
              <a:t>個人番号</a:t>
            </a:r>
          </a:p>
        </xdr:txBody>
      </xdr:sp>
      <xdr:sp macro="" textlink="">
        <xdr:nvSpPr>
          <xdr:cNvPr id="144" name="テキスト ボックス 88">
            <a:extLst>
              <a:ext uri="{FF2B5EF4-FFF2-40B4-BE49-F238E27FC236}">
                <a16:creationId xmlns:a16="http://schemas.microsoft.com/office/drawing/2014/main" id="{7AA7240C-0868-485C-BA82-D925E14191C4}"/>
              </a:ext>
            </a:extLst>
          </xdr:cNvPr>
          <xdr:cNvSpPr txBox="1"/>
        </xdr:nvSpPr>
        <xdr:spPr>
          <a:xfrm>
            <a:off x="5306850" y="3093502"/>
            <a:ext cx="654545" cy="180000"/>
          </a:xfrm>
          <a:prstGeom prst="rect">
            <a:avLst/>
          </a:prstGeom>
          <a:solidFill>
            <a:schemeClr val="bg1"/>
          </a:solidFill>
          <a:ln>
            <a:solidFill>
              <a:schemeClr val="accent2"/>
            </a:solidFill>
          </a:ln>
        </xdr:spPr>
        <xdr:txBody>
          <a:bodyPr wrap="square" lIns="36000" tIns="72000" rIns="36000" bIns="36000" rtlCol="0" anchor="ctr" anchorCtr="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kumimoji="1" lang="ja-JP" altLang="en-US" sz="600"/>
              <a:t>個人番号</a:t>
            </a:r>
            <a:r>
              <a:rPr kumimoji="1" lang="ja-JP" altLang="en-US" sz="600">
                <a:solidFill>
                  <a:srgbClr val="FF0000"/>
                </a:solidFill>
              </a:rPr>
              <a:t>＊</a:t>
            </a:r>
          </a:p>
        </xdr:txBody>
      </xdr:sp>
      <xdr:sp macro="" textlink="">
        <xdr:nvSpPr>
          <xdr:cNvPr id="145" name="テキスト ボックス 93">
            <a:extLst>
              <a:ext uri="{FF2B5EF4-FFF2-40B4-BE49-F238E27FC236}">
                <a16:creationId xmlns:a16="http://schemas.microsoft.com/office/drawing/2014/main" id="{9EF2F268-405C-4B5F-83DF-006A91C1EFBB}"/>
              </a:ext>
            </a:extLst>
          </xdr:cNvPr>
          <xdr:cNvSpPr txBox="1"/>
        </xdr:nvSpPr>
        <xdr:spPr>
          <a:xfrm>
            <a:off x="5313200" y="3741574"/>
            <a:ext cx="654545" cy="180000"/>
          </a:xfrm>
          <a:prstGeom prst="rect">
            <a:avLst/>
          </a:prstGeom>
          <a:solidFill>
            <a:schemeClr val="bg1"/>
          </a:solidFill>
          <a:ln>
            <a:solidFill>
              <a:schemeClr val="accent2"/>
            </a:solidFill>
          </a:ln>
        </xdr:spPr>
        <xdr:txBody>
          <a:bodyPr wrap="square" lIns="36000" tIns="72000" rIns="36000" bIns="36000" rtlCol="0" anchor="ctr" anchorCtr="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kumimoji="1" lang="ja-JP" altLang="en-US" sz="600"/>
              <a:t>個人番号</a:t>
            </a:r>
            <a:r>
              <a:rPr lang="ja-JP" altLang="en-US" sz="600">
                <a:solidFill>
                  <a:srgbClr val="FF0000"/>
                </a:solidFill>
              </a:rPr>
              <a:t>＊</a:t>
            </a:r>
          </a:p>
        </xdr:txBody>
      </xdr:sp>
      <xdr:sp macro="" textlink="">
        <xdr:nvSpPr>
          <xdr:cNvPr id="146" name="テキスト ボックス 94">
            <a:extLst>
              <a:ext uri="{FF2B5EF4-FFF2-40B4-BE49-F238E27FC236}">
                <a16:creationId xmlns:a16="http://schemas.microsoft.com/office/drawing/2014/main" id="{84940E18-DC0B-4F9F-ACDB-9FC5609CA11A}"/>
              </a:ext>
            </a:extLst>
          </xdr:cNvPr>
          <xdr:cNvSpPr txBox="1"/>
        </xdr:nvSpPr>
        <xdr:spPr>
          <a:xfrm>
            <a:off x="3440992" y="4101614"/>
            <a:ext cx="654545" cy="180000"/>
          </a:xfrm>
          <a:prstGeom prst="rect">
            <a:avLst/>
          </a:prstGeom>
          <a:solidFill>
            <a:schemeClr val="bg1"/>
          </a:solidFill>
          <a:ln>
            <a:solidFill>
              <a:schemeClr val="accent2"/>
            </a:solidFill>
          </a:ln>
        </xdr:spPr>
        <xdr:txBody>
          <a:bodyPr wrap="square" lIns="36000" tIns="72000" rIns="36000" bIns="36000" rtlCol="0" anchor="ctr" anchorCtr="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kumimoji="1" lang="ja-JP" altLang="en-US" sz="600"/>
              <a:t>個人番号</a:t>
            </a:r>
            <a:r>
              <a:rPr kumimoji="1" lang="ja-JP" altLang="en-US" sz="600">
                <a:solidFill>
                  <a:srgbClr val="FF0000"/>
                </a:solidFill>
              </a:rPr>
              <a:t>＊</a:t>
            </a:r>
          </a:p>
        </xdr:txBody>
      </xdr:sp>
      <xdr:sp macro="" textlink="">
        <xdr:nvSpPr>
          <xdr:cNvPr id="147" name="テキスト ボックス 95">
            <a:extLst>
              <a:ext uri="{FF2B5EF4-FFF2-40B4-BE49-F238E27FC236}">
                <a16:creationId xmlns:a16="http://schemas.microsoft.com/office/drawing/2014/main" id="{5285DA50-3C79-42ED-A4A0-0BD959D18D59}"/>
              </a:ext>
            </a:extLst>
          </xdr:cNvPr>
          <xdr:cNvSpPr txBox="1"/>
        </xdr:nvSpPr>
        <xdr:spPr>
          <a:xfrm>
            <a:off x="5313200" y="2085390"/>
            <a:ext cx="654545" cy="180000"/>
          </a:xfrm>
          <a:prstGeom prst="rect">
            <a:avLst/>
          </a:prstGeom>
          <a:solidFill>
            <a:schemeClr val="bg1"/>
          </a:solidFill>
          <a:ln>
            <a:solidFill>
              <a:schemeClr val="accent2"/>
            </a:solidFill>
          </a:ln>
        </xdr:spPr>
        <xdr:txBody>
          <a:bodyPr wrap="square" lIns="36000" tIns="72000" rIns="36000" bIns="36000" rtlCol="0" anchor="ctr" anchorCtr="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kumimoji="1" lang="ja-JP" altLang="en-US" sz="600"/>
              <a:t>個人番号</a:t>
            </a:r>
          </a:p>
        </xdr:txBody>
      </xdr:sp>
    </xdr:grpSp>
    <xdr:clientData/>
  </xdr:twoCellAnchor>
  <xdr:twoCellAnchor>
    <xdr:from>
      <xdr:col>0</xdr:col>
      <xdr:colOff>95250</xdr:colOff>
      <xdr:row>59</xdr:row>
      <xdr:rowOff>895351</xdr:rowOff>
    </xdr:from>
    <xdr:to>
      <xdr:col>38</xdr:col>
      <xdr:colOff>114300</xdr:colOff>
      <xdr:row>59</xdr:row>
      <xdr:rowOff>2724151</xdr:rowOff>
    </xdr:to>
    <xdr:sp macro="" textlink="">
      <xdr:nvSpPr>
        <xdr:cNvPr id="148" name="正方形/長方形 147">
          <a:extLst>
            <a:ext uri="{FF2B5EF4-FFF2-40B4-BE49-F238E27FC236}">
              <a16:creationId xmlns:a16="http://schemas.microsoft.com/office/drawing/2014/main" id="{C36BEB8A-02EF-4CBC-A56C-56B410C8D62C}"/>
            </a:ext>
          </a:extLst>
        </xdr:cNvPr>
        <xdr:cNvSpPr/>
      </xdr:nvSpPr>
      <xdr:spPr>
        <a:xfrm>
          <a:off x="95250" y="12725401"/>
          <a:ext cx="5810250" cy="1828800"/>
        </a:xfrm>
        <a:prstGeom prst="rect">
          <a:avLst/>
        </a:prstGeom>
        <a:solidFill>
          <a:schemeClr val="bg1"/>
        </a:solidFill>
        <a:ln cmpd="dbl"/>
      </xdr:spPr>
      <xdr:style>
        <a:lnRef idx="2">
          <a:schemeClr val="accent1">
            <a:shade val="50000"/>
          </a:schemeClr>
        </a:lnRef>
        <a:fillRef idx="1">
          <a:schemeClr val="accent1"/>
        </a:fillRef>
        <a:effectRef idx="0">
          <a:schemeClr val="accent1"/>
        </a:effectRef>
        <a:fontRef idx="minor">
          <a:schemeClr val="lt1"/>
        </a:fontRef>
      </xdr:style>
      <xdr:txBody>
        <a:bodyPr wrap="square" lIns="36000" tIns="36000" rIns="36000" bIns="36000" rtlCol="0" anchor="t" anchorCtr="0"/>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marL="90000" indent="-90000"/>
          <a:r>
            <a:rPr lang="ja-JP" altLang="en-US" sz="700">
              <a:solidFill>
                <a:schemeClr val="tx1"/>
              </a:solidFill>
            </a:rPr>
            <a:t>・附票大阪府サーバ</a:t>
          </a:r>
        </a:p>
        <a:p>
          <a:pPr marL="90000" indent="-90000"/>
          <a:r>
            <a:rPr lang="ja-JP" altLang="en-US" sz="700">
              <a:solidFill>
                <a:schemeClr val="tx1"/>
              </a:solidFill>
            </a:rPr>
            <a:t>：大阪府内の市町村の附票本人確認情報を管理し、大阪府内の市町村の市町村ＣＳや附票全国サーバとのデータ交換を行う（全国にある都道府県サーバは１拠点（集約センター）に集約されている。）。</a:t>
          </a:r>
        </a:p>
        <a:p>
          <a:pPr marL="90000" indent="-90000"/>
          <a:endParaRPr lang="ja-JP" altLang="en-US" sz="700">
            <a:solidFill>
              <a:schemeClr val="tx1"/>
            </a:solidFill>
          </a:endParaRPr>
        </a:p>
        <a:p>
          <a:pPr marL="90000" indent="-90000"/>
          <a:r>
            <a:rPr lang="ja-JP" altLang="en-US" sz="700">
              <a:solidFill>
                <a:schemeClr val="tx1"/>
              </a:solidFill>
            </a:rPr>
            <a:t>・附票全国サーバ</a:t>
          </a:r>
        </a:p>
        <a:p>
          <a:pPr marL="90000" indent="-90000"/>
          <a:r>
            <a:rPr lang="ja-JP" altLang="en-US" sz="700">
              <a:solidFill>
                <a:schemeClr val="tx1"/>
              </a:solidFill>
            </a:rPr>
            <a:t>：機構に設置される、全国民の附票本人確認情報を記録、保存するサーバ。</a:t>
          </a:r>
          <a:endParaRPr lang="en-US" altLang="ja-JP" sz="700">
            <a:solidFill>
              <a:schemeClr val="tx1"/>
            </a:solidFill>
          </a:endParaRPr>
        </a:p>
        <a:p>
          <a:pPr marL="90000" indent="-90000"/>
          <a:endParaRPr lang="en-US" altLang="ja-JP" sz="700">
            <a:solidFill>
              <a:schemeClr val="tx1"/>
            </a:solidFill>
          </a:endParaRPr>
        </a:p>
        <a:p>
          <a:pPr marL="90000" indent="-90000"/>
          <a:r>
            <a:rPr lang="ja-JP" altLang="en-US" sz="700">
              <a:solidFill>
                <a:schemeClr val="tx1"/>
              </a:solidFill>
            </a:rPr>
            <a:t>・代表端末</a:t>
          </a:r>
        </a:p>
        <a:p>
          <a:pPr marL="90000" indent="-90000"/>
          <a:r>
            <a:rPr lang="ja-JP" altLang="en-US" sz="700">
              <a:solidFill>
                <a:schemeClr val="tx1"/>
              </a:solidFill>
            </a:rPr>
            <a:t>：住基ネットのうち、附票大阪府サーバが処理をする情報の送受信を行い、附票大阪府サーバと業務端末とを中継するため、大阪府庁に設置する電子計算機。</a:t>
          </a:r>
        </a:p>
        <a:p>
          <a:pPr marL="90000" indent="-90000"/>
          <a:endParaRPr lang="ja-JP" altLang="en-US" sz="700">
            <a:solidFill>
              <a:schemeClr val="tx1"/>
            </a:solidFill>
          </a:endParaRPr>
        </a:p>
        <a:p>
          <a:pPr marL="90000" indent="-90000"/>
          <a:r>
            <a:rPr lang="ja-JP" altLang="en-US" sz="700">
              <a:solidFill>
                <a:schemeClr val="tx1"/>
              </a:solidFill>
            </a:rPr>
            <a:t>・業務端末</a:t>
          </a:r>
        </a:p>
        <a:p>
          <a:pPr marL="90000" indent="-90000"/>
          <a:r>
            <a:rPr lang="ja-JP" altLang="en-US" sz="700">
              <a:solidFill>
                <a:schemeClr val="tx1"/>
              </a:solidFill>
            </a:rPr>
            <a:t>：住基ネットのうち、附票大阪府サーバ及び代表端末にネットワークで接続し業務を行う電子計算機及びこれに接続するプリンタ及び業務に必要な認証を受けるため、生体情報に不可逆演算処理を施した情報を読み取る機能を有する装置。</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39</xdr:col>
      <xdr:colOff>58234</xdr:colOff>
      <xdr:row>27</xdr:row>
      <xdr:rowOff>118445</xdr:rowOff>
    </xdr:from>
    <xdr:to>
      <xdr:col>89</xdr:col>
      <xdr:colOff>95064</xdr:colOff>
      <xdr:row>59</xdr:row>
      <xdr:rowOff>75190</xdr:rowOff>
    </xdr:to>
    <xdr:sp macro="" textlink="">
      <xdr:nvSpPr>
        <xdr:cNvPr id="2" name="四角形: 角を丸くする 1">
          <a:extLst>
            <a:ext uri="{FF2B5EF4-FFF2-40B4-BE49-F238E27FC236}">
              <a16:creationId xmlns:a16="http://schemas.microsoft.com/office/drawing/2014/main" id="{18E84AD2-67EA-48BE-9680-9503C90BD9C8}"/>
            </a:ext>
          </a:extLst>
        </xdr:cNvPr>
        <xdr:cNvSpPr/>
      </xdr:nvSpPr>
      <xdr:spPr>
        <a:xfrm>
          <a:off x="7487734" y="3547445"/>
          <a:ext cx="6704330" cy="4020745"/>
        </a:xfrm>
        <a:prstGeom prst="roundRect">
          <a:avLst>
            <a:gd name="adj" fmla="val 6301"/>
          </a:avLst>
        </a:prstGeom>
        <a:solidFill>
          <a:schemeClr val="accent5">
            <a:lumMod val="20000"/>
            <a:lumOff val="80000"/>
          </a:schemeClr>
        </a:solidFill>
        <a:ln>
          <a:solidFill>
            <a:schemeClr val="accent5">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rtl="0" eaLnBrk="1" latinLnBrk="0" hangingPunct="1"/>
          <a:r>
            <a:rPr lang="ja-JP" altLang="ja-JP" sz="1200" b="1">
              <a:solidFill>
                <a:schemeClr val="tx1"/>
              </a:solidFill>
              <a:effectLst/>
              <a:latin typeface="Meiryo UI" panose="020B0604030504040204" pitchFamily="50" charset="-128"/>
              <a:ea typeface="Meiryo UI" panose="020B0604030504040204" pitchFamily="50" charset="-128"/>
              <a:cs typeface="+mn-cs"/>
            </a:rPr>
            <a:t>○　</a:t>
          </a:r>
          <a:r>
            <a:rPr lang="en-US" altLang="ja-JP" sz="1200" b="1">
              <a:solidFill>
                <a:schemeClr val="tx1"/>
              </a:solidFill>
              <a:effectLst/>
              <a:latin typeface="Meiryo UI" panose="020B0604030504040204" pitchFamily="50" charset="-128"/>
              <a:ea typeface="Meiryo UI" panose="020B0604030504040204" pitchFamily="50" charset="-128"/>
              <a:cs typeface="+mn-cs"/>
            </a:rPr>
            <a:t>II</a:t>
          </a:r>
          <a:r>
            <a:rPr lang="ja-JP" altLang="ja-JP" sz="1200" b="1">
              <a:solidFill>
                <a:schemeClr val="tx1"/>
              </a:solidFill>
              <a:effectLst/>
              <a:latin typeface="Meiryo UI" panose="020B0604030504040204" pitchFamily="50" charset="-128"/>
              <a:ea typeface="Meiryo UI" panose="020B0604030504040204" pitchFamily="50" charset="-128"/>
              <a:cs typeface="+mn-cs"/>
            </a:rPr>
            <a:t>は、評価対象の事務において取り扱う特定個人情報ファイルの内容と、その取扱いプロセスを把握するためのものです。これにより、対象人数が多い、記録項目が多い、使用者数が多い、特定個人情報ファイルの取扱いを委託・再委託している、保管期間が長い等、特定個人情報ファイルの特徴を把握することができ、それを踏まえて、</a:t>
          </a:r>
          <a:r>
            <a:rPr lang="en-US" altLang="ja-JP" sz="1200" b="1">
              <a:solidFill>
                <a:schemeClr val="tx1"/>
              </a:solidFill>
              <a:effectLst/>
              <a:latin typeface="Meiryo UI" panose="020B0604030504040204" pitchFamily="50" charset="-128"/>
              <a:ea typeface="Meiryo UI" panose="020B0604030504040204" pitchFamily="50" charset="-128"/>
              <a:cs typeface="+mn-cs"/>
            </a:rPr>
            <a:t>Ⅲ </a:t>
          </a:r>
          <a:r>
            <a:rPr lang="ja-JP" altLang="ja-JP" sz="1200" b="1">
              <a:solidFill>
                <a:schemeClr val="tx1"/>
              </a:solidFill>
              <a:effectLst/>
              <a:latin typeface="Meiryo UI" panose="020B0604030504040204" pitchFamily="50" charset="-128"/>
              <a:ea typeface="Meiryo UI" panose="020B0604030504040204" pitchFamily="50" charset="-128"/>
              <a:cs typeface="+mn-cs"/>
            </a:rPr>
            <a:t>において特定個人情報ファイルの取扱いプロセスにおけるリスク対策について検討することになります。</a:t>
          </a:r>
          <a:endParaRPr lang="ja-JP" altLang="ja-JP" sz="1200" b="1">
            <a:solidFill>
              <a:schemeClr val="tx1"/>
            </a:solidFill>
            <a:effectLst/>
            <a:latin typeface="Meiryo UI" panose="020B0604030504040204" pitchFamily="50" charset="-128"/>
            <a:ea typeface="Meiryo UI" panose="020B0604030504040204" pitchFamily="50" charset="-128"/>
          </a:endParaRPr>
        </a:p>
        <a:p>
          <a:pPr rtl="0" eaLnBrk="1" latinLnBrk="0" hangingPunct="1"/>
          <a:r>
            <a:rPr lang="ja-JP" altLang="ja-JP" sz="1200" b="1">
              <a:solidFill>
                <a:schemeClr val="tx1"/>
              </a:solidFill>
              <a:effectLst/>
              <a:latin typeface="Meiryo UI" panose="020B0604030504040204" pitchFamily="50" charset="-128"/>
              <a:ea typeface="Meiryo UI" panose="020B0604030504040204" pitchFamily="50" charset="-128"/>
              <a:cs typeface="+mn-cs"/>
            </a:rPr>
            <a:t>○　様式中に</a:t>
          </a:r>
          <a:r>
            <a:rPr lang="en-US" altLang="ja-JP" sz="1200" b="1">
              <a:solidFill>
                <a:schemeClr val="tx1"/>
              </a:solidFill>
              <a:effectLst/>
              <a:latin typeface="Meiryo UI" panose="020B0604030504040204" pitchFamily="50" charset="-128"/>
              <a:ea typeface="Meiryo UI" panose="020B0604030504040204" pitchFamily="50" charset="-128"/>
              <a:cs typeface="+mn-cs"/>
            </a:rPr>
            <a:t>※</a:t>
          </a:r>
          <a:r>
            <a:rPr lang="ja-JP" altLang="ja-JP" sz="1200" b="1">
              <a:solidFill>
                <a:schemeClr val="tx1"/>
              </a:solidFill>
              <a:effectLst/>
              <a:latin typeface="Meiryo UI" panose="020B0604030504040204" pitchFamily="50" charset="-128"/>
              <a:ea typeface="Meiryo UI" panose="020B0604030504040204" pitchFamily="50" charset="-128"/>
              <a:cs typeface="+mn-cs"/>
            </a:rPr>
            <a:t>が付されている各項目への変更は、重要な変更に該当するため、変更する前に評価を再実施する必要があります。ただし、これらの項目の変更であっても、リスクを相当程度変動させるものではないと考えられる変更又はリスクを明らかに軽減させる変更の場合は、再実施する必要はありません。（</a:t>
          </a:r>
          <a:r>
            <a:rPr lang="en-US" altLang="ja-JP" sz="1200" b="1">
              <a:solidFill>
                <a:schemeClr val="tx1"/>
              </a:solidFill>
              <a:effectLst/>
              <a:latin typeface="Meiryo UI" panose="020B0604030504040204" pitchFamily="50" charset="-128"/>
              <a:ea typeface="Meiryo UI" panose="020B0604030504040204" pitchFamily="50" charset="-128"/>
              <a:cs typeface="+mn-cs"/>
            </a:rPr>
            <a:t>Ⅱ.2.③</a:t>
          </a:r>
          <a:r>
            <a:rPr lang="ja-JP" altLang="ja-JP" sz="1200" b="1">
              <a:solidFill>
                <a:schemeClr val="tx1"/>
              </a:solidFill>
              <a:effectLst/>
              <a:latin typeface="Meiryo UI" panose="020B0604030504040204" pitchFamily="50" charset="-128"/>
              <a:ea typeface="Meiryo UI" panose="020B0604030504040204" pitchFamily="50" charset="-128"/>
              <a:cs typeface="+mn-cs"/>
            </a:rPr>
            <a:t>を除く）</a:t>
          </a:r>
          <a:endParaRPr lang="ja-JP" altLang="ja-JP" sz="1200" b="1">
            <a:solidFill>
              <a:schemeClr val="tx1"/>
            </a:solidFill>
            <a:effectLst/>
            <a:latin typeface="Meiryo UI" panose="020B0604030504040204" pitchFamily="50" charset="-128"/>
            <a:ea typeface="Meiryo UI" panose="020B0604030504040204" pitchFamily="50" charset="-128"/>
          </a:endParaRPr>
        </a:p>
        <a:p>
          <a:pPr rtl="0" eaLnBrk="1" latinLnBrk="0" hangingPunct="1"/>
          <a:r>
            <a:rPr lang="ja-JP" altLang="ja-JP" sz="1200" b="1">
              <a:solidFill>
                <a:schemeClr val="tx1"/>
              </a:solidFill>
              <a:effectLst/>
              <a:latin typeface="Meiryo UI" panose="020B0604030504040204" pitchFamily="50" charset="-128"/>
              <a:ea typeface="Meiryo UI" panose="020B0604030504040204" pitchFamily="50" charset="-128"/>
              <a:cs typeface="+mn-cs"/>
            </a:rPr>
            <a:t>○　評価対象の事務において複数の特定個人情報ファイルを取り扱う場合は、このシートをコピーして、全ての特定個人情報ファイルについてそれぞれ記載してください（１つの特定個人情報ファイルにつき１シートで記載してください。）。</a:t>
          </a:r>
          <a:endParaRPr lang="ja-JP" altLang="ja-JP" sz="1200" b="1">
            <a:solidFill>
              <a:schemeClr val="tx1"/>
            </a:solidFill>
            <a:effectLst/>
            <a:latin typeface="Meiryo UI" panose="020B0604030504040204" pitchFamily="50" charset="-128"/>
            <a:ea typeface="Meiryo UI" panose="020B0604030504040204" pitchFamily="50" charset="-128"/>
          </a:endParaRPr>
        </a:p>
        <a:p>
          <a:pPr algn="l"/>
          <a:endParaRPr kumimoji="1" lang="ja-JP" altLang="en-US" sz="1100"/>
        </a:p>
      </xdr:txBody>
    </xdr:sp>
    <xdr:clientData/>
  </xdr:twoCellAnchor>
  <xdr:twoCellAnchor>
    <xdr:from>
      <xdr:col>39</xdr:col>
      <xdr:colOff>93345</xdr:colOff>
      <xdr:row>1</xdr:row>
      <xdr:rowOff>1905</xdr:rowOff>
    </xdr:from>
    <xdr:to>
      <xdr:col>89</xdr:col>
      <xdr:colOff>166370</xdr:colOff>
      <xdr:row>26</xdr:row>
      <xdr:rowOff>31750</xdr:rowOff>
    </xdr:to>
    <xdr:sp macro="" textlink="">
      <xdr:nvSpPr>
        <xdr:cNvPr id="3" name="四角形: 角を丸くする 2">
          <a:extLst>
            <a:ext uri="{FF2B5EF4-FFF2-40B4-BE49-F238E27FC236}">
              <a16:creationId xmlns:a16="http://schemas.microsoft.com/office/drawing/2014/main" id="{EAF6DD95-D2DE-48CE-816D-8ADC60B7B7FC}"/>
            </a:ext>
          </a:extLst>
        </xdr:cNvPr>
        <xdr:cNvSpPr/>
      </xdr:nvSpPr>
      <xdr:spPr>
        <a:xfrm>
          <a:off x="7522845" y="128905"/>
          <a:ext cx="6740525" cy="3204845"/>
        </a:xfrm>
        <a:prstGeom prst="roundRect">
          <a:avLst>
            <a:gd name="adj" fmla="val 6301"/>
          </a:avLst>
        </a:prstGeom>
        <a:solidFill>
          <a:srgbClr val="99FFCC"/>
        </a:solidFill>
        <a:ln w="76200" cmpd="dbl">
          <a:solidFill>
            <a:srgbClr val="FF28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tIns="36000" bIns="36000" rtlCol="0" anchor="t"/>
        <a:lstStyle/>
        <a:p>
          <a:pPr rtl="0" eaLnBrk="1" latinLnBrk="0" hangingPunct="1"/>
          <a:r>
            <a:rPr lang="en-US" altLang="ja-JP" sz="1400" b="1">
              <a:solidFill>
                <a:srgbClr val="FF0000"/>
              </a:solidFill>
              <a:effectLst/>
              <a:latin typeface="Meiryo UI" panose="020B0604030504040204" pitchFamily="50" charset="-128"/>
              <a:ea typeface="Meiryo UI" panose="020B0604030504040204" pitchFamily="50" charset="-128"/>
              <a:cs typeface="+mn-cs"/>
            </a:rPr>
            <a:t>※ </a:t>
          </a:r>
          <a:r>
            <a:rPr lang="ja-JP" altLang="en-US" sz="1400" b="1">
              <a:solidFill>
                <a:srgbClr val="FF0000"/>
              </a:solidFill>
              <a:effectLst/>
              <a:latin typeface="Meiryo UI" panose="020B0604030504040204" pitchFamily="50" charset="-128"/>
              <a:ea typeface="Meiryo UI" panose="020B0604030504040204" pitchFamily="50" charset="-128"/>
              <a:cs typeface="+mn-cs"/>
            </a:rPr>
            <a:t>重要 </a:t>
          </a:r>
          <a:r>
            <a:rPr lang="en-US" altLang="ja-JP" sz="1400" b="1">
              <a:solidFill>
                <a:srgbClr val="FF0000"/>
              </a:solidFill>
              <a:effectLst/>
              <a:latin typeface="Meiryo UI" panose="020B0604030504040204" pitchFamily="50" charset="-128"/>
              <a:ea typeface="Meiryo UI" panose="020B0604030504040204" pitchFamily="50" charset="-128"/>
              <a:cs typeface="+mn-cs"/>
            </a:rPr>
            <a:t>※</a:t>
          </a:r>
        </a:p>
        <a:p>
          <a:pPr rtl="0" eaLnBrk="1" latinLnBrk="0" hangingPunct="1"/>
          <a:r>
            <a:rPr lang="ja-JP" altLang="en-US" sz="1100" b="1">
              <a:solidFill>
                <a:srgbClr val="FF0000"/>
              </a:solidFill>
              <a:effectLst/>
              <a:latin typeface="Meiryo UI" panose="020B0604030504040204" pitchFamily="50" charset="-128"/>
              <a:ea typeface="Meiryo UI" panose="020B0604030504040204" pitchFamily="50" charset="-128"/>
              <a:cs typeface="+mn-cs"/>
            </a:rPr>
            <a:t>○　委託事項２～</a:t>
          </a:r>
          <a:r>
            <a:rPr lang="en-US" altLang="ja-JP" sz="1100" b="1">
              <a:solidFill>
                <a:srgbClr val="FF0000"/>
              </a:solidFill>
              <a:effectLst/>
              <a:latin typeface="Meiryo UI" panose="020B0604030504040204" pitchFamily="50" charset="-128"/>
              <a:ea typeface="Meiryo UI" panose="020B0604030504040204" pitchFamily="50" charset="-128"/>
              <a:cs typeface="+mn-cs"/>
            </a:rPr>
            <a:t>20</a:t>
          </a:r>
          <a:r>
            <a:rPr lang="ja-JP" altLang="en-US" sz="1100" b="1">
              <a:solidFill>
                <a:srgbClr val="FF0000"/>
              </a:solidFill>
              <a:effectLst/>
              <a:latin typeface="Meiryo UI" panose="020B0604030504040204" pitchFamily="50" charset="-128"/>
              <a:ea typeface="Meiryo UI" panose="020B0604030504040204" pitchFamily="50" charset="-128"/>
              <a:cs typeface="+mn-cs"/>
            </a:rPr>
            <a:t>、提供先</a:t>
          </a:r>
          <a:r>
            <a:rPr lang="en-US" altLang="ja-JP" sz="1100" b="1">
              <a:solidFill>
                <a:srgbClr val="FF0000"/>
              </a:solidFill>
              <a:effectLst/>
              <a:latin typeface="Meiryo UI" panose="020B0604030504040204" pitchFamily="50" charset="-128"/>
              <a:ea typeface="Meiryo UI" panose="020B0604030504040204" pitchFamily="50" charset="-128"/>
              <a:cs typeface="+mn-cs"/>
            </a:rPr>
            <a:t>2</a:t>
          </a:r>
          <a:r>
            <a:rPr lang="ja-JP" altLang="en-US" sz="1100" b="1">
              <a:solidFill>
                <a:srgbClr val="FF0000"/>
              </a:solidFill>
              <a:effectLst/>
              <a:latin typeface="Meiryo UI" panose="020B0604030504040204" pitchFamily="50" charset="-128"/>
              <a:ea typeface="Meiryo UI" panose="020B0604030504040204" pitchFamily="50" charset="-128"/>
              <a:cs typeface="+mn-cs"/>
            </a:rPr>
            <a:t>～</a:t>
          </a:r>
          <a:r>
            <a:rPr lang="en-US" altLang="ja-JP" sz="1100" b="1">
              <a:solidFill>
                <a:srgbClr val="FF0000"/>
              </a:solidFill>
              <a:effectLst/>
              <a:latin typeface="Meiryo UI" panose="020B0604030504040204" pitchFamily="50" charset="-128"/>
              <a:ea typeface="Meiryo UI" panose="020B0604030504040204" pitchFamily="50" charset="-128"/>
              <a:cs typeface="+mn-cs"/>
            </a:rPr>
            <a:t>20</a:t>
          </a:r>
          <a:r>
            <a:rPr lang="ja-JP" altLang="en-US" sz="1100" b="1">
              <a:solidFill>
                <a:srgbClr val="FF0000"/>
              </a:solidFill>
              <a:effectLst/>
              <a:latin typeface="Meiryo UI" panose="020B0604030504040204" pitchFamily="50" charset="-128"/>
              <a:ea typeface="Meiryo UI" panose="020B0604030504040204" pitchFamily="50" charset="-128"/>
              <a:cs typeface="+mn-cs"/>
            </a:rPr>
            <a:t>、移転先</a:t>
          </a:r>
          <a:r>
            <a:rPr lang="en-US" altLang="ja-JP" sz="1100" b="1">
              <a:solidFill>
                <a:srgbClr val="FF0000"/>
              </a:solidFill>
              <a:effectLst/>
              <a:latin typeface="Meiryo UI" panose="020B0604030504040204" pitchFamily="50" charset="-128"/>
              <a:ea typeface="Meiryo UI" panose="020B0604030504040204" pitchFamily="50" charset="-128"/>
              <a:cs typeface="+mn-cs"/>
            </a:rPr>
            <a:t>2</a:t>
          </a:r>
          <a:r>
            <a:rPr lang="ja-JP" altLang="en-US" sz="1100" b="1">
              <a:solidFill>
                <a:srgbClr val="FF0000"/>
              </a:solidFill>
              <a:effectLst/>
              <a:latin typeface="Meiryo UI" panose="020B0604030504040204" pitchFamily="50" charset="-128"/>
              <a:ea typeface="Meiryo UI" panose="020B0604030504040204" pitchFamily="50" charset="-128"/>
              <a:cs typeface="+mn-cs"/>
            </a:rPr>
            <a:t>～</a:t>
          </a:r>
          <a:r>
            <a:rPr lang="en-US" altLang="ja-JP" sz="1100" b="1">
              <a:solidFill>
                <a:srgbClr val="FF0000"/>
              </a:solidFill>
              <a:effectLst/>
              <a:latin typeface="Meiryo UI" panose="020B0604030504040204" pitchFamily="50" charset="-128"/>
              <a:ea typeface="Meiryo UI" panose="020B0604030504040204" pitchFamily="50" charset="-128"/>
              <a:cs typeface="+mn-cs"/>
            </a:rPr>
            <a:t>20</a:t>
          </a:r>
          <a:r>
            <a:rPr lang="ja-JP" altLang="en-US" sz="1100" b="1">
              <a:solidFill>
                <a:srgbClr val="FF0000"/>
              </a:solidFill>
              <a:effectLst/>
              <a:latin typeface="Meiryo UI" panose="020B0604030504040204" pitchFamily="50" charset="-128"/>
              <a:ea typeface="Meiryo UI" panose="020B0604030504040204" pitchFamily="50" charset="-128"/>
              <a:cs typeface="+mn-cs"/>
            </a:rPr>
            <a:t>の行について、表示／非表示の切替を行うと、 「５．特定個人情報の提供・移転（委託に伴うものを除く。）」以降のセルに校閲機能で付しているメモが表示されなくなることがあります（改ページの位置が変わることによってメモの位置が変わることがあります）。</a:t>
          </a:r>
          <a:endParaRPr lang="en-US" altLang="ja-JP" sz="1100" b="1">
            <a:solidFill>
              <a:srgbClr val="FF0000"/>
            </a:solidFill>
            <a:effectLst/>
            <a:latin typeface="Meiryo UI" panose="020B0604030504040204" pitchFamily="50" charset="-128"/>
            <a:ea typeface="Meiryo UI" panose="020B0604030504040204" pitchFamily="50" charset="-128"/>
            <a:cs typeface="+mn-cs"/>
          </a:endParaRPr>
        </a:p>
        <a:p>
          <a:pPr rtl="0" eaLnBrk="1" latinLnBrk="0" hangingPunct="1"/>
          <a:r>
            <a:rPr lang="ja-JP" altLang="en-US" sz="1100" b="1">
              <a:solidFill>
                <a:srgbClr val="FF0000"/>
              </a:solidFill>
              <a:effectLst/>
              <a:latin typeface="Meiryo UI" panose="020B0604030504040204" pitchFamily="50" charset="-128"/>
              <a:ea typeface="Meiryo UI" panose="020B0604030504040204" pitchFamily="50" charset="-128"/>
              <a:cs typeface="+mn-cs"/>
            </a:rPr>
            <a:t>○　その場合、全ての非表示行を表示した上で、表示されなくなったセルを選択して右クリック＞「メモの表示</a:t>
          </a:r>
          <a:r>
            <a:rPr lang="en-US" altLang="ja-JP" sz="1100" b="1">
              <a:solidFill>
                <a:srgbClr val="FF0000"/>
              </a:solidFill>
              <a:effectLst/>
              <a:latin typeface="Meiryo UI" panose="020B0604030504040204" pitchFamily="50" charset="-128"/>
              <a:ea typeface="Meiryo UI" panose="020B0604030504040204" pitchFamily="50" charset="-128"/>
              <a:cs typeface="+mn-cs"/>
            </a:rPr>
            <a:t>/</a:t>
          </a:r>
          <a:r>
            <a:rPr lang="ja-JP" altLang="en-US" sz="1100" b="1">
              <a:solidFill>
                <a:srgbClr val="FF0000"/>
              </a:solidFill>
              <a:effectLst/>
              <a:latin typeface="Meiryo UI" panose="020B0604030504040204" pitchFamily="50" charset="-128"/>
              <a:ea typeface="Meiryo UI" panose="020B0604030504040204" pitchFamily="50" charset="-128"/>
              <a:cs typeface="+mn-cs"/>
            </a:rPr>
            <a:t>非表示」でメモを表示した上で、シート内でメモを探してください。メモの高さが圧縮され線のように表示されているケースもあるため、メモの箱をクリック＆ドラックするなどして高さを戻してください。</a:t>
          </a:r>
          <a:endParaRPr lang="en-US" altLang="ja-JP" sz="1100" b="1">
            <a:solidFill>
              <a:srgbClr val="FF0000"/>
            </a:solidFill>
            <a:effectLst/>
            <a:latin typeface="Meiryo UI" panose="020B0604030504040204" pitchFamily="50" charset="-128"/>
            <a:ea typeface="Meiryo UI" panose="020B0604030504040204" pitchFamily="50" charset="-128"/>
            <a:cs typeface="+mn-cs"/>
          </a:endParaRPr>
        </a:p>
        <a:p>
          <a:pPr rtl="0" eaLnBrk="1" latinLnBrk="0" hangingPunct="1"/>
          <a:r>
            <a:rPr lang="ja-JP" altLang="en-US" sz="1100" b="1">
              <a:solidFill>
                <a:srgbClr val="FF0000"/>
              </a:solidFill>
              <a:effectLst/>
              <a:latin typeface="Meiryo UI" panose="020B0604030504040204" pitchFamily="50" charset="-128"/>
              <a:ea typeface="Meiryo UI" panose="020B0604030504040204" pitchFamily="50" charset="-128"/>
              <a:cs typeface="+mn-cs"/>
            </a:rPr>
            <a:t>（</a:t>
          </a:r>
          <a:r>
            <a:rPr lang="en-US" altLang="ja-JP" sz="1100" b="1">
              <a:solidFill>
                <a:srgbClr val="FF0000"/>
              </a:solidFill>
              <a:effectLst/>
              <a:latin typeface="Meiryo UI" panose="020B0604030504040204" pitchFamily="50" charset="-128"/>
              <a:ea typeface="Meiryo UI" panose="020B0604030504040204" pitchFamily="50" charset="-128"/>
              <a:cs typeface="+mn-cs"/>
            </a:rPr>
            <a:t>※</a:t>
          </a:r>
          <a:r>
            <a:rPr lang="ja-JP" altLang="en-US" sz="1100" b="1">
              <a:solidFill>
                <a:srgbClr val="FF0000"/>
              </a:solidFill>
              <a:effectLst/>
              <a:latin typeface="Meiryo UI" panose="020B0604030504040204" pitchFamily="50" charset="-128"/>
              <a:ea typeface="Meiryo UI" panose="020B0604030504040204" pitchFamily="50" charset="-128"/>
              <a:cs typeface="+mn-cs"/>
            </a:rPr>
            <a:t>　上記の操作ができるよう、このシートはコメントのロックを解除しています。また、</a:t>
          </a:r>
          <a:r>
            <a:rPr lang="ja-JP" altLang="en-US" sz="1100" b="1" u="sng">
              <a:solidFill>
                <a:srgbClr val="FF0000"/>
              </a:solidFill>
              <a:effectLst/>
              <a:latin typeface="Meiryo UI" panose="020B0604030504040204" pitchFamily="50" charset="-128"/>
              <a:ea typeface="Meiryo UI" panose="020B0604030504040204" pitchFamily="50" charset="-128"/>
              <a:cs typeface="+mn-cs"/>
            </a:rPr>
            <a:t>最初から閲覧不可となるメモが生じないよう、改ページを多数挿入しています。お手数ですが、</a:t>
          </a:r>
          <a:r>
            <a:rPr lang="en-US" altLang="ja-JP" sz="1100" b="1" u="sng">
              <a:solidFill>
                <a:srgbClr val="FF0000"/>
              </a:solidFill>
              <a:effectLst/>
              <a:latin typeface="Meiryo UI" panose="020B0604030504040204" pitchFamily="50" charset="-128"/>
              <a:ea typeface="Meiryo UI" panose="020B0604030504040204" pitchFamily="50" charset="-128"/>
              <a:cs typeface="+mn-cs"/>
            </a:rPr>
            <a:t>PDF</a:t>
          </a:r>
          <a:r>
            <a:rPr lang="ja-JP" altLang="en-US" sz="1100" b="1" u="sng">
              <a:solidFill>
                <a:srgbClr val="FF0000"/>
              </a:solidFill>
              <a:effectLst/>
              <a:latin typeface="Meiryo UI" panose="020B0604030504040204" pitchFamily="50" charset="-128"/>
              <a:ea typeface="Meiryo UI" panose="020B0604030504040204" pitchFamily="50" charset="-128"/>
              <a:cs typeface="+mn-cs"/>
            </a:rPr>
            <a:t>化する前に改ページの位置を調整してください。</a:t>
          </a:r>
          <a:r>
            <a:rPr lang="ja-JP" altLang="en-US" sz="1100" b="1">
              <a:solidFill>
                <a:srgbClr val="FF0000"/>
              </a:solidFill>
              <a:effectLst/>
              <a:latin typeface="Meiryo UI" panose="020B0604030504040204" pitchFamily="50" charset="-128"/>
              <a:ea typeface="Meiryo UI" panose="020B0604030504040204" pitchFamily="50" charset="-128"/>
              <a:cs typeface="+mn-cs"/>
            </a:rPr>
            <a:t>）</a:t>
          </a:r>
          <a:endParaRPr lang="en-US" altLang="ja-JP" sz="1100" b="1">
            <a:solidFill>
              <a:srgbClr val="FF0000"/>
            </a:solidFill>
            <a:effectLst/>
            <a:latin typeface="Meiryo UI" panose="020B0604030504040204" pitchFamily="50" charset="-128"/>
            <a:ea typeface="Meiryo UI" panose="020B0604030504040204" pitchFamily="50" charset="-128"/>
            <a:cs typeface="+mn-cs"/>
          </a:endParaRPr>
        </a:p>
        <a:p>
          <a:pPr rtl="0" eaLnBrk="1" latinLnBrk="0" hangingPunct="1"/>
          <a:r>
            <a:rPr lang="ja-JP" altLang="en-US" sz="1100" b="1">
              <a:solidFill>
                <a:srgbClr val="FF0000"/>
              </a:solidFill>
              <a:effectLst/>
              <a:latin typeface="Meiryo UI" panose="020B0604030504040204" pitchFamily="50" charset="-128"/>
              <a:ea typeface="Meiryo UI" panose="020B0604030504040204" pitchFamily="50" charset="-128"/>
              <a:cs typeface="+mn-cs"/>
            </a:rPr>
            <a:t>○　なお、メモの内容は、記載要領でも確認できます。</a:t>
          </a:r>
          <a:endParaRPr lang="en-US" altLang="ja-JP" sz="1200" b="1">
            <a:solidFill>
              <a:srgbClr val="FF0000"/>
            </a:solidFill>
            <a:effectLst/>
            <a:latin typeface="Meiryo UI" panose="020B0604030504040204" pitchFamily="50" charset="-128"/>
            <a:ea typeface="Meiryo UI" panose="020B0604030504040204" pitchFamily="50" charset="-128"/>
            <a:cs typeface="+mn-cs"/>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39</xdr:col>
      <xdr:colOff>58234</xdr:colOff>
      <xdr:row>27</xdr:row>
      <xdr:rowOff>118445</xdr:rowOff>
    </xdr:from>
    <xdr:to>
      <xdr:col>89</xdr:col>
      <xdr:colOff>95064</xdr:colOff>
      <xdr:row>59</xdr:row>
      <xdr:rowOff>75190</xdr:rowOff>
    </xdr:to>
    <xdr:sp macro="" textlink="">
      <xdr:nvSpPr>
        <xdr:cNvPr id="2" name="四角形: 角を丸くする 1">
          <a:extLst>
            <a:ext uri="{FF2B5EF4-FFF2-40B4-BE49-F238E27FC236}">
              <a16:creationId xmlns:a16="http://schemas.microsoft.com/office/drawing/2014/main" id="{0A0D9F84-FDFA-4862-9845-1DAA2259A7CB}"/>
            </a:ext>
          </a:extLst>
        </xdr:cNvPr>
        <xdr:cNvSpPr/>
      </xdr:nvSpPr>
      <xdr:spPr>
        <a:xfrm>
          <a:off x="6299014" y="3410285"/>
          <a:ext cx="5637530" cy="3858185"/>
        </a:xfrm>
        <a:prstGeom prst="roundRect">
          <a:avLst>
            <a:gd name="adj" fmla="val 6301"/>
          </a:avLst>
        </a:prstGeom>
        <a:solidFill>
          <a:schemeClr val="accent5">
            <a:lumMod val="20000"/>
            <a:lumOff val="80000"/>
          </a:schemeClr>
        </a:solidFill>
        <a:ln>
          <a:solidFill>
            <a:schemeClr val="accent5">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rtl="0" eaLnBrk="1" latinLnBrk="0" hangingPunct="1"/>
          <a:r>
            <a:rPr lang="ja-JP" altLang="ja-JP" sz="1200" b="1">
              <a:solidFill>
                <a:schemeClr val="tx1"/>
              </a:solidFill>
              <a:effectLst/>
              <a:latin typeface="Meiryo UI" panose="020B0604030504040204" pitchFamily="50" charset="-128"/>
              <a:ea typeface="Meiryo UI" panose="020B0604030504040204" pitchFamily="50" charset="-128"/>
              <a:cs typeface="+mn-cs"/>
            </a:rPr>
            <a:t>○　</a:t>
          </a:r>
          <a:r>
            <a:rPr lang="en-US" altLang="ja-JP" sz="1200" b="1">
              <a:solidFill>
                <a:schemeClr val="tx1"/>
              </a:solidFill>
              <a:effectLst/>
              <a:latin typeface="Meiryo UI" panose="020B0604030504040204" pitchFamily="50" charset="-128"/>
              <a:ea typeface="Meiryo UI" panose="020B0604030504040204" pitchFamily="50" charset="-128"/>
              <a:cs typeface="+mn-cs"/>
            </a:rPr>
            <a:t>II</a:t>
          </a:r>
          <a:r>
            <a:rPr lang="ja-JP" altLang="ja-JP" sz="1200" b="1">
              <a:solidFill>
                <a:schemeClr val="tx1"/>
              </a:solidFill>
              <a:effectLst/>
              <a:latin typeface="Meiryo UI" panose="020B0604030504040204" pitchFamily="50" charset="-128"/>
              <a:ea typeface="Meiryo UI" panose="020B0604030504040204" pitchFamily="50" charset="-128"/>
              <a:cs typeface="+mn-cs"/>
            </a:rPr>
            <a:t>は、評価対象の事務において取り扱う特定個人情報ファイルの内容と、その取扱いプロセスを把握するためのものです。これにより、対象人数が多い、記録項目が多い、使用者数が多い、特定個人情報ファイルの取扱いを委託・再委託している、保管期間が長い等、特定個人情報ファイルの特徴を把握することができ、それを踏まえて、</a:t>
          </a:r>
          <a:r>
            <a:rPr lang="en-US" altLang="ja-JP" sz="1200" b="1">
              <a:solidFill>
                <a:schemeClr val="tx1"/>
              </a:solidFill>
              <a:effectLst/>
              <a:latin typeface="Meiryo UI" panose="020B0604030504040204" pitchFamily="50" charset="-128"/>
              <a:ea typeface="Meiryo UI" panose="020B0604030504040204" pitchFamily="50" charset="-128"/>
              <a:cs typeface="+mn-cs"/>
            </a:rPr>
            <a:t>Ⅲ </a:t>
          </a:r>
          <a:r>
            <a:rPr lang="ja-JP" altLang="ja-JP" sz="1200" b="1">
              <a:solidFill>
                <a:schemeClr val="tx1"/>
              </a:solidFill>
              <a:effectLst/>
              <a:latin typeface="Meiryo UI" panose="020B0604030504040204" pitchFamily="50" charset="-128"/>
              <a:ea typeface="Meiryo UI" panose="020B0604030504040204" pitchFamily="50" charset="-128"/>
              <a:cs typeface="+mn-cs"/>
            </a:rPr>
            <a:t>において特定個人情報ファイルの取扱いプロセスにおけるリスク対策について検討することになります。</a:t>
          </a:r>
          <a:endParaRPr lang="ja-JP" altLang="ja-JP" sz="1200" b="1">
            <a:solidFill>
              <a:schemeClr val="tx1"/>
            </a:solidFill>
            <a:effectLst/>
            <a:latin typeface="Meiryo UI" panose="020B0604030504040204" pitchFamily="50" charset="-128"/>
            <a:ea typeface="Meiryo UI" panose="020B0604030504040204" pitchFamily="50" charset="-128"/>
          </a:endParaRPr>
        </a:p>
        <a:p>
          <a:pPr rtl="0" eaLnBrk="1" latinLnBrk="0" hangingPunct="1"/>
          <a:r>
            <a:rPr lang="ja-JP" altLang="ja-JP" sz="1200" b="1">
              <a:solidFill>
                <a:schemeClr val="tx1"/>
              </a:solidFill>
              <a:effectLst/>
              <a:latin typeface="Meiryo UI" panose="020B0604030504040204" pitchFamily="50" charset="-128"/>
              <a:ea typeface="Meiryo UI" panose="020B0604030504040204" pitchFamily="50" charset="-128"/>
              <a:cs typeface="+mn-cs"/>
            </a:rPr>
            <a:t>○　様式中に</a:t>
          </a:r>
          <a:r>
            <a:rPr lang="en-US" altLang="ja-JP" sz="1200" b="1">
              <a:solidFill>
                <a:schemeClr val="tx1"/>
              </a:solidFill>
              <a:effectLst/>
              <a:latin typeface="Meiryo UI" panose="020B0604030504040204" pitchFamily="50" charset="-128"/>
              <a:ea typeface="Meiryo UI" panose="020B0604030504040204" pitchFamily="50" charset="-128"/>
              <a:cs typeface="+mn-cs"/>
            </a:rPr>
            <a:t>※</a:t>
          </a:r>
          <a:r>
            <a:rPr lang="ja-JP" altLang="ja-JP" sz="1200" b="1">
              <a:solidFill>
                <a:schemeClr val="tx1"/>
              </a:solidFill>
              <a:effectLst/>
              <a:latin typeface="Meiryo UI" panose="020B0604030504040204" pitchFamily="50" charset="-128"/>
              <a:ea typeface="Meiryo UI" panose="020B0604030504040204" pitchFamily="50" charset="-128"/>
              <a:cs typeface="+mn-cs"/>
            </a:rPr>
            <a:t>が付されている各項目への変更は、重要な変更に該当するため、変更する前に評価を再実施する必要があります。ただし、これらの項目の変更であっても、リスクを相当程度変動させるものではないと考えられる変更又はリスクを明らかに軽減させる変更の場合は、再実施する必要はありません。（</a:t>
          </a:r>
          <a:r>
            <a:rPr lang="en-US" altLang="ja-JP" sz="1200" b="1">
              <a:solidFill>
                <a:schemeClr val="tx1"/>
              </a:solidFill>
              <a:effectLst/>
              <a:latin typeface="Meiryo UI" panose="020B0604030504040204" pitchFamily="50" charset="-128"/>
              <a:ea typeface="Meiryo UI" panose="020B0604030504040204" pitchFamily="50" charset="-128"/>
              <a:cs typeface="+mn-cs"/>
            </a:rPr>
            <a:t>Ⅱ.2.③</a:t>
          </a:r>
          <a:r>
            <a:rPr lang="ja-JP" altLang="ja-JP" sz="1200" b="1">
              <a:solidFill>
                <a:schemeClr val="tx1"/>
              </a:solidFill>
              <a:effectLst/>
              <a:latin typeface="Meiryo UI" panose="020B0604030504040204" pitchFamily="50" charset="-128"/>
              <a:ea typeface="Meiryo UI" panose="020B0604030504040204" pitchFamily="50" charset="-128"/>
              <a:cs typeface="+mn-cs"/>
            </a:rPr>
            <a:t>を除く）</a:t>
          </a:r>
          <a:endParaRPr lang="ja-JP" altLang="ja-JP" sz="1200" b="1">
            <a:solidFill>
              <a:schemeClr val="tx1"/>
            </a:solidFill>
            <a:effectLst/>
            <a:latin typeface="Meiryo UI" panose="020B0604030504040204" pitchFamily="50" charset="-128"/>
            <a:ea typeface="Meiryo UI" panose="020B0604030504040204" pitchFamily="50" charset="-128"/>
          </a:endParaRPr>
        </a:p>
        <a:p>
          <a:pPr rtl="0" eaLnBrk="1" latinLnBrk="0" hangingPunct="1"/>
          <a:r>
            <a:rPr lang="ja-JP" altLang="ja-JP" sz="1200" b="1">
              <a:solidFill>
                <a:schemeClr val="tx1"/>
              </a:solidFill>
              <a:effectLst/>
              <a:latin typeface="Meiryo UI" panose="020B0604030504040204" pitchFamily="50" charset="-128"/>
              <a:ea typeface="Meiryo UI" panose="020B0604030504040204" pitchFamily="50" charset="-128"/>
              <a:cs typeface="+mn-cs"/>
            </a:rPr>
            <a:t>○　評価対象の事務において複数の特定個人情報ファイルを取り扱う場合は、このシートをコピーして、全ての特定個人情報ファイルについてそれぞれ記載してください（１つの特定個人情報ファイルにつき１シートで記載してください。）。</a:t>
          </a:r>
          <a:endParaRPr lang="ja-JP" altLang="ja-JP" sz="1200" b="1">
            <a:solidFill>
              <a:schemeClr val="tx1"/>
            </a:solidFill>
            <a:effectLst/>
            <a:latin typeface="Meiryo UI" panose="020B0604030504040204" pitchFamily="50" charset="-128"/>
            <a:ea typeface="Meiryo UI" panose="020B0604030504040204" pitchFamily="50" charset="-128"/>
          </a:endParaRPr>
        </a:p>
        <a:p>
          <a:pPr algn="l"/>
          <a:endParaRPr kumimoji="1" lang="ja-JP" altLang="en-US" sz="1100"/>
        </a:p>
      </xdr:txBody>
    </xdr:sp>
    <xdr:clientData/>
  </xdr:twoCellAnchor>
  <xdr:twoCellAnchor>
    <xdr:from>
      <xdr:col>39</xdr:col>
      <xdr:colOff>93345</xdr:colOff>
      <xdr:row>1</xdr:row>
      <xdr:rowOff>1905</xdr:rowOff>
    </xdr:from>
    <xdr:to>
      <xdr:col>89</xdr:col>
      <xdr:colOff>166370</xdr:colOff>
      <xdr:row>26</xdr:row>
      <xdr:rowOff>31750</xdr:rowOff>
    </xdr:to>
    <xdr:sp macro="" textlink="">
      <xdr:nvSpPr>
        <xdr:cNvPr id="3" name="四角形: 角を丸くする 2">
          <a:extLst>
            <a:ext uri="{FF2B5EF4-FFF2-40B4-BE49-F238E27FC236}">
              <a16:creationId xmlns:a16="http://schemas.microsoft.com/office/drawing/2014/main" id="{0AECAFA0-CFAB-4AB3-A581-A46FB73F6C93}"/>
            </a:ext>
          </a:extLst>
        </xdr:cNvPr>
        <xdr:cNvSpPr/>
      </xdr:nvSpPr>
      <xdr:spPr>
        <a:xfrm>
          <a:off x="6334125" y="123825"/>
          <a:ext cx="5666105" cy="3077845"/>
        </a:xfrm>
        <a:prstGeom prst="roundRect">
          <a:avLst>
            <a:gd name="adj" fmla="val 6301"/>
          </a:avLst>
        </a:prstGeom>
        <a:solidFill>
          <a:srgbClr val="99FFCC"/>
        </a:solidFill>
        <a:ln w="76200" cmpd="dbl">
          <a:solidFill>
            <a:srgbClr val="FF28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tIns="36000" bIns="36000" rtlCol="0" anchor="t"/>
        <a:lstStyle/>
        <a:p>
          <a:pPr rtl="0" eaLnBrk="1" latinLnBrk="0" hangingPunct="1"/>
          <a:r>
            <a:rPr lang="en-US" altLang="ja-JP" sz="1400" b="1">
              <a:solidFill>
                <a:srgbClr val="FF0000"/>
              </a:solidFill>
              <a:effectLst/>
              <a:latin typeface="Meiryo UI" panose="020B0604030504040204" pitchFamily="50" charset="-128"/>
              <a:ea typeface="Meiryo UI" panose="020B0604030504040204" pitchFamily="50" charset="-128"/>
              <a:cs typeface="+mn-cs"/>
            </a:rPr>
            <a:t>※ </a:t>
          </a:r>
          <a:r>
            <a:rPr lang="ja-JP" altLang="en-US" sz="1400" b="1">
              <a:solidFill>
                <a:srgbClr val="FF0000"/>
              </a:solidFill>
              <a:effectLst/>
              <a:latin typeface="Meiryo UI" panose="020B0604030504040204" pitchFamily="50" charset="-128"/>
              <a:ea typeface="Meiryo UI" panose="020B0604030504040204" pitchFamily="50" charset="-128"/>
              <a:cs typeface="+mn-cs"/>
            </a:rPr>
            <a:t>重要 </a:t>
          </a:r>
          <a:r>
            <a:rPr lang="en-US" altLang="ja-JP" sz="1400" b="1">
              <a:solidFill>
                <a:srgbClr val="FF0000"/>
              </a:solidFill>
              <a:effectLst/>
              <a:latin typeface="Meiryo UI" panose="020B0604030504040204" pitchFamily="50" charset="-128"/>
              <a:ea typeface="Meiryo UI" panose="020B0604030504040204" pitchFamily="50" charset="-128"/>
              <a:cs typeface="+mn-cs"/>
            </a:rPr>
            <a:t>※</a:t>
          </a:r>
        </a:p>
        <a:p>
          <a:pPr rtl="0" eaLnBrk="1" latinLnBrk="0" hangingPunct="1"/>
          <a:r>
            <a:rPr lang="ja-JP" altLang="en-US" sz="1100" b="1">
              <a:solidFill>
                <a:srgbClr val="FF0000"/>
              </a:solidFill>
              <a:effectLst/>
              <a:latin typeface="Meiryo UI" panose="020B0604030504040204" pitchFamily="50" charset="-128"/>
              <a:ea typeface="Meiryo UI" panose="020B0604030504040204" pitchFamily="50" charset="-128"/>
              <a:cs typeface="+mn-cs"/>
            </a:rPr>
            <a:t>○　委託事項２～</a:t>
          </a:r>
          <a:r>
            <a:rPr lang="en-US" altLang="ja-JP" sz="1100" b="1">
              <a:solidFill>
                <a:srgbClr val="FF0000"/>
              </a:solidFill>
              <a:effectLst/>
              <a:latin typeface="Meiryo UI" panose="020B0604030504040204" pitchFamily="50" charset="-128"/>
              <a:ea typeface="Meiryo UI" panose="020B0604030504040204" pitchFamily="50" charset="-128"/>
              <a:cs typeface="+mn-cs"/>
            </a:rPr>
            <a:t>20</a:t>
          </a:r>
          <a:r>
            <a:rPr lang="ja-JP" altLang="en-US" sz="1100" b="1">
              <a:solidFill>
                <a:srgbClr val="FF0000"/>
              </a:solidFill>
              <a:effectLst/>
              <a:latin typeface="Meiryo UI" panose="020B0604030504040204" pitchFamily="50" charset="-128"/>
              <a:ea typeface="Meiryo UI" panose="020B0604030504040204" pitchFamily="50" charset="-128"/>
              <a:cs typeface="+mn-cs"/>
            </a:rPr>
            <a:t>、提供先</a:t>
          </a:r>
          <a:r>
            <a:rPr lang="en-US" altLang="ja-JP" sz="1100" b="1">
              <a:solidFill>
                <a:srgbClr val="FF0000"/>
              </a:solidFill>
              <a:effectLst/>
              <a:latin typeface="Meiryo UI" panose="020B0604030504040204" pitchFamily="50" charset="-128"/>
              <a:ea typeface="Meiryo UI" panose="020B0604030504040204" pitchFamily="50" charset="-128"/>
              <a:cs typeface="+mn-cs"/>
            </a:rPr>
            <a:t>2</a:t>
          </a:r>
          <a:r>
            <a:rPr lang="ja-JP" altLang="en-US" sz="1100" b="1">
              <a:solidFill>
                <a:srgbClr val="FF0000"/>
              </a:solidFill>
              <a:effectLst/>
              <a:latin typeface="Meiryo UI" panose="020B0604030504040204" pitchFamily="50" charset="-128"/>
              <a:ea typeface="Meiryo UI" panose="020B0604030504040204" pitchFamily="50" charset="-128"/>
              <a:cs typeface="+mn-cs"/>
            </a:rPr>
            <a:t>～</a:t>
          </a:r>
          <a:r>
            <a:rPr lang="en-US" altLang="ja-JP" sz="1100" b="1">
              <a:solidFill>
                <a:srgbClr val="FF0000"/>
              </a:solidFill>
              <a:effectLst/>
              <a:latin typeface="Meiryo UI" panose="020B0604030504040204" pitchFamily="50" charset="-128"/>
              <a:ea typeface="Meiryo UI" panose="020B0604030504040204" pitchFamily="50" charset="-128"/>
              <a:cs typeface="+mn-cs"/>
            </a:rPr>
            <a:t>20</a:t>
          </a:r>
          <a:r>
            <a:rPr lang="ja-JP" altLang="en-US" sz="1100" b="1">
              <a:solidFill>
                <a:srgbClr val="FF0000"/>
              </a:solidFill>
              <a:effectLst/>
              <a:latin typeface="Meiryo UI" panose="020B0604030504040204" pitchFamily="50" charset="-128"/>
              <a:ea typeface="Meiryo UI" panose="020B0604030504040204" pitchFamily="50" charset="-128"/>
              <a:cs typeface="+mn-cs"/>
            </a:rPr>
            <a:t>、移転先</a:t>
          </a:r>
          <a:r>
            <a:rPr lang="en-US" altLang="ja-JP" sz="1100" b="1">
              <a:solidFill>
                <a:srgbClr val="FF0000"/>
              </a:solidFill>
              <a:effectLst/>
              <a:latin typeface="Meiryo UI" panose="020B0604030504040204" pitchFamily="50" charset="-128"/>
              <a:ea typeface="Meiryo UI" panose="020B0604030504040204" pitchFamily="50" charset="-128"/>
              <a:cs typeface="+mn-cs"/>
            </a:rPr>
            <a:t>2</a:t>
          </a:r>
          <a:r>
            <a:rPr lang="ja-JP" altLang="en-US" sz="1100" b="1">
              <a:solidFill>
                <a:srgbClr val="FF0000"/>
              </a:solidFill>
              <a:effectLst/>
              <a:latin typeface="Meiryo UI" panose="020B0604030504040204" pitchFamily="50" charset="-128"/>
              <a:ea typeface="Meiryo UI" panose="020B0604030504040204" pitchFamily="50" charset="-128"/>
              <a:cs typeface="+mn-cs"/>
            </a:rPr>
            <a:t>～</a:t>
          </a:r>
          <a:r>
            <a:rPr lang="en-US" altLang="ja-JP" sz="1100" b="1">
              <a:solidFill>
                <a:srgbClr val="FF0000"/>
              </a:solidFill>
              <a:effectLst/>
              <a:latin typeface="Meiryo UI" panose="020B0604030504040204" pitchFamily="50" charset="-128"/>
              <a:ea typeface="Meiryo UI" panose="020B0604030504040204" pitchFamily="50" charset="-128"/>
              <a:cs typeface="+mn-cs"/>
            </a:rPr>
            <a:t>20</a:t>
          </a:r>
          <a:r>
            <a:rPr lang="ja-JP" altLang="en-US" sz="1100" b="1">
              <a:solidFill>
                <a:srgbClr val="FF0000"/>
              </a:solidFill>
              <a:effectLst/>
              <a:latin typeface="Meiryo UI" panose="020B0604030504040204" pitchFamily="50" charset="-128"/>
              <a:ea typeface="Meiryo UI" panose="020B0604030504040204" pitchFamily="50" charset="-128"/>
              <a:cs typeface="+mn-cs"/>
            </a:rPr>
            <a:t>の行について、表示／非表示の切替を行うと、 「５．特定個人情報の提供・移転（委託に伴うものを除く。）」以降のセルに校閲機能で付しているメモが表示されなくなることがあります（改ページの位置が変わることによってメモの位置が変わることがあります）。</a:t>
          </a:r>
          <a:endParaRPr lang="en-US" altLang="ja-JP" sz="1100" b="1">
            <a:solidFill>
              <a:srgbClr val="FF0000"/>
            </a:solidFill>
            <a:effectLst/>
            <a:latin typeface="Meiryo UI" panose="020B0604030504040204" pitchFamily="50" charset="-128"/>
            <a:ea typeface="Meiryo UI" panose="020B0604030504040204" pitchFamily="50" charset="-128"/>
            <a:cs typeface="+mn-cs"/>
          </a:endParaRPr>
        </a:p>
        <a:p>
          <a:pPr rtl="0" eaLnBrk="1" latinLnBrk="0" hangingPunct="1"/>
          <a:r>
            <a:rPr lang="ja-JP" altLang="en-US" sz="1100" b="1">
              <a:solidFill>
                <a:srgbClr val="FF0000"/>
              </a:solidFill>
              <a:effectLst/>
              <a:latin typeface="Meiryo UI" panose="020B0604030504040204" pitchFamily="50" charset="-128"/>
              <a:ea typeface="Meiryo UI" panose="020B0604030504040204" pitchFamily="50" charset="-128"/>
              <a:cs typeface="+mn-cs"/>
            </a:rPr>
            <a:t>○　その場合、全ての非表示行を表示した上で、表示されなくなったセルを選択して右クリック＞「メモの表示</a:t>
          </a:r>
          <a:r>
            <a:rPr lang="en-US" altLang="ja-JP" sz="1100" b="1">
              <a:solidFill>
                <a:srgbClr val="FF0000"/>
              </a:solidFill>
              <a:effectLst/>
              <a:latin typeface="Meiryo UI" panose="020B0604030504040204" pitchFamily="50" charset="-128"/>
              <a:ea typeface="Meiryo UI" panose="020B0604030504040204" pitchFamily="50" charset="-128"/>
              <a:cs typeface="+mn-cs"/>
            </a:rPr>
            <a:t>/</a:t>
          </a:r>
          <a:r>
            <a:rPr lang="ja-JP" altLang="en-US" sz="1100" b="1">
              <a:solidFill>
                <a:srgbClr val="FF0000"/>
              </a:solidFill>
              <a:effectLst/>
              <a:latin typeface="Meiryo UI" panose="020B0604030504040204" pitchFamily="50" charset="-128"/>
              <a:ea typeface="Meiryo UI" panose="020B0604030504040204" pitchFamily="50" charset="-128"/>
              <a:cs typeface="+mn-cs"/>
            </a:rPr>
            <a:t>非表示」でメモを表示した上で、シート内でメモを探してください。メモの高さが圧縮され線のように表示されているケースもあるため、メモの箱をクリック＆ドラックするなどして高さを戻してください。</a:t>
          </a:r>
          <a:endParaRPr lang="en-US" altLang="ja-JP" sz="1100" b="1">
            <a:solidFill>
              <a:srgbClr val="FF0000"/>
            </a:solidFill>
            <a:effectLst/>
            <a:latin typeface="Meiryo UI" panose="020B0604030504040204" pitchFamily="50" charset="-128"/>
            <a:ea typeface="Meiryo UI" panose="020B0604030504040204" pitchFamily="50" charset="-128"/>
            <a:cs typeface="+mn-cs"/>
          </a:endParaRPr>
        </a:p>
        <a:p>
          <a:pPr rtl="0" eaLnBrk="1" latinLnBrk="0" hangingPunct="1"/>
          <a:r>
            <a:rPr lang="ja-JP" altLang="en-US" sz="1100" b="1">
              <a:solidFill>
                <a:srgbClr val="FF0000"/>
              </a:solidFill>
              <a:effectLst/>
              <a:latin typeface="Meiryo UI" panose="020B0604030504040204" pitchFamily="50" charset="-128"/>
              <a:ea typeface="Meiryo UI" panose="020B0604030504040204" pitchFamily="50" charset="-128"/>
              <a:cs typeface="+mn-cs"/>
            </a:rPr>
            <a:t>（</a:t>
          </a:r>
          <a:r>
            <a:rPr lang="en-US" altLang="ja-JP" sz="1100" b="1">
              <a:solidFill>
                <a:srgbClr val="FF0000"/>
              </a:solidFill>
              <a:effectLst/>
              <a:latin typeface="Meiryo UI" panose="020B0604030504040204" pitchFamily="50" charset="-128"/>
              <a:ea typeface="Meiryo UI" panose="020B0604030504040204" pitchFamily="50" charset="-128"/>
              <a:cs typeface="+mn-cs"/>
            </a:rPr>
            <a:t>※</a:t>
          </a:r>
          <a:r>
            <a:rPr lang="ja-JP" altLang="en-US" sz="1100" b="1">
              <a:solidFill>
                <a:srgbClr val="FF0000"/>
              </a:solidFill>
              <a:effectLst/>
              <a:latin typeface="Meiryo UI" panose="020B0604030504040204" pitchFamily="50" charset="-128"/>
              <a:ea typeface="Meiryo UI" panose="020B0604030504040204" pitchFamily="50" charset="-128"/>
              <a:cs typeface="+mn-cs"/>
            </a:rPr>
            <a:t>　上記の操作ができるよう、このシートはコメントのロックを解除しています。また、</a:t>
          </a:r>
          <a:r>
            <a:rPr lang="ja-JP" altLang="en-US" sz="1100" b="1" u="sng">
              <a:solidFill>
                <a:srgbClr val="FF0000"/>
              </a:solidFill>
              <a:effectLst/>
              <a:latin typeface="Meiryo UI" panose="020B0604030504040204" pitchFamily="50" charset="-128"/>
              <a:ea typeface="Meiryo UI" panose="020B0604030504040204" pitchFamily="50" charset="-128"/>
              <a:cs typeface="+mn-cs"/>
            </a:rPr>
            <a:t>最初から閲覧不可となるメモが生じないよう、改ページを多数挿入しています。お手数ですが、</a:t>
          </a:r>
          <a:r>
            <a:rPr lang="en-US" altLang="ja-JP" sz="1100" b="1" u="sng">
              <a:solidFill>
                <a:srgbClr val="FF0000"/>
              </a:solidFill>
              <a:effectLst/>
              <a:latin typeface="Meiryo UI" panose="020B0604030504040204" pitchFamily="50" charset="-128"/>
              <a:ea typeface="Meiryo UI" panose="020B0604030504040204" pitchFamily="50" charset="-128"/>
              <a:cs typeface="+mn-cs"/>
            </a:rPr>
            <a:t>PDF</a:t>
          </a:r>
          <a:r>
            <a:rPr lang="ja-JP" altLang="en-US" sz="1100" b="1" u="sng">
              <a:solidFill>
                <a:srgbClr val="FF0000"/>
              </a:solidFill>
              <a:effectLst/>
              <a:latin typeface="Meiryo UI" panose="020B0604030504040204" pitchFamily="50" charset="-128"/>
              <a:ea typeface="Meiryo UI" panose="020B0604030504040204" pitchFamily="50" charset="-128"/>
              <a:cs typeface="+mn-cs"/>
            </a:rPr>
            <a:t>化する前に改ページの位置を調整してください。</a:t>
          </a:r>
          <a:r>
            <a:rPr lang="ja-JP" altLang="en-US" sz="1100" b="1">
              <a:solidFill>
                <a:srgbClr val="FF0000"/>
              </a:solidFill>
              <a:effectLst/>
              <a:latin typeface="Meiryo UI" panose="020B0604030504040204" pitchFamily="50" charset="-128"/>
              <a:ea typeface="Meiryo UI" panose="020B0604030504040204" pitchFamily="50" charset="-128"/>
              <a:cs typeface="+mn-cs"/>
            </a:rPr>
            <a:t>）</a:t>
          </a:r>
          <a:endParaRPr lang="en-US" altLang="ja-JP" sz="1100" b="1">
            <a:solidFill>
              <a:srgbClr val="FF0000"/>
            </a:solidFill>
            <a:effectLst/>
            <a:latin typeface="Meiryo UI" panose="020B0604030504040204" pitchFamily="50" charset="-128"/>
            <a:ea typeface="Meiryo UI" panose="020B0604030504040204" pitchFamily="50" charset="-128"/>
            <a:cs typeface="+mn-cs"/>
          </a:endParaRPr>
        </a:p>
        <a:p>
          <a:pPr rtl="0" eaLnBrk="1" latinLnBrk="0" hangingPunct="1"/>
          <a:r>
            <a:rPr lang="ja-JP" altLang="en-US" sz="1100" b="1">
              <a:solidFill>
                <a:srgbClr val="FF0000"/>
              </a:solidFill>
              <a:effectLst/>
              <a:latin typeface="Meiryo UI" panose="020B0604030504040204" pitchFamily="50" charset="-128"/>
              <a:ea typeface="Meiryo UI" panose="020B0604030504040204" pitchFamily="50" charset="-128"/>
              <a:cs typeface="+mn-cs"/>
            </a:rPr>
            <a:t>○　なお、メモの内容は、記載要領でも確認できます。</a:t>
          </a:r>
          <a:endParaRPr lang="en-US" altLang="ja-JP" sz="1200" b="1">
            <a:solidFill>
              <a:srgbClr val="FF0000"/>
            </a:solidFill>
            <a:effectLst/>
            <a:latin typeface="Meiryo UI" panose="020B0604030504040204" pitchFamily="50" charset="-128"/>
            <a:ea typeface="Meiryo UI" panose="020B0604030504040204" pitchFamily="50" charset="-128"/>
            <a:cs typeface="+mn-cs"/>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39</xdr:col>
      <xdr:colOff>31749</xdr:colOff>
      <xdr:row>11</xdr:row>
      <xdr:rowOff>76201</xdr:rowOff>
    </xdr:from>
    <xdr:to>
      <xdr:col>94</xdr:col>
      <xdr:colOff>165100</xdr:colOff>
      <xdr:row>29</xdr:row>
      <xdr:rowOff>101599</xdr:rowOff>
    </xdr:to>
    <xdr:sp macro="" textlink="">
      <xdr:nvSpPr>
        <xdr:cNvPr id="2" name="四角形: 角を丸くする 1">
          <a:extLst>
            <a:ext uri="{FF2B5EF4-FFF2-40B4-BE49-F238E27FC236}">
              <a16:creationId xmlns:a16="http://schemas.microsoft.com/office/drawing/2014/main" id="{981D06CD-3E91-415E-B530-0C580B09F84C}"/>
            </a:ext>
          </a:extLst>
        </xdr:cNvPr>
        <xdr:cNvSpPr/>
      </xdr:nvSpPr>
      <xdr:spPr>
        <a:xfrm>
          <a:off x="7461249" y="1473201"/>
          <a:ext cx="6991351" cy="2311398"/>
        </a:xfrm>
        <a:prstGeom prst="roundRect">
          <a:avLst>
            <a:gd name="adj" fmla="val 6301"/>
          </a:avLst>
        </a:prstGeom>
        <a:solidFill>
          <a:schemeClr val="accent5">
            <a:lumMod val="20000"/>
            <a:lumOff val="80000"/>
          </a:schemeClr>
        </a:solidFill>
        <a:ln>
          <a:solidFill>
            <a:schemeClr val="accent5">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tIns="36000" bIns="36000" rtlCol="0" anchor="t"/>
        <a:lstStyle/>
        <a:p>
          <a:pPr rtl="0" eaLnBrk="1" latinLnBrk="0" hangingPunct="1"/>
          <a:r>
            <a:rPr lang="ja-JP" altLang="en-US" sz="1100" b="1">
              <a:solidFill>
                <a:schemeClr val="tx1"/>
              </a:solidFill>
              <a:effectLst/>
              <a:latin typeface="Meiryo UI" panose="020B0604030504040204" pitchFamily="50" charset="-128"/>
              <a:ea typeface="Meiryo UI" panose="020B0604030504040204" pitchFamily="50" charset="-128"/>
              <a:cs typeface="+mn-cs"/>
            </a:rPr>
            <a:t>○　</a:t>
          </a:r>
          <a:r>
            <a:rPr lang="en-US" altLang="ja-JP" sz="1100" b="1">
              <a:solidFill>
                <a:schemeClr val="tx1"/>
              </a:solidFill>
              <a:effectLst/>
              <a:latin typeface="Meiryo UI" panose="020B0604030504040204" pitchFamily="50" charset="-128"/>
              <a:ea typeface="Meiryo UI" panose="020B0604030504040204" pitchFamily="50" charset="-128"/>
              <a:cs typeface="+mn-cs"/>
            </a:rPr>
            <a:t>Ⅲ</a:t>
          </a:r>
          <a:r>
            <a:rPr lang="ja-JP" altLang="en-US" sz="1100" b="1">
              <a:solidFill>
                <a:schemeClr val="tx1"/>
              </a:solidFill>
              <a:effectLst/>
              <a:latin typeface="Meiryo UI" panose="020B0604030504040204" pitchFamily="50" charset="-128"/>
              <a:ea typeface="Meiryo UI" panose="020B0604030504040204" pitchFamily="50" charset="-128"/>
              <a:cs typeface="+mn-cs"/>
            </a:rPr>
            <a:t>は、評価対象の事務における特定個人情報ファイルの取扱いプロセスにおいて想定されるリスクへの対策について記載するものです。</a:t>
          </a:r>
          <a:r>
            <a:rPr lang="en-US" altLang="ja-JP" sz="1100" b="1">
              <a:solidFill>
                <a:schemeClr val="tx1"/>
              </a:solidFill>
              <a:effectLst/>
              <a:latin typeface="Meiryo UI" panose="020B0604030504040204" pitchFamily="50" charset="-128"/>
              <a:ea typeface="Meiryo UI" panose="020B0604030504040204" pitchFamily="50" charset="-128"/>
              <a:cs typeface="+mn-cs"/>
            </a:rPr>
            <a:t>II</a:t>
          </a:r>
          <a:r>
            <a:rPr lang="ja-JP" altLang="en-US" sz="1100" b="1">
              <a:solidFill>
                <a:schemeClr val="tx1"/>
              </a:solidFill>
              <a:effectLst/>
              <a:latin typeface="Meiryo UI" panose="020B0604030504040204" pitchFamily="50" charset="-128"/>
              <a:ea typeface="Meiryo UI" panose="020B0604030504040204" pitchFamily="50" charset="-128"/>
              <a:cs typeface="+mn-cs"/>
            </a:rPr>
            <a:t>の記載を踏まえ、例示されている各リスクに具体的にどのように対応しているかを確認することで、十分なリスク対策が実施されているかを検討します。</a:t>
          </a:r>
        </a:p>
        <a:p>
          <a:pPr rtl="0" eaLnBrk="1" latinLnBrk="0" hangingPunct="1"/>
          <a:r>
            <a:rPr lang="ja-JP" altLang="en-US" sz="1100" b="1">
              <a:solidFill>
                <a:schemeClr val="tx1"/>
              </a:solidFill>
              <a:effectLst/>
              <a:latin typeface="Meiryo UI" panose="020B0604030504040204" pitchFamily="50" charset="-128"/>
              <a:ea typeface="Meiryo UI" panose="020B0604030504040204" pitchFamily="50" charset="-128"/>
              <a:cs typeface="+mn-cs"/>
            </a:rPr>
            <a:t>○　</a:t>
          </a:r>
          <a:r>
            <a:rPr lang="en-US" altLang="ja-JP" sz="1100" b="1">
              <a:solidFill>
                <a:schemeClr val="tx1"/>
              </a:solidFill>
              <a:effectLst/>
              <a:latin typeface="Meiryo UI" panose="020B0604030504040204" pitchFamily="50" charset="-128"/>
              <a:ea typeface="Meiryo UI" panose="020B0604030504040204" pitchFamily="50" charset="-128"/>
              <a:cs typeface="+mn-cs"/>
            </a:rPr>
            <a:t>Ⅲ</a:t>
          </a:r>
          <a:r>
            <a:rPr lang="ja-JP" altLang="en-US" sz="1100" b="1">
              <a:solidFill>
                <a:schemeClr val="tx1"/>
              </a:solidFill>
              <a:effectLst/>
              <a:latin typeface="Meiryo UI" panose="020B0604030504040204" pitchFamily="50" charset="-128"/>
              <a:ea typeface="Meiryo UI" panose="020B0604030504040204" pitchFamily="50" charset="-128"/>
              <a:cs typeface="+mn-cs"/>
            </a:rPr>
            <a:t>（１．及び７．リスク１⑨を除く。）に記載する内容への変更は、重要な変更に該当するため、変更する前に評価を再実施する必要があります。ただし、これらの項目の変更であっても、リスクを相当程度変動させるものではないと考えられる変更又はリスクを明らかに軽減させる変更の場合は、再実施する必要はありません。</a:t>
          </a:r>
        </a:p>
        <a:p>
          <a:pPr rtl="0" eaLnBrk="1" latinLnBrk="0" hangingPunct="1"/>
          <a:r>
            <a:rPr lang="ja-JP" altLang="en-US" sz="1100" b="1">
              <a:solidFill>
                <a:schemeClr val="tx1"/>
              </a:solidFill>
              <a:effectLst/>
              <a:latin typeface="Meiryo UI" panose="020B0604030504040204" pitchFamily="50" charset="-128"/>
              <a:ea typeface="Meiryo UI" panose="020B0604030504040204" pitchFamily="50" charset="-128"/>
              <a:cs typeface="+mn-cs"/>
            </a:rPr>
            <a:t>○　評価対象の事務において複数の特定個人情報ファイルを取り扱う場合で、特定個人情報ファイルによってリスク対策が異なるものがある場合は、このシートをコピーしてリスク対策が共通する特定個人情報ファイルごとに、それぞれ記載してください。</a:t>
          </a:r>
        </a:p>
      </xdr:txBody>
    </xdr:sp>
    <xdr:clientData/>
  </xdr:twoCellAnchor>
  <xdr:twoCellAnchor>
    <xdr:from>
      <xdr:col>39</xdr:col>
      <xdr:colOff>99786</xdr:colOff>
      <xdr:row>0</xdr:row>
      <xdr:rowOff>112032</xdr:rowOff>
    </xdr:from>
    <xdr:to>
      <xdr:col>94</xdr:col>
      <xdr:colOff>90455</xdr:colOff>
      <xdr:row>10</xdr:row>
      <xdr:rowOff>95250</xdr:rowOff>
    </xdr:to>
    <xdr:sp macro="" textlink="">
      <xdr:nvSpPr>
        <xdr:cNvPr id="5" name="四角形: 角を丸くする 4">
          <a:extLst>
            <a:ext uri="{FF2B5EF4-FFF2-40B4-BE49-F238E27FC236}">
              <a16:creationId xmlns:a16="http://schemas.microsoft.com/office/drawing/2014/main" id="{11D86111-8660-465F-90E2-161A2E48BE35}"/>
            </a:ext>
          </a:extLst>
        </xdr:cNvPr>
        <xdr:cNvSpPr/>
      </xdr:nvSpPr>
      <xdr:spPr>
        <a:xfrm>
          <a:off x="7529286" y="112032"/>
          <a:ext cx="6848669" cy="1253218"/>
        </a:xfrm>
        <a:prstGeom prst="roundRect">
          <a:avLst>
            <a:gd name="adj" fmla="val 6301"/>
          </a:avLst>
        </a:prstGeom>
        <a:solidFill>
          <a:srgbClr val="FFCCFF"/>
        </a:solidFill>
        <a:ln w="76200" cmpd="dbl">
          <a:solidFill>
            <a:srgbClr val="FF28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tIns="36000" bIns="36000" rtlCol="0" anchor="t"/>
        <a:lstStyle/>
        <a:p>
          <a:pPr rtl="0" eaLnBrk="1" latinLnBrk="0" hangingPunct="1"/>
          <a:r>
            <a:rPr lang="en-US" altLang="ja-JP" sz="1400" b="1">
              <a:solidFill>
                <a:srgbClr val="FF0000"/>
              </a:solidFill>
              <a:effectLst/>
              <a:latin typeface="Meiryo UI" panose="020B0604030504040204" pitchFamily="50" charset="-128"/>
              <a:ea typeface="Meiryo UI" panose="020B0604030504040204" pitchFamily="50" charset="-128"/>
              <a:cs typeface="+mn-cs"/>
            </a:rPr>
            <a:t>※ </a:t>
          </a:r>
          <a:r>
            <a:rPr lang="ja-JP" altLang="en-US" sz="1400" b="1">
              <a:solidFill>
                <a:srgbClr val="FF0000"/>
              </a:solidFill>
              <a:effectLst/>
              <a:latin typeface="Meiryo UI" panose="020B0604030504040204" pitchFamily="50" charset="-128"/>
              <a:ea typeface="Meiryo UI" panose="020B0604030504040204" pitchFamily="50" charset="-128"/>
              <a:cs typeface="+mn-cs"/>
            </a:rPr>
            <a:t>重要 </a:t>
          </a:r>
          <a:r>
            <a:rPr lang="en-US" altLang="ja-JP" sz="1400" b="1">
              <a:solidFill>
                <a:srgbClr val="FF0000"/>
              </a:solidFill>
              <a:effectLst/>
              <a:latin typeface="Meiryo UI" panose="020B0604030504040204" pitchFamily="50" charset="-128"/>
              <a:ea typeface="Meiryo UI" panose="020B0604030504040204" pitchFamily="50" charset="-128"/>
              <a:cs typeface="+mn-cs"/>
            </a:rPr>
            <a:t>※</a:t>
          </a:r>
        </a:p>
        <a:p>
          <a:pPr rtl="0" eaLnBrk="1" latinLnBrk="0" hangingPunct="1"/>
          <a:r>
            <a:rPr lang="ja-JP" altLang="en-US" sz="1200" b="1">
              <a:solidFill>
                <a:srgbClr val="FF0000"/>
              </a:solidFill>
              <a:effectLst/>
              <a:latin typeface="Meiryo UI" panose="020B0604030504040204" pitchFamily="50" charset="-128"/>
              <a:ea typeface="Meiryo UI" panose="020B0604030504040204" pitchFamily="50" charset="-128"/>
              <a:cs typeface="+mn-cs"/>
            </a:rPr>
            <a:t>このシートにおいて行を非表示にする操作は行わないでください。行を非表示にした場合、校閲機能で付しているメモが圧縮され再度表示することができなくなります。メモの内容は記載要領でも確認できます。</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39</xdr:col>
      <xdr:colOff>31749</xdr:colOff>
      <xdr:row>11</xdr:row>
      <xdr:rowOff>76201</xdr:rowOff>
    </xdr:from>
    <xdr:to>
      <xdr:col>94</xdr:col>
      <xdr:colOff>165100</xdr:colOff>
      <xdr:row>29</xdr:row>
      <xdr:rowOff>101599</xdr:rowOff>
    </xdr:to>
    <xdr:sp macro="" textlink="">
      <xdr:nvSpPr>
        <xdr:cNvPr id="2" name="四角形: 角を丸くする 1">
          <a:extLst>
            <a:ext uri="{FF2B5EF4-FFF2-40B4-BE49-F238E27FC236}">
              <a16:creationId xmlns:a16="http://schemas.microsoft.com/office/drawing/2014/main" id="{0CCA9E8C-1DD7-4B6B-B066-3545C8C84BCC}"/>
            </a:ext>
          </a:extLst>
        </xdr:cNvPr>
        <xdr:cNvSpPr/>
      </xdr:nvSpPr>
      <xdr:spPr>
        <a:xfrm>
          <a:off x="6272529" y="1417321"/>
          <a:ext cx="5886451" cy="2219958"/>
        </a:xfrm>
        <a:prstGeom prst="roundRect">
          <a:avLst>
            <a:gd name="adj" fmla="val 6301"/>
          </a:avLst>
        </a:prstGeom>
        <a:solidFill>
          <a:schemeClr val="accent5">
            <a:lumMod val="20000"/>
            <a:lumOff val="80000"/>
          </a:schemeClr>
        </a:solidFill>
        <a:ln>
          <a:solidFill>
            <a:schemeClr val="accent5">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tIns="36000" bIns="36000" rtlCol="0" anchor="t"/>
        <a:lstStyle/>
        <a:p>
          <a:pPr rtl="0" eaLnBrk="1" latinLnBrk="0" hangingPunct="1"/>
          <a:r>
            <a:rPr lang="ja-JP" altLang="en-US" sz="1100" b="1">
              <a:solidFill>
                <a:schemeClr val="tx1"/>
              </a:solidFill>
              <a:effectLst/>
              <a:latin typeface="Meiryo UI" panose="020B0604030504040204" pitchFamily="50" charset="-128"/>
              <a:ea typeface="Meiryo UI" panose="020B0604030504040204" pitchFamily="50" charset="-128"/>
              <a:cs typeface="+mn-cs"/>
            </a:rPr>
            <a:t>○　</a:t>
          </a:r>
          <a:r>
            <a:rPr lang="en-US" altLang="ja-JP" sz="1100" b="1">
              <a:solidFill>
                <a:schemeClr val="tx1"/>
              </a:solidFill>
              <a:effectLst/>
              <a:latin typeface="Meiryo UI" panose="020B0604030504040204" pitchFamily="50" charset="-128"/>
              <a:ea typeface="Meiryo UI" panose="020B0604030504040204" pitchFamily="50" charset="-128"/>
              <a:cs typeface="+mn-cs"/>
            </a:rPr>
            <a:t>Ⅲ</a:t>
          </a:r>
          <a:r>
            <a:rPr lang="ja-JP" altLang="en-US" sz="1100" b="1">
              <a:solidFill>
                <a:schemeClr val="tx1"/>
              </a:solidFill>
              <a:effectLst/>
              <a:latin typeface="Meiryo UI" panose="020B0604030504040204" pitchFamily="50" charset="-128"/>
              <a:ea typeface="Meiryo UI" panose="020B0604030504040204" pitchFamily="50" charset="-128"/>
              <a:cs typeface="+mn-cs"/>
            </a:rPr>
            <a:t>は、評価対象の事務における特定個人情報ファイルの取扱いプロセスにおいて想定されるリスクへの対策について記載するものです。</a:t>
          </a:r>
          <a:r>
            <a:rPr lang="en-US" altLang="ja-JP" sz="1100" b="1">
              <a:solidFill>
                <a:schemeClr val="tx1"/>
              </a:solidFill>
              <a:effectLst/>
              <a:latin typeface="Meiryo UI" panose="020B0604030504040204" pitchFamily="50" charset="-128"/>
              <a:ea typeface="Meiryo UI" panose="020B0604030504040204" pitchFamily="50" charset="-128"/>
              <a:cs typeface="+mn-cs"/>
            </a:rPr>
            <a:t>II</a:t>
          </a:r>
          <a:r>
            <a:rPr lang="ja-JP" altLang="en-US" sz="1100" b="1">
              <a:solidFill>
                <a:schemeClr val="tx1"/>
              </a:solidFill>
              <a:effectLst/>
              <a:latin typeface="Meiryo UI" panose="020B0604030504040204" pitchFamily="50" charset="-128"/>
              <a:ea typeface="Meiryo UI" panose="020B0604030504040204" pitchFamily="50" charset="-128"/>
              <a:cs typeface="+mn-cs"/>
            </a:rPr>
            <a:t>の記載を踏まえ、例示されている各リスクに具体的にどのように対応しているかを確認することで、十分なリスク対策が実施されているかを検討します。</a:t>
          </a:r>
        </a:p>
        <a:p>
          <a:pPr rtl="0" eaLnBrk="1" latinLnBrk="0" hangingPunct="1"/>
          <a:r>
            <a:rPr lang="ja-JP" altLang="en-US" sz="1100" b="1">
              <a:solidFill>
                <a:schemeClr val="tx1"/>
              </a:solidFill>
              <a:effectLst/>
              <a:latin typeface="Meiryo UI" panose="020B0604030504040204" pitchFamily="50" charset="-128"/>
              <a:ea typeface="Meiryo UI" panose="020B0604030504040204" pitchFamily="50" charset="-128"/>
              <a:cs typeface="+mn-cs"/>
            </a:rPr>
            <a:t>○　</a:t>
          </a:r>
          <a:r>
            <a:rPr lang="en-US" altLang="ja-JP" sz="1100" b="1">
              <a:solidFill>
                <a:schemeClr val="tx1"/>
              </a:solidFill>
              <a:effectLst/>
              <a:latin typeface="Meiryo UI" panose="020B0604030504040204" pitchFamily="50" charset="-128"/>
              <a:ea typeface="Meiryo UI" panose="020B0604030504040204" pitchFamily="50" charset="-128"/>
              <a:cs typeface="+mn-cs"/>
            </a:rPr>
            <a:t>Ⅲ</a:t>
          </a:r>
          <a:r>
            <a:rPr lang="ja-JP" altLang="en-US" sz="1100" b="1">
              <a:solidFill>
                <a:schemeClr val="tx1"/>
              </a:solidFill>
              <a:effectLst/>
              <a:latin typeface="Meiryo UI" panose="020B0604030504040204" pitchFamily="50" charset="-128"/>
              <a:ea typeface="Meiryo UI" panose="020B0604030504040204" pitchFamily="50" charset="-128"/>
              <a:cs typeface="+mn-cs"/>
            </a:rPr>
            <a:t>（１．及び７．リスク１⑨を除く。）に記載する内容への変更は、重要な変更に該当するため、変更する前に評価を再実施する必要があります。ただし、これらの項目の変更であっても、リスクを相当程度変動させるものではないと考えられる変更又はリスクを明らかに軽減させる変更の場合は、再実施する必要はありません。</a:t>
          </a:r>
        </a:p>
        <a:p>
          <a:pPr rtl="0" eaLnBrk="1" latinLnBrk="0" hangingPunct="1"/>
          <a:r>
            <a:rPr lang="ja-JP" altLang="en-US" sz="1100" b="1">
              <a:solidFill>
                <a:schemeClr val="tx1"/>
              </a:solidFill>
              <a:effectLst/>
              <a:latin typeface="Meiryo UI" panose="020B0604030504040204" pitchFamily="50" charset="-128"/>
              <a:ea typeface="Meiryo UI" panose="020B0604030504040204" pitchFamily="50" charset="-128"/>
              <a:cs typeface="+mn-cs"/>
            </a:rPr>
            <a:t>○　評価対象の事務において複数の特定個人情報ファイルを取り扱う場合で、特定個人情報ファイルによってリスク対策が異なるものがある場合は、このシートをコピーしてリスク対策が共通する特定個人情報ファイルごとに、それぞれ記載してください。</a:t>
          </a:r>
        </a:p>
      </xdr:txBody>
    </xdr:sp>
    <xdr:clientData/>
  </xdr:twoCellAnchor>
  <xdr:twoCellAnchor>
    <xdr:from>
      <xdr:col>39</xdr:col>
      <xdr:colOff>99786</xdr:colOff>
      <xdr:row>0</xdr:row>
      <xdr:rowOff>112032</xdr:rowOff>
    </xdr:from>
    <xdr:to>
      <xdr:col>94</xdr:col>
      <xdr:colOff>90455</xdr:colOff>
      <xdr:row>10</xdr:row>
      <xdr:rowOff>95250</xdr:rowOff>
    </xdr:to>
    <xdr:sp macro="" textlink="">
      <xdr:nvSpPr>
        <xdr:cNvPr id="3" name="四角形: 角を丸くする 2">
          <a:extLst>
            <a:ext uri="{FF2B5EF4-FFF2-40B4-BE49-F238E27FC236}">
              <a16:creationId xmlns:a16="http://schemas.microsoft.com/office/drawing/2014/main" id="{0B52204C-B9C9-4B39-B797-2981B31628EC}"/>
            </a:ext>
          </a:extLst>
        </xdr:cNvPr>
        <xdr:cNvSpPr/>
      </xdr:nvSpPr>
      <xdr:spPr>
        <a:xfrm>
          <a:off x="6340566" y="112032"/>
          <a:ext cx="5751389" cy="1202418"/>
        </a:xfrm>
        <a:prstGeom prst="roundRect">
          <a:avLst>
            <a:gd name="adj" fmla="val 6301"/>
          </a:avLst>
        </a:prstGeom>
        <a:solidFill>
          <a:srgbClr val="FFCCFF"/>
        </a:solidFill>
        <a:ln w="76200" cmpd="dbl">
          <a:solidFill>
            <a:srgbClr val="FF28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tIns="36000" bIns="36000" rtlCol="0" anchor="t"/>
        <a:lstStyle/>
        <a:p>
          <a:pPr rtl="0" eaLnBrk="1" latinLnBrk="0" hangingPunct="1"/>
          <a:r>
            <a:rPr lang="en-US" altLang="ja-JP" sz="1400" b="1">
              <a:solidFill>
                <a:srgbClr val="FF0000"/>
              </a:solidFill>
              <a:effectLst/>
              <a:latin typeface="Meiryo UI" panose="020B0604030504040204" pitchFamily="50" charset="-128"/>
              <a:ea typeface="Meiryo UI" panose="020B0604030504040204" pitchFamily="50" charset="-128"/>
              <a:cs typeface="+mn-cs"/>
            </a:rPr>
            <a:t>※ </a:t>
          </a:r>
          <a:r>
            <a:rPr lang="ja-JP" altLang="en-US" sz="1400" b="1">
              <a:solidFill>
                <a:srgbClr val="FF0000"/>
              </a:solidFill>
              <a:effectLst/>
              <a:latin typeface="Meiryo UI" panose="020B0604030504040204" pitchFamily="50" charset="-128"/>
              <a:ea typeface="Meiryo UI" panose="020B0604030504040204" pitchFamily="50" charset="-128"/>
              <a:cs typeface="+mn-cs"/>
            </a:rPr>
            <a:t>重要 </a:t>
          </a:r>
          <a:r>
            <a:rPr lang="en-US" altLang="ja-JP" sz="1400" b="1">
              <a:solidFill>
                <a:srgbClr val="FF0000"/>
              </a:solidFill>
              <a:effectLst/>
              <a:latin typeface="Meiryo UI" panose="020B0604030504040204" pitchFamily="50" charset="-128"/>
              <a:ea typeface="Meiryo UI" panose="020B0604030504040204" pitchFamily="50" charset="-128"/>
              <a:cs typeface="+mn-cs"/>
            </a:rPr>
            <a:t>※</a:t>
          </a:r>
        </a:p>
        <a:p>
          <a:pPr rtl="0" eaLnBrk="1" latinLnBrk="0" hangingPunct="1"/>
          <a:r>
            <a:rPr lang="ja-JP" altLang="en-US" sz="1200" b="1">
              <a:solidFill>
                <a:srgbClr val="FF0000"/>
              </a:solidFill>
              <a:effectLst/>
              <a:latin typeface="Meiryo UI" panose="020B0604030504040204" pitchFamily="50" charset="-128"/>
              <a:ea typeface="Meiryo UI" panose="020B0604030504040204" pitchFamily="50" charset="-128"/>
              <a:cs typeface="+mn-cs"/>
            </a:rPr>
            <a:t>このシートにおいて行を非表示にする操作は行わないでください。行を非表示にした場合、校閲機能で付しているメモが圧縮され再度表示することができなくなります。メモの内容は記載要領でも確認できます。</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39</xdr:col>
      <xdr:colOff>88900</xdr:colOff>
      <xdr:row>0</xdr:row>
      <xdr:rowOff>111125</xdr:rowOff>
    </xdr:from>
    <xdr:to>
      <xdr:col>82</xdr:col>
      <xdr:colOff>114494</xdr:colOff>
      <xdr:row>12</xdr:row>
      <xdr:rowOff>293</xdr:rowOff>
    </xdr:to>
    <xdr:sp macro="" textlink="">
      <xdr:nvSpPr>
        <xdr:cNvPr id="3" name="四角形: 角を丸くする 2">
          <a:extLst>
            <a:ext uri="{FF2B5EF4-FFF2-40B4-BE49-F238E27FC236}">
              <a16:creationId xmlns:a16="http://schemas.microsoft.com/office/drawing/2014/main" id="{7A403D8E-56E4-46EC-91B9-298D9F1ACA16}"/>
            </a:ext>
          </a:extLst>
        </xdr:cNvPr>
        <xdr:cNvSpPr/>
      </xdr:nvSpPr>
      <xdr:spPr>
        <a:xfrm>
          <a:off x="7023100" y="111125"/>
          <a:ext cx="6604194" cy="1413168"/>
        </a:xfrm>
        <a:prstGeom prst="roundRect">
          <a:avLst>
            <a:gd name="adj" fmla="val 6301"/>
          </a:avLst>
        </a:prstGeom>
        <a:solidFill>
          <a:srgbClr val="FFCCFF"/>
        </a:solidFill>
        <a:ln w="76200" cmpd="dbl">
          <a:solidFill>
            <a:srgbClr val="FF28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tIns="36000" bIns="36000" rtlCol="0" anchor="t"/>
        <a:lstStyle/>
        <a:p>
          <a:pPr rtl="0" eaLnBrk="1" latinLnBrk="0" hangingPunct="1"/>
          <a:r>
            <a:rPr lang="en-US" altLang="ja-JP" sz="1400" b="1">
              <a:solidFill>
                <a:srgbClr val="FF0000"/>
              </a:solidFill>
              <a:effectLst/>
              <a:latin typeface="Meiryo UI" panose="020B0604030504040204" pitchFamily="50" charset="-128"/>
              <a:ea typeface="Meiryo UI" panose="020B0604030504040204" pitchFamily="50" charset="-128"/>
              <a:cs typeface="+mn-cs"/>
            </a:rPr>
            <a:t>※ </a:t>
          </a:r>
          <a:r>
            <a:rPr lang="ja-JP" altLang="en-US" sz="1400" b="1">
              <a:solidFill>
                <a:srgbClr val="FF0000"/>
              </a:solidFill>
              <a:effectLst/>
              <a:latin typeface="Meiryo UI" panose="020B0604030504040204" pitchFamily="50" charset="-128"/>
              <a:ea typeface="Meiryo UI" panose="020B0604030504040204" pitchFamily="50" charset="-128"/>
              <a:cs typeface="+mn-cs"/>
            </a:rPr>
            <a:t>重要 </a:t>
          </a:r>
          <a:r>
            <a:rPr lang="en-US" altLang="ja-JP" sz="1400" b="1">
              <a:solidFill>
                <a:srgbClr val="FF0000"/>
              </a:solidFill>
              <a:effectLst/>
              <a:latin typeface="Meiryo UI" panose="020B0604030504040204" pitchFamily="50" charset="-128"/>
              <a:ea typeface="Meiryo UI" panose="020B0604030504040204" pitchFamily="50" charset="-128"/>
              <a:cs typeface="+mn-cs"/>
            </a:rPr>
            <a:t>※</a:t>
          </a:r>
        </a:p>
        <a:p>
          <a:pPr rtl="0" eaLnBrk="1" latinLnBrk="0" hangingPunct="1"/>
          <a:r>
            <a:rPr lang="ja-JP" altLang="en-US" sz="1200" b="1">
              <a:solidFill>
                <a:srgbClr val="FF0000"/>
              </a:solidFill>
              <a:effectLst/>
              <a:latin typeface="Meiryo UI" panose="020B0604030504040204" pitchFamily="50" charset="-128"/>
              <a:ea typeface="Meiryo UI" panose="020B0604030504040204" pitchFamily="50" charset="-128"/>
              <a:cs typeface="+mn-cs"/>
            </a:rPr>
            <a:t>このシートにおいて行を非表示にする操作は行わないでください。行を非表示にした場合、校閲機能で付しているメモが圧縮され再度表示することができなくなります。メモの内容は記載要領でも確認できます。</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39</xdr:col>
      <xdr:colOff>95250</xdr:colOff>
      <xdr:row>0</xdr:row>
      <xdr:rowOff>104775</xdr:rowOff>
    </xdr:from>
    <xdr:to>
      <xdr:col>83</xdr:col>
      <xdr:colOff>127194</xdr:colOff>
      <xdr:row>11</xdr:row>
      <xdr:rowOff>117768</xdr:rowOff>
    </xdr:to>
    <xdr:sp macro="" textlink="">
      <xdr:nvSpPr>
        <xdr:cNvPr id="3" name="四角形: 角を丸くする 2">
          <a:extLst>
            <a:ext uri="{FF2B5EF4-FFF2-40B4-BE49-F238E27FC236}">
              <a16:creationId xmlns:a16="http://schemas.microsoft.com/office/drawing/2014/main" id="{BD92301C-92B3-46F2-8015-45C4D7FA52CA}"/>
            </a:ext>
          </a:extLst>
        </xdr:cNvPr>
        <xdr:cNvSpPr/>
      </xdr:nvSpPr>
      <xdr:spPr>
        <a:xfrm>
          <a:off x="7277100" y="104775"/>
          <a:ext cx="6845494" cy="1409993"/>
        </a:xfrm>
        <a:prstGeom prst="roundRect">
          <a:avLst>
            <a:gd name="adj" fmla="val 6301"/>
          </a:avLst>
        </a:prstGeom>
        <a:solidFill>
          <a:srgbClr val="FFCCFF"/>
        </a:solidFill>
        <a:ln w="76200" cmpd="dbl">
          <a:solidFill>
            <a:srgbClr val="FF28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tIns="36000" bIns="36000" rtlCol="0" anchor="t"/>
        <a:lstStyle/>
        <a:p>
          <a:pPr rtl="0" eaLnBrk="1" latinLnBrk="0" hangingPunct="1"/>
          <a:r>
            <a:rPr lang="en-US" altLang="ja-JP" sz="1400" b="1">
              <a:solidFill>
                <a:srgbClr val="FF0000"/>
              </a:solidFill>
              <a:effectLst/>
              <a:latin typeface="Meiryo UI" panose="020B0604030504040204" pitchFamily="50" charset="-128"/>
              <a:ea typeface="Meiryo UI" panose="020B0604030504040204" pitchFamily="50" charset="-128"/>
              <a:cs typeface="+mn-cs"/>
            </a:rPr>
            <a:t>※ </a:t>
          </a:r>
          <a:r>
            <a:rPr lang="ja-JP" altLang="en-US" sz="1400" b="1">
              <a:solidFill>
                <a:srgbClr val="FF0000"/>
              </a:solidFill>
              <a:effectLst/>
              <a:latin typeface="Meiryo UI" panose="020B0604030504040204" pitchFamily="50" charset="-128"/>
              <a:ea typeface="Meiryo UI" panose="020B0604030504040204" pitchFamily="50" charset="-128"/>
              <a:cs typeface="+mn-cs"/>
            </a:rPr>
            <a:t>重要 </a:t>
          </a:r>
          <a:r>
            <a:rPr lang="en-US" altLang="ja-JP" sz="1400" b="1">
              <a:solidFill>
                <a:srgbClr val="FF0000"/>
              </a:solidFill>
              <a:effectLst/>
              <a:latin typeface="Meiryo UI" panose="020B0604030504040204" pitchFamily="50" charset="-128"/>
              <a:ea typeface="Meiryo UI" panose="020B0604030504040204" pitchFamily="50" charset="-128"/>
              <a:cs typeface="+mn-cs"/>
            </a:rPr>
            <a:t>※</a:t>
          </a:r>
        </a:p>
        <a:p>
          <a:pPr rtl="0" eaLnBrk="1" latinLnBrk="0" hangingPunct="1"/>
          <a:r>
            <a:rPr lang="ja-JP" altLang="en-US" sz="1200" b="1">
              <a:solidFill>
                <a:srgbClr val="FF0000"/>
              </a:solidFill>
              <a:effectLst/>
              <a:latin typeface="Meiryo UI" panose="020B0604030504040204" pitchFamily="50" charset="-128"/>
              <a:ea typeface="Meiryo UI" panose="020B0604030504040204" pitchFamily="50" charset="-128"/>
              <a:cs typeface="+mn-cs"/>
            </a:rPr>
            <a:t>このシートにおいて行を非表示にする操作は行わないでください。行を非表示にした場合、校閲機能で付しているメモが圧縮され再度表示することができなくなります。メモの内容は記載要領でも確認でき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lnDef>
      <a:spPr>
        <a:ln w="28575">
          <a:solidFill>
            <a:sysClr val="windowText" lastClr="000000"/>
          </a:solidFill>
          <a:tailEnd type="arrow"/>
        </a:ln>
      </a:spPr>
      <a:bodyPr/>
      <a:lstStyle/>
      <a:style>
        <a:lnRef idx="1">
          <a:schemeClr val="accent1"/>
        </a:lnRef>
        <a:fillRef idx="0">
          <a:schemeClr val="accent1"/>
        </a:fillRef>
        <a:effectRef idx="0">
          <a:schemeClr val="accent1"/>
        </a:effectRef>
        <a:fontRef idx="minor">
          <a:schemeClr val="tx1"/>
        </a:fontRef>
      </a:style>
    </a:lnDef>
    <a:txDef>
      <a:spPr>
        <a:solidFill>
          <a:schemeClr val="lt1"/>
        </a:solidFill>
        <a:ln w="9525" cmpd="sng">
          <a:noFill/>
        </a:ln>
      </a:spPr>
      <a:bodyPr vertOverflow="clip" horzOverflow="clip" wrap="square" tIns="0" bIns="0" rtlCol="0" anchor="t"/>
      <a:lstStyle>
        <a:defPPr>
          <a:defRPr kumimoji="1" sz="800"/>
        </a:defPPr>
      </a:lstStyle>
      <a:style>
        <a:lnRef idx="0">
          <a:scrgbClr r="0" g="0" b="0"/>
        </a:lnRef>
        <a:fillRef idx="0">
          <a:scrgbClr r="0" g="0" b="0"/>
        </a:fillRef>
        <a:effectRef idx="0">
          <a:scrgbClr r="0" g="0" b="0"/>
        </a:effectRef>
        <a:fontRef idx="minor">
          <a:schemeClr val="dk1"/>
        </a:fontRef>
      </a:style>
    </a:tx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8.xml"/><Relationship Id="rId1" Type="http://schemas.openxmlformats.org/officeDocument/2006/relationships/printerSettings" Target="../printerSettings/printerSettings10.bin"/><Relationship Id="rId4" Type="http://schemas.openxmlformats.org/officeDocument/2006/relationships/comments" Target="../comments9.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9.xml"/><Relationship Id="rId1" Type="http://schemas.openxmlformats.org/officeDocument/2006/relationships/printerSettings" Target="../printerSettings/printerSettings11.bin"/><Relationship Id="rId4" Type="http://schemas.openxmlformats.org/officeDocument/2006/relationships/comments" Target="../comments10.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0.xml"/><Relationship Id="rId1" Type="http://schemas.openxmlformats.org/officeDocument/2006/relationships/printerSettings" Target="../printerSettings/printerSettings12.bin"/><Relationship Id="rId4" Type="http://schemas.openxmlformats.org/officeDocument/2006/relationships/comments" Target="../comments11.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1.xml"/><Relationship Id="rId1" Type="http://schemas.openxmlformats.org/officeDocument/2006/relationships/printerSettings" Target="../printerSettings/printerSettings13.bin"/><Relationship Id="rId4" Type="http://schemas.openxmlformats.org/officeDocument/2006/relationships/comments" Target="../comments12.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6.xml"/><Relationship Id="rId1" Type="http://schemas.openxmlformats.org/officeDocument/2006/relationships/printerSettings" Target="../printerSettings/printerSettings8.bin"/><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7.xml"/><Relationship Id="rId1" Type="http://schemas.openxmlformats.org/officeDocument/2006/relationships/printerSettings" Target="../printerSettings/printerSettings9.bin"/><Relationship Id="rId4"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BI82"/>
  <sheetViews>
    <sheetView tabSelected="1" view="pageBreakPreview" zoomScaleNormal="85" zoomScaleSheetLayoutView="100" zoomScalePageLayoutView="70" workbookViewId="0">
      <selection activeCell="A68" sqref="A68:AM68"/>
    </sheetView>
  </sheetViews>
  <sheetFormatPr defaultColWidth="2.33203125" defaultRowHeight="9.75" customHeight="1"/>
  <cols>
    <col min="1" max="56" width="2.33203125" style="1"/>
    <col min="57" max="60" width="2.33203125" style="1" hidden="1" customWidth="1"/>
    <col min="61" max="61" width="2.33203125" style="5" hidden="1" customWidth="1"/>
    <col min="62" max="64" width="2.33203125" style="1" customWidth="1"/>
    <col min="65" max="72" width="2.33203125" style="1"/>
    <col min="73" max="73" width="2.33203125" style="1" customWidth="1"/>
    <col min="74" max="16384" width="2.33203125" style="1"/>
  </cols>
  <sheetData>
    <row r="1" spans="1:61" ht="9.75" customHeight="1">
      <c r="A1" s="82"/>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c r="AE1" s="82"/>
      <c r="AF1" s="82"/>
      <c r="AG1" s="82"/>
      <c r="AH1" s="82"/>
      <c r="AI1" s="82"/>
      <c r="AJ1" s="82"/>
      <c r="AK1" s="82"/>
      <c r="AL1" s="82"/>
      <c r="AM1" s="82"/>
      <c r="BI1" s="1" t="str">
        <f>"FORM=4"</f>
        <v>FORM=4</v>
      </c>
    </row>
    <row r="2" spans="1:61" ht="9.75" customHeight="1">
      <c r="A2" s="82"/>
      <c r="B2" s="82"/>
      <c r="C2" s="82"/>
      <c r="D2" s="82"/>
      <c r="E2" s="82"/>
      <c r="F2" s="82"/>
      <c r="G2" s="82"/>
      <c r="H2" s="82"/>
      <c r="I2" s="82"/>
      <c r="J2" s="82"/>
      <c r="K2" s="82"/>
      <c r="L2" s="82"/>
      <c r="M2" s="82"/>
      <c r="N2" s="82"/>
      <c r="O2" s="82"/>
      <c r="P2" s="82"/>
      <c r="Q2" s="82"/>
      <c r="R2" s="82"/>
      <c r="S2" s="82"/>
      <c r="T2" s="82"/>
      <c r="U2" s="82"/>
      <c r="V2" s="82"/>
      <c r="W2" s="82"/>
      <c r="X2" s="82"/>
      <c r="Y2" s="82"/>
      <c r="Z2" s="82"/>
      <c r="AA2" s="82"/>
      <c r="AB2" s="82"/>
      <c r="AC2" s="82"/>
      <c r="AD2" s="82"/>
      <c r="AE2" s="82"/>
      <c r="AF2" s="82"/>
      <c r="AG2" s="82"/>
      <c r="AH2" s="82"/>
      <c r="AI2" s="82"/>
      <c r="AJ2" s="82"/>
      <c r="AK2" s="82"/>
      <c r="AL2" s="82"/>
      <c r="AM2" s="82"/>
      <c r="BI2" s="1" t="str">
        <f>"VER=1.10"</f>
        <v>VER=1.10</v>
      </c>
    </row>
    <row r="3" spans="1:61" ht="9.75" customHeight="1">
      <c r="A3" s="42" t="s">
        <v>0</v>
      </c>
      <c r="B3" s="42"/>
      <c r="C3" s="42"/>
      <c r="D3" s="42"/>
      <c r="E3" s="42"/>
      <c r="F3" s="42"/>
      <c r="G3" s="42"/>
      <c r="H3" s="42"/>
      <c r="I3" s="42"/>
      <c r="J3" s="42"/>
      <c r="K3" s="42"/>
      <c r="L3" s="42"/>
      <c r="M3" s="42"/>
      <c r="N3" s="42"/>
      <c r="O3" s="42"/>
      <c r="P3" s="42"/>
      <c r="Q3" s="42"/>
      <c r="R3" s="42"/>
      <c r="S3" s="42"/>
      <c r="T3" s="42"/>
      <c r="U3" s="42"/>
      <c r="V3" s="42"/>
      <c r="W3" s="42"/>
      <c r="X3" s="42"/>
      <c r="Y3" s="42"/>
      <c r="Z3" s="42"/>
      <c r="AA3" s="42"/>
      <c r="AB3" s="42"/>
      <c r="AC3" s="42"/>
      <c r="AD3" s="42"/>
      <c r="AE3" s="42"/>
      <c r="AF3" s="42"/>
      <c r="AG3" s="42"/>
      <c r="AH3" s="42"/>
      <c r="AI3" s="42"/>
      <c r="AJ3" s="42"/>
      <c r="AK3" s="42"/>
      <c r="AL3" s="42"/>
      <c r="AM3" s="42"/>
      <c r="BI3" s="1" t="str">
        <f>"SHEET=1"</f>
        <v>SHEET=1</v>
      </c>
    </row>
    <row r="4" spans="1:61" ht="9.75" customHeight="1">
      <c r="A4" s="42"/>
      <c r="B4" s="42"/>
      <c r="C4" s="42"/>
      <c r="D4" s="42"/>
      <c r="E4" s="42"/>
      <c r="F4" s="42"/>
      <c r="G4" s="42"/>
      <c r="H4" s="42"/>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BI4" s="1"/>
    </row>
    <row r="5" spans="1:61" ht="9.75" customHeight="1">
      <c r="A5" s="42"/>
      <c r="B5" s="42"/>
      <c r="C5" s="42"/>
      <c r="D5" s="42"/>
      <c r="E5" s="42"/>
      <c r="F5" s="42"/>
      <c r="G5" s="42"/>
      <c r="H5" s="42"/>
      <c r="I5" s="42"/>
      <c r="J5" s="42"/>
      <c r="K5" s="42"/>
      <c r="L5" s="42"/>
      <c r="M5" s="42"/>
      <c r="N5" s="42"/>
      <c r="O5" s="42"/>
      <c r="P5" s="42"/>
      <c r="Q5" s="42"/>
      <c r="R5" s="42"/>
      <c r="S5" s="42"/>
      <c r="T5" s="42"/>
      <c r="U5" s="42"/>
      <c r="V5" s="42"/>
      <c r="W5" s="42"/>
      <c r="X5" s="42"/>
      <c r="Y5" s="42"/>
      <c r="Z5" s="42"/>
      <c r="AA5" s="42"/>
      <c r="AB5" s="42"/>
      <c r="AC5" s="42"/>
      <c r="AD5" s="42"/>
      <c r="AE5" s="42"/>
      <c r="AF5" s="42"/>
      <c r="AG5" s="42"/>
      <c r="AH5" s="42"/>
      <c r="AI5" s="42"/>
      <c r="AJ5" s="42"/>
      <c r="AK5" s="42"/>
      <c r="AL5" s="42"/>
      <c r="AM5" s="42"/>
      <c r="BI5" s="1"/>
    </row>
    <row r="6" spans="1:61" ht="9.75" customHeight="1">
      <c r="A6" s="42"/>
      <c r="B6" s="42"/>
      <c r="C6" s="42"/>
      <c r="D6" s="42"/>
      <c r="E6" s="42"/>
      <c r="F6" s="42"/>
      <c r="G6" s="42"/>
      <c r="H6" s="42"/>
      <c r="I6" s="42"/>
      <c r="J6" s="42"/>
      <c r="K6" s="42"/>
      <c r="L6" s="42"/>
      <c r="M6" s="42"/>
      <c r="N6" s="42"/>
      <c r="O6" s="42"/>
      <c r="P6" s="42"/>
      <c r="Q6" s="42"/>
      <c r="R6" s="42"/>
      <c r="S6" s="42"/>
      <c r="T6" s="42"/>
      <c r="U6" s="42"/>
      <c r="V6" s="42"/>
      <c r="W6" s="42"/>
      <c r="X6" s="42"/>
      <c r="Y6" s="42"/>
      <c r="Z6" s="42"/>
      <c r="AA6" s="42"/>
      <c r="AB6" s="42"/>
      <c r="AC6" s="42"/>
      <c r="AD6" s="42"/>
      <c r="AE6" s="42"/>
      <c r="AF6" s="42"/>
      <c r="AG6" s="42"/>
      <c r="AH6" s="42"/>
      <c r="AI6" s="42"/>
      <c r="AJ6" s="42"/>
      <c r="AK6" s="42"/>
      <c r="AL6" s="42"/>
      <c r="AM6" s="42"/>
      <c r="BI6" s="1"/>
    </row>
    <row r="7" spans="1:61" ht="9.75" customHeight="1">
      <c r="A7" s="42"/>
      <c r="B7" s="42"/>
      <c r="C7" s="42"/>
      <c r="D7" s="42"/>
      <c r="E7" s="42"/>
      <c r="F7" s="42"/>
      <c r="G7" s="42"/>
      <c r="H7" s="42"/>
      <c r="I7" s="42"/>
      <c r="J7" s="42"/>
      <c r="K7" s="42"/>
      <c r="L7" s="42"/>
      <c r="M7" s="42"/>
      <c r="N7" s="42"/>
      <c r="O7" s="42"/>
      <c r="P7" s="42"/>
      <c r="Q7" s="42"/>
      <c r="R7" s="42"/>
      <c r="S7" s="42"/>
      <c r="T7" s="42"/>
      <c r="U7" s="42"/>
      <c r="V7" s="42"/>
      <c r="W7" s="42"/>
      <c r="X7" s="42"/>
      <c r="Y7" s="42"/>
      <c r="Z7" s="42"/>
      <c r="AA7" s="42"/>
      <c r="AB7" s="42"/>
      <c r="AC7" s="42"/>
      <c r="AD7" s="42"/>
      <c r="AE7" s="42"/>
      <c r="AF7" s="42"/>
      <c r="AG7" s="42"/>
      <c r="AH7" s="42"/>
      <c r="AI7" s="42"/>
      <c r="AJ7" s="42"/>
      <c r="AK7" s="42"/>
      <c r="AL7" s="42"/>
      <c r="AM7" s="42"/>
      <c r="BI7" s="1"/>
    </row>
    <row r="8" spans="1:61" ht="9.75" customHeight="1">
      <c r="A8" s="82"/>
      <c r="B8" s="82"/>
      <c r="C8" s="82"/>
      <c r="D8" s="82"/>
      <c r="E8" s="82"/>
      <c r="F8" s="82"/>
      <c r="G8" s="82"/>
      <c r="H8" s="82"/>
      <c r="I8" s="82"/>
      <c r="J8" s="82"/>
      <c r="K8" s="82"/>
      <c r="L8" s="82"/>
      <c r="M8" s="82"/>
      <c r="N8" s="82"/>
      <c r="O8" s="82"/>
      <c r="P8" s="82"/>
      <c r="Q8" s="82"/>
      <c r="R8" s="82"/>
      <c r="S8" s="82"/>
      <c r="T8" s="82"/>
      <c r="U8" s="82"/>
      <c r="V8" s="82"/>
      <c r="W8" s="82"/>
      <c r="X8" s="82"/>
      <c r="Y8" s="82"/>
      <c r="Z8" s="82"/>
      <c r="AA8" s="82"/>
      <c r="AB8" s="82"/>
      <c r="AC8" s="82"/>
      <c r="AD8" s="82"/>
      <c r="AE8" s="82"/>
      <c r="AF8" s="82"/>
      <c r="AG8" s="82"/>
      <c r="AH8" s="82"/>
      <c r="AI8" s="82"/>
      <c r="AJ8" s="82"/>
      <c r="AK8" s="82"/>
      <c r="AL8" s="82"/>
      <c r="AM8" s="82"/>
      <c r="BI8" s="1"/>
    </row>
    <row r="9" spans="1:61" ht="9.75" customHeight="1">
      <c r="A9" s="82"/>
      <c r="B9" s="82"/>
      <c r="C9" s="82"/>
      <c r="D9" s="82"/>
      <c r="E9" s="82"/>
      <c r="F9" s="82"/>
      <c r="G9" s="82"/>
      <c r="H9" s="82"/>
      <c r="I9" s="82"/>
      <c r="J9" s="82"/>
      <c r="K9" s="82"/>
      <c r="L9" s="82"/>
      <c r="M9" s="82"/>
      <c r="N9" s="82"/>
      <c r="O9" s="82"/>
      <c r="P9" s="82"/>
      <c r="Q9" s="82"/>
      <c r="R9" s="82"/>
      <c r="S9" s="82"/>
      <c r="T9" s="82"/>
      <c r="U9" s="82"/>
      <c r="V9" s="82"/>
      <c r="W9" s="82"/>
      <c r="X9" s="82"/>
      <c r="Y9" s="82"/>
      <c r="Z9" s="82"/>
      <c r="AA9" s="82"/>
      <c r="AB9" s="82"/>
      <c r="AC9" s="82"/>
      <c r="AD9" s="82"/>
      <c r="AE9" s="82"/>
      <c r="AF9" s="82"/>
      <c r="AG9" s="82"/>
      <c r="AH9" s="82"/>
      <c r="AI9" s="82"/>
      <c r="AJ9" s="82"/>
      <c r="AK9" s="82"/>
      <c r="AL9" s="82"/>
      <c r="AM9" s="82"/>
      <c r="BI9" s="1"/>
    </row>
    <row r="10" spans="1:61" ht="9.75" customHeight="1">
      <c r="A10" s="82"/>
      <c r="B10" s="82"/>
      <c r="C10" s="82"/>
      <c r="D10" s="82"/>
      <c r="E10" s="82"/>
      <c r="F10" s="82"/>
      <c r="G10" s="82"/>
      <c r="H10" s="82"/>
      <c r="I10" s="82"/>
      <c r="J10" s="82"/>
      <c r="K10" s="82"/>
      <c r="L10" s="82"/>
      <c r="M10" s="82"/>
      <c r="N10" s="82"/>
      <c r="O10" s="82"/>
      <c r="P10" s="82"/>
      <c r="Q10" s="82"/>
      <c r="R10" s="82"/>
      <c r="S10" s="82"/>
      <c r="T10" s="82"/>
      <c r="U10" s="82"/>
      <c r="V10" s="82"/>
      <c r="W10" s="82"/>
      <c r="X10" s="82"/>
      <c r="Y10" s="82"/>
      <c r="Z10" s="82"/>
      <c r="AA10" s="82"/>
      <c r="AB10" s="82"/>
      <c r="AC10" s="82"/>
      <c r="AD10" s="82"/>
      <c r="AE10" s="82"/>
      <c r="AF10" s="82"/>
      <c r="AG10" s="82"/>
      <c r="AH10" s="82"/>
      <c r="AI10" s="82"/>
      <c r="AJ10" s="82"/>
      <c r="AK10" s="82"/>
      <c r="AL10" s="82"/>
      <c r="AM10" s="82"/>
      <c r="BI10" s="1"/>
    </row>
    <row r="11" spans="1:61" ht="9.75" customHeight="1">
      <c r="A11" s="82"/>
      <c r="B11" s="82"/>
      <c r="C11" s="82"/>
      <c r="D11" s="82"/>
      <c r="E11" s="82"/>
      <c r="F11" s="82"/>
      <c r="G11" s="82"/>
      <c r="H11" s="82"/>
      <c r="I11" s="82"/>
      <c r="J11" s="82"/>
      <c r="K11" s="82"/>
      <c r="L11" s="82"/>
      <c r="M11" s="82"/>
      <c r="N11" s="82"/>
      <c r="O11" s="82"/>
      <c r="P11" s="82"/>
      <c r="Q11" s="82"/>
      <c r="R11" s="82"/>
      <c r="S11" s="82"/>
      <c r="T11" s="82"/>
      <c r="U11" s="82"/>
      <c r="V11" s="82"/>
      <c r="W11" s="82"/>
      <c r="X11" s="82"/>
      <c r="Y11" s="82"/>
      <c r="Z11" s="82"/>
      <c r="AA11" s="82"/>
      <c r="AB11" s="82"/>
      <c r="AC11" s="82"/>
      <c r="AD11" s="82"/>
      <c r="AE11" s="82"/>
      <c r="AF11" s="82"/>
      <c r="AG11" s="82"/>
      <c r="AH11" s="82"/>
      <c r="AI11" s="82"/>
      <c r="AJ11" s="82"/>
      <c r="AK11" s="82"/>
      <c r="AL11" s="82"/>
      <c r="AM11" s="82"/>
      <c r="BI11" s="1"/>
    </row>
    <row r="12" spans="1:61" ht="9.75" customHeight="1">
      <c r="A12" s="82"/>
      <c r="B12" s="82"/>
      <c r="C12" s="82"/>
      <c r="D12" s="82"/>
      <c r="E12" s="82"/>
      <c r="F12" s="82"/>
      <c r="G12" s="82"/>
      <c r="H12" s="82"/>
      <c r="I12" s="82"/>
      <c r="J12" s="82"/>
      <c r="K12" s="82"/>
      <c r="L12" s="82"/>
      <c r="M12" s="82"/>
      <c r="N12" s="82"/>
      <c r="O12" s="82"/>
      <c r="P12" s="82"/>
      <c r="Q12" s="82"/>
      <c r="R12" s="82"/>
      <c r="S12" s="82"/>
      <c r="T12" s="82"/>
      <c r="U12" s="82"/>
      <c r="V12" s="82"/>
      <c r="W12" s="82"/>
      <c r="X12" s="82"/>
      <c r="Y12" s="82"/>
      <c r="Z12" s="82"/>
      <c r="AA12" s="82"/>
      <c r="AB12" s="82"/>
      <c r="AC12" s="82"/>
      <c r="AD12" s="82"/>
      <c r="AE12" s="82"/>
      <c r="AF12" s="82"/>
      <c r="AG12" s="82"/>
      <c r="AH12" s="82"/>
      <c r="AI12" s="82"/>
      <c r="AJ12" s="82"/>
      <c r="AK12" s="82"/>
      <c r="AL12" s="82"/>
      <c r="AM12" s="82"/>
      <c r="BI12" s="1"/>
    </row>
    <row r="13" spans="1:61" ht="9.75" customHeight="1">
      <c r="A13" s="98"/>
      <c r="B13" s="98"/>
      <c r="C13" s="98"/>
      <c r="D13" s="98"/>
      <c r="E13" s="98"/>
      <c r="F13" s="98"/>
      <c r="G13" s="98"/>
      <c r="H13" s="98"/>
      <c r="I13" s="98"/>
      <c r="J13" s="98"/>
      <c r="K13" s="98"/>
      <c r="L13" s="98"/>
      <c r="M13" s="98"/>
      <c r="N13" s="98"/>
      <c r="O13" s="98"/>
      <c r="P13" s="98"/>
      <c r="Q13" s="98"/>
      <c r="R13" s="98"/>
      <c r="S13" s="98"/>
      <c r="T13" s="98"/>
      <c r="U13" s="98"/>
      <c r="V13" s="98"/>
      <c r="W13" s="98"/>
      <c r="X13" s="98"/>
      <c r="Y13" s="98"/>
      <c r="Z13" s="98"/>
      <c r="AA13" s="98"/>
      <c r="AB13" s="98"/>
      <c r="AC13" s="98"/>
      <c r="AD13" s="98"/>
      <c r="AE13" s="98"/>
      <c r="AF13" s="98"/>
      <c r="AG13" s="98"/>
      <c r="AH13" s="98"/>
      <c r="AI13" s="98"/>
      <c r="AJ13" s="98"/>
      <c r="AK13" s="98"/>
      <c r="AL13" s="98"/>
      <c r="AM13" s="98"/>
      <c r="BI13" s="1"/>
    </row>
    <row r="14" spans="1:61" ht="9.75" customHeight="1">
      <c r="A14" s="87" t="s">
        <v>1</v>
      </c>
      <c r="B14" s="88"/>
      <c r="C14" s="88"/>
      <c r="D14" s="88"/>
      <c r="E14" s="88"/>
      <c r="F14" s="88"/>
      <c r="G14" s="88"/>
      <c r="H14" s="88"/>
      <c r="I14" s="89"/>
      <c r="J14" s="85" t="s">
        <v>2</v>
      </c>
      <c r="K14" s="85"/>
      <c r="L14" s="85"/>
      <c r="M14" s="85"/>
      <c r="N14" s="85"/>
      <c r="O14" s="85"/>
      <c r="P14" s="85"/>
      <c r="Q14" s="85"/>
      <c r="R14" s="85"/>
      <c r="S14" s="85"/>
      <c r="T14" s="85"/>
      <c r="U14" s="85"/>
      <c r="V14" s="85"/>
      <c r="W14" s="85"/>
      <c r="X14" s="85"/>
      <c r="Y14" s="85"/>
      <c r="Z14" s="85"/>
      <c r="AA14" s="85"/>
      <c r="AB14" s="85"/>
      <c r="AC14" s="85"/>
      <c r="AD14" s="85"/>
      <c r="AE14" s="85"/>
      <c r="AF14" s="85"/>
      <c r="AG14" s="85"/>
      <c r="AH14" s="85"/>
      <c r="AI14" s="85"/>
      <c r="AJ14" s="85"/>
      <c r="AK14" s="85"/>
      <c r="AL14" s="85"/>
      <c r="AM14" s="85"/>
      <c r="BI14" s="1"/>
    </row>
    <row r="15" spans="1:61" ht="9.75" customHeight="1">
      <c r="A15" s="90"/>
      <c r="B15" s="91"/>
      <c r="C15" s="91"/>
      <c r="D15" s="91"/>
      <c r="E15" s="91"/>
      <c r="F15" s="91"/>
      <c r="G15" s="91"/>
      <c r="H15" s="91"/>
      <c r="I15" s="92"/>
      <c r="J15" s="85"/>
      <c r="K15" s="85"/>
      <c r="L15" s="85"/>
      <c r="M15" s="85"/>
      <c r="N15" s="85"/>
      <c r="O15" s="85"/>
      <c r="P15" s="85"/>
      <c r="Q15" s="85"/>
      <c r="R15" s="85"/>
      <c r="S15" s="85"/>
      <c r="T15" s="85"/>
      <c r="U15" s="85"/>
      <c r="V15" s="85"/>
      <c r="W15" s="85"/>
      <c r="X15" s="85"/>
      <c r="Y15" s="85"/>
      <c r="Z15" s="85"/>
      <c r="AA15" s="85"/>
      <c r="AB15" s="85"/>
      <c r="AC15" s="85"/>
      <c r="AD15" s="85"/>
      <c r="AE15" s="85"/>
      <c r="AF15" s="85"/>
      <c r="AG15" s="85"/>
      <c r="AH15" s="85"/>
      <c r="AI15" s="85"/>
      <c r="AJ15" s="85"/>
      <c r="AK15" s="85"/>
      <c r="AL15" s="85"/>
      <c r="AM15" s="85"/>
      <c r="BI15" s="1"/>
    </row>
    <row r="16" spans="1:61" ht="9.75" customHeight="1">
      <c r="A16" s="93"/>
      <c r="B16" s="94"/>
      <c r="C16" s="94"/>
      <c r="D16" s="94"/>
      <c r="E16" s="94"/>
      <c r="F16" s="94"/>
      <c r="G16" s="94"/>
      <c r="H16" s="94"/>
      <c r="I16" s="95"/>
      <c r="J16" s="85"/>
      <c r="K16" s="85"/>
      <c r="L16" s="85"/>
      <c r="M16" s="85"/>
      <c r="N16" s="85"/>
      <c r="O16" s="85"/>
      <c r="P16" s="85"/>
      <c r="Q16" s="85"/>
      <c r="R16" s="85"/>
      <c r="S16" s="85"/>
      <c r="T16" s="85"/>
      <c r="U16" s="85"/>
      <c r="V16" s="85"/>
      <c r="W16" s="85"/>
      <c r="X16" s="85"/>
      <c r="Y16" s="85"/>
      <c r="Z16" s="85"/>
      <c r="AA16" s="85"/>
      <c r="AB16" s="85"/>
      <c r="AC16" s="85"/>
      <c r="AD16" s="85"/>
      <c r="AE16" s="85"/>
      <c r="AF16" s="85"/>
      <c r="AG16" s="85"/>
      <c r="AH16" s="85"/>
      <c r="AI16" s="85"/>
      <c r="AJ16" s="85"/>
      <c r="AK16" s="85"/>
      <c r="AL16" s="85"/>
      <c r="AM16" s="85"/>
      <c r="BI16" s="1"/>
    </row>
    <row r="17" spans="1:61" ht="10.050000000000001" customHeight="1">
      <c r="A17" s="96">
        <v>1</v>
      </c>
      <c r="B17" s="96"/>
      <c r="C17" s="96"/>
      <c r="D17" s="96"/>
      <c r="E17" s="96"/>
      <c r="F17" s="96"/>
      <c r="G17" s="96"/>
      <c r="H17" s="96"/>
      <c r="I17" s="96"/>
      <c r="J17" s="86" t="s">
        <v>692</v>
      </c>
      <c r="K17" s="86"/>
      <c r="L17" s="86"/>
      <c r="M17" s="86"/>
      <c r="N17" s="86"/>
      <c r="O17" s="86"/>
      <c r="P17" s="86"/>
      <c r="Q17" s="86"/>
      <c r="R17" s="86"/>
      <c r="S17" s="86"/>
      <c r="T17" s="86"/>
      <c r="U17" s="86"/>
      <c r="V17" s="86"/>
      <c r="W17" s="86"/>
      <c r="X17" s="86"/>
      <c r="Y17" s="86"/>
      <c r="Z17" s="86"/>
      <c r="AA17" s="86"/>
      <c r="AB17" s="86"/>
      <c r="AC17" s="86"/>
      <c r="AD17" s="86"/>
      <c r="AE17" s="86"/>
      <c r="AF17" s="86"/>
      <c r="AG17" s="86"/>
      <c r="AH17" s="86"/>
      <c r="AI17" s="86"/>
      <c r="AJ17" s="86"/>
      <c r="AK17" s="86"/>
      <c r="AL17" s="86"/>
      <c r="AM17" s="86"/>
      <c r="BH17" s="1">
        <v>1</v>
      </c>
      <c r="BI17" s="1" t="str">
        <f>"ITEM" &amp; BH17 &amp; BG17 &amp;"="&amp; IF(TRIM($A17)="","",$A17)</f>
        <v>ITEM1=1</v>
      </c>
    </row>
    <row r="18" spans="1:61" ht="9.75" customHeight="1">
      <c r="A18" s="96"/>
      <c r="B18" s="96"/>
      <c r="C18" s="96"/>
      <c r="D18" s="96"/>
      <c r="E18" s="96"/>
      <c r="F18" s="96"/>
      <c r="G18" s="96"/>
      <c r="H18" s="96"/>
      <c r="I18" s="96"/>
      <c r="J18" s="86"/>
      <c r="K18" s="86"/>
      <c r="L18" s="86"/>
      <c r="M18" s="86"/>
      <c r="N18" s="86"/>
      <c r="O18" s="86"/>
      <c r="P18" s="86"/>
      <c r="Q18" s="86"/>
      <c r="R18" s="86"/>
      <c r="S18" s="86"/>
      <c r="T18" s="86"/>
      <c r="U18" s="86"/>
      <c r="V18" s="86"/>
      <c r="W18" s="86"/>
      <c r="X18" s="86"/>
      <c r="Y18" s="86"/>
      <c r="Z18" s="86"/>
      <c r="AA18" s="86"/>
      <c r="AB18" s="86"/>
      <c r="AC18" s="86"/>
      <c r="AD18" s="86"/>
      <c r="AE18" s="86"/>
      <c r="AF18" s="86"/>
      <c r="AG18" s="86"/>
      <c r="AH18" s="86"/>
      <c r="AI18" s="86"/>
      <c r="AJ18" s="86"/>
      <c r="AK18" s="86"/>
      <c r="AL18" s="86"/>
      <c r="AM18" s="86"/>
      <c r="BH18" s="1">
        <v>2</v>
      </c>
      <c r="BI18" s="1" t="str">
        <f>"ITEM" &amp; BH18 &amp; BG18 &amp;"="&amp; IF(TRIM($J17)="","",$J17)</f>
        <v>ITEM2=住民基本台帳ネットワークに関する事務　全項目評価書</v>
      </c>
    </row>
    <row r="19" spans="1:61" ht="9.75" customHeight="1">
      <c r="A19" s="96"/>
      <c r="B19" s="96"/>
      <c r="C19" s="96"/>
      <c r="D19" s="96"/>
      <c r="E19" s="96"/>
      <c r="F19" s="96"/>
      <c r="G19" s="96"/>
      <c r="H19" s="96"/>
      <c r="I19" s="96"/>
      <c r="J19" s="86"/>
      <c r="K19" s="86"/>
      <c r="L19" s="86"/>
      <c r="M19" s="86"/>
      <c r="N19" s="86"/>
      <c r="O19" s="86"/>
      <c r="P19" s="86"/>
      <c r="Q19" s="86"/>
      <c r="R19" s="86"/>
      <c r="S19" s="86"/>
      <c r="T19" s="86"/>
      <c r="U19" s="86"/>
      <c r="V19" s="86"/>
      <c r="W19" s="86"/>
      <c r="X19" s="86"/>
      <c r="Y19" s="86"/>
      <c r="Z19" s="86"/>
      <c r="AA19" s="86"/>
      <c r="AB19" s="86"/>
      <c r="AC19" s="86"/>
      <c r="AD19" s="86"/>
      <c r="AE19" s="86"/>
      <c r="AF19" s="86"/>
      <c r="AG19" s="86"/>
      <c r="AH19" s="86"/>
      <c r="AI19" s="86"/>
      <c r="AJ19" s="86"/>
      <c r="AK19" s="86"/>
      <c r="AL19" s="86"/>
      <c r="AM19" s="86"/>
      <c r="BI19" s="1"/>
    </row>
    <row r="20" spans="1:61" ht="9.75" customHeight="1">
      <c r="A20" s="96"/>
      <c r="B20" s="96"/>
      <c r="C20" s="96"/>
      <c r="D20" s="96"/>
      <c r="E20" s="96"/>
      <c r="F20" s="96"/>
      <c r="G20" s="96"/>
      <c r="H20" s="96"/>
      <c r="I20" s="96"/>
      <c r="J20" s="86"/>
      <c r="K20" s="86"/>
      <c r="L20" s="86"/>
      <c r="M20" s="86"/>
      <c r="N20" s="86"/>
      <c r="O20" s="86"/>
      <c r="P20" s="86"/>
      <c r="Q20" s="86"/>
      <c r="R20" s="86"/>
      <c r="S20" s="86"/>
      <c r="T20" s="86"/>
      <c r="U20" s="86"/>
      <c r="V20" s="86"/>
      <c r="W20" s="86"/>
      <c r="X20" s="86"/>
      <c r="Y20" s="86"/>
      <c r="Z20" s="86"/>
      <c r="AA20" s="86"/>
      <c r="AB20" s="86"/>
      <c r="AC20" s="86"/>
      <c r="AD20" s="86"/>
      <c r="AE20" s="86"/>
      <c r="AF20" s="86"/>
      <c r="AG20" s="86"/>
      <c r="AH20" s="86"/>
      <c r="AI20" s="86"/>
      <c r="AJ20" s="86"/>
      <c r="AK20" s="86"/>
      <c r="AL20" s="86"/>
      <c r="AM20" s="86"/>
      <c r="BI20" s="1"/>
    </row>
    <row r="21" spans="1:61" ht="9.75" customHeight="1">
      <c r="A21" s="96"/>
      <c r="B21" s="96"/>
      <c r="C21" s="96"/>
      <c r="D21" s="96"/>
      <c r="E21" s="96"/>
      <c r="F21" s="96"/>
      <c r="G21" s="96"/>
      <c r="H21" s="96"/>
      <c r="I21" s="96"/>
      <c r="J21" s="86"/>
      <c r="K21" s="86"/>
      <c r="L21" s="86"/>
      <c r="M21" s="86"/>
      <c r="N21" s="86"/>
      <c r="O21" s="86"/>
      <c r="P21" s="86"/>
      <c r="Q21" s="86"/>
      <c r="R21" s="86"/>
      <c r="S21" s="86"/>
      <c r="T21" s="86"/>
      <c r="U21" s="86"/>
      <c r="V21" s="86"/>
      <c r="W21" s="86"/>
      <c r="X21" s="86"/>
      <c r="Y21" s="86"/>
      <c r="Z21" s="86"/>
      <c r="AA21" s="86"/>
      <c r="AB21" s="86"/>
      <c r="AC21" s="86"/>
      <c r="AD21" s="86"/>
      <c r="AE21" s="86"/>
      <c r="AF21" s="86"/>
      <c r="AG21" s="86"/>
      <c r="AH21" s="86"/>
      <c r="AI21" s="86"/>
      <c r="AJ21" s="86"/>
      <c r="AK21" s="86"/>
      <c r="AL21" s="86"/>
      <c r="AM21" s="86"/>
      <c r="BI21" s="1"/>
    </row>
    <row r="22" spans="1:61" ht="9.75" customHeight="1">
      <c r="A22" s="96"/>
      <c r="B22" s="96"/>
      <c r="C22" s="96"/>
      <c r="D22" s="96"/>
      <c r="E22" s="96"/>
      <c r="F22" s="96"/>
      <c r="G22" s="96"/>
      <c r="H22" s="96"/>
      <c r="I22" s="96"/>
      <c r="J22" s="86"/>
      <c r="K22" s="86"/>
      <c r="L22" s="86"/>
      <c r="M22" s="86"/>
      <c r="N22" s="86"/>
      <c r="O22" s="86"/>
      <c r="P22" s="86"/>
      <c r="Q22" s="86"/>
      <c r="R22" s="86"/>
      <c r="S22" s="86"/>
      <c r="T22" s="86"/>
      <c r="U22" s="86"/>
      <c r="V22" s="86"/>
      <c r="W22" s="86"/>
      <c r="X22" s="86"/>
      <c r="Y22" s="86"/>
      <c r="Z22" s="86"/>
      <c r="AA22" s="86"/>
      <c r="AB22" s="86"/>
      <c r="AC22" s="86"/>
      <c r="AD22" s="86"/>
      <c r="AE22" s="86"/>
      <c r="AF22" s="86"/>
      <c r="AG22" s="86"/>
      <c r="AH22" s="86"/>
      <c r="AI22" s="86"/>
      <c r="AJ22" s="86"/>
      <c r="AK22" s="86"/>
      <c r="AL22" s="86"/>
      <c r="AM22" s="86"/>
      <c r="BI22" s="1"/>
    </row>
    <row r="23" spans="1:61" ht="9.75" customHeight="1">
      <c r="A23" s="97"/>
      <c r="B23" s="97"/>
      <c r="C23" s="97"/>
      <c r="D23" s="97"/>
      <c r="E23" s="97"/>
      <c r="F23" s="97"/>
      <c r="G23" s="97"/>
      <c r="H23" s="97"/>
      <c r="I23" s="97"/>
      <c r="J23" s="97"/>
      <c r="K23" s="97"/>
      <c r="L23" s="97"/>
      <c r="M23" s="97"/>
      <c r="N23" s="97"/>
      <c r="O23" s="97"/>
      <c r="P23" s="97"/>
      <c r="Q23" s="97"/>
      <c r="R23" s="97"/>
      <c r="S23" s="97"/>
      <c r="T23" s="97"/>
      <c r="U23" s="97"/>
      <c r="V23" s="97"/>
      <c r="W23" s="97"/>
      <c r="X23" s="97"/>
      <c r="Y23" s="97"/>
      <c r="Z23" s="97"/>
      <c r="AA23" s="97"/>
      <c r="AB23" s="97"/>
      <c r="AC23" s="97"/>
      <c r="AD23" s="97"/>
      <c r="AE23" s="97"/>
      <c r="AF23" s="97"/>
      <c r="AG23" s="97"/>
      <c r="AH23" s="97"/>
      <c r="AI23" s="97"/>
      <c r="AJ23" s="97"/>
      <c r="AK23" s="97"/>
      <c r="AL23" s="97"/>
      <c r="AM23" s="97"/>
      <c r="BI23" s="1"/>
    </row>
    <row r="24" spans="1:61" ht="9.75" customHeight="1">
      <c r="A24" s="99"/>
      <c r="B24" s="99"/>
      <c r="C24" s="99"/>
      <c r="D24" s="99"/>
      <c r="E24" s="99"/>
      <c r="F24" s="99"/>
      <c r="G24" s="99"/>
      <c r="H24" s="99"/>
      <c r="I24" s="99"/>
      <c r="J24" s="99"/>
      <c r="K24" s="99"/>
      <c r="L24" s="99"/>
      <c r="M24" s="99"/>
      <c r="N24" s="99"/>
      <c r="O24" s="99"/>
      <c r="P24" s="99"/>
      <c r="Q24" s="99"/>
      <c r="R24" s="99"/>
      <c r="S24" s="99"/>
      <c r="T24" s="99"/>
      <c r="U24" s="99"/>
      <c r="V24" s="99"/>
      <c r="W24" s="99"/>
      <c r="X24" s="99"/>
      <c r="Y24" s="99"/>
      <c r="Z24" s="99"/>
      <c r="AA24" s="99"/>
      <c r="AB24" s="99"/>
      <c r="AC24" s="99"/>
      <c r="AD24" s="99"/>
      <c r="AE24" s="99"/>
      <c r="AF24" s="99"/>
      <c r="AG24" s="99"/>
      <c r="AH24" s="99"/>
      <c r="AI24" s="99"/>
      <c r="AJ24" s="99"/>
      <c r="AK24" s="99"/>
      <c r="AL24" s="99"/>
      <c r="AM24" s="99"/>
      <c r="BI24" s="1"/>
    </row>
    <row r="25" spans="1:61" ht="9.75" customHeight="1">
      <c r="A25" s="52" t="s">
        <v>3</v>
      </c>
      <c r="B25" s="53"/>
      <c r="C25" s="53"/>
      <c r="D25" s="53"/>
      <c r="E25" s="53"/>
      <c r="F25" s="53"/>
      <c r="G25" s="53"/>
      <c r="H25" s="53"/>
      <c r="I25" s="53"/>
      <c r="J25" s="53"/>
      <c r="K25" s="53"/>
      <c r="L25" s="53"/>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53"/>
      <c r="AM25" s="54"/>
      <c r="BI25" s="1"/>
    </row>
    <row r="26" spans="1:61" ht="9.75" customHeight="1">
      <c r="A26" s="55"/>
      <c r="B26" s="56"/>
      <c r="C26" s="56"/>
      <c r="D26" s="56"/>
      <c r="E26" s="56"/>
      <c r="F26" s="56"/>
      <c r="G26" s="56"/>
      <c r="H26" s="56"/>
      <c r="I26" s="56"/>
      <c r="J26" s="56"/>
      <c r="K26" s="56"/>
      <c r="L26" s="56"/>
      <c r="M26" s="56"/>
      <c r="N26" s="56"/>
      <c r="O26" s="56"/>
      <c r="P26" s="56"/>
      <c r="Q26" s="56"/>
      <c r="R26" s="56"/>
      <c r="S26" s="56"/>
      <c r="T26" s="56"/>
      <c r="U26" s="56"/>
      <c r="V26" s="56"/>
      <c r="W26" s="56"/>
      <c r="X26" s="56"/>
      <c r="Y26" s="56"/>
      <c r="Z26" s="56"/>
      <c r="AA26" s="56"/>
      <c r="AB26" s="56"/>
      <c r="AC26" s="56"/>
      <c r="AD26" s="56"/>
      <c r="AE26" s="56"/>
      <c r="AF26" s="56"/>
      <c r="AG26" s="56"/>
      <c r="AH26" s="56"/>
      <c r="AI26" s="56"/>
      <c r="AJ26" s="56"/>
      <c r="AK26" s="56"/>
      <c r="AL26" s="56"/>
      <c r="AM26" s="57"/>
      <c r="BI26" s="1"/>
    </row>
    <row r="27" spans="1:61" ht="9.75" customHeight="1">
      <c r="A27" s="58"/>
      <c r="B27" s="59"/>
      <c r="C27" s="59"/>
      <c r="D27" s="59"/>
      <c r="E27" s="59"/>
      <c r="F27" s="59"/>
      <c r="G27" s="59"/>
      <c r="H27" s="59"/>
      <c r="I27" s="59"/>
      <c r="J27" s="59"/>
      <c r="K27" s="59"/>
      <c r="L27" s="59"/>
      <c r="M27" s="59"/>
      <c r="N27" s="59"/>
      <c r="O27" s="59"/>
      <c r="P27" s="59"/>
      <c r="Q27" s="59"/>
      <c r="R27" s="59"/>
      <c r="S27" s="59"/>
      <c r="T27" s="59"/>
      <c r="U27" s="59"/>
      <c r="V27" s="59"/>
      <c r="W27" s="59"/>
      <c r="X27" s="59"/>
      <c r="Y27" s="59"/>
      <c r="Z27" s="59"/>
      <c r="AA27" s="59"/>
      <c r="AB27" s="59"/>
      <c r="AC27" s="59"/>
      <c r="AD27" s="59"/>
      <c r="AE27" s="59"/>
      <c r="AF27" s="59"/>
      <c r="AG27" s="59"/>
      <c r="AH27" s="59"/>
      <c r="AI27" s="59"/>
      <c r="AJ27" s="59"/>
      <c r="AK27" s="59"/>
      <c r="AL27" s="59"/>
      <c r="AM27" s="60"/>
      <c r="BI27" s="1"/>
    </row>
    <row r="28" spans="1:61" ht="10.050000000000001" customHeight="1">
      <c r="A28" s="100" t="s">
        <v>693</v>
      </c>
      <c r="B28" s="101"/>
      <c r="C28" s="101"/>
      <c r="D28" s="101"/>
      <c r="E28" s="101"/>
      <c r="F28" s="101"/>
      <c r="G28" s="101"/>
      <c r="H28" s="101"/>
      <c r="I28" s="101"/>
      <c r="J28" s="101"/>
      <c r="K28" s="101"/>
      <c r="L28" s="101"/>
      <c r="M28" s="101"/>
      <c r="N28" s="101"/>
      <c r="O28" s="101"/>
      <c r="P28" s="101"/>
      <c r="Q28" s="101"/>
      <c r="R28" s="101"/>
      <c r="S28" s="101"/>
      <c r="T28" s="101"/>
      <c r="U28" s="101"/>
      <c r="V28" s="101"/>
      <c r="W28" s="101"/>
      <c r="X28" s="101"/>
      <c r="Y28" s="101"/>
      <c r="Z28" s="101"/>
      <c r="AA28" s="101"/>
      <c r="AB28" s="101"/>
      <c r="AC28" s="101"/>
      <c r="AD28" s="101"/>
      <c r="AE28" s="101"/>
      <c r="AF28" s="101"/>
      <c r="AG28" s="101"/>
      <c r="AH28" s="101"/>
      <c r="AI28" s="101"/>
      <c r="AJ28" s="101"/>
      <c r="AK28" s="101"/>
      <c r="AL28" s="101"/>
      <c r="AM28" s="102"/>
      <c r="BH28" s="1">
        <v>3</v>
      </c>
      <c r="BI28" s="1" t="str">
        <f>"ITEM" &amp; BH28 &amp; BG28 &amp;"="&amp; IF(TRIM($A28)="","",$A28)</f>
        <v>ITEM3=大阪府知事は、住民基本台帳ネットワークに関する事務における特定個人情報ファイルの取扱いにあたり、個人のプライバシー等の権利利益に影響を及ぼしかねないことを認識し、特定個人情報の漏えいその他の事態を発生させるリスクを軽減させるために適切な措置を講じ、もって個人のプライバシー等の権利利益の保護に取り組んでいることを宣言する。</v>
      </c>
    </row>
    <row r="29" spans="1:61" ht="9.75" customHeight="1">
      <c r="A29" s="103"/>
      <c r="B29" s="104"/>
      <c r="C29" s="104"/>
      <c r="D29" s="104"/>
      <c r="E29" s="104"/>
      <c r="F29" s="104"/>
      <c r="G29" s="104"/>
      <c r="H29" s="104"/>
      <c r="I29" s="104"/>
      <c r="J29" s="104"/>
      <c r="K29" s="104"/>
      <c r="L29" s="104"/>
      <c r="M29" s="104"/>
      <c r="N29" s="104"/>
      <c r="O29" s="104"/>
      <c r="P29" s="104"/>
      <c r="Q29" s="104"/>
      <c r="R29" s="104"/>
      <c r="S29" s="104"/>
      <c r="T29" s="104"/>
      <c r="U29" s="104"/>
      <c r="V29" s="104"/>
      <c r="W29" s="104"/>
      <c r="X29" s="104"/>
      <c r="Y29" s="104"/>
      <c r="Z29" s="104"/>
      <c r="AA29" s="104"/>
      <c r="AB29" s="104"/>
      <c r="AC29" s="104"/>
      <c r="AD29" s="104"/>
      <c r="AE29" s="104"/>
      <c r="AF29" s="104"/>
      <c r="AG29" s="104"/>
      <c r="AH29" s="104"/>
      <c r="AI29" s="104"/>
      <c r="AJ29" s="104"/>
      <c r="AK29" s="104"/>
      <c r="AL29" s="104"/>
      <c r="AM29" s="105"/>
      <c r="BI29" s="1"/>
    </row>
    <row r="30" spans="1:61" ht="9.75" customHeight="1">
      <c r="A30" s="103"/>
      <c r="B30" s="104"/>
      <c r="C30" s="104"/>
      <c r="D30" s="104"/>
      <c r="E30" s="104"/>
      <c r="F30" s="104"/>
      <c r="G30" s="104"/>
      <c r="H30" s="104"/>
      <c r="I30" s="104"/>
      <c r="J30" s="104"/>
      <c r="K30" s="104"/>
      <c r="L30" s="104"/>
      <c r="M30" s="104"/>
      <c r="N30" s="104"/>
      <c r="O30" s="104"/>
      <c r="P30" s="104"/>
      <c r="Q30" s="104"/>
      <c r="R30" s="104"/>
      <c r="S30" s="104"/>
      <c r="T30" s="104"/>
      <c r="U30" s="104"/>
      <c r="V30" s="104"/>
      <c r="W30" s="104"/>
      <c r="X30" s="104"/>
      <c r="Y30" s="104"/>
      <c r="Z30" s="104"/>
      <c r="AA30" s="104"/>
      <c r="AB30" s="104"/>
      <c r="AC30" s="104"/>
      <c r="AD30" s="104"/>
      <c r="AE30" s="104"/>
      <c r="AF30" s="104"/>
      <c r="AG30" s="104"/>
      <c r="AH30" s="104"/>
      <c r="AI30" s="104"/>
      <c r="AJ30" s="104"/>
      <c r="AK30" s="104"/>
      <c r="AL30" s="104"/>
      <c r="AM30" s="105"/>
      <c r="BI30" s="1"/>
    </row>
    <row r="31" spans="1:61" ht="9.75" customHeight="1">
      <c r="A31" s="103"/>
      <c r="B31" s="104"/>
      <c r="C31" s="104"/>
      <c r="D31" s="104"/>
      <c r="E31" s="104"/>
      <c r="F31" s="104"/>
      <c r="G31" s="104"/>
      <c r="H31" s="104"/>
      <c r="I31" s="104"/>
      <c r="J31" s="104"/>
      <c r="K31" s="104"/>
      <c r="L31" s="104"/>
      <c r="M31" s="104"/>
      <c r="N31" s="104"/>
      <c r="O31" s="104"/>
      <c r="P31" s="104"/>
      <c r="Q31" s="104"/>
      <c r="R31" s="104"/>
      <c r="S31" s="104"/>
      <c r="T31" s="104"/>
      <c r="U31" s="104"/>
      <c r="V31" s="104"/>
      <c r="W31" s="104"/>
      <c r="X31" s="104"/>
      <c r="Y31" s="104"/>
      <c r="Z31" s="104"/>
      <c r="AA31" s="104"/>
      <c r="AB31" s="104"/>
      <c r="AC31" s="104"/>
      <c r="AD31" s="104"/>
      <c r="AE31" s="104"/>
      <c r="AF31" s="104"/>
      <c r="AG31" s="104"/>
      <c r="AH31" s="104"/>
      <c r="AI31" s="104"/>
      <c r="AJ31" s="104"/>
      <c r="AK31" s="104"/>
      <c r="AL31" s="104"/>
      <c r="AM31" s="105"/>
      <c r="BI31" s="1"/>
    </row>
    <row r="32" spans="1:61" ht="9.75" customHeight="1">
      <c r="A32" s="103"/>
      <c r="B32" s="104"/>
      <c r="C32" s="104"/>
      <c r="D32" s="104"/>
      <c r="E32" s="104"/>
      <c r="F32" s="104"/>
      <c r="G32" s="104"/>
      <c r="H32" s="104"/>
      <c r="I32" s="104"/>
      <c r="J32" s="104"/>
      <c r="K32" s="104"/>
      <c r="L32" s="104"/>
      <c r="M32" s="104"/>
      <c r="N32" s="104"/>
      <c r="O32" s="104"/>
      <c r="P32" s="104"/>
      <c r="Q32" s="104"/>
      <c r="R32" s="104"/>
      <c r="S32" s="104"/>
      <c r="T32" s="104"/>
      <c r="U32" s="104"/>
      <c r="V32" s="104"/>
      <c r="W32" s="104"/>
      <c r="X32" s="104"/>
      <c r="Y32" s="104"/>
      <c r="Z32" s="104"/>
      <c r="AA32" s="104"/>
      <c r="AB32" s="104"/>
      <c r="AC32" s="104"/>
      <c r="AD32" s="104"/>
      <c r="AE32" s="104"/>
      <c r="AF32" s="104"/>
      <c r="AG32" s="104"/>
      <c r="AH32" s="104"/>
      <c r="AI32" s="104"/>
      <c r="AJ32" s="104"/>
      <c r="AK32" s="104"/>
      <c r="AL32" s="104"/>
      <c r="AM32" s="105"/>
      <c r="BI32" s="1"/>
    </row>
    <row r="33" spans="1:61" ht="9.75" customHeight="1">
      <c r="A33" s="103"/>
      <c r="B33" s="104"/>
      <c r="C33" s="104"/>
      <c r="D33" s="104"/>
      <c r="E33" s="104"/>
      <c r="F33" s="104"/>
      <c r="G33" s="104"/>
      <c r="H33" s="104"/>
      <c r="I33" s="104"/>
      <c r="J33" s="104"/>
      <c r="K33" s="104"/>
      <c r="L33" s="104"/>
      <c r="M33" s="104"/>
      <c r="N33" s="104"/>
      <c r="O33" s="104"/>
      <c r="P33" s="104"/>
      <c r="Q33" s="104"/>
      <c r="R33" s="104"/>
      <c r="S33" s="104"/>
      <c r="T33" s="104"/>
      <c r="U33" s="104"/>
      <c r="V33" s="104"/>
      <c r="W33" s="104"/>
      <c r="X33" s="104"/>
      <c r="Y33" s="104"/>
      <c r="Z33" s="104"/>
      <c r="AA33" s="104"/>
      <c r="AB33" s="104"/>
      <c r="AC33" s="104"/>
      <c r="AD33" s="104"/>
      <c r="AE33" s="104"/>
      <c r="AF33" s="104"/>
      <c r="AG33" s="104"/>
      <c r="AH33" s="104"/>
      <c r="AI33" s="104"/>
      <c r="AJ33" s="104"/>
      <c r="AK33" s="104"/>
      <c r="AL33" s="104"/>
      <c r="AM33" s="105"/>
      <c r="BI33" s="1"/>
    </row>
    <row r="34" spans="1:61" ht="9.75" customHeight="1">
      <c r="A34" s="103"/>
      <c r="B34" s="104"/>
      <c r="C34" s="104"/>
      <c r="D34" s="104"/>
      <c r="E34" s="104"/>
      <c r="F34" s="104"/>
      <c r="G34" s="104"/>
      <c r="H34" s="104"/>
      <c r="I34" s="104"/>
      <c r="J34" s="104"/>
      <c r="K34" s="104"/>
      <c r="L34" s="104"/>
      <c r="M34" s="104"/>
      <c r="N34" s="104"/>
      <c r="O34" s="104"/>
      <c r="P34" s="104"/>
      <c r="Q34" s="104"/>
      <c r="R34" s="104"/>
      <c r="S34" s="104"/>
      <c r="T34" s="104"/>
      <c r="U34" s="104"/>
      <c r="V34" s="104"/>
      <c r="W34" s="104"/>
      <c r="X34" s="104"/>
      <c r="Y34" s="104"/>
      <c r="Z34" s="104"/>
      <c r="AA34" s="104"/>
      <c r="AB34" s="104"/>
      <c r="AC34" s="104"/>
      <c r="AD34" s="104"/>
      <c r="AE34" s="104"/>
      <c r="AF34" s="104"/>
      <c r="AG34" s="104"/>
      <c r="AH34" s="104"/>
      <c r="AI34" s="104"/>
      <c r="AJ34" s="104"/>
      <c r="AK34" s="104"/>
      <c r="AL34" s="104"/>
      <c r="AM34" s="105"/>
      <c r="BI34" s="1"/>
    </row>
    <row r="35" spans="1:61" ht="9.75" customHeight="1">
      <c r="A35" s="103"/>
      <c r="B35" s="104"/>
      <c r="C35" s="104"/>
      <c r="D35" s="104"/>
      <c r="E35" s="104"/>
      <c r="F35" s="104"/>
      <c r="G35" s="104"/>
      <c r="H35" s="104"/>
      <c r="I35" s="104"/>
      <c r="J35" s="104"/>
      <c r="K35" s="104"/>
      <c r="L35" s="104"/>
      <c r="M35" s="104"/>
      <c r="N35" s="104"/>
      <c r="O35" s="104"/>
      <c r="P35" s="104"/>
      <c r="Q35" s="104"/>
      <c r="R35" s="104"/>
      <c r="S35" s="104"/>
      <c r="T35" s="104"/>
      <c r="U35" s="104"/>
      <c r="V35" s="104"/>
      <c r="W35" s="104"/>
      <c r="X35" s="104"/>
      <c r="Y35" s="104"/>
      <c r="Z35" s="104"/>
      <c r="AA35" s="104"/>
      <c r="AB35" s="104"/>
      <c r="AC35" s="104"/>
      <c r="AD35" s="104"/>
      <c r="AE35" s="104"/>
      <c r="AF35" s="104"/>
      <c r="AG35" s="104"/>
      <c r="AH35" s="104"/>
      <c r="AI35" s="104"/>
      <c r="AJ35" s="104"/>
      <c r="AK35" s="104"/>
      <c r="AL35" s="104"/>
      <c r="AM35" s="105"/>
      <c r="BI35" s="1"/>
    </row>
    <row r="36" spans="1:61" ht="9.75" customHeight="1">
      <c r="A36" s="103"/>
      <c r="B36" s="104"/>
      <c r="C36" s="104"/>
      <c r="D36" s="104"/>
      <c r="E36" s="104"/>
      <c r="F36" s="104"/>
      <c r="G36" s="104"/>
      <c r="H36" s="104"/>
      <c r="I36" s="104"/>
      <c r="J36" s="104"/>
      <c r="K36" s="104"/>
      <c r="L36" s="104"/>
      <c r="M36" s="104"/>
      <c r="N36" s="104"/>
      <c r="O36" s="104"/>
      <c r="P36" s="104"/>
      <c r="Q36" s="104"/>
      <c r="R36" s="104"/>
      <c r="S36" s="104"/>
      <c r="T36" s="104"/>
      <c r="U36" s="104"/>
      <c r="V36" s="104"/>
      <c r="W36" s="104"/>
      <c r="X36" s="104"/>
      <c r="Y36" s="104"/>
      <c r="Z36" s="104"/>
      <c r="AA36" s="104"/>
      <c r="AB36" s="104"/>
      <c r="AC36" s="104"/>
      <c r="AD36" s="104"/>
      <c r="AE36" s="104"/>
      <c r="AF36" s="104"/>
      <c r="AG36" s="104"/>
      <c r="AH36" s="104"/>
      <c r="AI36" s="104"/>
      <c r="AJ36" s="104"/>
      <c r="AK36" s="104"/>
      <c r="AL36" s="104"/>
      <c r="AM36" s="105"/>
      <c r="BI36" s="1"/>
    </row>
    <row r="37" spans="1:61" ht="9.75" customHeight="1">
      <c r="A37" s="103"/>
      <c r="B37" s="104"/>
      <c r="C37" s="104"/>
      <c r="D37" s="104"/>
      <c r="E37" s="104"/>
      <c r="F37" s="104"/>
      <c r="G37" s="104"/>
      <c r="H37" s="104"/>
      <c r="I37" s="104"/>
      <c r="J37" s="104"/>
      <c r="K37" s="104"/>
      <c r="L37" s="104"/>
      <c r="M37" s="104"/>
      <c r="N37" s="104"/>
      <c r="O37" s="104"/>
      <c r="P37" s="104"/>
      <c r="Q37" s="104"/>
      <c r="R37" s="104"/>
      <c r="S37" s="104"/>
      <c r="T37" s="104"/>
      <c r="U37" s="104"/>
      <c r="V37" s="104"/>
      <c r="W37" s="104"/>
      <c r="X37" s="104"/>
      <c r="Y37" s="104"/>
      <c r="Z37" s="104"/>
      <c r="AA37" s="104"/>
      <c r="AB37" s="104"/>
      <c r="AC37" s="104"/>
      <c r="AD37" s="104"/>
      <c r="AE37" s="104"/>
      <c r="AF37" s="104"/>
      <c r="AG37" s="104"/>
      <c r="AH37" s="104"/>
      <c r="AI37" s="104"/>
      <c r="AJ37" s="104"/>
      <c r="AK37" s="104"/>
      <c r="AL37" s="104"/>
      <c r="AM37" s="105"/>
      <c r="BI37" s="1"/>
    </row>
    <row r="38" spans="1:61" ht="9.75" customHeight="1">
      <c r="A38" s="103"/>
      <c r="B38" s="104"/>
      <c r="C38" s="104"/>
      <c r="D38" s="104"/>
      <c r="E38" s="104"/>
      <c r="F38" s="104"/>
      <c r="G38" s="104"/>
      <c r="H38" s="104"/>
      <c r="I38" s="104"/>
      <c r="J38" s="104"/>
      <c r="K38" s="104"/>
      <c r="L38" s="104"/>
      <c r="M38" s="104"/>
      <c r="N38" s="104"/>
      <c r="O38" s="104"/>
      <c r="P38" s="104"/>
      <c r="Q38" s="104"/>
      <c r="R38" s="104"/>
      <c r="S38" s="104"/>
      <c r="T38" s="104"/>
      <c r="U38" s="104"/>
      <c r="V38" s="104"/>
      <c r="W38" s="104"/>
      <c r="X38" s="104"/>
      <c r="Y38" s="104"/>
      <c r="Z38" s="104"/>
      <c r="AA38" s="104"/>
      <c r="AB38" s="104"/>
      <c r="AC38" s="104"/>
      <c r="AD38" s="104"/>
      <c r="AE38" s="104"/>
      <c r="AF38" s="104"/>
      <c r="AG38" s="104"/>
      <c r="AH38" s="104"/>
      <c r="AI38" s="104"/>
      <c r="AJ38" s="104"/>
      <c r="AK38" s="104"/>
      <c r="AL38" s="104"/>
      <c r="AM38" s="105"/>
      <c r="BI38" s="1"/>
    </row>
    <row r="39" spans="1:61" ht="9.75" customHeight="1">
      <c r="A39" s="103"/>
      <c r="B39" s="104"/>
      <c r="C39" s="104"/>
      <c r="D39" s="104"/>
      <c r="E39" s="104"/>
      <c r="F39" s="104"/>
      <c r="G39" s="104"/>
      <c r="H39" s="104"/>
      <c r="I39" s="104"/>
      <c r="J39" s="104"/>
      <c r="K39" s="104"/>
      <c r="L39" s="104"/>
      <c r="M39" s="104"/>
      <c r="N39" s="104"/>
      <c r="O39" s="104"/>
      <c r="P39" s="104"/>
      <c r="Q39" s="104"/>
      <c r="R39" s="104"/>
      <c r="S39" s="104"/>
      <c r="T39" s="104"/>
      <c r="U39" s="104"/>
      <c r="V39" s="104"/>
      <c r="W39" s="104"/>
      <c r="X39" s="104"/>
      <c r="Y39" s="104"/>
      <c r="Z39" s="104"/>
      <c r="AA39" s="104"/>
      <c r="AB39" s="104"/>
      <c r="AC39" s="104"/>
      <c r="AD39" s="104"/>
      <c r="AE39" s="104"/>
      <c r="AF39" s="104"/>
      <c r="AG39" s="104"/>
      <c r="AH39" s="104"/>
      <c r="AI39" s="104"/>
      <c r="AJ39" s="104"/>
      <c r="AK39" s="104"/>
      <c r="AL39" s="104"/>
      <c r="AM39" s="105"/>
      <c r="BI39" s="1"/>
    </row>
    <row r="40" spans="1:61" ht="9.75" customHeight="1">
      <c r="A40" s="106"/>
      <c r="B40" s="107"/>
      <c r="C40" s="107"/>
      <c r="D40" s="107"/>
      <c r="E40" s="107"/>
      <c r="F40" s="107"/>
      <c r="G40" s="107"/>
      <c r="H40" s="107"/>
      <c r="I40" s="107"/>
      <c r="J40" s="107"/>
      <c r="K40" s="107"/>
      <c r="L40" s="107"/>
      <c r="M40" s="107"/>
      <c r="N40" s="107"/>
      <c r="O40" s="107"/>
      <c r="P40" s="107"/>
      <c r="Q40" s="107"/>
      <c r="R40" s="107"/>
      <c r="S40" s="107"/>
      <c r="T40" s="107"/>
      <c r="U40" s="107"/>
      <c r="V40" s="107"/>
      <c r="W40" s="107"/>
      <c r="X40" s="107"/>
      <c r="Y40" s="107"/>
      <c r="Z40" s="107"/>
      <c r="AA40" s="107"/>
      <c r="AB40" s="107"/>
      <c r="AC40" s="107"/>
      <c r="AD40" s="107"/>
      <c r="AE40" s="107"/>
      <c r="AF40" s="107"/>
      <c r="AG40" s="107"/>
      <c r="AH40" s="107"/>
      <c r="AI40" s="107"/>
      <c r="AJ40" s="107"/>
      <c r="AK40" s="107"/>
      <c r="AL40" s="107"/>
      <c r="AM40" s="108"/>
      <c r="BI40" s="1"/>
    </row>
    <row r="41" spans="1:61" ht="10.050000000000001" customHeight="1">
      <c r="A41" s="70" t="s">
        <v>4</v>
      </c>
      <c r="B41" s="71"/>
      <c r="C41" s="71"/>
      <c r="D41" s="71"/>
      <c r="E41" s="71"/>
      <c r="F41" s="71"/>
      <c r="G41" s="72"/>
      <c r="H41" s="79" t="s">
        <v>694</v>
      </c>
      <c r="I41" s="79"/>
      <c r="J41" s="79"/>
      <c r="K41" s="79"/>
      <c r="L41" s="79"/>
      <c r="M41" s="79"/>
      <c r="N41" s="79"/>
      <c r="O41" s="79"/>
      <c r="P41" s="79"/>
      <c r="Q41" s="79"/>
      <c r="R41" s="79"/>
      <c r="S41" s="79"/>
      <c r="T41" s="79"/>
      <c r="U41" s="79"/>
      <c r="V41" s="79"/>
      <c r="W41" s="79"/>
      <c r="X41" s="79"/>
      <c r="Y41" s="79"/>
      <c r="Z41" s="79"/>
      <c r="AA41" s="79"/>
      <c r="AB41" s="79"/>
      <c r="AC41" s="79"/>
      <c r="AD41" s="79"/>
      <c r="AE41" s="79"/>
      <c r="AF41" s="79"/>
      <c r="AG41" s="79"/>
      <c r="AH41" s="79"/>
      <c r="AI41" s="79"/>
      <c r="AJ41" s="79"/>
      <c r="AK41" s="79"/>
      <c r="AL41" s="79"/>
      <c r="AM41" s="79"/>
      <c r="BH41" s="1">
        <v>4</v>
      </c>
      <c r="BI41" s="1" t="str">
        <f>"ITEM" &amp; BH41 &amp; BG41 &amp;"="&amp; IF(TRIM($H41)="","",$H41)</f>
        <v>ITEM4=住民基本台帳ネットワークに関する事務では、全国の都道府県サーバを１拠点（集約センター）に集約したことに伴い、大阪府サーバの運用及び監視に関する業務を集約センター運用者に委託している。委託先による不正入手、不正な使用等への対策として、契約書に秘密保持の事項を明記し、情報保護管理体制を確認することとしている。また、委託業務の履行に際して、情報保護に関する誓約書の提出を義務付けている。</v>
      </c>
    </row>
    <row r="42" spans="1:61" ht="9.75" customHeight="1">
      <c r="A42" s="73"/>
      <c r="B42" s="74"/>
      <c r="C42" s="74"/>
      <c r="D42" s="74"/>
      <c r="E42" s="74"/>
      <c r="F42" s="74"/>
      <c r="G42" s="75"/>
      <c r="H42" s="80"/>
      <c r="I42" s="80"/>
      <c r="J42" s="80"/>
      <c r="K42" s="80"/>
      <c r="L42" s="80"/>
      <c r="M42" s="80"/>
      <c r="N42" s="80"/>
      <c r="O42" s="80"/>
      <c r="P42" s="80"/>
      <c r="Q42" s="80"/>
      <c r="R42" s="80"/>
      <c r="S42" s="80"/>
      <c r="T42" s="80"/>
      <c r="U42" s="80"/>
      <c r="V42" s="80"/>
      <c r="W42" s="80"/>
      <c r="X42" s="80"/>
      <c r="Y42" s="80"/>
      <c r="Z42" s="80"/>
      <c r="AA42" s="80"/>
      <c r="AB42" s="80"/>
      <c r="AC42" s="80"/>
      <c r="AD42" s="80"/>
      <c r="AE42" s="80"/>
      <c r="AF42" s="80"/>
      <c r="AG42" s="80"/>
      <c r="AH42" s="80"/>
      <c r="AI42" s="80"/>
      <c r="AJ42" s="80"/>
      <c r="AK42" s="80"/>
      <c r="AL42" s="80"/>
      <c r="AM42" s="80"/>
      <c r="BI42" s="1"/>
    </row>
    <row r="43" spans="1:61" ht="9.75" customHeight="1">
      <c r="A43" s="73"/>
      <c r="B43" s="74"/>
      <c r="C43" s="74"/>
      <c r="D43" s="74"/>
      <c r="E43" s="74"/>
      <c r="F43" s="74"/>
      <c r="G43" s="75"/>
      <c r="H43" s="80"/>
      <c r="I43" s="80"/>
      <c r="J43" s="80"/>
      <c r="K43" s="80"/>
      <c r="L43" s="80"/>
      <c r="M43" s="80"/>
      <c r="N43" s="80"/>
      <c r="O43" s="80"/>
      <c r="P43" s="80"/>
      <c r="Q43" s="80"/>
      <c r="R43" s="80"/>
      <c r="S43" s="80"/>
      <c r="T43" s="80"/>
      <c r="U43" s="80"/>
      <c r="V43" s="80"/>
      <c r="W43" s="80"/>
      <c r="X43" s="80"/>
      <c r="Y43" s="80"/>
      <c r="Z43" s="80"/>
      <c r="AA43" s="80"/>
      <c r="AB43" s="80"/>
      <c r="AC43" s="80"/>
      <c r="AD43" s="80"/>
      <c r="AE43" s="80"/>
      <c r="AF43" s="80"/>
      <c r="AG43" s="80"/>
      <c r="AH43" s="80"/>
      <c r="AI43" s="80"/>
      <c r="AJ43" s="80"/>
      <c r="AK43" s="80"/>
      <c r="AL43" s="80"/>
      <c r="AM43" s="80"/>
      <c r="BI43" s="1"/>
    </row>
    <row r="44" spans="1:61" ht="9.75" customHeight="1">
      <c r="A44" s="73"/>
      <c r="B44" s="74"/>
      <c r="C44" s="74"/>
      <c r="D44" s="74"/>
      <c r="E44" s="74"/>
      <c r="F44" s="74"/>
      <c r="G44" s="75"/>
      <c r="H44" s="80"/>
      <c r="I44" s="80"/>
      <c r="J44" s="80"/>
      <c r="K44" s="80"/>
      <c r="L44" s="80"/>
      <c r="M44" s="80"/>
      <c r="N44" s="80"/>
      <c r="O44" s="80"/>
      <c r="P44" s="80"/>
      <c r="Q44" s="80"/>
      <c r="R44" s="80"/>
      <c r="S44" s="80"/>
      <c r="T44" s="80"/>
      <c r="U44" s="80"/>
      <c r="V44" s="80"/>
      <c r="W44" s="80"/>
      <c r="X44" s="80"/>
      <c r="Y44" s="80"/>
      <c r="Z44" s="80"/>
      <c r="AA44" s="80"/>
      <c r="AB44" s="80"/>
      <c r="AC44" s="80"/>
      <c r="AD44" s="80"/>
      <c r="AE44" s="80"/>
      <c r="AF44" s="80"/>
      <c r="AG44" s="80"/>
      <c r="AH44" s="80"/>
      <c r="AI44" s="80"/>
      <c r="AJ44" s="80"/>
      <c r="AK44" s="80"/>
      <c r="AL44" s="80"/>
      <c r="AM44" s="80"/>
      <c r="BI44" s="1"/>
    </row>
    <row r="45" spans="1:61" ht="9.75" customHeight="1">
      <c r="A45" s="73"/>
      <c r="B45" s="74"/>
      <c r="C45" s="74"/>
      <c r="D45" s="74"/>
      <c r="E45" s="74"/>
      <c r="F45" s="74"/>
      <c r="G45" s="75"/>
      <c r="H45" s="80"/>
      <c r="I45" s="80"/>
      <c r="J45" s="80"/>
      <c r="K45" s="80"/>
      <c r="L45" s="80"/>
      <c r="M45" s="80"/>
      <c r="N45" s="80"/>
      <c r="O45" s="80"/>
      <c r="P45" s="80"/>
      <c r="Q45" s="80"/>
      <c r="R45" s="80"/>
      <c r="S45" s="80"/>
      <c r="T45" s="80"/>
      <c r="U45" s="80"/>
      <c r="V45" s="80"/>
      <c r="W45" s="80"/>
      <c r="X45" s="80"/>
      <c r="Y45" s="80"/>
      <c r="Z45" s="80"/>
      <c r="AA45" s="80"/>
      <c r="AB45" s="80"/>
      <c r="AC45" s="80"/>
      <c r="AD45" s="80"/>
      <c r="AE45" s="80"/>
      <c r="AF45" s="80"/>
      <c r="AG45" s="80"/>
      <c r="AH45" s="80"/>
      <c r="AI45" s="80"/>
      <c r="AJ45" s="80"/>
      <c r="AK45" s="80"/>
      <c r="AL45" s="80"/>
      <c r="AM45" s="80"/>
      <c r="BI45" s="1"/>
    </row>
    <row r="46" spans="1:61" ht="9.75" customHeight="1">
      <c r="A46" s="76"/>
      <c r="B46" s="77"/>
      <c r="C46" s="77"/>
      <c r="D46" s="77"/>
      <c r="E46" s="77"/>
      <c r="F46" s="77"/>
      <c r="G46" s="78"/>
      <c r="H46" s="81"/>
      <c r="I46" s="81"/>
      <c r="J46" s="81"/>
      <c r="K46" s="81"/>
      <c r="L46" s="81"/>
      <c r="M46" s="81"/>
      <c r="N46" s="81"/>
      <c r="O46" s="81"/>
      <c r="P46" s="81"/>
      <c r="Q46" s="81"/>
      <c r="R46" s="81"/>
      <c r="S46" s="81"/>
      <c r="T46" s="81"/>
      <c r="U46" s="81"/>
      <c r="V46" s="81"/>
      <c r="W46" s="81"/>
      <c r="X46" s="81"/>
      <c r="Y46" s="81"/>
      <c r="Z46" s="81"/>
      <c r="AA46" s="81"/>
      <c r="AB46" s="81"/>
      <c r="AC46" s="81"/>
      <c r="AD46" s="81"/>
      <c r="AE46" s="81"/>
      <c r="AF46" s="81"/>
      <c r="AG46" s="81"/>
      <c r="AH46" s="81"/>
      <c r="AI46" s="81"/>
      <c r="AJ46" s="81"/>
      <c r="AK46" s="81"/>
      <c r="AL46" s="81"/>
      <c r="AM46" s="81"/>
      <c r="BI46" s="1"/>
    </row>
    <row r="47" spans="1:61" ht="9.75" customHeight="1">
      <c r="A47" s="97"/>
      <c r="B47" s="97"/>
      <c r="C47" s="97"/>
      <c r="D47" s="97"/>
      <c r="E47" s="97"/>
      <c r="F47" s="97"/>
      <c r="G47" s="97"/>
      <c r="H47" s="97"/>
      <c r="I47" s="97"/>
      <c r="J47" s="97"/>
      <c r="K47" s="97"/>
      <c r="L47" s="97"/>
      <c r="M47" s="97"/>
      <c r="N47" s="97"/>
      <c r="O47" s="97"/>
      <c r="P47" s="97"/>
      <c r="Q47" s="97"/>
      <c r="R47" s="97"/>
      <c r="S47" s="97"/>
      <c r="T47" s="97"/>
      <c r="U47" s="97"/>
      <c r="V47" s="97"/>
      <c r="W47" s="97"/>
      <c r="X47" s="97"/>
      <c r="Y47" s="97"/>
      <c r="Z47" s="97"/>
      <c r="AA47" s="97"/>
      <c r="AB47" s="97"/>
      <c r="AC47" s="97"/>
      <c r="AD47" s="97"/>
      <c r="AE47" s="97"/>
      <c r="AF47" s="97"/>
      <c r="AG47" s="97"/>
      <c r="AH47" s="97"/>
      <c r="AI47" s="97"/>
      <c r="AJ47" s="97"/>
      <c r="AK47" s="97"/>
      <c r="AL47" s="97"/>
      <c r="AM47" s="97"/>
      <c r="BI47" s="1"/>
    </row>
    <row r="48" spans="1:61" ht="9.75" customHeight="1">
      <c r="A48" s="52" t="s">
        <v>5</v>
      </c>
      <c r="B48" s="53"/>
      <c r="C48" s="53"/>
      <c r="D48" s="53"/>
      <c r="E48" s="53"/>
      <c r="F48" s="53"/>
      <c r="G48" s="53"/>
      <c r="H48" s="53"/>
      <c r="I48" s="53"/>
      <c r="J48" s="53"/>
      <c r="K48" s="53"/>
      <c r="L48" s="53"/>
      <c r="M48" s="53"/>
      <c r="N48" s="53"/>
      <c r="O48" s="53"/>
      <c r="P48" s="53"/>
      <c r="Q48" s="53"/>
      <c r="R48" s="53"/>
      <c r="S48" s="53"/>
      <c r="T48" s="53"/>
      <c r="U48" s="53"/>
      <c r="V48" s="53"/>
      <c r="W48" s="53"/>
      <c r="X48" s="53"/>
      <c r="Y48" s="53"/>
      <c r="Z48" s="53"/>
      <c r="AA48" s="53"/>
      <c r="AB48" s="53"/>
      <c r="AC48" s="53"/>
      <c r="AD48" s="53"/>
      <c r="AE48" s="53"/>
      <c r="AF48" s="53"/>
      <c r="AG48" s="53"/>
      <c r="AH48" s="53"/>
      <c r="AI48" s="53"/>
      <c r="AJ48" s="53"/>
      <c r="AK48" s="53"/>
      <c r="AL48" s="53"/>
      <c r="AM48" s="54"/>
      <c r="BI48" s="1"/>
    </row>
    <row r="49" spans="1:61" ht="9.75" customHeight="1">
      <c r="A49" s="55"/>
      <c r="B49" s="56"/>
      <c r="C49" s="56"/>
      <c r="D49" s="56"/>
      <c r="E49" s="56"/>
      <c r="F49" s="56"/>
      <c r="G49" s="56"/>
      <c r="H49" s="56"/>
      <c r="I49" s="56"/>
      <c r="J49" s="56"/>
      <c r="K49" s="56"/>
      <c r="L49" s="56"/>
      <c r="M49" s="56"/>
      <c r="N49" s="56"/>
      <c r="O49" s="56"/>
      <c r="P49" s="56"/>
      <c r="Q49" s="56"/>
      <c r="R49" s="56"/>
      <c r="S49" s="56"/>
      <c r="T49" s="56"/>
      <c r="U49" s="56"/>
      <c r="V49" s="56"/>
      <c r="W49" s="56"/>
      <c r="X49" s="56"/>
      <c r="Y49" s="56"/>
      <c r="Z49" s="56"/>
      <c r="AA49" s="56"/>
      <c r="AB49" s="56"/>
      <c r="AC49" s="56"/>
      <c r="AD49" s="56"/>
      <c r="AE49" s="56"/>
      <c r="AF49" s="56"/>
      <c r="AG49" s="56"/>
      <c r="AH49" s="56"/>
      <c r="AI49" s="56"/>
      <c r="AJ49" s="56"/>
      <c r="AK49" s="56"/>
      <c r="AL49" s="56"/>
      <c r="AM49" s="57"/>
      <c r="BI49" s="1"/>
    </row>
    <row r="50" spans="1:61" ht="9.75" customHeight="1">
      <c r="A50" s="58"/>
      <c r="B50" s="59"/>
      <c r="C50" s="59"/>
      <c r="D50" s="59"/>
      <c r="E50" s="59"/>
      <c r="F50" s="59"/>
      <c r="G50" s="59"/>
      <c r="H50" s="59"/>
      <c r="I50" s="59"/>
      <c r="J50" s="59"/>
      <c r="K50" s="59"/>
      <c r="L50" s="59"/>
      <c r="M50" s="59"/>
      <c r="N50" s="59"/>
      <c r="O50" s="59"/>
      <c r="P50" s="59"/>
      <c r="Q50" s="59"/>
      <c r="R50" s="59"/>
      <c r="S50" s="59"/>
      <c r="T50" s="59"/>
      <c r="U50" s="59"/>
      <c r="V50" s="59"/>
      <c r="W50" s="59"/>
      <c r="X50" s="59"/>
      <c r="Y50" s="59"/>
      <c r="Z50" s="59"/>
      <c r="AA50" s="59"/>
      <c r="AB50" s="59"/>
      <c r="AC50" s="59"/>
      <c r="AD50" s="59"/>
      <c r="AE50" s="59"/>
      <c r="AF50" s="59"/>
      <c r="AG50" s="59"/>
      <c r="AH50" s="59"/>
      <c r="AI50" s="59"/>
      <c r="AJ50" s="59"/>
      <c r="AK50" s="59"/>
      <c r="AL50" s="59"/>
      <c r="AM50" s="60"/>
      <c r="BI50" s="1"/>
    </row>
    <row r="51" spans="1:61" ht="10.050000000000001" customHeight="1">
      <c r="A51" s="61" t="s">
        <v>695</v>
      </c>
      <c r="B51" s="62"/>
      <c r="C51" s="62"/>
      <c r="D51" s="62"/>
      <c r="E51" s="62"/>
      <c r="F51" s="62"/>
      <c r="G51" s="62"/>
      <c r="H51" s="62"/>
      <c r="I51" s="62"/>
      <c r="J51" s="62"/>
      <c r="K51" s="62"/>
      <c r="L51" s="62"/>
      <c r="M51" s="62"/>
      <c r="N51" s="62"/>
      <c r="O51" s="62"/>
      <c r="P51" s="62"/>
      <c r="Q51" s="62"/>
      <c r="R51" s="62"/>
      <c r="S51" s="62"/>
      <c r="T51" s="62"/>
      <c r="U51" s="62"/>
      <c r="V51" s="62"/>
      <c r="W51" s="62"/>
      <c r="X51" s="62"/>
      <c r="Y51" s="62"/>
      <c r="Z51" s="62"/>
      <c r="AA51" s="62"/>
      <c r="AB51" s="62"/>
      <c r="AC51" s="62"/>
      <c r="AD51" s="62"/>
      <c r="AE51" s="62"/>
      <c r="AF51" s="62"/>
      <c r="AG51" s="62"/>
      <c r="AH51" s="62"/>
      <c r="AI51" s="62"/>
      <c r="AJ51" s="62"/>
      <c r="AK51" s="62"/>
      <c r="AL51" s="62"/>
      <c r="AM51" s="63"/>
      <c r="BH51" s="1">
        <v>5</v>
      </c>
      <c r="BI51" s="1" t="str">
        <f>"ITEM" &amp; BH51 &amp; BG51 &amp;"="&amp; IF(TRIM($A51)="","",$A51)</f>
        <v>ITEM5=大阪府知事</v>
      </c>
    </row>
    <row r="52" spans="1:61" ht="9.75" customHeight="1">
      <c r="A52" s="64"/>
      <c r="B52" s="65"/>
      <c r="C52" s="65"/>
      <c r="D52" s="65"/>
      <c r="E52" s="65"/>
      <c r="F52" s="65"/>
      <c r="G52" s="65"/>
      <c r="H52" s="65"/>
      <c r="I52" s="65"/>
      <c r="J52" s="65"/>
      <c r="K52" s="65"/>
      <c r="L52" s="65"/>
      <c r="M52" s="65"/>
      <c r="N52" s="65"/>
      <c r="O52" s="65"/>
      <c r="P52" s="65"/>
      <c r="Q52" s="65"/>
      <c r="R52" s="65"/>
      <c r="S52" s="65"/>
      <c r="T52" s="65"/>
      <c r="U52" s="65"/>
      <c r="V52" s="65"/>
      <c r="W52" s="65"/>
      <c r="X52" s="65"/>
      <c r="Y52" s="65"/>
      <c r="Z52" s="65"/>
      <c r="AA52" s="65"/>
      <c r="AB52" s="65"/>
      <c r="AC52" s="65"/>
      <c r="AD52" s="65"/>
      <c r="AE52" s="65"/>
      <c r="AF52" s="65"/>
      <c r="AG52" s="65"/>
      <c r="AH52" s="65"/>
      <c r="AI52" s="65"/>
      <c r="AJ52" s="65"/>
      <c r="AK52" s="65"/>
      <c r="AL52" s="65"/>
      <c r="AM52" s="66"/>
      <c r="BI52" s="1"/>
    </row>
    <row r="53" spans="1:61" ht="9.75" customHeight="1">
      <c r="A53" s="64"/>
      <c r="B53" s="65"/>
      <c r="C53" s="65"/>
      <c r="D53" s="65"/>
      <c r="E53" s="65"/>
      <c r="F53" s="65"/>
      <c r="G53" s="65"/>
      <c r="H53" s="65"/>
      <c r="I53" s="65"/>
      <c r="J53" s="65"/>
      <c r="K53" s="65"/>
      <c r="L53" s="65"/>
      <c r="M53" s="65"/>
      <c r="N53" s="65"/>
      <c r="O53" s="65"/>
      <c r="P53" s="65"/>
      <c r="Q53" s="65"/>
      <c r="R53" s="65"/>
      <c r="S53" s="65"/>
      <c r="T53" s="65"/>
      <c r="U53" s="65"/>
      <c r="V53" s="65"/>
      <c r="W53" s="65"/>
      <c r="X53" s="65"/>
      <c r="Y53" s="65"/>
      <c r="Z53" s="65"/>
      <c r="AA53" s="65"/>
      <c r="AB53" s="65"/>
      <c r="AC53" s="65"/>
      <c r="AD53" s="65"/>
      <c r="AE53" s="65"/>
      <c r="AF53" s="65"/>
      <c r="AG53" s="65"/>
      <c r="AH53" s="65"/>
      <c r="AI53" s="65"/>
      <c r="AJ53" s="65"/>
      <c r="AK53" s="65"/>
      <c r="AL53" s="65"/>
      <c r="AM53" s="66"/>
      <c r="BI53" s="1"/>
    </row>
    <row r="54" spans="1:61" ht="9.75" customHeight="1">
      <c r="A54" s="67"/>
      <c r="B54" s="68"/>
      <c r="C54" s="68"/>
      <c r="D54" s="68"/>
      <c r="E54" s="68"/>
      <c r="F54" s="68"/>
      <c r="G54" s="68"/>
      <c r="H54" s="68"/>
      <c r="I54" s="68"/>
      <c r="J54" s="68"/>
      <c r="K54" s="68"/>
      <c r="L54" s="68"/>
      <c r="M54" s="68"/>
      <c r="N54" s="68"/>
      <c r="O54" s="68"/>
      <c r="P54" s="68"/>
      <c r="Q54" s="68"/>
      <c r="R54" s="68"/>
      <c r="S54" s="68"/>
      <c r="T54" s="68"/>
      <c r="U54" s="68"/>
      <c r="V54" s="68"/>
      <c r="W54" s="68"/>
      <c r="X54" s="68"/>
      <c r="Y54" s="68"/>
      <c r="Z54" s="68"/>
      <c r="AA54" s="68"/>
      <c r="AB54" s="68"/>
      <c r="AC54" s="68"/>
      <c r="AD54" s="68"/>
      <c r="AE54" s="68"/>
      <c r="AF54" s="68"/>
      <c r="AG54" s="68"/>
      <c r="AH54" s="68"/>
      <c r="AI54" s="68"/>
      <c r="AJ54" s="68"/>
      <c r="AK54" s="68"/>
      <c r="AL54" s="68"/>
      <c r="AM54" s="69"/>
      <c r="BI54" s="1"/>
    </row>
    <row r="55" spans="1:61" ht="9.75" customHeight="1">
      <c r="A55" s="97"/>
      <c r="B55" s="97"/>
      <c r="C55" s="97"/>
      <c r="D55" s="97"/>
      <c r="E55" s="97"/>
      <c r="F55" s="97"/>
      <c r="G55" s="97"/>
      <c r="H55" s="97"/>
      <c r="I55" s="97"/>
      <c r="J55" s="97"/>
      <c r="K55" s="97"/>
      <c r="L55" s="97"/>
      <c r="M55" s="97"/>
      <c r="N55" s="97"/>
      <c r="O55" s="97"/>
      <c r="P55" s="97"/>
      <c r="Q55" s="97"/>
      <c r="R55" s="97"/>
      <c r="S55" s="97"/>
      <c r="T55" s="97"/>
      <c r="U55" s="97"/>
      <c r="V55" s="97"/>
      <c r="W55" s="97"/>
      <c r="X55" s="97"/>
      <c r="Y55" s="97"/>
      <c r="Z55" s="97"/>
      <c r="AA55" s="97"/>
      <c r="AB55" s="97"/>
      <c r="AC55" s="97"/>
      <c r="AD55" s="97"/>
      <c r="AE55" s="97"/>
      <c r="AF55" s="97"/>
      <c r="AG55" s="97"/>
      <c r="AH55" s="97"/>
      <c r="AI55" s="97"/>
      <c r="AJ55" s="97"/>
      <c r="AK55" s="97"/>
      <c r="AL55" s="97"/>
      <c r="AM55" s="97"/>
      <c r="BI55" s="1"/>
    </row>
    <row r="56" spans="1:61" ht="9.75" customHeight="1">
      <c r="A56" s="52" t="s">
        <v>6</v>
      </c>
      <c r="B56" s="53"/>
      <c r="C56" s="53"/>
      <c r="D56" s="53"/>
      <c r="E56" s="53"/>
      <c r="F56" s="53"/>
      <c r="G56" s="53"/>
      <c r="H56" s="53"/>
      <c r="I56" s="53"/>
      <c r="J56" s="53"/>
      <c r="K56" s="53"/>
      <c r="L56" s="53"/>
      <c r="M56" s="53"/>
      <c r="N56" s="53"/>
      <c r="O56" s="53"/>
      <c r="P56" s="53"/>
      <c r="Q56" s="53"/>
      <c r="R56" s="53"/>
      <c r="S56" s="53"/>
      <c r="T56" s="53"/>
      <c r="U56" s="53"/>
      <c r="V56" s="53"/>
      <c r="W56" s="53"/>
      <c r="X56" s="53"/>
      <c r="Y56" s="53"/>
      <c r="Z56" s="53"/>
      <c r="AA56" s="53"/>
      <c r="AB56" s="53"/>
      <c r="AC56" s="53"/>
      <c r="AD56" s="53"/>
      <c r="AE56" s="53"/>
      <c r="AF56" s="53"/>
      <c r="AG56" s="53"/>
      <c r="AH56" s="53"/>
      <c r="AI56" s="53"/>
      <c r="AJ56" s="53"/>
      <c r="AK56" s="53"/>
      <c r="AL56" s="53"/>
      <c r="AM56" s="54"/>
      <c r="BI56" s="1"/>
    </row>
    <row r="57" spans="1:61" ht="9.75" customHeight="1">
      <c r="A57" s="55"/>
      <c r="B57" s="56"/>
      <c r="C57" s="56"/>
      <c r="D57" s="56"/>
      <c r="E57" s="56"/>
      <c r="F57" s="56"/>
      <c r="G57" s="56"/>
      <c r="H57" s="56"/>
      <c r="I57" s="56"/>
      <c r="J57" s="56"/>
      <c r="K57" s="56"/>
      <c r="L57" s="56"/>
      <c r="M57" s="56"/>
      <c r="N57" s="56"/>
      <c r="O57" s="56"/>
      <c r="P57" s="56"/>
      <c r="Q57" s="56"/>
      <c r="R57" s="56"/>
      <c r="S57" s="56"/>
      <c r="T57" s="56"/>
      <c r="U57" s="56"/>
      <c r="V57" s="56"/>
      <c r="W57" s="56"/>
      <c r="X57" s="56"/>
      <c r="Y57" s="56"/>
      <c r="Z57" s="56"/>
      <c r="AA57" s="56"/>
      <c r="AB57" s="56"/>
      <c r="AC57" s="56"/>
      <c r="AD57" s="56"/>
      <c r="AE57" s="56"/>
      <c r="AF57" s="56"/>
      <c r="AG57" s="56"/>
      <c r="AH57" s="56"/>
      <c r="AI57" s="56"/>
      <c r="AJ57" s="56"/>
      <c r="AK57" s="56"/>
      <c r="AL57" s="56"/>
      <c r="AM57" s="57"/>
      <c r="BI57" s="1"/>
    </row>
    <row r="58" spans="1:61" ht="9.75" customHeight="1">
      <c r="A58" s="58"/>
      <c r="B58" s="59"/>
      <c r="C58" s="59"/>
      <c r="D58" s="59"/>
      <c r="E58" s="59"/>
      <c r="F58" s="59"/>
      <c r="G58" s="59"/>
      <c r="H58" s="59"/>
      <c r="I58" s="59"/>
      <c r="J58" s="59"/>
      <c r="K58" s="59"/>
      <c r="L58" s="59"/>
      <c r="M58" s="59"/>
      <c r="N58" s="59"/>
      <c r="O58" s="59"/>
      <c r="P58" s="59"/>
      <c r="Q58" s="59"/>
      <c r="R58" s="59"/>
      <c r="S58" s="59"/>
      <c r="T58" s="59"/>
      <c r="U58" s="59"/>
      <c r="V58" s="59"/>
      <c r="W58" s="59"/>
      <c r="X58" s="59"/>
      <c r="Y58" s="59"/>
      <c r="Z58" s="59"/>
      <c r="AA58" s="59"/>
      <c r="AB58" s="59"/>
      <c r="AC58" s="59"/>
      <c r="AD58" s="59"/>
      <c r="AE58" s="59"/>
      <c r="AF58" s="59"/>
      <c r="AG58" s="59"/>
      <c r="AH58" s="59"/>
      <c r="AI58" s="59"/>
      <c r="AJ58" s="59"/>
      <c r="AK58" s="59"/>
      <c r="AL58" s="59"/>
      <c r="AM58" s="60"/>
      <c r="BI58" s="1"/>
    </row>
    <row r="59" spans="1:61" ht="9.75" customHeight="1">
      <c r="A59" s="43"/>
      <c r="B59" s="44"/>
      <c r="C59" s="44"/>
      <c r="D59" s="44"/>
      <c r="E59" s="44"/>
      <c r="F59" s="44"/>
      <c r="G59" s="44"/>
      <c r="H59" s="44"/>
      <c r="I59" s="44"/>
      <c r="J59" s="44"/>
      <c r="K59" s="44"/>
      <c r="L59" s="44"/>
      <c r="M59" s="44"/>
      <c r="N59" s="44"/>
      <c r="O59" s="44"/>
      <c r="P59" s="44"/>
      <c r="Q59" s="44"/>
      <c r="R59" s="44"/>
      <c r="S59" s="44"/>
      <c r="T59" s="44"/>
      <c r="U59" s="44"/>
      <c r="V59" s="44"/>
      <c r="W59" s="44"/>
      <c r="X59" s="44"/>
      <c r="Y59" s="44"/>
      <c r="Z59" s="44"/>
      <c r="AA59" s="44"/>
      <c r="AB59" s="44"/>
      <c r="AC59" s="44"/>
      <c r="AD59" s="44"/>
      <c r="AE59" s="44"/>
      <c r="AF59" s="44"/>
      <c r="AG59" s="44"/>
      <c r="AH59" s="44"/>
      <c r="AI59" s="44"/>
      <c r="AJ59" s="44"/>
      <c r="AK59" s="44"/>
      <c r="AL59" s="44"/>
      <c r="AM59" s="45"/>
      <c r="BH59" s="1">
        <v>6</v>
      </c>
      <c r="BI59" s="1" t="str">
        <f>"ITEM" &amp; BH59 &amp; BG59 &amp;"="&amp; IF(TRIM($A59)="","",TEXT($A59,"yyyymmdd"))</f>
        <v>ITEM6=</v>
      </c>
    </row>
    <row r="60" spans="1:61" ht="9.75" customHeight="1">
      <c r="A60" s="46"/>
      <c r="B60" s="47"/>
      <c r="C60" s="47"/>
      <c r="D60" s="47"/>
      <c r="E60" s="47"/>
      <c r="F60" s="47"/>
      <c r="G60" s="47"/>
      <c r="H60" s="47"/>
      <c r="I60" s="47"/>
      <c r="J60" s="47"/>
      <c r="K60" s="47"/>
      <c r="L60" s="47"/>
      <c r="M60" s="47"/>
      <c r="N60" s="47"/>
      <c r="O60" s="47"/>
      <c r="P60" s="47"/>
      <c r="Q60" s="47"/>
      <c r="R60" s="47"/>
      <c r="S60" s="47"/>
      <c r="T60" s="47"/>
      <c r="U60" s="47"/>
      <c r="V60" s="47"/>
      <c r="W60" s="47"/>
      <c r="X60" s="47"/>
      <c r="Y60" s="47"/>
      <c r="Z60" s="47"/>
      <c r="AA60" s="47"/>
      <c r="AB60" s="47"/>
      <c r="AC60" s="47"/>
      <c r="AD60" s="47"/>
      <c r="AE60" s="47"/>
      <c r="AF60" s="47"/>
      <c r="AG60" s="47"/>
      <c r="AH60" s="47"/>
      <c r="AI60" s="47"/>
      <c r="AJ60" s="47"/>
      <c r="AK60" s="47"/>
      <c r="AL60" s="47"/>
      <c r="AM60" s="48"/>
      <c r="BI60" s="1"/>
    </row>
    <row r="61" spans="1:61" ht="9.75" customHeight="1">
      <c r="A61" s="49"/>
      <c r="B61" s="50"/>
      <c r="C61" s="50"/>
      <c r="D61" s="50"/>
      <c r="E61" s="50"/>
      <c r="F61" s="50"/>
      <c r="G61" s="50"/>
      <c r="H61" s="50"/>
      <c r="I61" s="50"/>
      <c r="J61" s="50"/>
      <c r="K61" s="50"/>
      <c r="L61" s="50"/>
      <c r="M61" s="50"/>
      <c r="N61" s="50"/>
      <c r="O61" s="50"/>
      <c r="P61" s="50"/>
      <c r="Q61" s="50"/>
      <c r="R61" s="50"/>
      <c r="S61" s="50"/>
      <c r="T61" s="50"/>
      <c r="U61" s="50"/>
      <c r="V61" s="50"/>
      <c r="W61" s="50"/>
      <c r="X61" s="50"/>
      <c r="Y61" s="50"/>
      <c r="Z61" s="50"/>
      <c r="AA61" s="50"/>
      <c r="AB61" s="50"/>
      <c r="AC61" s="50"/>
      <c r="AD61" s="50"/>
      <c r="AE61" s="50"/>
      <c r="AF61" s="50"/>
      <c r="AG61" s="50"/>
      <c r="AH61" s="50"/>
      <c r="AI61" s="50"/>
      <c r="AJ61" s="50"/>
      <c r="AK61" s="50"/>
      <c r="AL61" s="50"/>
      <c r="AM61" s="51"/>
      <c r="BI61" s="1"/>
    </row>
    <row r="62" spans="1:61" ht="9.75" customHeight="1">
      <c r="A62" s="52" t="s">
        <v>7</v>
      </c>
      <c r="B62" s="53"/>
      <c r="C62" s="53"/>
      <c r="D62" s="53"/>
      <c r="E62" s="53"/>
      <c r="F62" s="53"/>
      <c r="G62" s="53"/>
      <c r="H62" s="53"/>
      <c r="I62" s="53"/>
      <c r="J62" s="53"/>
      <c r="K62" s="53"/>
      <c r="L62" s="53"/>
      <c r="M62" s="53"/>
      <c r="N62" s="53"/>
      <c r="O62" s="53"/>
      <c r="P62" s="53"/>
      <c r="Q62" s="53"/>
      <c r="R62" s="53"/>
      <c r="S62" s="53"/>
      <c r="T62" s="53"/>
      <c r="U62" s="53"/>
      <c r="V62" s="53"/>
      <c r="W62" s="53"/>
      <c r="X62" s="53"/>
      <c r="Y62" s="53"/>
      <c r="Z62" s="53"/>
      <c r="AA62" s="53"/>
      <c r="AB62" s="53"/>
      <c r="AC62" s="53"/>
      <c r="AD62" s="53"/>
      <c r="AE62" s="53"/>
      <c r="AF62" s="53"/>
      <c r="AG62" s="53"/>
      <c r="AH62" s="53"/>
      <c r="AI62" s="53"/>
      <c r="AJ62" s="53"/>
      <c r="AK62" s="53"/>
      <c r="AL62" s="53"/>
      <c r="AM62" s="54"/>
      <c r="BI62" s="1"/>
    </row>
    <row r="63" spans="1:61" ht="9.75" customHeight="1">
      <c r="A63" s="55"/>
      <c r="B63" s="56"/>
      <c r="C63" s="56"/>
      <c r="D63" s="56"/>
      <c r="E63" s="56"/>
      <c r="F63" s="56"/>
      <c r="G63" s="56"/>
      <c r="H63" s="56"/>
      <c r="I63" s="56"/>
      <c r="J63" s="56"/>
      <c r="K63" s="56"/>
      <c r="L63" s="56"/>
      <c r="M63" s="56"/>
      <c r="N63" s="56"/>
      <c r="O63" s="56"/>
      <c r="P63" s="56"/>
      <c r="Q63" s="56"/>
      <c r="R63" s="56"/>
      <c r="S63" s="56"/>
      <c r="T63" s="56"/>
      <c r="U63" s="56"/>
      <c r="V63" s="56"/>
      <c r="W63" s="56"/>
      <c r="X63" s="56"/>
      <c r="Y63" s="56"/>
      <c r="Z63" s="56"/>
      <c r="AA63" s="56"/>
      <c r="AB63" s="56"/>
      <c r="AC63" s="56"/>
      <c r="AD63" s="56"/>
      <c r="AE63" s="56"/>
      <c r="AF63" s="56"/>
      <c r="AG63" s="56"/>
      <c r="AH63" s="56"/>
      <c r="AI63" s="56"/>
      <c r="AJ63" s="56"/>
      <c r="AK63" s="56"/>
      <c r="AL63" s="56"/>
      <c r="AM63" s="57"/>
    </row>
    <row r="64" spans="1:61" ht="9.75" customHeight="1">
      <c r="A64" s="58"/>
      <c r="B64" s="59"/>
      <c r="C64" s="59"/>
      <c r="D64" s="59"/>
      <c r="E64" s="59"/>
      <c r="F64" s="59"/>
      <c r="G64" s="59"/>
      <c r="H64" s="59"/>
      <c r="I64" s="59"/>
      <c r="J64" s="59"/>
      <c r="K64" s="59"/>
      <c r="L64" s="59"/>
      <c r="M64" s="59"/>
      <c r="N64" s="59"/>
      <c r="O64" s="59"/>
      <c r="P64" s="59"/>
      <c r="Q64" s="59"/>
      <c r="R64" s="59"/>
      <c r="S64" s="59"/>
      <c r="T64" s="59"/>
      <c r="U64" s="59"/>
      <c r="V64" s="59"/>
      <c r="W64" s="59"/>
      <c r="X64" s="59"/>
      <c r="Y64" s="59"/>
      <c r="Z64" s="59"/>
      <c r="AA64" s="59"/>
      <c r="AB64" s="59"/>
      <c r="AC64" s="59"/>
      <c r="AD64" s="59"/>
      <c r="AE64" s="59"/>
      <c r="AF64" s="59"/>
      <c r="AG64" s="59"/>
      <c r="AH64" s="59"/>
      <c r="AI64" s="59"/>
      <c r="AJ64" s="59"/>
      <c r="AK64" s="59"/>
      <c r="AL64" s="59"/>
      <c r="AM64" s="60"/>
    </row>
    <row r="65" spans="1:61" ht="9.75" customHeight="1">
      <c r="A65" s="43">
        <v>46237</v>
      </c>
      <c r="B65" s="44"/>
      <c r="C65" s="44"/>
      <c r="D65" s="44"/>
      <c r="E65" s="44"/>
      <c r="F65" s="44"/>
      <c r="G65" s="44"/>
      <c r="H65" s="44"/>
      <c r="I65" s="44"/>
      <c r="J65" s="44"/>
      <c r="K65" s="44"/>
      <c r="L65" s="44"/>
      <c r="M65" s="44"/>
      <c r="N65" s="44"/>
      <c r="O65" s="44"/>
      <c r="P65" s="44"/>
      <c r="Q65" s="44"/>
      <c r="R65" s="44"/>
      <c r="S65" s="44"/>
      <c r="T65" s="44"/>
      <c r="U65" s="44"/>
      <c r="V65" s="44"/>
      <c r="W65" s="44"/>
      <c r="X65" s="44"/>
      <c r="Y65" s="44"/>
      <c r="Z65" s="44"/>
      <c r="AA65" s="44"/>
      <c r="AB65" s="44"/>
      <c r="AC65" s="44"/>
      <c r="AD65" s="44"/>
      <c r="AE65" s="44"/>
      <c r="AF65" s="44"/>
      <c r="AG65" s="44"/>
      <c r="AH65" s="44"/>
      <c r="AI65" s="44"/>
      <c r="AJ65" s="44"/>
      <c r="AK65" s="44"/>
      <c r="AL65" s="44"/>
      <c r="AM65" s="45"/>
      <c r="BH65" s="1">
        <v>7</v>
      </c>
      <c r="BI65" s="1" t="str">
        <f>"ITEM" &amp; BH65 &amp; BG65 &amp;"="&amp; IF(TRIM($A65)="","",TEXT($A65,"yyyymmdd"))</f>
        <v>ITEM7=20260803</v>
      </c>
    </row>
    <row r="66" spans="1:61" ht="9.75" customHeight="1">
      <c r="A66" s="46"/>
      <c r="B66" s="47"/>
      <c r="C66" s="47"/>
      <c r="D66" s="47"/>
      <c r="E66" s="47"/>
      <c r="F66" s="47"/>
      <c r="G66" s="47"/>
      <c r="H66" s="47"/>
      <c r="I66" s="47"/>
      <c r="J66" s="47"/>
      <c r="K66" s="47"/>
      <c r="L66" s="47"/>
      <c r="M66" s="47"/>
      <c r="N66" s="47"/>
      <c r="O66" s="47"/>
      <c r="P66" s="47"/>
      <c r="Q66" s="47"/>
      <c r="R66" s="47"/>
      <c r="S66" s="47"/>
      <c r="T66" s="47"/>
      <c r="U66" s="47"/>
      <c r="V66" s="47"/>
      <c r="W66" s="47"/>
      <c r="X66" s="47"/>
      <c r="Y66" s="47"/>
      <c r="Z66" s="47"/>
      <c r="AA66" s="47"/>
      <c r="AB66" s="47"/>
      <c r="AC66" s="47"/>
      <c r="AD66" s="47"/>
      <c r="AE66" s="47"/>
      <c r="AF66" s="47"/>
      <c r="AG66" s="47"/>
      <c r="AH66" s="47"/>
      <c r="AI66" s="47"/>
      <c r="AJ66" s="47"/>
      <c r="AK66" s="47"/>
      <c r="AL66" s="47"/>
      <c r="AM66" s="48"/>
    </row>
    <row r="67" spans="1:61" ht="9.75" customHeight="1">
      <c r="A67" s="49"/>
      <c r="B67" s="50"/>
      <c r="C67" s="50"/>
      <c r="D67" s="50"/>
      <c r="E67" s="50"/>
      <c r="F67" s="50"/>
      <c r="G67" s="50"/>
      <c r="H67" s="50"/>
      <c r="I67" s="50"/>
      <c r="J67" s="50"/>
      <c r="K67" s="50"/>
      <c r="L67" s="50"/>
      <c r="M67" s="50"/>
      <c r="N67" s="50"/>
      <c r="O67" s="50"/>
      <c r="P67" s="50"/>
      <c r="Q67" s="50"/>
      <c r="R67" s="50"/>
      <c r="S67" s="50"/>
      <c r="T67" s="50"/>
      <c r="U67" s="50"/>
      <c r="V67" s="50"/>
      <c r="W67" s="50"/>
      <c r="X67" s="50"/>
      <c r="Y67" s="50"/>
      <c r="Z67" s="50"/>
      <c r="AA67" s="50"/>
      <c r="AB67" s="50"/>
      <c r="AC67" s="50"/>
      <c r="AD67" s="50"/>
      <c r="AE67" s="50"/>
      <c r="AF67" s="50"/>
      <c r="AG67" s="50"/>
      <c r="AH67" s="50"/>
      <c r="AI67" s="50"/>
      <c r="AJ67" s="50"/>
      <c r="AK67" s="50"/>
      <c r="AL67" s="50"/>
      <c r="AM67" s="51"/>
    </row>
    <row r="68" spans="1:61" ht="9.75" customHeight="1">
      <c r="A68" s="83"/>
      <c r="B68" s="83"/>
      <c r="C68" s="83"/>
      <c r="D68" s="83"/>
      <c r="E68" s="83"/>
      <c r="F68" s="83"/>
      <c r="G68" s="83"/>
      <c r="H68" s="83"/>
      <c r="I68" s="83"/>
      <c r="J68" s="83"/>
      <c r="K68" s="83"/>
      <c r="L68" s="83"/>
      <c r="M68" s="83"/>
      <c r="N68" s="83"/>
      <c r="O68" s="83"/>
      <c r="P68" s="83"/>
      <c r="Q68" s="83"/>
      <c r="R68" s="83"/>
      <c r="S68" s="83"/>
      <c r="T68" s="83"/>
      <c r="U68" s="83"/>
      <c r="V68" s="83"/>
      <c r="W68" s="83"/>
      <c r="X68" s="83"/>
      <c r="Y68" s="83"/>
      <c r="Z68" s="83"/>
      <c r="AA68" s="83"/>
      <c r="AB68" s="83"/>
      <c r="AC68" s="83"/>
      <c r="AD68" s="83"/>
      <c r="AE68" s="83"/>
      <c r="AF68" s="83"/>
      <c r="AG68" s="83"/>
      <c r="AH68" s="83"/>
      <c r="AI68" s="83"/>
      <c r="AJ68" s="83"/>
      <c r="AK68" s="83"/>
      <c r="AL68" s="83"/>
      <c r="AM68" s="83"/>
    </row>
    <row r="69" spans="1:61" ht="9.75" customHeight="1">
      <c r="A69" s="109"/>
      <c r="B69" s="109"/>
      <c r="C69" s="109"/>
      <c r="D69" s="109"/>
      <c r="E69" s="109"/>
      <c r="F69" s="109"/>
      <c r="G69" s="109"/>
      <c r="H69" s="109"/>
      <c r="I69" s="109"/>
      <c r="J69" s="109"/>
      <c r="K69" s="109"/>
      <c r="L69" s="109"/>
      <c r="M69" s="109"/>
      <c r="N69" s="109"/>
      <c r="O69" s="109"/>
      <c r="P69" s="109"/>
      <c r="Q69" s="109"/>
      <c r="R69" s="109"/>
      <c r="S69" s="109"/>
      <c r="T69" s="109"/>
      <c r="U69" s="109"/>
      <c r="V69" s="109"/>
      <c r="W69" s="109"/>
      <c r="X69" s="109"/>
      <c r="Y69" s="109"/>
      <c r="Z69" s="109"/>
      <c r="AA69" s="109"/>
      <c r="AB69" s="109"/>
      <c r="AC69" s="109"/>
      <c r="AD69" s="109"/>
      <c r="AE69" s="109"/>
      <c r="AF69" s="84" t="s">
        <v>690</v>
      </c>
      <c r="AG69" s="84"/>
      <c r="AH69" s="84"/>
      <c r="AI69" s="84"/>
      <c r="AJ69" s="84"/>
      <c r="AK69" s="84"/>
      <c r="AL69" s="84"/>
      <c r="AM69" s="84"/>
    </row>
    <row r="70" spans="1:61" ht="9.75" customHeight="1">
      <c r="A70" s="109"/>
      <c r="B70" s="109"/>
      <c r="C70" s="109"/>
      <c r="D70" s="109"/>
      <c r="E70" s="109"/>
      <c r="F70" s="109"/>
      <c r="G70" s="109"/>
      <c r="H70" s="109"/>
      <c r="I70" s="109"/>
      <c r="J70" s="109"/>
      <c r="K70" s="109"/>
      <c r="L70" s="109"/>
      <c r="M70" s="109"/>
      <c r="N70" s="109"/>
      <c r="O70" s="109"/>
      <c r="P70" s="109"/>
      <c r="Q70" s="109"/>
      <c r="R70" s="109"/>
      <c r="S70" s="109"/>
      <c r="T70" s="109"/>
      <c r="U70" s="109"/>
      <c r="V70" s="109"/>
      <c r="W70" s="109"/>
      <c r="X70" s="109"/>
      <c r="Y70" s="109"/>
      <c r="Z70" s="109"/>
      <c r="AA70" s="109"/>
      <c r="AB70" s="109"/>
      <c r="AC70" s="109"/>
      <c r="AD70" s="109"/>
      <c r="AE70" s="109"/>
      <c r="AF70" s="84"/>
      <c r="AG70" s="84"/>
      <c r="AH70" s="84"/>
      <c r="AI70" s="84"/>
      <c r="AJ70" s="84"/>
      <c r="AK70" s="84"/>
      <c r="AL70" s="84"/>
      <c r="AM70" s="84"/>
    </row>
    <row r="71" spans="1:61" ht="9.75" customHeight="1">
      <c r="A71" s="6"/>
      <c r="BI71" s="5" t="s">
        <v>8</v>
      </c>
    </row>
    <row r="80" spans="1:61" ht="9.75" customHeight="1">
      <c r="BI80" s="11"/>
    </row>
    <row r="81" spans="61:61" ht="9.75" customHeight="1">
      <c r="BI81" s="11"/>
    </row>
    <row r="82" spans="61:61" ht="9.75" customHeight="1">
      <c r="BI82" s="11"/>
    </row>
  </sheetData>
  <sheetProtection algorithmName="SHA-512" hashValue="uOOAIRq0keeUH+DXjIud0YBHzXhj+e89PlogCOswq1q4nypZKKucg93LLwNAOIBGHkTO8QOTMNjEt2FqMlsUXQ==" saltValue="vaGBR/8QQ593og6b3nALXQ==" spinCount="100000" sheet="1" objects="1" scenarios="1" formatCells="0" formatRows="0"/>
  <mergeCells count="23">
    <mergeCell ref="A1:AM2"/>
    <mergeCell ref="A68:AM68"/>
    <mergeCell ref="AF69:AM70"/>
    <mergeCell ref="A25:AM27"/>
    <mergeCell ref="J14:AM16"/>
    <mergeCell ref="J17:AM22"/>
    <mergeCell ref="A14:I16"/>
    <mergeCell ref="A17:I22"/>
    <mergeCell ref="A65:AM67"/>
    <mergeCell ref="A47:AM47"/>
    <mergeCell ref="A8:AM13"/>
    <mergeCell ref="A23:AM24"/>
    <mergeCell ref="A55:AM55"/>
    <mergeCell ref="A28:AM40"/>
    <mergeCell ref="A48:AM50"/>
    <mergeCell ref="A69:AE70"/>
    <mergeCell ref="A3:AM7"/>
    <mergeCell ref="A59:AM61"/>
    <mergeCell ref="A62:AM64"/>
    <mergeCell ref="A51:AM54"/>
    <mergeCell ref="A56:AM58"/>
    <mergeCell ref="A41:G46"/>
    <mergeCell ref="H41:AM46"/>
  </mergeCells>
  <phoneticPr fontId="1"/>
  <dataValidations count="4">
    <dataValidation type="whole" imeMode="halfAlpha" allowBlank="1" showInputMessage="1" showErrorMessage="1" errorTitle="入力エラー" error="評価書番号は半角数字で入力してください。" sqref="A17:I22" xr:uid="{00000000-0002-0000-0000-000000000000}">
      <formula1>1</formula1>
      <formula2>1000000</formula2>
    </dataValidation>
    <dataValidation imeMode="hiragana" allowBlank="1" showInputMessage="1" showErrorMessage="1" sqref="J17:AM22 A28:AM40 H41:AM46 A51:AM54" xr:uid="{00000000-0002-0000-0000-000001000000}"/>
    <dataValidation type="date" allowBlank="1" showInputMessage="1" showErrorMessage="1" sqref="BI58" xr:uid="{00000000-0002-0000-0000-000002000000}">
      <formula1>1</formula1>
      <formula2>109575</formula2>
    </dataValidation>
    <dataValidation type="date" allowBlank="1" showInputMessage="1" showErrorMessage="1" errorTitle="日付入力エラー" error="正しい日付を入力してください。_x000a_（例：平成２６年４月１日、2014/4/1）" sqref="A59:AM61 A65:AM67" xr:uid="{00000000-0002-0000-0000-000003000000}">
      <formula1>18264</formula1>
      <formula2>73415</formula2>
    </dataValidation>
  </dataValidations>
  <pageMargins left="0.78740157480314965" right="0.27559055118110237" top="0.74803149606299213" bottom="0.74803149606299213" header="0.31496062992125984" footer="0.31496062992125984"/>
  <pageSetup paperSize="9" fitToHeight="0" orientation="portrait" r:id="rId1"/>
  <drawing r:id="rId2"/>
  <legacy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CA60"/>
  <sheetViews>
    <sheetView view="pageBreakPreview" zoomScaleNormal="100" zoomScaleSheetLayoutView="100" workbookViewId="0">
      <selection activeCell="A68" sqref="A68:AM68"/>
    </sheetView>
  </sheetViews>
  <sheetFormatPr defaultColWidth="2.33203125" defaultRowHeight="9.75" customHeight="1"/>
  <cols>
    <col min="1" max="56" width="2.33203125" style="1"/>
    <col min="57" max="61" width="2.33203125" style="1" hidden="1" customWidth="1"/>
    <col min="62" max="78" width="2.33203125" style="1" customWidth="1"/>
    <col min="79" max="79" width="2.33203125" style="1" hidden="1" customWidth="1"/>
    <col min="80" max="80" width="2.33203125" style="1" customWidth="1"/>
    <col min="81" max="16384" width="2.33203125" style="1"/>
  </cols>
  <sheetData>
    <row r="1" spans="1:79" ht="9.75" customHeight="1">
      <c r="A1" s="39" t="s">
        <v>607</v>
      </c>
      <c r="B1" s="39"/>
      <c r="C1" s="39"/>
      <c r="D1" s="39"/>
      <c r="E1" s="39"/>
      <c r="F1" s="39"/>
      <c r="G1" s="39"/>
      <c r="H1" s="39"/>
      <c r="I1" s="39"/>
      <c r="J1" s="39"/>
      <c r="K1" s="39"/>
      <c r="L1" s="39"/>
      <c r="M1" s="39"/>
      <c r="N1" s="39"/>
      <c r="O1" s="39"/>
      <c r="P1" s="39"/>
      <c r="Q1" s="39"/>
      <c r="R1" s="39"/>
      <c r="S1" s="39"/>
      <c r="T1" s="39"/>
      <c r="U1" s="39"/>
      <c r="V1" s="39"/>
      <c r="W1" s="39"/>
      <c r="X1" s="39"/>
      <c r="Y1" s="39"/>
      <c r="Z1" s="39"/>
      <c r="AA1" s="39"/>
      <c r="AB1" s="39"/>
      <c r="AC1" s="39"/>
      <c r="AD1" s="39"/>
      <c r="AE1" s="39"/>
      <c r="AF1" s="39"/>
      <c r="AG1" s="39"/>
      <c r="AH1" s="39"/>
      <c r="AI1" s="39"/>
      <c r="AJ1" s="39"/>
      <c r="AK1" s="39"/>
      <c r="AL1" s="39"/>
      <c r="AM1" s="39"/>
      <c r="BI1" s="1" t="str">
        <f>"FORM=4"</f>
        <v>FORM=4</v>
      </c>
    </row>
    <row r="2" spans="1:79" ht="9.75" customHeight="1">
      <c r="A2" s="40"/>
      <c r="B2" s="40"/>
      <c r="C2" s="40"/>
      <c r="D2" s="40"/>
      <c r="E2" s="40"/>
      <c r="F2" s="40"/>
      <c r="G2" s="40"/>
      <c r="H2" s="40"/>
      <c r="I2" s="40"/>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BI2" s="1" t="str">
        <f>"VER=1.10"</f>
        <v>VER=1.10</v>
      </c>
    </row>
    <row r="3" spans="1:79" ht="9.75" customHeight="1">
      <c r="A3" s="113" t="s">
        <v>608</v>
      </c>
      <c r="B3" s="113"/>
      <c r="C3" s="113"/>
      <c r="D3" s="113"/>
      <c r="E3" s="113"/>
      <c r="F3" s="113"/>
      <c r="G3" s="113"/>
      <c r="H3" s="113"/>
      <c r="I3" s="113"/>
      <c r="J3" s="113"/>
      <c r="K3" s="113"/>
      <c r="L3" s="113"/>
      <c r="M3" s="113"/>
      <c r="N3" s="113"/>
      <c r="O3" s="113"/>
      <c r="P3" s="113"/>
      <c r="Q3" s="113"/>
      <c r="R3" s="113"/>
      <c r="S3" s="113"/>
      <c r="T3" s="113"/>
      <c r="U3" s="113"/>
      <c r="V3" s="113"/>
      <c r="W3" s="113"/>
      <c r="X3" s="113"/>
      <c r="Y3" s="113"/>
      <c r="Z3" s="113"/>
      <c r="AA3" s="113"/>
      <c r="AB3" s="113"/>
      <c r="AC3" s="113"/>
      <c r="AD3" s="113"/>
      <c r="AE3" s="113"/>
      <c r="AF3" s="113"/>
      <c r="AG3" s="113"/>
      <c r="AH3" s="113"/>
      <c r="AI3" s="113"/>
      <c r="AJ3" s="113"/>
      <c r="AK3" s="113"/>
      <c r="AL3" s="113"/>
      <c r="AM3" s="113"/>
      <c r="BI3" s="1" t="str">
        <f>"SHEET=7"</f>
        <v>SHEET=7</v>
      </c>
      <c r="CA3" s="1" t="s">
        <v>451</v>
      </c>
    </row>
    <row r="4" spans="1:79" ht="9.75" customHeight="1">
      <c r="A4" s="113"/>
      <c r="B4" s="113"/>
      <c r="C4" s="113"/>
      <c r="D4" s="113"/>
      <c r="E4" s="113"/>
      <c r="F4" s="113"/>
      <c r="G4" s="113"/>
      <c r="H4" s="113"/>
      <c r="I4" s="113"/>
      <c r="J4" s="113"/>
      <c r="K4" s="113"/>
      <c r="L4" s="113"/>
      <c r="M4" s="113"/>
      <c r="N4" s="113"/>
      <c r="O4" s="113"/>
      <c r="P4" s="113"/>
      <c r="Q4" s="113"/>
      <c r="R4" s="113"/>
      <c r="S4" s="113"/>
      <c r="T4" s="113"/>
      <c r="U4" s="113"/>
      <c r="V4" s="113"/>
      <c r="W4" s="113"/>
      <c r="X4" s="113"/>
      <c r="Y4" s="113"/>
      <c r="Z4" s="113"/>
      <c r="AA4" s="113"/>
      <c r="AB4" s="113"/>
      <c r="AC4" s="113"/>
      <c r="AD4" s="113"/>
      <c r="AE4" s="113"/>
      <c r="AF4" s="113"/>
      <c r="AG4" s="113"/>
      <c r="AH4" s="113"/>
      <c r="AI4" s="113"/>
      <c r="AJ4" s="113"/>
      <c r="AK4" s="113"/>
      <c r="AL4" s="113"/>
      <c r="AM4" s="113"/>
      <c r="CA4" s="1" t="s">
        <v>466</v>
      </c>
    </row>
    <row r="5" spans="1:79" ht="10.050000000000001" customHeight="1">
      <c r="A5" s="120" t="s">
        <v>609</v>
      </c>
      <c r="B5" s="121"/>
      <c r="C5" s="121"/>
      <c r="D5" s="121"/>
      <c r="E5" s="121"/>
      <c r="F5" s="121"/>
      <c r="G5" s="121"/>
      <c r="H5" s="121"/>
      <c r="I5" s="122"/>
      <c r="J5" s="216" t="s">
        <v>37</v>
      </c>
      <c r="K5" s="249" t="s">
        <v>466</v>
      </c>
      <c r="L5" s="249"/>
      <c r="M5" s="249"/>
      <c r="N5" s="249"/>
      <c r="O5" s="249"/>
      <c r="P5" s="249"/>
      <c r="Q5" s="249"/>
      <c r="R5" s="249"/>
      <c r="S5" s="249"/>
      <c r="T5" s="154" t="s">
        <v>38</v>
      </c>
      <c r="U5" s="154"/>
      <c r="V5" s="154" t="s">
        <v>36</v>
      </c>
      <c r="W5" s="154"/>
      <c r="X5" s="154"/>
      <c r="Y5" s="154"/>
      <c r="Z5" s="154"/>
      <c r="AA5" s="154"/>
      <c r="AB5" s="154"/>
      <c r="AC5" s="154"/>
      <c r="AD5" s="154"/>
      <c r="AE5" s="154"/>
      <c r="AF5" s="154"/>
      <c r="AG5" s="154"/>
      <c r="AH5" s="154"/>
      <c r="AI5" s="154"/>
      <c r="AJ5" s="154"/>
      <c r="AK5" s="154"/>
      <c r="AL5" s="154"/>
      <c r="AM5" s="155"/>
      <c r="BE5" s="1" t="str">
        <f ca="1">MID(CELL("address",$CA$2),2,2)</f>
        <v>CA</v>
      </c>
      <c r="BF5" s="1">
        <f>IF(TRIM($K5)="","",IF(ISERROR(MATCH($K5,$CA$3:$CA$5,0)),"INPUT_ERROR",MATCH($K5,$CA$3:$CA$5,0)))</f>
        <v>2</v>
      </c>
      <c r="BH5" s="1">
        <v>1</v>
      </c>
      <c r="BI5" s="1" t="str">
        <f>"ITEM"&amp;BH5&amp; BG5 &amp;"=" &amp; $BF5</f>
        <v>ITEM1=2</v>
      </c>
      <c r="CA5" s="1" t="s">
        <v>474</v>
      </c>
    </row>
    <row r="6" spans="1:79" ht="9.75" customHeight="1">
      <c r="A6" s="141"/>
      <c r="B6" s="142"/>
      <c r="C6" s="142"/>
      <c r="D6" s="142"/>
      <c r="E6" s="142"/>
      <c r="F6" s="142"/>
      <c r="G6" s="142"/>
      <c r="H6" s="142"/>
      <c r="I6" s="143"/>
      <c r="J6" s="144"/>
      <c r="K6" s="145"/>
      <c r="L6" s="145"/>
      <c r="M6" s="145"/>
      <c r="N6" s="145"/>
      <c r="O6" s="145"/>
      <c r="P6" s="145"/>
      <c r="Q6" s="145"/>
      <c r="R6" s="145"/>
      <c r="S6" s="145"/>
      <c r="T6" s="82"/>
      <c r="U6" s="82"/>
      <c r="V6" s="82" t="s">
        <v>610</v>
      </c>
      <c r="W6" s="82"/>
      <c r="X6" s="82"/>
      <c r="Y6" s="82"/>
      <c r="Z6" s="82"/>
      <c r="AA6" s="82"/>
      <c r="AB6" s="82"/>
      <c r="AC6" s="82"/>
      <c r="AD6" s="82"/>
      <c r="AE6" s="82" t="s">
        <v>611</v>
      </c>
      <c r="AF6" s="82"/>
      <c r="AG6" s="82"/>
      <c r="AH6" s="82"/>
      <c r="AI6" s="82"/>
      <c r="AJ6" s="82"/>
      <c r="AK6" s="82"/>
      <c r="AL6" s="82"/>
      <c r="AM6" s="138"/>
      <c r="BH6" s="1" t="s">
        <v>28</v>
      </c>
    </row>
    <row r="7" spans="1:79" ht="9.75" customHeight="1">
      <c r="A7" s="141"/>
      <c r="B7" s="142"/>
      <c r="C7" s="142"/>
      <c r="D7" s="142"/>
      <c r="E7" s="142"/>
      <c r="F7" s="142"/>
      <c r="G7" s="142"/>
      <c r="H7" s="142"/>
      <c r="I7" s="143"/>
      <c r="J7" s="157"/>
      <c r="K7" s="98"/>
      <c r="L7" s="98"/>
      <c r="M7" s="98"/>
      <c r="N7" s="98"/>
      <c r="O7" s="98"/>
      <c r="P7" s="98"/>
      <c r="Q7" s="98"/>
      <c r="R7" s="98"/>
      <c r="S7" s="98"/>
      <c r="T7" s="98"/>
      <c r="U7" s="98"/>
      <c r="V7" s="98" t="s">
        <v>612</v>
      </c>
      <c r="W7" s="98"/>
      <c r="X7" s="98"/>
      <c r="Y7" s="98"/>
      <c r="Z7" s="98"/>
      <c r="AA7" s="98"/>
      <c r="AB7" s="98"/>
      <c r="AC7" s="98"/>
      <c r="AD7" s="98"/>
      <c r="AE7" s="98"/>
      <c r="AF7" s="98"/>
      <c r="AG7" s="98"/>
      <c r="AH7" s="98"/>
      <c r="AI7" s="98"/>
      <c r="AJ7" s="98"/>
      <c r="AK7" s="98"/>
      <c r="AL7" s="98"/>
      <c r="AM7" s="156"/>
      <c r="BH7" s="1" t="s">
        <v>28</v>
      </c>
    </row>
    <row r="8" spans="1:79" ht="10.050000000000001" customHeight="1">
      <c r="A8" s="141"/>
      <c r="B8" s="143"/>
      <c r="C8" s="120" t="s">
        <v>613</v>
      </c>
      <c r="D8" s="121"/>
      <c r="E8" s="121"/>
      <c r="F8" s="121"/>
      <c r="G8" s="121"/>
      <c r="H8" s="121"/>
      <c r="I8" s="122"/>
      <c r="J8" s="136" t="s">
        <v>843</v>
      </c>
      <c r="K8" s="126"/>
      <c r="L8" s="126"/>
      <c r="M8" s="126"/>
      <c r="N8" s="126"/>
      <c r="O8" s="126"/>
      <c r="P8" s="126"/>
      <c r="Q8" s="126"/>
      <c r="R8" s="126"/>
      <c r="S8" s="126"/>
      <c r="T8" s="126"/>
      <c r="U8" s="126"/>
      <c r="V8" s="126"/>
      <c r="W8" s="126"/>
      <c r="X8" s="126"/>
      <c r="Y8" s="126"/>
      <c r="Z8" s="126"/>
      <c r="AA8" s="126"/>
      <c r="AB8" s="126"/>
      <c r="AC8" s="126"/>
      <c r="AD8" s="126"/>
      <c r="AE8" s="126"/>
      <c r="AF8" s="126"/>
      <c r="AG8" s="126"/>
      <c r="AH8" s="126"/>
      <c r="AI8" s="126"/>
      <c r="AJ8" s="126"/>
      <c r="AK8" s="126"/>
      <c r="AL8" s="126"/>
      <c r="AM8" s="127"/>
      <c r="BH8" s="1" t="s">
        <v>31</v>
      </c>
      <c r="BI8" s="1" t="str">
        <f>"ITEM"&amp;BH8&amp; BG8 &amp;"="&amp; IF(TRIM($J8)="","",$J8)</f>
        <v>ITEM2_1=・都道府県サーバ集約センターにおいて、年に１回、セキュリティチェックリストを活用し、自己点検を実施する。
・大阪府においては、所属長が、大阪府住民基本台帳ネットワークシステム管理運用細則に基づいて月に１度自己点検を実施する。
・点検結果を踏まえて、手順や運用方法を改善する。</v>
      </c>
    </row>
    <row r="9" spans="1:79" ht="9.75" customHeight="1">
      <c r="A9" s="141"/>
      <c r="B9" s="143"/>
      <c r="C9" s="141"/>
      <c r="D9" s="142"/>
      <c r="E9" s="142"/>
      <c r="F9" s="142"/>
      <c r="G9" s="142"/>
      <c r="H9" s="142"/>
      <c r="I9" s="143"/>
      <c r="J9" s="150"/>
      <c r="K9" s="151"/>
      <c r="L9" s="151"/>
      <c r="M9" s="151"/>
      <c r="N9" s="151"/>
      <c r="O9" s="151"/>
      <c r="P9" s="151"/>
      <c r="Q9" s="151"/>
      <c r="R9" s="151"/>
      <c r="S9" s="151"/>
      <c r="T9" s="151"/>
      <c r="U9" s="151"/>
      <c r="V9" s="151"/>
      <c r="W9" s="151"/>
      <c r="X9" s="151"/>
      <c r="Y9" s="151"/>
      <c r="Z9" s="151"/>
      <c r="AA9" s="151"/>
      <c r="AB9" s="151"/>
      <c r="AC9" s="151"/>
      <c r="AD9" s="151"/>
      <c r="AE9" s="151"/>
      <c r="AF9" s="151"/>
      <c r="AG9" s="151"/>
      <c r="AH9" s="151"/>
      <c r="AI9" s="151"/>
      <c r="AJ9" s="151"/>
      <c r="AK9" s="151"/>
      <c r="AL9" s="151"/>
      <c r="AM9" s="152"/>
      <c r="BH9" s="1" t="s">
        <v>28</v>
      </c>
    </row>
    <row r="10" spans="1:79" ht="9.75" customHeight="1">
      <c r="A10" s="141"/>
      <c r="B10" s="143"/>
      <c r="C10" s="141"/>
      <c r="D10" s="142"/>
      <c r="E10" s="142"/>
      <c r="F10" s="142"/>
      <c r="G10" s="142"/>
      <c r="H10" s="142"/>
      <c r="I10" s="143"/>
      <c r="J10" s="150"/>
      <c r="K10" s="151"/>
      <c r="L10" s="151"/>
      <c r="M10" s="151"/>
      <c r="N10" s="151"/>
      <c r="O10" s="151"/>
      <c r="P10" s="151"/>
      <c r="Q10" s="151"/>
      <c r="R10" s="151"/>
      <c r="S10" s="151"/>
      <c r="T10" s="151"/>
      <c r="U10" s="151"/>
      <c r="V10" s="151"/>
      <c r="W10" s="151"/>
      <c r="X10" s="151"/>
      <c r="Y10" s="151"/>
      <c r="Z10" s="151"/>
      <c r="AA10" s="151"/>
      <c r="AB10" s="151"/>
      <c r="AC10" s="151"/>
      <c r="AD10" s="151"/>
      <c r="AE10" s="151"/>
      <c r="AF10" s="151"/>
      <c r="AG10" s="151"/>
      <c r="AH10" s="151"/>
      <c r="AI10" s="151"/>
      <c r="AJ10" s="151"/>
      <c r="AK10" s="151"/>
      <c r="AL10" s="151"/>
      <c r="AM10" s="152"/>
      <c r="BH10" s="1" t="s">
        <v>28</v>
      </c>
    </row>
    <row r="11" spans="1:79" ht="9.75" customHeight="1">
      <c r="A11" s="141"/>
      <c r="B11" s="143"/>
      <c r="C11" s="141"/>
      <c r="D11" s="142"/>
      <c r="E11" s="142"/>
      <c r="F11" s="142"/>
      <c r="G11" s="142"/>
      <c r="H11" s="142"/>
      <c r="I11" s="143"/>
      <c r="J11" s="150"/>
      <c r="K11" s="151"/>
      <c r="L11" s="151"/>
      <c r="M11" s="151"/>
      <c r="N11" s="151"/>
      <c r="O11" s="151"/>
      <c r="P11" s="151"/>
      <c r="Q11" s="151"/>
      <c r="R11" s="151"/>
      <c r="S11" s="151"/>
      <c r="T11" s="151"/>
      <c r="U11" s="151"/>
      <c r="V11" s="151"/>
      <c r="W11" s="151"/>
      <c r="X11" s="151"/>
      <c r="Y11" s="151"/>
      <c r="Z11" s="151"/>
      <c r="AA11" s="151"/>
      <c r="AB11" s="151"/>
      <c r="AC11" s="151"/>
      <c r="AD11" s="151"/>
      <c r="AE11" s="151"/>
      <c r="AF11" s="151"/>
      <c r="AG11" s="151"/>
      <c r="AH11" s="151"/>
      <c r="AI11" s="151"/>
      <c r="AJ11" s="151"/>
      <c r="AK11" s="151"/>
      <c r="AL11" s="151"/>
      <c r="AM11" s="152"/>
      <c r="BH11" s="1" t="s">
        <v>28</v>
      </c>
    </row>
    <row r="12" spans="1:79" ht="9.75" customHeight="1">
      <c r="A12" s="141"/>
      <c r="B12" s="143"/>
      <c r="C12" s="141"/>
      <c r="D12" s="142"/>
      <c r="E12" s="142"/>
      <c r="F12" s="142"/>
      <c r="G12" s="142"/>
      <c r="H12" s="142"/>
      <c r="I12" s="143"/>
      <c r="J12" s="150"/>
      <c r="K12" s="151"/>
      <c r="L12" s="151"/>
      <c r="M12" s="151"/>
      <c r="N12" s="151"/>
      <c r="O12" s="151"/>
      <c r="P12" s="151"/>
      <c r="Q12" s="151"/>
      <c r="R12" s="151"/>
      <c r="S12" s="151"/>
      <c r="T12" s="151"/>
      <c r="U12" s="151"/>
      <c r="V12" s="151"/>
      <c r="W12" s="151"/>
      <c r="X12" s="151"/>
      <c r="Y12" s="151"/>
      <c r="Z12" s="151"/>
      <c r="AA12" s="151"/>
      <c r="AB12" s="151"/>
      <c r="AC12" s="151"/>
      <c r="AD12" s="151"/>
      <c r="AE12" s="151"/>
      <c r="AF12" s="151"/>
      <c r="AG12" s="151"/>
      <c r="AH12" s="151"/>
      <c r="AI12" s="151"/>
      <c r="AJ12" s="151"/>
      <c r="AK12" s="151"/>
      <c r="AL12" s="151"/>
      <c r="AM12" s="152"/>
      <c r="BH12" s="1" t="s">
        <v>28</v>
      </c>
    </row>
    <row r="13" spans="1:79" ht="9.75" customHeight="1">
      <c r="A13" s="141"/>
      <c r="B13" s="143"/>
      <c r="C13" s="141"/>
      <c r="D13" s="142"/>
      <c r="E13" s="142"/>
      <c r="F13" s="142"/>
      <c r="G13" s="142"/>
      <c r="H13" s="142"/>
      <c r="I13" s="143"/>
      <c r="J13" s="150"/>
      <c r="K13" s="151"/>
      <c r="L13" s="151"/>
      <c r="M13" s="151"/>
      <c r="N13" s="151"/>
      <c r="O13" s="151"/>
      <c r="P13" s="151"/>
      <c r="Q13" s="151"/>
      <c r="R13" s="151"/>
      <c r="S13" s="151"/>
      <c r="T13" s="151"/>
      <c r="U13" s="151"/>
      <c r="V13" s="151"/>
      <c r="W13" s="151"/>
      <c r="X13" s="151"/>
      <c r="Y13" s="151"/>
      <c r="Z13" s="151"/>
      <c r="AA13" s="151"/>
      <c r="AB13" s="151"/>
      <c r="AC13" s="151"/>
      <c r="AD13" s="151"/>
      <c r="AE13" s="151"/>
      <c r="AF13" s="151"/>
      <c r="AG13" s="151"/>
      <c r="AH13" s="151"/>
      <c r="AI13" s="151"/>
      <c r="AJ13" s="151"/>
      <c r="AK13" s="151"/>
      <c r="AL13" s="151"/>
      <c r="AM13" s="152"/>
      <c r="BH13" s="1" t="s">
        <v>28</v>
      </c>
    </row>
    <row r="14" spans="1:79" ht="9.75" customHeight="1">
      <c r="A14" s="141"/>
      <c r="B14" s="143"/>
      <c r="C14" s="141"/>
      <c r="D14" s="142"/>
      <c r="E14" s="142"/>
      <c r="F14" s="142"/>
      <c r="G14" s="142"/>
      <c r="H14" s="142"/>
      <c r="I14" s="143"/>
      <c r="J14" s="150"/>
      <c r="K14" s="151"/>
      <c r="L14" s="151"/>
      <c r="M14" s="151"/>
      <c r="N14" s="151"/>
      <c r="O14" s="151"/>
      <c r="P14" s="151"/>
      <c r="Q14" s="151"/>
      <c r="R14" s="151"/>
      <c r="S14" s="151"/>
      <c r="T14" s="151"/>
      <c r="U14" s="151"/>
      <c r="V14" s="151"/>
      <c r="W14" s="151"/>
      <c r="X14" s="151"/>
      <c r="Y14" s="151"/>
      <c r="Z14" s="151"/>
      <c r="AA14" s="151"/>
      <c r="AB14" s="151"/>
      <c r="AC14" s="151"/>
      <c r="AD14" s="151"/>
      <c r="AE14" s="151"/>
      <c r="AF14" s="151"/>
      <c r="AG14" s="151"/>
      <c r="AH14" s="151"/>
      <c r="AI14" s="151"/>
      <c r="AJ14" s="151"/>
      <c r="AK14" s="151"/>
      <c r="AL14" s="151"/>
      <c r="AM14" s="152"/>
      <c r="BH14" s="1" t="s">
        <v>28</v>
      </c>
    </row>
    <row r="15" spans="1:79" ht="9.75" customHeight="1">
      <c r="A15" s="141"/>
      <c r="B15" s="143"/>
      <c r="C15" s="141"/>
      <c r="D15" s="142"/>
      <c r="E15" s="142"/>
      <c r="F15" s="142"/>
      <c r="G15" s="142"/>
      <c r="H15" s="142"/>
      <c r="I15" s="143"/>
      <c r="J15" s="150"/>
      <c r="K15" s="151"/>
      <c r="L15" s="151"/>
      <c r="M15" s="151"/>
      <c r="N15" s="151"/>
      <c r="O15" s="151"/>
      <c r="P15" s="151"/>
      <c r="Q15" s="151"/>
      <c r="R15" s="151"/>
      <c r="S15" s="151"/>
      <c r="T15" s="151"/>
      <c r="U15" s="151"/>
      <c r="V15" s="151"/>
      <c r="W15" s="151"/>
      <c r="X15" s="151"/>
      <c r="Y15" s="151"/>
      <c r="Z15" s="151"/>
      <c r="AA15" s="151"/>
      <c r="AB15" s="151"/>
      <c r="AC15" s="151"/>
      <c r="AD15" s="151"/>
      <c r="AE15" s="151"/>
      <c r="AF15" s="151"/>
      <c r="AG15" s="151"/>
      <c r="AH15" s="151"/>
      <c r="AI15" s="151"/>
      <c r="AJ15" s="151"/>
      <c r="AK15" s="151"/>
      <c r="AL15" s="151"/>
      <c r="AM15" s="152"/>
      <c r="BH15" s="1" t="s">
        <v>28</v>
      </c>
    </row>
    <row r="16" spans="1:79" ht="9.75" customHeight="1">
      <c r="A16" s="141"/>
      <c r="B16" s="143"/>
      <c r="C16" s="141"/>
      <c r="D16" s="142"/>
      <c r="E16" s="142"/>
      <c r="F16" s="142"/>
      <c r="G16" s="142"/>
      <c r="H16" s="142"/>
      <c r="I16" s="143"/>
      <c r="J16" s="150"/>
      <c r="K16" s="151"/>
      <c r="L16" s="151"/>
      <c r="M16" s="151"/>
      <c r="N16" s="151"/>
      <c r="O16" s="151"/>
      <c r="P16" s="151"/>
      <c r="Q16" s="151"/>
      <c r="R16" s="151"/>
      <c r="S16" s="151"/>
      <c r="T16" s="151"/>
      <c r="U16" s="151"/>
      <c r="V16" s="151"/>
      <c r="W16" s="151"/>
      <c r="X16" s="151"/>
      <c r="Y16" s="151"/>
      <c r="Z16" s="151"/>
      <c r="AA16" s="151"/>
      <c r="AB16" s="151"/>
      <c r="AC16" s="151"/>
      <c r="AD16" s="151"/>
      <c r="AE16" s="151"/>
      <c r="AF16" s="151"/>
      <c r="AG16" s="151"/>
      <c r="AH16" s="151"/>
      <c r="AI16" s="151"/>
      <c r="AJ16" s="151"/>
      <c r="AK16" s="151"/>
      <c r="AL16" s="151"/>
      <c r="AM16" s="152"/>
      <c r="BH16" s="1" t="s">
        <v>28</v>
      </c>
    </row>
    <row r="17" spans="1:61" ht="9.75" customHeight="1">
      <c r="A17" s="141"/>
      <c r="B17" s="143"/>
      <c r="C17" s="141"/>
      <c r="D17" s="142"/>
      <c r="E17" s="142"/>
      <c r="F17" s="142"/>
      <c r="G17" s="142"/>
      <c r="H17" s="142"/>
      <c r="I17" s="143"/>
      <c r="J17" s="150"/>
      <c r="K17" s="151"/>
      <c r="L17" s="151"/>
      <c r="M17" s="151"/>
      <c r="N17" s="151"/>
      <c r="O17" s="151"/>
      <c r="P17" s="151"/>
      <c r="Q17" s="151"/>
      <c r="R17" s="151"/>
      <c r="S17" s="151"/>
      <c r="T17" s="151"/>
      <c r="U17" s="151"/>
      <c r="V17" s="151"/>
      <c r="W17" s="151"/>
      <c r="X17" s="151"/>
      <c r="Y17" s="151"/>
      <c r="Z17" s="151"/>
      <c r="AA17" s="151"/>
      <c r="AB17" s="151"/>
      <c r="AC17" s="151"/>
      <c r="AD17" s="151"/>
      <c r="AE17" s="151"/>
      <c r="AF17" s="151"/>
      <c r="AG17" s="151"/>
      <c r="AH17" s="151"/>
      <c r="AI17" s="151"/>
      <c r="AJ17" s="151"/>
      <c r="AK17" s="151"/>
      <c r="AL17" s="151"/>
      <c r="AM17" s="152"/>
      <c r="BH17" s="1" t="s">
        <v>28</v>
      </c>
    </row>
    <row r="18" spans="1:61" ht="9.75" customHeight="1">
      <c r="A18" s="141"/>
      <c r="B18" s="143"/>
      <c r="C18" s="141"/>
      <c r="D18" s="142"/>
      <c r="E18" s="142"/>
      <c r="F18" s="142"/>
      <c r="G18" s="142"/>
      <c r="H18" s="142"/>
      <c r="I18" s="143"/>
      <c r="J18" s="150"/>
      <c r="K18" s="151"/>
      <c r="L18" s="151"/>
      <c r="M18" s="151"/>
      <c r="N18" s="151"/>
      <c r="O18" s="151"/>
      <c r="P18" s="151"/>
      <c r="Q18" s="151"/>
      <c r="R18" s="151"/>
      <c r="S18" s="151"/>
      <c r="T18" s="151"/>
      <c r="U18" s="151"/>
      <c r="V18" s="151"/>
      <c r="W18" s="151"/>
      <c r="X18" s="151"/>
      <c r="Y18" s="151"/>
      <c r="Z18" s="151"/>
      <c r="AA18" s="151"/>
      <c r="AB18" s="151"/>
      <c r="AC18" s="151"/>
      <c r="AD18" s="151"/>
      <c r="AE18" s="151"/>
      <c r="AF18" s="151"/>
      <c r="AG18" s="151"/>
      <c r="AH18" s="151"/>
      <c r="AI18" s="151"/>
      <c r="AJ18" s="151"/>
      <c r="AK18" s="151"/>
      <c r="AL18" s="151"/>
      <c r="AM18" s="152"/>
      <c r="BH18" s="1" t="s">
        <v>33</v>
      </c>
      <c r="BI18" s="1" t="str">
        <f>"ITEM"&amp;BH18&amp; BG18 &amp;"="&amp; IF(TRIM($J18)="","",$J18)</f>
        <v>ITEM2_2=</v>
      </c>
    </row>
    <row r="19" spans="1:61" ht="9.75" customHeight="1">
      <c r="A19" s="123"/>
      <c r="B19" s="125"/>
      <c r="C19" s="123"/>
      <c r="D19" s="124"/>
      <c r="E19" s="124"/>
      <c r="F19" s="124"/>
      <c r="G19" s="124"/>
      <c r="H19" s="124"/>
      <c r="I19" s="125"/>
      <c r="J19" s="137"/>
      <c r="K19" s="128"/>
      <c r="L19" s="128"/>
      <c r="M19" s="128"/>
      <c r="N19" s="128"/>
      <c r="O19" s="128"/>
      <c r="P19" s="128"/>
      <c r="Q19" s="128"/>
      <c r="R19" s="128"/>
      <c r="S19" s="128"/>
      <c r="T19" s="128"/>
      <c r="U19" s="128"/>
      <c r="V19" s="128"/>
      <c r="W19" s="128"/>
      <c r="X19" s="128"/>
      <c r="Y19" s="128"/>
      <c r="Z19" s="128"/>
      <c r="AA19" s="128"/>
      <c r="AB19" s="128"/>
      <c r="AC19" s="128"/>
      <c r="AD19" s="128"/>
      <c r="AE19" s="128"/>
      <c r="AF19" s="128"/>
      <c r="AG19" s="128"/>
      <c r="AH19" s="128"/>
      <c r="AI19" s="128"/>
      <c r="AJ19" s="128"/>
      <c r="AK19" s="128"/>
      <c r="AL19" s="128"/>
      <c r="AM19" s="129"/>
      <c r="BH19" s="1" t="s">
        <v>34</v>
      </c>
      <c r="BI19" s="1" t="str">
        <f>"ITEM"&amp;BH19&amp; BG19 &amp;"="&amp; IF(TRIM($J19)="","",$J19)</f>
        <v>ITEM2_3=</v>
      </c>
    </row>
    <row r="20" spans="1:61" ht="10.050000000000001" customHeight="1">
      <c r="A20" s="120" t="s">
        <v>614</v>
      </c>
      <c r="B20" s="121"/>
      <c r="C20" s="121"/>
      <c r="D20" s="121"/>
      <c r="E20" s="121"/>
      <c r="F20" s="121"/>
      <c r="G20" s="121"/>
      <c r="H20" s="121"/>
      <c r="I20" s="122"/>
      <c r="J20" s="216" t="s">
        <v>37</v>
      </c>
      <c r="K20" s="249" t="s">
        <v>466</v>
      </c>
      <c r="L20" s="249"/>
      <c r="M20" s="249"/>
      <c r="N20" s="249"/>
      <c r="O20" s="249"/>
      <c r="P20" s="249"/>
      <c r="Q20" s="249"/>
      <c r="R20" s="249"/>
      <c r="S20" s="249"/>
      <c r="T20" s="154" t="s">
        <v>38</v>
      </c>
      <c r="U20" s="154"/>
      <c r="V20" s="154" t="s">
        <v>36</v>
      </c>
      <c r="W20" s="154"/>
      <c r="X20" s="154"/>
      <c r="Y20" s="154"/>
      <c r="Z20" s="154"/>
      <c r="AA20" s="154"/>
      <c r="AB20" s="154"/>
      <c r="AC20" s="154"/>
      <c r="AD20" s="154"/>
      <c r="AE20" s="154"/>
      <c r="AF20" s="154"/>
      <c r="AG20" s="154"/>
      <c r="AH20" s="154"/>
      <c r="AI20" s="154"/>
      <c r="AJ20" s="154"/>
      <c r="AK20" s="154"/>
      <c r="AL20" s="154"/>
      <c r="AM20" s="155"/>
      <c r="BE20" s="1" t="str">
        <f ca="1">MID(CELL("address",$CA$2),2,2)</f>
        <v>CA</v>
      </c>
      <c r="BF20" s="1">
        <f>IF(TRIM($K20)="","",IF(ISERROR(MATCH($K20,$CA$3:$CA$5,0)),"INPUT_ERROR",MATCH($K20,$CA$3:$CA$5,0)))</f>
        <v>2</v>
      </c>
      <c r="BH20" s="1">
        <v>3</v>
      </c>
      <c r="BI20" s="1" t="str">
        <f>"ITEM"&amp;BH20&amp; BG20 &amp;"=" &amp; $BF20</f>
        <v>ITEM3=2</v>
      </c>
    </row>
    <row r="21" spans="1:61" ht="9.75" customHeight="1">
      <c r="A21" s="141"/>
      <c r="B21" s="142"/>
      <c r="C21" s="142"/>
      <c r="D21" s="142"/>
      <c r="E21" s="142"/>
      <c r="F21" s="142"/>
      <c r="G21" s="142"/>
      <c r="H21" s="142"/>
      <c r="I21" s="143"/>
      <c r="J21" s="144"/>
      <c r="K21" s="145"/>
      <c r="L21" s="145"/>
      <c r="M21" s="145"/>
      <c r="N21" s="145"/>
      <c r="O21" s="145"/>
      <c r="P21" s="145"/>
      <c r="Q21" s="145"/>
      <c r="R21" s="145"/>
      <c r="S21" s="145"/>
      <c r="T21" s="82"/>
      <c r="U21" s="82"/>
      <c r="V21" s="82" t="s">
        <v>610</v>
      </c>
      <c r="W21" s="82"/>
      <c r="X21" s="82"/>
      <c r="Y21" s="82"/>
      <c r="Z21" s="82"/>
      <c r="AA21" s="82"/>
      <c r="AB21" s="82"/>
      <c r="AC21" s="82"/>
      <c r="AD21" s="82"/>
      <c r="AE21" s="82" t="s">
        <v>611</v>
      </c>
      <c r="AF21" s="82"/>
      <c r="AG21" s="82"/>
      <c r="AH21" s="82"/>
      <c r="AI21" s="82"/>
      <c r="AJ21" s="82"/>
      <c r="AK21" s="82"/>
      <c r="AL21" s="82"/>
      <c r="AM21" s="138"/>
    </row>
    <row r="22" spans="1:61" ht="9.75" customHeight="1">
      <c r="A22" s="141"/>
      <c r="B22" s="142"/>
      <c r="C22" s="142"/>
      <c r="D22" s="142"/>
      <c r="E22" s="142"/>
      <c r="F22" s="142"/>
      <c r="G22" s="142"/>
      <c r="H22" s="142"/>
      <c r="I22" s="143"/>
      <c r="J22" s="157"/>
      <c r="K22" s="98"/>
      <c r="L22" s="98"/>
      <c r="M22" s="98"/>
      <c r="N22" s="98"/>
      <c r="O22" s="98"/>
      <c r="P22" s="98"/>
      <c r="Q22" s="98"/>
      <c r="R22" s="98"/>
      <c r="S22" s="98"/>
      <c r="T22" s="98"/>
      <c r="U22" s="98"/>
      <c r="V22" s="98" t="s">
        <v>612</v>
      </c>
      <c r="W22" s="98"/>
      <c r="X22" s="98"/>
      <c r="Y22" s="98"/>
      <c r="Z22" s="98"/>
      <c r="AA22" s="98"/>
      <c r="AB22" s="98"/>
      <c r="AC22" s="98"/>
      <c r="AD22" s="98"/>
      <c r="AE22" s="98"/>
      <c r="AF22" s="98"/>
      <c r="AG22" s="98"/>
      <c r="AH22" s="98"/>
      <c r="AI22" s="98"/>
      <c r="AJ22" s="98"/>
      <c r="AK22" s="98"/>
      <c r="AL22" s="98"/>
      <c r="AM22" s="156"/>
    </row>
    <row r="23" spans="1:61" ht="10.050000000000001" customHeight="1">
      <c r="A23" s="141"/>
      <c r="B23" s="143"/>
      <c r="C23" s="120" t="s">
        <v>615</v>
      </c>
      <c r="D23" s="121"/>
      <c r="E23" s="121"/>
      <c r="F23" s="121"/>
      <c r="G23" s="121"/>
      <c r="H23" s="121"/>
      <c r="I23" s="122"/>
      <c r="J23" s="136" t="s">
        <v>844</v>
      </c>
      <c r="K23" s="126"/>
      <c r="L23" s="126"/>
      <c r="M23" s="126"/>
      <c r="N23" s="126"/>
      <c r="O23" s="126"/>
      <c r="P23" s="126"/>
      <c r="Q23" s="126"/>
      <c r="R23" s="126"/>
      <c r="S23" s="126"/>
      <c r="T23" s="126"/>
      <c r="U23" s="126"/>
      <c r="V23" s="126"/>
      <c r="W23" s="126"/>
      <c r="X23" s="126"/>
      <c r="Y23" s="126"/>
      <c r="Z23" s="126"/>
      <c r="AA23" s="126"/>
      <c r="AB23" s="126"/>
      <c r="AC23" s="126"/>
      <c r="AD23" s="126"/>
      <c r="AE23" s="126"/>
      <c r="AF23" s="126"/>
      <c r="AG23" s="126"/>
      <c r="AH23" s="126"/>
      <c r="AI23" s="126"/>
      <c r="AJ23" s="126"/>
      <c r="AK23" s="126"/>
      <c r="AL23" s="126"/>
      <c r="AM23" s="127"/>
      <c r="BH23" s="1" t="s">
        <v>616</v>
      </c>
      <c r="BI23" s="1" t="str">
        <f>"ITEM"&amp;BH23&amp; BG23 &amp;"="&amp; IF(TRIM($J23)="","",$J23)</f>
        <v xml:space="preserve">ITEM4_1=・個人情報の取扱い及び管理に関する要綱に基づき、特定個人情報の管理状況について、個人情報取扱事務総括者が定期に監査を実施しつつ、必要に応じて随時に実施する。
・情報セキュリティに関する基本要綱に基づき、セキュリティポリシーの遵守状況について、評価の実施を担当する部署とは異なる部署が、必要に応じて随時に監査を行う。
</v>
      </c>
    </row>
    <row r="24" spans="1:61" ht="9.75" customHeight="1">
      <c r="A24" s="141"/>
      <c r="B24" s="143"/>
      <c r="C24" s="141"/>
      <c r="D24" s="142"/>
      <c r="E24" s="142"/>
      <c r="F24" s="142"/>
      <c r="G24" s="142"/>
      <c r="H24" s="142"/>
      <c r="I24" s="143"/>
      <c r="J24" s="150"/>
      <c r="K24" s="151"/>
      <c r="L24" s="151"/>
      <c r="M24" s="151"/>
      <c r="N24" s="151"/>
      <c r="O24" s="151"/>
      <c r="P24" s="151"/>
      <c r="Q24" s="151"/>
      <c r="R24" s="151"/>
      <c r="S24" s="151"/>
      <c r="T24" s="151"/>
      <c r="U24" s="151"/>
      <c r="V24" s="151"/>
      <c r="W24" s="151"/>
      <c r="X24" s="151"/>
      <c r="Y24" s="151"/>
      <c r="Z24" s="151"/>
      <c r="AA24" s="151"/>
      <c r="AB24" s="151"/>
      <c r="AC24" s="151"/>
      <c r="AD24" s="151"/>
      <c r="AE24" s="151"/>
      <c r="AF24" s="151"/>
      <c r="AG24" s="151"/>
      <c r="AH24" s="151"/>
      <c r="AI24" s="151"/>
      <c r="AJ24" s="151"/>
      <c r="AK24" s="151"/>
      <c r="AL24" s="151"/>
      <c r="AM24" s="152"/>
      <c r="BH24" s="1" t="s">
        <v>28</v>
      </c>
    </row>
    <row r="25" spans="1:61" ht="9.75" customHeight="1">
      <c r="A25" s="141"/>
      <c r="B25" s="143"/>
      <c r="C25" s="141"/>
      <c r="D25" s="142"/>
      <c r="E25" s="142"/>
      <c r="F25" s="142"/>
      <c r="G25" s="142"/>
      <c r="H25" s="142"/>
      <c r="I25" s="143"/>
      <c r="J25" s="150"/>
      <c r="K25" s="151"/>
      <c r="L25" s="151"/>
      <c r="M25" s="151"/>
      <c r="N25" s="151"/>
      <c r="O25" s="151"/>
      <c r="P25" s="151"/>
      <c r="Q25" s="151"/>
      <c r="R25" s="151"/>
      <c r="S25" s="151"/>
      <c r="T25" s="151"/>
      <c r="U25" s="151"/>
      <c r="V25" s="151"/>
      <c r="W25" s="151"/>
      <c r="X25" s="151"/>
      <c r="Y25" s="151"/>
      <c r="Z25" s="151"/>
      <c r="AA25" s="151"/>
      <c r="AB25" s="151"/>
      <c r="AC25" s="151"/>
      <c r="AD25" s="151"/>
      <c r="AE25" s="151"/>
      <c r="AF25" s="151"/>
      <c r="AG25" s="151"/>
      <c r="AH25" s="151"/>
      <c r="AI25" s="151"/>
      <c r="AJ25" s="151"/>
      <c r="AK25" s="151"/>
      <c r="AL25" s="151"/>
      <c r="AM25" s="152"/>
      <c r="BH25" s="1" t="s">
        <v>28</v>
      </c>
    </row>
    <row r="26" spans="1:61" ht="9.75" customHeight="1">
      <c r="A26" s="141"/>
      <c r="B26" s="143"/>
      <c r="C26" s="141"/>
      <c r="D26" s="142"/>
      <c r="E26" s="142"/>
      <c r="F26" s="142"/>
      <c r="G26" s="142"/>
      <c r="H26" s="142"/>
      <c r="I26" s="143"/>
      <c r="J26" s="150"/>
      <c r="K26" s="151"/>
      <c r="L26" s="151"/>
      <c r="M26" s="151"/>
      <c r="N26" s="151"/>
      <c r="O26" s="151"/>
      <c r="P26" s="151"/>
      <c r="Q26" s="151"/>
      <c r="R26" s="151"/>
      <c r="S26" s="151"/>
      <c r="T26" s="151"/>
      <c r="U26" s="151"/>
      <c r="V26" s="151"/>
      <c r="W26" s="151"/>
      <c r="X26" s="151"/>
      <c r="Y26" s="151"/>
      <c r="Z26" s="151"/>
      <c r="AA26" s="151"/>
      <c r="AB26" s="151"/>
      <c r="AC26" s="151"/>
      <c r="AD26" s="151"/>
      <c r="AE26" s="151"/>
      <c r="AF26" s="151"/>
      <c r="AG26" s="151"/>
      <c r="AH26" s="151"/>
      <c r="AI26" s="151"/>
      <c r="AJ26" s="151"/>
      <c r="AK26" s="151"/>
      <c r="AL26" s="151"/>
      <c r="AM26" s="152"/>
      <c r="BH26" s="1" t="s">
        <v>28</v>
      </c>
    </row>
    <row r="27" spans="1:61" ht="9.75" customHeight="1">
      <c r="A27" s="141"/>
      <c r="B27" s="143"/>
      <c r="C27" s="141"/>
      <c r="D27" s="142"/>
      <c r="E27" s="142"/>
      <c r="F27" s="142"/>
      <c r="G27" s="142"/>
      <c r="H27" s="142"/>
      <c r="I27" s="143"/>
      <c r="J27" s="150"/>
      <c r="K27" s="151"/>
      <c r="L27" s="151"/>
      <c r="M27" s="151"/>
      <c r="N27" s="151"/>
      <c r="O27" s="151"/>
      <c r="P27" s="151"/>
      <c r="Q27" s="151"/>
      <c r="R27" s="151"/>
      <c r="S27" s="151"/>
      <c r="T27" s="151"/>
      <c r="U27" s="151"/>
      <c r="V27" s="151"/>
      <c r="W27" s="151"/>
      <c r="X27" s="151"/>
      <c r="Y27" s="151"/>
      <c r="Z27" s="151"/>
      <c r="AA27" s="151"/>
      <c r="AB27" s="151"/>
      <c r="AC27" s="151"/>
      <c r="AD27" s="151"/>
      <c r="AE27" s="151"/>
      <c r="AF27" s="151"/>
      <c r="AG27" s="151"/>
      <c r="AH27" s="151"/>
      <c r="AI27" s="151"/>
      <c r="AJ27" s="151"/>
      <c r="AK27" s="151"/>
      <c r="AL27" s="151"/>
      <c r="AM27" s="152"/>
      <c r="BH27" s="1" t="s">
        <v>28</v>
      </c>
    </row>
    <row r="28" spans="1:61" ht="9.75" customHeight="1">
      <c r="A28" s="141"/>
      <c r="B28" s="143"/>
      <c r="C28" s="141"/>
      <c r="D28" s="142"/>
      <c r="E28" s="142"/>
      <c r="F28" s="142"/>
      <c r="G28" s="142"/>
      <c r="H28" s="142"/>
      <c r="I28" s="143"/>
      <c r="J28" s="150"/>
      <c r="K28" s="151"/>
      <c r="L28" s="151"/>
      <c r="M28" s="151"/>
      <c r="N28" s="151"/>
      <c r="O28" s="151"/>
      <c r="P28" s="151"/>
      <c r="Q28" s="151"/>
      <c r="R28" s="151"/>
      <c r="S28" s="151"/>
      <c r="T28" s="151"/>
      <c r="U28" s="151"/>
      <c r="V28" s="151"/>
      <c r="W28" s="151"/>
      <c r="X28" s="151"/>
      <c r="Y28" s="151"/>
      <c r="Z28" s="151"/>
      <c r="AA28" s="151"/>
      <c r="AB28" s="151"/>
      <c r="AC28" s="151"/>
      <c r="AD28" s="151"/>
      <c r="AE28" s="151"/>
      <c r="AF28" s="151"/>
      <c r="AG28" s="151"/>
      <c r="AH28" s="151"/>
      <c r="AI28" s="151"/>
      <c r="AJ28" s="151"/>
      <c r="AK28" s="151"/>
      <c r="AL28" s="151"/>
      <c r="AM28" s="152"/>
      <c r="BH28" s="1" t="s">
        <v>28</v>
      </c>
    </row>
    <row r="29" spans="1:61" ht="9.75" customHeight="1">
      <c r="A29" s="141"/>
      <c r="B29" s="143"/>
      <c r="C29" s="141"/>
      <c r="D29" s="142"/>
      <c r="E29" s="142"/>
      <c r="F29" s="142"/>
      <c r="G29" s="142"/>
      <c r="H29" s="142"/>
      <c r="I29" s="143"/>
      <c r="J29" s="150"/>
      <c r="K29" s="151"/>
      <c r="L29" s="151"/>
      <c r="M29" s="151"/>
      <c r="N29" s="151"/>
      <c r="O29" s="151"/>
      <c r="P29" s="151"/>
      <c r="Q29" s="151"/>
      <c r="R29" s="151"/>
      <c r="S29" s="151"/>
      <c r="T29" s="151"/>
      <c r="U29" s="151"/>
      <c r="V29" s="151"/>
      <c r="W29" s="151"/>
      <c r="X29" s="151"/>
      <c r="Y29" s="151"/>
      <c r="Z29" s="151"/>
      <c r="AA29" s="151"/>
      <c r="AB29" s="151"/>
      <c r="AC29" s="151"/>
      <c r="AD29" s="151"/>
      <c r="AE29" s="151"/>
      <c r="AF29" s="151"/>
      <c r="AG29" s="151"/>
      <c r="AH29" s="151"/>
      <c r="AI29" s="151"/>
      <c r="AJ29" s="151"/>
      <c r="AK29" s="151"/>
      <c r="AL29" s="151"/>
      <c r="AM29" s="152"/>
      <c r="BH29" s="1" t="s">
        <v>28</v>
      </c>
    </row>
    <row r="30" spans="1:61" ht="9.75" customHeight="1">
      <c r="A30" s="141"/>
      <c r="B30" s="143"/>
      <c r="C30" s="141"/>
      <c r="D30" s="142"/>
      <c r="E30" s="142"/>
      <c r="F30" s="142"/>
      <c r="G30" s="142"/>
      <c r="H30" s="142"/>
      <c r="I30" s="143"/>
      <c r="J30" s="150"/>
      <c r="K30" s="151"/>
      <c r="L30" s="151"/>
      <c r="M30" s="151"/>
      <c r="N30" s="151"/>
      <c r="O30" s="151"/>
      <c r="P30" s="151"/>
      <c r="Q30" s="151"/>
      <c r="R30" s="151"/>
      <c r="S30" s="151"/>
      <c r="T30" s="151"/>
      <c r="U30" s="151"/>
      <c r="V30" s="151"/>
      <c r="W30" s="151"/>
      <c r="X30" s="151"/>
      <c r="Y30" s="151"/>
      <c r="Z30" s="151"/>
      <c r="AA30" s="151"/>
      <c r="AB30" s="151"/>
      <c r="AC30" s="151"/>
      <c r="AD30" s="151"/>
      <c r="AE30" s="151"/>
      <c r="AF30" s="151"/>
      <c r="AG30" s="151"/>
      <c r="AH30" s="151"/>
      <c r="AI30" s="151"/>
      <c r="AJ30" s="151"/>
      <c r="AK30" s="151"/>
      <c r="AL30" s="151"/>
      <c r="AM30" s="152"/>
      <c r="BH30" s="1" t="s">
        <v>28</v>
      </c>
    </row>
    <row r="31" spans="1:61" ht="9.75" customHeight="1">
      <c r="A31" s="141"/>
      <c r="B31" s="143"/>
      <c r="C31" s="141"/>
      <c r="D31" s="142"/>
      <c r="E31" s="142"/>
      <c r="F31" s="142"/>
      <c r="G31" s="142"/>
      <c r="H31" s="142"/>
      <c r="I31" s="143"/>
      <c r="J31" s="150"/>
      <c r="K31" s="151"/>
      <c r="L31" s="151"/>
      <c r="M31" s="151"/>
      <c r="N31" s="151"/>
      <c r="O31" s="151"/>
      <c r="P31" s="151"/>
      <c r="Q31" s="151"/>
      <c r="R31" s="151"/>
      <c r="S31" s="151"/>
      <c r="T31" s="151"/>
      <c r="U31" s="151"/>
      <c r="V31" s="151"/>
      <c r="W31" s="151"/>
      <c r="X31" s="151"/>
      <c r="Y31" s="151"/>
      <c r="Z31" s="151"/>
      <c r="AA31" s="151"/>
      <c r="AB31" s="151"/>
      <c r="AC31" s="151"/>
      <c r="AD31" s="151"/>
      <c r="AE31" s="151"/>
      <c r="AF31" s="151"/>
      <c r="AG31" s="151"/>
      <c r="AH31" s="151"/>
      <c r="AI31" s="151"/>
      <c r="AJ31" s="151"/>
      <c r="AK31" s="151"/>
      <c r="AL31" s="151"/>
      <c r="AM31" s="152"/>
      <c r="BH31" s="1" t="s">
        <v>28</v>
      </c>
    </row>
    <row r="32" spans="1:61" ht="9.75" customHeight="1">
      <c r="A32" s="141"/>
      <c r="B32" s="143"/>
      <c r="C32" s="141"/>
      <c r="D32" s="142"/>
      <c r="E32" s="142"/>
      <c r="F32" s="142"/>
      <c r="G32" s="142"/>
      <c r="H32" s="142"/>
      <c r="I32" s="143"/>
      <c r="J32" s="150"/>
      <c r="K32" s="151"/>
      <c r="L32" s="151"/>
      <c r="M32" s="151"/>
      <c r="N32" s="151"/>
      <c r="O32" s="151"/>
      <c r="P32" s="151"/>
      <c r="Q32" s="151"/>
      <c r="R32" s="151"/>
      <c r="S32" s="151"/>
      <c r="T32" s="151"/>
      <c r="U32" s="151"/>
      <c r="V32" s="151"/>
      <c r="W32" s="151"/>
      <c r="X32" s="151"/>
      <c r="Y32" s="151"/>
      <c r="Z32" s="151"/>
      <c r="AA32" s="151"/>
      <c r="AB32" s="151"/>
      <c r="AC32" s="151"/>
      <c r="AD32" s="151"/>
      <c r="AE32" s="151"/>
      <c r="AF32" s="151"/>
      <c r="AG32" s="151"/>
      <c r="AH32" s="151"/>
      <c r="AI32" s="151"/>
      <c r="AJ32" s="151"/>
      <c r="AK32" s="151"/>
      <c r="AL32" s="151"/>
      <c r="AM32" s="152"/>
      <c r="BH32" s="1" t="s">
        <v>28</v>
      </c>
    </row>
    <row r="33" spans="1:61" ht="9.75" customHeight="1">
      <c r="A33" s="141"/>
      <c r="B33" s="143"/>
      <c r="C33" s="141"/>
      <c r="D33" s="142"/>
      <c r="E33" s="142"/>
      <c r="F33" s="142"/>
      <c r="G33" s="142"/>
      <c r="H33" s="142"/>
      <c r="I33" s="143"/>
      <c r="J33" s="150"/>
      <c r="K33" s="151"/>
      <c r="L33" s="151"/>
      <c r="M33" s="151"/>
      <c r="N33" s="151"/>
      <c r="O33" s="151"/>
      <c r="P33" s="151"/>
      <c r="Q33" s="151"/>
      <c r="R33" s="151"/>
      <c r="S33" s="151"/>
      <c r="T33" s="151"/>
      <c r="U33" s="151"/>
      <c r="V33" s="151"/>
      <c r="W33" s="151"/>
      <c r="X33" s="151"/>
      <c r="Y33" s="151"/>
      <c r="Z33" s="151"/>
      <c r="AA33" s="151"/>
      <c r="AB33" s="151"/>
      <c r="AC33" s="151"/>
      <c r="AD33" s="151"/>
      <c r="AE33" s="151"/>
      <c r="AF33" s="151"/>
      <c r="AG33" s="151"/>
      <c r="AH33" s="151"/>
      <c r="AI33" s="151"/>
      <c r="AJ33" s="151"/>
      <c r="AK33" s="151"/>
      <c r="AL33" s="151"/>
      <c r="AM33" s="152"/>
      <c r="BH33" s="1" t="s">
        <v>617</v>
      </c>
      <c r="BI33" s="1" t="str">
        <f>"ITEM"&amp;BH33&amp; BG33 &amp;"="&amp; IF(TRIM($J33)="","",$J33)</f>
        <v>ITEM4_2=</v>
      </c>
    </row>
    <row r="34" spans="1:61" ht="9.75" customHeight="1">
      <c r="A34" s="123"/>
      <c r="B34" s="125"/>
      <c r="C34" s="141"/>
      <c r="D34" s="142"/>
      <c r="E34" s="142"/>
      <c r="F34" s="142"/>
      <c r="G34" s="142"/>
      <c r="H34" s="142"/>
      <c r="I34" s="143"/>
      <c r="J34" s="137"/>
      <c r="K34" s="128"/>
      <c r="L34" s="128"/>
      <c r="M34" s="128"/>
      <c r="N34" s="128"/>
      <c r="O34" s="128"/>
      <c r="P34" s="128"/>
      <c r="Q34" s="128"/>
      <c r="R34" s="128"/>
      <c r="S34" s="128"/>
      <c r="T34" s="128"/>
      <c r="U34" s="128"/>
      <c r="V34" s="128"/>
      <c r="W34" s="128"/>
      <c r="X34" s="128"/>
      <c r="Y34" s="128"/>
      <c r="Z34" s="128"/>
      <c r="AA34" s="128"/>
      <c r="AB34" s="128"/>
      <c r="AC34" s="128"/>
      <c r="AD34" s="128"/>
      <c r="AE34" s="128"/>
      <c r="AF34" s="128"/>
      <c r="AG34" s="128"/>
      <c r="AH34" s="128"/>
      <c r="AI34" s="128"/>
      <c r="AJ34" s="128"/>
      <c r="AK34" s="128"/>
      <c r="AL34" s="128"/>
      <c r="AM34" s="129"/>
      <c r="BH34" s="1" t="s">
        <v>618</v>
      </c>
      <c r="BI34" s="1" t="str">
        <f>"ITEM"&amp;BH34&amp; BG34 &amp;"="&amp; IF(TRIM($J34)="","",$J34)</f>
        <v>ITEM4_3=</v>
      </c>
    </row>
    <row r="35" spans="1:61" ht="9.75" customHeight="1">
      <c r="A35" s="113" t="s">
        <v>619</v>
      </c>
      <c r="B35" s="113"/>
      <c r="C35" s="113"/>
      <c r="D35" s="113"/>
      <c r="E35" s="113"/>
      <c r="F35" s="113"/>
      <c r="G35" s="113"/>
      <c r="H35" s="113"/>
      <c r="I35" s="113"/>
      <c r="J35" s="113"/>
      <c r="K35" s="113"/>
      <c r="L35" s="113"/>
      <c r="M35" s="113"/>
      <c r="N35" s="113"/>
      <c r="O35" s="113"/>
      <c r="P35" s="113"/>
      <c r="Q35" s="113"/>
      <c r="R35" s="113"/>
      <c r="S35" s="113"/>
      <c r="T35" s="113"/>
      <c r="U35" s="113"/>
      <c r="V35" s="113"/>
      <c r="W35" s="113"/>
      <c r="X35" s="113"/>
      <c r="Y35" s="113"/>
      <c r="Z35" s="113"/>
      <c r="AA35" s="113"/>
      <c r="AB35" s="113"/>
      <c r="AC35" s="113"/>
      <c r="AD35" s="113"/>
      <c r="AE35" s="113"/>
      <c r="AF35" s="113"/>
      <c r="AG35" s="113"/>
      <c r="AH35" s="113"/>
      <c r="AI35" s="113"/>
      <c r="AJ35" s="113"/>
      <c r="AK35" s="113"/>
      <c r="AL35" s="113"/>
      <c r="AM35" s="113"/>
    </row>
    <row r="36" spans="1:61" ht="9.75" customHeight="1">
      <c r="A36" s="113"/>
      <c r="B36" s="113"/>
      <c r="C36" s="113"/>
      <c r="D36" s="113"/>
      <c r="E36" s="113"/>
      <c r="F36" s="113"/>
      <c r="G36" s="113"/>
      <c r="H36" s="113"/>
      <c r="I36" s="113"/>
      <c r="J36" s="113"/>
      <c r="K36" s="113"/>
      <c r="L36" s="113"/>
      <c r="M36" s="113"/>
      <c r="N36" s="113"/>
      <c r="O36" s="113"/>
      <c r="P36" s="113"/>
      <c r="Q36" s="113"/>
      <c r="R36" s="113"/>
      <c r="S36" s="113"/>
      <c r="T36" s="113"/>
      <c r="U36" s="113"/>
      <c r="V36" s="113"/>
      <c r="W36" s="113"/>
      <c r="X36" s="113"/>
      <c r="Y36" s="113"/>
      <c r="Z36" s="113"/>
      <c r="AA36" s="113"/>
      <c r="AB36" s="113"/>
      <c r="AC36" s="113"/>
      <c r="AD36" s="113"/>
      <c r="AE36" s="113"/>
      <c r="AF36" s="113"/>
      <c r="AG36" s="113"/>
      <c r="AH36" s="113"/>
      <c r="AI36" s="113"/>
      <c r="AJ36" s="113"/>
      <c r="AK36" s="113"/>
      <c r="AL36" s="113"/>
      <c r="AM36" s="113"/>
    </row>
    <row r="37" spans="1:61" ht="10.050000000000001" customHeight="1">
      <c r="A37" s="120" t="s">
        <v>620</v>
      </c>
      <c r="B37" s="121"/>
      <c r="C37" s="121"/>
      <c r="D37" s="121"/>
      <c r="E37" s="121"/>
      <c r="F37" s="121"/>
      <c r="G37" s="121"/>
      <c r="H37" s="121"/>
      <c r="I37" s="122"/>
      <c r="J37" s="216" t="s">
        <v>37</v>
      </c>
      <c r="K37" s="249" t="s">
        <v>466</v>
      </c>
      <c r="L37" s="249"/>
      <c r="M37" s="249"/>
      <c r="N37" s="249"/>
      <c r="O37" s="249"/>
      <c r="P37" s="249"/>
      <c r="Q37" s="249"/>
      <c r="R37" s="249"/>
      <c r="S37" s="249"/>
      <c r="T37" s="154" t="s">
        <v>38</v>
      </c>
      <c r="U37" s="154"/>
      <c r="V37" s="154" t="s">
        <v>36</v>
      </c>
      <c r="W37" s="154"/>
      <c r="X37" s="154"/>
      <c r="Y37" s="154"/>
      <c r="Z37" s="154"/>
      <c r="AA37" s="154"/>
      <c r="AB37" s="154"/>
      <c r="AC37" s="154"/>
      <c r="AD37" s="154"/>
      <c r="AE37" s="154"/>
      <c r="AF37" s="154"/>
      <c r="AG37" s="154"/>
      <c r="AH37" s="154"/>
      <c r="AI37" s="154"/>
      <c r="AJ37" s="154"/>
      <c r="AK37" s="154"/>
      <c r="AL37" s="154"/>
      <c r="AM37" s="155"/>
      <c r="BE37" s="1" t="str">
        <f ca="1">MID(CELL("address",$CA$2),2,2)</f>
        <v>CA</v>
      </c>
      <c r="BF37" s="1">
        <f>IF(TRIM($K37)="","",IF(ISERROR(MATCH($K37,$CA$3:$CA$5,0)),"INPUT_ERROR",MATCH($K37,$CA$3:$CA$5,0)))</f>
        <v>2</v>
      </c>
      <c r="BH37" s="1">
        <v>5</v>
      </c>
      <c r="BI37" s="1" t="str">
        <f>"ITEM"&amp;BH37&amp; BG37 &amp;"=" &amp; $BF37</f>
        <v>ITEM5=2</v>
      </c>
    </row>
    <row r="38" spans="1:61" ht="9.75" customHeight="1">
      <c r="A38" s="141"/>
      <c r="B38" s="142"/>
      <c r="C38" s="142"/>
      <c r="D38" s="142"/>
      <c r="E38" s="142"/>
      <c r="F38" s="142"/>
      <c r="G38" s="142"/>
      <c r="H38" s="142"/>
      <c r="I38" s="143"/>
      <c r="J38" s="144"/>
      <c r="K38" s="145"/>
      <c r="L38" s="145"/>
      <c r="M38" s="145"/>
      <c r="N38" s="145"/>
      <c r="O38" s="145"/>
      <c r="P38" s="145"/>
      <c r="Q38" s="145"/>
      <c r="R38" s="145"/>
      <c r="S38" s="145"/>
      <c r="T38" s="82"/>
      <c r="U38" s="82"/>
      <c r="V38" s="82" t="s">
        <v>610</v>
      </c>
      <c r="W38" s="82"/>
      <c r="X38" s="82"/>
      <c r="Y38" s="82"/>
      <c r="Z38" s="82"/>
      <c r="AA38" s="82"/>
      <c r="AB38" s="82"/>
      <c r="AC38" s="82"/>
      <c r="AD38" s="82"/>
      <c r="AE38" s="82" t="s">
        <v>611</v>
      </c>
      <c r="AF38" s="82"/>
      <c r="AG38" s="82"/>
      <c r="AH38" s="82"/>
      <c r="AI38" s="82"/>
      <c r="AJ38" s="82"/>
      <c r="AK38" s="82"/>
      <c r="AL38" s="82"/>
      <c r="AM38" s="138"/>
      <c r="BH38" s="1" t="s">
        <v>28</v>
      </c>
    </row>
    <row r="39" spans="1:61" ht="9.75" customHeight="1">
      <c r="A39" s="141"/>
      <c r="B39" s="142"/>
      <c r="C39" s="142"/>
      <c r="D39" s="142"/>
      <c r="E39" s="142"/>
      <c r="F39" s="142"/>
      <c r="G39" s="142"/>
      <c r="H39" s="142"/>
      <c r="I39" s="143"/>
      <c r="J39" s="157"/>
      <c r="K39" s="98"/>
      <c r="L39" s="98"/>
      <c r="M39" s="98"/>
      <c r="N39" s="98"/>
      <c r="O39" s="98"/>
      <c r="P39" s="98"/>
      <c r="Q39" s="98"/>
      <c r="R39" s="98"/>
      <c r="S39" s="98"/>
      <c r="T39" s="98"/>
      <c r="U39" s="98"/>
      <c r="V39" s="98" t="s">
        <v>612</v>
      </c>
      <c r="W39" s="98"/>
      <c r="X39" s="98"/>
      <c r="Y39" s="98"/>
      <c r="Z39" s="98"/>
      <c r="AA39" s="98"/>
      <c r="AB39" s="98"/>
      <c r="AC39" s="98"/>
      <c r="AD39" s="98"/>
      <c r="AE39" s="98"/>
      <c r="AF39" s="98"/>
      <c r="AG39" s="98"/>
      <c r="AH39" s="98"/>
      <c r="AI39" s="98"/>
      <c r="AJ39" s="98"/>
      <c r="AK39" s="98"/>
      <c r="AL39" s="98"/>
      <c r="AM39" s="156"/>
    </row>
    <row r="40" spans="1:61" ht="10.050000000000001" customHeight="1">
      <c r="A40" s="141"/>
      <c r="B40" s="143"/>
      <c r="C40" s="120" t="s">
        <v>512</v>
      </c>
      <c r="D40" s="121"/>
      <c r="E40" s="121"/>
      <c r="F40" s="121"/>
      <c r="G40" s="121"/>
      <c r="H40" s="121"/>
      <c r="I40" s="122"/>
      <c r="J40" s="136" t="s">
        <v>845</v>
      </c>
      <c r="K40" s="126"/>
      <c r="L40" s="126"/>
      <c r="M40" s="126"/>
      <c r="N40" s="126"/>
      <c r="O40" s="126"/>
      <c r="P40" s="126"/>
      <c r="Q40" s="126"/>
      <c r="R40" s="126"/>
      <c r="S40" s="126"/>
      <c r="T40" s="126"/>
      <c r="U40" s="126"/>
      <c r="V40" s="126"/>
      <c r="W40" s="126"/>
      <c r="X40" s="126"/>
      <c r="Y40" s="126"/>
      <c r="Z40" s="126"/>
      <c r="AA40" s="126"/>
      <c r="AB40" s="126"/>
      <c r="AC40" s="126"/>
      <c r="AD40" s="126"/>
      <c r="AE40" s="126"/>
      <c r="AF40" s="126"/>
      <c r="AG40" s="126"/>
      <c r="AH40" s="126"/>
      <c r="AI40" s="126"/>
      <c r="AJ40" s="126"/>
      <c r="AK40" s="126"/>
      <c r="AL40" s="126"/>
      <c r="AM40" s="127"/>
      <c r="BH40" s="1" t="s">
        <v>621</v>
      </c>
      <c r="BI40" s="1" t="str">
        <f>"ITEM"&amp;BH40&amp; BG40 &amp;"="&amp; IF(TRIM($J40)="","",$J40)</f>
        <v>ITEM6_1=・住基ネットを操作しようとする者に対し、個人情報保護や関係規定遵守に向けた研修を実施し、確認テストに合格した者のみに操作権限を付与している。
・操作者及び責任者に対し、年に１度、個人情報保護や関係規定遵守に向けた研修を実施し、又、欠席者に対しては研修内容を伝達し、全操作者及び責任者に研修内容の確認テストを実施している。
・違反行為をした者には、住民基本台帳法の罰則規定や地方公務員法の懲戒処分等があり、一定の制裁措置が法令上定められている。また、委託業者の個人情報の保護については、契約書において特記事項を定め遵守を義務付けている。</v>
      </c>
    </row>
    <row r="41" spans="1:61" ht="9.75" customHeight="1">
      <c r="A41" s="141"/>
      <c r="B41" s="143"/>
      <c r="C41" s="141"/>
      <c r="D41" s="142"/>
      <c r="E41" s="142"/>
      <c r="F41" s="142"/>
      <c r="G41" s="142"/>
      <c r="H41" s="142"/>
      <c r="I41" s="143"/>
      <c r="J41" s="150"/>
      <c r="K41" s="151"/>
      <c r="L41" s="151"/>
      <c r="M41" s="151"/>
      <c r="N41" s="151"/>
      <c r="O41" s="151"/>
      <c r="P41" s="151"/>
      <c r="Q41" s="151"/>
      <c r="R41" s="151"/>
      <c r="S41" s="151"/>
      <c r="T41" s="151"/>
      <c r="U41" s="151"/>
      <c r="V41" s="151"/>
      <c r="W41" s="151"/>
      <c r="X41" s="151"/>
      <c r="Y41" s="151"/>
      <c r="Z41" s="151"/>
      <c r="AA41" s="151"/>
      <c r="AB41" s="151"/>
      <c r="AC41" s="151"/>
      <c r="AD41" s="151"/>
      <c r="AE41" s="151"/>
      <c r="AF41" s="151"/>
      <c r="AG41" s="151"/>
      <c r="AH41" s="151"/>
      <c r="AI41" s="151"/>
      <c r="AJ41" s="151"/>
      <c r="AK41" s="151"/>
      <c r="AL41" s="151"/>
      <c r="AM41" s="152"/>
      <c r="BH41" s="1" t="s">
        <v>28</v>
      </c>
    </row>
    <row r="42" spans="1:61" ht="9.75" customHeight="1">
      <c r="A42" s="141"/>
      <c r="B42" s="143"/>
      <c r="C42" s="141"/>
      <c r="D42" s="142"/>
      <c r="E42" s="142"/>
      <c r="F42" s="142"/>
      <c r="G42" s="142"/>
      <c r="H42" s="142"/>
      <c r="I42" s="143"/>
      <c r="J42" s="150"/>
      <c r="K42" s="151"/>
      <c r="L42" s="151"/>
      <c r="M42" s="151"/>
      <c r="N42" s="151"/>
      <c r="O42" s="151"/>
      <c r="P42" s="151"/>
      <c r="Q42" s="151"/>
      <c r="R42" s="151"/>
      <c r="S42" s="151"/>
      <c r="T42" s="151"/>
      <c r="U42" s="151"/>
      <c r="V42" s="151"/>
      <c r="W42" s="151"/>
      <c r="X42" s="151"/>
      <c r="Y42" s="151"/>
      <c r="Z42" s="151"/>
      <c r="AA42" s="151"/>
      <c r="AB42" s="151"/>
      <c r="AC42" s="151"/>
      <c r="AD42" s="151"/>
      <c r="AE42" s="151"/>
      <c r="AF42" s="151"/>
      <c r="AG42" s="151"/>
      <c r="AH42" s="151"/>
      <c r="AI42" s="151"/>
      <c r="AJ42" s="151"/>
      <c r="AK42" s="151"/>
      <c r="AL42" s="151"/>
      <c r="AM42" s="152"/>
      <c r="BH42" s="1" t="s">
        <v>28</v>
      </c>
    </row>
    <row r="43" spans="1:61" ht="9.75" customHeight="1">
      <c r="A43" s="141"/>
      <c r="B43" s="143"/>
      <c r="C43" s="141"/>
      <c r="D43" s="142"/>
      <c r="E43" s="142"/>
      <c r="F43" s="142"/>
      <c r="G43" s="142"/>
      <c r="H43" s="142"/>
      <c r="I43" s="143"/>
      <c r="J43" s="150"/>
      <c r="K43" s="151"/>
      <c r="L43" s="151"/>
      <c r="M43" s="151"/>
      <c r="N43" s="151"/>
      <c r="O43" s="151"/>
      <c r="P43" s="151"/>
      <c r="Q43" s="151"/>
      <c r="R43" s="151"/>
      <c r="S43" s="151"/>
      <c r="T43" s="151"/>
      <c r="U43" s="151"/>
      <c r="V43" s="151"/>
      <c r="W43" s="151"/>
      <c r="X43" s="151"/>
      <c r="Y43" s="151"/>
      <c r="Z43" s="151"/>
      <c r="AA43" s="151"/>
      <c r="AB43" s="151"/>
      <c r="AC43" s="151"/>
      <c r="AD43" s="151"/>
      <c r="AE43" s="151"/>
      <c r="AF43" s="151"/>
      <c r="AG43" s="151"/>
      <c r="AH43" s="151"/>
      <c r="AI43" s="151"/>
      <c r="AJ43" s="151"/>
      <c r="AK43" s="151"/>
      <c r="AL43" s="151"/>
      <c r="AM43" s="152"/>
      <c r="BH43" s="1" t="s">
        <v>28</v>
      </c>
    </row>
    <row r="44" spans="1:61" ht="9.75" customHeight="1">
      <c r="A44" s="141"/>
      <c r="B44" s="143"/>
      <c r="C44" s="141"/>
      <c r="D44" s="142"/>
      <c r="E44" s="142"/>
      <c r="F44" s="142"/>
      <c r="G44" s="142"/>
      <c r="H44" s="142"/>
      <c r="I44" s="143"/>
      <c r="J44" s="150"/>
      <c r="K44" s="151"/>
      <c r="L44" s="151"/>
      <c r="M44" s="151"/>
      <c r="N44" s="151"/>
      <c r="O44" s="151"/>
      <c r="P44" s="151"/>
      <c r="Q44" s="151"/>
      <c r="R44" s="151"/>
      <c r="S44" s="151"/>
      <c r="T44" s="151"/>
      <c r="U44" s="151"/>
      <c r="V44" s="151"/>
      <c r="W44" s="151"/>
      <c r="X44" s="151"/>
      <c r="Y44" s="151"/>
      <c r="Z44" s="151"/>
      <c r="AA44" s="151"/>
      <c r="AB44" s="151"/>
      <c r="AC44" s="151"/>
      <c r="AD44" s="151"/>
      <c r="AE44" s="151"/>
      <c r="AF44" s="151"/>
      <c r="AG44" s="151"/>
      <c r="AH44" s="151"/>
      <c r="AI44" s="151"/>
      <c r="AJ44" s="151"/>
      <c r="AK44" s="151"/>
      <c r="AL44" s="151"/>
      <c r="AM44" s="152"/>
      <c r="BH44" s="1" t="s">
        <v>28</v>
      </c>
    </row>
    <row r="45" spans="1:61" ht="9.75" customHeight="1">
      <c r="A45" s="141"/>
      <c r="B45" s="143"/>
      <c r="C45" s="141"/>
      <c r="D45" s="142"/>
      <c r="E45" s="142"/>
      <c r="F45" s="142"/>
      <c r="G45" s="142"/>
      <c r="H45" s="142"/>
      <c r="I45" s="143"/>
      <c r="J45" s="150"/>
      <c r="K45" s="151"/>
      <c r="L45" s="151"/>
      <c r="M45" s="151"/>
      <c r="N45" s="151"/>
      <c r="O45" s="151"/>
      <c r="P45" s="151"/>
      <c r="Q45" s="151"/>
      <c r="R45" s="151"/>
      <c r="S45" s="151"/>
      <c r="T45" s="151"/>
      <c r="U45" s="151"/>
      <c r="V45" s="151"/>
      <c r="W45" s="151"/>
      <c r="X45" s="151"/>
      <c r="Y45" s="151"/>
      <c r="Z45" s="151"/>
      <c r="AA45" s="151"/>
      <c r="AB45" s="151"/>
      <c r="AC45" s="151"/>
      <c r="AD45" s="151"/>
      <c r="AE45" s="151"/>
      <c r="AF45" s="151"/>
      <c r="AG45" s="151"/>
      <c r="AH45" s="151"/>
      <c r="AI45" s="151"/>
      <c r="AJ45" s="151"/>
      <c r="AK45" s="151"/>
      <c r="AL45" s="151"/>
      <c r="AM45" s="152"/>
      <c r="BH45" s="1" t="s">
        <v>28</v>
      </c>
    </row>
    <row r="46" spans="1:61" ht="9.75" customHeight="1">
      <c r="A46" s="141"/>
      <c r="B46" s="143"/>
      <c r="C46" s="141"/>
      <c r="D46" s="142"/>
      <c r="E46" s="142"/>
      <c r="F46" s="142"/>
      <c r="G46" s="142"/>
      <c r="H46" s="142"/>
      <c r="I46" s="143"/>
      <c r="J46" s="150"/>
      <c r="K46" s="151"/>
      <c r="L46" s="151"/>
      <c r="M46" s="151"/>
      <c r="N46" s="151"/>
      <c r="O46" s="151"/>
      <c r="P46" s="151"/>
      <c r="Q46" s="151"/>
      <c r="R46" s="151"/>
      <c r="S46" s="151"/>
      <c r="T46" s="151"/>
      <c r="U46" s="151"/>
      <c r="V46" s="151"/>
      <c r="W46" s="151"/>
      <c r="X46" s="151"/>
      <c r="Y46" s="151"/>
      <c r="Z46" s="151"/>
      <c r="AA46" s="151"/>
      <c r="AB46" s="151"/>
      <c r="AC46" s="151"/>
      <c r="AD46" s="151"/>
      <c r="AE46" s="151"/>
      <c r="AF46" s="151"/>
      <c r="AG46" s="151"/>
      <c r="AH46" s="151"/>
      <c r="AI46" s="151"/>
      <c r="AJ46" s="151"/>
      <c r="AK46" s="151"/>
      <c r="AL46" s="151"/>
      <c r="AM46" s="152"/>
      <c r="BH46" s="1" t="s">
        <v>28</v>
      </c>
    </row>
    <row r="47" spans="1:61" ht="9.75" customHeight="1">
      <c r="A47" s="141"/>
      <c r="B47" s="143"/>
      <c r="C47" s="141"/>
      <c r="D47" s="142"/>
      <c r="E47" s="142"/>
      <c r="F47" s="142"/>
      <c r="G47" s="142"/>
      <c r="H47" s="142"/>
      <c r="I47" s="143"/>
      <c r="J47" s="150"/>
      <c r="K47" s="151"/>
      <c r="L47" s="151"/>
      <c r="M47" s="151"/>
      <c r="N47" s="151"/>
      <c r="O47" s="151"/>
      <c r="P47" s="151"/>
      <c r="Q47" s="151"/>
      <c r="R47" s="151"/>
      <c r="S47" s="151"/>
      <c r="T47" s="151"/>
      <c r="U47" s="151"/>
      <c r="V47" s="151"/>
      <c r="W47" s="151"/>
      <c r="X47" s="151"/>
      <c r="Y47" s="151"/>
      <c r="Z47" s="151"/>
      <c r="AA47" s="151"/>
      <c r="AB47" s="151"/>
      <c r="AC47" s="151"/>
      <c r="AD47" s="151"/>
      <c r="AE47" s="151"/>
      <c r="AF47" s="151"/>
      <c r="AG47" s="151"/>
      <c r="AH47" s="151"/>
      <c r="AI47" s="151"/>
      <c r="AJ47" s="151"/>
      <c r="AK47" s="151"/>
      <c r="AL47" s="151"/>
      <c r="AM47" s="152"/>
      <c r="BH47" s="1" t="s">
        <v>28</v>
      </c>
    </row>
    <row r="48" spans="1:61" ht="9.75" customHeight="1">
      <c r="A48" s="141"/>
      <c r="B48" s="143"/>
      <c r="C48" s="141"/>
      <c r="D48" s="142"/>
      <c r="E48" s="142"/>
      <c r="F48" s="142"/>
      <c r="G48" s="142"/>
      <c r="H48" s="142"/>
      <c r="I48" s="143"/>
      <c r="J48" s="150"/>
      <c r="K48" s="151"/>
      <c r="L48" s="151"/>
      <c r="M48" s="151"/>
      <c r="N48" s="151"/>
      <c r="O48" s="151"/>
      <c r="P48" s="151"/>
      <c r="Q48" s="151"/>
      <c r="R48" s="151"/>
      <c r="S48" s="151"/>
      <c r="T48" s="151"/>
      <c r="U48" s="151"/>
      <c r="V48" s="151"/>
      <c r="W48" s="151"/>
      <c r="X48" s="151"/>
      <c r="Y48" s="151"/>
      <c r="Z48" s="151"/>
      <c r="AA48" s="151"/>
      <c r="AB48" s="151"/>
      <c r="AC48" s="151"/>
      <c r="AD48" s="151"/>
      <c r="AE48" s="151"/>
      <c r="AF48" s="151"/>
      <c r="AG48" s="151"/>
      <c r="AH48" s="151"/>
      <c r="AI48" s="151"/>
      <c r="AJ48" s="151"/>
      <c r="AK48" s="151"/>
      <c r="AL48" s="151"/>
      <c r="AM48" s="152"/>
      <c r="BH48" s="1" t="s">
        <v>28</v>
      </c>
    </row>
    <row r="49" spans="1:61" ht="9.75" customHeight="1">
      <c r="A49" s="141"/>
      <c r="B49" s="143"/>
      <c r="C49" s="141"/>
      <c r="D49" s="142"/>
      <c r="E49" s="142"/>
      <c r="F49" s="142"/>
      <c r="G49" s="142"/>
      <c r="H49" s="142"/>
      <c r="I49" s="143"/>
      <c r="J49" s="150"/>
      <c r="K49" s="151"/>
      <c r="L49" s="151"/>
      <c r="M49" s="151"/>
      <c r="N49" s="151"/>
      <c r="O49" s="151"/>
      <c r="P49" s="151"/>
      <c r="Q49" s="151"/>
      <c r="R49" s="151"/>
      <c r="S49" s="151"/>
      <c r="T49" s="151"/>
      <c r="U49" s="151"/>
      <c r="V49" s="151"/>
      <c r="W49" s="151"/>
      <c r="X49" s="151"/>
      <c r="Y49" s="151"/>
      <c r="Z49" s="151"/>
      <c r="AA49" s="151"/>
      <c r="AB49" s="151"/>
      <c r="AC49" s="151"/>
      <c r="AD49" s="151"/>
      <c r="AE49" s="151"/>
      <c r="AF49" s="151"/>
      <c r="AG49" s="151"/>
      <c r="AH49" s="151"/>
      <c r="AI49" s="151"/>
      <c r="AJ49" s="151"/>
      <c r="AK49" s="151"/>
      <c r="AL49" s="151"/>
      <c r="AM49" s="152"/>
      <c r="BH49" s="1" t="s">
        <v>28</v>
      </c>
    </row>
    <row r="50" spans="1:61" ht="9.75" customHeight="1">
      <c r="A50" s="141"/>
      <c r="B50" s="143"/>
      <c r="C50" s="141"/>
      <c r="D50" s="142"/>
      <c r="E50" s="142"/>
      <c r="F50" s="142"/>
      <c r="G50" s="142"/>
      <c r="H50" s="142"/>
      <c r="I50" s="143"/>
      <c r="J50" s="150"/>
      <c r="K50" s="151"/>
      <c r="L50" s="151"/>
      <c r="M50" s="151"/>
      <c r="N50" s="151"/>
      <c r="O50" s="151"/>
      <c r="P50" s="151"/>
      <c r="Q50" s="151"/>
      <c r="R50" s="151"/>
      <c r="S50" s="151"/>
      <c r="T50" s="151"/>
      <c r="U50" s="151"/>
      <c r="V50" s="151"/>
      <c r="W50" s="151"/>
      <c r="X50" s="151"/>
      <c r="Y50" s="151"/>
      <c r="Z50" s="151"/>
      <c r="AA50" s="151"/>
      <c r="AB50" s="151"/>
      <c r="AC50" s="151"/>
      <c r="AD50" s="151"/>
      <c r="AE50" s="151"/>
      <c r="AF50" s="151"/>
      <c r="AG50" s="151"/>
      <c r="AH50" s="151"/>
      <c r="AI50" s="151"/>
      <c r="AJ50" s="151"/>
      <c r="AK50" s="151"/>
      <c r="AL50" s="151"/>
      <c r="AM50" s="152"/>
      <c r="BH50" s="1" t="s">
        <v>622</v>
      </c>
      <c r="BI50" s="1" t="str">
        <f>"ITEM"&amp;BH50&amp; BG50 &amp;"="&amp; IF(TRIM($J50)="","",$J50)</f>
        <v>ITEM6_2=</v>
      </c>
    </row>
    <row r="51" spans="1:61" ht="9.75" customHeight="1">
      <c r="A51" s="123"/>
      <c r="B51" s="125"/>
      <c r="C51" s="123"/>
      <c r="D51" s="124"/>
      <c r="E51" s="124"/>
      <c r="F51" s="124"/>
      <c r="G51" s="124"/>
      <c r="H51" s="124"/>
      <c r="I51" s="125"/>
      <c r="J51" s="137"/>
      <c r="K51" s="128"/>
      <c r="L51" s="128"/>
      <c r="M51" s="128"/>
      <c r="N51" s="128"/>
      <c r="O51" s="128"/>
      <c r="P51" s="128"/>
      <c r="Q51" s="128"/>
      <c r="R51" s="128"/>
      <c r="S51" s="128"/>
      <c r="T51" s="128"/>
      <c r="U51" s="128"/>
      <c r="V51" s="128"/>
      <c r="W51" s="128"/>
      <c r="X51" s="128"/>
      <c r="Y51" s="128"/>
      <c r="Z51" s="128"/>
      <c r="AA51" s="128"/>
      <c r="AB51" s="128"/>
      <c r="AC51" s="128"/>
      <c r="AD51" s="128"/>
      <c r="AE51" s="128"/>
      <c r="AF51" s="128"/>
      <c r="AG51" s="128"/>
      <c r="AH51" s="128"/>
      <c r="AI51" s="128"/>
      <c r="AJ51" s="128"/>
      <c r="AK51" s="128"/>
      <c r="AL51" s="128"/>
      <c r="AM51" s="129"/>
      <c r="BH51" s="1" t="s">
        <v>623</v>
      </c>
      <c r="BI51" s="1" t="str">
        <f>"ITEM"&amp;BH51&amp; BG51 &amp;"="&amp; IF(TRIM($J51)="","",$J51)</f>
        <v>ITEM6_3=</v>
      </c>
    </row>
    <row r="52" spans="1:61" ht="9.75" customHeight="1">
      <c r="A52" s="113" t="s">
        <v>624</v>
      </c>
      <c r="B52" s="113"/>
      <c r="C52" s="113"/>
      <c r="D52" s="113"/>
      <c r="E52" s="113"/>
      <c r="F52" s="113"/>
      <c r="G52" s="113"/>
      <c r="H52" s="113"/>
      <c r="I52" s="113"/>
      <c r="J52" s="113"/>
      <c r="K52" s="113"/>
      <c r="L52" s="113"/>
      <c r="M52" s="113"/>
      <c r="N52" s="113"/>
      <c r="O52" s="113"/>
      <c r="P52" s="113"/>
      <c r="Q52" s="113"/>
      <c r="R52" s="113"/>
      <c r="S52" s="113"/>
      <c r="T52" s="113"/>
      <c r="U52" s="113"/>
      <c r="V52" s="113"/>
      <c r="W52" s="113"/>
      <c r="X52" s="113"/>
      <c r="Y52" s="113"/>
      <c r="Z52" s="113"/>
      <c r="AA52" s="113"/>
      <c r="AB52" s="113"/>
      <c r="AC52" s="113"/>
      <c r="AD52" s="113"/>
      <c r="AE52" s="113"/>
      <c r="AF52" s="113"/>
      <c r="AG52" s="113"/>
      <c r="AH52" s="113"/>
      <c r="AI52" s="113"/>
      <c r="AJ52" s="113"/>
      <c r="AK52" s="113"/>
      <c r="AL52" s="113"/>
      <c r="AM52" s="113"/>
    </row>
    <row r="53" spans="1:61" ht="9.75" customHeight="1">
      <c r="A53" s="113"/>
      <c r="B53" s="113"/>
      <c r="C53" s="113"/>
      <c r="D53" s="113"/>
      <c r="E53" s="113"/>
      <c r="F53" s="113"/>
      <c r="G53" s="113"/>
      <c r="H53" s="113"/>
      <c r="I53" s="113"/>
      <c r="J53" s="113"/>
      <c r="K53" s="113"/>
      <c r="L53" s="113"/>
      <c r="M53" s="113"/>
      <c r="N53" s="113"/>
      <c r="O53" s="113"/>
      <c r="P53" s="113"/>
      <c r="Q53" s="113"/>
      <c r="R53" s="113"/>
      <c r="S53" s="113"/>
      <c r="T53" s="113"/>
      <c r="U53" s="113"/>
      <c r="V53" s="113"/>
      <c r="W53" s="113"/>
      <c r="X53" s="113"/>
      <c r="Y53" s="113"/>
      <c r="Z53" s="113"/>
      <c r="AA53" s="113"/>
      <c r="AB53" s="113"/>
      <c r="AC53" s="113"/>
      <c r="AD53" s="113"/>
      <c r="AE53" s="113"/>
      <c r="AF53" s="113"/>
      <c r="AG53" s="113"/>
      <c r="AH53" s="113"/>
      <c r="AI53" s="113"/>
      <c r="AJ53" s="113"/>
      <c r="AK53" s="113"/>
      <c r="AL53" s="113"/>
      <c r="AM53" s="113"/>
    </row>
    <row r="54" spans="1:61" ht="9.75" customHeight="1">
      <c r="A54" s="136"/>
      <c r="B54" s="126"/>
      <c r="C54" s="126"/>
      <c r="D54" s="126"/>
      <c r="E54" s="126"/>
      <c r="F54" s="126"/>
      <c r="G54" s="126"/>
      <c r="H54" s="126"/>
      <c r="I54" s="126"/>
      <c r="J54" s="126"/>
      <c r="K54" s="126"/>
      <c r="L54" s="126"/>
      <c r="M54" s="126"/>
      <c r="N54" s="126"/>
      <c r="O54" s="126"/>
      <c r="P54" s="126"/>
      <c r="Q54" s="126"/>
      <c r="R54" s="126"/>
      <c r="S54" s="126"/>
      <c r="T54" s="126"/>
      <c r="U54" s="126"/>
      <c r="V54" s="126"/>
      <c r="W54" s="126"/>
      <c r="X54" s="126"/>
      <c r="Y54" s="126"/>
      <c r="Z54" s="126"/>
      <c r="AA54" s="126"/>
      <c r="AB54" s="126"/>
      <c r="AC54" s="126"/>
      <c r="AD54" s="126"/>
      <c r="AE54" s="126"/>
      <c r="AF54" s="126"/>
      <c r="AG54" s="126"/>
      <c r="AH54" s="126"/>
      <c r="AI54" s="126"/>
      <c r="AJ54" s="126"/>
      <c r="AK54" s="126"/>
      <c r="AL54" s="126"/>
      <c r="AM54" s="127"/>
      <c r="BH54" s="1" t="s">
        <v>625</v>
      </c>
      <c r="BI54" s="1" t="str">
        <f>"ITEM"&amp;BH54&amp; BG54 &amp;"="&amp; IF(TRIM($A54)="","",$A54)</f>
        <v>ITEM7_1=</v>
      </c>
    </row>
    <row r="55" spans="1:61" ht="9.75" customHeight="1">
      <c r="A55" s="150"/>
      <c r="B55" s="151"/>
      <c r="C55" s="151"/>
      <c r="D55" s="151"/>
      <c r="E55" s="151"/>
      <c r="F55" s="151"/>
      <c r="G55" s="151"/>
      <c r="H55" s="151"/>
      <c r="I55" s="151"/>
      <c r="J55" s="151"/>
      <c r="K55" s="151"/>
      <c r="L55" s="151"/>
      <c r="M55" s="151"/>
      <c r="N55" s="151"/>
      <c r="O55" s="151"/>
      <c r="P55" s="151"/>
      <c r="Q55" s="151"/>
      <c r="R55" s="151"/>
      <c r="S55" s="151"/>
      <c r="T55" s="151"/>
      <c r="U55" s="151"/>
      <c r="V55" s="151"/>
      <c r="W55" s="151"/>
      <c r="X55" s="151"/>
      <c r="Y55" s="151"/>
      <c r="Z55" s="151"/>
      <c r="AA55" s="151"/>
      <c r="AB55" s="151"/>
      <c r="AC55" s="151"/>
      <c r="AD55" s="151"/>
      <c r="AE55" s="151"/>
      <c r="AF55" s="151"/>
      <c r="AG55" s="151"/>
      <c r="AH55" s="151"/>
      <c r="AI55" s="151"/>
      <c r="AJ55" s="151"/>
      <c r="AK55" s="151"/>
      <c r="AL55" s="151"/>
      <c r="AM55" s="152"/>
    </row>
    <row r="56" spans="1:61" ht="9.75" customHeight="1">
      <c r="A56" s="150"/>
      <c r="B56" s="151"/>
      <c r="C56" s="151"/>
      <c r="D56" s="151"/>
      <c r="E56" s="151"/>
      <c r="F56" s="151"/>
      <c r="G56" s="151"/>
      <c r="H56" s="151"/>
      <c r="I56" s="151"/>
      <c r="J56" s="151"/>
      <c r="K56" s="151"/>
      <c r="L56" s="151"/>
      <c r="M56" s="151"/>
      <c r="N56" s="151"/>
      <c r="O56" s="151"/>
      <c r="P56" s="151"/>
      <c r="Q56" s="151"/>
      <c r="R56" s="151"/>
      <c r="S56" s="151"/>
      <c r="T56" s="151"/>
      <c r="U56" s="151"/>
      <c r="V56" s="151"/>
      <c r="W56" s="151"/>
      <c r="X56" s="151"/>
      <c r="Y56" s="151"/>
      <c r="Z56" s="151"/>
      <c r="AA56" s="151"/>
      <c r="AB56" s="151"/>
      <c r="AC56" s="151"/>
      <c r="AD56" s="151"/>
      <c r="AE56" s="151"/>
      <c r="AF56" s="151"/>
      <c r="AG56" s="151"/>
      <c r="AH56" s="151"/>
      <c r="AI56" s="151"/>
      <c r="AJ56" s="151"/>
      <c r="AK56" s="151"/>
      <c r="AL56" s="151"/>
      <c r="AM56" s="152"/>
    </row>
    <row r="57" spans="1:61" ht="9.75" customHeight="1">
      <c r="A57" s="150"/>
      <c r="B57" s="151"/>
      <c r="C57" s="151"/>
      <c r="D57" s="151"/>
      <c r="E57" s="151"/>
      <c r="F57" s="151"/>
      <c r="G57" s="151"/>
      <c r="H57" s="151"/>
      <c r="I57" s="151"/>
      <c r="J57" s="151"/>
      <c r="K57" s="151"/>
      <c r="L57" s="151"/>
      <c r="M57" s="151"/>
      <c r="N57" s="151"/>
      <c r="O57" s="151"/>
      <c r="P57" s="151"/>
      <c r="Q57" s="151"/>
      <c r="R57" s="151"/>
      <c r="S57" s="151"/>
      <c r="T57" s="151"/>
      <c r="U57" s="151"/>
      <c r="V57" s="151"/>
      <c r="W57" s="151"/>
      <c r="X57" s="151"/>
      <c r="Y57" s="151"/>
      <c r="Z57" s="151"/>
      <c r="AA57" s="151"/>
      <c r="AB57" s="151"/>
      <c r="AC57" s="151"/>
      <c r="AD57" s="151"/>
      <c r="AE57" s="151"/>
      <c r="AF57" s="151"/>
      <c r="AG57" s="151"/>
      <c r="AH57" s="151"/>
      <c r="AI57" s="151"/>
      <c r="AJ57" s="151"/>
      <c r="AK57" s="151"/>
      <c r="AL57" s="151"/>
      <c r="AM57" s="152"/>
    </row>
    <row r="58" spans="1:61" ht="9.75" customHeight="1">
      <c r="A58" s="150"/>
      <c r="B58" s="151"/>
      <c r="C58" s="151"/>
      <c r="D58" s="151"/>
      <c r="E58" s="151"/>
      <c r="F58" s="151"/>
      <c r="G58" s="151"/>
      <c r="H58" s="151"/>
      <c r="I58" s="151"/>
      <c r="J58" s="151"/>
      <c r="K58" s="151"/>
      <c r="L58" s="151"/>
      <c r="M58" s="151"/>
      <c r="N58" s="151"/>
      <c r="O58" s="151"/>
      <c r="P58" s="151"/>
      <c r="Q58" s="151"/>
      <c r="R58" s="151"/>
      <c r="S58" s="151"/>
      <c r="T58" s="151"/>
      <c r="U58" s="151"/>
      <c r="V58" s="151"/>
      <c r="W58" s="151"/>
      <c r="X58" s="151"/>
      <c r="Y58" s="151"/>
      <c r="Z58" s="151"/>
      <c r="AA58" s="151"/>
      <c r="AB58" s="151"/>
      <c r="AC58" s="151"/>
      <c r="AD58" s="151"/>
      <c r="AE58" s="151"/>
      <c r="AF58" s="151"/>
      <c r="AG58" s="151"/>
      <c r="AH58" s="151"/>
      <c r="AI58" s="151"/>
      <c r="AJ58" s="151"/>
      <c r="AK58" s="151"/>
      <c r="AL58" s="151"/>
      <c r="AM58" s="152"/>
      <c r="BH58" s="1" t="s">
        <v>626</v>
      </c>
      <c r="BI58" s="1" t="str">
        <f>"ITEM"&amp;BH58&amp; BG58 &amp;"="&amp; IF(TRIM($A58)="","",$A58)</f>
        <v>ITEM7_2=</v>
      </c>
    </row>
    <row r="59" spans="1:61" ht="9.75" customHeight="1">
      <c r="A59" s="137"/>
      <c r="B59" s="128"/>
      <c r="C59" s="128"/>
      <c r="D59" s="128"/>
      <c r="E59" s="128"/>
      <c r="F59" s="128"/>
      <c r="G59" s="128"/>
      <c r="H59" s="128"/>
      <c r="I59" s="128"/>
      <c r="J59" s="128"/>
      <c r="K59" s="128"/>
      <c r="L59" s="128"/>
      <c r="M59" s="128"/>
      <c r="N59" s="128"/>
      <c r="O59" s="128"/>
      <c r="P59" s="128"/>
      <c r="Q59" s="128"/>
      <c r="R59" s="128"/>
      <c r="S59" s="128"/>
      <c r="T59" s="128"/>
      <c r="U59" s="128"/>
      <c r="V59" s="128"/>
      <c r="W59" s="128"/>
      <c r="X59" s="128"/>
      <c r="Y59" s="128"/>
      <c r="Z59" s="128"/>
      <c r="AA59" s="128"/>
      <c r="AB59" s="128"/>
      <c r="AC59" s="128"/>
      <c r="AD59" s="128"/>
      <c r="AE59" s="128"/>
      <c r="AF59" s="128"/>
      <c r="AG59" s="128"/>
      <c r="AH59" s="128"/>
      <c r="AI59" s="128"/>
      <c r="AJ59" s="128"/>
      <c r="AK59" s="128"/>
      <c r="AL59" s="128"/>
      <c r="AM59" s="129"/>
      <c r="BH59" s="1" t="s">
        <v>627</v>
      </c>
      <c r="BI59" s="1" t="str">
        <f>"ITEM"&amp;BH59&amp; BG59 &amp;"="&amp; IF(TRIM($A59)="","",$A59)</f>
        <v>ITEM7_3=</v>
      </c>
    </row>
    <row r="60" spans="1:61" ht="9.75" customHeight="1">
      <c r="BI60" s="1" t="s">
        <v>8</v>
      </c>
    </row>
  </sheetData>
  <sheetProtection algorithmName="SHA-512" hashValue="4NVW2KW5gUxhu1uAx+ZcQkGHm5erRzH4v4/ose+kevUEMEQP9jZzKhO9GsOX+0Jg01HzG7eFQ2PMqToN3GWm6w==" saltValue="pleAOs18mTGOdI8OqsF1Pw==" spinCount="100000" sheet="1" objects="1" scenarios="1" formatCells="0" formatRows="0"/>
  <mergeCells count="41">
    <mergeCell ref="A54:AM59"/>
    <mergeCell ref="V22:AM22"/>
    <mergeCell ref="AE21:AM21"/>
    <mergeCell ref="V21:AD21"/>
    <mergeCell ref="J22:U22"/>
    <mergeCell ref="T20:U21"/>
    <mergeCell ref="K20:S21"/>
    <mergeCell ref="J20:J21"/>
    <mergeCell ref="A35:AM36"/>
    <mergeCell ref="A20:I22"/>
    <mergeCell ref="J37:J38"/>
    <mergeCell ref="T37:U38"/>
    <mergeCell ref="V20:AM20"/>
    <mergeCell ref="A52:AM53"/>
    <mergeCell ref="K37:S38"/>
    <mergeCell ref="A40:B51"/>
    <mergeCell ref="C40:I51"/>
    <mergeCell ref="V39:AM39"/>
    <mergeCell ref="V38:AD38"/>
    <mergeCell ref="AE38:AM38"/>
    <mergeCell ref="J40:AM51"/>
    <mergeCell ref="A1:AM2"/>
    <mergeCell ref="A3:AM4"/>
    <mergeCell ref="A5:I7"/>
    <mergeCell ref="K5:S6"/>
    <mergeCell ref="J5:J6"/>
    <mergeCell ref="V5:AM5"/>
    <mergeCell ref="V6:AD6"/>
    <mergeCell ref="AE6:AM6"/>
    <mergeCell ref="V7:AM7"/>
    <mergeCell ref="J7:U7"/>
    <mergeCell ref="T5:U6"/>
    <mergeCell ref="C8:I19"/>
    <mergeCell ref="J39:U39"/>
    <mergeCell ref="A23:B34"/>
    <mergeCell ref="C23:I34"/>
    <mergeCell ref="A8:B19"/>
    <mergeCell ref="J8:AM19"/>
    <mergeCell ref="J23:AM34"/>
    <mergeCell ref="A37:I39"/>
    <mergeCell ref="V37:AM37"/>
  </mergeCells>
  <phoneticPr fontId="1"/>
  <dataValidations count="2">
    <dataValidation imeMode="hiragana" allowBlank="1" showInputMessage="1" showErrorMessage="1" sqref="J40 J8 J23 A54" xr:uid="{00000000-0002-0000-0700-000000000000}"/>
    <dataValidation type="list" allowBlank="1" showInputMessage="1" showErrorMessage="1" errorTitle="入力エラー" error="正しい選択肢を選んでください。" sqref="K37:S38 K20:S21 K5:S6" xr:uid="{00000000-0002-0000-0700-000001000000}">
      <formula1>$CA$2:$CA$5</formula1>
    </dataValidation>
  </dataValidations>
  <pageMargins left="0.78740157480314965" right="0.27559055118110237" top="0.74803149606299213" bottom="0.74803149606299213" header="0.31496062992125984" footer="0.31496062992125984"/>
  <pageSetup paperSize="9" fitToHeight="0" orientation="portrait" r:id="rId1"/>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9B6B89-2F24-4608-9BA7-F35F750FB92A}">
  <sheetPr codeName="Sheet9"/>
  <dimension ref="A1:CB47"/>
  <sheetViews>
    <sheetView view="pageBreakPreview" zoomScaleNormal="100" zoomScaleSheetLayoutView="100" zoomScalePageLayoutView="85" workbookViewId="0">
      <selection activeCell="A68" sqref="A68:AM68"/>
    </sheetView>
  </sheetViews>
  <sheetFormatPr defaultColWidth="2.33203125" defaultRowHeight="9.75" customHeight="1"/>
  <cols>
    <col min="1" max="56" width="2.33203125" style="1"/>
    <col min="57" max="61" width="2.33203125" style="1" hidden="1" customWidth="1"/>
    <col min="62" max="78" width="2.33203125" style="1" customWidth="1"/>
    <col min="79" max="80" width="2.33203125" style="1" hidden="1" customWidth="1"/>
    <col min="81" max="83" width="2.33203125" style="1" customWidth="1"/>
    <col min="84" max="16384" width="2.33203125" style="1"/>
  </cols>
  <sheetData>
    <row r="1" spans="1:80" ht="9.75" customHeight="1">
      <c r="A1" s="39" t="s">
        <v>16</v>
      </c>
      <c r="B1" s="39"/>
      <c r="C1" s="39"/>
      <c r="D1" s="39"/>
      <c r="E1" s="39"/>
      <c r="F1" s="39"/>
      <c r="G1" s="39"/>
      <c r="H1" s="39"/>
      <c r="I1" s="39"/>
      <c r="J1" s="39"/>
      <c r="K1" s="39"/>
      <c r="L1" s="39"/>
      <c r="M1" s="39"/>
      <c r="N1" s="39"/>
      <c r="O1" s="39"/>
      <c r="P1" s="39"/>
      <c r="Q1" s="39"/>
      <c r="R1" s="39"/>
      <c r="S1" s="39"/>
      <c r="T1" s="39"/>
      <c r="U1" s="39"/>
      <c r="V1" s="39"/>
      <c r="W1" s="39"/>
      <c r="X1" s="39"/>
      <c r="Y1" s="39"/>
      <c r="Z1" s="39"/>
      <c r="AA1" s="39"/>
      <c r="AB1" s="39"/>
      <c r="AC1" s="39"/>
      <c r="AD1" s="39"/>
      <c r="AE1" s="39"/>
      <c r="AF1" s="39"/>
      <c r="AG1" s="39"/>
      <c r="AH1" s="39"/>
      <c r="AI1" s="39"/>
      <c r="AJ1" s="39"/>
      <c r="AK1" s="39"/>
      <c r="AL1" s="39"/>
      <c r="AM1" s="39"/>
      <c r="BI1" s="1" t="str">
        <f>"FORM=4"</f>
        <v>FORM=4</v>
      </c>
    </row>
    <row r="2" spans="1:80" ht="9.75" customHeight="1">
      <c r="A2" s="40"/>
      <c r="B2" s="40"/>
      <c r="C2" s="40"/>
      <c r="D2" s="40"/>
      <c r="E2" s="40"/>
      <c r="F2" s="40"/>
      <c r="G2" s="40"/>
      <c r="H2" s="40"/>
      <c r="I2" s="40"/>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BI2" s="1" t="str">
        <f>"VER=1.10"</f>
        <v>VER=1.10</v>
      </c>
    </row>
    <row r="3" spans="1:80" ht="9.75" customHeight="1">
      <c r="A3" s="113" t="s">
        <v>628</v>
      </c>
      <c r="B3" s="113"/>
      <c r="C3" s="113"/>
      <c r="D3" s="113"/>
      <c r="E3" s="113"/>
      <c r="F3" s="113"/>
      <c r="G3" s="113"/>
      <c r="H3" s="113"/>
      <c r="I3" s="113"/>
      <c r="J3" s="113"/>
      <c r="K3" s="113"/>
      <c r="L3" s="113"/>
      <c r="M3" s="113"/>
      <c r="N3" s="113"/>
      <c r="O3" s="113"/>
      <c r="P3" s="113"/>
      <c r="Q3" s="113"/>
      <c r="R3" s="113"/>
      <c r="S3" s="113"/>
      <c r="T3" s="113"/>
      <c r="U3" s="113"/>
      <c r="V3" s="113"/>
      <c r="W3" s="113"/>
      <c r="X3" s="113"/>
      <c r="Y3" s="113"/>
      <c r="Z3" s="113"/>
      <c r="AA3" s="113"/>
      <c r="AB3" s="113"/>
      <c r="AC3" s="113"/>
      <c r="AD3" s="113"/>
      <c r="AE3" s="113"/>
      <c r="AF3" s="113"/>
      <c r="AG3" s="113"/>
      <c r="AH3" s="113"/>
      <c r="AI3" s="113"/>
      <c r="AJ3" s="113"/>
      <c r="AK3" s="113"/>
      <c r="AL3" s="113"/>
      <c r="AM3" s="113"/>
      <c r="BI3" s="1" t="str">
        <f>"SHEET=8"</f>
        <v>SHEET=8</v>
      </c>
      <c r="CA3" s="1" t="s">
        <v>629</v>
      </c>
      <c r="CB3" s="1" t="s">
        <v>447</v>
      </c>
    </row>
    <row r="4" spans="1:80" ht="9.75" customHeight="1">
      <c r="A4" s="113"/>
      <c r="B4" s="113"/>
      <c r="C4" s="113"/>
      <c r="D4" s="113"/>
      <c r="E4" s="113"/>
      <c r="F4" s="113"/>
      <c r="G4" s="113"/>
      <c r="H4" s="113"/>
      <c r="I4" s="113"/>
      <c r="J4" s="113"/>
      <c r="K4" s="113"/>
      <c r="L4" s="113"/>
      <c r="M4" s="113"/>
      <c r="N4" s="113"/>
      <c r="O4" s="113"/>
      <c r="P4" s="113"/>
      <c r="Q4" s="113"/>
      <c r="R4" s="113"/>
      <c r="S4" s="113"/>
      <c r="T4" s="113"/>
      <c r="U4" s="113"/>
      <c r="V4" s="113"/>
      <c r="W4" s="113"/>
      <c r="X4" s="113"/>
      <c r="Y4" s="113"/>
      <c r="Z4" s="113"/>
      <c r="AA4" s="113"/>
      <c r="AB4" s="113"/>
      <c r="AC4" s="113"/>
      <c r="AD4" s="113"/>
      <c r="AE4" s="113"/>
      <c r="AF4" s="113"/>
      <c r="AG4" s="113"/>
      <c r="AH4" s="113"/>
      <c r="AI4" s="113"/>
      <c r="AJ4" s="113"/>
      <c r="AK4" s="113"/>
      <c r="AL4" s="113"/>
      <c r="AM4" s="113"/>
      <c r="CA4" s="1" t="s">
        <v>630</v>
      </c>
      <c r="CB4" s="1" t="s">
        <v>458</v>
      </c>
    </row>
    <row r="5" spans="1:80" ht="10.050000000000001" customHeight="1">
      <c r="A5" s="153" t="s">
        <v>631</v>
      </c>
      <c r="B5" s="153"/>
      <c r="C5" s="153"/>
      <c r="D5" s="153"/>
      <c r="E5" s="153"/>
      <c r="F5" s="153"/>
      <c r="G5" s="153"/>
      <c r="H5" s="153"/>
      <c r="I5" s="153"/>
      <c r="J5" s="27" t="s">
        <v>846</v>
      </c>
      <c r="K5" s="27"/>
      <c r="L5" s="27"/>
      <c r="M5" s="27"/>
      <c r="N5" s="27"/>
      <c r="O5" s="27"/>
      <c r="P5" s="27"/>
      <c r="Q5" s="27"/>
      <c r="R5" s="27"/>
      <c r="S5" s="27"/>
      <c r="T5" s="27"/>
      <c r="U5" s="27"/>
      <c r="V5" s="27"/>
      <c r="W5" s="27"/>
      <c r="X5" s="27"/>
      <c r="Y5" s="27"/>
      <c r="Z5" s="27"/>
      <c r="AA5" s="27"/>
      <c r="AB5" s="27"/>
      <c r="AC5" s="27"/>
      <c r="AD5" s="27"/>
      <c r="AE5" s="27"/>
      <c r="AF5" s="27"/>
      <c r="AG5" s="27"/>
      <c r="AH5" s="27"/>
      <c r="AI5" s="27"/>
      <c r="AJ5" s="27"/>
      <c r="AK5" s="27"/>
      <c r="AL5" s="27"/>
      <c r="AM5" s="27"/>
      <c r="BH5" s="1">
        <v>1</v>
      </c>
      <c r="BI5" s="1" t="str">
        <f>"ITEM"&amp;BH5&amp; BG5 &amp;"="&amp; IF(TRIM($J5)="","",$J5)</f>
        <v>ITEM1=府民文化部府政情報室情報公開課　公文書総合センター（府政情報センター）
大阪市中央区大手前２丁目　大阪府庁本館　06-6944-6066
総務部市町村局行政課行政グループ
大阪市中央区大手前２丁目　大阪府庁本館　06-6944-9109</v>
      </c>
    </row>
    <row r="6" spans="1:80" ht="43.2" customHeight="1">
      <c r="A6" s="153"/>
      <c r="B6" s="153"/>
      <c r="C6" s="153"/>
      <c r="D6" s="153"/>
      <c r="E6" s="153"/>
      <c r="F6" s="153"/>
      <c r="G6" s="153"/>
      <c r="H6" s="153"/>
      <c r="I6" s="153"/>
      <c r="J6" s="27"/>
      <c r="K6" s="27"/>
      <c r="L6" s="27"/>
      <c r="M6" s="27"/>
      <c r="N6" s="27"/>
      <c r="O6" s="27"/>
      <c r="P6" s="27"/>
      <c r="Q6" s="27"/>
      <c r="R6" s="27"/>
      <c r="S6" s="27"/>
      <c r="T6" s="27"/>
      <c r="U6" s="27"/>
      <c r="V6" s="27"/>
      <c r="W6" s="27"/>
      <c r="X6" s="27"/>
      <c r="Y6" s="27"/>
      <c r="Z6" s="27"/>
      <c r="AA6" s="27"/>
      <c r="AB6" s="27"/>
      <c r="AC6" s="27"/>
      <c r="AD6" s="27"/>
      <c r="AE6" s="27"/>
      <c r="AF6" s="27"/>
      <c r="AG6" s="27"/>
      <c r="AH6" s="27"/>
      <c r="AI6" s="27"/>
      <c r="AJ6" s="27"/>
      <c r="AK6" s="27"/>
      <c r="AL6" s="27"/>
      <c r="AM6" s="27"/>
    </row>
    <row r="7" spans="1:80" ht="9.75" customHeight="1">
      <c r="A7" s="153"/>
      <c r="B7" s="153"/>
      <c r="C7" s="153"/>
      <c r="D7" s="153"/>
      <c r="E7" s="153"/>
      <c r="F7" s="153"/>
      <c r="G7" s="153"/>
      <c r="H7" s="153"/>
      <c r="I7" s="153"/>
      <c r="J7" s="27"/>
      <c r="K7" s="27"/>
      <c r="L7" s="27"/>
      <c r="M7" s="27"/>
      <c r="N7" s="27"/>
      <c r="O7" s="27"/>
      <c r="P7" s="27"/>
      <c r="Q7" s="27"/>
      <c r="R7" s="27"/>
      <c r="S7" s="27"/>
      <c r="T7" s="27"/>
      <c r="U7" s="27"/>
      <c r="V7" s="27"/>
      <c r="W7" s="27"/>
      <c r="X7" s="27"/>
      <c r="Y7" s="27"/>
      <c r="Z7" s="27"/>
      <c r="AA7" s="27"/>
      <c r="AB7" s="27"/>
      <c r="AC7" s="27"/>
      <c r="AD7" s="27"/>
      <c r="AE7" s="27"/>
      <c r="AF7" s="27"/>
      <c r="AG7" s="27"/>
      <c r="AH7" s="27"/>
      <c r="AI7" s="27"/>
      <c r="AJ7" s="27"/>
      <c r="AK7" s="27"/>
      <c r="AL7" s="27"/>
      <c r="AM7" s="27"/>
    </row>
    <row r="8" spans="1:80" ht="9.75" customHeight="1">
      <c r="A8" s="153"/>
      <c r="B8" s="153"/>
      <c r="C8" s="153"/>
      <c r="D8" s="153"/>
      <c r="E8" s="153"/>
      <c r="F8" s="153"/>
      <c r="G8" s="153"/>
      <c r="H8" s="153"/>
      <c r="I8" s="153"/>
      <c r="J8" s="27"/>
      <c r="K8" s="27"/>
      <c r="L8" s="27"/>
      <c r="M8" s="27"/>
      <c r="N8" s="27"/>
      <c r="O8" s="27"/>
      <c r="P8" s="27"/>
      <c r="Q8" s="27"/>
      <c r="R8" s="27"/>
      <c r="S8" s="27"/>
      <c r="T8" s="27"/>
      <c r="U8" s="27"/>
      <c r="V8" s="27"/>
      <c r="W8" s="27"/>
      <c r="X8" s="27"/>
      <c r="Y8" s="27"/>
      <c r="Z8" s="27"/>
      <c r="AA8" s="27"/>
      <c r="AB8" s="27"/>
      <c r="AC8" s="27"/>
      <c r="AD8" s="27"/>
      <c r="AE8" s="27"/>
      <c r="AF8" s="27"/>
      <c r="AG8" s="27"/>
      <c r="AH8" s="27"/>
      <c r="AI8" s="27"/>
      <c r="AJ8" s="27"/>
      <c r="AK8" s="27"/>
      <c r="AL8" s="27"/>
      <c r="AM8" s="27"/>
    </row>
    <row r="9" spans="1:80" ht="10.050000000000001" customHeight="1">
      <c r="A9" s="120" t="s">
        <v>632</v>
      </c>
      <c r="B9" s="121"/>
      <c r="C9" s="121"/>
      <c r="D9" s="121"/>
      <c r="E9" s="121"/>
      <c r="F9" s="121"/>
      <c r="G9" s="121"/>
      <c r="H9" s="121"/>
      <c r="I9" s="122"/>
      <c r="J9" s="136" t="s">
        <v>847</v>
      </c>
      <c r="K9" s="126"/>
      <c r="L9" s="126"/>
      <c r="M9" s="126"/>
      <c r="N9" s="126"/>
      <c r="O9" s="126"/>
      <c r="P9" s="126"/>
      <c r="Q9" s="126"/>
      <c r="R9" s="126"/>
      <c r="S9" s="126"/>
      <c r="T9" s="126"/>
      <c r="U9" s="126"/>
      <c r="V9" s="126"/>
      <c r="W9" s="126"/>
      <c r="X9" s="126"/>
      <c r="Y9" s="126"/>
      <c r="Z9" s="126"/>
      <c r="AA9" s="126"/>
      <c r="AB9" s="126"/>
      <c r="AC9" s="126"/>
      <c r="AD9" s="126"/>
      <c r="AE9" s="126"/>
      <c r="AF9" s="126"/>
      <c r="AG9" s="126"/>
      <c r="AH9" s="126"/>
      <c r="AI9" s="126"/>
      <c r="AJ9" s="126"/>
      <c r="AK9" s="126"/>
      <c r="AL9" s="126"/>
      <c r="AM9" s="127"/>
      <c r="BH9" s="1">
        <v>2</v>
      </c>
      <c r="BI9" s="1" t="str">
        <f>"ITEM"&amp;BH9&amp; BG9 &amp;"="&amp; IF(TRIM($J9)="","",$J9)</f>
        <v>ITEM2=指定様式による書面の提出により開示・訂正・利用停止請求を受け付ける。</v>
      </c>
    </row>
    <row r="10" spans="1:80" ht="9.75" customHeight="1">
      <c r="A10" s="141"/>
      <c r="B10" s="142"/>
      <c r="C10" s="142"/>
      <c r="D10" s="142"/>
      <c r="E10" s="142"/>
      <c r="F10" s="142"/>
      <c r="G10" s="142"/>
      <c r="H10" s="142"/>
      <c r="I10" s="143"/>
      <c r="J10" s="150"/>
      <c r="K10" s="151"/>
      <c r="L10" s="151"/>
      <c r="M10" s="151"/>
      <c r="N10" s="151"/>
      <c r="O10" s="151"/>
      <c r="P10" s="151"/>
      <c r="Q10" s="151"/>
      <c r="R10" s="151"/>
      <c r="S10" s="151"/>
      <c r="T10" s="151"/>
      <c r="U10" s="151"/>
      <c r="V10" s="151"/>
      <c r="W10" s="151"/>
      <c r="X10" s="151"/>
      <c r="Y10" s="151"/>
      <c r="Z10" s="151"/>
      <c r="AA10" s="151"/>
      <c r="AB10" s="151"/>
      <c r="AC10" s="151"/>
      <c r="AD10" s="151"/>
      <c r="AE10" s="151"/>
      <c r="AF10" s="151"/>
      <c r="AG10" s="151"/>
      <c r="AH10" s="151"/>
      <c r="AI10" s="151"/>
      <c r="AJ10" s="151"/>
      <c r="AK10" s="151"/>
      <c r="AL10" s="151"/>
      <c r="AM10" s="152"/>
    </row>
    <row r="11" spans="1:80" ht="9.75" customHeight="1">
      <c r="A11" s="141"/>
      <c r="B11" s="142"/>
      <c r="C11" s="142"/>
      <c r="D11" s="142"/>
      <c r="E11" s="142"/>
      <c r="F11" s="142"/>
      <c r="G11" s="142"/>
      <c r="H11" s="142"/>
      <c r="I11" s="143"/>
      <c r="J11" s="150"/>
      <c r="K11" s="151"/>
      <c r="L11" s="151"/>
      <c r="M11" s="151"/>
      <c r="N11" s="151"/>
      <c r="O11" s="151"/>
      <c r="P11" s="151"/>
      <c r="Q11" s="151"/>
      <c r="R11" s="151"/>
      <c r="S11" s="151"/>
      <c r="T11" s="151"/>
      <c r="U11" s="151"/>
      <c r="V11" s="151"/>
      <c r="W11" s="151"/>
      <c r="X11" s="151"/>
      <c r="Y11" s="151"/>
      <c r="Z11" s="151"/>
      <c r="AA11" s="151"/>
      <c r="AB11" s="151"/>
      <c r="AC11" s="151"/>
      <c r="AD11" s="151"/>
      <c r="AE11" s="151"/>
      <c r="AF11" s="151"/>
      <c r="AG11" s="151"/>
      <c r="AH11" s="151"/>
      <c r="AI11" s="151"/>
      <c r="AJ11" s="151"/>
      <c r="AK11" s="151"/>
      <c r="AL11" s="151"/>
      <c r="AM11" s="152"/>
    </row>
    <row r="12" spans="1:80" ht="10.050000000000001" customHeight="1">
      <c r="A12" s="141"/>
      <c r="B12" s="143"/>
      <c r="C12" s="120" t="s">
        <v>633</v>
      </c>
      <c r="D12" s="121"/>
      <c r="E12" s="121"/>
      <c r="F12" s="121"/>
      <c r="G12" s="121"/>
      <c r="H12" s="121"/>
      <c r="I12" s="122"/>
      <c r="J12" s="136" t="s">
        <v>848</v>
      </c>
      <c r="K12" s="126"/>
      <c r="L12" s="126"/>
      <c r="M12" s="126"/>
      <c r="N12" s="126"/>
      <c r="O12" s="126"/>
      <c r="P12" s="126"/>
      <c r="Q12" s="126"/>
      <c r="R12" s="126"/>
      <c r="S12" s="126"/>
      <c r="T12" s="126"/>
      <c r="U12" s="126"/>
      <c r="V12" s="126"/>
      <c r="W12" s="126"/>
      <c r="X12" s="126"/>
      <c r="Y12" s="126"/>
      <c r="Z12" s="126"/>
      <c r="AA12" s="126"/>
      <c r="AB12" s="126"/>
      <c r="AC12" s="126"/>
      <c r="AD12" s="126"/>
      <c r="AE12" s="126"/>
      <c r="AF12" s="126"/>
      <c r="AG12" s="126"/>
      <c r="AH12" s="126"/>
      <c r="AI12" s="126"/>
      <c r="AJ12" s="126"/>
      <c r="AK12" s="126"/>
      <c r="AL12" s="126"/>
      <c r="AM12" s="127"/>
      <c r="BH12" s="1">
        <v>3</v>
      </c>
      <c r="BI12" s="1" t="str">
        <f>"ITEM"&amp;BH12&amp; BG12 &amp;"="&amp; IF(TRIM($J12)="","",$J12)</f>
        <v>ITEM3=本府ホームページ上に、請求先、請求方法、諸費用等について掲載する。</v>
      </c>
    </row>
    <row r="13" spans="1:80" ht="9.75" customHeight="1">
      <c r="A13" s="141"/>
      <c r="B13" s="143"/>
      <c r="C13" s="141"/>
      <c r="D13" s="142"/>
      <c r="E13" s="142"/>
      <c r="F13" s="142"/>
      <c r="G13" s="142"/>
      <c r="H13" s="142"/>
      <c r="I13" s="143"/>
      <c r="J13" s="150"/>
      <c r="K13" s="151"/>
      <c r="L13" s="151"/>
      <c r="M13" s="151"/>
      <c r="N13" s="151"/>
      <c r="O13" s="151"/>
      <c r="P13" s="151"/>
      <c r="Q13" s="151"/>
      <c r="R13" s="151"/>
      <c r="S13" s="151"/>
      <c r="T13" s="151"/>
      <c r="U13" s="151"/>
      <c r="V13" s="151"/>
      <c r="W13" s="151"/>
      <c r="X13" s="151"/>
      <c r="Y13" s="151"/>
      <c r="Z13" s="151"/>
      <c r="AA13" s="151"/>
      <c r="AB13" s="151"/>
      <c r="AC13" s="151"/>
      <c r="AD13" s="151"/>
      <c r="AE13" s="151"/>
      <c r="AF13" s="151"/>
      <c r="AG13" s="151"/>
      <c r="AH13" s="151"/>
      <c r="AI13" s="151"/>
      <c r="AJ13" s="151"/>
      <c r="AK13" s="151"/>
      <c r="AL13" s="151"/>
      <c r="AM13" s="152"/>
    </row>
    <row r="14" spans="1:80" ht="9.75" customHeight="1">
      <c r="A14" s="123"/>
      <c r="B14" s="125"/>
      <c r="C14" s="141"/>
      <c r="D14" s="142"/>
      <c r="E14" s="142"/>
      <c r="F14" s="142"/>
      <c r="G14" s="142"/>
      <c r="H14" s="142"/>
      <c r="I14" s="143"/>
      <c r="J14" s="150"/>
      <c r="K14" s="151"/>
      <c r="L14" s="151"/>
      <c r="M14" s="151"/>
      <c r="N14" s="151"/>
      <c r="O14" s="151"/>
      <c r="P14" s="151"/>
      <c r="Q14" s="151"/>
      <c r="R14" s="151"/>
      <c r="S14" s="151"/>
      <c r="T14" s="151"/>
      <c r="U14" s="151"/>
      <c r="V14" s="151"/>
      <c r="W14" s="151"/>
      <c r="X14" s="151"/>
      <c r="Y14" s="151"/>
      <c r="Z14" s="151"/>
      <c r="AA14" s="151"/>
      <c r="AB14" s="151"/>
      <c r="AC14" s="151"/>
      <c r="AD14" s="151"/>
      <c r="AE14" s="151"/>
      <c r="AF14" s="151"/>
      <c r="AG14" s="151"/>
      <c r="AH14" s="151"/>
      <c r="AI14" s="151"/>
      <c r="AJ14" s="151"/>
      <c r="AK14" s="151"/>
      <c r="AL14" s="151"/>
      <c r="AM14" s="152"/>
    </row>
    <row r="15" spans="1:80" ht="10.050000000000001" customHeight="1">
      <c r="A15" s="153" t="s">
        <v>634</v>
      </c>
      <c r="B15" s="153"/>
      <c r="C15" s="153"/>
      <c r="D15" s="153"/>
      <c r="E15" s="153"/>
      <c r="F15" s="153"/>
      <c r="G15" s="153"/>
      <c r="H15" s="153"/>
      <c r="I15" s="153"/>
      <c r="J15" s="216" t="s">
        <v>37</v>
      </c>
      <c r="K15" s="249" t="s">
        <v>849</v>
      </c>
      <c r="L15" s="249"/>
      <c r="M15" s="249"/>
      <c r="N15" s="249"/>
      <c r="O15" s="249"/>
      <c r="P15" s="249"/>
      <c r="Q15" s="154" t="s">
        <v>38</v>
      </c>
      <c r="R15" s="154"/>
      <c r="S15" s="154"/>
      <c r="T15" s="154"/>
      <c r="U15" s="154"/>
      <c r="V15" s="154"/>
      <c r="W15" s="154"/>
      <c r="X15" s="154"/>
      <c r="Y15" s="154"/>
      <c r="Z15" s="154" t="s">
        <v>36</v>
      </c>
      <c r="AA15" s="154"/>
      <c r="AB15" s="154"/>
      <c r="AC15" s="154"/>
      <c r="AD15" s="154"/>
      <c r="AE15" s="154"/>
      <c r="AF15" s="154"/>
      <c r="AG15" s="154"/>
      <c r="AH15" s="154"/>
      <c r="AI15" s="154"/>
      <c r="AJ15" s="154"/>
      <c r="AK15" s="154"/>
      <c r="AL15" s="154"/>
      <c r="AM15" s="155"/>
      <c r="BE15" s="1" t="str">
        <f ca="1">MID(CELL("address",$CA$2),2,2)</f>
        <v>CA</v>
      </c>
      <c r="BF15" s="1">
        <f>IF(TRIM($K15)="","",IF(ISERROR(MATCH($K15,$CA$3:$CA$4,0)),"INPUT_ERROR",MATCH($K15,$CA$3:$CA$4,0)))</f>
        <v>1</v>
      </c>
      <c r="BH15" s="1">
        <v>4</v>
      </c>
      <c r="BI15" s="1" t="str">
        <f>"ITEM"&amp;BH15&amp; BG15 &amp;"=" &amp; $BF15</f>
        <v>ITEM4=1</v>
      </c>
    </row>
    <row r="16" spans="1:80" ht="9.75" customHeight="1">
      <c r="A16" s="153"/>
      <c r="B16" s="153"/>
      <c r="C16" s="153"/>
      <c r="D16" s="153"/>
      <c r="E16" s="153"/>
      <c r="F16" s="153"/>
      <c r="G16" s="153"/>
      <c r="H16" s="153"/>
      <c r="I16" s="153"/>
      <c r="J16" s="144"/>
      <c r="K16" s="145"/>
      <c r="L16" s="145"/>
      <c r="M16" s="145"/>
      <c r="N16" s="145"/>
      <c r="O16" s="145"/>
      <c r="P16" s="145"/>
      <c r="Q16" s="82"/>
      <c r="R16" s="82"/>
      <c r="S16" s="82"/>
      <c r="T16" s="82"/>
      <c r="U16" s="82"/>
      <c r="V16" s="82"/>
      <c r="W16" s="82"/>
      <c r="X16" s="82"/>
      <c r="Y16" s="82"/>
      <c r="Z16" s="82" t="s">
        <v>635</v>
      </c>
      <c r="AA16" s="82"/>
      <c r="AB16" s="82"/>
      <c r="AC16" s="82"/>
      <c r="AD16" s="82"/>
      <c r="AE16" s="82" t="s">
        <v>636</v>
      </c>
      <c r="AF16" s="82"/>
      <c r="AG16" s="82"/>
      <c r="AH16" s="82"/>
      <c r="AI16" s="82"/>
      <c r="AJ16" s="82"/>
      <c r="AK16" s="82"/>
      <c r="AL16" s="82"/>
      <c r="AM16" s="138"/>
      <c r="BH16" s="1">
        <v>5</v>
      </c>
      <c r="BI16" s="1" t="str">
        <f>"ITEM"&amp;BH16&amp; BG16 &amp;"="&amp; IF(TRIM($Q17)="","",$Q17)</f>
        <v>ITEM5=閲覧は無料。写しの交付を希望する場合は、実費相当額を負担。</v>
      </c>
    </row>
    <row r="17" spans="1:61" ht="10.050000000000001" customHeight="1">
      <c r="A17" s="153"/>
      <c r="B17" s="153"/>
      <c r="C17" s="153"/>
      <c r="D17" s="153"/>
      <c r="E17" s="153"/>
      <c r="F17" s="153"/>
      <c r="G17" s="153"/>
      <c r="H17" s="153"/>
      <c r="I17" s="153"/>
      <c r="J17" s="252" t="s">
        <v>637</v>
      </c>
      <c r="K17" s="309"/>
      <c r="L17" s="309"/>
      <c r="M17" s="309"/>
      <c r="N17" s="309"/>
      <c r="O17" s="309"/>
      <c r="P17" s="309"/>
      <c r="Q17" s="151" t="s">
        <v>850</v>
      </c>
      <c r="R17" s="151"/>
      <c r="S17" s="151"/>
      <c r="T17" s="151"/>
      <c r="U17" s="151"/>
      <c r="V17" s="151"/>
      <c r="W17" s="151"/>
      <c r="X17" s="151"/>
      <c r="Y17" s="151"/>
      <c r="Z17" s="151"/>
      <c r="AA17" s="151"/>
      <c r="AB17" s="151"/>
      <c r="AC17" s="151"/>
      <c r="AD17" s="151"/>
      <c r="AE17" s="151"/>
      <c r="AF17" s="151"/>
      <c r="AG17" s="151"/>
      <c r="AH17" s="151"/>
      <c r="AI17" s="151"/>
      <c r="AJ17" s="151"/>
      <c r="AK17" s="151"/>
      <c r="AL17" s="82" t="s">
        <v>61</v>
      </c>
      <c r="AM17" s="138"/>
    </row>
    <row r="18" spans="1:61" ht="9.75" customHeight="1">
      <c r="A18" s="153"/>
      <c r="B18" s="153"/>
      <c r="C18" s="153"/>
      <c r="D18" s="153"/>
      <c r="E18" s="153"/>
      <c r="F18" s="153"/>
      <c r="G18" s="153"/>
      <c r="H18" s="153"/>
      <c r="I18" s="153"/>
      <c r="J18" s="310"/>
      <c r="K18" s="311"/>
      <c r="L18" s="311"/>
      <c r="M18" s="311"/>
      <c r="N18" s="311"/>
      <c r="O18" s="311"/>
      <c r="P18" s="311"/>
      <c r="Q18" s="128"/>
      <c r="R18" s="128"/>
      <c r="S18" s="128"/>
      <c r="T18" s="128"/>
      <c r="U18" s="128"/>
      <c r="V18" s="128"/>
      <c r="W18" s="128"/>
      <c r="X18" s="128"/>
      <c r="Y18" s="128"/>
      <c r="Z18" s="128"/>
      <c r="AA18" s="128"/>
      <c r="AB18" s="128"/>
      <c r="AC18" s="128"/>
      <c r="AD18" s="128"/>
      <c r="AE18" s="128"/>
      <c r="AF18" s="128"/>
      <c r="AG18" s="128"/>
      <c r="AH18" s="128"/>
      <c r="AI18" s="128"/>
      <c r="AJ18" s="128"/>
      <c r="AK18" s="128"/>
      <c r="AL18" s="98"/>
      <c r="AM18" s="156"/>
    </row>
    <row r="19" spans="1:61" ht="9.75" customHeight="1">
      <c r="A19" s="120" t="s">
        <v>638</v>
      </c>
      <c r="B19" s="121"/>
      <c r="C19" s="121"/>
      <c r="D19" s="121"/>
      <c r="E19" s="121"/>
      <c r="F19" s="121"/>
      <c r="G19" s="121"/>
      <c r="H19" s="121"/>
      <c r="I19" s="122"/>
      <c r="J19" s="158" t="s">
        <v>639</v>
      </c>
      <c r="K19" s="154"/>
      <c r="L19" s="154"/>
      <c r="M19" s="154"/>
      <c r="N19" s="154"/>
      <c r="O19" s="154"/>
      <c r="P19" s="154"/>
      <c r="Q19" s="154"/>
      <c r="R19" s="154"/>
      <c r="S19" s="154"/>
      <c r="T19" s="154"/>
      <c r="U19" s="154"/>
      <c r="V19" s="154"/>
      <c r="W19" s="154"/>
      <c r="X19" s="154"/>
      <c r="Y19" s="154"/>
      <c r="Z19" s="154"/>
      <c r="AA19" s="154"/>
      <c r="AB19" s="154"/>
      <c r="AC19" s="154"/>
      <c r="AD19" s="154"/>
      <c r="AE19" s="154"/>
      <c r="AF19" s="154"/>
      <c r="AG19" s="154"/>
      <c r="AH19" s="154"/>
      <c r="AI19" s="154"/>
      <c r="AJ19" s="154"/>
      <c r="AK19" s="154"/>
      <c r="AL19" s="154"/>
      <c r="AM19" s="155"/>
      <c r="BE19" s="1" t="str">
        <f ca="1">MID(CELL("address",$CB$2),2,2)</f>
        <v>CB</v>
      </c>
      <c r="BF19" s="1">
        <f>IF(TRIM($K20)="","",IF(ISERROR(MATCH($K20,$CB$3:$CB$4,0)),"INPUT_ERROR",MATCH($K20,$CB$3:$CB$4,0)))</f>
        <v>1</v>
      </c>
      <c r="BH19" s="1">
        <v>6</v>
      </c>
      <c r="BI19" s="1" t="str">
        <f>"ITEM"&amp;BH19&amp; BG19 &amp;"=" &amp; $BF19</f>
        <v>ITEM6=1</v>
      </c>
    </row>
    <row r="20" spans="1:61" ht="10.050000000000001" customHeight="1">
      <c r="A20" s="141"/>
      <c r="B20" s="142"/>
      <c r="C20" s="142"/>
      <c r="D20" s="142"/>
      <c r="E20" s="142"/>
      <c r="F20" s="142"/>
      <c r="G20" s="142"/>
      <c r="H20" s="142"/>
      <c r="I20" s="143"/>
      <c r="J20" s="144" t="s">
        <v>37</v>
      </c>
      <c r="K20" s="145" t="s">
        <v>794</v>
      </c>
      <c r="L20" s="145"/>
      <c r="M20" s="145"/>
      <c r="N20" s="145"/>
      <c r="O20" s="145"/>
      <c r="P20" s="145"/>
      <c r="Q20" s="82" t="s">
        <v>38</v>
      </c>
      <c r="R20" s="82"/>
      <c r="S20" s="82"/>
      <c r="T20" s="82"/>
      <c r="U20" s="82"/>
      <c r="V20" s="82"/>
      <c r="W20" s="82"/>
      <c r="X20" s="82"/>
      <c r="Y20" s="82"/>
      <c r="Z20" s="82" t="s">
        <v>36</v>
      </c>
      <c r="AA20" s="82"/>
      <c r="AB20" s="82"/>
      <c r="AC20" s="82"/>
      <c r="AD20" s="82"/>
      <c r="AE20" s="82"/>
      <c r="AF20" s="82"/>
      <c r="AG20" s="82"/>
      <c r="AH20" s="82"/>
      <c r="AI20" s="82"/>
      <c r="AJ20" s="82"/>
      <c r="AK20" s="82"/>
      <c r="AL20" s="82"/>
      <c r="AM20" s="138"/>
    </row>
    <row r="21" spans="1:61" ht="9.75" customHeight="1">
      <c r="A21" s="141"/>
      <c r="B21" s="142"/>
      <c r="C21" s="142"/>
      <c r="D21" s="142"/>
      <c r="E21" s="142"/>
      <c r="F21" s="142"/>
      <c r="G21" s="142"/>
      <c r="H21" s="142"/>
      <c r="I21" s="143"/>
      <c r="J21" s="144"/>
      <c r="K21" s="145"/>
      <c r="L21" s="145"/>
      <c r="M21" s="145"/>
      <c r="N21" s="145"/>
      <c r="O21" s="145"/>
      <c r="P21" s="145"/>
      <c r="Q21" s="82"/>
      <c r="R21" s="82"/>
      <c r="S21" s="82"/>
      <c r="T21" s="82"/>
      <c r="U21" s="82"/>
      <c r="V21" s="82"/>
      <c r="W21" s="82"/>
      <c r="X21" s="82"/>
      <c r="Y21" s="82"/>
      <c r="Z21" s="82" t="s">
        <v>640</v>
      </c>
      <c r="AA21" s="82"/>
      <c r="AB21" s="82"/>
      <c r="AC21" s="82"/>
      <c r="AD21" s="82"/>
      <c r="AE21" s="82" t="s">
        <v>641</v>
      </c>
      <c r="AF21" s="82"/>
      <c r="AG21" s="82"/>
      <c r="AH21" s="82"/>
      <c r="AI21" s="82"/>
      <c r="AJ21" s="82"/>
      <c r="AK21" s="82"/>
      <c r="AL21" s="82"/>
      <c r="AM21" s="138"/>
    </row>
    <row r="22" spans="1:61" ht="9.75" customHeight="1">
      <c r="A22" s="141"/>
      <c r="B22" s="142"/>
      <c r="C22" s="142"/>
      <c r="D22" s="142"/>
      <c r="E22" s="142"/>
      <c r="F22" s="142"/>
      <c r="G22" s="142"/>
      <c r="H22" s="142"/>
      <c r="I22" s="143"/>
      <c r="J22" s="157"/>
      <c r="K22" s="98"/>
      <c r="L22" s="98"/>
      <c r="M22" s="98"/>
      <c r="N22" s="98"/>
      <c r="O22" s="98"/>
      <c r="P22" s="98"/>
      <c r="Q22" s="98"/>
      <c r="R22" s="98"/>
      <c r="S22" s="98"/>
      <c r="T22" s="98"/>
      <c r="U22" s="98"/>
      <c r="V22" s="98"/>
      <c r="W22" s="98"/>
      <c r="X22" s="98"/>
      <c r="Y22" s="98"/>
      <c r="Z22" s="98"/>
      <c r="AA22" s="98"/>
      <c r="AB22" s="98"/>
      <c r="AC22" s="98"/>
      <c r="AD22" s="98"/>
      <c r="AE22" s="98"/>
      <c r="AF22" s="98"/>
      <c r="AG22" s="98"/>
      <c r="AH22" s="98"/>
      <c r="AI22" s="98"/>
      <c r="AJ22" s="98"/>
      <c r="AK22" s="98"/>
      <c r="AL22" s="98"/>
      <c r="AM22" s="156"/>
    </row>
    <row r="23" spans="1:61" ht="10.050000000000001" customHeight="1">
      <c r="A23" s="141"/>
      <c r="B23" s="143"/>
      <c r="C23" s="120" t="s">
        <v>642</v>
      </c>
      <c r="D23" s="121"/>
      <c r="E23" s="121"/>
      <c r="F23" s="121"/>
      <c r="G23" s="121"/>
      <c r="H23" s="121"/>
      <c r="I23" s="122"/>
      <c r="J23" s="136" t="s">
        <v>851</v>
      </c>
      <c r="K23" s="126"/>
      <c r="L23" s="126"/>
      <c r="M23" s="126"/>
      <c r="N23" s="126"/>
      <c r="O23" s="126"/>
      <c r="P23" s="126"/>
      <c r="Q23" s="126"/>
      <c r="R23" s="126"/>
      <c r="S23" s="126"/>
      <c r="T23" s="126"/>
      <c r="U23" s="126"/>
      <c r="V23" s="126"/>
      <c r="W23" s="126"/>
      <c r="X23" s="126"/>
      <c r="Y23" s="126"/>
      <c r="Z23" s="126"/>
      <c r="AA23" s="126"/>
      <c r="AB23" s="126"/>
      <c r="AC23" s="126"/>
      <c r="AD23" s="126"/>
      <c r="AE23" s="126"/>
      <c r="AF23" s="126"/>
      <c r="AG23" s="126"/>
      <c r="AH23" s="126"/>
      <c r="AI23" s="126"/>
      <c r="AJ23" s="126"/>
      <c r="AK23" s="126"/>
      <c r="AL23" s="126"/>
      <c r="AM23" s="127"/>
      <c r="BH23" s="1">
        <v>7</v>
      </c>
      <c r="BI23" s="1" t="str">
        <f>"ITEM"&amp;BH23&amp; BG23 &amp;"="&amp; IF(TRIM($J23)="","",$J23)</f>
        <v>ITEM7=本人確認情報の記録、保存、通知、利用提供、開示、不服申立て等処理事務</v>
      </c>
    </row>
    <row r="24" spans="1:61" ht="9.75" customHeight="1">
      <c r="A24" s="141"/>
      <c r="B24" s="143"/>
      <c r="C24" s="141"/>
      <c r="D24" s="142"/>
      <c r="E24" s="142"/>
      <c r="F24" s="142"/>
      <c r="G24" s="142"/>
      <c r="H24" s="142"/>
      <c r="I24" s="143"/>
      <c r="J24" s="150"/>
      <c r="K24" s="151"/>
      <c r="L24" s="151"/>
      <c r="M24" s="151"/>
      <c r="N24" s="151"/>
      <c r="O24" s="151"/>
      <c r="P24" s="151"/>
      <c r="Q24" s="151"/>
      <c r="R24" s="151"/>
      <c r="S24" s="151"/>
      <c r="T24" s="151"/>
      <c r="U24" s="151"/>
      <c r="V24" s="151"/>
      <c r="W24" s="151"/>
      <c r="X24" s="151"/>
      <c r="Y24" s="151"/>
      <c r="Z24" s="151"/>
      <c r="AA24" s="151"/>
      <c r="AB24" s="151"/>
      <c r="AC24" s="151"/>
      <c r="AD24" s="151"/>
      <c r="AE24" s="151"/>
      <c r="AF24" s="151"/>
      <c r="AG24" s="151"/>
      <c r="AH24" s="151"/>
      <c r="AI24" s="151"/>
      <c r="AJ24" s="151"/>
      <c r="AK24" s="151"/>
      <c r="AL24" s="151"/>
      <c r="AM24" s="152"/>
    </row>
    <row r="25" spans="1:61" ht="9.75" customHeight="1">
      <c r="A25" s="141"/>
      <c r="B25" s="143"/>
      <c r="C25" s="123"/>
      <c r="D25" s="124"/>
      <c r="E25" s="124"/>
      <c r="F25" s="124"/>
      <c r="G25" s="124"/>
      <c r="H25" s="124"/>
      <c r="I25" s="125"/>
      <c r="J25" s="137"/>
      <c r="K25" s="128"/>
      <c r="L25" s="128"/>
      <c r="M25" s="128"/>
      <c r="N25" s="128"/>
      <c r="O25" s="128"/>
      <c r="P25" s="128"/>
      <c r="Q25" s="128"/>
      <c r="R25" s="128"/>
      <c r="S25" s="128"/>
      <c r="T25" s="128"/>
      <c r="U25" s="128"/>
      <c r="V25" s="128"/>
      <c r="W25" s="128"/>
      <c r="X25" s="128"/>
      <c r="Y25" s="128"/>
      <c r="Z25" s="128"/>
      <c r="AA25" s="128"/>
      <c r="AB25" s="128"/>
      <c r="AC25" s="128"/>
      <c r="AD25" s="128"/>
      <c r="AE25" s="128"/>
      <c r="AF25" s="128"/>
      <c r="AG25" s="128"/>
      <c r="AH25" s="128"/>
      <c r="AI25" s="128"/>
      <c r="AJ25" s="128"/>
      <c r="AK25" s="128"/>
      <c r="AL25" s="128"/>
      <c r="AM25" s="129"/>
    </row>
    <row r="26" spans="1:61" ht="10.050000000000001" customHeight="1">
      <c r="A26" s="141"/>
      <c r="B26" s="143"/>
      <c r="C26" s="120" t="s">
        <v>643</v>
      </c>
      <c r="D26" s="121"/>
      <c r="E26" s="121"/>
      <c r="F26" s="121"/>
      <c r="G26" s="121"/>
      <c r="H26" s="121"/>
      <c r="I26" s="122"/>
      <c r="J26" s="136" t="s">
        <v>852</v>
      </c>
      <c r="K26" s="126"/>
      <c r="L26" s="126"/>
      <c r="M26" s="126"/>
      <c r="N26" s="126"/>
      <c r="O26" s="126"/>
      <c r="P26" s="126"/>
      <c r="Q26" s="126"/>
      <c r="R26" s="126"/>
      <c r="S26" s="126"/>
      <c r="T26" s="126"/>
      <c r="U26" s="126"/>
      <c r="V26" s="126"/>
      <c r="W26" s="126"/>
      <c r="X26" s="126"/>
      <c r="Y26" s="126"/>
      <c r="Z26" s="126"/>
      <c r="AA26" s="126"/>
      <c r="AB26" s="126"/>
      <c r="AC26" s="126"/>
      <c r="AD26" s="126"/>
      <c r="AE26" s="126"/>
      <c r="AF26" s="126"/>
      <c r="AG26" s="126"/>
      <c r="AH26" s="126"/>
      <c r="AI26" s="126"/>
      <c r="AJ26" s="126"/>
      <c r="AK26" s="126"/>
      <c r="AL26" s="126"/>
      <c r="AM26" s="127"/>
      <c r="BH26" s="1">
        <v>8</v>
      </c>
      <c r="BI26" s="1" t="str">
        <f>"ITEM"&amp;BH26&amp; BG26 &amp;"="&amp; IF(TRIM($J26)="","",$J26)</f>
        <v>ITEM8=大阪府庁本館　公文書総合センター（府政情報センター）</v>
      </c>
    </row>
    <row r="27" spans="1:61" ht="9.75" customHeight="1">
      <c r="A27" s="141"/>
      <c r="B27" s="143"/>
      <c r="C27" s="141"/>
      <c r="D27" s="142"/>
      <c r="E27" s="142"/>
      <c r="F27" s="142"/>
      <c r="G27" s="142"/>
      <c r="H27" s="142"/>
      <c r="I27" s="143"/>
      <c r="J27" s="150"/>
      <c r="K27" s="151"/>
      <c r="L27" s="151"/>
      <c r="M27" s="151"/>
      <c r="N27" s="151"/>
      <c r="O27" s="151"/>
      <c r="P27" s="151"/>
      <c r="Q27" s="151"/>
      <c r="R27" s="151"/>
      <c r="S27" s="151"/>
      <c r="T27" s="151"/>
      <c r="U27" s="151"/>
      <c r="V27" s="151"/>
      <c r="W27" s="151"/>
      <c r="X27" s="151"/>
      <c r="Y27" s="151"/>
      <c r="Z27" s="151"/>
      <c r="AA27" s="151"/>
      <c r="AB27" s="151"/>
      <c r="AC27" s="151"/>
      <c r="AD27" s="151"/>
      <c r="AE27" s="151"/>
      <c r="AF27" s="151"/>
      <c r="AG27" s="151"/>
      <c r="AH27" s="151"/>
      <c r="AI27" s="151"/>
      <c r="AJ27" s="151"/>
      <c r="AK27" s="151"/>
      <c r="AL27" s="151"/>
      <c r="AM27" s="152"/>
    </row>
    <row r="28" spans="1:61" ht="9.75" customHeight="1">
      <c r="A28" s="123"/>
      <c r="B28" s="125"/>
      <c r="C28" s="123"/>
      <c r="D28" s="124"/>
      <c r="E28" s="124"/>
      <c r="F28" s="124"/>
      <c r="G28" s="124"/>
      <c r="H28" s="124"/>
      <c r="I28" s="125"/>
      <c r="J28" s="137"/>
      <c r="K28" s="128"/>
      <c r="L28" s="128"/>
      <c r="M28" s="128"/>
      <c r="N28" s="128"/>
      <c r="O28" s="128"/>
      <c r="P28" s="128"/>
      <c r="Q28" s="128"/>
      <c r="R28" s="128"/>
      <c r="S28" s="128"/>
      <c r="T28" s="128"/>
      <c r="U28" s="128"/>
      <c r="V28" s="128"/>
      <c r="W28" s="128"/>
      <c r="X28" s="128"/>
      <c r="Y28" s="128"/>
      <c r="Z28" s="128"/>
      <c r="AA28" s="128"/>
      <c r="AB28" s="128"/>
      <c r="AC28" s="128"/>
      <c r="AD28" s="128"/>
      <c r="AE28" s="128"/>
      <c r="AF28" s="128"/>
      <c r="AG28" s="128"/>
      <c r="AH28" s="128"/>
      <c r="AI28" s="128"/>
      <c r="AJ28" s="128"/>
      <c r="AK28" s="128"/>
      <c r="AL28" s="128"/>
      <c r="AM28" s="129"/>
    </row>
    <row r="29" spans="1:61" ht="10.050000000000001" customHeight="1">
      <c r="A29" s="153" t="s">
        <v>644</v>
      </c>
      <c r="B29" s="153"/>
      <c r="C29" s="153"/>
      <c r="D29" s="153"/>
      <c r="E29" s="153"/>
      <c r="F29" s="153"/>
      <c r="G29" s="153"/>
      <c r="H29" s="153"/>
      <c r="I29" s="153"/>
      <c r="J29" s="27" t="s">
        <v>721</v>
      </c>
      <c r="K29" s="27"/>
      <c r="L29" s="27"/>
      <c r="M29" s="27"/>
      <c r="N29" s="27"/>
      <c r="O29" s="27"/>
      <c r="P29" s="27"/>
      <c r="Q29" s="27"/>
      <c r="R29" s="27"/>
      <c r="S29" s="27"/>
      <c r="T29" s="27"/>
      <c r="U29" s="27"/>
      <c r="V29" s="27"/>
      <c r="W29" s="27"/>
      <c r="X29" s="27"/>
      <c r="Y29" s="27"/>
      <c r="Z29" s="27"/>
      <c r="AA29" s="27"/>
      <c r="AB29" s="27"/>
      <c r="AC29" s="27"/>
      <c r="AD29" s="27"/>
      <c r="AE29" s="27"/>
      <c r="AF29" s="27"/>
      <c r="AG29" s="27"/>
      <c r="AH29" s="27"/>
      <c r="AI29" s="27"/>
      <c r="AJ29" s="27"/>
      <c r="AK29" s="27"/>
      <c r="AL29" s="27"/>
      <c r="AM29" s="27"/>
      <c r="BH29" s="1">
        <v>9</v>
      </c>
      <c r="BI29" s="1" t="str">
        <f>"ITEM"&amp;BH29&amp; BG29 &amp;"="&amp; IF(TRIM($J29)="","",$J29)</f>
        <v>ITEM9=―</v>
      </c>
    </row>
    <row r="30" spans="1:61" ht="9.75" customHeight="1">
      <c r="A30" s="153"/>
      <c r="B30" s="153"/>
      <c r="C30" s="153"/>
      <c r="D30" s="153"/>
      <c r="E30" s="153"/>
      <c r="F30" s="153"/>
      <c r="G30" s="153"/>
      <c r="H30" s="153"/>
      <c r="I30" s="153"/>
      <c r="J30" s="27"/>
      <c r="K30" s="27"/>
      <c r="L30" s="27"/>
      <c r="M30" s="27"/>
      <c r="N30" s="27"/>
      <c r="O30" s="27"/>
      <c r="P30" s="27"/>
      <c r="Q30" s="27"/>
      <c r="R30" s="27"/>
      <c r="S30" s="27"/>
      <c r="T30" s="27"/>
      <c r="U30" s="27"/>
      <c r="V30" s="27"/>
      <c r="W30" s="27"/>
      <c r="X30" s="27"/>
      <c r="Y30" s="27"/>
      <c r="Z30" s="27"/>
      <c r="AA30" s="27"/>
      <c r="AB30" s="27"/>
      <c r="AC30" s="27"/>
      <c r="AD30" s="27"/>
      <c r="AE30" s="27"/>
      <c r="AF30" s="27"/>
      <c r="AG30" s="27"/>
      <c r="AH30" s="27"/>
      <c r="AI30" s="27"/>
      <c r="AJ30" s="27"/>
      <c r="AK30" s="27"/>
      <c r="AL30" s="27"/>
      <c r="AM30" s="27"/>
    </row>
    <row r="31" spans="1:61" ht="9.75" customHeight="1">
      <c r="A31" s="153"/>
      <c r="B31" s="153"/>
      <c r="C31" s="153"/>
      <c r="D31" s="153"/>
      <c r="E31" s="153"/>
      <c r="F31" s="153"/>
      <c r="G31" s="153"/>
      <c r="H31" s="153"/>
      <c r="I31" s="153"/>
      <c r="J31" s="27"/>
      <c r="K31" s="27"/>
      <c r="L31" s="27"/>
      <c r="M31" s="27"/>
      <c r="N31" s="27"/>
      <c r="O31" s="27"/>
      <c r="P31" s="27"/>
      <c r="Q31" s="27"/>
      <c r="R31" s="27"/>
      <c r="S31" s="27"/>
      <c r="T31" s="27"/>
      <c r="U31" s="27"/>
      <c r="V31" s="27"/>
      <c r="W31" s="27"/>
      <c r="X31" s="27"/>
      <c r="Y31" s="27"/>
      <c r="Z31" s="27"/>
      <c r="AA31" s="27"/>
      <c r="AB31" s="27"/>
      <c r="AC31" s="27"/>
      <c r="AD31" s="27"/>
      <c r="AE31" s="27"/>
      <c r="AF31" s="27"/>
      <c r="AG31" s="27"/>
      <c r="AH31" s="27"/>
      <c r="AI31" s="27"/>
      <c r="AJ31" s="27"/>
      <c r="AK31" s="27"/>
      <c r="AL31" s="27"/>
      <c r="AM31" s="27"/>
    </row>
    <row r="32" spans="1:61" ht="9.75" customHeight="1">
      <c r="A32" s="153"/>
      <c r="B32" s="153"/>
      <c r="C32" s="153"/>
      <c r="D32" s="153"/>
      <c r="E32" s="153"/>
      <c r="F32" s="153"/>
      <c r="G32" s="153"/>
      <c r="H32" s="153"/>
      <c r="I32" s="153"/>
      <c r="J32" s="27"/>
      <c r="K32" s="27"/>
      <c r="L32" s="27"/>
      <c r="M32" s="27"/>
      <c r="N32" s="27"/>
      <c r="O32" s="27"/>
      <c r="P32" s="27"/>
      <c r="Q32" s="27"/>
      <c r="R32" s="27"/>
      <c r="S32" s="27"/>
      <c r="T32" s="27"/>
      <c r="U32" s="27"/>
      <c r="V32" s="27"/>
      <c r="W32" s="27"/>
      <c r="X32" s="27"/>
      <c r="Y32" s="27"/>
      <c r="Z32" s="27"/>
      <c r="AA32" s="27"/>
      <c r="AB32" s="27"/>
      <c r="AC32" s="27"/>
      <c r="AD32" s="27"/>
      <c r="AE32" s="27"/>
      <c r="AF32" s="27"/>
      <c r="AG32" s="27"/>
      <c r="AH32" s="27"/>
      <c r="AI32" s="27"/>
      <c r="AJ32" s="27"/>
      <c r="AK32" s="27"/>
      <c r="AL32" s="27"/>
      <c r="AM32" s="27"/>
    </row>
    <row r="33" spans="1:61" ht="10.050000000000001" customHeight="1">
      <c r="A33" s="120" t="s">
        <v>645</v>
      </c>
      <c r="B33" s="121"/>
      <c r="C33" s="121"/>
      <c r="D33" s="121"/>
      <c r="E33" s="121"/>
      <c r="F33" s="121"/>
      <c r="G33" s="121"/>
      <c r="H33" s="121"/>
      <c r="I33" s="122"/>
      <c r="J33" s="136" t="s">
        <v>721</v>
      </c>
      <c r="K33" s="126"/>
      <c r="L33" s="126"/>
      <c r="M33" s="126"/>
      <c r="N33" s="126"/>
      <c r="O33" s="126"/>
      <c r="P33" s="126"/>
      <c r="Q33" s="126"/>
      <c r="R33" s="126"/>
      <c r="S33" s="126"/>
      <c r="T33" s="126"/>
      <c r="U33" s="126"/>
      <c r="V33" s="126"/>
      <c r="W33" s="126"/>
      <c r="X33" s="126"/>
      <c r="Y33" s="126"/>
      <c r="Z33" s="126"/>
      <c r="AA33" s="126"/>
      <c r="AB33" s="126"/>
      <c r="AC33" s="126"/>
      <c r="AD33" s="126"/>
      <c r="AE33" s="126"/>
      <c r="AF33" s="126"/>
      <c r="AG33" s="126"/>
      <c r="AH33" s="126"/>
      <c r="AI33" s="126"/>
      <c r="AJ33" s="126"/>
      <c r="AK33" s="126"/>
      <c r="AL33" s="126"/>
      <c r="AM33" s="127"/>
      <c r="BH33" s="1">
        <v>10</v>
      </c>
      <c r="BI33" s="1" t="str">
        <f>"ITEM"&amp;BH33&amp; BG33 &amp;"="&amp; IF(TRIM($J33)="","",$J33)</f>
        <v>ITEM10=―</v>
      </c>
    </row>
    <row r="34" spans="1:61" ht="9.75" customHeight="1">
      <c r="A34" s="141"/>
      <c r="B34" s="142"/>
      <c r="C34" s="142"/>
      <c r="D34" s="142"/>
      <c r="E34" s="142"/>
      <c r="F34" s="142"/>
      <c r="G34" s="142"/>
      <c r="H34" s="142"/>
      <c r="I34" s="143"/>
      <c r="J34" s="150"/>
      <c r="K34" s="151"/>
      <c r="L34" s="151"/>
      <c r="M34" s="151"/>
      <c r="N34" s="151"/>
      <c r="O34" s="151"/>
      <c r="P34" s="151"/>
      <c r="Q34" s="151"/>
      <c r="R34" s="151"/>
      <c r="S34" s="151"/>
      <c r="T34" s="151"/>
      <c r="U34" s="151"/>
      <c r="V34" s="151"/>
      <c r="W34" s="151"/>
      <c r="X34" s="151"/>
      <c r="Y34" s="151"/>
      <c r="Z34" s="151"/>
      <c r="AA34" s="151"/>
      <c r="AB34" s="151"/>
      <c r="AC34" s="151"/>
      <c r="AD34" s="151"/>
      <c r="AE34" s="151"/>
      <c r="AF34" s="151"/>
      <c r="AG34" s="151"/>
      <c r="AH34" s="151"/>
      <c r="AI34" s="151"/>
      <c r="AJ34" s="151"/>
      <c r="AK34" s="151"/>
      <c r="AL34" s="151"/>
      <c r="AM34" s="152"/>
    </row>
    <row r="35" spans="1:61" ht="9.75" customHeight="1">
      <c r="A35" s="141"/>
      <c r="B35" s="142"/>
      <c r="C35" s="142"/>
      <c r="D35" s="142"/>
      <c r="E35" s="142"/>
      <c r="F35" s="142"/>
      <c r="G35" s="142"/>
      <c r="H35" s="142"/>
      <c r="I35" s="143"/>
      <c r="J35" s="150"/>
      <c r="K35" s="151"/>
      <c r="L35" s="151"/>
      <c r="M35" s="151"/>
      <c r="N35" s="151"/>
      <c r="O35" s="151"/>
      <c r="P35" s="151"/>
      <c r="Q35" s="151"/>
      <c r="R35" s="151"/>
      <c r="S35" s="151"/>
      <c r="T35" s="151"/>
      <c r="U35" s="151"/>
      <c r="V35" s="151"/>
      <c r="W35" s="151"/>
      <c r="X35" s="151"/>
      <c r="Y35" s="151"/>
      <c r="Z35" s="151"/>
      <c r="AA35" s="151"/>
      <c r="AB35" s="151"/>
      <c r="AC35" s="151"/>
      <c r="AD35" s="151"/>
      <c r="AE35" s="151"/>
      <c r="AF35" s="151"/>
      <c r="AG35" s="151"/>
      <c r="AH35" s="151"/>
      <c r="AI35" s="151"/>
      <c r="AJ35" s="151"/>
      <c r="AK35" s="151"/>
      <c r="AL35" s="151"/>
      <c r="AM35" s="152"/>
    </row>
    <row r="36" spans="1:61" ht="9.75" customHeight="1">
      <c r="A36" s="123"/>
      <c r="B36" s="124"/>
      <c r="C36" s="124"/>
      <c r="D36" s="124"/>
      <c r="E36" s="124"/>
      <c r="F36" s="124"/>
      <c r="G36" s="124"/>
      <c r="H36" s="124"/>
      <c r="I36" s="125"/>
      <c r="J36" s="137"/>
      <c r="K36" s="128"/>
      <c r="L36" s="128"/>
      <c r="M36" s="128"/>
      <c r="N36" s="128"/>
      <c r="O36" s="128"/>
      <c r="P36" s="128"/>
      <c r="Q36" s="128"/>
      <c r="R36" s="128"/>
      <c r="S36" s="128"/>
      <c r="T36" s="128"/>
      <c r="U36" s="128"/>
      <c r="V36" s="128"/>
      <c r="W36" s="128"/>
      <c r="X36" s="128"/>
      <c r="Y36" s="128"/>
      <c r="Z36" s="128"/>
      <c r="AA36" s="128"/>
      <c r="AB36" s="128"/>
      <c r="AC36" s="128"/>
      <c r="AD36" s="128"/>
      <c r="AE36" s="128"/>
      <c r="AF36" s="128"/>
      <c r="AG36" s="128"/>
      <c r="AH36" s="128"/>
      <c r="AI36" s="128"/>
      <c r="AJ36" s="128"/>
      <c r="AK36" s="128"/>
      <c r="AL36" s="128"/>
      <c r="AM36" s="129"/>
    </row>
    <row r="37" spans="1:61" ht="9.75" customHeight="1">
      <c r="A37" s="113" t="s">
        <v>646</v>
      </c>
      <c r="B37" s="113"/>
      <c r="C37" s="113"/>
      <c r="D37" s="113"/>
      <c r="E37" s="113"/>
      <c r="F37" s="113"/>
      <c r="G37" s="113"/>
      <c r="H37" s="113"/>
      <c r="I37" s="113"/>
      <c r="J37" s="113"/>
      <c r="K37" s="113"/>
      <c r="L37" s="113"/>
      <c r="M37" s="113"/>
      <c r="N37" s="113"/>
      <c r="O37" s="113"/>
      <c r="P37" s="113"/>
      <c r="Q37" s="113"/>
      <c r="R37" s="113"/>
      <c r="S37" s="113"/>
      <c r="T37" s="113"/>
      <c r="U37" s="113"/>
      <c r="V37" s="113"/>
      <c r="W37" s="113"/>
      <c r="X37" s="113"/>
      <c r="Y37" s="113"/>
      <c r="Z37" s="113"/>
      <c r="AA37" s="113"/>
      <c r="AB37" s="113"/>
      <c r="AC37" s="113"/>
      <c r="AD37" s="113"/>
      <c r="AE37" s="113"/>
      <c r="AF37" s="113"/>
      <c r="AG37" s="113"/>
      <c r="AH37" s="113"/>
      <c r="AI37" s="113"/>
      <c r="AJ37" s="113"/>
      <c r="AK37" s="113"/>
      <c r="AL37" s="113"/>
      <c r="AM37" s="113"/>
    </row>
    <row r="38" spans="1:61" ht="9.75" customHeight="1">
      <c r="A38" s="113"/>
      <c r="B38" s="113"/>
      <c r="C38" s="113"/>
      <c r="D38" s="113"/>
      <c r="E38" s="113"/>
      <c r="F38" s="113"/>
      <c r="G38" s="113"/>
      <c r="H38" s="113"/>
      <c r="I38" s="113"/>
      <c r="J38" s="113"/>
      <c r="K38" s="113"/>
      <c r="L38" s="113"/>
      <c r="M38" s="113"/>
      <c r="N38" s="113"/>
      <c r="O38" s="113"/>
      <c r="P38" s="113"/>
      <c r="Q38" s="113"/>
      <c r="R38" s="113"/>
      <c r="S38" s="113"/>
      <c r="T38" s="113"/>
      <c r="U38" s="113"/>
      <c r="V38" s="113"/>
      <c r="W38" s="113"/>
      <c r="X38" s="113"/>
      <c r="Y38" s="113"/>
      <c r="Z38" s="113"/>
      <c r="AA38" s="113"/>
      <c r="AB38" s="113"/>
      <c r="AC38" s="113"/>
      <c r="AD38" s="113"/>
      <c r="AE38" s="113"/>
      <c r="AF38" s="113"/>
      <c r="AG38" s="113"/>
      <c r="AH38" s="113"/>
      <c r="AI38" s="113"/>
      <c r="AJ38" s="113"/>
      <c r="AK38" s="113"/>
      <c r="AL38" s="113"/>
      <c r="AM38" s="113"/>
    </row>
    <row r="39" spans="1:61" ht="10.050000000000001" customHeight="1">
      <c r="A39" s="153" t="s">
        <v>647</v>
      </c>
      <c r="B39" s="153"/>
      <c r="C39" s="153"/>
      <c r="D39" s="153"/>
      <c r="E39" s="153"/>
      <c r="F39" s="153"/>
      <c r="G39" s="153"/>
      <c r="H39" s="153"/>
      <c r="I39" s="153"/>
      <c r="J39" s="27" t="s">
        <v>1225</v>
      </c>
      <c r="K39" s="27"/>
      <c r="L39" s="27"/>
      <c r="M39" s="27"/>
      <c r="N39" s="27"/>
      <c r="O39" s="27"/>
      <c r="P39" s="27"/>
      <c r="Q39" s="27"/>
      <c r="R39" s="27"/>
      <c r="S39" s="27"/>
      <c r="T39" s="27"/>
      <c r="U39" s="27"/>
      <c r="V39" s="27"/>
      <c r="W39" s="27"/>
      <c r="X39" s="27"/>
      <c r="Y39" s="27"/>
      <c r="Z39" s="27"/>
      <c r="AA39" s="27"/>
      <c r="AB39" s="27"/>
      <c r="AC39" s="27"/>
      <c r="AD39" s="27"/>
      <c r="AE39" s="27"/>
      <c r="AF39" s="27"/>
      <c r="AG39" s="27"/>
      <c r="AH39" s="27"/>
      <c r="AI39" s="27"/>
      <c r="AJ39" s="27"/>
      <c r="AK39" s="27"/>
      <c r="AL39" s="27"/>
      <c r="AM39" s="27"/>
      <c r="BH39" s="1">
        <v>11</v>
      </c>
      <c r="BI39" s="1" t="str">
        <f>"ITEM"&amp;BH39&amp; BG39 &amp;"="&amp; IF(TRIM($J39)="","",$J39)</f>
        <v>ITEM11=総務部市町村局行政課行政グループ
大阪市中央区大手前２丁目　大阪府庁本館　06-6944-9109</v>
      </c>
    </row>
    <row r="40" spans="1:61" ht="9.75" customHeight="1">
      <c r="A40" s="153"/>
      <c r="B40" s="153"/>
      <c r="C40" s="153"/>
      <c r="D40" s="153"/>
      <c r="E40" s="153"/>
      <c r="F40" s="153"/>
      <c r="G40" s="153"/>
      <c r="H40" s="153"/>
      <c r="I40" s="153"/>
      <c r="J40" s="27"/>
      <c r="K40" s="27"/>
      <c r="L40" s="27"/>
      <c r="M40" s="27"/>
      <c r="N40" s="27"/>
      <c r="O40" s="27"/>
      <c r="P40" s="27"/>
      <c r="Q40" s="27"/>
      <c r="R40" s="27"/>
      <c r="S40" s="27"/>
      <c r="T40" s="27"/>
      <c r="U40" s="27"/>
      <c r="V40" s="27"/>
      <c r="W40" s="27"/>
      <c r="X40" s="27"/>
      <c r="Y40" s="27"/>
      <c r="Z40" s="27"/>
      <c r="AA40" s="27"/>
      <c r="AB40" s="27"/>
      <c r="AC40" s="27"/>
      <c r="AD40" s="27"/>
      <c r="AE40" s="27"/>
      <c r="AF40" s="27"/>
      <c r="AG40" s="27"/>
      <c r="AH40" s="27"/>
      <c r="AI40" s="27"/>
      <c r="AJ40" s="27"/>
      <c r="AK40" s="27"/>
      <c r="AL40" s="27"/>
      <c r="AM40" s="27"/>
    </row>
    <row r="41" spans="1:61" ht="9.75" customHeight="1">
      <c r="A41" s="153"/>
      <c r="B41" s="153"/>
      <c r="C41" s="153"/>
      <c r="D41" s="153"/>
      <c r="E41" s="153"/>
      <c r="F41" s="153"/>
      <c r="G41" s="153"/>
      <c r="H41" s="153"/>
      <c r="I41" s="153"/>
      <c r="J41" s="27"/>
      <c r="K41" s="27"/>
      <c r="L41" s="27"/>
      <c r="M41" s="27"/>
      <c r="N41" s="27"/>
      <c r="O41" s="27"/>
      <c r="P41" s="27"/>
      <c r="Q41" s="27"/>
      <c r="R41" s="27"/>
      <c r="S41" s="27"/>
      <c r="T41" s="27"/>
      <c r="U41" s="27"/>
      <c r="V41" s="27"/>
      <c r="W41" s="27"/>
      <c r="X41" s="27"/>
      <c r="Y41" s="27"/>
      <c r="Z41" s="27"/>
      <c r="AA41" s="27"/>
      <c r="AB41" s="27"/>
      <c r="AC41" s="27"/>
      <c r="AD41" s="27"/>
      <c r="AE41" s="27"/>
      <c r="AF41" s="27"/>
      <c r="AG41" s="27"/>
      <c r="AH41" s="27"/>
      <c r="AI41" s="27"/>
      <c r="AJ41" s="27"/>
      <c r="AK41" s="27"/>
      <c r="AL41" s="27"/>
      <c r="AM41" s="27"/>
    </row>
    <row r="42" spans="1:61" ht="9.75" customHeight="1">
      <c r="A42" s="153"/>
      <c r="B42" s="153"/>
      <c r="C42" s="153"/>
      <c r="D42" s="153"/>
      <c r="E42" s="153"/>
      <c r="F42" s="153"/>
      <c r="G42" s="153"/>
      <c r="H42" s="153"/>
      <c r="I42" s="153"/>
      <c r="J42" s="27"/>
      <c r="K42" s="27"/>
      <c r="L42" s="27"/>
      <c r="M42" s="27"/>
      <c r="N42" s="27"/>
      <c r="O42" s="27"/>
      <c r="P42" s="27"/>
      <c r="Q42" s="27"/>
      <c r="R42" s="27"/>
      <c r="S42" s="27"/>
      <c r="T42" s="27"/>
      <c r="U42" s="27"/>
      <c r="V42" s="27"/>
      <c r="W42" s="27"/>
      <c r="X42" s="27"/>
      <c r="Y42" s="27"/>
      <c r="Z42" s="27"/>
      <c r="AA42" s="27"/>
      <c r="AB42" s="27"/>
      <c r="AC42" s="27"/>
      <c r="AD42" s="27"/>
      <c r="AE42" s="27"/>
      <c r="AF42" s="27"/>
      <c r="AG42" s="27"/>
      <c r="AH42" s="27"/>
      <c r="AI42" s="27"/>
      <c r="AJ42" s="27"/>
      <c r="AK42" s="27"/>
      <c r="AL42" s="27"/>
      <c r="AM42" s="27"/>
    </row>
    <row r="43" spans="1:61" ht="10.050000000000001" customHeight="1">
      <c r="A43" s="120" t="s">
        <v>648</v>
      </c>
      <c r="B43" s="121"/>
      <c r="C43" s="121"/>
      <c r="D43" s="121"/>
      <c r="E43" s="121"/>
      <c r="F43" s="121"/>
      <c r="G43" s="121"/>
      <c r="H43" s="121"/>
      <c r="I43" s="122"/>
      <c r="J43" s="136" t="s">
        <v>853</v>
      </c>
      <c r="K43" s="126"/>
      <c r="L43" s="126"/>
      <c r="M43" s="126"/>
      <c r="N43" s="126"/>
      <c r="O43" s="126"/>
      <c r="P43" s="126"/>
      <c r="Q43" s="126"/>
      <c r="R43" s="126"/>
      <c r="S43" s="126"/>
      <c r="T43" s="126"/>
      <c r="U43" s="126"/>
      <c r="V43" s="126"/>
      <c r="W43" s="126"/>
      <c r="X43" s="126"/>
      <c r="Y43" s="126"/>
      <c r="Z43" s="126"/>
      <c r="AA43" s="126"/>
      <c r="AB43" s="126"/>
      <c r="AC43" s="126"/>
      <c r="AD43" s="126"/>
      <c r="AE43" s="126"/>
      <c r="AF43" s="126"/>
      <c r="AG43" s="126"/>
      <c r="AH43" s="126"/>
      <c r="AI43" s="126"/>
      <c r="AJ43" s="126"/>
      <c r="AK43" s="126"/>
      <c r="AL43" s="126"/>
      <c r="AM43" s="127"/>
      <c r="BH43" s="1">
        <v>12</v>
      </c>
      <c r="BI43" s="1" t="str">
        <f>"ITEM"&amp;BH43&amp; BG43 &amp;"="&amp; IF(TRIM($J43)="","",$J43)</f>
        <v>ITEM12=問合せの受付時に、問合せに対する対応について記録を残す</v>
      </c>
    </row>
    <row r="44" spans="1:61" ht="9.75" customHeight="1">
      <c r="A44" s="141"/>
      <c r="B44" s="142"/>
      <c r="C44" s="142"/>
      <c r="D44" s="142"/>
      <c r="E44" s="142"/>
      <c r="F44" s="142"/>
      <c r="G44" s="142"/>
      <c r="H44" s="142"/>
      <c r="I44" s="143"/>
      <c r="J44" s="150"/>
      <c r="K44" s="151"/>
      <c r="L44" s="151"/>
      <c r="M44" s="151"/>
      <c r="N44" s="151"/>
      <c r="O44" s="151"/>
      <c r="P44" s="151"/>
      <c r="Q44" s="151"/>
      <c r="R44" s="151"/>
      <c r="S44" s="151"/>
      <c r="T44" s="151"/>
      <c r="U44" s="151"/>
      <c r="V44" s="151"/>
      <c r="W44" s="151"/>
      <c r="X44" s="151"/>
      <c r="Y44" s="151"/>
      <c r="Z44" s="151"/>
      <c r="AA44" s="151"/>
      <c r="AB44" s="151"/>
      <c r="AC44" s="151"/>
      <c r="AD44" s="151"/>
      <c r="AE44" s="151"/>
      <c r="AF44" s="151"/>
      <c r="AG44" s="151"/>
      <c r="AH44" s="151"/>
      <c r="AI44" s="151"/>
      <c r="AJ44" s="151"/>
      <c r="AK44" s="151"/>
      <c r="AL44" s="151"/>
      <c r="AM44" s="152"/>
    </row>
    <row r="45" spans="1:61" ht="9.75" customHeight="1">
      <c r="A45" s="141"/>
      <c r="B45" s="142"/>
      <c r="C45" s="142"/>
      <c r="D45" s="142"/>
      <c r="E45" s="142"/>
      <c r="F45" s="142"/>
      <c r="G45" s="142"/>
      <c r="H45" s="142"/>
      <c r="I45" s="143"/>
      <c r="J45" s="150"/>
      <c r="K45" s="151"/>
      <c r="L45" s="151"/>
      <c r="M45" s="151"/>
      <c r="N45" s="151"/>
      <c r="O45" s="151"/>
      <c r="P45" s="151"/>
      <c r="Q45" s="151"/>
      <c r="R45" s="151"/>
      <c r="S45" s="151"/>
      <c r="T45" s="151"/>
      <c r="U45" s="151"/>
      <c r="V45" s="151"/>
      <c r="W45" s="151"/>
      <c r="X45" s="151"/>
      <c r="Y45" s="151"/>
      <c r="Z45" s="151"/>
      <c r="AA45" s="151"/>
      <c r="AB45" s="151"/>
      <c r="AC45" s="151"/>
      <c r="AD45" s="151"/>
      <c r="AE45" s="151"/>
      <c r="AF45" s="151"/>
      <c r="AG45" s="151"/>
      <c r="AH45" s="151"/>
      <c r="AI45" s="151"/>
      <c r="AJ45" s="151"/>
      <c r="AK45" s="151"/>
      <c r="AL45" s="151"/>
      <c r="AM45" s="152"/>
    </row>
    <row r="46" spans="1:61" ht="9.75" customHeight="1">
      <c r="A46" s="123"/>
      <c r="B46" s="124"/>
      <c r="C46" s="124"/>
      <c r="D46" s="124"/>
      <c r="E46" s="124"/>
      <c r="F46" s="124"/>
      <c r="G46" s="124"/>
      <c r="H46" s="124"/>
      <c r="I46" s="125"/>
      <c r="J46" s="137"/>
      <c r="K46" s="128"/>
      <c r="L46" s="128"/>
      <c r="M46" s="128"/>
      <c r="N46" s="128"/>
      <c r="O46" s="128"/>
      <c r="P46" s="128"/>
      <c r="Q46" s="128"/>
      <c r="R46" s="128"/>
      <c r="S46" s="128"/>
      <c r="T46" s="128"/>
      <c r="U46" s="128"/>
      <c r="V46" s="128"/>
      <c r="W46" s="128"/>
      <c r="X46" s="128"/>
      <c r="Y46" s="128"/>
      <c r="Z46" s="128"/>
      <c r="AA46" s="128"/>
      <c r="AB46" s="128"/>
      <c r="AC46" s="128"/>
      <c r="AD46" s="128"/>
      <c r="AE46" s="128"/>
      <c r="AF46" s="128"/>
      <c r="AG46" s="128"/>
      <c r="AH46" s="128"/>
      <c r="AI46" s="128"/>
      <c r="AJ46" s="128"/>
      <c r="AK46" s="128"/>
      <c r="AL46" s="128"/>
      <c r="AM46" s="129"/>
    </row>
    <row r="47" spans="1:61" ht="9.75" customHeight="1">
      <c r="BI47" s="1" t="s">
        <v>8</v>
      </c>
    </row>
  </sheetData>
  <sheetProtection algorithmName="SHA-512" hashValue="jjRRyEgCRl/cz39EonEUZ55IFiduaHfnCH9ewhk2cmr2Rr5Y38rq6tNSTMmdX87ldjU4JE0d53ZeT216xbI7/Q==" saltValue="7gIyEv2rUbqApQf7hxVgkQ==" spinCount="100000" sheet="1" objects="1" scenarios="1" formatCells="0" formatRows="0"/>
  <mergeCells count="42">
    <mergeCell ref="A1:AM2"/>
    <mergeCell ref="A3:AM4"/>
    <mergeCell ref="A5:I8"/>
    <mergeCell ref="J5:AM8"/>
    <mergeCell ref="A9:I11"/>
    <mergeCell ref="J9:AM11"/>
    <mergeCell ref="A12:B14"/>
    <mergeCell ref="C12:I14"/>
    <mergeCell ref="J12:AM14"/>
    <mergeCell ref="A15:I18"/>
    <mergeCell ref="J15:J16"/>
    <mergeCell ref="K15:P16"/>
    <mergeCell ref="Q15:Y16"/>
    <mergeCell ref="Z15:AM15"/>
    <mergeCell ref="Z16:AD16"/>
    <mergeCell ref="AE16:AM16"/>
    <mergeCell ref="J17:P18"/>
    <mergeCell ref="Q17:AK18"/>
    <mergeCell ref="AL17:AM18"/>
    <mergeCell ref="A19:I22"/>
    <mergeCell ref="J19:AM19"/>
    <mergeCell ref="J20:J21"/>
    <mergeCell ref="K20:P21"/>
    <mergeCell ref="Q20:Y21"/>
    <mergeCell ref="Z20:AM20"/>
    <mergeCell ref="Z21:AD21"/>
    <mergeCell ref="AE21:AM21"/>
    <mergeCell ref="J22:AM22"/>
    <mergeCell ref="A23:B28"/>
    <mergeCell ref="C23:I25"/>
    <mergeCell ref="J23:AM25"/>
    <mergeCell ref="C26:I28"/>
    <mergeCell ref="J26:AM28"/>
    <mergeCell ref="A43:I46"/>
    <mergeCell ref="J43:AM46"/>
    <mergeCell ref="A29:I32"/>
    <mergeCell ref="J29:AM32"/>
    <mergeCell ref="A33:I36"/>
    <mergeCell ref="J33:AM36"/>
    <mergeCell ref="A37:AM38"/>
    <mergeCell ref="A39:I42"/>
    <mergeCell ref="J39:AM42"/>
  </mergeCells>
  <phoneticPr fontId="1"/>
  <dataValidations count="3">
    <dataValidation type="list" allowBlank="1" showInputMessage="1" showErrorMessage="1" errorTitle="入力エラー" error="正しい選択肢を選んでください。" sqref="K20:P21" xr:uid="{1916FE3B-1792-44FD-A735-4ADD9633675D}">
      <formula1>$CB$2:$CB$4</formula1>
    </dataValidation>
    <dataValidation type="list" allowBlank="1" showInputMessage="1" showErrorMessage="1" errorTitle="入力エラー" error="正しい選択肢を選んでください。" sqref="K15:P16" xr:uid="{00618DB2-B07B-4BFD-8B62-F6BCC29C394E}">
      <formula1>$CA$2:$CA$4</formula1>
    </dataValidation>
    <dataValidation imeMode="hiragana" allowBlank="1" showInputMessage="1" showErrorMessage="1" sqref="J23:AM36 J22 J5:AM14 Q17:AK18 J38:AM46" xr:uid="{9123C904-95E1-43E3-A000-D681A9180D28}"/>
  </dataValidations>
  <pageMargins left="0.78740157480314965" right="0.27559055118110237" top="0.74803149606299213" bottom="0.74803149606299213" header="0.31496062992125984" footer="0.31496062992125984"/>
  <pageSetup paperSize="9" fitToHeight="0" orientation="portrait" r:id="rId1"/>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CA63"/>
  <sheetViews>
    <sheetView view="pageBreakPreview" zoomScaleNormal="100" zoomScaleSheetLayoutView="100" zoomScalePageLayoutView="70" workbookViewId="0">
      <selection activeCell="A68" sqref="A68:AM68"/>
    </sheetView>
  </sheetViews>
  <sheetFormatPr defaultColWidth="2.33203125" defaultRowHeight="9.75" customHeight="1"/>
  <cols>
    <col min="1" max="56" width="2.33203125" style="1"/>
    <col min="57" max="61" width="2.33203125" style="1" hidden="1" customWidth="1"/>
    <col min="62" max="78" width="2.33203125" style="1" customWidth="1"/>
    <col min="79" max="79" width="2.33203125" style="1" hidden="1" customWidth="1"/>
    <col min="80" max="80" width="2.33203125" style="1" customWidth="1"/>
    <col min="81" max="16384" width="2.33203125" style="1"/>
  </cols>
  <sheetData>
    <row r="1" spans="1:79" ht="9.75" customHeight="1">
      <c r="A1" s="39" t="s">
        <v>17</v>
      </c>
      <c r="B1" s="39"/>
      <c r="C1" s="39"/>
      <c r="D1" s="39"/>
      <c r="E1" s="39"/>
      <c r="F1" s="39"/>
      <c r="G1" s="39"/>
      <c r="H1" s="39"/>
      <c r="I1" s="39"/>
      <c r="J1" s="39"/>
      <c r="K1" s="39"/>
      <c r="L1" s="39"/>
      <c r="M1" s="39"/>
      <c r="N1" s="39"/>
      <c r="O1" s="39"/>
      <c r="P1" s="39"/>
      <c r="Q1" s="39"/>
      <c r="R1" s="39"/>
      <c r="S1" s="39"/>
      <c r="T1" s="39"/>
      <c r="U1" s="39"/>
      <c r="V1" s="39"/>
      <c r="W1" s="39"/>
      <c r="X1" s="39"/>
      <c r="Y1" s="39"/>
      <c r="Z1" s="39"/>
      <c r="AA1" s="39"/>
      <c r="AB1" s="39"/>
      <c r="AC1" s="39"/>
      <c r="AD1" s="39"/>
      <c r="AE1" s="39"/>
      <c r="AF1" s="39"/>
      <c r="AG1" s="39"/>
      <c r="AH1" s="39"/>
      <c r="AI1" s="39"/>
      <c r="AJ1" s="39"/>
      <c r="AK1" s="39"/>
      <c r="AL1" s="39"/>
      <c r="AM1" s="39"/>
      <c r="BI1" s="1" t="str">
        <f>"FORM=4"</f>
        <v>FORM=4</v>
      </c>
    </row>
    <row r="2" spans="1:79" ht="9.75" customHeight="1">
      <c r="A2" s="40"/>
      <c r="B2" s="40"/>
      <c r="C2" s="40"/>
      <c r="D2" s="40"/>
      <c r="E2" s="40"/>
      <c r="F2" s="40"/>
      <c r="G2" s="40"/>
      <c r="H2" s="40"/>
      <c r="I2" s="40"/>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BI2" s="1" t="str">
        <f>"VER=1.10"</f>
        <v>VER=1.10</v>
      </c>
      <c r="CA2" s="1" t="s">
        <v>649</v>
      </c>
    </row>
    <row r="3" spans="1:79" ht="9.75" customHeight="1">
      <c r="A3" s="130" t="s">
        <v>650</v>
      </c>
      <c r="B3" s="131"/>
      <c r="C3" s="131"/>
      <c r="D3" s="131"/>
      <c r="E3" s="131"/>
      <c r="F3" s="131"/>
      <c r="G3" s="131"/>
      <c r="H3" s="131"/>
      <c r="I3" s="131"/>
      <c r="J3" s="131"/>
      <c r="K3" s="131"/>
      <c r="L3" s="131"/>
      <c r="M3" s="131"/>
      <c r="N3" s="131"/>
      <c r="O3" s="131"/>
      <c r="P3" s="131"/>
      <c r="Q3" s="131"/>
      <c r="R3" s="131"/>
      <c r="S3" s="131"/>
      <c r="T3" s="131"/>
      <c r="U3" s="131"/>
      <c r="V3" s="131"/>
      <c r="W3" s="131"/>
      <c r="X3" s="131"/>
      <c r="Y3" s="131"/>
      <c r="Z3" s="131"/>
      <c r="AA3" s="131"/>
      <c r="AB3" s="131"/>
      <c r="AC3" s="131"/>
      <c r="AD3" s="131"/>
      <c r="AE3" s="131"/>
      <c r="AF3" s="131"/>
      <c r="AG3" s="131"/>
      <c r="AH3" s="131"/>
      <c r="AI3" s="131"/>
      <c r="AJ3" s="131"/>
      <c r="AK3" s="131"/>
      <c r="AL3" s="131"/>
      <c r="AM3" s="132"/>
      <c r="BI3" s="1" t="str">
        <f>"SHEET=9"</f>
        <v>SHEET=9</v>
      </c>
      <c r="CA3" s="1" t="s">
        <v>651</v>
      </c>
    </row>
    <row r="4" spans="1:79" ht="9.75" customHeight="1">
      <c r="A4" s="133"/>
      <c r="B4" s="134"/>
      <c r="C4" s="134"/>
      <c r="D4" s="134"/>
      <c r="E4" s="134"/>
      <c r="F4" s="134"/>
      <c r="G4" s="134"/>
      <c r="H4" s="134"/>
      <c r="I4" s="134"/>
      <c r="J4" s="134"/>
      <c r="K4" s="134"/>
      <c r="L4" s="134"/>
      <c r="M4" s="134"/>
      <c r="N4" s="134"/>
      <c r="O4" s="134"/>
      <c r="P4" s="134"/>
      <c r="Q4" s="134"/>
      <c r="R4" s="134"/>
      <c r="S4" s="134"/>
      <c r="T4" s="134"/>
      <c r="U4" s="134"/>
      <c r="V4" s="134"/>
      <c r="W4" s="134"/>
      <c r="X4" s="134"/>
      <c r="Y4" s="134"/>
      <c r="Z4" s="134"/>
      <c r="AA4" s="134"/>
      <c r="AB4" s="134"/>
      <c r="AC4" s="134"/>
      <c r="AD4" s="134"/>
      <c r="AE4" s="134"/>
      <c r="AF4" s="134"/>
      <c r="AG4" s="134"/>
      <c r="AH4" s="134"/>
      <c r="AI4" s="134"/>
      <c r="AJ4" s="134"/>
      <c r="AK4" s="134"/>
      <c r="AL4" s="134"/>
      <c r="AM4" s="135"/>
      <c r="CA4" s="1" t="s">
        <v>652</v>
      </c>
    </row>
    <row r="5" spans="1:79" ht="10.050000000000001" customHeight="1">
      <c r="A5" s="120" t="s">
        <v>653</v>
      </c>
      <c r="B5" s="121"/>
      <c r="C5" s="121"/>
      <c r="D5" s="121"/>
      <c r="E5" s="121"/>
      <c r="F5" s="121"/>
      <c r="G5" s="121"/>
      <c r="H5" s="121"/>
      <c r="I5" s="122"/>
      <c r="J5" s="240">
        <v>45275</v>
      </c>
      <c r="K5" s="241"/>
      <c r="L5" s="241"/>
      <c r="M5" s="241"/>
      <c r="N5" s="241"/>
      <c r="O5" s="241"/>
      <c r="P5" s="241"/>
      <c r="Q5" s="241"/>
      <c r="R5" s="241"/>
      <c r="S5" s="241"/>
      <c r="T5" s="241"/>
      <c r="U5" s="241"/>
      <c r="V5" s="241"/>
      <c r="W5" s="241"/>
      <c r="X5" s="241"/>
      <c r="Y5" s="241"/>
      <c r="Z5" s="241"/>
      <c r="AA5" s="241"/>
      <c r="AB5" s="241"/>
      <c r="AC5" s="241"/>
      <c r="AD5" s="241"/>
      <c r="AE5" s="241"/>
      <c r="AF5" s="241"/>
      <c r="AG5" s="241"/>
      <c r="AH5" s="241"/>
      <c r="AI5" s="241"/>
      <c r="AJ5" s="241"/>
      <c r="AK5" s="241"/>
      <c r="AL5" s="241"/>
      <c r="AM5" s="242"/>
      <c r="BH5" s="1">
        <v>1</v>
      </c>
      <c r="BI5" s="1" t="str">
        <f>"ITEM"&amp;BH5&amp; BG5 &amp; "="&amp; IF(TRIM($J5)="","",TEXT($J5,"yyyymmdd"))</f>
        <v>ITEM1=20231215</v>
      </c>
      <c r="CA5" s="1" t="s">
        <v>654</v>
      </c>
    </row>
    <row r="6" spans="1:79" ht="9.75" customHeight="1">
      <c r="A6" s="123"/>
      <c r="B6" s="124"/>
      <c r="C6" s="124"/>
      <c r="D6" s="124"/>
      <c r="E6" s="124"/>
      <c r="F6" s="124"/>
      <c r="G6" s="124"/>
      <c r="H6" s="124"/>
      <c r="I6" s="125"/>
      <c r="J6" s="243"/>
      <c r="K6" s="244"/>
      <c r="L6" s="244"/>
      <c r="M6" s="244"/>
      <c r="N6" s="244"/>
      <c r="O6" s="244"/>
      <c r="P6" s="244"/>
      <c r="Q6" s="244"/>
      <c r="R6" s="244"/>
      <c r="S6" s="244"/>
      <c r="T6" s="244"/>
      <c r="U6" s="244"/>
      <c r="V6" s="244"/>
      <c r="W6" s="244"/>
      <c r="X6" s="244"/>
      <c r="Y6" s="244"/>
      <c r="Z6" s="244"/>
      <c r="AA6" s="244"/>
      <c r="AB6" s="244"/>
      <c r="AC6" s="244"/>
      <c r="AD6" s="244"/>
      <c r="AE6" s="244"/>
      <c r="AF6" s="244"/>
      <c r="AG6" s="244"/>
      <c r="AH6" s="244"/>
      <c r="AI6" s="244"/>
      <c r="AJ6" s="244"/>
      <c r="AK6" s="244"/>
      <c r="AL6" s="244"/>
      <c r="AM6" s="245"/>
      <c r="BH6" s="1" t="s">
        <v>28</v>
      </c>
    </row>
    <row r="7" spans="1:79" ht="9.75" customHeight="1">
      <c r="A7" s="120" t="s">
        <v>655</v>
      </c>
      <c r="B7" s="121"/>
      <c r="C7" s="121"/>
      <c r="D7" s="121"/>
      <c r="E7" s="121"/>
      <c r="F7" s="121"/>
      <c r="G7" s="121"/>
      <c r="H7" s="121"/>
      <c r="I7" s="122"/>
      <c r="J7" s="158"/>
      <c r="K7" s="154"/>
      <c r="L7" s="154"/>
      <c r="M7" s="154"/>
      <c r="N7" s="154"/>
      <c r="O7" s="154"/>
      <c r="P7" s="154"/>
      <c r="Q7" s="154"/>
      <c r="R7" s="154"/>
      <c r="S7" s="154"/>
      <c r="T7" s="154"/>
      <c r="U7" s="154"/>
      <c r="V7" s="154"/>
      <c r="W7" s="154"/>
      <c r="X7" s="154"/>
      <c r="Y7" s="154"/>
      <c r="Z7" s="154"/>
      <c r="AA7" s="154"/>
      <c r="AB7" s="154"/>
      <c r="AC7" s="154"/>
      <c r="AD7" s="154"/>
      <c r="AE7" s="154"/>
      <c r="AF7" s="154"/>
      <c r="AG7" s="154"/>
      <c r="AH7" s="154"/>
      <c r="AI7" s="154"/>
      <c r="AJ7" s="154"/>
      <c r="AK7" s="154"/>
      <c r="AL7" s="154"/>
      <c r="AM7" s="155"/>
      <c r="BH7" s="1" t="s">
        <v>28</v>
      </c>
    </row>
    <row r="8" spans="1:79" ht="10.050000000000001" customHeight="1">
      <c r="A8" s="141"/>
      <c r="B8" s="142"/>
      <c r="C8" s="142"/>
      <c r="D8" s="142"/>
      <c r="E8" s="142"/>
      <c r="F8" s="142"/>
      <c r="G8" s="142"/>
      <c r="H8" s="142"/>
      <c r="I8" s="143"/>
      <c r="J8" s="144" t="s">
        <v>37</v>
      </c>
      <c r="K8" s="145" t="s">
        <v>854</v>
      </c>
      <c r="L8" s="145"/>
      <c r="M8" s="145"/>
      <c r="N8" s="145"/>
      <c r="O8" s="145"/>
      <c r="P8" s="145"/>
      <c r="Q8" s="145"/>
      <c r="R8" s="145"/>
      <c r="S8" s="145"/>
      <c r="T8" s="145"/>
      <c r="U8" s="145"/>
      <c r="V8" s="145"/>
      <c r="W8" s="145"/>
      <c r="X8" s="145"/>
      <c r="Y8" s="145"/>
      <c r="Z8" s="145"/>
      <c r="AA8" s="145"/>
      <c r="AB8" s="145"/>
      <c r="AC8" s="145"/>
      <c r="AD8" s="145"/>
      <c r="AE8" s="145"/>
      <c r="AF8" s="145"/>
      <c r="AG8" s="145"/>
      <c r="AH8" s="145"/>
      <c r="AI8" s="145"/>
      <c r="AJ8" s="145"/>
      <c r="AK8" s="145"/>
      <c r="AL8" s="82" t="s">
        <v>38</v>
      </c>
      <c r="AM8" s="138"/>
      <c r="BE8" s="1" t="str">
        <f ca="1">MID(CELL("address",$CA$1),2,2)</f>
        <v>CA</v>
      </c>
      <c r="BF8" s="1">
        <f>IF(TRIM($K8)="","",IF(ISERROR(MATCH($K8,$CA$2:$CA$5,0)),"INPUT_ERROR",MATCH($K8,$CA$2:$CA$5,0)))</f>
        <v>1</v>
      </c>
      <c r="BH8" s="1">
        <v>2</v>
      </c>
      <c r="BI8" s="1" t="str">
        <f>"ITEM"&amp;BH8&amp; BG8 &amp;"=" &amp; $BF8</f>
        <v>ITEM2=1</v>
      </c>
    </row>
    <row r="9" spans="1:79" ht="9.75" customHeight="1">
      <c r="A9" s="141"/>
      <c r="B9" s="142"/>
      <c r="C9" s="142"/>
      <c r="D9" s="142"/>
      <c r="E9" s="142"/>
      <c r="F9" s="142"/>
      <c r="G9" s="142"/>
      <c r="H9" s="142"/>
      <c r="I9" s="143"/>
      <c r="J9" s="144"/>
      <c r="K9" s="145"/>
      <c r="L9" s="145"/>
      <c r="M9" s="145"/>
      <c r="N9" s="145"/>
      <c r="O9" s="145"/>
      <c r="P9" s="145"/>
      <c r="Q9" s="145"/>
      <c r="R9" s="145"/>
      <c r="S9" s="145"/>
      <c r="T9" s="145"/>
      <c r="U9" s="145"/>
      <c r="V9" s="145"/>
      <c r="W9" s="145"/>
      <c r="X9" s="145"/>
      <c r="Y9" s="145"/>
      <c r="Z9" s="145"/>
      <c r="AA9" s="145"/>
      <c r="AB9" s="145"/>
      <c r="AC9" s="145"/>
      <c r="AD9" s="145"/>
      <c r="AE9" s="145"/>
      <c r="AF9" s="145"/>
      <c r="AG9" s="145"/>
      <c r="AH9" s="145"/>
      <c r="AI9" s="145"/>
      <c r="AJ9" s="145"/>
      <c r="AK9" s="145"/>
      <c r="AL9" s="82"/>
      <c r="AM9" s="138"/>
      <c r="BH9" s="1" t="s">
        <v>28</v>
      </c>
    </row>
    <row r="10" spans="1:79" ht="9.75" customHeight="1">
      <c r="A10" s="141"/>
      <c r="B10" s="142"/>
      <c r="C10" s="142"/>
      <c r="D10" s="142"/>
      <c r="E10" s="142"/>
      <c r="F10" s="142"/>
      <c r="G10" s="142"/>
      <c r="H10" s="142"/>
      <c r="I10" s="143"/>
      <c r="J10" s="3"/>
      <c r="K10" s="82" t="s">
        <v>36</v>
      </c>
      <c r="L10" s="82"/>
      <c r="M10" s="82"/>
      <c r="N10" s="82"/>
      <c r="O10" s="82"/>
      <c r="P10" s="82"/>
      <c r="Q10" s="82"/>
      <c r="R10" s="82"/>
      <c r="S10" s="82"/>
      <c r="T10" s="82"/>
      <c r="U10" s="82"/>
      <c r="V10" s="82"/>
      <c r="W10" s="82"/>
      <c r="X10" s="82"/>
      <c r="Y10" s="82"/>
      <c r="Z10" s="82"/>
      <c r="AA10" s="82"/>
      <c r="AB10" s="82"/>
      <c r="AC10" s="82"/>
      <c r="AD10" s="82"/>
      <c r="AE10" s="82"/>
      <c r="AF10" s="82"/>
      <c r="AG10" s="82"/>
      <c r="AH10" s="82"/>
      <c r="AI10" s="82"/>
      <c r="AJ10" s="82"/>
      <c r="AK10" s="82"/>
      <c r="AL10" s="82"/>
      <c r="AM10" s="138"/>
      <c r="BH10" s="1" t="s">
        <v>28</v>
      </c>
    </row>
    <row r="11" spans="1:79" ht="9.75" customHeight="1">
      <c r="A11" s="141"/>
      <c r="B11" s="142"/>
      <c r="C11" s="142"/>
      <c r="D11" s="142"/>
      <c r="E11" s="142"/>
      <c r="F11" s="142"/>
      <c r="G11" s="142"/>
      <c r="H11" s="142"/>
      <c r="I11" s="143"/>
      <c r="J11" s="4"/>
      <c r="K11" s="82" t="s">
        <v>656</v>
      </c>
      <c r="L11" s="82"/>
      <c r="M11" s="82"/>
      <c r="N11" s="82"/>
      <c r="O11" s="82"/>
      <c r="P11" s="82"/>
      <c r="Q11" s="82"/>
      <c r="R11" s="82"/>
      <c r="S11" s="82"/>
      <c r="T11" s="82"/>
      <c r="U11" s="82"/>
      <c r="V11" s="82"/>
      <c r="W11" s="82"/>
      <c r="X11" s="82"/>
      <c r="Y11" s="82"/>
      <c r="Z11" s="82"/>
      <c r="AA11" s="82"/>
      <c r="AB11" s="82"/>
      <c r="AC11" s="82"/>
      <c r="AD11" s="82"/>
      <c r="AE11" s="82"/>
      <c r="AF11" s="82"/>
      <c r="AG11" s="82"/>
      <c r="AH11" s="82"/>
      <c r="AI11" s="82"/>
      <c r="AJ11" s="82"/>
      <c r="AK11" s="82"/>
      <c r="AL11" s="82"/>
      <c r="AM11" s="138"/>
      <c r="BH11" s="1" t="s">
        <v>28</v>
      </c>
    </row>
    <row r="12" spans="1:79" ht="9.75" customHeight="1">
      <c r="A12" s="141"/>
      <c r="B12" s="142"/>
      <c r="C12" s="142"/>
      <c r="D12" s="142"/>
      <c r="E12" s="142"/>
      <c r="F12" s="142"/>
      <c r="G12" s="142"/>
      <c r="H12" s="142"/>
      <c r="I12" s="143"/>
      <c r="J12" s="4"/>
      <c r="K12" s="82" t="s">
        <v>657</v>
      </c>
      <c r="L12" s="82"/>
      <c r="M12" s="82"/>
      <c r="N12" s="82"/>
      <c r="O12" s="82"/>
      <c r="P12" s="82"/>
      <c r="Q12" s="82"/>
      <c r="R12" s="82"/>
      <c r="S12" s="82"/>
      <c r="T12" s="82"/>
      <c r="U12" s="82"/>
      <c r="V12" s="82"/>
      <c r="W12" s="82"/>
      <c r="X12" s="82"/>
      <c r="Y12" s="82"/>
      <c r="Z12" s="82"/>
      <c r="AA12" s="82"/>
      <c r="AB12" s="82"/>
      <c r="AC12" s="82"/>
      <c r="AD12" s="82"/>
      <c r="AE12" s="82"/>
      <c r="AF12" s="82"/>
      <c r="AG12" s="82"/>
      <c r="AH12" s="82"/>
      <c r="AI12" s="82"/>
      <c r="AJ12" s="82"/>
      <c r="AK12" s="82"/>
      <c r="AL12" s="82"/>
      <c r="AM12" s="138"/>
      <c r="BH12" s="1" t="s">
        <v>28</v>
      </c>
    </row>
    <row r="13" spans="1:79" ht="9.75" customHeight="1">
      <c r="A13" s="141"/>
      <c r="B13" s="142"/>
      <c r="C13" s="142"/>
      <c r="D13" s="142"/>
      <c r="E13" s="142"/>
      <c r="F13" s="142"/>
      <c r="G13" s="142"/>
      <c r="H13" s="142"/>
      <c r="I13" s="143"/>
      <c r="J13" s="4"/>
      <c r="K13" s="82" t="s">
        <v>658</v>
      </c>
      <c r="L13" s="82"/>
      <c r="M13" s="82"/>
      <c r="N13" s="82"/>
      <c r="O13" s="82"/>
      <c r="P13" s="82"/>
      <c r="Q13" s="82"/>
      <c r="R13" s="82"/>
      <c r="S13" s="82"/>
      <c r="T13" s="82"/>
      <c r="U13" s="82"/>
      <c r="V13" s="82"/>
      <c r="W13" s="82"/>
      <c r="X13" s="82"/>
      <c r="Y13" s="82"/>
      <c r="Z13" s="82"/>
      <c r="AA13" s="82"/>
      <c r="AB13" s="82"/>
      <c r="AC13" s="82"/>
      <c r="AD13" s="82"/>
      <c r="AE13" s="82"/>
      <c r="AF13" s="82"/>
      <c r="AG13" s="82"/>
      <c r="AH13" s="82"/>
      <c r="AI13" s="82"/>
      <c r="AJ13" s="82"/>
      <c r="AK13" s="82"/>
      <c r="AL13" s="82"/>
      <c r="AM13" s="138"/>
      <c r="BH13" s="1" t="s">
        <v>28</v>
      </c>
    </row>
    <row r="14" spans="1:79" ht="9.75" customHeight="1">
      <c r="A14" s="141"/>
      <c r="B14" s="142"/>
      <c r="C14" s="142"/>
      <c r="D14" s="142"/>
      <c r="E14" s="142"/>
      <c r="F14" s="142"/>
      <c r="G14" s="142"/>
      <c r="H14" s="142"/>
      <c r="I14" s="143"/>
      <c r="J14" s="4"/>
      <c r="K14" s="82" t="s">
        <v>659</v>
      </c>
      <c r="L14" s="82"/>
      <c r="M14" s="82"/>
      <c r="N14" s="82"/>
      <c r="O14" s="82"/>
      <c r="P14" s="82"/>
      <c r="Q14" s="82"/>
      <c r="R14" s="82"/>
      <c r="S14" s="82"/>
      <c r="T14" s="82"/>
      <c r="U14" s="82"/>
      <c r="V14" s="82"/>
      <c r="W14" s="82"/>
      <c r="X14" s="82"/>
      <c r="Y14" s="82"/>
      <c r="Z14" s="82"/>
      <c r="AA14" s="82"/>
      <c r="AB14" s="82"/>
      <c r="AC14" s="82"/>
      <c r="AD14" s="82"/>
      <c r="AE14" s="82"/>
      <c r="AF14" s="82"/>
      <c r="AG14" s="82"/>
      <c r="AH14" s="82"/>
      <c r="AI14" s="82"/>
      <c r="AJ14" s="82"/>
      <c r="AK14" s="82"/>
      <c r="AL14" s="82"/>
      <c r="AM14" s="138"/>
      <c r="BH14" s="1" t="s">
        <v>28</v>
      </c>
    </row>
    <row r="15" spans="1:79" ht="9.75" customHeight="1">
      <c r="A15" s="123"/>
      <c r="B15" s="124"/>
      <c r="C15" s="124"/>
      <c r="D15" s="124"/>
      <c r="E15" s="124"/>
      <c r="F15" s="124"/>
      <c r="G15" s="124"/>
      <c r="H15" s="124"/>
      <c r="I15" s="125"/>
      <c r="J15" s="157"/>
      <c r="K15" s="98"/>
      <c r="L15" s="98"/>
      <c r="M15" s="98"/>
      <c r="N15" s="98"/>
      <c r="O15" s="98"/>
      <c r="P15" s="98"/>
      <c r="Q15" s="98"/>
      <c r="R15" s="98"/>
      <c r="S15" s="98"/>
      <c r="T15" s="98"/>
      <c r="U15" s="98"/>
      <c r="V15" s="98"/>
      <c r="W15" s="98"/>
      <c r="X15" s="98"/>
      <c r="Y15" s="98"/>
      <c r="Z15" s="98"/>
      <c r="AA15" s="98"/>
      <c r="AB15" s="98"/>
      <c r="AC15" s="98"/>
      <c r="AD15" s="98"/>
      <c r="AE15" s="98"/>
      <c r="AF15" s="98"/>
      <c r="AG15" s="98"/>
      <c r="AH15" s="98"/>
      <c r="AI15" s="98"/>
      <c r="AJ15" s="98"/>
      <c r="AK15" s="98"/>
      <c r="AL15" s="98"/>
      <c r="AM15" s="156"/>
      <c r="BH15" s="1" t="s">
        <v>28</v>
      </c>
    </row>
    <row r="16" spans="1:79" ht="9.75" customHeight="1">
      <c r="A16" s="130" t="s">
        <v>660</v>
      </c>
      <c r="B16" s="131"/>
      <c r="C16" s="131"/>
      <c r="D16" s="131"/>
      <c r="E16" s="131"/>
      <c r="F16" s="131"/>
      <c r="G16" s="131"/>
      <c r="H16" s="131"/>
      <c r="I16" s="131"/>
      <c r="J16" s="131"/>
      <c r="K16" s="131"/>
      <c r="L16" s="131"/>
      <c r="M16" s="131"/>
      <c r="N16" s="131"/>
      <c r="O16" s="131"/>
      <c r="P16" s="131"/>
      <c r="Q16" s="131"/>
      <c r="R16" s="131"/>
      <c r="S16" s="131"/>
      <c r="T16" s="131"/>
      <c r="U16" s="131"/>
      <c r="V16" s="131"/>
      <c r="W16" s="131"/>
      <c r="X16" s="131"/>
      <c r="Y16" s="131"/>
      <c r="Z16" s="131"/>
      <c r="AA16" s="131"/>
      <c r="AB16" s="131"/>
      <c r="AC16" s="131"/>
      <c r="AD16" s="131"/>
      <c r="AE16" s="131"/>
      <c r="AF16" s="131"/>
      <c r="AG16" s="131"/>
      <c r="AH16" s="131"/>
      <c r="AI16" s="131"/>
      <c r="AJ16" s="131"/>
      <c r="AK16" s="131"/>
      <c r="AL16" s="131"/>
      <c r="AM16" s="132"/>
      <c r="BH16" s="1" t="s">
        <v>28</v>
      </c>
    </row>
    <row r="17" spans="1:61" ht="9.75" customHeight="1">
      <c r="A17" s="133"/>
      <c r="B17" s="134"/>
      <c r="C17" s="134"/>
      <c r="D17" s="134"/>
      <c r="E17" s="134"/>
      <c r="F17" s="134"/>
      <c r="G17" s="134"/>
      <c r="H17" s="134"/>
      <c r="I17" s="134"/>
      <c r="J17" s="134"/>
      <c r="K17" s="134"/>
      <c r="L17" s="134"/>
      <c r="M17" s="134"/>
      <c r="N17" s="134"/>
      <c r="O17" s="134"/>
      <c r="P17" s="134"/>
      <c r="Q17" s="134"/>
      <c r="R17" s="134"/>
      <c r="S17" s="134"/>
      <c r="T17" s="134"/>
      <c r="U17" s="134"/>
      <c r="V17" s="134"/>
      <c r="W17" s="134"/>
      <c r="X17" s="134"/>
      <c r="Y17" s="134"/>
      <c r="Z17" s="134"/>
      <c r="AA17" s="134"/>
      <c r="AB17" s="134"/>
      <c r="AC17" s="134"/>
      <c r="AD17" s="134"/>
      <c r="AE17" s="134"/>
      <c r="AF17" s="134"/>
      <c r="AG17" s="134"/>
      <c r="AH17" s="134"/>
      <c r="AI17" s="134"/>
      <c r="AJ17" s="134"/>
      <c r="AK17" s="134"/>
      <c r="AL17" s="134"/>
      <c r="AM17" s="135"/>
      <c r="BH17" s="1" t="s">
        <v>28</v>
      </c>
    </row>
    <row r="18" spans="1:61" ht="10.050000000000001" customHeight="1">
      <c r="A18" s="312" t="s">
        <v>661</v>
      </c>
      <c r="B18" s="313"/>
      <c r="C18" s="313"/>
      <c r="D18" s="313"/>
      <c r="E18" s="313"/>
      <c r="F18" s="313"/>
      <c r="G18" s="313"/>
      <c r="H18" s="313"/>
      <c r="I18" s="314"/>
      <c r="J18" s="136" t="s">
        <v>855</v>
      </c>
      <c r="K18" s="126"/>
      <c r="L18" s="126"/>
      <c r="M18" s="126"/>
      <c r="N18" s="126"/>
      <c r="O18" s="126"/>
      <c r="P18" s="126"/>
      <c r="Q18" s="126"/>
      <c r="R18" s="126"/>
      <c r="S18" s="126"/>
      <c r="T18" s="126"/>
      <c r="U18" s="126"/>
      <c r="V18" s="126"/>
      <c r="W18" s="126"/>
      <c r="X18" s="126"/>
      <c r="Y18" s="126"/>
      <c r="Z18" s="126"/>
      <c r="AA18" s="126"/>
      <c r="AB18" s="126"/>
      <c r="AC18" s="126"/>
      <c r="AD18" s="126"/>
      <c r="AE18" s="126"/>
      <c r="AF18" s="126"/>
      <c r="AG18" s="126"/>
      <c r="AH18" s="126"/>
      <c r="AI18" s="126"/>
      <c r="AJ18" s="126"/>
      <c r="AK18" s="126"/>
      <c r="AL18" s="126"/>
      <c r="AM18" s="127"/>
      <c r="BH18" s="1">
        <v>3</v>
      </c>
      <c r="BI18" s="1" t="str">
        <f>"ITEM"&amp;BH18&amp; BG18 &amp;"="&amp; IF(TRIM($J18)="","",$J18)</f>
        <v>ITEM3=大阪府パブリックコメント手続実施要綱に基づき実施</v>
      </c>
    </row>
    <row r="19" spans="1:61" ht="9.75" customHeight="1">
      <c r="A19" s="312"/>
      <c r="B19" s="313"/>
      <c r="C19" s="313"/>
      <c r="D19" s="313"/>
      <c r="E19" s="313"/>
      <c r="F19" s="313"/>
      <c r="G19" s="313"/>
      <c r="H19" s="313"/>
      <c r="I19" s="314"/>
      <c r="J19" s="150"/>
      <c r="K19" s="151"/>
      <c r="L19" s="151"/>
      <c r="M19" s="151"/>
      <c r="N19" s="151"/>
      <c r="O19" s="151"/>
      <c r="P19" s="151"/>
      <c r="Q19" s="151"/>
      <c r="R19" s="151"/>
      <c r="S19" s="151"/>
      <c r="T19" s="151"/>
      <c r="U19" s="151"/>
      <c r="V19" s="151"/>
      <c r="W19" s="151"/>
      <c r="X19" s="151"/>
      <c r="Y19" s="151"/>
      <c r="Z19" s="151"/>
      <c r="AA19" s="151"/>
      <c r="AB19" s="151"/>
      <c r="AC19" s="151"/>
      <c r="AD19" s="151"/>
      <c r="AE19" s="151"/>
      <c r="AF19" s="151"/>
      <c r="AG19" s="151"/>
      <c r="AH19" s="151"/>
      <c r="AI19" s="151"/>
      <c r="AJ19" s="151"/>
      <c r="AK19" s="151"/>
      <c r="AL19" s="151"/>
      <c r="AM19" s="152"/>
      <c r="BH19" s="1" t="s">
        <v>28</v>
      </c>
    </row>
    <row r="20" spans="1:61" ht="9.75" customHeight="1">
      <c r="A20" s="312"/>
      <c r="B20" s="313"/>
      <c r="C20" s="313"/>
      <c r="D20" s="313"/>
      <c r="E20" s="313"/>
      <c r="F20" s="313"/>
      <c r="G20" s="313"/>
      <c r="H20" s="313"/>
      <c r="I20" s="314"/>
      <c r="J20" s="150"/>
      <c r="K20" s="151"/>
      <c r="L20" s="151"/>
      <c r="M20" s="151"/>
      <c r="N20" s="151"/>
      <c r="O20" s="151"/>
      <c r="P20" s="151"/>
      <c r="Q20" s="151"/>
      <c r="R20" s="151"/>
      <c r="S20" s="151"/>
      <c r="T20" s="151"/>
      <c r="U20" s="151"/>
      <c r="V20" s="151"/>
      <c r="W20" s="151"/>
      <c r="X20" s="151"/>
      <c r="Y20" s="151"/>
      <c r="Z20" s="151"/>
      <c r="AA20" s="151"/>
      <c r="AB20" s="151"/>
      <c r="AC20" s="151"/>
      <c r="AD20" s="151"/>
      <c r="AE20" s="151"/>
      <c r="AF20" s="151"/>
      <c r="AG20" s="151"/>
      <c r="AH20" s="151"/>
      <c r="AI20" s="151"/>
      <c r="AJ20" s="151"/>
      <c r="AK20" s="151"/>
      <c r="AL20" s="151"/>
      <c r="AM20" s="152"/>
      <c r="BH20" s="1" t="s">
        <v>28</v>
      </c>
    </row>
    <row r="21" spans="1:61" ht="9.75" customHeight="1">
      <c r="A21" s="312"/>
      <c r="B21" s="313"/>
      <c r="C21" s="313"/>
      <c r="D21" s="313"/>
      <c r="E21" s="313"/>
      <c r="F21" s="313"/>
      <c r="G21" s="313"/>
      <c r="H21" s="313"/>
      <c r="I21" s="314"/>
      <c r="J21" s="137"/>
      <c r="K21" s="128"/>
      <c r="L21" s="128"/>
      <c r="M21" s="128"/>
      <c r="N21" s="128"/>
      <c r="O21" s="128"/>
      <c r="P21" s="128"/>
      <c r="Q21" s="128"/>
      <c r="R21" s="128"/>
      <c r="S21" s="128"/>
      <c r="T21" s="128"/>
      <c r="U21" s="128"/>
      <c r="V21" s="128"/>
      <c r="W21" s="128"/>
      <c r="X21" s="128"/>
      <c r="Y21" s="128"/>
      <c r="Z21" s="128"/>
      <c r="AA21" s="128"/>
      <c r="AB21" s="128"/>
      <c r="AC21" s="128"/>
      <c r="AD21" s="128"/>
      <c r="AE21" s="128"/>
      <c r="AF21" s="128"/>
      <c r="AG21" s="128"/>
      <c r="AH21" s="128"/>
      <c r="AI21" s="128"/>
      <c r="AJ21" s="128"/>
      <c r="AK21" s="128"/>
      <c r="AL21" s="128"/>
      <c r="AM21" s="129"/>
      <c r="BH21" s="1" t="s">
        <v>28</v>
      </c>
    </row>
    <row r="22" spans="1:61" ht="10.050000000000001" customHeight="1">
      <c r="A22" s="312" t="s">
        <v>662</v>
      </c>
      <c r="B22" s="313"/>
      <c r="C22" s="313"/>
      <c r="D22" s="313"/>
      <c r="E22" s="313"/>
      <c r="F22" s="313"/>
      <c r="G22" s="313"/>
      <c r="H22" s="313"/>
      <c r="I22" s="314"/>
      <c r="J22" s="136" t="s">
        <v>856</v>
      </c>
      <c r="K22" s="126"/>
      <c r="L22" s="126"/>
      <c r="M22" s="126"/>
      <c r="N22" s="126"/>
      <c r="O22" s="126"/>
      <c r="P22" s="126"/>
      <c r="Q22" s="126"/>
      <c r="R22" s="126"/>
      <c r="S22" s="126"/>
      <c r="T22" s="126"/>
      <c r="U22" s="126"/>
      <c r="V22" s="126"/>
      <c r="W22" s="126"/>
      <c r="X22" s="126"/>
      <c r="Y22" s="126"/>
      <c r="Z22" s="126"/>
      <c r="AA22" s="126"/>
      <c r="AB22" s="126"/>
      <c r="AC22" s="126"/>
      <c r="AD22" s="126"/>
      <c r="AE22" s="126"/>
      <c r="AF22" s="126"/>
      <c r="AG22" s="126"/>
      <c r="AH22" s="126"/>
      <c r="AI22" s="126"/>
      <c r="AJ22" s="126"/>
      <c r="AK22" s="126"/>
      <c r="AL22" s="126"/>
      <c r="AM22" s="127"/>
      <c r="BH22" s="1">
        <v>4</v>
      </c>
      <c r="BI22" s="1" t="str">
        <f>"ITEM"&amp;BH22&amp; BG22 &amp;"="&amp; IF(TRIM($J22)="","",TEXT($J22,"yyyymmdd"))</f>
        <v>ITEM4=令和５年１１月１日～同年１１月３０日</v>
      </c>
    </row>
    <row r="23" spans="1:61" ht="9.75" customHeight="1">
      <c r="A23" s="312"/>
      <c r="B23" s="313"/>
      <c r="C23" s="313"/>
      <c r="D23" s="313"/>
      <c r="E23" s="313"/>
      <c r="F23" s="313"/>
      <c r="G23" s="313"/>
      <c r="H23" s="313"/>
      <c r="I23" s="314"/>
      <c r="J23" s="137"/>
      <c r="K23" s="128"/>
      <c r="L23" s="128"/>
      <c r="M23" s="128"/>
      <c r="N23" s="128"/>
      <c r="O23" s="128"/>
      <c r="P23" s="128"/>
      <c r="Q23" s="128"/>
      <c r="R23" s="128"/>
      <c r="S23" s="128"/>
      <c r="T23" s="128"/>
      <c r="U23" s="128"/>
      <c r="V23" s="128"/>
      <c r="W23" s="128"/>
      <c r="X23" s="128"/>
      <c r="Y23" s="128"/>
      <c r="Z23" s="128"/>
      <c r="AA23" s="128"/>
      <c r="AB23" s="128"/>
      <c r="AC23" s="128"/>
      <c r="AD23" s="128"/>
      <c r="AE23" s="128"/>
      <c r="AF23" s="128"/>
      <c r="AG23" s="128"/>
      <c r="AH23" s="128"/>
      <c r="AI23" s="128"/>
      <c r="AJ23" s="128"/>
      <c r="AK23" s="128"/>
      <c r="AL23" s="128"/>
      <c r="AM23" s="129"/>
      <c r="BH23" s="1" t="s">
        <v>28</v>
      </c>
    </row>
    <row r="24" spans="1:61" ht="9.75" customHeight="1">
      <c r="A24" s="120" t="s">
        <v>663</v>
      </c>
      <c r="B24" s="121"/>
      <c r="C24" s="121"/>
      <c r="D24" s="121"/>
      <c r="E24" s="121"/>
      <c r="F24" s="121"/>
      <c r="G24" s="121"/>
      <c r="H24" s="121"/>
      <c r="I24" s="122"/>
      <c r="J24" s="136"/>
      <c r="K24" s="126"/>
      <c r="L24" s="126"/>
      <c r="M24" s="126"/>
      <c r="N24" s="126"/>
      <c r="O24" s="126"/>
      <c r="P24" s="126"/>
      <c r="Q24" s="126"/>
      <c r="R24" s="126"/>
      <c r="S24" s="126"/>
      <c r="T24" s="126"/>
      <c r="U24" s="126"/>
      <c r="V24" s="126"/>
      <c r="W24" s="126"/>
      <c r="X24" s="126"/>
      <c r="Y24" s="126"/>
      <c r="Z24" s="126"/>
      <c r="AA24" s="126"/>
      <c r="AB24" s="126"/>
      <c r="AC24" s="126"/>
      <c r="AD24" s="126"/>
      <c r="AE24" s="126"/>
      <c r="AF24" s="126"/>
      <c r="AG24" s="126"/>
      <c r="AH24" s="126"/>
      <c r="AI24" s="126"/>
      <c r="AJ24" s="126"/>
      <c r="AK24" s="126"/>
      <c r="AL24" s="126"/>
      <c r="AM24" s="127"/>
      <c r="BH24" s="1">
        <v>5</v>
      </c>
      <c r="BI24" s="1" t="str">
        <f>"ITEM"&amp;BH24&amp; BG24 &amp;"="&amp; IF(TRIM($J24)="","",$J24)</f>
        <v>ITEM5=</v>
      </c>
    </row>
    <row r="25" spans="1:61" ht="9.75" customHeight="1">
      <c r="A25" s="141"/>
      <c r="B25" s="142"/>
      <c r="C25" s="142"/>
      <c r="D25" s="142"/>
      <c r="E25" s="142"/>
      <c r="F25" s="142"/>
      <c r="G25" s="142"/>
      <c r="H25" s="142"/>
      <c r="I25" s="143"/>
      <c r="J25" s="150"/>
      <c r="K25" s="151"/>
      <c r="L25" s="151"/>
      <c r="M25" s="151"/>
      <c r="N25" s="151"/>
      <c r="O25" s="151"/>
      <c r="P25" s="151"/>
      <c r="Q25" s="151"/>
      <c r="R25" s="151"/>
      <c r="S25" s="151"/>
      <c r="T25" s="151"/>
      <c r="U25" s="151"/>
      <c r="V25" s="151"/>
      <c r="W25" s="151"/>
      <c r="X25" s="151"/>
      <c r="Y25" s="151"/>
      <c r="Z25" s="151"/>
      <c r="AA25" s="151"/>
      <c r="AB25" s="151"/>
      <c r="AC25" s="151"/>
      <c r="AD25" s="151"/>
      <c r="AE25" s="151"/>
      <c r="AF25" s="151"/>
      <c r="AG25" s="151"/>
      <c r="AH25" s="151"/>
      <c r="AI25" s="151"/>
      <c r="AJ25" s="151"/>
      <c r="AK25" s="151"/>
      <c r="AL25" s="151"/>
      <c r="AM25" s="152"/>
      <c r="BH25" s="1" t="s">
        <v>28</v>
      </c>
    </row>
    <row r="26" spans="1:61" ht="9.75" customHeight="1">
      <c r="A26" s="123"/>
      <c r="B26" s="124"/>
      <c r="C26" s="124"/>
      <c r="D26" s="124"/>
      <c r="E26" s="124"/>
      <c r="F26" s="124"/>
      <c r="G26" s="124"/>
      <c r="H26" s="124"/>
      <c r="I26" s="125"/>
      <c r="J26" s="137"/>
      <c r="K26" s="128"/>
      <c r="L26" s="128"/>
      <c r="M26" s="128"/>
      <c r="N26" s="128"/>
      <c r="O26" s="128"/>
      <c r="P26" s="128"/>
      <c r="Q26" s="128"/>
      <c r="R26" s="128"/>
      <c r="S26" s="128"/>
      <c r="T26" s="128"/>
      <c r="U26" s="128"/>
      <c r="V26" s="128"/>
      <c r="W26" s="128"/>
      <c r="X26" s="128"/>
      <c r="Y26" s="128"/>
      <c r="Z26" s="128"/>
      <c r="AA26" s="128"/>
      <c r="AB26" s="128"/>
      <c r="AC26" s="128"/>
      <c r="AD26" s="128"/>
      <c r="AE26" s="128"/>
      <c r="AF26" s="128"/>
      <c r="AG26" s="128"/>
      <c r="AH26" s="128"/>
      <c r="AI26" s="128"/>
      <c r="AJ26" s="128"/>
      <c r="AK26" s="128"/>
      <c r="AL26" s="128"/>
      <c r="AM26" s="129"/>
      <c r="BH26" s="1" t="s">
        <v>28</v>
      </c>
    </row>
    <row r="27" spans="1:61" ht="10.050000000000001" customHeight="1">
      <c r="A27" s="312" t="s">
        <v>664</v>
      </c>
      <c r="B27" s="313"/>
      <c r="C27" s="313"/>
      <c r="D27" s="313"/>
      <c r="E27" s="313"/>
      <c r="F27" s="313"/>
      <c r="G27" s="313"/>
      <c r="H27" s="313"/>
      <c r="I27" s="314"/>
      <c r="J27" s="136" t="s">
        <v>857</v>
      </c>
      <c r="K27" s="126"/>
      <c r="L27" s="126"/>
      <c r="M27" s="126"/>
      <c r="N27" s="126"/>
      <c r="O27" s="126"/>
      <c r="P27" s="126"/>
      <c r="Q27" s="126"/>
      <c r="R27" s="126"/>
      <c r="S27" s="126"/>
      <c r="T27" s="126"/>
      <c r="U27" s="126"/>
      <c r="V27" s="126"/>
      <c r="W27" s="126"/>
      <c r="X27" s="126"/>
      <c r="Y27" s="126"/>
      <c r="Z27" s="126"/>
      <c r="AA27" s="126"/>
      <c r="AB27" s="126"/>
      <c r="AC27" s="126"/>
      <c r="AD27" s="126"/>
      <c r="AE27" s="126"/>
      <c r="AF27" s="126"/>
      <c r="AG27" s="126"/>
      <c r="AH27" s="126"/>
      <c r="AI27" s="126"/>
      <c r="AJ27" s="126"/>
      <c r="AK27" s="126"/>
      <c r="AL27" s="126"/>
      <c r="AM27" s="127"/>
      <c r="BH27" s="1" t="s">
        <v>621</v>
      </c>
      <c r="BI27" s="1" t="str">
        <f>"ITEM"&amp;BH27&amp; BG27 &amp;"="&amp; IF(TRIM($J27)="","",$J27)</f>
        <v>ITEM6_1=〇Ⅲ　４　特定個人情報ファイルの取扱い委託について
　情報保護管理体制の確認について
　今の時代システムはどんどん新しくなり、情報保護の管理は常に進化しているため、「十分である」という表現はおかしいのではないか。見直し改善について明記してほしい。</v>
      </c>
    </row>
    <row r="28" spans="1:61" ht="9.75" customHeight="1">
      <c r="A28" s="312"/>
      <c r="B28" s="313"/>
      <c r="C28" s="313"/>
      <c r="D28" s="313"/>
      <c r="E28" s="313"/>
      <c r="F28" s="313"/>
      <c r="G28" s="313"/>
      <c r="H28" s="313"/>
      <c r="I28" s="314"/>
      <c r="J28" s="150"/>
      <c r="K28" s="151"/>
      <c r="L28" s="151"/>
      <c r="M28" s="151"/>
      <c r="N28" s="151"/>
      <c r="O28" s="151"/>
      <c r="P28" s="151"/>
      <c r="Q28" s="151"/>
      <c r="R28" s="151"/>
      <c r="S28" s="151"/>
      <c r="T28" s="151"/>
      <c r="U28" s="151"/>
      <c r="V28" s="151"/>
      <c r="W28" s="151"/>
      <c r="X28" s="151"/>
      <c r="Y28" s="151"/>
      <c r="Z28" s="151"/>
      <c r="AA28" s="151"/>
      <c r="AB28" s="151"/>
      <c r="AC28" s="151"/>
      <c r="AD28" s="151"/>
      <c r="AE28" s="151"/>
      <c r="AF28" s="151"/>
      <c r="AG28" s="151"/>
      <c r="AH28" s="151"/>
      <c r="AI28" s="151"/>
      <c r="AJ28" s="151"/>
      <c r="AK28" s="151"/>
      <c r="AL28" s="151"/>
      <c r="AM28" s="152"/>
      <c r="BH28" s="1" t="s">
        <v>28</v>
      </c>
    </row>
    <row r="29" spans="1:61" ht="9.75" customHeight="1">
      <c r="A29" s="312"/>
      <c r="B29" s="313"/>
      <c r="C29" s="313"/>
      <c r="D29" s="313"/>
      <c r="E29" s="313"/>
      <c r="F29" s="313"/>
      <c r="G29" s="313"/>
      <c r="H29" s="313"/>
      <c r="I29" s="314"/>
      <c r="J29" s="150"/>
      <c r="K29" s="151"/>
      <c r="L29" s="151"/>
      <c r="M29" s="151"/>
      <c r="N29" s="151"/>
      <c r="O29" s="151"/>
      <c r="P29" s="151"/>
      <c r="Q29" s="151"/>
      <c r="R29" s="151"/>
      <c r="S29" s="151"/>
      <c r="T29" s="151"/>
      <c r="U29" s="151"/>
      <c r="V29" s="151"/>
      <c r="W29" s="151"/>
      <c r="X29" s="151"/>
      <c r="Y29" s="151"/>
      <c r="Z29" s="151"/>
      <c r="AA29" s="151"/>
      <c r="AB29" s="151"/>
      <c r="AC29" s="151"/>
      <c r="AD29" s="151"/>
      <c r="AE29" s="151"/>
      <c r="AF29" s="151"/>
      <c r="AG29" s="151"/>
      <c r="AH29" s="151"/>
      <c r="AI29" s="151"/>
      <c r="AJ29" s="151"/>
      <c r="AK29" s="151"/>
      <c r="AL29" s="151"/>
      <c r="AM29" s="152"/>
      <c r="BH29" s="1" t="s">
        <v>28</v>
      </c>
    </row>
    <row r="30" spans="1:61" ht="9.75" customHeight="1">
      <c r="A30" s="312"/>
      <c r="B30" s="313"/>
      <c r="C30" s="313"/>
      <c r="D30" s="313"/>
      <c r="E30" s="313"/>
      <c r="F30" s="313"/>
      <c r="G30" s="313"/>
      <c r="H30" s="313"/>
      <c r="I30" s="314"/>
      <c r="J30" s="150"/>
      <c r="K30" s="151"/>
      <c r="L30" s="151"/>
      <c r="M30" s="151"/>
      <c r="N30" s="151"/>
      <c r="O30" s="151"/>
      <c r="P30" s="151"/>
      <c r="Q30" s="151"/>
      <c r="R30" s="151"/>
      <c r="S30" s="151"/>
      <c r="T30" s="151"/>
      <c r="U30" s="151"/>
      <c r="V30" s="151"/>
      <c r="W30" s="151"/>
      <c r="X30" s="151"/>
      <c r="Y30" s="151"/>
      <c r="Z30" s="151"/>
      <c r="AA30" s="151"/>
      <c r="AB30" s="151"/>
      <c r="AC30" s="151"/>
      <c r="AD30" s="151"/>
      <c r="AE30" s="151"/>
      <c r="AF30" s="151"/>
      <c r="AG30" s="151"/>
      <c r="AH30" s="151"/>
      <c r="AI30" s="151"/>
      <c r="AJ30" s="151"/>
      <c r="AK30" s="151"/>
      <c r="AL30" s="151"/>
      <c r="AM30" s="152"/>
      <c r="BH30" s="1" t="s">
        <v>28</v>
      </c>
    </row>
    <row r="31" spans="1:61" ht="9.75" customHeight="1">
      <c r="A31" s="312"/>
      <c r="B31" s="313"/>
      <c r="C31" s="313"/>
      <c r="D31" s="313"/>
      <c r="E31" s="313"/>
      <c r="F31" s="313"/>
      <c r="G31" s="313"/>
      <c r="H31" s="313"/>
      <c r="I31" s="314"/>
      <c r="J31" s="150"/>
      <c r="K31" s="151"/>
      <c r="L31" s="151"/>
      <c r="M31" s="151"/>
      <c r="N31" s="151"/>
      <c r="O31" s="151"/>
      <c r="P31" s="151"/>
      <c r="Q31" s="151"/>
      <c r="R31" s="151"/>
      <c r="S31" s="151"/>
      <c r="T31" s="151"/>
      <c r="U31" s="151"/>
      <c r="V31" s="151"/>
      <c r="W31" s="151"/>
      <c r="X31" s="151"/>
      <c r="Y31" s="151"/>
      <c r="Z31" s="151"/>
      <c r="AA31" s="151"/>
      <c r="AB31" s="151"/>
      <c r="AC31" s="151"/>
      <c r="AD31" s="151"/>
      <c r="AE31" s="151"/>
      <c r="AF31" s="151"/>
      <c r="AG31" s="151"/>
      <c r="AH31" s="151"/>
      <c r="AI31" s="151"/>
      <c r="AJ31" s="151"/>
      <c r="AK31" s="151"/>
      <c r="AL31" s="151"/>
      <c r="AM31" s="152"/>
      <c r="BH31" s="1" t="s">
        <v>622</v>
      </c>
      <c r="BI31" s="1" t="str">
        <f>"ITEM"&amp;BH31&amp; BG31 &amp;"="&amp; IF(TRIM($J31)="","",$J31)</f>
        <v>ITEM6_2=</v>
      </c>
    </row>
    <row r="32" spans="1:61" ht="9.75" customHeight="1">
      <c r="A32" s="312"/>
      <c r="B32" s="313"/>
      <c r="C32" s="313"/>
      <c r="D32" s="313"/>
      <c r="E32" s="313"/>
      <c r="F32" s="313"/>
      <c r="G32" s="313"/>
      <c r="H32" s="313"/>
      <c r="I32" s="314"/>
      <c r="J32" s="137"/>
      <c r="K32" s="128"/>
      <c r="L32" s="128"/>
      <c r="M32" s="128"/>
      <c r="N32" s="128"/>
      <c r="O32" s="128"/>
      <c r="P32" s="128"/>
      <c r="Q32" s="128"/>
      <c r="R32" s="128"/>
      <c r="S32" s="128"/>
      <c r="T32" s="128"/>
      <c r="U32" s="128"/>
      <c r="V32" s="128"/>
      <c r="W32" s="128"/>
      <c r="X32" s="128"/>
      <c r="Y32" s="128"/>
      <c r="Z32" s="128"/>
      <c r="AA32" s="128"/>
      <c r="AB32" s="128"/>
      <c r="AC32" s="128"/>
      <c r="AD32" s="128"/>
      <c r="AE32" s="128"/>
      <c r="AF32" s="128"/>
      <c r="AG32" s="128"/>
      <c r="AH32" s="128"/>
      <c r="AI32" s="128"/>
      <c r="AJ32" s="128"/>
      <c r="AK32" s="128"/>
      <c r="AL32" s="128"/>
      <c r="AM32" s="129"/>
      <c r="BH32" s="1" t="s">
        <v>623</v>
      </c>
      <c r="BI32" s="1" t="str">
        <f>"ITEM"&amp;BH32&amp; BG32 &amp;"="&amp; IF(TRIM($J32)="","",$J32)</f>
        <v>ITEM6_3=</v>
      </c>
    </row>
    <row r="33" spans="1:61" ht="10.050000000000001" customHeight="1">
      <c r="A33" s="312" t="s">
        <v>665</v>
      </c>
      <c r="B33" s="313"/>
      <c r="C33" s="313"/>
      <c r="D33" s="313"/>
      <c r="E33" s="313"/>
      <c r="F33" s="313"/>
      <c r="G33" s="313"/>
      <c r="H33" s="313"/>
      <c r="I33" s="314"/>
      <c r="J33" s="136" t="s">
        <v>858</v>
      </c>
      <c r="K33" s="126"/>
      <c r="L33" s="126"/>
      <c r="M33" s="126"/>
      <c r="N33" s="126"/>
      <c r="O33" s="126"/>
      <c r="P33" s="126"/>
      <c r="Q33" s="126"/>
      <c r="R33" s="126"/>
      <c r="S33" s="126"/>
      <c r="T33" s="126"/>
      <c r="U33" s="126"/>
      <c r="V33" s="126"/>
      <c r="W33" s="126"/>
      <c r="X33" s="126"/>
      <c r="Y33" s="126"/>
      <c r="Z33" s="126"/>
      <c r="AA33" s="126"/>
      <c r="AB33" s="126"/>
      <c r="AC33" s="126"/>
      <c r="AD33" s="126"/>
      <c r="AE33" s="126"/>
      <c r="AF33" s="126"/>
      <c r="AG33" s="126"/>
      <c r="AH33" s="126"/>
      <c r="AI33" s="126"/>
      <c r="AJ33" s="126"/>
      <c r="AK33" s="126"/>
      <c r="AL33" s="126"/>
      <c r="AM33" s="127"/>
      <c r="BH33" s="1" t="s">
        <v>625</v>
      </c>
      <c r="BI33" s="1" t="str">
        <f>"ITEM"&amp;BH33&amp; BG33 &amp;"="&amp; IF(TRIM($J33)="","",$J33)</f>
        <v>ITEM7_1=なし</v>
      </c>
    </row>
    <row r="34" spans="1:61" ht="9.75" customHeight="1">
      <c r="A34" s="312"/>
      <c r="B34" s="313"/>
      <c r="C34" s="313"/>
      <c r="D34" s="313"/>
      <c r="E34" s="313"/>
      <c r="F34" s="313"/>
      <c r="G34" s="313"/>
      <c r="H34" s="313"/>
      <c r="I34" s="314"/>
      <c r="J34" s="150"/>
      <c r="K34" s="151"/>
      <c r="L34" s="151"/>
      <c r="M34" s="151"/>
      <c r="N34" s="151"/>
      <c r="O34" s="151"/>
      <c r="P34" s="151"/>
      <c r="Q34" s="151"/>
      <c r="R34" s="151"/>
      <c r="S34" s="151"/>
      <c r="T34" s="151"/>
      <c r="U34" s="151"/>
      <c r="V34" s="151"/>
      <c r="W34" s="151"/>
      <c r="X34" s="151"/>
      <c r="Y34" s="151"/>
      <c r="Z34" s="151"/>
      <c r="AA34" s="151"/>
      <c r="AB34" s="151"/>
      <c r="AC34" s="151"/>
      <c r="AD34" s="151"/>
      <c r="AE34" s="151"/>
      <c r="AF34" s="151"/>
      <c r="AG34" s="151"/>
      <c r="AH34" s="151"/>
      <c r="AI34" s="151"/>
      <c r="AJ34" s="151"/>
      <c r="AK34" s="151"/>
      <c r="AL34" s="151"/>
      <c r="AM34" s="152"/>
      <c r="BH34" s="1" t="s">
        <v>28</v>
      </c>
    </row>
    <row r="35" spans="1:61" ht="9.75" customHeight="1">
      <c r="A35" s="312"/>
      <c r="B35" s="313"/>
      <c r="C35" s="313"/>
      <c r="D35" s="313"/>
      <c r="E35" s="313"/>
      <c r="F35" s="313"/>
      <c r="G35" s="313"/>
      <c r="H35" s="313"/>
      <c r="I35" s="314"/>
      <c r="J35" s="150"/>
      <c r="K35" s="151"/>
      <c r="L35" s="151"/>
      <c r="M35" s="151"/>
      <c r="N35" s="151"/>
      <c r="O35" s="151"/>
      <c r="P35" s="151"/>
      <c r="Q35" s="151"/>
      <c r="R35" s="151"/>
      <c r="S35" s="151"/>
      <c r="T35" s="151"/>
      <c r="U35" s="151"/>
      <c r="V35" s="151"/>
      <c r="W35" s="151"/>
      <c r="X35" s="151"/>
      <c r="Y35" s="151"/>
      <c r="Z35" s="151"/>
      <c r="AA35" s="151"/>
      <c r="AB35" s="151"/>
      <c r="AC35" s="151"/>
      <c r="AD35" s="151"/>
      <c r="AE35" s="151"/>
      <c r="AF35" s="151"/>
      <c r="AG35" s="151"/>
      <c r="AH35" s="151"/>
      <c r="AI35" s="151"/>
      <c r="AJ35" s="151"/>
      <c r="AK35" s="151"/>
      <c r="AL35" s="151"/>
      <c r="AM35" s="152"/>
      <c r="BH35" s="1" t="s">
        <v>28</v>
      </c>
    </row>
    <row r="36" spans="1:61" ht="9.75" customHeight="1">
      <c r="A36" s="312"/>
      <c r="B36" s="313"/>
      <c r="C36" s="313"/>
      <c r="D36" s="313"/>
      <c r="E36" s="313"/>
      <c r="F36" s="313"/>
      <c r="G36" s="313"/>
      <c r="H36" s="313"/>
      <c r="I36" s="314"/>
      <c r="J36" s="150"/>
      <c r="K36" s="151"/>
      <c r="L36" s="151"/>
      <c r="M36" s="151"/>
      <c r="N36" s="151"/>
      <c r="O36" s="151"/>
      <c r="P36" s="151"/>
      <c r="Q36" s="151"/>
      <c r="R36" s="151"/>
      <c r="S36" s="151"/>
      <c r="T36" s="151"/>
      <c r="U36" s="151"/>
      <c r="V36" s="151"/>
      <c r="W36" s="151"/>
      <c r="X36" s="151"/>
      <c r="Y36" s="151"/>
      <c r="Z36" s="151"/>
      <c r="AA36" s="151"/>
      <c r="AB36" s="151"/>
      <c r="AC36" s="151"/>
      <c r="AD36" s="151"/>
      <c r="AE36" s="151"/>
      <c r="AF36" s="151"/>
      <c r="AG36" s="151"/>
      <c r="AH36" s="151"/>
      <c r="AI36" s="151"/>
      <c r="AJ36" s="151"/>
      <c r="AK36" s="151"/>
      <c r="AL36" s="151"/>
      <c r="AM36" s="152"/>
      <c r="BH36" s="1" t="s">
        <v>28</v>
      </c>
    </row>
    <row r="37" spans="1:61" ht="9.75" customHeight="1">
      <c r="A37" s="312"/>
      <c r="B37" s="313"/>
      <c r="C37" s="313"/>
      <c r="D37" s="313"/>
      <c r="E37" s="313"/>
      <c r="F37" s="313"/>
      <c r="G37" s="313"/>
      <c r="H37" s="313"/>
      <c r="I37" s="314"/>
      <c r="J37" s="150"/>
      <c r="K37" s="151"/>
      <c r="L37" s="151"/>
      <c r="M37" s="151"/>
      <c r="N37" s="151"/>
      <c r="O37" s="151"/>
      <c r="P37" s="151"/>
      <c r="Q37" s="151"/>
      <c r="R37" s="151"/>
      <c r="S37" s="151"/>
      <c r="T37" s="151"/>
      <c r="U37" s="151"/>
      <c r="V37" s="151"/>
      <c r="W37" s="151"/>
      <c r="X37" s="151"/>
      <c r="Y37" s="151"/>
      <c r="Z37" s="151"/>
      <c r="AA37" s="151"/>
      <c r="AB37" s="151"/>
      <c r="AC37" s="151"/>
      <c r="AD37" s="151"/>
      <c r="AE37" s="151"/>
      <c r="AF37" s="151"/>
      <c r="AG37" s="151"/>
      <c r="AH37" s="151"/>
      <c r="AI37" s="151"/>
      <c r="AJ37" s="151"/>
      <c r="AK37" s="151"/>
      <c r="AL37" s="151"/>
      <c r="AM37" s="152"/>
      <c r="BH37" s="1" t="s">
        <v>626</v>
      </c>
      <c r="BI37" s="1" t="str">
        <f>"ITEM"&amp;BH37&amp; BG37 &amp;"="&amp; IF(TRIM($J37)="","",$J37)</f>
        <v>ITEM7_2=</v>
      </c>
    </row>
    <row r="38" spans="1:61" ht="9.75" customHeight="1">
      <c r="A38" s="312"/>
      <c r="B38" s="313"/>
      <c r="C38" s="313"/>
      <c r="D38" s="313"/>
      <c r="E38" s="313"/>
      <c r="F38" s="313"/>
      <c r="G38" s="313"/>
      <c r="H38" s="313"/>
      <c r="I38" s="314"/>
      <c r="J38" s="137"/>
      <c r="K38" s="128"/>
      <c r="L38" s="128"/>
      <c r="M38" s="128"/>
      <c r="N38" s="128"/>
      <c r="O38" s="128"/>
      <c r="P38" s="128"/>
      <c r="Q38" s="128"/>
      <c r="R38" s="128"/>
      <c r="S38" s="128"/>
      <c r="T38" s="128"/>
      <c r="U38" s="128"/>
      <c r="V38" s="128"/>
      <c r="W38" s="128"/>
      <c r="X38" s="128"/>
      <c r="Y38" s="128"/>
      <c r="Z38" s="128"/>
      <c r="AA38" s="128"/>
      <c r="AB38" s="128"/>
      <c r="AC38" s="128"/>
      <c r="AD38" s="128"/>
      <c r="AE38" s="128"/>
      <c r="AF38" s="128"/>
      <c r="AG38" s="128"/>
      <c r="AH38" s="128"/>
      <c r="AI38" s="128"/>
      <c r="AJ38" s="128"/>
      <c r="AK38" s="128"/>
      <c r="AL38" s="128"/>
      <c r="AM38" s="129"/>
      <c r="BH38" s="1" t="s">
        <v>627</v>
      </c>
      <c r="BI38" s="1" t="str">
        <f>"ITEM"&amp;BH38&amp; BG38 &amp;"="&amp; IF(TRIM($J38)="","",$J38)</f>
        <v>ITEM7_3=</v>
      </c>
    </row>
    <row r="39" spans="1:61" ht="9.75" customHeight="1">
      <c r="A39" s="130" t="s">
        <v>666</v>
      </c>
      <c r="B39" s="131"/>
      <c r="C39" s="131"/>
      <c r="D39" s="131"/>
      <c r="E39" s="131"/>
      <c r="F39" s="131"/>
      <c r="G39" s="131"/>
      <c r="H39" s="131"/>
      <c r="I39" s="131"/>
      <c r="J39" s="131"/>
      <c r="K39" s="131"/>
      <c r="L39" s="131"/>
      <c r="M39" s="131"/>
      <c r="N39" s="131"/>
      <c r="O39" s="131"/>
      <c r="P39" s="131"/>
      <c r="Q39" s="131"/>
      <c r="R39" s="131"/>
      <c r="S39" s="131"/>
      <c r="T39" s="131"/>
      <c r="U39" s="131"/>
      <c r="V39" s="131"/>
      <c r="W39" s="131"/>
      <c r="X39" s="131"/>
      <c r="Y39" s="131"/>
      <c r="Z39" s="131"/>
      <c r="AA39" s="131"/>
      <c r="AB39" s="131"/>
      <c r="AC39" s="131"/>
      <c r="AD39" s="131"/>
      <c r="AE39" s="131"/>
      <c r="AF39" s="131"/>
      <c r="AG39" s="131"/>
      <c r="AH39" s="131"/>
      <c r="AI39" s="131"/>
      <c r="AJ39" s="131"/>
      <c r="AK39" s="131"/>
      <c r="AL39" s="131"/>
      <c r="AM39" s="132"/>
      <c r="BH39" s="1" t="s">
        <v>28</v>
      </c>
    </row>
    <row r="40" spans="1:61" ht="9.75" customHeight="1">
      <c r="A40" s="133"/>
      <c r="B40" s="134"/>
      <c r="C40" s="134"/>
      <c r="D40" s="134"/>
      <c r="E40" s="134"/>
      <c r="F40" s="134"/>
      <c r="G40" s="134"/>
      <c r="H40" s="134"/>
      <c r="I40" s="134"/>
      <c r="J40" s="134"/>
      <c r="K40" s="134"/>
      <c r="L40" s="134"/>
      <c r="M40" s="134"/>
      <c r="N40" s="134"/>
      <c r="O40" s="134"/>
      <c r="P40" s="134"/>
      <c r="Q40" s="134"/>
      <c r="R40" s="134"/>
      <c r="S40" s="134"/>
      <c r="T40" s="134"/>
      <c r="U40" s="134"/>
      <c r="V40" s="134"/>
      <c r="W40" s="134"/>
      <c r="X40" s="134"/>
      <c r="Y40" s="134"/>
      <c r="Z40" s="134"/>
      <c r="AA40" s="134"/>
      <c r="AB40" s="134"/>
      <c r="AC40" s="134"/>
      <c r="AD40" s="134"/>
      <c r="AE40" s="134"/>
      <c r="AF40" s="134"/>
      <c r="AG40" s="134"/>
      <c r="AH40" s="134"/>
      <c r="AI40" s="134"/>
      <c r="AJ40" s="134"/>
      <c r="AK40" s="134"/>
      <c r="AL40" s="134"/>
      <c r="AM40" s="135"/>
      <c r="BH40" s="1" t="s">
        <v>28</v>
      </c>
    </row>
    <row r="41" spans="1:61" ht="10.050000000000001" customHeight="1">
      <c r="A41" s="197" t="s">
        <v>667</v>
      </c>
      <c r="B41" s="198"/>
      <c r="C41" s="198"/>
      <c r="D41" s="198"/>
      <c r="E41" s="198"/>
      <c r="F41" s="198"/>
      <c r="G41" s="198"/>
      <c r="H41" s="198"/>
      <c r="I41" s="203"/>
      <c r="J41" s="205" t="s">
        <v>859</v>
      </c>
      <c r="K41" s="206"/>
      <c r="L41" s="206"/>
      <c r="M41" s="206"/>
      <c r="N41" s="206"/>
      <c r="O41" s="206"/>
      <c r="P41" s="206"/>
      <c r="Q41" s="206"/>
      <c r="R41" s="206"/>
      <c r="S41" s="206"/>
      <c r="T41" s="206"/>
      <c r="U41" s="206"/>
      <c r="V41" s="206"/>
      <c r="W41" s="206"/>
      <c r="X41" s="206"/>
      <c r="Y41" s="206"/>
      <c r="Z41" s="206"/>
      <c r="AA41" s="206"/>
      <c r="AB41" s="206"/>
      <c r="AC41" s="206"/>
      <c r="AD41" s="206"/>
      <c r="AE41" s="206"/>
      <c r="AF41" s="206"/>
      <c r="AG41" s="206"/>
      <c r="AH41" s="206"/>
      <c r="AI41" s="206"/>
      <c r="AJ41" s="206"/>
      <c r="AK41" s="206"/>
      <c r="AL41" s="206"/>
      <c r="AM41" s="207"/>
      <c r="BH41" s="1">
        <v>8</v>
      </c>
      <c r="BI41" s="1" t="str">
        <f>"ITEM"&amp;BH41&amp; BG41 &amp;"="&amp; IF(TRIM($J41)="","",$J41)</f>
        <v>ITEM8=2023/12/11</v>
      </c>
    </row>
    <row r="42" spans="1:61" ht="9.75" customHeight="1">
      <c r="A42" s="201"/>
      <c r="B42" s="202"/>
      <c r="C42" s="202"/>
      <c r="D42" s="202"/>
      <c r="E42" s="202"/>
      <c r="F42" s="202"/>
      <c r="G42" s="202"/>
      <c r="H42" s="202"/>
      <c r="I42" s="204"/>
      <c r="J42" s="208"/>
      <c r="K42" s="209"/>
      <c r="L42" s="209"/>
      <c r="M42" s="209"/>
      <c r="N42" s="209"/>
      <c r="O42" s="209"/>
      <c r="P42" s="209"/>
      <c r="Q42" s="209"/>
      <c r="R42" s="209"/>
      <c r="S42" s="209"/>
      <c r="T42" s="209"/>
      <c r="U42" s="209"/>
      <c r="V42" s="209"/>
      <c r="W42" s="209"/>
      <c r="X42" s="209"/>
      <c r="Y42" s="209"/>
      <c r="Z42" s="209"/>
      <c r="AA42" s="209"/>
      <c r="AB42" s="209"/>
      <c r="AC42" s="209"/>
      <c r="AD42" s="209"/>
      <c r="AE42" s="209"/>
      <c r="AF42" s="209"/>
      <c r="AG42" s="209"/>
      <c r="AH42" s="209"/>
      <c r="AI42" s="209"/>
      <c r="AJ42" s="209"/>
      <c r="AK42" s="209"/>
      <c r="AL42" s="209"/>
      <c r="AM42" s="210"/>
      <c r="BH42" s="1" t="s">
        <v>28</v>
      </c>
    </row>
    <row r="43" spans="1:61" ht="10.050000000000001" customHeight="1">
      <c r="A43" s="197" t="s">
        <v>668</v>
      </c>
      <c r="B43" s="198"/>
      <c r="C43" s="198"/>
      <c r="D43" s="198"/>
      <c r="E43" s="198"/>
      <c r="F43" s="198"/>
      <c r="G43" s="198"/>
      <c r="H43" s="198"/>
      <c r="I43" s="203"/>
      <c r="J43" s="136" t="s">
        <v>860</v>
      </c>
      <c r="K43" s="126"/>
      <c r="L43" s="126"/>
      <c r="M43" s="126"/>
      <c r="N43" s="126"/>
      <c r="O43" s="126"/>
      <c r="P43" s="126"/>
      <c r="Q43" s="126"/>
      <c r="R43" s="126"/>
      <c r="S43" s="126"/>
      <c r="T43" s="126"/>
      <c r="U43" s="126"/>
      <c r="V43" s="126"/>
      <c r="W43" s="126"/>
      <c r="X43" s="126"/>
      <c r="Y43" s="126"/>
      <c r="Z43" s="126"/>
      <c r="AA43" s="126"/>
      <c r="AB43" s="126"/>
      <c r="AC43" s="126"/>
      <c r="AD43" s="126"/>
      <c r="AE43" s="126"/>
      <c r="AF43" s="126"/>
      <c r="AG43" s="126"/>
      <c r="AH43" s="126"/>
      <c r="AI43" s="126"/>
      <c r="AJ43" s="126"/>
      <c r="AK43" s="126"/>
      <c r="AL43" s="126"/>
      <c r="AM43" s="127"/>
      <c r="BH43" s="1">
        <v>9</v>
      </c>
      <c r="BI43" s="1" t="str">
        <f>"ITEM"&amp;BH43&amp; BG43 &amp;"="&amp; IF(TRIM($J43)="","",$J43)</f>
        <v>ITEM9=大阪府個人情報保護審議会へ諮問</v>
      </c>
    </row>
    <row r="44" spans="1:61" ht="9.75" customHeight="1">
      <c r="A44" s="199"/>
      <c r="B44" s="200"/>
      <c r="C44" s="200"/>
      <c r="D44" s="200"/>
      <c r="E44" s="200"/>
      <c r="F44" s="200"/>
      <c r="G44" s="200"/>
      <c r="H44" s="200"/>
      <c r="I44" s="215"/>
      <c r="J44" s="150"/>
      <c r="K44" s="151"/>
      <c r="L44" s="151"/>
      <c r="M44" s="151"/>
      <c r="N44" s="151"/>
      <c r="O44" s="151"/>
      <c r="P44" s="151"/>
      <c r="Q44" s="151"/>
      <c r="R44" s="151"/>
      <c r="S44" s="151"/>
      <c r="T44" s="151"/>
      <c r="U44" s="151"/>
      <c r="V44" s="151"/>
      <c r="W44" s="151"/>
      <c r="X44" s="151"/>
      <c r="Y44" s="151"/>
      <c r="Z44" s="151"/>
      <c r="AA44" s="151"/>
      <c r="AB44" s="151"/>
      <c r="AC44" s="151"/>
      <c r="AD44" s="151"/>
      <c r="AE44" s="151"/>
      <c r="AF44" s="151"/>
      <c r="AG44" s="151"/>
      <c r="AH44" s="151"/>
      <c r="AI44" s="151"/>
      <c r="AJ44" s="151"/>
      <c r="AK44" s="151"/>
      <c r="AL44" s="151"/>
      <c r="AM44" s="152"/>
      <c r="BH44" s="1" t="s">
        <v>28</v>
      </c>
    </row>
    <row r="45" spans="1:61" ht="9.75" customHeight="1">
      <c r="A45" s="199"/>
      <c r="B45" s="200"/>
      <c r="C45" s="200"/>
      <c r="D45" s="200"/>
      <c r="E45" s="200"/>
      <c r="F45" s="200"/>
      <c r="G45" s="200"/>
      <c r="H45" s="200"/>
      <c r="I45" s="215"/>
      <c r="J45" s="150"/>
      <c r="K45" s="151"/>
      <c r="L45" s="151"/>
      <c r="M45" s="151"/>
      <c r="N45" s="151"/>
      <c r="O45" s="151"/>
      <c r="P45" s="151"/>
      <c r="Q45" s="151"/>
      <c r="R45" s="151"/>
      <c r="S45" s="151"/>
      <c r="T45" s="151"/>
      <c r="U45" s="151"/>
      <c r="V45" s="151"/>
      <c r="W45" s="151"/>
      <c r="X45" s="151"/>
      <c r="Y45" s="151"/>
      <c r="Z45" s="151"/>
      <c r="AA45" s="151"/>
      <c r="AB45" s="151"/>
      <c r="AC45" s="151"/>
      <c r="AD45" s="151"/>
      <c r="AE45" s="151"/>
      <c r="AF45" s="151"/>
      <c r="AG45" s="151"/>
      <c r="AH45" s="151"/>
      <c r="AI45" s="151"/>
      <c r="AJ45" s="151"/>
      <c r="AK45" s="151"/>
      <c r="AL45" s="151"/>
      <c r="AM45" s="152"/>
      <c r="BH45" s="1" t="s">
        <v>28</v>
      </c>
    </row>
    <row r="46" spans="1:61" ht="9.75" customHeight="1">
      <c r="A46" s="201"/>
      <c r="B46" s="202"/>
      <c r="C46" s="202"/>
      <c r="D46" s="202"/>
      <c r="E46" s="202"/>
      <c r="F46" s="202"/>
      <c r="G46" s="202"/>
      <c r="H46" s="202"/>
      <c r="I46" s="204"/>
      <c r="J46" s="137"/>
      <c r="K46" s="128"/>
      <c r="L46" s="128"/>
      <c r="M46" s="128"/>
      <c r="N46" s="128"/>
      <c r="O46" s="128"/>
      <c r="P46" s="128"/>
      <c r="Q46" s="128"/>
      <c r="R46" s="128"/>
      <c r="S46" s="128"/>
      <c r="T46" s="128"/>
      <c r="U46" s="128"/>
      <c r="V46" s="128"/>
      <c r="W46" s="128"/>
      <c r="X46" s="128"/>
      <c r="Y46" s="128"/>
      <c r="Z46" s="128"/>
      <c r="AA46" s="128"/>
      <c r="AB46" s="128"/>
      <c r="AC46" s="128"/>
      <c r="AD46" s="128"/>
      <c r="AE46" s="128"/>
      <c r="AF46" s="128"/>
      <c r="AG46" s="128"/>
      <c r="AH46" s="128"/>
      <c r="AI46" s="128"/>
      <c r="AJ46" s="128"/>
      <c r="AK46" s="128"/>
      <c r="AL46" s="128"/>
      <c r="AM46" s="129"/>
      <c r="BH46" s="1" t="s">
        <v>28</v>
      </c>
    </row>
    <row r="47" spans="1:61" ht="46.05" customHeight="1">
      <c r="A47" s="197" t="s">
        <v>669</v>
      </c>
      <c r="B47" s="198"/>
      <c r="C47" s="198"/>
      <c r="D47" s="198"/>
      <c r="E47" s="198"/>
      <c r="F47" s="198"/>
      <c r="G47" s="198"/>
      <c r="H47" s="198"/>
      <c r="I47" s="203"/>
      <c r="J47" s="136" t="s">
        <v>861</v>
      </c>
      <c r="K47" s="126"/>
      <c r="L47" s="126"/>
      <c r="M47" s="126"/>
      <c r="N47" s="126"/>
      <c r="O47" s="126"/>
      <c r="P47" s="126"/>
      <c r="Q47" s="126"/>
      <c r="R47" s="126"/>
      <c r="S47" s="126"/>
      <c r="T47" s="126"/>
      <c r="U47" s="126"/>
      <c r="V47" s="126"/>
      <c r="W47" s="126"/>
      <c r="X47" s="126"/>
      <c r="Y47" s="126"/>
      <c r="Z47" s="126"/>
      <c r="AA47" s="126"/>
      <c r="AB47" s="126"/>
      <c r="AC47" s="126"/>
      <c r="AD47" s="126"/>
      <c r="AE47" s="126"/>
      <c r="AF47" s="126"/>
      <c r="AG47" s="126"/>
      <c r="AH47" s="126"/>
      <c r="AI47" s="126"/>
      <c r="AJ47" s="126"/>
      <c r="AK47" s="126"/>
      <c r="AL47" s="126"/>
      <c r="AM47" s="127"/>
      <c r="BH47" s="1" t="s">
        <v>670</v>
      </c>
      <c r="BI47" s="1" t="str">
        <f>"ITEM"&amp;BH47&amp; BG47 &amp;"="&amp; IF(TRIM($J47)="","",$J47)</f>
        <v>ITEM10_1=以下のとおり答申を得た。
本評価書は、個人情報保護委員会が制定した特定個人情報保護評価指針（以下「指針」という。）に定める審査の観点に基づき点検した結果、指針に定める実施手続等に適合した評価が実施されていると認められる。
また、本評価書の内容は、指針に定める特定個人情報保護評価の目的に照らし妥当なものと認められる。</v>
      </c>
    </row>
    <row r="48" spans="1:61" ht="9.75" customHeight="1">
      <c r="A48" s="199"/>
      <c r="B48" s="200"/>
      <c r="C48" s="200"/>
      <c r="D48" s="200"/>
      <c r="E48" s="200"/>
      <c r="F48" s="200"/>
      <c r="G48" s="200"/>
      <c r="H48" s="200"/>
      <c r="I48" s="215"/>
      <c r="J48" s="150"/>
      <c r="K48" s="151"/>
      <c r="L48" s="151"/>
      <c r="M48" s="151"/>
      <c r="N48" s="151"/>
      <c r="O48" s="151"/>
      <c r="P48" s="151"/>
      <c r="Q48" s="151"/>
      <c r="R48" s="151"/>
      <c r="S48" s="151"/>
      <c r="T48" s="151"/>
      <c r="U48" s="151"/>
      <c r="V48" s="151"/>
      <c r="W48" s="151"/>
      <c r="X48" s="151"/>
      <c r="Y48" s="151"/>
      <c r="Z48" s="151"/>
      <c r="AA48" s="151"/>
      <c r="AB48" s="151"/>
      <c r="AC48" s="151"/>
      <c r="AD48" s="151"/>
      <c r="AE48" s="151"/>
      <c r="AF48" s="151"/>
      <c r="AG48" s="151"/>
      <c r="AH48" s="151"/>
      <c r="AI48" s="151"/>
      <c r="AJ48" s="151"/>
      <c r="AK48" s="151"/>
      <c r="AL48" s="151"/>
      <c r="AM48" s="152"/>
      <c r="BH48" s="1" t="s">
        <v>28</v>
      </c>
    </row>
    <row r="49" spans="1:61" ht="9.75" customHeight="1">
      <c r="A49" s="199"/>
      <c r="B49" s="200"/>
      <c r="C49" s="200"/>
      <c r="D49" s="200"/>
      <c r="E49" s="200"/>
      <c r="F49" s="200"/>
      <c r="G49" s="200"/>
      <c r="H49" s="200"/>
      <c r="I49" s="215"/>
      <c r="J49" s="150"/>
      <c r="K49" s="151"/>
      <c r="L49" s="151"/>
      <c r="M49" s="151"/>
      <c r="N49" s="151"/>
      <c r="O49" s="151"/>
      <c r="P49" s="151"/>
      <c r="Q49" s="151"/>
      <c r="R49" s="151"/>
      <c r="S49" s="151"/>
      <c r="T49" s="151"/>
      <c r="U49" s="151"/>
      <c r="V49" s="151"/>
      <c r="W49" s="151"/>
      <c r="X49" s="151"/>
      <c r="Y49" s="151"/>
      <c r="Z49" s="151"/>
      <c r="AA49" s="151"/>
      <c r="AB49" s="151"/>
      <c r="AC49" s="151"/>
      <c r="AD49" s="151"/>
      <c r="AE49" s="151"/>
      <c r="AF49" s="151"/>
      <c r="AG49" s="151"/>
      <c r="AH49" s="151"/>
      <c r="AI49" s="151"/>
      <c r="AJ49" s="151"/>
      <c r="AK49" s="151"/>
      <c r="AL49" s="151"/>
      <c r="AM49" s="152"/>
      <c r="BH49" s="1" t="s">
        <v>28</v>
      </c>
    </row>
    <row r="50" spans="1:61" ht="9.75" customHeight="1">
      <c r="A50" s="199"/>
      <c r="B50" s="200"/>
      <c r="C50" s="200"/>
      <c r="D50" s="200"/>
      <c r="E50" s="200"/>
      <c r="F50" s="200"/>
      <c r="G50" s="200"/>
      <c r="H50" s="200"/>
      <c r="I50" s="215"/>
      <c r="J50" s="150"/>
      <c r="K50" s="151"/>
      <c r="L50" s="151"/>
      <c r="M50" s="151"/>
      <c r="N50" s="151"/>
      <c r="O50" s="151"/>
      <c r="P50" s="151"/>
      <c r="Q50" s="151"/>
      <c r="R50" s="151"/>
      <c r="S50" s="151"/>
      <c r="T50" s="151"/>
      <c r="U50" s="151"/>
      <c r="V50" s="151"/>
      <c r="W50" s="151"/>
      <c r="X50" s="151"/>
      <c r="Y50" s="151"/>
      <c r="Z50" s="151"/>
      <c r="AA50" s="151"/>
      <c r="AB50" s="151"/>
      <c r="AC50" s="151"/>
      <c r="AD50" s="151"/>
      <c r="AE50" s="151"/>
      <c r="AF50" s="151"/>
      <c r="AG50" s="151"/>
      <c r="AH50" s="151"/>
      <c r="AI50" s="151"/>
      <c r="AJ50" s="151"/>
      <c r="AK50" s="151"/>
      <c r="AL50" s="151"/>
      <c r="AM50" s="152"/>
      <c r="BH50" s="1" t="s">
        <v>28</v>
      </c>
    </row>
    <row r="51" spans="1:61" ht="9.75" customHeight="1">
      <c r="A51" s="199"/>
      <c r="B51" s="200"/>
      <c r="C51" s="200"/>
      <c r="D51" s="200"/>
      <c r="E51" s="200"/>
      <c r="F51" s="200"/>
      <c r="G51" s="200"/>
      <c r="H51" s="200"/>
      <c r="I51" s="215"/>
      <c r="J51" s="150"/>
      <c r="K51" s="151"/>
      <c r="L51" s="151"/>
      <c r="M51" s="151"/>
      <c r="N51" s="151"/>
      <c r="O51" s="151"/>
      <c r="P51" s="151"/>
      <c r="Q51" s="151"/>
      <c r="R51" s="151"/>
      <c r="S51" s="151"/>
      <c r="T51" s="151"/>
      <c r="U51" s="151"/>
      <c r="V51" s="151"/>
      <c r="W51" s="151"/>
      <c r="X51" s="151"/>
      <c r="Y51" s="151"/>
      <c r="Z51" s="151"/>
      <c r="AA51" s="151"/>
      <c r="AB51" s="151"/>
      <c r="AC51" s="151"/>
      <c r="AD51" s="151"/>
      <c r="AE51" s="151"/>
      <c r="AF51" s="151"/>
      <c r="AG51" s="151"/>
      <c r="AH51" s="151"/>
      <c r="AI51" s="151"/>
      <c r="AJ51" s="151"/>
      <c r="AK51" s="151"/>
      <c r="AL51" s="151"/>
      <c r="AM51" s="152"/>
      <c r="BH51" s="1" t="s">
        <v>671</v>
      </c>
      <c r="BI51" s="1" t="str">
        <f>"ITEM"&amp;BH51&amp; BG51 &amp;"="&amp; IF(TRIM($J51)="","",$J51)</f>
        <v>ITEM10_2=</v>
      </c>
    </row>
    <row r="52" spans="1:61" ht="9.75" customHeight="1">
      <c r="A52" s="201"/>
      <c r="B52" s="202"/>
      <c r="C52" s="202"/>
      <c r="D52" s="202"/>
      <c r="E52" s="202"/>
      <c r="F52" s="202"/>
      <c r="G52" s="202"/>
      <c r="H52" s="202"/>
      <c r="I52" s="204"/>
      <c r="J52" s="137"/>
      <c r="K52" s="128"/>
      <c r="L52" s="128"/>
      <c r="M52" s="128"/>
      <c r="N52" s="128"/>
      <c r="O52" s="128"/>
      <c r="P52" s="128"/>
      <c r="Q52" s="128"/>
      <c r="R52" s="128"/>
      <c r="S52" s="128"/>
      <c r="T52" s="128"/>
      <c r="U52" s="128"/>
      <c r="V52" s="128"/>
      <c r="W52" s="128"/>
      <c r="X52" s="128"/>
      <c r="Y52" s="128"/>
      <c r="Z52" s="128"/>
      <c r="AA52" s="128"/>
      <c r="AB52" s="128"/>
      <c r="AC52" s="128"/>
      <c r="AD52" s="128"/>
      <c r="AE52" s="128"/>
      <c r="AF52" s="128"/>
      <c r="AG52" s="128"/>
      <c r="AH52" s="128"/>
      <c r="AI52" s="128"/>
      <c r="AJ52" s="128"/>
      <c r="AK52" s="128"/>
      <c r="AL52" s="128"/>
      <c r="AM52" s="129"/>
      <c r="BH52" s="1" t="s">
        <v>672</v>
      </c>
      <c r="BI52" s="1" t="str">
        <f>"ITEM"&amp;BH52&amp; BG52 &amp;"="&amp; IF(TRIM($J52)="","",$J52)</f>
        <v>ITEM10_3=</v>
      </c>
    </row>
    <row r="53" spans="1:61" ht="9.75" customHeight="1">
      <c r="A53" s="130" t="s">
        <v>673</v>
      </c>
      <c r="B53" s="131"/>
      <c r="C53" s="131"/>
      <c r="D53" s="131"/>
      <c r="E53" s="131"/>
      <c r="F53" s="131"/>
      <c r="G53" s="131"/>
      <c r="H53" s="131"/>
      <c r="I53" s="131"/>
      <c r="J53" s="131"/>
      <c r="K53" s="131"/>
      <c r="L53" s="131"/>
      <c r="M53" s="131"/>
      <c r="N53" s="131"/>
      <c r="O53" s="131"/>
      <c r="P53" s="131"/>
      <c r="Q53" s="131"/>
      <c r="R53" s="131"/>
      <c r="S53" s="131"/>
      <c r="T53" s="131"/>
      <c r="U53" s="131"/>
      <c r="V53" s="131"/>
      <c r="W53" s="131"/>
      <c r="X53" s="131"/>
      <c r="Y53" s="131"/>
      <c r="Z53" s="131"/>
      <c r="AA53" s="131"/>
      <c r="AB53" s="131"/>
      <c r="AC53" s="131"/>
      <c r="AD53" s="131"/>
      <c r="AE53" s="131"/>
      <c r="AF53" s="131"/>
      <c r="AG53" s="131"/>
      <c r="AH53" s="131"/>
      <c r="AI53" s="131"/>
      <c r="AJ53" s="131"/>
      <c r="AK53" s="131"/>
      <c r="AL53" s="131"/>
      <c r="AM53" s="132"/>
      <c r="BH53" s="1" t="s">
        <v>28</v>
      </c>
    </row>
    <row r="54" spans="1:61" ht="9.75" customHeight="1">
      <c r="A54" s="133"/>
      <c r="B54" s="134"/>
      <c r="C54" s="134"/>
      <c r="D54" s="134"/>
      <c r="E54" s="134"/>
      <c r="F54" s="134"/>
      <c r="G54" s="134"/>
      <c r="H54" s="134"/>
      <c r="I54" s="134"/>
      <c r="J54" s="134"/>
      <c r="K54" s="134"/>
      <c r="L54" s="134"/>
      <c r="M54" s="134"/>
      <c r="N54" s="134"/>
      <c r="O54" s="134"/>
      <c r="P54" s="134"/>
      <c r="Q54" s="134"/>
      <c r="R54" s="134"/>
      <c r="S54" s="134"/>
      <c r="T54" s="134"/>
      <c r="U54" s="134"/>
      <c r="V54" s="134"/>
      <c r="W54" s="134"/>
      <c r="X54" s="134"/>
      <c r="Y54" s="134"/>
      <c r="Z54" s="134"/>
      <c r="AA54" s="134"/>
      <c r="AB54" s="134"/>
      <c r="AC54" s="134"/>
      <c r="AD54" s="134"/>
      <c r="AE54" s="134"/>
      <c r="AF54" s="134"/>
      <c r="AG54" s="134"/>
      <c r="AH54" s="134"/>
      <c r="AI54" s="134"/>
      <c r="AJ54" s="134"/>
      <c r="AK54" s="134"/>
      <c r="AL54" s="134"/>
      <c r="AM54" s="135"/>
      <c r="BH54" s="1" t="s">
        <v>28</v>
      </c>
    </row>
    <row r="55" spans="1:61" ht="9.75" customHeight="1">
      <c r="A55" s="197" t="s">
        <v>674</v>
      </c>
      <c r="B55" s="198"/>
      <c r="C55" s="198"/>
      <c r="D55" s="198"/>
      <c r="E55" s="198"/>
      <c r="F55" s="198"/>
      <c r="G55" s="198"/>
      <c r="H55" s="198"/>
      <c r="I55" s="203"/>
      <c r="J55" s="240"/>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2"/>
      <c r="BH55" s="1">
        <v>11</v>
      </c>
      <c r="BI55" s="1" t="str">
        <f>"ITEM"&amp;BH55&amp; BG55 &amp;"="&amp; IF(TRIM($J55)="","",TEXT($J55,"yyyymmdd"))</f>
        <v>ITEM11=</v>
      </c>
    </row>
    <row r="56" spans="1:61" ht="9.75" customHeight="1">
      <c r="A56" s="201"/>
      <c r="B56" s="202"/>
      <c r="C56" s="202"/>
      <c r="D56" s="202"/>
      <c r="E56" s="202"/>
      <c r="F56" s="202"/>
      <c r="G56" s="202"/>
      <c r="H56" s="202"/>
      <c r="I56" s="204"/>
      <c r="J56" s="243"/>
      <c r="K56" s="244"/>
      <c r="L56" s="244"/>
      <c r="M56" s="244"/>
      <c r="N56" s="244"/>
      <c r="O56" s="244"/>
      <c r="P56" s="244"/>
      <c r="Q56" s="244"/>
      <c r="R56" s="244"/>
      <c r="S56" s="244"/>
      <c r="T56" s="244"/>
      <c r="U56" s="244"/>
      <c r="V56" s="244"/>
      <c r="W56" s="244"/>
      <c r="X56" s="244"/>
      <c r="Y56" s="244"/>
      <c r="Z56" s="244"/>
      <c r="AA56" s="244"/>
      <c r="AB56" s="244"/>
      <c r="AC56" s="244"/>
      <c r="AD56" s="244"/>
      <c r="AE56" s="244"/>
      <c r="AF56" s="244"/>
      <c r="AG56" s="244"/>
      <c r="AH56" s="244"/>
      <c r="AI56" s="244"/>
      <c r="AJ56" s="244"/>
      <c r="AK56" s="244"/>
      <c r="AL56" s="244"/>
      <c r="AM56" s="245"/>
      <c r="BH56" s="1" t="s">
        <v>28</v>
      </c>
    </row>
    <row r="57" spans="1:61" ht="9.75" customHeight="1">
      <c r="A57" s="197" t="s">
        <v>675</v>
      </c>
      <c r="B57" s="198"/>
      <c r="C57" s="198"/>
      <c r="D57" s="198"/>
      <c r="E57" s="198"/>
      <c r="F57" s="198"/>
      <c r="G57" s="198"/>
      <c r="H57" s="198"/>
      <c r="I57" s="203"/>
      <c r="J57" s="136"/>
      <c r="K57" s="126"/>
      <c r="L57" s="126"/>
      <c r="M57" s="126"/>
      <c r="N57" s="126"/>
      <c r="O57" s="126"/>
      <c r="P57" s="126"/>
      <c r="Q57" s="126"/>
      <c r="R57" s="126"/>
      <c r="S57" s="126"/>
      <c r="T57" s="126"/>
      <c r="U57" s="126"/>
      <c r="V57" s="126"/>
      <c r="W57" s="126"/>
      <c r="X57" s="126"/>
      <c r="Y57" s="126"/>
      <c r="Z57" s="126"/>
      <c r="AA57" s="126"/>
      <c r="AB57" s="126"/>
      <c r="AC57" s="126"/>
      <c r="AD57" s="126"/>
      <c r="AE57" s="126"/>
      <c r="AF57" s="126"/>
      <c r="AG57" s="126"/>
      <c r="AH57" s="126"/>
      <c r="AI57" s="126"/>
      <c r="AJ57" s="126"/>
      <c r="AK57" s="126"/>
      <c r="AL57" s="126"/>
      <c r="AM57" s="127"/>
      <c r="BH57" s="1" t="s">
        <v>676</v>
      </c>
      <c r="BI57" s="1" t="str">
        <f>"ITEM"&amp;BH57&amp; BG57 &amp;"="&amp; IF(TRIM($J57)="","",$J57)</f>
        <v>ITEM12_1=</v>
      </c>
    </row>
    <row r="58" spans="1:61" ht="9.75" customHeight="1">
      <c r="A58" s="199"/>
      <c r="B58" s="200"/>
      <c r="C58" s="200"/>
      <c r="D58" s="200"/>
      <c r="E58" s="200"/>
      <c r="F58" s="200"/>
      <c r="G58" s="200"/>
      <c r="H58" s="200"/>
      <c r="I58" s="215"/>
      <c r="J58" s="150"/>
      <c r="K58" s="151"/>
      <c r="L58" s="151"/>
      <c r="M58" s="151"/>
      <c r="N58" s="151"/>
      <c r="O58" s="151"/>
      <c r="P58" s="151"/>
      <c r="Q58" s="151"/>
      <c r="R58" s="151"/>
      <c r="S58" s="151"/>
      <c r="T58" s="151"/>
      <c r="U58" s="151"/>
      <c r="V58" s="151"/>
      <c r="W58" s="151"/>
      <c r="X58" s="151"/>
      <c r="Y58" s="151"/>
      <c r="Z58" s="151"/>
      <c r="AA58" s="151"/>
      <c r="AB58" s="151"/>
      <c r="AC58" s="151"/>
      <c r="AD58" s="151"/>
      <c r="AE58" s="151"/>
      <c r="AF58" s="151"/>
      <c r="AG58" s="151"/>
      <c r="AH58" s="151"/>
      <c r="AI58" s="151"/>
      <c r="AJ58" s="151"/>
      <c r="AK58" s="151"/>
      <c r="AL58" s="151"/>
      <c r="AM58" s="152"/>
      <c r="BH58" s="1" t="s">
        <v>28</v>
      </c>
    </row>
    <row r="59" spans="1:61" ht="9.75" customHeight="1">
      <c r="A59" s="199"/>
      <c r="B59" s="200"/>
      <c r="C59" s="200"/>
      <c r="D59" s="200"/>
      <c r="E59" s="200"/>
      <c r="F59" s="200"/>
      <c r="G59" s="200"/>
      <c r="H59" s="200"/>
      <c r="I59" s="215"/>
      <c r="J59" s="150"/>
      <c r="K59" s="151"/>
      <c r="L59" s="151"/>
      <c r="M59" s="151"/>
      <c r="N59" s="151"/>
      <c r="O59" s="151"/>
      <c r="P59" s="151"/>
      <c r="Q59" s="151"/>
      <c r="R59" s="151"/>
      <c r="S59" s="151"/>
      <c r="T59" s="151"/>
      <c r="U59" s="151"/>
      <c r="V59" s="151"/>
      <c r="W59" s="151"/>
      <c r="X59" s="151"/>
      <c r="Y59" s="151"/>
      <c r="Z59" s="151"/>
      <c r="AA59" s="151"/>
      <c r="AB59" s="151"/>
      <c r="AC59" s="151"/>
      <c r="AD59" s="151"/>
      <c r="AE59" s="151"/>
      <c r="AF59" s="151"/>
      <c r="AG59" s="151"/>
      <c r="AH59" s="151"/>
      <c r="AI59" s="151"/>
      <c r="AJ59" s="151"/>
      <c r="AK59" s="151"/>
      <c r="AL59" s="151"/>
      <c r="AM59" s="152"/>
      <c r="BH59" s="1" t="s">
        <v>28</v>
      </c>
    </row>
    <row r="60" spans="1:61" ht="9.75" customHeight="1">
      <c r="A60" s="199"/>
      <c r="B60" s="200"/>
      <c r="C60" s="200"/>
      <c r="D60" s="200"/>
      <c r="E60" s="200"/>
      <c r="F60" s="200"/>
      <c r="G60" s="200"/>
      <c r="H60" s="200"/>
      <c r="I60" s="215"/>
      <c r="J60" s="150"/>
      <c r="K60" s="151"/>
      <c r="L60" s="151"/>
      <c r="M60" s="151"/>
      <c r="N60" s="151"/>
      <c r="O60" s="151"/>
      <c r="P60" s="151"/>
      <c r="Q60" s="151"/>
      <c r="R60" s="151"/>
      <c r="S60" s="151"/>
      <c r="T60" s="151"/>
      <c r="U60" s="151"/>
      <c r="V60" s="151"/>
      <c r="W60" s="151"/>
      <c r="X60" s="151"/>
      <c r="Y60" s="151"/>
      <c r="Z60" s="151"/>
      <c r="AA60" s="151"/>
      <c r="AB60" s="151"/>
      <c r="AC60" s="151"/>
      <c r="AD60" s="151"/>
      <c r="AE60" s="151"/>
      <c r="AF60" s="151"/>
      <c r="AG60" s="151"/>
      <c r="AH60" s="151"/>
      <c r="AI60" s="151"/>
      <c r="AJ60" s="151"/>
      <c r="AK60" s="151"/>
      <c r="AL60" s="151"/>
      <c r="AM60" s="152"/>
      <c r="BH60" s="1" t="s">
        <v>28</v>
      </c>
    </row>
    <row r="61" spans="1:61" ht="9.75" customHeight="1">
      <c r="A61" s="199"/>
      <c r="B61" s="200"/>
      <c r="C61" s="200"/>
      <c r="D61" s="200"/>
      <c r="E61" s="200"/>
      <c r="F61" s="200"/>
      <c r="G61" s="200"/>
      <c r="H61" s="200"/>
      <c r="I61" s="215"/>
      <c r="J61" s="150"/>
      <c r="K61" s="151"/>
      <c r="L61" s="151"/>
      <c r="M61" s="151"/>
      <c r="N61" s="151"/>
      <c r="O61" s="151"/>
      <c r="P61" s="151"/>
      <c r="Q61" s="151"/>
      <c r="R61" s="151"/>
      <c r="S61" s="151"/>
      <c r="T61" s="151"/>
      <c r="U61" s="151"/>
      <c r="V61" s="151"/>
      <c r="W61" s="151"/>
      <c r="X61" s="151"/>
      <c r="Y61" s="151"/>
      <c r="Z61" s="151"/>
      <c r="AA61" s="151"/>
      <c r="AB61" s="151"/>
      <c r="AC61" s="151"/>
      <c r="AD61" s="151"/>
      <c r="AE61" s="151"/>
      <c r="AF61" s="151"/>
      <c r="AG61" s="151"/>
      <c r="AH61" s="151"/>
      <c r="AI61" s="151"/>
      <c r="AJ61" s="151"/>
      <c r="AK61" s="151"/>
      <c r="AL61" s="151"/>
      <c r="AM61" s="152"/>
      <c r="BH61" s="1" t="s">
        <v>677</v>
      </c>
      <c r="BI61" s="1" t="str">
        <f>"ITEM"&amp;BH61&amp; BG61 &amp;"="&amp; IF(TRIM($J61)="","",$J61)</f>
        <v>ITEM12_2=</v>
      </c>
    </row>
    <row r="62" spans="1:61" ht="9.75" customHeight="1">
      <c r="A62" s="201"/>
      <c r="B62" s="202"/>
      <c r="C62" s="202"/>
      <c r="D62" s="202"/>
      <c r="E62" s="202"/>
      <c r="F62" s="202"/>
      <c r="G62" s="202"/>
      <c r="H62" s="202"/>
      <c r="I62" s="204"/>
      <c r="J62" s="137"/>
      <c r="K62" s="128"/>
      <c r="L62" s="128"/>
      <c r="M62" s="128"/>
      <c r="N62" s="128"/>
      <c r="O62" s="128"/>
      <c r="P62" s="128"/>
      <c r="Q62" s="128"/>
      <c r="R62" s="128"/>
      <c r="S62" s="128"/>
      <c r="T62" s="128"/>
      <c r="U62" s="128"/>
      <c r="V62" s="128"/>
      <c r="W62" s="128"/>
      <c r="X62" s="128"/>
      <c r="Y62" s="128"/>
      <c r="Z62" s="128"/>
      <c r="AA62" s="128"/>
      <c r="AB62" s="128"/>
      <c r="AC62" s="128"/>
      <c r="AD62" s="128"/>
      <c r="AE62" s="128"/>
      <c r="AF62" s="128"/>
      <c r="AG62" s="128"/>
      <c r="AH62" s="128"/>
      <c r="AI62" s="128"/>
      <c r="AJ62" s="128"/>
      <c r="AK62" s="128"/>
      <c r="AL62" s="128"/>
      <c r="AM62" s="129"/>
      <c r="BH62" s="1" t="s">
        <v>678</v>
      </c>
      <c r="BI62" s="1" t="str">
        <f>"ITEM"&amp;BH62&amp; BG62 &amp;"="&amp; IF(TRIM($J62)="","",$J62)</f>
        <v>ITEM12_3=</v>
      </c>
    </row>
    <row r="63" spans="1:61" ht="9.75" customHeight="1">
      <c r="BI63" s="1" t="s">
        <v>8</v>
      </c>
    </row>
  </sheetData>
  <sheetProtection algorithmName="SHA-512" hashValue="GotD8qxVGkDdXtLOBbbnE4BjvSQMy/fWFuY3FcRWDqVuf7KSWnrmr4ZrK0XEIvawhXstahQIexxbRkNILW7CFA==" saltValue="WCqQs7sZGdXC/oT9WmT5LA==" spinCount="100000" sheet="1" objects="1" scenarios="1" formatCells="0" formatRows="0"/>
  <mergeCells count="38">
    <mergeCell ref="A41:I42"/>
    <mergeCell ref="A43:I46"/>
    <mergeCell ref="A27:I32"/>
    <mergeCell ref="A33:I38"/>
    <mergeCell ref="J41:AM42"/>
    <mergeCell ref="J43:AM46"/>
    <mergeCell ref="A39:AM40"/>
    <mergeCell ref="J27:AM32"/>
    <mergeCell ref="J33:AM38"/>
    <mergeCell ref="A1:AM2"/>
    <mergeCell ref="A18:I21"/>
    <mergeCell ref="J24:AM26"/>
    <mergeCell ref="A24:I26"/>
    <mergeCell ref="A16:AM17"/>
    <mergeCell ref="A22:I23"/>
    <mergeCell ref="J22:AM23"/>
    <mergeCell ref="J18:AM21"/>
    <mergeCell ref="A3:AM4"/>
    <mergeCell ref="A5:I6"/>
    <mergeCell ref="J5:AM6"/>
    <mergeCell ref="A7:I15"/>
    <mergeCell ref="K8:AK9"/>
    <mergeCell ref="J8:J9"/>
    <mergeCell ref="J15:AM15"/>
    <mergeCell ref="AL8:AM9"/>
    <mergeCell ref="A53:AM54"/>
    <mergeCell ref="A55:I56"/>
    <mergeCell ref="J55:AM56"/>
    <mergeCell ref="A57:I62"/>
    <mergeCell ref="A47:I52"/>
    <mergeCell ref="J47:AM52"/>
    <mergeCell ref="J57:AM62"/>
    <mergeCell ref="J7:AM7"/>
    <mergeCell ref="K14:AM14"/>
    <mergeCell ref="K13:AM13"/>
    <mergeCell ref="K12:AM12"/>
    <mergeCell ref="K11:AM11"/>
    <mergeCell ref="K10:AM10"/>
  </mergeCells>
  <phoneticPr fontId="1"/>
  <dataValidations count="4">
    <dataValidation imeMode="hiragana" allowBlank="1" showInputMessage="1" showErrorMessage="1" sqref="J43:J47 J33 J18:AM21 J24:J27 K24:AM26 K43:AM46 J57" xr:uid="{00000000-0002-0000-0900-000000000000}"/>
    <dataValidation type="list" allowBlank="1" showInputMessage="1" showErrorMessage="1" errorTitle="入力エラー" error="正しい選択肢を選んでください。" sqref="K8:AK9" xr:uid="{00000000-0002-0000-0900-000001000000}">
      <formula1>$CA$1:$CA$5</formula1>
    </dataValidation>
    <dataValidation imeMode="hiragana" allowBlank="1" showInputMessage="1" sqref="J22:AM23" xr:uid="{00000000-0002-0000-0900-000002000000}"/>
    <dataValidation type="date" allowBlank="1" showInputMessage="1" showErrorMessage="1" errorTitle="日付入力エラー" error="正しい日付を入力してください。_x000a_（例：平成２６年４月１日、2014/4/1）" sqref="J5:AM6 J55:AM56" xr:uid="{00000000-0002-0000-0900-000003000000}">
      <formula1>18264</formula1>
      <formula2>73415</formula2>
    </dataValidation>
  </dataValidations>
  <pageMargins left="0.78740157480314965" right="0.27559055118110237" top="0.74803149606299213" bottom="0.74803149606299213" header="0.31496062992125984" footer="0.31496062992125984"/>
  <pageSetup paperSize="9" fitToHeight="0" orientation="portrait" r:id="rId1"/>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pageSetUpPr fitToPage="1"/>
  </sheetPr>
  <dimension ref="A1:CA230"/>
  <sheetViews>
    <sheetView view="pageBreakPreview" topLeftCell="A198" zoomScaleNormal="85" zoomScaleSheetLayoutView="100" workbookViewId="0">
      <selection activeCell="A199" sqref="A199:D227"/>
    </sheetView>
  </sheetViews>
  <sheetFormatPr defaultColWidth="2.33203125" defaultRowHeight="9.75" customHeight="1"/>
  <cols>
    <col min="1" max="56" width="2.33203125" style="12"/>
    <col min="57" max="66" width="2.33203125" style="12" hidden="1" customWidth="1"/>
    <col min="67" max="69" width="2.33203125" style="12" customWidth="1"/>
    <col min="70" max="78" width="2.33203125" style="12"/>
    <col min="79" max="79" width="2.33203125" style="12" hidden="1" customWidth="1"/>
    <col min="80" max="82" width="0" style="12" hidden="1" customWidth="1"/>
    <col min="83" max="16384" width="2.33203125" style="12"/>
  </cols>
  <sheetData>
    <row r="1" spans="1:79" s="1" customFormat="1" ht="9.75" customHeight="1">
      <c r="A1" s="39" t="s">
        <v>679</v>
      </c>
      <c r="B1" s="39"/>
      <c r="C1" s="39"/>
      <c r="D1" s="39"/>
      <c r="E1" s="39"/>
      <c r="F1" s="39"/>
      <c r="G1" s="39"/>
      <c r="H1" s="39"/>
      <c r="I1" s="39"/>
      <c r="J1" s="39"/>
      <c r="K1" s="39"/>
      <c r="L1" s="39"/>
      <c r="M1" s="39"/>
      <c r="N1" s="39"/>
      <c r="O1" s="39"/>
      <c r="P1" s="39"/>
      <c r="Q1" s="39"/>
      <c r="R1" s="39"/>
      <c r="S1" s="39"/>
      <c r="T1" s="39"/>
      <c r="U1" s="39"/>
      <c r="V1" s="39"/>
      <c r="W1" s="39"/>
      <c r="X1" s="39"/>
      <c r="Y1" s="39"/>
      <c r="Z1" s="39"/>
      <c r="AA1" s="39"/>
      <c r="AB1" s="39"/>
      <c r="AC1" s="39"/>
      <c r="AD1" s="39"/>
      <c r="AE1" s="39"/>
      <c r="AF1" s="39"/>
      <c r="AG1" s="39"/>
      <c r="AH1" s="39"/>
      <c r="AI1" s="39"/>
      <c r="AJ1" s="39"/>
      <c r="AK1" s="39"/>
      <c r="AL1" s="39"/>
      <c r="AM1" s="39"/>
      <c r="AN1" s="39"/>
      <c r="AO1" s="39"/>
      <c r="AP1" s="39"/>
      <c r="AQ1" s="39"/>
      <c r="AR1" s="39"/>
      <c r="AS1" s="39"/>
      <c r="AT1" s="39"/>
      <c r="AU1" s="39"/>
      <c r="AV1" s="39"/>
      <c r="AW1" s="39"/>
      <c r="AX1" s="39"/>
      <c r="AY1" s="39"/>
      <c r="AZ1" s="39"/>
      <c r="BA1" s="39"/>
      <c r="BB1" s="39"/>
      <c r="BC1" s="39"/>
      <c r="BI1" s="1" t="str">
        <f>"FORM=4"</f>
        <v>FORM=4</v>
      </c>
    </row>
    <row r="2" spans="1:79" s="1" customFormat="1" ht="9.75" customHeight="1">
      <c r="A2" s="40"/>
      <c r="B2" s="40"/>
      <c r="C2" s="40"/>
      <c r="D2" s="40"/>
      <c r="E2" s="40"/>
      <c r="F2" s="40"/>
      <c r="G2" s="40"/>
      <c r="H2" s="40"/>
      <c r="I2" s="40"/>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c r="AP2" s="40"/>
      <c r="AQ2" s="40"/>
      <c r="AR2" s="40"/>
      <c r="AS2" s="40"/>
      <c r="AT2" s="40"/>
      <c r="AU2" s="40"/>
      <c r="AV2" s="40"/>
      <c r="AW2" s="40"/>
      <c r="AX2" s="40"/>
      <c r="AY2" s="40"/>
      <c r="AZ2" s="40"/>
      <c r="BA2" s="40"/>
      <c r="BB2" s="40"/>
      <c r="BC2" s="40"/>
      <c r="BI2" s="1" t="str">
        <f>"VER=1.10"</f>
        <v>VER=1.10</v>
      </c>
    </row>
    <row r="3" spans="1:79" s="1" customFormat="1" ht="9.75" customHeight="1">
      <c r="A3" s="41" t="s">
        <v>680</v>
      </c>
      <c r="B3" s="41"/>
      <c r="C3" s="41"/>
      <c r="D3" s="41"/>
      <c r="E3" s="41" t="s">
        <v>681</v>
      </c>
      <c r="F3" s="41"/>
      <c r="G3" s="41"/>
      <c r="H3" s="41"/>
      <c r="I3" s="41"/>
      <c r="J3" s="41"/>
      <c r="K3" s="41"/>
      <c r="L3" s="41"/>
      <c r="M3" s="41"/>
      <c r="N3" s="41" t="s">
        <v>682</v>
      </c>
      <c r="O3" s="41"/>
      <c r="P3" s="41"/>
      <c r="Q3" s="41"/>
      <c r="R3" s="41"/>
      <c r="S3" s="41"/>
      <c r="T3" s="41"/>
      <c r="U3" s="41"/>
      <c r="V3" s="41"/>
      <c r="W3" s="41"/>
      <c r="X3" s="41"/>
      <c r="Y3" s="41"/>
      <c r="Z3" s="41"/>
      <c r="AA3" s="41"/>
      <c r="AB3" s="41" t="s">
        <v>683</v>
      </c>
      <c r="AC3" s="41"/>
      <c r="AD3" s="41"/>
      <c r="AE3" s="41"/>
      <c r="AF3" s="41"/>
      <c r="AG3" s="41"/>
      <c r="AH3" s="41"/>
      <c r="AI3" s="41"/>
      <c r="AJ3" s="41"/>
      <c r="AK3" s="41"/>
      <c r="AL3" s="41"/>
      <c r="AM3" s="41"/>
      <c r="AN3" s="41"/>
      <c r="AO3" s="41"/>
      <c r="AP3" s="41" t="s">
        <v>684</v>
      </c>
      <c r="AQ3" s="41"/>
      <c r="AR3" s="41"/>
      <c r="AS3" s="41"/>
      <c r="AT3" s="41"/>
      <c r="AU3" s="41" t="s">
        <v>685</v>
      </c>
      <c r="AV3" s="41"/>
      <c r="AW3" s="41"/>
      <c r="AX3" s="41"/>
      <c r="AY3" s="41"/>
      <c r="AZ3" s="41"/>
      <c r="BA3" s="41"/>
      <c r="BB3" s="41"/>
      <c r="BC3" s="41"/>
      <c r="BI3" s="1" t="str">
        <f>"SHEET=10"</f>
        <v>SHEET=10</v>
      </c>
      <c r="CA3" s="1" t="s">
        <v>686</v>
      </c>
    </row>
    <row r="4" spans="1:79" s="1" customFormat="1" ht="9.75" customHeight="1">
      <c r="A4" s="41"/>
      <c r="B4" s="41"/>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I4" s="1">
        <v>1</v>
      </c>
      <c r="BJ4" s="1">
        <v>2</v>
      </c>
      <c r="BK4" s="1">
        <v>3</v>
      </c>
      <c r="BL4" s="1">
        <v>4</v>
      </c>
      <c r="BM4" s="1">
        <v>5</v>
      </c>
      <c r="BN4" s="1">
        <v>6</v>
      </c>
      <c r="CA4" s="1" t="s">
        <v>687</v>
      </c>
    </row>
    <row r="5" spans="1:79" ht="153.6" customHeight="1">
      <c r="A5" s="28">
        <v>42254</v>
      </c>
      <c r="B5" s="29"/>
      <c r="C5" s="29"/>
      <c r="D5" s="30"/>
      <c r="E5" s="31" t="s">
        <v>862</v>
      </c>
      <c r="F5" s="32"/>
      <c r="G5" s="32"/>
      <c r="H5" s="32"/>
      <c r="I5" s="32"/>
      <c r="J5" s="32"/>
      <c r="K5" s="32"/>
      <c r="L5" s="32"/>
      <c r="M5" s="33"/>
      <c r="N5" s="31" t="s">
        <v>863</v>
      </c>
      <c r="O5" s="32"/>
      <c r="P5" s="32"/>
      <c r="Q5" s="32"/>
      <c r="R5" s="32"/>
      <c r="S5" s="32"/>
      <c r="T5" s="32"/>
      <c r="U5" s="32"/>
      <c r="V5" s="32"/>
      <c r="W5" s="32"/>
      <c r="X5" s="32"/>
      <c r="Y5" s="32"/>
      <c r="Z5" s="32"/>
      <c r="AA5" s="33"/>
      <c r="AB5" s="31" t="s">
        <v>864</v>
      </c>
      <c r="AC5" s="32"/>
      <c r="AD5" s="32"/>
      <c r="AE5" s="32"/>
      <c r="AF5" s="32"/>
      <c r="AG5" s="32"/>
      <c r="AH5" s="32"/>
      <c r="AI5" s="32"/>
      <c r="AJ5" s="32"/>
      <c r="AK5" s="32"/>
      <c r="AL5" s="32"/>
      <c r="AM5" s="32"/>
      <c r="AN5" s="32"/>
      <c r="AO5" s="33"/>
      <c r="AP5" s="34" t="s">
        <v>865</v>
      </c>
      <c r="AQ5" s="35"/>
      <c r="AR5" s="35"/>
      <c r="AS5" s="35"/>
      <c r="AT5" s="36"/>
      <c r="AU5" s="37" t="s">
        <v>866</v>
      </c>
      <c r="AV5" s="37"/>
      <c r="AW5" s="37"/>
      <c r="AX5" s="37"/>
      <c r="AY5" s="37"/>
      <c r="AZ5" s="37"/>
      <c r="BA5" s="37"/>
      <c r="BB5" s="37"/>
      <c r="BC5" s="37"/>
      <c r="BE5" s="12" t="s">
        <v>688</v>
      </c>
      <c r="BH5" s="12" t="s">
        <v>1200</v>
      </c>
      <c r="BI5" s="12" t="str">
        <f>"ITEM"&amp;$BI$4&amp;"="&amp;IF(TRIM($A5)="","",TEXT($A5,"yyyymmdd"))</f>
        <v>ITEM1=20150907</v>
      </c>
      <c r="BJ5" s="12" t="str">
        <f>"ITEM"&amp;$BJ$4&amp;"="&amp;IF(TRIM($E5)="","",$E5)</f>
        <v>ITEM2=Ⅲ 特定個人情報ファイルの取扱いプロセスにおけるリスク対策
３．特定個人情報の使用
特定個人情報の使用の記録
（具体的な方法）</v>
      </c>
      <c r="BK5" s="12" t="str">
        <f>"ITEM"&amp;$BK$4&amp;"="&amp;IF(TRIM($N5)="","",$N5)</f>
        <v>ITEM3=・本人確認情報を扱うシステムの操作履歴（業務アクセスログ・操作ログ）を記録し、システム利用部署に提供し、システム利用部署にて不正アクセスがないことを確認している。
・不正な操作が無いことについて、操作履歴により適時確認する。
・バックアップされた操作履歴について、大阪府住民基本台帳ネットワークシステム管理運用要領により７年間、安全な場所に施錠保管する。</v>
      </c>
      <c r="BL5" s="12" t="str">
        <f>"ITEM"&amp;$BL$4&amp;"="&amp;IF(TRIM($AB5)="","",$AB5)</f>
        <v>ITEM4=・本人確認情報を扱うシステムの操作履歴（業務アクセスログ・操作ログ）を記録し、不正アクセスがないことを確認している。
・操作履歴の確認により、本人確認情報の検索に関して不正な操作の疑いがある場合は、利用課へのヒアリングや申請文書等との整合性を確認する。
・バックアップされた操作履歴について、大阪府住民基本台帳ネットワークシステム管理運用要領により７年間、安全な場所に施錠保管する。</v>
      </c>
      <c r="BM5" s="12" t="str">
        <f>"ITEM"&amp;$BM$4&amp;"="&amp;IF(TRIM($AP5)="","",IF(ISERROR(MATCH($AP5,$CA$3:$CA$4,0)),"INPUT_ERROR",MATCH($AP5,$CA$3:$CA$4,0)))</f>
        <v>ITEM5=2</v>
      </c>
      <c r="BN5" s="12" t="str">
        <f>"ITEM"&amp;$BN$4&amp;"="&amp;IF(TRIM($AU5)="","",$AU5)</f>
        <v>ITEM6=重要な変更に当たらない。
リスクを明らかに軽減させる変更であるため。</v>
      </c>
    </row>
    <row r="6" spans="1:79" ht="203.4" customHeight="1">
      <c r="A6" s="28">
        <v>42254</v>
      </c>
      <c r="B6" s="29"/>
      <c r="C6" s="29"/>
      <c r="D6" s="30"/>
      <c r="E6" s="31" t="s">
        <v>867</v>
      </c>
      <c r="F6" s="32"/>
      <c r="G6" s="32"/>
      <c r="H6" s="32"/>
      <c r="I6" s="32"/>
      <c r="J6" s="32"/>
      <c r="K6" s="32"/>
      <c r="L6" s="32"/>
      <c r="M6" s="33"/>
      <c r="N6" s="31" t="s">
        <v>868</v>
      </c>
      <c r="O6" s="32"/>
      <c r="P6" s="32"/>
      <c r="Q6" s="32"/>
      <c r="R6" s="32"/>
      <c r="S6" s="32"/>
      <c r="T6" s="32"/>
      <c r="U6" s="32"/>
      <c r="V6" s="32"/>
      <c r="W6" s="32"/>
      <c r="X6" s="32"/>
      <c r="Y6" s="32"/>
      <c r="Z6" s="32"/>
      <c r="AA6" s="33"/>
      <c r="AB6" s="31" t="s">
        <v>869</v>
      </c>
      <c r="AC6" s="32"/>
      <c r="AD6" s="32"/>
      <c r="AE6" s="32"/>
      <c r="AF6" s="32"/>
      <c r="AG6" s="32"/>
      <c r="AH6" s="32"/>
      <c r="AI6" s="32"/>
      <c r="AJ6" s="32"/>
      <c r="AK6" s="32"/>
      <c r="AL6" s="32"/>
      <c r="AM6" s="32"/>
      <c r="AN6" s="32"/>
      <c r="AO6" s="33"/>
      <c r="AP6" s="34" t="s">
        <v>865</v>
      </c>
      <c r="AQ6" s="35"/>
      <c r="AR6" s="35"/>
      <c r="AS6" s="35"/>
      <c r="AT6" s="36"/>
      <c r="AU6" s="37" t="s">
        <v>866</v>
      </c>
      <c r="AV6" s="37"/>
      <c r="AW6" s="37"/>
      <c r="AX6" s="37"/>
      <c r="AY6" s="37"/>
      <c r="AZ6" s="37"/>
      <c r="BA6" s="37"/>
      <c r="BB6" s="37"/>
      <c r="BC6" s="37"/>
      <c r="BI6" s="12" t="str">
        <f t="shared" ref="BI6:BI69" si="0">"ITEM"&amp;$BI$4&amp;"="&amp;IF(TRIM($A6)="","",TEXT($A6,"yyyymmdd"))</f>
        <v>ITEM1=20150907</v>
      </c>
      <c r="BJ6" s="12" t="str">
        <f t="shared" ref="BJ6:BJ69" si="1">"ITEM"&amp;$BJ$4&amp;"="&amp;IF(TRIM($E6)="","",$E6)</f>
        <v>ITEM2=Ⅲ 特定個人情報ファイルの取扱いプロセスにおけるリスク対策
３．特定個人情報の使用
リスク３：従業者が事務外で使用するリスク
リスクに対する措置の内容</v>
      </c>
      <c r="BK6" s="12" t="str">
        <f t="shared" ref="BK6:BK69" si="2">"ITEM"&amp;$BK$4&amp;"="&amp;IF(TRIM($N6)="","",$N6)</f>
        <v>ITEM3=・本人確認情報を扱うシステムの操作履歴（業務アクセスログ・操作ログ）を記録し、システム利用部署に提供し、システム利用部署にて不正アクセスがないことを確認している。
・不正な操作が無いことについて、操作履歴により適時確認する。
・システム使用者（市町村課職員）への研修を実施し、事務外利用の禁止等について指導する。
・上記使用者以外の従業者（システム運用の委託先）は直接本人確認情報に関わらない（直接本人確認情報にアクセスできず、閲覧・更新・削除等を行わない）。</v>
      </c>
      <c r="BL6" s="12" t="str">
        <f t="shared" ref="BL6:BL69" si="3">"ITEM"&amp;$BL$4&amp;"="&amp;IF(TRIM($AB6)="","",$AB6)</f>
        <v>ITEM4=・本人確認情報を扱うシステムの操作履歴（業務アクセスログ・操作ログ）を記録し、不正アクセスがないことを確認している。
・操作履歴の確認により、本人確認情報の検索に関して不正な操作の疑いがある場合は、利用課へのヒアリングや申請文書等との整合性を確認する。
・システム使用者（市町村課職員）への研修を実施し、事務外利用の禁止等について指導する。
・上記使用者以外の従業者（システム運用の委託先）は直接本人確認情報に関わらない（直接本人確認情報にアクセスできず、閲覧・更新・削除等を行わない）。</v>
      </c>
      <c r="BM6" s="12" t="str">
        <f t="shared" ref="BM6:BM69" si="4">"ITEM"&amp;$BM$4&amp;"="&amp;IF(TRIM($AP6)="","",IF(ISERROR(MATCH($AP6,$CA$3:$CA$4,0)),"INPUT_ERROR",MATCH($AP6,$CA$3:$CA$4,0)))</f>
        <v>ITEM5=2</v>
      </c>
      <c r="BN6" s="12" t="str">
        <f t="shared" ref="BN6:BN69" si="5">"ITEM"&amp;$BN$4&amp;"="&amp;IF(TRIM($AU6)="","",$AU6)</f>
        <v>ITEM6=重要な変更に当たらない。
リスクを明らかに軽減させる変更であるため。</v>
      </c>
    </row>
    <row r="7" spans="1:79" ht="200.4" customHeight="1">
      <c r="A7" s="28">
        <v>42705</v>
      </c>
      <c r="B7" s="29"/>
      <c r="C7" s="29"/>
      <c r="D7" s="30"/>
      <c r="E7" s="31" t="s">
        <v>870</v>
      </c>
      <c r="F7" s="32"/>
      <c r="G7" s="32"/>
      <c r="H7" s="32"/>
      <c r="I7" s="32"/>
      <c r="J7" s="32"/>
      <c r="K7" s="32"/>
      <c r="L7" s="32"/>
      <c r="M7" s="33"/>
      <c r="N7" s="31" t="s">
        <v>871</v>
      </c>
      <c r="O7" s="32"/>
      <c r="P7" s="32"/>
      <c r="Q7" s="32"/>
      <c r="R7" s="32"/>
      <c r="S7" s="32"/>
      <c r="T7" s="32"/>
      <c r="U7" s="32"/>
      <c r="V7" s="32"/>
      <c r="W7" s="32"/>
      <c r="X7" s="32"/>
      <c r="Y7" s="32"/>
      <c r="Z7" s="32"/>
      <c r="AA7" s="33"/>
      <c r="AB7" s="31" t="s">
        <v>872</v>
      </c>
      <c r="AC7" s="32"/>
      <c r="AD7" s="32"/>
      <c r="AE7" s="32"/>
      <c r="AF7" s="32"/>
      <c r="AG7" s="32"/>
      <c r="AH7" s="32"/>
      <c r="AI7" s="32"/>
      <c r="AJ7" s="32"/>
      <c r="AK7" s="32"/>
      <c r="AL7" s="32"/>
      <c r="AM7" s="32"/>
      <c r="AN7" s="32"/>
      <c r="AO7" s="33"/>
      <c r="AP7" s="34" t="s">
        <v>873</v>
      </c>
      <c r="AQ7" s="35"/>
      <c r="AR7" s="35"/>
      <c r="AS7" s="35"/>
      <c r="AT7" s="36"/>
      <c r="AU7" s="37" t="s">
        <v>874</v>
      </c>
      <c r="AV7" s="37"/>
      <c r="AW7" s="37"/>
      <c r="AX7" s="37"/>
      <c r="AY7" s="37"/>
      <c r="AZ7" s="37"/>
      <c r="BA7" s="37"/>
      <c r="BB7" s="37"/>
      <c r="BC7" s="37"/>
      <c r="BI7" s="12" t="str">
        <f t="shared" si="0"/>
        <v>ITEM1=20161201</v>
      </c>
      <c r="BJ7" s="12" t="str">
        <f t="shared" si="1"/>
        <v>ITEM2=Ⅰ 基本情報
（別添１）事務の内容
（備考）２．大阪府の他の執行機関への情報提供</v>
      </c>
      <c r="BK7" s="12" t="str">
        <f t="shared" si="2"/>
        <v>ITEM3=２．大阪府の他の執行機関への情報提供
　2-①.大阪府の他の執行機関において、個人番号又は４情報等をキーワードとした本人確認情報の照会を行う。
　2-②.大阪府知事において、提示されたキーワードを元に都道府県知事保存本人確認情報ファイルを検索し、 照会元に対し、当該個人の本人確認情報を提供する。
※検索対象者が他都道府県の場合は全国サーバに対して検索の要求を行う。
※一括提供の方式により本人確認情報を提供する場合には、大阪府知事において代表端末を操作し、電子記録媒体を用いて提供する。</v>
      </c>
      <c r="BL7" s="12" t="str">
        <f t="shared" si="3"/>
        <v>ITEM4=２．大阪府の他の執行機関への情報提供
　2-①.大阪府の他の執行機関において、個人番号又は４情報等をキーワードとした本人確認情報の照会を行う。
　2-②.大阪府知事において、提示されたキーワードを元に都道府県知事保存本人確認情報ファイルを検索し、照会元に対し、当該個人の本人確認情報を提供する。
※検索対象者が他都道府県の場合は全国サーバに対して検索の要求を行う。
※一括提供の方式により本人確認情報を提供する場合には、大阪府知事において、個人番号を利用する事務については総務部市町村課に設置する業務端末を操作し、専用線を用いて提供する。また、個人番号を利用しない事務については代表端末を操作し、電子記録媒体を用いて提供する。</v>
      </c>
      <c r="BM7" s="12" t="str">
        <f t="shared" si="4"/>
        <v>ITEM5=1</v>
      </c>
      <c r="BN7" s="12" t="str">
        <f t="shared" si="5"/>
        <v>ITEM6=事後で足りるものの任意に事前に提出</v>
      </c>
    </row>
    <row r="8" spans="1:79" ht="168.6" customHeight="1">
      <c r="A8" s="28">
        <v>42705</v>
      </c>
      <c r="B8" s="29"/>
      <c r="C8" s="29"/>
      <c r="D8" s="30"/>
      <c r="E8" s="31" t="s">
        <v>875</v>
      </c>
      <c r="F8" s="32"/>
      <c r="G8" s="32"/>
      <c r="H8" s="32"/>
      <c r="I8" s="32"/>
      <c r="J8" s="32"/>
      <c r="K8" s="32"/>
      <c r="L8" s="32"/>
      <c r="M8" s="33"/>
      <c r="N8" s="31" t="s">
        <v>876</v>
      </c>
      <c r="O8" s="32"/>
      <c r="P8" s="32"/>
      <c r="Q8" s="32"/>
      <c r="R8" s="32"/>
      <c r="S8" s="32"/>
      <c r="T8" s="32"/>
      <c r="U8" s="32"/>
      <c r="V8" s="32"/>
      <c r="W8" s="32"/>
      <c r="X8" s="32"/>
      <c r="Y8" s="32"/>
      <c r="Z8" s="32"/>
      <c r="AA8" s="33"/>
      <c r="AB8" s="31" t="s">
        <v>877</v>
      </c>
      <c r="AC8" s="32"/>
      <c r="AD8" s="32"/>
      <c r="AE8" s="32"/>
      <c r="AF8" s="32"/>
      <c r="AG8" s="32"/>
      <c r="AH8" s="32"/>
      <c r="AI8" s="32"/>
      <c r="AJ8" s="32"/>
      <c r="AK8" s="32"/>
      <c r="AL8" s="32"/>
      <c r="AM8" s="32"/>
      <c r="AN8" s="32"/>
      <c r="AO8" s="33"/>
      <c r="AP8" s="34" t="s">
        <v>873</v>
      </c>
      <c r="AQ8" s="35"/>
      <c r="AR8" s="35"/>
      <c r="AS8" s="35"/>
      <c r="AT8" s="36"/>
      <c r="AU8" s="37" t="s">
        <v>874</v>
      </c>
      <c r="AV8" s="37"/>
      <c r="AW8" s="37"/>
      <c r="AX8" s="37"/>
      <c r="AY8" s="37"/>
      <c r="AZ8" s="37"/>
      <c r="BA8" s="37"/>
      <c r="BB8" s="37"/>
      <c r="BC8" s="37"/>
      <c r="BI8" s="12" t="str">
        <f t="shared" si="0"/>
        <v>ITEM1=20161201</v>
      </c>
      <c r="BJ8" s="12" t="str">
        <f t="shared" si="1"/>
        <v>ITEM2=Ⅰ 基本情報
（別添１）事務の内容
（備考）５．本人確認情報検索に伴う本人確認情報の表示事務</v>
      </c>
      <c r="BK8" s="12" t="str">
        <f t="shared" si="2"/>
        <v>ITEM3=５．本人確認情報検索に伴う本人確認情報の表示事務
　5-①.個人番号又は４情報の組み合わせを検索キーに都道府県知事本人確認情報を検索する。
※検索対象者が他都道府県の場合は全国サーバに対して検索の要求を行う。
※一括提供の方式により本人確認情報を提供する場合には、大阪府知事において代表端末を操作し、電子記録媒体を用いて提供する。</v>
      </c>
      <c r="BL8" s="12" t="str">
        <f t="shared" si="3"/>
        <v>ITEM4=５．本人確認情報検索に伴う本人確認情報の表示事務
　5-①.個人番号又は４情報の組み合わせを検索キーに都道府県知事本人確認情報を検索する。
※検索対象者が他都道府県の場合は全国サーバに対して検索の要求を行う。
※一括提供の方式により本人確認情報を提供する場合には、大阪府知事において、個人番号を利用する事務については総務部市町村課に設置する業務端末を操作し、専用線を用いて提供する。また、個人番号を利用しない事務については代表端末を操作し、電子記録媒体を用いて提供する。</v>
      </c>
      <c r="BM8" s="12" t="str">
        <f t="shared" si="4"/>
        <v>ITEM5=1</v>
      </c>
      <c r="BN8" s="12" t="str">
        <f t="shared" si="5"/>
        <v>ITEM6=事後で足りるものの任意に事前に提出</v>
      </c>
    </row>
    <row r="9" spans="1:79" ht="65.400000000000006" customHeight="1">
      <c r="A9" s="28">
        <v>42705</v>
      </c>
      <c r="B9" s="29"/>
      <c r="C9" s="29"/>
      <c r="D9" s="30"/>
      <c r="E9" s="31" t="s">
        <v>878</v>
      </c>
      <c r="F9" s="32"/>
      <c r="G9" s="32"/>
      <c r="H9" s="32"/>
      <c r="I9" s="32"/>
      <c r="J9" s="32"/>
      <c r="K9" s="32"/>
      <c r="L9" s="32"/>
      <c r="M9" s="33"/>
      <c r="N9" s="31" t="s">
        <v>879</v>
      </c>
      <c r="O9" s="32"/>
      <c r="P9" s="32"/>
      <c r="Q9" s="32"/>
      <c r="R9" s="32"/>
      <c r="S9" s="32"/>
      <c r="T9" s="32"/>
      <c r="U9" s="32"/>
      <c r="V9" s="32"/>
      <c r="W9" s="32"/>
      <c r="X9" s="32"/>
      <c r="Y9" s="32"/>
      <c r="Z9" s="32"/>
      <c r="AA9" s="33"/>
      <c r="AB9" s="31" t="s">
        <v>880</v>
      </c>
      <c r="AC9" s="32"/>
      <c r="AD9" s="32"/>
      <c r="AE9" s="32"/>
      <c r="AF9" s="32"/>
      <c r="AG9" s="32"/>
      <c r="AH9" s="32"/>
      <c r="AI9" s="32"/>
      <c r="AJ9" s="32"/>
      <c r="AK9" s="32"/>
      <c r="AL9" s="32"/>
      <c r="AM9" s="32"/>
      <c r="AN9" s="32"/>
      <c r="AO9" s="33"/>
      <c r="AP9" s="34" t="s">
        <v>873</v>
      </c>
      <c r="AQ9" s="35"/>
      <c r="AR9" s="35"/>
      <c r="AS9" s="35"/>
      <c r="AT9" s="36"/>
      <c r="AU9" s="37" t="s">
        <v>874</v>
      </c>
      <c r="AV9" s="37"/>
      <c r="AW9" s="37"/>
      <c r="AX9" s="37"/>
      <c r="AY9" s="37"/>
      <c r="AZ9" s="37"/>
      <c r="BA9" s="37"/>
      <c r="BB9" s="37"/>
      <c r="BC9" s="37"/>
      <c r="BI9" s="12" t="str">
        <f t="shared" si="0"/>
        <v>ITEM1=20161201</v>
      </c>
      <c r="BJ9" s="12" t="str">
        <f t="shared" si="1"/>
        <v>ITEM2=Ⅱ 特定個人情報ファイルの概要
５．特定個人情報の提供・移転（委託に伴うものを除く。）
提供先2
⑥提供方法</v>
      </c>
      <c r="BK9" s="12" t="str">
        <f t="shared" si="2"/>
        <v>ITEM3=フラッシュメモリ、その他、電子記録媒体の項目に○</v>
      </c>
      <c r="BL9" s="12" t="str">
        <f t="shared" si="3"/>
        <v>ITEM4=フラッシュメモリ、その他、専用線、電子記録媒体の項目に○</v>
      </c>
      <c r="BM9" s="12" t="str">
        <f t="shared" si="4"/>
        <v>ITEM5=1</v>
      </c>
      <c r="BN9" s="12" t="str">
        <f t="shared" si="5"/>
        <v>ITEM6=事後で足りるものの任意に事前に提出</v>
      </c>
    </row>
    <row r="10" spans="1:79" ht="75.599999999999994" customHeight="1">
      <c r="A10" s="28">
        <v>42705</v>
      </c>
      <c r="B10" s="29"/>
      <c r="C10" s="29"/>
      <c r="D10" s="30"/>
      <c r="E10" s="31" t="s">
        <v>881</v>
      </c>
      <c r="F10" s="32"/>
      <c r="G10" s="32"/>
      <c r="H10" s="32"/>
      <c r="I10" s="32"/>
      <c r="J10" s="32"/>
      <c r="K10" s="32"/>
      <c r="L10" s="32"/>
      <c r="M10" s="33"/>
      <c r="N10" s="31" t="s">
        <v>879</v>
      </c>
      <c r="O10" s="32"/>
      <c r="P10" s="32"/>
      <c r="Q10" s="32"/>
      <c r="R10" s="32"/>
      <c r="S10" s="32"/>
      <c r="T10" s="32"/>
      <c r="U10" s="32"/>
      <c r="V10" s="32"/>
      <c r="W10" s="32"/>
      <c r="X10" s="32"/>
      <c r="Y10" s="32"/>
      <c r="Z10" s="32"/>
      <c r="AA10" s="33"/>
      <c r="AB10" s="31" t="s">
        <v>880</v>
      </c>
      <c r="AC10" s="32"/>
      <c r="AD10" s="32"/>
      <c r="AE10" s="32"/>
      <c r="AF10" s="32"/>
      <c r="AG10" s="32"/>
      <c r="AH10" s="32"/>
      <c r="AI10" s="32"/>
      <c r="AJ10" s="32"/>
      <c r="AK10" s="32"/>
      <c r="AL10" s="32"/>
      <c r="AM10" s="32"/>
      <c r="AN10" s="32"/>
      <c r="AO10" s="33"/>
      <c r="AP10" s="34" t="s">
        <v>873</v>
      </c>
      <c r="AQ10" s="35"/>
      <c r="AR10" s="35"/>
      <c r="AS10" s="35"/>
      <c r="AT10" s="36"/>
      <c r="AU10" s="37" t="s">
        <v>874</v>
      </c>
      <c r="AV10" s="37"/>
      <c r="AW10" s="37"/>
      <c r="AX10" s="37"/>
      <c r="AY10" s="37"/>
      <c r="AZ10" s="37"/>
      <c r="BA10" s="37"/>
      <c r="BB10" s="37"/>
      <c r="BC10" s="37"/>
      <c r="BI10" s="12" t="str">
        <f t="shared" si="0"/>
        <v>ITEM1=20161201</v>
      </c>
      <c r="BJ10" s="12" t="str">
        <f t="shared" si="1"/>
        <v>ITEM2=Ⅱ 特定個人情報ファイルの概要
５．特定個人情報の提供・移転（委託に伴うものを除く。）
移転先1
⑥提供方法</v>
      </c>
      <c r="BK10" s="12" t="str">
        <f t="shared" si="2"/>
        <v>ITEM3=フラッシュメモリ、その他、電子記録媒体の項目に○</v>
      </c>
      <c r="BL10" s="12" t="str">
        <f t="shared" si="3"/>
        <v>ITEM4=フラッシュメモリ、その他、専用線、電子記録媒体の項目に○</v>
      </c>
      <c r="BM10" s="12" t="str">
        <f t="shared" si="4"/>
        <v>ITEM5=1</v>
      </c>
      <c r="BN10" s="12" t="str">
        <f t="shared" si="5"/>
        <v>ITEM6=事後で足りるものの任意に事前に提出</v>
      </c>
    </row>
    <row r="11" spans="1:79" ht="200.4" customHeight="1">
      <c r="A11" s="28">
        <v>42887</v>
      </c>
      <c r="B11" s="29"/>
      <c r="C11" s="29"/>
      <c r="D11" s="30"/>
      <c r="E11" s="31" t="s">
        <v>870</v>
      </c>
      <c r="F11" s="32"/>
      <c r="G11" s="32"/>
      <c r="H11" s="32"/>
      <c r="I11" s="32"/>
      <c r="J11" s="32"/>
      <c r="K11" s="32"/>
      <c r="L11" s="32"/>
      <c r="M11" s="33"/>
      <c r="N11" s="31" t="s">
        <v>882</v>
      </c>
      <c r="O11" s="32"/>
      <c r="P11" s="32"/>
      <c r="Q11" s="32"/>
      <c r="R11" s="32"/>
      <c r="S11" s="32"/>
      <c r="T11" s="32"/>
      <c r="U11" s="32"/>
      <c r="V11" s="32"/>
      <c r="W11" s="32"/>
      <c r="X11" s="32"/>
      <c r="Y11" s="32"/>
      <c r="Z11" s="32"/>
      <c r="AA11" s="33"/>
      <c r="AB11" s="31" t="s">
        <v>883</v>
      </c>
      <c r="AC11" s="32"/>
      <c r="AD11" s="32"/>
      <c r="AE11" s="32"/>
      <c r="AF11" s="32"/>
      <c r="AG11" s="32"/>
      <c r="AH11" s="32"/>
      <c r="AI11" s="32"/>
      <c r="AJ11" s="32"/>
      <c r="AK11" s="32"/>
      <c r="AL11" s="32"/>
      <c r="AM11" s="32"/>
      <c r="AN11" s="32"/>
      <c r="AO11" s="33"/>
      <c r="AP11" s="34" t="s">
        <v>873</v>
      </c>
      <c r="AQ11" s="35"/>
      <c r="AR11" s="35"/>
      <c r="AS11" s="35"/>
      <c r="AT11" s="36"/>
      <c r="AU11" s="37" t="s">
        <v>874</v>
      </c>
      <c r="AV11" s="37"/>
      <c r="AW11" s="37"/>
      <c r="AX11" s="37"/>
      <c r="AY11" s="37"/>
      <c r="AZ11" s="37"/>
      <c r="BA11" s="37"/>
      <c r="BB11" s="37"/>
      <c r="BC11" s="37"/>
      <c r="BI11" s="12" t="str">
        <f t="shared" si="0"/>
        <v>ITEM1=20170601</v>
      </c>
      <c r="BJ11" s="12" t="str">
        <f t="shared" si="1"/>
        <v>ITEM2=Ⅰ 基本情報
（別添１）事務の内容
（備考）２．大阪府の他の執行機関への情報提供</v>
      </c>
      <c r="BK11" s="12" t="str">
        <f t="shared" si="2"/>
        <v>ITEM3=２．大阪府の他の執行機関への情報提供
　2-①.大阪府の他の執行機関において、個人番号又は４情報等をキーワードとした本人確認情報の照会を行う。
　2-②.大阪府知事において、提示されたキーワードを元に都道府県知事保存本人確認情報ファイルを検索し、 照会元に対し、当該個人の本人確認情報を提供する。
※検索対象者が他都道府県の場合は全国サーバに対して検索の要求を行う。
※一括提供の方式により本人確認情報を提供する場合には、大阪府知事において、個人番号を利用する事務については総務部市町村課に設置する業務端末を操作し、専用線を用いて提供する。また、個人番号を利用しない事務については代表端末を操作し、電子記録媒体を用いて提供する。</v>
      </c>
      <c r="BL11" s="12" t="str">
        <f t="shared" si="3"/>
        <v>ITEM4=２．大阪府の他の執行機関への情報提供
　2-①.大阪府の他の執行機関において、個人番号又は４情報等をキーワードとした本人確認情報の照会を行う。
　2-②.大阪府知事において、提示されたキーワードを元に都道府県知事保存本人確認情報ファイルを検索し、 照会元に対し、当該個人の本人確認情報を提供する。
※検索対象者が他都道府県の場合は全国サーバに対して検索の要求を行う。
※一括提供の方式により本人確認情報を提供する場合には、大阪府知事において、総務部市町村課に設置する業務端末を操作し、個人番号を利用する事務については専用線を用いて、個人番号を利用しない事務については電子記録媒体を用いて提供する。</v>
      </c>
      <c r="BM11" s="12" t="str">
        <f t="shared" si="4"/>
        <v>ITEM5=1</v>
      </c>
      <c r="BN11" s="12" t="str">
        <f t="shared" si="5"/>
        <v>ITEM6=事後で足りるものの任意に事前に提出</v>
      </c>
    </row>
    <row r="12" spans="1:79" ht="166.8" customHeight="1">
      <c r="A12" s="28">
        <v>42887</v>
      </c>
      <c r="B12" s="29"/>
      <c r="C12" s="29"/>
      <c r="D12" s="30"/>
      <c r="E12" s="31" t="s">
        <v>875</v>
      </c>
      <c r="F12" s="32"/>
      <c r="G12" s="32"/>
      <c r="H12" s="32"/>
      <c r="I12" s="32"/>
      <c r="J12" s="32"/>
      <c r="K12" s="32"/>
      <c r="L12" s="32"/>
      <c r="M12" s="33"/>
      <c r="N12" s="31" t="s">
        <v>877</v>
      </c>
      <c r="O12" s="32"/>
      <c r="P12" s="32"/>
      <c r="Q12" s="32"/>
      <c r="R12" s="32"/>
      <c r="S12" s="32"/>
      <c r="T12" s="32"/>
      <c r="U12" s="32"/>
      <c r="V12" s="32"/>
      <c r="W12" s="32"/>
      <c r="X12" s="32"/>
      <c r="Y12" s="32"/>
      <c r="Z12" s="32"/>
      <c r="AA12" s="33"/>
      <c r="AB12" s="31" t="s">
        <v>884</v>
      </c>
      <c r="AC12" s="32"/>
      <c r="AD12" s="32"/>
      <c r="AE12" s="32"/>
      <c r="AF12" s="32"/>
      <c r="AG12" s="32"/>
      <c r="AH12" s="32"/>
      <c r="AI12" s="32"/>
      <c r="AJ12" s="32"/>
      <c r="AK12" s="32"/>
      <c r="AL12" s="32"/>
      <c r="AM12" s="32"/>
      <c r="AN12" s="32"/>
      <c r="AO12" s="33"/>
      <c r="AP12" s="34" t="s">
        <v>873</v>
      </c>
      <c r="AQ12" s="35"/>
      <c r="AR12" s="35"/>
      <c r="AS12" s="35"/>
      <c r="AT12" s="36"/>
      <c r="AU12" s="37" t="s">
        <v>874</v>
      </c>
      <c r="AV12" s="37"/>
      <c r="AW12" s="37"/>
      <c r="AX12" s="37"/>
      <c r="AY12" s="37"/>
      <c r="AZ12" s="37"/>
      <c r="BA12" s="37"/>
      <c r="BB12" s="37"/>
      <c r="BC12" s="37"/>
      <c r="BI12" s="12" t="str">
        <f t="shared" si="0"/>
        <v>ITEM1=20170601</v>
      </c>
      <c r="BJ12" s="12" t="str">
        <f t="shared" si="1"/>
        <v>ITEM2=Ⅰ 基本情報
（別添１）事務の内容
（備考）５．本人確認情報検索に伴う本人確認情報の表示事務</v>
      </c>
      <c r="BK12" s="12" t="str">
        <f t="shared" si="2"/>
        <v>ITEM3=５．本人確認情報検索に伴う本人確認情報の表示事務
　5-①.個人番号又は４情報の組み合わせを検索キーに都道府県知事本人確認情報を検索する。
※検索対象者が他都道府県の場合は全国サーバに対して検索の要求を行う。
※一括提供の方式により本人確認情報を提供する場合には、大阪府知事において、個人番号を利用する事務については総務部市町村課に設置する業務端末を操作し、専用線を用いて提供する。また、個人番号を利用しない事務については代表端末を操作し、電子記録媒体を用いて提供する。</v>
      </c>
      <c r="BL12" s="12" t="str">
        <f t="shared" si="3"/>
        <v>ITEM4=５．本人確認情報検索に伴う本人確認情報の表示事務
　5-①.個人番号又は４情報の組み合わせを検索キーに都道府県知事本人確認情報を検索する。
※検索対象者が他都道府県の場合は全国サーバに対して検索の要求を行う。
※一括提供の方式により本人確認情報を提供する場合には、大阪府知事において、総務部市町村課に設置する業務端末を操作し、個人番号を利用する事務については専用線を用いて、個人番号を利用しない事務については電子記録媒体を用いて提供する。</v>
      </c>
      <c r="BM12" s="12" t="str">
        <f t="shared" si="4"/>
        <v>ITEM5=1</v>
      </c>
      <c r="BN12" s="12" t="str">
        <f t="shared" si="5"/>
        <v>ITEM6=事後で足りるものの任意に事前に提出</v>
      </c>
    </row>
    <row r="13" spans="1:79" ht="108" customHeight="1">
      <c r="A13" s="28">
        <v>42887</v>
      </c>
      <c r="B13" s="29"/>
      <c r="C13" s="29"/>
      <c r="D13" s="30"/>
      <c r="E13" s="31" t="s">
        <v>885</v>
      </c>
      <c r="F13" s="32"/>
      <c r="G13" s="32"/>
      <c r="H13" s="32"/>
      <c r="I13" s="32"/>
      <c r="J13" s="32"/>
      <c r="K13" s="32"/>
      <c r="L13" s="32"/>
      <c r="M13" s="33"/>
      <c r="N13" s="31" t="s">
        <v>886</v>
      </c>
      <c r="O13" s="32"/>
      <c r="P13" s="32"/>
      <c r="Q13" s="32"/>
      <c r="R13" s="32"/>
      <c r="S13" s="32"/>
      <c r="T13" s="32"/>
      <c r="U13" s="32"/>
      <c r="V13" s="32"/>
      <c r="W13" s="32"/>
      <c r="X13" s="32"/>
      <c r="Y13" s="32"/>
      <c r="Z13" s="32"/>
      <c r="AA13" s="33"/>
      <c r="AB13" s="31" t="s">
        <v>887</v>
      </c>
      <c r="AC13" s="32"/>
      <c r="AD13" s="32"/>
      <c r="AE13" s="32"/>
      <c r="AF13" s="32"/>
      <c r="AG13" s="32"/>
      <c r="AH13" s="32"/>
      <c r="AI13" s="32"/>
      <c r="AJ13" s="32"/>
      <c r="AK13" s="32"/>
      <c r="AL13" s="32"/>
      <c r="AM13" s="32"/>
      <c r="AN13" s="32"/>
      <c r="AO13" s="33"/>
      <c r="AP13" s="34" t="s">
        <v>873</v>
      </c>
      <c r="AQ13" s="35"/>
      <c r="AR13" s="35"/>
      <c r="AS13" s="35"/>
      <c r="AT13" s="36"/>
      <c r="AU13" s="37" t="s">
        <v>874</v>
      </c>
      <c r="AV13" s="37"/>
      <c r="AW13" s="37"/>
      <c r="AX13" s="37"/>
      <c r="AY13" s="37"/>
      <c r="AZ13" s="37"/>
      <c r="BA13" s="37"/>
      <c r="BB13" s="37"/>
      <c r="BC13" s="37"/>
      <c r="BI13" s="12" t="str">
        <f t="shared" si="0"/>
        <v>ITEM1=20170601</v>
      </c>
      <c r="BJ13" s="12" t="str">
        <f t="shared" si="1"/>
        <v>ITEM2=Ⅴ 開示請求、問合せ
１．特定個人情報の開示・訂正・利用停止請求
①請求先</v>
      </c>
      <c r="BK13" s="12" t="str">
        <f t="shared" si="2"/>
        <v>ITEM3=府民文化部府政情報室情報公開課　公文書総合センター（府政情報センター）
大阪市中央区大手前２丁目　大阪府庁本館１階　06-6944-6066
総務部市町村課行政グループ
大阪市中央区大手前２丁目　大阪府庁本館５階　06-6944-9109</v>
      </c>
      <c r="BL13" s="12" t="str">
        <f t="shared" si="3"/>
        <v>ITEM4=府民文化部府政情報室情報公開課　公文書総合センター（府政情報センター）
大阪市中央区大手前２丁目　大阪府庁本館５階　06-6944-6066
総務部市町村課行政グループ
大阪市中央区大手前２丁目　大阪府庁本館５階　06-6944-9109</v>
      </c>
      <c r="BM13" s="12" t="str">
        <f t="shared" si="4"/>
        <v>ITEM5=1</v>
      </c>
      <c r="BN13" s="12" t="str">
        <f t="shared" si="5"/>
        <v>ITEM6=事後で足りるものの任意に事前に提出</v>
      </c>
    </row>
    <row r="14" spans="1:79" ht="57" customHeight="1">
      <c r="A14" s="28">
        <v>43524</v>
      </c>
      <c r="B14" s="29"/>
      <c r="C14" s="29"/>
      <c r="D14" s="30"/>
      <c r="E14" s="31" t="s">
        <v>888</v>
      </c>
      <c r="F14" s="32"/>
      <c r="G14" s="32"/>
      <c r="H14" s="32"/>
      <c r="I14" s="32"/>
      <c r="J14" s="32"/>
      <c r="K14" s="32"/>
      <c r="L14" s="32"/>
      <c r="M14" s="33"/>
      <c r="N14" s="31" t="s">
        <v>889</v>
      </c>
      <c r="O14" s="32"/>
      <c r="P14" s="32"/>
      <c r="Q14" s="32"/>
      <c r="R14" s="32"/>
      <c r="S14" s="32"/>
      <c r="T14" s="32"/>
      <c r="U14" s="32"/>
      <c r="V14" s="32"/>
      <c r="W14" s="32"/>
      <c r="X14" s="32"/>
      <c r="Y14" s="32"/>
      <c r="Z14" s="32"/>
      <c r="AA14" s="33"/>
      <c r="AB14" s="31" t="s">
        <v>705</v>
      </c>
      <c r="AC14" s="32"/>
      <c r="AD14" s="32"/>
      <c r="AE14" s="32"/>
      <c r="AF14" s="32"/>
      <c r="AG14" s="32"/>
      <c r="AH14" s="32"/>
      <c r="AI14" s="32"/>
      <c r="AJ14" s="32"/>
      <c r="AK14" s="32"/>
      <c r="AL14" s="32"/>
      <c r="AM14" s="32"/>
      <c r="AN14" s="32"/>
      <c r="AO14" s="33"/>
      <c r="AP14" s="34" t="s">
        <v>865</v>
      </c>
      <c r="AQ14" s="35"/>
      <c r="AR14" s="35"/>
      <c r="AS14" s="35"/>
      <c r="AT14" s="36"/>
      <c r="AU14" s="37" t="s">
        <v>890</v>
      </c>
      <c r="AV14" s="37"/>
      <c r="AW14" s="37"/>
      <c r="AX14" s="37"/>
      <c r="AY14" s="37"/>
      <c r="AZ14" s="37"/>
      <c r="BA14" s="37"/>
      <c r="BB14" s="37"/>
      <c r="BC14" s="37"/>
      <c r="BI14" s="12" t="str">
        <f t="shared" si="0"/>
        <v>ITEM1=20190228</v>
      </c>
      <c r="BJ14" s="12" t="str">
        <f t="shared" si="1"/>
        <v>ITEM2=Ⅰ基本情報
７．評価実施機関における担当部署
②所属長の役職名</v>
      </c>
      <c r="BK14" s="12" t="str">
        <f t="shared" si="2"/>
        <v>ITEM3=課長　土屋　俊平</v>
      </c>
      <c r="BL14" s="12" t="str">
        <f t="shared" si="3"/>
        <v>ITEM4=課長</v>
      </c>
      <c r="BM14" s="12" t="str">
        <f t="shared" si="4"/>
        <v>ITEM5=2</v>
      </c>
      <c r="BN14" s="12" t="str">
        <f t="shared" si="5"/>
        <v>ITEM6=様式変更による変更のため</v>
      </c>
    </row>
    <row r="15" spans="1:79" ht="357" customHeight="1">
      <c r="A15" s="28">
        <v>43979</v>
      </c>
      <c r="B15" s="29"/>
      <c r="C15" s="29"/>
      <c r="D15" s="30"/>
      <c r="E15" s="31" t="s">
        <v>891</v>
      </c>
      <c r="F15" s="32"/>
      <c r="G15" s="32"/>
      <c r="H15" s="32"/>
      <c r="I15" s="32"/>
      <c r="J15" s="32"/>
      <c r="K15" s="32"/>
      <c r="L15" s="32"/>
      <c r="M15" s="33"/>
      <c r="N15" s="31" t="s">
        <v>892</v>
      </c>
      <c r="O15" s="32"/>
      <c r="P15" s="32"/>
      <c r="Q15" s="32"/>
      <c r="R15" s="32"/>
      <c r="S15" s="32"/>
      <c r="T15" s="32"/>
      <c r="U15" s="32"/>
      <c r="V15" s="32"/>
      <c r="W15" s="32"/>
      <c r="X15" s="32"/>
      <c r="Y15" s="32"/>
      <c r="Z15" s="32"/>
      <c r="AA15" s="33"/>
      <c r="AB15" s="31" t="s">
        <v>893</v>
      </c>
      <c r="AC15" s="32"/>
      <c r="AD15" s="32"/>
      <c r="AE15" s="32"/>
      <c r="AF15" s="32"/>
      <c r="AG15" s="32"/>
      <c r="AH15" s="32"/>
      <c r="AI15" s="32"/>
      <c r="AJ15" s="32"/>
      <c r="AK15" s="32"/>
      <c r="AL15" s="32"/>
      <c r="AM15" s="32"/>
      <c r="AN15" s="32"/>
      <c r="AO15" s="33"/>
      <c r="AP15" s="34" t="s">
        <v>865</v>
      </c>
      <c r="AQ15" s="35"/>
      <c r="AR15" s="35"/>
      <c r="AS15" s="35"/>
      <c r="AT15" s="36"/>
      <c r="AU15" s="37" t="s">
        <v>894</v>
      </c>
      <c r="AV15" s="37"/>
      <c r="AW15" s="37"/>
      <c r="AX15" s="37"/>
      <c r="AY15" s="37"/>
      <c r="AZ15" s="37"/>
      <c r="BA15" s="37"/>
      <c r="BB15" s="37"/>
      <c r="BC15" s="37"/>
      <c r="BI15" s="12" t="str">
        <f t="shared" si="0"/>
        <v>ITEM1=20200528</v>
      </c>
      <c r="BJ15" s="12" t="str">
        <f t="shared" si="1"/>
        <v>ITEM2=Ⅰ　基本情報
４．特定個人情報ファイルを取り扱う理由
①事務実施上の必要性</v>
      </c>
      <c r="BK15" s="12" t="str">
        <f t="shared" si="2"/>
        <v>ITEM3=大阪府では、都道府県知事保存本人確認情報ファイルを、下記に記載の通りの必要性から取り扱う。
・都道府県知事保存本人確認情報ファイルは、転出入があった場合等にスムーズな住民情報の処理を行うため、また全国的な本人確認手段として、１つの市町村内にとどまらず、全地方公共団体で、本人確認情報を正確かつ統一的に記録・管理することを目的として、住基法に以下の用途に用いられることが規定されている。
①住基ネットを用いて市町村の区域を越えた住民基本台帳に関する事務（住民基本台帳ネットワークに係る本人確認情報の管理及び提供等に関する事務）の処理を行うため、区域内の住民に係る最新の本人確認情報を管理する。
②市町村からの本人確認情報の更新情報の通知を受けて都道府県知事保存本人確認情報ファイルを更新し、当該更新情報を機構に対して通知する。
③自都道府県の他の執行機関からの照会に基づき、本人確認情報を提供する。
④住民からの請求に基づき、当該個人の本人確認情報を開示する。
⑤住民基本台帳ネットワークに係る本人確認情報の管理及び提供等に関する事務において、本人確認情報を検索する。
⑥市町村において保存する本人確認情報との整合性を確認する。</v>
      </c>
      <c r="BL15" s="12" t="str">
        <f t="shared" si="3"/>
        <v>ITEM4=大阪府では、以下の必要性から、都道府県知事保存本人確認情報ファイルを取り扱う。
・都道府県知事保存本人確認情報ファイルは、転出入があった場合等にスムーズな住民情報の処理を行うこと、また全国的な本人確認手段として、１つの市町村内にとどまらず、全地方公共団体で、本人確認情報を正確かつ統一的に記録・管理することを目的として、以下の用途に用いられることが住基法に規定されている。
①住基ネットを用いて市町村の区域を越えた住民基本台帳に関する事務（住民基本台帳ネットワークに係る本人確認情報の管理及び提供等に関する事務）の処理を行うため、区域内の住民に係る最新の本人確認情報を管理する。
②市町村からの本人確認情報の更新情報の通知を受けて都道府県知事保存本人確認情報ファイルを更新し、当該更新情報を機構に対して通知する。
③自都道府県の他の執行機関からの照会に基づき、本人確認情報を提供する。
④住民からの請求に基づき、当該個人の本人確認情報を開示する。
⑤住民基本台帳ネットワークに係る本人確認情報の管理及び提供等に関する事務において、本人確認情報を検索する。
⑥市町村において保存する本人確認情報との整合性を確認する。</v>
      </c>
      <c r="BM15" s="12" t="str">
        <f t="shared" si="4"/>
        <v>ITEM5=2</v>
      </c>
      <c r="BN15" s="12" t="str">
        <f t="shared" si="5"/>
        <v>ITEM6=重要な変更に当たらない。
軽微な文言の修正による変更のため。</v>
      </c>
    </row>
    <row r="16" spans="1:79" ht="87.6" customHeight="1">
      <c r="A16" s="28">
        <v>43979</v>
      </c>
      <c r="B16" s="29"/>
      <c r="C16" s="29"/>
      <c r="D16" s="30"/>
      <c r="E16" s="31" t="s">
        <v>895</v>
      </c>
      <c r="F16" s="32"/>
      <c r="G16" s="32"/>
      <c r="H16" s="32"/>
      <c r="I16" s="32"/>
      <c r="J16" s="32"/>
      <c r="K16" s="32"/>
      <c r="L16" s="32"/>
      <c r="M16" s="33"/>
      <c r="N16" s="31" t="s">
        <v>896</v>
      </c>
      <c r="O16" s="32"/>
      <c r="P16" s="32"/>
      <c r="Q16" s="32"/>
      <c r="R16" s="32"/>
      <c r="S16" s="32"/>
      <c r="T16" s="32"/>
      <c r="U16" s="32"/>
      <c r="V16" s="32"/>
      <c r="W16" s="32"/>
      <c r="X16" s="32"/>
      <c r="Y16" s="32"/>
      <c r="Z16" s="32"/>
      <c r="AA16" s="33"/>
      <c r="AB16" s="31" t="s">
        <v>897</v>
      </c>
      <c r="AC16" s="32"/>
      <c r="AD16" s="32"/>
      <c r="AE16" s="32"/>
      <c r="AF16" s="32"/>
      <c r="AG16" s="32"/>
      <c r="AH16" s="32"/>
      <c r="AI16" s="32"/>
      <c r="AJ16" s="32"/>
      <c r="AK16" s="32"/>
      <c r="AL16" s="32"/>
      <c r="AM16" s="32"/>
      <c r="AN16" s="32"/>
      <c r="AO16" s="33"/>
      <c r="AP16" s="34" t="s">
        <v>865</v>
      </c>
      <c r="AQ16" s="35"/>
      <c r="AR16" s="35"/>
      <c r="AS16" s="35"/>
      <c r="AT16" s="36"/>
      <c r="AU16" s="37" t="s">
        <v>898</v>
      </c>
      <c r="AV16" s="37"/>
      <c r="AW16" s="37"/>
      <c r="AX16" s="37"/>
      <c r="AY16" s="37"/>
      <c r="AZ16" s="37"/>
      <c r="BA16" s="37"/>
      <c r="BB16" s="37"/>
      <c r="BC16" s="37"/>
      <c r="BI16" s="12" t="str">
        <f t="shared" si="0"/>
        <v>ITEM1=20200528</v>
      </c>
      <c r="BJ16" s="12" t="str">
        <f t="shared" si="1"/>
        <v>ITEM2=Ⅰ　基本情報
４．特定個人情報ファイルを取り扱う理由
②実現が期待されるメリット</v>
      </c>
      <c r="BK16" s="12" t="str">
        <f t="shared" si="2"/>
        <v xml:space="preserve">ITEM3=住民票の写し等にかえて本人確認情報を利用することにより、これまでに窓口で提出が求められていた行政機関が発行する添付書類（住民票の写し等）の省略が図られ、住民の負担軽減（各機関を訪問し、証明書等を入手する金銭的、時間的コストの節約）や、行政における事務の合理化につながることが見込まれる。 </v>
      </c>
      <c r="BL16" s="12" t="str">
        <f t="shared" si="3"/>
        <v xml:space="preserve">ITEM4=本人確認情報を利用することにより、これまでに窓口で提出が求められていた行政機関が発行する添付書類（住民票の写し等）の省略が図られ、住民の負担軽減（各機関を訪問し、証明書等を入手する金銭的、時間的コストの節約）や、行政における事務の合理化につながることが見込まれる。 </v>
      </c>
      <c r="BM16" s="12" t="str">
        <f t="shared" si="4"/>
        <v>ITEM5=2</v>
      </c>
      <c r="BN16" s="12" t="str">
        <f t="shared" si="5"/>
        <v>ITEM6=重要な変更にあたらない。
軽微な文言の修正による変更のため。</v>
      </c>
    </row>
    <row r="17" spans="1:66" ht="196.2" customHeight="1">
      <c r="A17" s="28">
        <v>43979</v>
      </c>
      <c r="B17" s="29"/>
      <c r="C17" s="29"/>
      <c r="D17" s="30"/>
      <c r="E17" s="31" t="s">
        <v>899</v>
      </c>
      <c r="F17" s="32"/>
      <c r="G17" s="32"/>
      <c r="H17" s="32"/>
      <c r="I17" s="32"/>
      <c r="J17" s="32"/>
      <c r="K17" s="32"/>
      <c r="L17" s="32"/>
      <c r="M17" s="33"/>
      <c r="N17" s="31" t="s">
        <v>900</v>
      </c>
      <c r="O17" s="32"/>
      <c r="P17" s="32"/>
      <c r="Q17" s="32"/>
      <c r="R17" s="32"/>
      <c r="S17" s="32"/>
      <c r="T17" s="32"/>
      <c r="U17" s="32"/>
      <c r="V17" s="32"/>
      <c r="W17" s="32"/>
      <c r="X17" s="32"/>
      <c r="Y17" s="32"/>
      <c r="Z17" s="32"/>
      <c r="AA17" s="33"/>
      <c r="AB17" s="31" t="s">
        <v>901</v>
      </c>
      <c r="AC17" s="32"/>
      <c r="AD17" s="32"/>
      <c r="AE17" s="32"/>
      <c r="AF17" s="32"/>
      <c r="AG17" s="32"/>
      <c r="AH17" s="32"/>
      <c r="AI17" s="32"/>
      <c r="AJ17" s="32"/>
      <c r="AK17" s="32"/>
      <c r="AL17" s="32"/>
      <c r="AM17" s="32"/>
      <c r="AN17" s="32"/>
      <c r="AO17" s="33"/>
      <c r="AP17" s="34" t="s">
        <v>865</v>
      </c>
      <c r="AQ17" s="35"/>
      <c r="AR17" s="35"/>
      <c r="AS17" s="35"/>
      <c r="AT17" s="36"/>
      <c r="AU17" s="37" t="s">
        <v>902</v>
      </c>
      <c r="AV17" s="37"/>
      <c r="AW17" s="37"/>
      <c r="AX17" s="37"/>
      <c r="AY17" s="37"/>
      <c r="AZ17" s="37"/>
      <c r="BA17" s="37"/>
      <c r="BB17" s="37"/>
      <c r="BC17" s="37"/>
      <c r="BI17" s="12" t="str">
        <f t="shared" si="0"/>
        <v>ITEM1=20200528</v>
      </c>
      <c r="BJ17" s="12" t="str">
        <f t="shared" si="1"/>
        <v xml:space="preserve">ITEM2=Ⅰ　基本情報
５．個人番号の利用
法令上の根拠
</v>
      </c>
      <c r="BK17" s="12" t="str">
        <f t="shared" si="2"/>
        <v>ITEM3=住民基本台帳法（住基法）（昭和４２年７月２５日法律第８１号）
（平成２５年５月３１日法律第２８号施行時点）
・第７条（住民票の記載事項）
・第１２条の５（住民基本台帳の脱漏等に関する都道府県知事の通報）
・第３０条の６（市町村長から都道府県知事への本人確認情報の通知等）
・第３０条の７（都道府県知事から機構への本人確認情報の通知等）
・第３０条の８（本人確認情報の誤りに関する機構の通報）
・第３０条の１１（通知都道府県以外の都道府県の執行機関への本人確認情報の提供）
・第３０条の１５（本人確認情報の利用）
・第３０条の３２（自己の本人確認情報の開示）
・第３０条の３５（自己の本人確認情報の訂正）</v>
      </c>
      <c r="BL17" s="12" t="str">
        <f t="shared" si="3"/>
        <v>ITEM4=住民基本台帳法（住基法）（昭和４２年７月２５日法律第８１号）
・第７条（住民票の記載事項）
・第１２条の５（住民基本台帳の脱漏等に関する都道府県知事の通報）
・第３０条の６（市町村長から都道府県知事への本人確認情報の通知等）
・第３０条の７（都道府県知事から機構への本人確認情報の通知等）
・第３０条の８（本人確認情報の誤りに関する機構の通報）
・第３０条の１１（通知都道府県以外の都道府県の執行機関への本人確認情報の提供）
・第３０条の１５（本人確認情報の利用）
・第３０条の２２（市町村間の連絡調整等）
・第３０条の３２（自己の本人確認情報の開示）
・第３０条の３５（自己の本人確認情報の訂正）</v>
      </c>
      <c r="BM17" s="12" t="str">
        <f t="shared" si="4"/>
        <v>ITEM5=2</v>
      </c>
      <c r="BN17" s="12" t="str">
        <f t="shared" si="5"/>
        <v xml:space="preserve">ITEM6=重要な変更に当たらない。
番号整備法（平成２５年法律第２８号）施行に伴う変更のため。
</v>
      </c>
    </row>
    <row r="18" spans="1:66" ht="81.599999999999994" customHeight="1">
      <c r="A18" s="28">
        <v>43979</v>
      </c>
      <c r="B18" s="29"/>
      <c r="C18" s="29"/>
      <c r="D18" s="30"/>
      <c r="E18" s="31" t="s">
        <v>903</v>
      </c>
      <c r="F18" s="32"/>
      <c r="G18" s="32"/>
      <c r="H18" s="32"/>
      <c r="I18" s="32"/>
      <c r="J18" s="32"/>
      <c r="K18" s="32"/>
      <c r="L18" s="32"/>
      <c r="M18" s="33"/>
      <c r="N18" s="31" t="s">
        <v>904</v>
      </c>
      <c r="O18" s="32"/>
      <c r="P18" s="32"/>
      <c r="Q18" s="32"/>
      <c r="R18" s="32"/>
      <c r="S18" s="32"/>
      <c r="T18" s="32"/>
      <c r="U18" s="32"/>
      <c r="V18" s="32"/>
      <c r="W18" s="32"/>
      <c r="X18" s="32"/>
      <c r="Y18" s="32"/>
      <c r="Z18" s="32"/>
      <c r="AA18" s="33"/>
      <c r="AB18" s="31" t="s">
        <v>905</v>
      </c>
      <c r="AC18" s="32"/>
      <c r="AD18" s="32"/>
      <c r="AE18" s="32"/>
      <c r="AF18" s="32"/>
      <c r="AG18" s="32"/>
      <c r="AH18" s="32"/>
      <c r="AI18" s="32"/>
      <c r="AJ18" s="32"/>
      <c r="AK18" s="32"/>
      <c r="AL18" s="32"/>
      <c r="AM18" s="32"/>
      <c r="AN18" s="32"/>
      <c r="AO18" s="33"/>
      <c r="AP18" s="34" t="s">
        <v>865</v>
      </c>
      <c r="AQ18" s="35"/>
      <c r="AR18" s="35"/>
      <c r="AS18" s="35"/>
      <c r="AT18" s="36"/>
      <c r="AU18" s="37" t="s">
        <v>894</v>
      </c>
      <c r="AV18" s="37"/>
      <c r="AW18" s="37"/>
      <c r="AX18" s="37"/>
      <c r="AY18" s="37"/>
      <c r="AZ18" s="37"/>
      <c r="BA18" s="37"/>
      <c r="BB18" s="37"/>
      <c r="BC18" s="37"/>
      <c r="BI18" s="12" t="str">
        <f t="shared" si="0"/>
        <v>ITEM1=20200528</v>
      </c>
      <c r="BJ18" s="12" t="str">
        <f t="shared" si="1"/>
        <v>ITEM2=Ⅰ 基本情報
（別添１）事務の内容
（備考）３．本人確認情報の開示に関する事務</v>
      </c>
      <c r="BK18" s="12" t="str">
        <f t="shared" si="2"/>
        <v xml:space="preserve">ITEM3=３．本人確認情報の開示に関する事務
　3-①.住民より本人確認情報の開示請求を受け付ける。
　3-②.開示請求者（住民）に対し、都道府県知事保存本人確認情報ファイルに記録された当該個人の本人確認情報を開示する。
</v>
      </c>
      <c r="BL18" s="12" t="str">
        <f t="shared" si="3"/>
        <v>ITEM4=３．本人確認情報の開示に関する事務
　3-①.住民より本人確認情報の開示請求を受け付ける。（※特定個人情報を含まない）
　3-②.開示請求者（住民）に対し、都道府県知事保存本人確認情報ファイルに記録された当該個人の本人確認情報を開示する。</v>
      </c>
      <c r="BM18" s="12" t="str">
        <f t="shared" si="4"/>
        <v>ITEM5=2</v>
      </c>
      <c r="BN18" s="12" t="str">
        <f t="shared" si="5"/>
        <v>ITEM6=重要な変更に当たらない。
軽微な文言の修正による変更のため。</v>
      </c>
    </row>
    <row r="19" spans="1:66" ht="51" customHeight="1">
      <c r="A19" s="28">
        <v>43979</v>
      </c>
      <c r="B19" s="29"/>
      <c r="C19" s="29"/>
      <c r="D19" s="30"/>
      <c r="E19" s="31" t="s">
        <v>906</v>
      </c>
      <c r="F19" s="32"/>
      <c r="G19" s="32"/>
      <c r="H19" s="32"/>
      <c r="I19" s="32"/>
      <c r="J19" s="32"/>
      <c r="K19" s="32"/>
      <c r="L19" s="32"/>
      <c r="M19" s="33"/>
      <c r="N19" s="31" t="s">
        <v>907</v>
      </c>
      <c r="O19" s="32"/>
      <c r="P19" s="32"/>
      <c r="Q19" s="32"/>
      <c r="R19" s="32"/>
      <c r="S19" s="32"/>
      <c r="T19" s="32"/>
      <c r="U19" s="32"/>
      <c r="V19" s="32"/>
      <c r="W19" s="32"/>
      <c r="X19" s="32"/>
      <c r="Y19" s="32"/>
      <c r="Z19" s="32"/>
      <c r="AA19" s="33"/>
      <c r="AB19" s="31" t="s">
        <v>713</v>
      </c>
      <c r="AC19" s="32"/>
      <c r="AD19" s="32"/>
      <c r="AE19" s="32"/>
      <c r="AF19" s="32"/>
      <c r="AG19" s="32"/>
      <c r="AH19" s="32"/>
      <c r="AI19" s="32"/>
      <c r="AJ19" s="32"/>
      <c r="AK19" s="32"/>
      <c r="AL19" s="32"/>
      <c r="AM19" s="32"/>
      <c r="AN19" s="32"/>
      <c r="AO19" s="33"/>
      <c r="AP19" s="34" t="s">
        <v>865</v>
      </c>
      <c r="AQ19" s="35"/>
      <c r="AR19" s="35"/>
      <c r="AS19" s="35"/>
      <c r="AT19" s="36"/>
      <c r="AU19" s="37" t="s">
        <v>908</v>
      </c>
      <c r="AV19" s="37"/>
      <c r="AW19" s="37"/>
      <c r="AX19" s="37"/>
      <c r="AY19" s="37"/>
      <c r="AZ19" s="37"/>
      <c r="BA19" s="37"/>
      <c r="BB19" s="37"/>
      <c r="BC19" s="37"/>
      <c r="BI19" s="12" t="str">
        <f t="shared" si="0"/>
        <v>ITEM1=20200528</v>
      </c>
      <c r="BJ19" s="12" t="str">
        <f t="shared" si="1"/>
        <v>ITEM2=Ⅱ　特定個人情報ファイルの概要
２．基本情報
⑤保有開始日</v>
      </c>
      <c r="BK19" s="12" t="str">
        <f t="shared" si="2"/>
        <v>ITEM3=平成27年６月予定</v>
      </c>
      <c r="BL19" s="12" t="str">
        <f t="shared" si="3"/>
        <v>ITEM4=平成27年６月</v>
      </c>
      <c r="BM19" s="12" t="str">
        <f t="shared" si="4"/>
        <v>ITEM5=2</v>
      </c>
      <c r="BN19" s="12" t="str">
        <f t="shared" si="5"/>
        <v>ITEM6=重要な変更に当たらない。
実際の保有日を記載したことによる軽微な修正による変更のため。</v>
      </c>
    </row>
    <row r="20" spans="1:66" ht="78.599999999999994" customHeight="1">
      <c r="A20" s="28">
        <v>43979</v>
      </c>
      <c r="B20" s="29"/>
      <c r="C20" s="29"/>
      <c r="D20" s="30"/>
      <c r="E20" s="31" t="s">
        <v>909</v>
      </c>
      <c r="F20" s="32"/>
      <c r="G20" s="32"/>
      <c r="H20" s="32"/>
      <c r="I20" s="32"/>
      <c r="J20" s="32"/>
      <c r="K20" s="32"/>
      <c r="L20" s="32"/>
      <c r="M20" s="33"/>
      <c r="N20" s="31" t="s">
        <v>910</v>
      </c>
      <c r="O20" s="32"/>
      <c r="P20" s="32"/>
      <c r="Q20" s="32"/>
      <c r="R20" s="32"/>
      <c r="S20" s="32"/>
      <c r="T20" s="32"/>
      <c r="U20" s="32"/>
      <c r="V20" s="32"/>
      <c r="W20" s="32"/>
      <c r="X20" s="32"/>
      <c r="Y20" s="32"/>
      <c r="Z20" s="32"/>
      <c r="AA20" s="33"/>
      <c r="AB20" s="31" t="s">
        <v>718</v>
      </c>
      <c r="AC20" s="32"/>
      <c r="AD20" s="32"/>
      <c r="AE20" s="32"/>
      <c r="AF20" s="32"/>
      <c r="AG20" s="32"/>
      <c r="AH20" s="32"/>
      <c r="AI20" s="32"/>
      <c r="AJ20" s="32"/>
      <c r="AK20" s="32"/>
      <c r="AL20" s="32"/>
      <c r="AM20" s="32"/>
      <c r="AN20" s="32"/>
      <c r="AO20" s="33"/>
      <c r="AP20" s="34" t="s">
        <v>865</v>
      </c>
      <c r="AQ20" s="35"/>
      <c r="AR20" s="35"/>
      <c r="AS20" s="35"/>
      <c r="AT20" s="36"/>
      <c r="AU20" s="37" t="s">
        <v>911</v>
      </c>
      <c r="AV20" s="37"/>
      <c r="AW20" s="37"/>
      <c r="AX20" s="37"/>
      <c r="AY20" s="37"/>
      <c r="AZ20" s="37"/>
      <c r="BA20" s="37"/>
      <c r="BB20" s="37"/>
      <c r="BC20" s="37"/>
      <c r="BI20" s="12" t="str">
        <f t="shared" si="0"/>
        <v>ITEM1=20200528</v>
      </c>
      <c r="BJ20" s="12" t="str">
        <f t="shared" si="1"/>
        <v>ITEM2=Ⅱ特定個人情報ファイルの概要
３．特定個人情報の入手・使用
④入手に係る妥当性</v>
      </c>
      <c r="BK20" s="12" t="str">
        <f t="shared" si="2"/>
        <v>ITEM3=住民に関する情報に変更があった又は新規作成された際は、市町村がそれをまず探知した上で、全国的なシステムである住基ネットで管理する必要があるので、市町村から都道府県へ、都道府県から機構へと通知がなされることとされているため。</v>
      </c>
      <c r="BL20" s="12" t="str">
        <f t="shared" si="3"/>
        <v>ITEM4=住基ネットは、住基法に基づいて、都道府県を介し市町村から機構へと本人確認情報を通知をする仕組みとなっていることから、都道府県知事が特定個人情報を入手することは妥当である。</v>
      </c>
      <c r="BM20" s="12" t="str">
        <f t="shared" si="4"/>
        <v>ITEM5=2</v>
      </c>
      <c r="BN20" s="12" t="str">
        <f t="shared" si="5"/>
        <v>ITEM6=重要な変更に当たらない。
軽微な文言の修正のため。</v>
      </c>
    </row>
    <row r="21" spans="1:66" ht="125.4" customHeight="1">
      <c r="A21" s="28">
        <v>43979</v>
      </c>
      <c r="B21" s="29"/>
      <c r="C21" s="29"/>
      <c r="D21" s="30"/>
      <c r="E21" s="31" t="s">
        <v>912</v>
      </c>
      <c r="F21" s="32"/>
      <c r="G21" s="32"/>
      <c r="H21" s="32"/>
      <c r="I21" s="32"/>
      <c r="J21" s="32"/>
      <c r="K21" s="32"/>
      <c r="L21" s="32"/>
      <c r="M21" s="33"/>
      <c r="N21" s="31" t="s">
        <v>913</v>
      </c>
      <c r="O21" s="32"/>
      <c r="P21" s="32"/>
      <c r="Q21" s="32"/>
      <c r="R21" s="32"/>
      <c r="S21" s="32"/>
      <c r="T21" s="32"/>
      <c r="U21" s="32"/>
      <c r="V21" s="32"/>
      <c r="W21" s="32"/>
      <c r="X21" s="32"/>
      <c r="Y21" s="32"/>
      <c r="Z21" s="32"/>
      <c r="AA21" s="33"/>
      <c r="AB21" s="31" t="s">
        <v>1226</v>
      </c>
      <c r="AC21" s="32"/>
      <c r="AD21" s="32"/>
      <c r="AE21" s="32"/>
      <c r="AF21" s="32"/>
      <c r="AG21" s="32"/>
      <c r="AH21" s="32"/>
      <c r="AI21" s="32"/>
      <c r="AJ21" s="32"/>
      <c r="AK21" s="32"/>
      <c r="AL21" s="32"/>
      <c r="AM21" s="32"/>
      <c r="AN21" s="32"/>
      <c r="AO21" s="33"/>
      <c r="AP21" s="34" t="s">
        <v>865</v>
      </c>
      <c r="AQ21" s="35"/>
      <c r="AR21" s="35"/>
      <c r="AS21" s="35"/>
      <c r="AT21" s="36"/>
      <c r="AU21" s="37" t="s">
        <v>911</v>
      </c>
      <c r="AV21" s="37"/>
      <c r="AW21" s="37"/>
      <c r="AX21" s="37"/>
      <c r="AY21" s="37"/>
      <c r="AZ21" s="37"/>
      <c r="BA21" s="37"/>
      <c r="BB21" s="37"/>
      <c r="BC21" s="37"/>
      <c r="BI21" s="12" t="str">
        <f t="shared" si="0"/>
        <v>ITEM1=20200528</v>
      </c>
      <c r="BJ21" s="12" t="str">
        <f t="shared" si="1"/>
        <v>ITEM2=Ⅱ特定個人情報ファイルの概要
３．特定個人情報の入手・使用
⑤本人への明示</v>
      </c>
      <c r="BK21" s="12" t="str">
        <f t="shared" si="2"/>
        <v>ITEM3=大阪府知事が当該市町村の区域内の住民の本人確認情報を入手することについて、住基法第３０条の６（市町村長から都道府県知事への本人確認情報の通知等）に明示されている。</v>
      </c>
      <c r="BL21" s="12" t="str">
        <f t="shared" si="3"/>
        <v xml:space="preserve">ITEM4=・大阪府知事が当該市町村の区域内の住民の本人確認情報を入手することについて、住基法第３０条の６（市町村長から都道府県知事への本人確認情報の通知等）に明示されている。
・大阪府知事が保有する本人確認情報を使用することについて、住基法第30条の７（都道府県知事から機構への本人確認情報の通知等）等及び大阪府ホームページに明示されている。
</v>
      </c>
      <c r="BM21" s="12" t="str">
        <f t="shared" si="4"/>
        <v>ITEM5=2</v>
      </c>
      <c r="BN21" s="12" t="str">
        <f t="shared" si="5"/>
        <v>ITEM6=重要な変更に当たらない。
軽微な文言の修正のため。</v>
      </c>
    </row>
    <row r="22" spans="1:66" ht="352.2" customHeight="1">
      <c r="A22" s="28">
        <v>43979</v>
      </c>
      <c r="B22" s="29"/>
      <c r="C22" s="29"/>
      <c r="D22" s="30"/>
      <c r="E22" s="31" t="s">
        <v>914</v>
      </c>
      <c r="F22" s="32"/>
      <c r="G22" s="32"/>
      <c r="H22" s="32"/>
      <c r="I22" s="32"/>
      <c r="J22" s="32"/>
      <c r="K22" s="32"/>
      <c r="L22" s="32"/>
      <c r="M22" s="33"/>
      <c r="N22" s="31" t="s">
        <v>915</v>
      </c>
      <c r="O22" s="32"/>
      <c r="P22" s="32"/>
      <c r="Q22" s="32"/>
      <c r="R22" s="32"/>
      <c r="S22" s="32"/>
      <c r="T22" s="32"/>
      <c r="U22" s="32"/>
      <c r="V22" s="32"/>
      <c r="W22" s="32"/>
      <c r="X22" s="32"/>
      <c r="Y22" s="32"/>
      <c r="Z22" s="32"/>
      <c r="AA22" s="33"/>
      <c r="AB22" s="31" t="s">
        <v>1227</v>
      </c>
      <c r="AC22" s="32"/>
      <c r="AD22" s="32"/>
      <c r="AE22" s="32"/>
      <c r="AF22" s="32"/>
      <c r="AG22" s="32"/>
      <c r="AH22" s="32"/>
      <c r="AI22" s="32"/>
      <c r="AJ22" s="32"/>
      <c r="AK22" s="32"/>
      <c r="AL22" s="32"/>
      <c r="AM22" s="32"/>
      <c r="AN22" s="32"/>
      <c r="AO22" s="33"/>
      <c r="AP22" s="34" t="s">
        <v>865</v>
      </c>
      <c r="AQ22" s="35"/>
      <c r="AR22" s="35"/>
      <c r="AS22" s="35"/>
      <c r="AT22" s="36"/>
      <c r="AU22" s="37" t="s">
        <v>911</v>
      </c>
      <c r="AV22" s="37"/>
      <c r="AW22" s="37"/>
      <c r="AX22" s="37"/>
      <c r="AY22" s="37"/>
      <c r="AZ22" s="37"/>
      <c r="BA22" s="37"/>
      <c r="BB22" s="37"/>
      <c r="BC22" s="37"/>
      <c r="BI22" s="12" t="str">
        <f t="shared" si="0"/>
        <v>ITEM1=20200528</v>
      </c>
      <c r="BJ22" s="12" t="str">
        <f t="shared" si="1"/>
        <v xml:space="preserve">ITEM2=Ⅱ特定個人情報ファイルの概要
３．特定個人情報の入手・使用
⑧使用方法
</v>
      </c>
      <c r="BK22" s="12" t="str">
        <f t="shared" si="2"/>
        <v>ITEM3=(ア）市町村長からの住民票の記載事項の変更又は新規作成の通知を受け(既存住基システム→府内市町村ＣＳ→大阪府サーバ)、都道府県知事保存本人確認情報ファイルを更新し、機構に対して当該本人確認情報の更新情報を通知する（大阪府サーバ→全国サーバ）。
（イ）大阪府の他の執行機関からの本人確認情報の照会要求を受け（大阪府の他の執行機関→大阪府サーバ）、照会のあった住民票コード、個人番号又は４情報の組合せを元に都道府県知事保存本人確認情報ファイルを検索し、該当する個人の本人確認情報を照会元へ提供する（大阪府サーバ→大阪府の他の執行機関）。
（ウ）住民からの開示請求に基づき（住民→大阪府窓口→大阪府サーバ）、当該住民の本人確認情報を都道府県知事保存本人確認情報ファイルから抽出し、書面等により提供する（大阪府サーバ→帳票出力→住民）。
（エ）大阪府の他の部署が個人番号及び４情報等の組合せをキー検索する条件に該当する本人確認情報を表示する。
（オ）都道府県知事保存本人確認情報ファイルの正確性を担保するため、市町村から本人確認情報を受領し（市町村ＣＳ→大阪府サーバ）、当該本人確認情報を用いて都道府県知事保存本人確認情報ファイルに記録された本人確認情報の整合性確認を行う。</v>
      </c>
      <c r="BL22" s="12" t="str">
        <f t="shared" si="3"/>
        <v>ITEM4=(ア）市町村長からの住民票の記載事項の変更又は新規作成の通知を受け(既存住基システム→府内市町村ＣＳ→大阪府サーバ)、都道府県知事保存本人確認情報ファイルを更新し、機構に対して当該本人確認情報の更新情報を通知する（大阪府サーバ→全国サーバ）。
（イ）大阪府の他の執行機関からの本人確認情報の照会要求を受け（大阪府の他の執行機関→大阪府サーバ）、照会のあった住民票コード、個人番号又は４情報の組合せを元に都道府県知事保存本人確認情報ファイルを検索し、該当する個人の本人確認情報を照会元へ提供する（大阪府サーバ→大阪府の他の執行機関）。
（ウ）住民からの開示請求に基づき（住民→大阪府窓口（開示請求受付）→大阪府サーバ）、当該住民の本人確認情報を都道府県知事保存本人確認情報ファイルから抽出し、書面等により提供する（大阪府サーバ→大阪府窓口（帳票出力）→住民）。
（エ）大阪府の知事部局における担当部署以外の部署が個人番号及び４情報等の組合せをキー検索する条件に該当する本人確認情報を表示する。
（オ）都道府県知事保存本人確認情報ファイルの正確性を担保するため、市町村から本人確認情報の提供を受け（市町村ＣＳ→大阪府サーバ）、当該本人確認情報を用いて都道府県知事保存本人確認情報ファイルに記録された本人確認情報の整合性確認を行う。</v>
      </c>
      <c r="BM22" s="12" t="str">
        <f t="shared" si="4"/>
        <v>ITEM5=2</v>
      </c>
      <c r="BN22" s="12" t="str">
        <f t="shared" si="5"/>
        <v>ITEM6=重要な変更に当たらない。
軽微な文言の修正のため。</v>
      </c>
    </row>
    <row r="23" spans="1:66" ht="164.4" customHeight="1">
      <c r="A23" s="28">
        <v>43979</v>
      </c>
      <c r="B23" s="29"/>
      <c r="C23" s="29"/>
      <c r="D23" s="30"/>
      <c r="E23" s="31" t="s">
        <v>916</v>
      </c>
      <c r="F23" s="32"/>
      <c r="G23" s="32"/>
      <c r="H23" s="32"/>
      <c r="I23" s="32"/>
      <c r="J23" s="32"/>
      <c r="K23" s="32"/>
      <c r="L23" s="32"/>
      <c r="M23" s="33"/>
      <c r="N23" s="31" t="s">
        <v>917</v>
      </c>
      <c r="O23" s="32"/>
      <c r="P23" s="32"/>
      <c r="Q23" s="32"/>
      <c r="R23" s="32"/>
      <c r="S23" s="32"/>
      <c r="T23" s="32"/>
      <c r="U23" s="32"/>
      <c r="V23" s="32"/>
      <c r="W23" s="32"/>
      <c r="X23" s="32"/>
      <c r="Y23" s="32"/>
      <c r="Z23" s="32"/>
      <c r="AA23" s="33"/>
      <c r="AB23" s="31" t="s">
        <v>1228</v>
      </c>
      <c r="AC23" s="32"/>
      <c r="AD23" s="32"/>
      <c r="AE23" s="32"/>
      <c r="AF23" s="32"/>
      <c r="AG23" s="32"/>
      <c r="AH23" s="32"/>
      <c r="AI23" s="32"/>
      <c r="AJ23" s="32"/>
      <c r="AK23" s="32"/>
      <c r="AL23" s="32"/>
      <c r="AM23" s="32"/>
      <c r="AN23" s="32"/>
      <c r="AO23" s="33"/>
      <c r="AP23" s="34" t="s">
        <v>865</v>
      </c>
      <c r="AQ23" s="35"/>
      <c r="AR23" s="35"/>
      <c r="AS23" s="35"/>
      <c r="AT23" s="36"/>
      <c r="AU23" s="37" t="s">
        <v>911</v>
      </c>
      <c r="AV23" s="37"/>
      <c r="AW23" s="37"/>
      <c r="AX23" s="37"/>
      <c r="AY23" s="37"/>
      <c r="AZ23" s="37"/>
      <c r="BA23" s="37"/>
      <c r="BB23" s="37"/>
      <c r="BC23" s="37"/>
      <c r="BI23" s="12" t="str">
        <f t="shared" si="0"/>
        <v>ITEM1=20200528</v>
      </c>
      <c r="BJ23" s="12" t="str">
        <f t="shared" si="1"/>
        <v>ITEM2=Ⅱ特定個人情報ファイルの概要
３．特定個人情報の入手・使用
⑧使用方法
情報の突合</v>
      </c>
      <c r="BK23" s="12" t="str">
        <f t="shared" si="2"/>
        <v>ITEM3=（上記ア）都道府県知事保存本人確認情報ファイルを更新する際に、受領した本人確認情報に関する更新データと都道府県知事保存本人確認情報ファイルを、住民票コードをもとに突合する。
（上記イ・エ）大阪府の執行機関等からの照会に基づいて本人確認情報を提供する際に、照会元から受信した対象者の４情報等との突合を行う。
（上記ウ）請求に基づいて本人確認情報を開示する際に、開示請求者から受領した本人確認情報との突合を行う。
（上記オ）市町村ＣＳとの整合処理を実施するため、４情報等との突合を行う。</v>
      </c>
      <c r="BL23" s="12" t="str">
        <f t="shared" si="3"/>
        <v>ITEM4=（上記ア）都道府県知事保存本人確認情報ファイルを更新する際に、提供された本人確認情報に関する更新データと都道府県知事保存本人確認情報ファイルを、住民票コードをもとに突合する。
（上記イ・エ）大阪府の執行機関からの照会に基づいて本人確認情報を提供する際に、照会元から受信した対象者の４情報等との突合を行う。
（上記ウ）請求に基づいて本人確認情報を開示する際に、開示請求者から受領した本人確認情報との突合を行う。
（上記オ）市町村ＣＳとの整合処理を実施するため、４情報等との突合を行う。</v>
      </c>
      <c r="BM23" s="12" t="str">
        <f t="shared" si="4"/>
        <v>ITEM5=2</v>
      </c>
      <c r="BN23" s="12" t="str">
        <f t="shared" si="5"/>
        <v>ITEM6=重要な変更に当たらない。
軽微な文言の修正のため。</v>
      </c>
    </row>
    <row r="24" spans="1:66" ht="94.8" customHeight="1">
      <c r="A24" s="28">
        <v>43979</v>
      </c>
      <c r="B24" s="29"/>
      <c r="C24" s="29"/>
      <c r="D24" s="30"/>
      <c r="E24" s="31" t="s">
        <v>918</v>
      </c>
      <c r="F24" s="32"/>
      <c r="G24" s="32"/>
      <c r="H24" s="32"/>
      <c r="I24" s="32"/>
      <c r="J24" s="32"/>
      <c r="K24" s="32"/>
      <c r="L24" s="32"/>
      <c r="M24" s="33"/>
      <c r="N24" s="31" t="s">
        <v>919</v>
      </c>
      <c r="O24" s="32"/>
      <c r="P24" s="32"/>
      <c r="Q24" s="32"/>
      <c r="R24" s="32"/>
      <c r="S24" s="32"/>
      <c r="T24" s="32"/>
      <c r="U24" s="32"/>
      <c r="V24" s="32"/>
      <c r="W24" s="32"/>
      <c r="X24" s="32"/>
      <c r="Y24" s="32"/>
      <c r="Z24" s="32"/>
      <c r="AA24" s="33"/>
      <c r="AB24" s="31" t="s">
        <v>1229</v>
      </c>
      <c r="AC24" s="32"/>
      <c r="AD24" s="32"/>
      <c r="AE24" s="32"/>
      <c r="AF24" s="32"/>
      <c r="AG24" s="32"/>
      <c r="AH24" s="32"/>
      <c r="AI24" s="32"/>
      <c r="AJ24" s="32"/>
      <c r="AK24" s="32"/>
      <c r="AL24" s="32"/>
      <c r="AM24" s="32"/>
      <c r="AN24" s="32"/>
      <c r="AO24" s="33"/>
      <c r="AP24" s="34" t="s">
        <v>865</v>
      </c>
      <c r="AQ24" s="35"/>
      <c r="AR24" s="35"/>
      <c r="AS24" s="35"/>
      <c r="AT24" s="36"/>
      <c r="AU24" s="37" t="s">
        <v>894</v>
      </c>
      <c r="AV24" s="37"/>
      <c r="AW24" s="37"/>
      <c r="AX24" s="37"/>
      <c r="AY24" s="37"/>
      <c r="AZ24" s="37"/>
      <c r="BA24" s="37"/>
      <c r="BB24" s="37"/>
      <c r="BC24" s="37"/>
      <c r="BI24" s="12" t="str">
        <f t="shared" si="0"/>
        <v>ITEM1=20200528</v>
      </c>
      <c r="BJ24" s="12" t="str">
        <f t="shared" si="1"/>
        <v>ITEM2=Ⅱ　特定個人情報ファイルの概要
４．特定個人情報ファイルの取扱い
①委託内容</v>
      </c>
      <c r="BK24" s="12" t="str">
        <f t="shared" si="2"/>
        <v>ITEM3=全国の都道府県サーバを１拠点（集約センター）に集約化することとしたことに伴い、都道府県サーバの運用及び監視に関する業務を、集約センター運用者に委託する。
委託する業務は、直接本人確認情報に係わらない（直接本人確認情報にアクセスできず、閲覧・更新・削除等を行わない）業務を対象とする。</v>
      </c>
      <c r="BL24" s="12" t="str">
        <f t="shared" si="3"/>
        <v>ITEM4=全国の都道府県サーバを１拠点（集約センター）に集約化したことに伴い、都道府県サーバの運用及び監視に関する業務を、集約センター運用者に委託する。
委託する業務は、直接本人確認情報に係わらない（直接本人確認情報にアクセスできず、閲覧・更新・削除等を行わない）業務を対象とする。</v>
      </c>
      <c r="BM24" s="12" t="str">
        <f t="shared" si="4"/>
        <v>ITEM5=2</v>
      </c>
      <c r="BN24" s="12" t="str">
        <f t="shared" si="5"/>
        <v>ITEM6=重要な変更に当たらない。
軽微な文言の修正による変更のため。</v>
      </c>
    </row>
    <row r="25" spans="1:66" ht="124.8" customHeight="1">
      <c r="A25" s="28">
        <v>43979</v>
      </c>
      <c r="B25" s="29"/>
      <c r="C25" s="29"/>
      <c r="D25" s="30"/>
      <c r="E25" s="31" t="s">
        <v>920</v>
      </c>
      <c r="F25" s="32"/>
      <c r="G25" s="32"/>
      <c r="H25" s="32"/>
      <c r="I25" s="32"/>
      <c r="J25" s="32"/>
      <c r="K25" s="32"/>
      <c r="L25" s="32"/>
      <c r="M25" s="33"/>
      <c r="N25" s="31" t="s">
        <v>921</v>
      </c>
      <c r="O25" s="32"/>
      <c r="P25" s="32"/>
      <c r="Q25" s="32"/>
      <c r="R25" s="32"/>
      <c r="S25" s="32"/>
      <c r="T25" s="32"/>
      <c r="U25" s="32"/>
      <c r="V25" s="32"/>
      <c r="W25" s="32"/>
      <c r="X25" s="32"/>
      <c r="Y25" s="32"/>
      <c r="Z25" s="32"/>
      <c r="AA25" s="33"/>
      <c r="AB25" s="31" t="s">
        <v>1230</v>
      </c>
      <c r="AC25" s="32"/>
      <c r="AD25" s="32"/>
      <c r="AE25" s="32"/>
      <c r="AF25" s="32"/>
      <c r="AG25" s="32"/>
      <c r="AH25" s="32"/>
      <c r="AI25" s="32"/>
      <c r="AJ25" s="32"/>
      <c r="AK25" s="32"/>
      <c r="AL25" s="32"/>
      <c r="AM25" s="32"/>
      <c r="AN25" s="32"/>
      <c r="AO25" s="33"/>
      <c r="AP25" s="34" t="s">
        <v>865</v>
      </c>
      <c r="AQ25" s="35"/>
      <c r="AR25" s="35"/>
      <c r="AS25" s="35"/>
      <c r="AT25" s="36"/>
      <c r="AU25" s="37" t="s">
        <v>911</v>
      </c>
      <c r="AV25" s="37"/>
      <c r="AW25" s="37"/>
      <c r="AX25" s="37"/>
      <c r="AY25" s="37"/>
      <c r="AZ25" s="37"/>
      <c r="BA25" s="37"/>
      <c r="BB25" s="37"/>
      <c r="BC25" s="37"/>
      <c r="BI25" s="12" t="str">
        <f t="shared" si="0"/>
        <v>ITEM1=20200528</v>
      </c>
      <c r="BJ25" s="12" t="str">
        <f t="shared" si="1"/>
        <v>ITEM2=Ⅱ　特定個人情報ファイルの概要
４．特定個人情報ファイルの取扱い
②取扱いを委託する特定個人情報ファイルの範囲
その妥当性</v>
      </c>
      <c r="BK25" s="12" t="str">
        <f t="shared" si="2"/>
        <v>ITEM3=本特定個人情報ファイル（都道府県知事保存本人確認情報ファイル）が保存される大阪府サーバ（筐体）の運用及び監視業務を委託することによる。
なお、「①委託内容」の通り、委託事項は、直接本人確認情報に係わらない事務を対象としているため、委託先においては、特定個人情報ファイルに記録された情報そのものを扱う事務は実施しない。</v>
      </c>
      <c r="BL25" s="12" t="str">
        <f t="shared" si="3"/>
        <v>ITEM4=全国の都道府県サーバを１拠点に集約化したことに伴い、特定個人情報ファイル（都道府県知事保存本人確認情報ファイル）が保存される大阪府サーバ（筐体）の運用及び監視業務を委託することによる。
なお、「①委託内容」の通り、委託事項は、直接本人確認情報に係わらない事務を対象としているため、委託先においては、特定個人情報ファイルに記録された情報そのものを扱う事務は実施しない。</v>
      </c>
      <c r="BM25" s="12" t="str">
        <f t="shared" si="4"/>
        <v>ITEM5=2</v>
      </c>
      <c r="BN25" s="12" t="str">
        <f t="shared" si="5"/>
        <v>ITEM6=重要な変更に当たらない。
軽微な文言の修正のため。</v>
      </c>
    </row>
    <row r="26" spans="1:66" ht="69.599999999999994" customHeight="1">
      <c r="A26" s="28">
        <v>43979</v>
      </c>
      <c r="B26" s="29"/>
      <c r="C26" s="29"/>
      <c r="D26" s="30"/>
      <c r="E26" s="31" t="s">
        <v>922</v>
      </c>
      <c r="F26" s="32"/>
      <c r="G26" s="32"/>
      <c r="H26" s="32"/>
      <c r="I26" s="32"/>
      <c r="J26" s="32"/>
      <c r="K26" s="32"/>
      <c r="L26" s="32"/>
      <c r="M26" s="33"/>
      <c r="N26" s="31" t="s">
        <v>923</v>
      </c>
      <c r="O26" s="32"/>
      <c r="P26" s="32"/>
      <c r="Q26" s="32"/>
      <c r="R26" s="32"/>
      <c r="S26" s="32"/>
      <c r="T26" s="32"/>
      <c r="U26" s="32"/>
      <c r="V26" s="32"/>
      <c r="W26" s="32"/>
      <c r="X26" s="32"/>
      <c r="Y26" s="32"/>
      <c r="Z26" s="32"/>
      <c r="AA26" s="33"/>
      <c r="AB26" s="31" t="s">
        <v>924</v>
      </c>
      <c r="AC26" s="32"/>
      <c r="AD26" s="32"/>
      <c r="AE26" s="32"/>
      <c r="AF26" s="32"/>
      <c r="AG26" s="32"/>
      <c r="AH26" s="32"/>
      <c r="AI26" s="32"/>
      <c r="AJ26" s="32"/>
      <c r="AK26" s="32"/>
      <c r="AL26" s="32"/>
      <c r="AM26" s="32"/>
      <c r="AN26" s="32"/>
      <c r="AO26" s="33"/>
      <c r="AP26" s="34" t="s">
        <v>865</v>
      </c>
      <c r="AQ26" s="35"/>
      <c r="AR26" s="35"/>
      <c r="AS26" s="35"/>
      <c r="AT26" s="36"/>
      <c r="AU26" s="37" t="s">
        <v>894</v>
      </c>
      <c r="AV26" s="37"/>
      <c r="AW26" s="37"/>
      <c r="AX26" s="37"/>
      <c r="AY26" s="37"/>
      <c r="AZ26" s="37"/>
      <c r="BA26" s="37"/>
      <c r="BB26" s="37"/>
      <c r="BC26" s="37"/>
      <c r="BI26" s="12" t="str">
        <f t="shared" si="0"/>
        <v>ITEM1=20200528</v>
      </c>
      <c r="BJ26" s="12" t="str">
        <f t="shared" si="1"/>
        <v>ITEM2=Ⅱ　特定個人情報ファイルの概要
５．特定個人情報の提供・移転（委託に伴うものを除く。）
提供先１　②提供先における用途</v>
      </c>
      <c r="BK26" s="12" t="str">
        <f t="shared" si="2"/>
        <v xml:space="preserve">ITEM3=大阪府知事より受領した本人確認情報を元に機構保存本人確認情報ファイルを更新する。 </v>
      </c>
      <c r="BL26" s="12" t="str">
        <f t="shared" si="3"/>
        <v xml:space="preserve">ITEM4=大阪府知事より提供された本人確認情報を元に機構保存本人確認情報ファイルを更新する。 </v>
      </c>
      <c r="BM26" s="12" t="str">
        <f t="shared" si="4"/>
        <v>ITEM5=2</v>
      </c>
      <c r="BN26" s="12" t="str">
        <f t="shared" si="5"/>
        <v>ITEM6=重要な変更に当たらない。
軽微な文言の修正による変更のため。</v>
      </c>
    </row>
    <row r="27" spans="1:66" ht="97.2" customHeight="1">
      <c r="A27" s="28">
        <v>43979</v>
      </c>
      <c r="B27" s="29"/>
      <c r="C27" s="29"/>
      <c r="D27" s="30"/>
      <c r="E27" s="31" t="s">
        <v>925</v>
      </c>
      <c r="F27" s="32"/>
      <c r="G27" s="32"/>
      <c r="H27" s="32"/>
      <c r="I27" s="32"/>
      <c r="J27" s="32"/>
      <c r="K27" s="32"/>
      <c r="L27" s="32"/>
      <c r="M27" s="33"/>
      <c r="N27" s="31" t="s">
        <v>926</v>
      </c>
      <c r="O27" s="32"/>
      <c r="P27" s="32"/>
      <c r="Q27" s="32"/>
      <c r="R27" s="32"/>
      <c r="S27" s="32"/>
      <c r="T27" s="32"/>
      <c r="U27" s="32"/>
      <c r="V27" s="32"/>
      <c r="W27" s="32"/>
      <c r="X27" s="32"/>
      <c r="Y27" s="32"/>
      <c r="Z27" s="32"/>
      <c r="AA27" s="33"/>
      <c r="AB27" s="31" t="s">
        <v>744</v>
      </c>
      <c r="AC27" s="32"/>
      <c r="AD27" s="32"/>
      <c r="AE27" s="32"/>
      <c r="AF27" s="32"/>
      <c r="AG27" s="32"/>
      <c r="AH27" s="32"/>
      <c r="AI27" s="32"/>
      <c r="AJ27" s="32"/>
      <c r="AK27" s="32"/>
      <c r="AL27" s="32"/>
      <c r="AM27" s="32"/>
      <c r="AN27" s="32"/>
      <c r="AO27" s="33"/>
      <c r="AP27" s="34" t="s">
        <v>865</v>
      </c>
      <c r="AQ27" s="35"/>
      <c r="AR27" s="35"/>
      <c r="AS27" s="35"/>
      <c r="AT27" s="36"/>
      <c r="AU27" s="37" t="s">
        <v>927</v>
      </c>
      <c r="AV27" s="37"/>
      <c r="AW27" s="37"/>
      <c r="AX27" s="37"/>
      <c r="AY27" s="37"/>
      <c r="AZ27" s="37"/>
      <c r="BA27" s="37"/>
      <c r="BB27" s="37"/>
      <c r="BC27" s="37"/>
      <c r="BI27" s="12" t="str">
        <f t="shared" si="0"/>
        <v>ITEM1=20200528</v>
      </c>
      <c r="BJ27" s="12" t="str">
        <f t="shared" si="1"/>
        <v>ITEM2=Ⅱ　特定個人情報ファイルの概要
５．特定個人情報の提供・移転（委託に伴うものを除く。）
提出先２　③提供する情報</v>
      </c>
      <c r="BK27" s="12" t="str">
        <f t="shared" si="2"/>
        <v>ITEM3=住民票コード、氏名、生年月日、性別、住所、個人番号、異動事由、異動年月日
※住民票コードについては、行政手続における特定の個人を識別するための番号の利用等に関する法律の施行に伴う関係法律の整備等に関する法律（平成２５年５月３１日法律第２８号）第２０条第９項及び第２２条第７項に基づく経過措置である。</v>
      </c>
      <c r="BL27" s="12" t="str">
        <f t="shared" si="3"/>
        <v>ITEM4=住民票コード、氏名、生年月日、性別、住所、個人番号、異動事由、異動年月日
※住民票コードについては、行政手続における特定の個人を識別するための番号の利用等に関する法律の施行に伴う関係法律の整備等に関する法律（平成２５年５月３１日法律第２８号）第２２条第７項に基づく経過措置である。</v>
      </c>
      <c r="BM27" s="12" t="str">
        <f t="shared" si="4"/>
        <v>ITEM5=2</v>
      </c>
      <c r="BN27" s="12" t="str">
        <f t="shared" si="5"/>
        <v>ITEM6=重要な変更に当たらない。
番号整備法（平成２５年法律第２８号）施行に伴う変更のため。</v>
      </c>
    </row>
    <row r="28" spans="1:66" ht="100.2" customHeight="1">
      <c r="A28" s="28">
        <v>43979</v>
      </c>
      <c r="B28" s="29"/>
      <c r="C28" s="29"/>
      <c r="D28" s="30"/>
      <c r="E28" s="31" t="s">
        <v>928</v>
      </c>
      <c r="F28" s="32"/>
      <c r="G28" s="32"/>
      <c r="H28" s="32"/>
      <c r="I28" s="32"/>
      <c r="J28" s="32"/>
      <c r="K28" s="32"/>
      <c r="L28" s="32"/>
      <c r="M28" s="33"/>
      <c r="N28" s="31" t="s">
        <v>926</v>
      </c>
      <c r="O28" s="32"/>
      <c r="P28" s="32"/>
      <c r="Q28" s="32"/>
      <c r="R28" s="32"/>
      <c r="S28" s="32"/>
      <c r="T28" s="32"/>
      <c r="U28" s="32"/>
      <c r="V28" s="32"/>
      <c r="W28" s="32"/>
      <c r="X28" s="32"/>
      <c r="Y28" s="32"/>
      <c r="Z28" s="32"/>
      <c r="AA28" s="33"/>
      <c r="AB28" s="31" t="s">
        <v>744</v>
      </c>
      <c r="AC28" s="32"/>
      <c r="AD28" s="32"/>
      <c r="AE28" s="32"/>
      <c r="AF28" s="32"/>
      <c r="AG28" s="32"/>
      <c r="AH28" s="32"/>
      <c r="AI28" s="32"/>
      <c r="AJ28" s="32"/>
      <c r="AK28" s="32"/>
      <c r="AL28" s="32"/>
      <c r="AM28" s="32"/>
      <c r="AN28" s="32"/>
      <c r="AO28" s="33"/>
      <c r="AP28" s="34" t="s">
        <v>865</v>
      </c>
      <c r="AQ28" s="35"/>
      <c r="AR28" s="35"/>
      <c r="AS28" s="35"/>
      <c r="AT28" s="36"/>
      <c r="AU28" s="37" t="s">
        <v>927</v>
      </c>
      <c r="AV28" s="37"/>
      <c r="AW28" s="37"/>
      <c r="AX28" s="37"/>
      <c r="AY28" s="37"/>
      <c r="AZ28" s="37"/>
      <c r="BA28" s="37"/>
      <c r="BB28" s="37"/>
      <c r="BC28" s="37"/>
      <c r="BI28" s="12" t="str">
        <f t="shared" si="0"/>
        <v>ITEM1=20200528</v>
      </c>
      <c r="BJ28" s="12" t="str">
        <f t="shared" si="1"/>
        <v>ITEM2=Ⅱ　特定個人情報ファイルの概要
５．特定個人情報の提供・移転（委託に伴うものを除く。）
移転先１　③移転する情報</v>
      </c>
      <c r="BK28" s="12" t="str">
        <f t="shared" si="2"/>
        <v>ITEM3=住民票コード、氏名、生年月日、性別、住所、個人番号、異動事由、異動年月日
※住民票コードについては、行政手続における特定の個人を識別するための番号の利用等に関する法律の施行に伴う関係法律の整備等に関する法律（平成２５年５月３１日法律第２８号）第２０条第９項及び第２２条第７項に基づく経過措置である。</v>
      </c>
      <c r="BL28" s="12" t="str">
        <f t="shared" si="3"/>
        <v>ITEM4=住民票コード、氏名、生年月日、性別、住所、個人番号、異動事由、異動年月日
※住民票コードについては、行政手続における特定の個人を識別するための番号の利用等に関する法律の施行に伴う関係法律の整備等に関する法律（平成２５年５月３１日法律第２８号）第２２条第７項に基づく経過措置である。</v>
      </c>
      <c r="BM28" s="12" t="str">
        <f t="shared" si="4"/>
        <v>ITEM5=2</v>
      </c>
      <c r="BN28" s="12" t="str">
        <f t="shared" si="5"/>
        <v>ITEM6=重要な変更に当たらない。
番号整備法（平成２５年法律第２８号）施行に伴う変更のため。</v>
      </c>
    </row>
    <row r="29" spans="1:66" ht="168.6" customHeight="1">
      <c r="A29" s="28">
        <v>43979</v>
      </c>
      <c r="B29" s="29"/>
      <c r="C29" s="29"/>
      <c r="D29" s="30"/>
      <c r="E29" s="31" t="s">
        <v>929</v>
      </c>
      <c r="F29" s="32"/>
      <c r="G29" s="32"/>
      <c r="H29" s="32"/>
      <c r="I29" s="32"/>
      <c r="J29" s="32"/>
      <c r="K29" s="32"/>
      <c r="L29" s="32"/>
      <c r="M29" s="33"/>
      <c r="N29" s="31" t="s">
        <v>930</v>
      </c>
      <c r="O29" s="32"/>
      <c r="P29" s="32"/>
      <c r="Q29" s="32"/>
      <c r="R29" s="32"/>
      <c r="S29" s="32"/>
      <c r="T29" s="32"/>
      <c r="U29" s="32"/>
      <c r="V29" s="32"/>
      <c r="W29" s="32"/>
      <c r="X29" s="32"/>
      <c r="Y29" s="32"/>
      <c r="Z29" s="32"/>
      <c r="AA29" s="33"/>
      <c r="AB29" s="31" t="s">
        <v>931</v>
      </c>
      <c r="AC29" s="32"/>
      <c r="AD29" s="32"/>
      <c r="AE29" s="32"/>
      <c r="AF29" s="32"/>
      <c r="AG29" s="32"/>
      <c r="AH29" s="32"/>
      <c r="AI29" s="32"/>
      <c r="AJ29" s="32"/>
      <c r="AK29" s="32"/>
      <c r="AL29" s="32"/>
      <c r="AM29" s="32"/>
      <c r="AN29" s="32"/>
      <c r="AO29" s="33"/>
      <c r="AP29" s="34" t="s">
        <v>865</v>
      </c>
      <c r="AQ29" s="35"/>
      <c r="AR29" s="35"/>
      <c r="AS29" s="35"/>
      <c r="AT29" s="36"/>
      <c r="AU29" s="37" t="s">
        <v>932</v>
      </c>
      <c r="AV29" s="37"/>
      <c r="AW29" s="37"/>
      <c r="AX29" s="37"/>
      <c r="AY29" s="37"/>
      <c r="AZ29" s="37"/>
      <c r="BA29" s="37"/>
      <c r="BB29" s="37"/>
      <c r="BC29" s="37"/>
      <c r="BI29" s="12" t="str">
        <f t="shared" si="0"/>
        <v>ITEM1=20200528</v>
      </c>
      <c r="BJ29" s="12" t="str">
        <f t="shared" si="1"/>
        <v>ITEM2=Ⅱ　特定個人情報ファイルの概要
６．特定個人情報の保管・消去
①保管場所</v>
      </c>
      <c r="BK29" s="12" t="str">
        <f t="shared" si="2"/>
        <v>ITEM3=・セキュリティゲートにて入退館管理をしている都道府県サーバの集約センターにおいて、施錠管理及び入退室管理（監視カメラを設置してサーバ設置場所への入退室者を特定・管理）を行っている部屋に設置したサーバ内に保管する。サーバへのアクセスはＩＤ／パスワードによる認証が必要となる。
・大阪府においては、端末及び記録媒体を施錠管理された部屋に保管する。</v>
      </c>
      <c r="BL29" s="12" t="str">
        <f t="shared" si="3"/>
        <v>ITEM4=・セキュリティゲートにて入退館管理をしている都道府県サーバの集約センターにおいて、施錠管理及び入退室管理（監視カメラを設置してサーバ設置場所への入退室者を特定・管理）を行っている部屋に設置したサーバ内に保管する。都道府県サーバ集約センターへの入退室の際は、不要な電子機器等を持ち込まないようにするため、電子機器等の持ち込みについてあらかじめ申請・確認を実施する。サーバへのアクセスはＩＤ／パスワードによる認証が必要となる。
・大阪府においては、端末及び記録媒体を施錠管理された部屋に保管する。</v>
      </c>
      <c r="BM29" s="12" t="str">
        <f t="shared" si="4"/>
        <v>ITEM5=2</v>
      </c>
      <c r="BN29" s="12" t="str">
        <f t="shared" si="5"/>
        <v>ITEM6=重要な変更に当たらない。
改正マイナンバーガイドライン等を踏まえた文言の追記に伴う変更であるため。</v>
      </c>
    </row>
    <row r="30" spans="1:66" ht="145.19999999999999" customHeight="1">
      <c r="A30" s="28">
        <v>43979</v>
      </c>
      <c r="B30" s="29"/>
      <c r="C30" s="29"/>
      <c r="D30" s="30"/>
      <c r="E30" s="31" t="s">
        <v>933</v>
      </c>
      <c r="F30" s="32"/>
      <c r="G30" s="32"/>
      <c r="H30" s="32"/>
      <c r="I30" s="32"/>
      <c r="J30" s="32"/>
      <c r="K30" s="32"/>
      <c r="L30" s="32"/>
      <c r="M30" s="33"/>
      <c r="N30" s="31" t="s">
        <v>934</v>
      </c>
      <c r="O30" s="32"/>
      <c r="P30" s="32"/>
      <c r="Q30" s="32"/>
      <c r="R30" s="32"/>
      <c r="S30" s="32"/>
      <c r="T30" s="32"/>
      <c r="U30" s="32"/>
      <c r="V30" s="32"/>
      <c r="W30" s="32"/>
      <c r="X30" s="32"/>
      <c r="Y30" s="32"/>
      <c r="Z30" s="32"/>
      <c r="AA30" s="33"/>
      <c r="AB30" s="31" t="s">
        <v>758</v>
      </c>
      <c r="AC30" s="32"/>
      <c r="AD30" s="32"/>
      <c r="AE30" s="32"/>
      <c r="AF30" s="32"/>
      <c r="AG30" s="32"/>
      <c r="AH30" s="32"/>
      <c r="AI30" s="32"/>
      <c r="AJ30" s="32"/>
      <c r="AK30" s="32"/>
      <c r="AL30" s="32"/>
      <c r="AM30" s="32"/>
      <c r="AN30" s="32"/>
      <c r="AO30" s="33"/>
      <c r="AP30" s="34" t="s">
        <v>865</v>
      </c>
      <c r="AQ30" s="35"/>
      <c r="AR30" s="35"/>
      <c r="AS30" s="35"/>
      <c r="AT30" s="36"/>
      <c r="AU30" s="37" t="s">
        <v>932</v>
      </c>
      <c r="AV30" s="37"/>
      <c r="AW30" s="37"/>
      <c r="AX30" s="37"/>
      <c r="AY30" s="37"/>
      <c r="AZ30" s="37"/>
      <c r="BA30" s="37"/>
      <c r="BB30" s="37"/>
      <c r="BC30" s="37"/>
      <c r="BI30" s="12" t="str">
        <f t="shared" si="0"/>
        <v>ITEM1=20200528</v>
      </c>
      <c r="BJ30" s="12" t="str">
        <f t="shared" si="1"/>
        <v>ITEM2=Ⅱ　特定個人情報ファイルの概要
６．特定個人情報の保管・消去
③消去方法</v>
      </c>
      <c r="BK30" s="12" t="str">
        <f t="shared" si="2"/>
        <v>ITEM3=都道府県知事保存本人確認情報ファイルに記録されたデータをシステムにて自動判別し、復元できないように消去する仕組みになっている。</v>
      </c>
      <c r="BL30" s="12" t="str">
        <f t="shared" si="3"/>
        <v>ITEM4=・都道府県知事保存本人確認情報ファイルに記録されたデータをシステムにて自動判別し、復元できないように消去する仕組みになっている。
・磁気ディスクの廃棄時は、府職員が要領・手順書等に基づき、内容の消去、破壊等を行うとともに、磁気ディスク管理簿にその記録を残す。
・保存期間が経過した帳票等の紙媒体については、府職員が要領等にもとづき溶解処理等を行うとともに、記録簿にその記録を残す。</v>
      </c>
      <c r="BM30" s="12" t="str">
        <f t="shared" si="4"/>
        <v>ITEM5=2</v>
      </c>
      <c r="BN30" s="12" t="str">
        <f t="shared" si="5"/>
        <v>ITEM6=重要な変更に当たらない。
改正マイナンバーガイドライン等を踏まえた文言の追記に伴う変更であるため。</v>
      </c>
    </row>
    <row r="31" spans="1:66" ht="345" customHeight="1">
      <c r="A31" s="28">
        <v>43979</v>
      </c>
      <c r="B31" s="29"/>
      <c r="C31" s="29"/>
      <c r="D31" s="30"/>
      <c r="E31" s="31" t="s">
        <v>935</v>
      </c>
      <c r="F31" s="32"/>
      <c r="G31" s="32"/>
      <c r="H31" s="32"/>
      <c r="I31" s="32"/>
      <c r="J31" s="32"/>
      <c r="K31" s="32"/>
      <c r="L31" s="32"/>
      <c r="M31" s="33"/>
      <c r="N31" s="31" t="s">
        <v>936</v>
      </c>
      <c r="O31" s="32"/>
      <c r="P31" s="32"/>
      <c r="Q31" s="32"/>
      <c r="R31" s="32"/>
      <c r="S31" s="32"/>
      <c r="T31" s="32"/>
      <c r="U31" s="32"/>
      <c r="V31" s="32"/>
      <c r="W31" s="32"/>
      <c r="X31" s="32"/>
      <c r="Y31" s="32"/>
      <c r="Z31" s="32"/>
      <c r="AA31" s="33"/>
      <c r="AB31" s="31" t="s">
        <v>937</v>
      </c>
      <c r="AC31" s="32"/>
      <c r="AD31" s="32"/>
      <c r="AE31" s="32"/>
      <c r="AF31" s="32"/>
      <c r="AG31" s="32"/>
      <c r="AH31" s="32"/>
      <c r="AI31" s="32"/>
      <c r="AJ31" s="32"/>
      <c r="AK31" s="32"/>
      <c r="AL31" s="32"/>
      <c r="AM31" s="32"/>
      <c r="AN31" s="32"/>
      <c r="AO31" s="33"/>
      <c r="AP31" s="34" t="s">
        <v>865</v>
      </c>
      <c r="AQ31" s="35"/>
      <c r="AR31" s="35"/>
      <c r="AS31" s="35"/>
      <c r="AT31" s="36"/>
      <c r="AU31" s="37" t="s">
        <v>938</v>
      </c>
      <c r="AV31" s="37"/>
      <c r="AW31" s="37"/>
      <c r="AX31" s="37"/>
      <c r="AY31" s="37"/>
      <c r="AZ31" s="37"/>
      <c r="BA31" s="37"/>
      <c r="BB31" s="37"/>
      <c r="BC31" s="37"/>
      <c r="BI31" s="12" t="str">
        <f t="shared" si="0"/>
        <v>ITEM1=20200528</v>
      </c>
      <c r="BJ31" s="12" t="str">
        <f t="shared" si="1"/>
        <v>ITEM2=Ⅱ特定個人情報ファイルの概要
（別添２）特定個人情報ファイル記録項目</v>
      </c>
      <c r="BK31" s="12" t="str">
        <f t="shared" si="2"/>
        <v>ITEM3=都道府県知事保存本人確認情報ファイル
１．住民票コード
２．漢字氏名
３．外字数（氏名）
４．ふりがな氏名　
５．生年月日
６．性別
７．住所
８．外字数（住所）
９．個人番号
１０．異動事由
１１．異動年月日
１２．保存期間フラグ
１３．清音化かな氏名
１４．市町村コード
１５．大字・字コード
１６．操作者ＩＤ
１７．操作端末ＩＤ
１８．タイムスタンプ
１９．通知を受けた年月日
２０．外字フラグ
２１．削除フラグ
２２．更新順番号
２３．氏名外字変更連番
２４．住所外字変更連番</v>
      </c>
      <c r="BL31" s="12" t="str">
        <f t="shared" si="3"/>
        <v>ITEM4=都道府県知事保存本人確認情報ファイル
１．住民票コード
２．漢字氏名
３．外字数（氏名）
４．ふりがな氏名　
５．生年月日
６．性別
７．住所
８．外字数（住所）
９．個人番号
１０．異動事由
１１．異動年月日
１２．保存期間フラグ
１３．清音化かな氏名
１４．市町村コード
１５．大字・字コード
１６．操作者ＩＤ
１７．操作端末ＩＤ
１８．タイムスタンプ
１９．通知を受けた年月日
２０．外字フラグ
２１．削除フラグ
２２．更新順番号
２３．氏名外字変更連番
２４．住所外字変更連番
２５．旧氏　漢字
２６．旧氏　外字数
２７．旧氏　ふりがな
２８．旧氏　外字変更連番</v>
      </c>
      <c r="BM31" s="12" t="str">
        <f t="shared" si="4"/>
        <v>ITEM5=2</v>
      </c>
      <c r="BN31" s="12" t="str">
        <f t="shared" si="5"/>
        <v>ITEM6=重要な変更に当たらない。
住民基本台帳法施行令の一部を改正する政令（平成３１年４月１７日政令第１５２号）施行に伴う変更のため</v>
      </c>
    </row>
    <row r="32" spans="1:66" ht="124.8" customHeight="1">
      <c r="A32" s="28">
        <v>43979</v>
      </c>
      <c r="B32" s="29"/>
      <c r="C32" s="29"/>
      <c r="D32" s="30"/>
      <c r="E32" s="31" t="s">
        <v>939</v>
      </c>
      <c r="F32" s="32"/>
      <c r="G32" s="32"/>
      <c r="H32" s="32"/>
      <c r="I32" s="32"/>
      <c r="J32" s="32"/>
      <c r="K32" s="32"/>
      <c r="L32" s="32"/>
      <c r="M32" s="33"/>
      <c r="N32" s="31" t="s">
        <v>940</v>
      </c>
      <c r="O32" s="32"/>
      <c r="P32" s="32"/>
      <c r="Q32" s="32"/>
      <c r="R32" s="32"/>
      <c r="S32" s="32"/>
      <c r="T32" s="32"/>
      <c r="U32" s="32"/>
      <c r="V32" s="32"/>
      <c r="W32" s="32"/>
      <c r="X32" s="32"/>
      <c r="Y32" s="32"/>
      <c r="Z32" s="32"/>
      <c r="AA32" s="33"/>
      <c r="AB32" s="31" t="s">
        <v>1222</v>
      </c>
      <c r="AC32" s="32"/>
      <c r="AD32" s="32"/>
      <c r="AE32" s="32"/>
      <c r="AF32" s="32"/>
      <c r="AG32" s="32"/>
      <c r="AH32" s="32"/>
      <c r="AI32" s="32"/>
      <c r="AJ32" s="32"/>
      <c r="AK32" s="32"/>
      <c r="AL32" s="32"/>
      <c r="AM32" s="32"/>
      <c r="AN32" s="32"/>
      <c r="AO32" s="33"/>
      <c r="AP32" s="34" t="s">
        <v>865</v>
      </c>
      <c r="AQ32" s="35"/>
      <c r="AR32" s="35"/>
      <c r="AS32" s="35"/>
      <c r="AT32" s="36"/>
      <c r="AU32" s="37" t="s">
        <v>894</v>
      </c>
      <c r="AV32" s="37"/>
      <c r="AW32" s="37"/>
      <c r="AX32" s="37"/>
      <c r="AY32" s="37"/>
      <c r="AZ32" s="37"/>
      <c r="BA32" s="37"/>
      <c r="BB32" s="37"/>
      <c r="BC32" s="37"/>
      <c r="BI32" s="12" t="str">
        <f t="shared" si="0"/>
        <v>ITEM1=20200528</v>
      </c>
      <c r="BJ32" s="12" t="str">
        <f t="shared" si="1"/>
        <v>ITEM2=Ⅲ 特定個人情報ファイルの取扱いプロセスにおけるリスク対策
２．特定個人情報の入手
リスク１
対象者以外の情報の入手を防止するための措置の内容</v>
      </c>
      <c r="BK32" s="12" t="str">
        <f t="shared" si="2"/>
        <v>ITEM3=都道府県知事保存本人確認情報ファイルにおける特定個人情報の入手手段は、府内市町村ＣＳからの本人確認情報更新要求の際に通知される本人確認情報に限定される。この場合、府内市町村ＣＳから対象者以外の情報が通知されてしまうことがリスクとして想定されるが、制度上、対象者の真正性は府内市町村側の確認により保障されるため、府内市町村において厳格な審査を行われることが前提となる。</v>
      </c>
      <c r="BL32" s="12" t="str">
        <f t="shared" si="3"/>
        <v>ITEM4=入手する特定個人情報は、府内市町村ＣＳからの本人確認情報更新要求の際に通知される本人確認情報に限定される。この場合、府内市町村ＣＳから対象者以外の本人確認情報が通知されてしまうことがリスクとして想定されるが、制度上、対象者の真正性は府内市町村における厳格な確認により担保されている。
※市町村の窓口では、住民の異動情報の届出等を受け付ける際などにおいて、対面で身分証明書（個人番号カード等）の提示を受け、本人確認を行っている。</v>
      </c>
      <c r="BM32" s="12" t="str">
        <f t="shared" si="4"/>
        <v>ITEM5=2</v>
      </c>
      <c r="BN32" s="12" t="str">
        <f t="shared" si="5"/>
        <v>ITEM6=重要な変更に当たらない。
軽微な文言の修正による変更のため。</v>
      </c>
    </row>
    <row r="33" spans="1:66" ht="97.2" customHeight="1">
      <c r="A33" s="28">
        <v>43979</v>
      </c>
      <c r="B33" s="29"/>
      <c r="C33" s="29"/>
      <c r="D33" s="30"/>
      <c r="E33" s="31" t="s">
        <v>941</v>
      </c>
      <c r="F33" s="32"/>
      <c r="G33" s="32"/>
      <c r="H33" s="32"/>
      <c r="I33" s="32"/>
      <c r="J33" s="32"/>
      <c r="K33" s="32"/>
      <c r="L33" s="32"/>
      <c r="M33" s="33"/>
      <c r="N33" s="31" t="s">
        <v>942</v>
      </c>
      <c r="O33" s="32"/>
      <c r="P33" s="32"/>
      <c r="Q33" s="32"/>
      <c r="R33" s="32"/>
      <c r="S33" s="32"/>
      <c r="T33" s="32"/>
      <c r="U33" s="32"/>
      <c r="V33" s="32"/>
      <c r="W33" s="32"/>
      <c r="X33" s="32"/>
      <c r="Y33" s="32"/>
      <c r="Z33" s="32"/>
      <c r="AA33" s="33"/>
      <c r="AB33" s="31" t="s">
        <v>784</v>
      </c>
      <c r="AC33" s="32"/>
      <c r="AD33" s="32"/>
      <c r="AE33" s="32"/>
      <c r="AF33" s="32"/>
      <c r="AG33" s="32"/>
      <c r="AH33" s="32"/>
      <c r="AI33" s="32"/>
      <c r="AJ33" s="32"/>
      <c r="AK33" s="32"/>
      <c r="AL33" s="32"/>
      <c r="AM33" s="32"/>
      <c r="AN33" s="32"/>
      <c r="AO33" s="33"/>
      <c r="AP33" s="34" t="s">
        <v>865</v>
      </c>
      <c r="AQ33" s="35"/>
      <c r="AR33" s="35"/>
      <c r="AS33" s="35"/>
      <c r="AT33" s="36"/>
      <c r="AU33" s="37" t="s">
        <v>894</v>
      </c>
      <c r="AV33" s="37"/>
      <c r="AW33" s="37"/>
      <c r="AX33" s="37"/>
      <c r="AY33" s="37"/>
      <c r="AZ33" s="37"/>
      <c r="BA33" s="37"/>
      <c r="BB33" s="37"/>
      <c r="BC33" s="37"/>
      <c r="BI33" s="12" t="str">
        <f t="shared" si="0"/>
        <v>ITEM1=20200528</v>
      </c>
      <c r="BJ33" s="12" t="str">
        <f t="shared" si="1"/>
        <v>ITEM2=Ⅲ 特定個人情報ファイルの取扱いプロセスにおけるリスク対策
２．特定個人情報の入手
リスク１
必要な情報以外を入手することを防止するための措置の内容</v>
      </c>
      <c r="BK33" s="12" t="str">
        <f t="shared" si="2"/>
        <v>ITEM3=法令により市町村から通知を受けることとされている情報のみを入手できることを、住民基本台帳ネットワークシステム上で担保する。</v>
      </c>
      <c r="BL33" s="12" t="str">
        <f t="shared" si="3"/>
        <v>ITEM4=入手する情報については、法令により市町村から受けることとされているものに限定することを、住民基本台帳ネットワークシステム上で担保する。</v>
      </c>
      <c r="BM33" s="12" t="str">
        <f t="shared" si="4"/>
        <v>ITEM5=2</v>
      </c>
      <c r="BN33" s="12" t="str">
        <f t="shared" si="5"/>
        <v>ITEM6=重要な変更に当たらない。
軽微な文言の修正による変更のため。</v>
      </c>
    </row>
    <row r="34" spans="1:66" ht="71.400000000000006" customHeight="1">
      <c r="A34" s="28">
        <v>43979</v>
      </c>
      <c r="B34" s="29"/>
      <c r="C34" s="29"/>
      <c r="D34" s="30"/>
      <c r="E34" s="31" t="s">
        <v>943</v>
      </c>
      <c r="F34" s="32"/>
      <c r="G34" s="32"/>
      <c r="H34" s="32"/>
      <c r="I34" s="32"/>
      <c r="J34" s="32"/>
      <c r="K34" s="32"/>
      <c r="L34" s="32"/>
      <c r="M34" s="33"/>
      <c r="N34" s="31" t="s">
        <v>944</v>
      </c>
      <c r="O34" s="32"/>
      <c r="P34" s="32"/>
      <c r="Q34" s="32"/>
      <c r="R34" s="32"/>
      <c r="S34" s="32"/>
      <c r="T34" s="32"/>
      <c r="U34" s="32"/>
      <c r="V34" s="32"/>
      <c r="W34" s="32"/>
      <c r="X34" s="32"/>
      <c r="Y34" s="32"/>
      <c r="Z34" s="32"/>
      <c r="AA34" s="33"/>
      <c r="AB34" s="31" t="s">
        <v>787</v>
      </c>
      <c r="AC34" s="32"/>
      <c r="AD34" s="32"/>
      <c r="AE34" s="32"/>
      <c r="AF34" s="32"/>
      <c r="AG34" s="32"/>
      <c r="AH34" s="32"/>
      <c r="AI34" s="32"/>
      <c r="AJ34" s="32"/>
      <c r="AK34" s="32"/>
      <c r="AL34" s="32"/>
      <c r="AM34" s="32"/>
      <c r="AN34" s="32"/>
      <c r="AO34" s="33"/>
      <c r="AP34" s="34" t="s">
        <v>865</v>
      </c>
      <c r="AQ34" s="35"/>
      <c r="AR34" s="35"/>
      <c r="AS34" s="35"/>
      <c r="AT34" s="36"/>
      <c r="AU34" s="37" t="s">
        <v>894</v>
      </c>
      <c r="AV34" s="37"/>
      <c r="AW34" s="37"/>
      <c r="AX34" s="37"/>
      <c r="AY34" s="37"/>
      <c r="AZ34" s="37"/>
      <c r="BA34" s="37"/>
      <c r="BB34" s="37"/>
      <c r="BC34" s="37"/>
      <c r="BI34" s="12" t="str">
        <f t="shared" si="0"/>
        <v>ITEM1=20200528</v>
      </c>
      <c r="BJ34" s="12" t="str">
        <f t="shared" si="1"/>
        <v>ITEM2=Ⅲ 特定個人情報ファイルの取扱いプロセスにおけるリスク対策
２．特定個人情報の入手
リスク２
リスクに対する措置の内容</v>
      </c>
      <c r="BK34" s="12" t="str">
        <f t="shared" si="2"/>
        <v>ITEM3=本人確認情報の入手元を住基法第30条の６第1項に基づく府内市町村CSからの通知に限定することを、住民基本台帳ネットワークシステム上で担保する。</v>
      </c>
      <c r="BL34" s="12" t="str">
        <f t="shared" si="3"/>
        <v>ITEM4=本人確認情報の入手方法については、住基法第30条の６第1項に基づく府内市町村CSからの通知に限定することを、住民基本台帳ネットワークシステム上で担保する。</v>
      </c>
      <c r="BM34" s="12" t="str">
        <f t="shared" si="4"/>
        <v>ITEM5=2</v>
      </c>
      <c r="BN34" s="12" t="str">
        <f t="shared" si="5"/>
        <v>ITEM6=重要な変更に当たらない。
軽微な文言の修正による変更のため。</v>
      </c>
    </row>
    <row r="35" spans="1:66" ht="111" customHeight="1">
      <c r="A35" s="28">
        <v>43979</v>
      </c>
      <c r="B35" s="29"/>
      <c r="C35" s="29"/>
      <c r="D35" s="30"/>
      <c r="E35" s="31" t="s">
        <v>945</v>
      </c>
      <c r="F35" s="32"/>
      <c r="G35" s="32"/>
      <c r="H35" s="32"/>
      <c r="I35" s="32"/>
      <c r="J35" s="32"/>
      <c r="K35" s="32"/>
      <c r="L35" s="32"/>
      <c r="M35" s="33"/>
      <c r="N35" s="31" t="s">
        <v>946</v>
      </c>
      <c r="O35" s="32"/>
      <c r="P35" s="32"/>
      <c r="Q35" s="32"/>
      <c r="R35" s="32"/>
      <c r="S35" s="32"/>
      <c r="T35" s="32"/>
      <c r="U35" s="32"/>
      <c r="V35" s="32"/>
      <c r="W35" s="32"/>
      <c r="X35" s="32"/>
      <c r="Y35" s="32"/>
      <c r="Z35" s="32"/>
      <c r="AA35" s="33"/>
      <c r="AB35" s="31" t="s">
        <v>1235</v>
      </c>
      <c r="AC35" s="32"/>
      <c r="AD35" s="32"/>
      <c r="AE35" s="32"/>
      <c r="AF35" s="32"/>
      <c r="AG35" s="32"/>
      <c r="AH35" s="32"/>
      <c r="AI35" s="32"/>
      <c r="AJ35" s="32"/>
      <c r="AK35" s="32"/>
      <c r="AL35" s="32"/>
      <c r="AM35" s="32"/>
      <c r="AN35" s="32"/>
      <c r="AO35" s="33"/>
      <c r="AP35" s="34" t="s">
        <v>865</v>
      </c>
      <c r="AQ35" s="35"/>
      <c r="AR35" s="35"/>
      <c r="AS35" s="35"/>
      <c r="AT35" s="36"/>
      <c r="AU35" s="37" t="s">
        <v>894</v>
      </c>
      <c r="AV35" s="37"/>
      <c r="AW35" s="37"/>
      <c r="AX35" s="37"/>
      <c r="AY35" s="37"/>
      <c r="AZ35" s="37"/>
      <c r="BA35" s="37"/>
      <c r="BB35" s="37"/>
      <c r="BC35" s="37"/>
      <c r="BI35" s="12" t="str">
        <f t="shared" si="0"/>
        <v>ITEM1=20200528</v>
      </c>
      <c r="BJ35" s="12" t="str">
        <f t="shared" si="1"/>
        <v>ITEM2=Ⅲ 特定個人情報ファイルの取扱いプロセスにおけるリスク対策
２．特定個人情報の入手
リスク３
入手の際の本人確認の措置の内容</v>
      </c>
      <c r="BK35" s="12" t="str">
        <f t="shared" si="2"/>
        <v>ITEM3=市町村ＣＳから通知される本人確認情報を保存するため、制度上、対象者の真正性の担保は、市町村の確認に委ねられるため、市町村において厳格な審査が行われることが前提となる。市町村の窓口では、住民の異動情報の届出等を受け付ける際など、対面で身分証明書（個人番号カード等）の提示を受け、本人確認を行う。</v>
      </c>
      <c r="BL35" s="12" t="str">
        <f t="shared" si="3"/>
        <v>ITEM4=入手する特定個人情報は、府内市町村ＣＳからの本人確認情報更新要求の際に通知される本人確認情報に限定される。制度上、入手する特定個人情報の真正性は、府内市町村における厳格な確認により担保されている。
※市町村の窓口では、住民の異動情報の届出等を受け付ける際などにおいて、対面で身分証明書（個人番号カード等）の提示を受け、本人確認を行っている。</v>
      </c>
      <c r="BM35" s="12" t="str">
        <f t="shared" si="4"/>
        <v>ITEM5=2</v>
      </c>
      <c r="BN35" s="12" t="str">
        <f t="shared" si="5"/>
        <v>ITEM6=重要な変更に当たらない。
軽微な文言の修正による変更のため。</v>
      </c>
    </row>
    <row r="36" spans="1:66" ht="90.6" customHeight="1">
      <c r="A36" s="28">
        <v>43979</v>
      </c>
      <c r="B36" s="29"/>
      <c r="C36" s="29"/>
      <c r="D36" s="30"/>
      <c r="E36" s="31" t="s">
        <v>947</v>
      </c>
      <c r="F36" s="32"/>
      <c r="G36" s="32"/>
      <c r="H36" s="32"/>
      <c r="I36" s="32"/>
      <c r="J36" s="32"/>
      <c r="K36" s="32"/>
      <c r="L36" s="32"/>
      <c r="M36" s="33"/>
      <c r="N36" s="31" t="s">
        <v>948</v>
      </c>
      <c r="O36" s="32"/>
      <c r="P36" s="32"/>
      <c r="Q36" s="32"/>
      <c r="R36" s="32"/>
      <c r="S36" s="32"/>
      <c r="T36" s="32"/>
      <c r="U36" s="32"/>
      <c r="V36" s="32"/>
      <c r="W36" s="32"/>
      <c r="X36" s="32"/>
      <c r="Y36" s="32"/>
      <c r="Z36" s="32"/>
      <c r="AA36" s="33"/>
      <c r="AB36" s="31" t="s">
        <v>789</v>
      </c>
      <c r="AC36" s="32"/>
      <c r="AD36" s="32"/>
      <c r="AE36" s="32"/>
      <c r="AF36" s="32"/>
      <c r="AG36" s="32"/>
      <c r="AH36" s="32"/>
      <c r="AI36" s="32"/>
      <c r="AJ36" s="32"/>
      <c r="AK36" s="32"/>
      <c r="AL36" s="32"/>
      <c r="AM36" s="32"/>
      <c r="AN36" s="32"/>
      <c r="AO36" s="33"/>
      <c r="AP36" s="34"/>
      <c r="AQ36" s="35"/>
      <c r="AR36" s="35"/>
      <c r="AS36" s="35"/>
      <c r="AT36" s="36"/>
      <c r="AU36" s="37" t="s">
        <v>894</v>
      </c>
      <c r="AV36" s="37"/>
      <c r="AW36" s="37"/>
      <c r="AX36" s="37"/>
      <c r="AY36" s="37"/>
      <c r="AZ36" s="37"/>
      <c r="BA36" s="37"/>
      <c r="BB36" s="37"/>
      <c r="BC36" s="37"/>
      <c r="BI36" s="12" t="str">
        <f t="shared" si="0"/>
        <v>ITEM1=20200528</v>
      </c>
      <c r="BJ36" s="12" t="str">
        <f t="shared" si="1"/>
        <v>ITEM2=Ⅲ 特定個人情報ファイルの取扱いプロセスにおけるリスク対策
２．特定個人情報の入手
リスク３
個人番号の真正性確保の措置の内容</v>
      </c>
      <c r="BK36" s="12" t="str">
        <f t="shared" si="2"/>
        <v>ITEM3=府内市町村において真正性が確認された情報を府内市町村CSを通じて入手できることを、住民基本台帳ネットワークシステム上で担保する。</v>
      </c>
      <c r="BL36" s="12" t="str">
        <f t="shared" si="3"/>
        <v>ITEM4=府内市町村において真正性が確認された情報を府内市町村CSを通じて入手できることについて、住民基本台帳ネットワークシステム上で担保する。</v>
      </c>
      <c r="BM36" s="12" t="str">
        <f t="shared" si="4"/>
        <v>ITEM5=</v>
      </c>
      <c r="BN36" s="12" t="str">
        <f t="shared" si="5"/>
        <v>ITEM6=重要な変更に当たらない。
軽微な文言の修正による変更のため。</v>
      </c>
    </row>
    <row r="37" spans="1:66" ht="220.8" customHeight="1">
      <c r="A37" s="28">
        <v>43979</v>
      </c>
      <c r="B37" s="29"/>
      <c r="C37" s="29"/>
      <c r="D37" s="30"/>
      <c r="E37" s="31" t="s">
        <v>949</v>
      </c>
      <c r="F37" s="32"/>
      <c r="G37" s="32"/>
      <c r="H37" s="32"/>
      <c r="I37" s="32"/>
      <c r="J37" s="32"/>
      <c r="K37" s="32"/>
      <c r="L37" s="32"/>
      <c r="M37" s="33"/>
      <c r="N37" s="31" t="s">
        <v>790</v>
      </c>
      <c r="O37" s="32"/>
      <c r="P37" s="32"/>
      <c r="Q37" s="32"/>
      <c r="R37" s="32"/>
      <c r="S37" s="32"/>
      <c r="T37" s="32"/>
      <c r="U37" s="32"/>
      <c r="V37" s="32"/>
      <c r="W37" s="32"/>
      <c r="X37" s="32"/>
      <c r="Y37" s="32"/>
      <c r="Z37" s="32"/>
      <c r="AA37" s="33"/>
      <c r="AB37" s="31" t="s">
        <v>1236</v>
      </c>
      <c r="AC37" s="32"/>
      <c r="AD37" s="32"/>
      <c r="AE37" s="32"/>
      <c r="AF37" s="32"/>
      <c r="AG37" s="32"/>
      <c r="AH37" s="32"/>
      <c r="AI37" s="32"/>
      <c r="AJ37" s="32"/>
      <c r="AK37" s="32"/>
      <c r="AL37" s="32"/>
      <c r="AM37" s="32"/>
      <c r="AN37" s="32"/>
      <c r="AO37" s="33"/>
      <c r="AP37" s="34" t="s">
        <v>865</v>
      </c>
      <c r="AQ37" s="35"/>
      <c r="AR37" s="35"/>
      <c r="AS37" s="35"/>
      <c r="AT37" s="36"/>
      <c r="AU37" s="37" t="s">
        <v>894</v>
      </c>
      <c r="AV37" s="37"/>
      <c r="AW37" s="37"/>
      <c r="AX37" s="37"/>
      <c r="AY37" s="37"/>
      <c r="AZ37" s="37"/>
      <c r="BA37" s="37"/>
      <c r="BB37" s="37"/>
      <c r="BC37" s="37"/>
      <c r="BI37" s="12" t="str">
        <f t="shared" si="0"/>
        <v>ITEM1=20200528</v>
      </c>
      <c r="BJ37" s="12" t="str">
        <f t="shared" si="1"/>
        <v>ITEM2=Ⅲ 特定個人情報ファイルの取扱いプロセスにおけるリスク対策
２．特定個人情報の入手
リスク４
リスクに対する措置の内容</v>
      </c>
      <c r="BK37" s="12" t="str">
        <f t="shared" si="2"/>
        <v>ITEM3=・機構が作成・配付する専用のアプリケーションを（※）用いることにより、入手の際の特定個人情報の漏えい・紛失の防止に努める。
・府内市町村ＣＳと接続するネットワーク回線に専用回線を用いる、情報の暗号化を実施する等の措置を講じる。
・特定個人情報の入手は、システム上自動処理にて行われるため、操作者は存在せず、人為的なアクセスが行われることはない。
※都道府県サーバのサーバ上で稼動するアプリケーション。
都道府県内の市町村の住民の本人確認情報を管理し、都道府県内の市町村の市町村ＣＳや全国サーバとのデータ交換を行う。
データの安全保護対策、不正アクセスの防止策には、最新の認証技術や暗号化技術を採用し、データの盗聴、改ざん、破壊及び盗難、端末の不正利用及びなりすまし等を防止する。</v>
      </c>
      <c r="BL37" s="12" t="str">
        <f t="shared" si="3"/>
        <v>ITEM4=・機構が作成・配付する専用のアプリケーションを（※）用いることにより、入手の際の特定個人情報の漏えい・紛失の防止に努める。
・府内市町村ＣＳと接続するネットワーク回線に専用回線を用いる、情報の暗号化を実施する等の措置を講じる。
・特定個人情報の入手は、システム上自動処理にて行われるため、操作者は存在せず、人為的なアクセスが行われることはない。
※都道府県サーバ上で稼動するアプリケーション。
都道府県内の市町村の住民の本人確認情報を管理し、都道府県内の市町村の市町村ＣＳや全国サーバとのデータ交換を行う。
データの安全保護対策、不正アクセスの防止策には、最新の認証技術や暗号化技術を採用し、データの盗聴、改ざん、破壊及び盗難、端末の不正利用及びなりすまし等を防止する。</v>
      </c>
      <c r="BM37" s="12" t="str">
        <f t="shared" si="4"/>
        <v>ITEM5=2</v>
      </c>
      <c r="BN37" s="12" t="str">
        <f t="shared" si="5"/>
        <v>ITEM6=重要な変更に当たらない。
軽微な文言の修正による変更のため。</v>
      </c>
    </row>
    <row r="38" spans="1:66" ht="87" customHeight="1">
      <c r="A38" s="28">
        <v>43979</v>
      </c>
      <c r="B38" s="29"/>
      <c r="C38" s="29"/>
      <c r="D38" s="30"/>
      <c r="E38" s="31" t="s">
        <v>950</v>
      </c>
      <c r="F38" s="32"/>
      <c r="G38" s="32"/>
      <c r="H38" s="32"/>
      <c r="I38" s="32"/>
      <c r="J38" s="32"/>
      <c r="K38" s="32"/>
      <c r="L38" s="32"/>
      <c r="M38" s="33"/>
      <c r="N38" s="31" t="s">
        <v>951</v>
      </c>
      <c r="O38" s="32"/>
      <c r="P38" s="32"/>
      <c r="Q38" s="32"/>
      <c r="R38" s="32"/>
      <c r="S38" s="32"/>
      <c r="T38" s="32"/>
      <c r="U38" s="32"/>
      <c r="V38" s="32"/>
      <c r="W38" s="32"/>
      <c r="X38" s="32"/>
      <c r="Y38" s="32"/>
      <c r="Z38" s="32"/>
      <c r="AA38" s="33"/>
      <c r="AB38" s="31" t="s">
        <v>796</v>
      </c>
      <c r="AC38" s="32"/>
      <c r="AD38" s="32"/>
      <c r="AE38" s="32"/>
      <c r="AF38" s="32"/>
      <c r="AG38" s="32"/>
      <c r="AH38" s="32"/>
      <c r="AI38" s="32"/>
      <c r="AJ38" s="32"/>
      <c r="AK38" s="32"/>
      <c r="AL38" s="32"/>
      <c r="AM38" s="32"/>
      <c r="AN38" s="32"/>
      <c r="AO38" s="33"/>
      <c r="AP38" s="34" t="s">
        <v>865</v>
      </c>
      <c r="AQ38" s="35"/>
      <c r="AR38" s="35"/>
      <c r="AS38" s="35"/>
      <c r="AT38" s="36"/>
      <c r="AU38" s="37" t="s">
        <v>894</v>
      </c>
      <c r="AV38" s="37"/>
      <c r="AW38" s="37"/>
      <c r="AX38" s="37"/>
      <c r="AY38" s="37"/>
      <c r="AZ38" s="37"/>
      <c r="BA38" s="37"/>
      <c r="BB38" s="37"/>
      <c r="BC38" s="37"/>
      <c r="BI38" s="12" t="str">
        <f t="shared" si="0"/>
        <v>ITEM1=20200528</v>
      </c>
      <c r="BJ38" s="12" t="str">
        <f t="shared" si="1"/>
        <v>ITEM2=Ⅲ 特定個人情報ファイルの取扱いプロセスにおけるリスク対策
３.特定個人情報の使用
リスク２
アクセス権限の発効・失効の管理</v>
      </c>
      <c r="BK38" s="12" t="str">
        <f t="shared" si="2"/>
        <v>ITEM3=・システム使用者（市町村課職員）の異動や退職等が発生した際に、住民基本台帳ネットワークシステム上でアクセス権限の返却、発効処理を行うとともに、管理簿によりアクセス権限を与えた職員の照合ID・名前・付与日時等を管理をしている。</v>
      </c>
      <c r="BL38" s="12" t="str">
        <f t="shared" si="3"/>
        <v>ITEM4=・システム使用者の異動や退職等が発生した際に、住民基本台帳ネットワークシステム上でアクセス権限の返却、発効処理を行うとともに、管理簿によりアクセス権限を与えた職員の照合ID・名前・付与日時等を管理をしている。</v>
      </c>
      <c r="BM38" s="12" t="str">
        <f t="shared" si="4"/>
        <v>ITEM5=2</v>
      </c>
      <c r="BN38" s="12" t="str">
        <f t="shared" si="5"/>
        <v>ITEM6=重要な変更に当たらない。
軽微な文言の修正による変更のため。</v>
      </c>
    </row>
    <row r="39" spans="1:66" ht="167.4" customHeight="1">
      <c r="A39" s="28">
        <v>43979</v>
      </c>
      <c r="B39" s="29"/>
      <c r="C39" s="29"/>
      <c r="D39" s="30"/>
      <c r="E39" s="31" t="s">
        <v>952</v>
      </c>
      <c r="F39" s="32"/>
      <c r="G39" s="32"/>
      <c r="H39" s="32"/>
      <c r="I39" s="32"/>
      <c r="J39" s="32"/>
      <c r="K39" s="32"/>
      <c r="L39" s="32"/>
      <c r="M39" s="33"/>
      <c r="N39" s="31" t="s">
        <v>1237</v>
      </c>
      <c r="O39" s="32"/>
      <c r="P39" s="32"/>
      <c r="Q39" s="32"/>
      <c r="R39" s="32"/>
      <c r="S39" s="32"/>
      <c r="T39" s="32"/>
      <c r="U39" s="32"/>
      <c r="V39" s="32"/>
      <c r="W39" s="32"/>
      <c r="X39" s="32"/>
      <c r="Y39" s="32"/>
      <c r="Z39" s="32"/>
      <c r="AA39" s="33"/>
      <c r="AB39" s="31" t="s">
        <v>1219</v>
      </c>
      <c r="AC39" s="32"/>
      <c r="AD39" s="32"/>
      <c r="AE39" s="32"/>
      <c r="AF39" s="32"/>
      <c r="AG39" s="32"/>
      <c r="AH39" s="32"/>
      <c r="AI39" s="32"/>
      <c r="AJ39" s="32"/>
      <c r="AK39" s="32"/>
      <c r="AL39" s="32"/>
      <c r="AM39" s="32"/>
      <c r="AN39" s="32"/>
      <c r="AO39" s="33"/>
      <c r="AP39" s="34" t="s">
        <v>865</v>
      </c>
      <c r="AQ39" s="35"/>
      <c r="AR39" s="35"/>
      <c r="AS39" s="35"/>
      <c r="AT39" s="36"/>
      <c r="AU39" s="37" t="s">
        <v>894</v>
      </c>
      <c r="AV39" s="37"/>
      <c r="AW39" s="37"/>
      <c r="AX39" s="37"/>
      <c r="AY39" s="37"/>
      <c r="AZ39" s="37"/>
      <c r="BA39" s="37"/>
      <c r="BB39" s="37"/>
      <c r="BC39" s="37"/>
      <c r="BI39" s="12" t="str">
        <f t="shared" si="0"/>
        <v>ITEM1=20200528</v>
      </c>
      <c r="BJ39" s="12" t="str">
        <f t="shared" si="1"/>
        <v>ITEM2=Ⅲ 特定個人情報ファイルの取扱いプロセスにおけるリスク対策
３.特定個人情報の使用
リスク３
リスクに対する措置の内容</v>
      </c>
      <c r="BK39" s="12" t="str">
        <f t="shared" si="2"/>
        <v>ITEM3=・本人確認情報を扱うシステムの操作履歴（業務アクセスログ・操作ログ）を記録し、不正アクセスがないことを確認している。
・操作履歴の確認により、本人確認情報の検索に関して不正な操作の疑いがある場合は、利用課へのヒアリングや申請文書等との整合性を確認する。
・システム使用者（市町村課職員）への研修を実施し、事務外利用の禁止等について指導する。
・上記使用者以外の従業者（システム運用の委託先）は直接本人確認情報に関わらない（直接本人確認情報にアクセスできず、閲覧・更新・削除等を行わない）。</v>
      </c>
      <c r="BL39" s="12" t="str">
        <f t="shared" si="3"/>
        <v>ITEM4=・本人確認情報を扱うシステムの操作履歴（業務アクセスログ・操作ログ）を記録し、不正アクセスがないことを確認している。
・操作履歴の確認により、本人確認情報の検索に関して不正な操作の疑いがある場合は、利用課へのヒアリングや申請文書等との整合性を確認する。
・システム使用者への研修を実施し、事務外利用の禁止等について指導する。
・上記使用者以外の従業者（システム運用の委託先）は直接本人確認情報に関わらない（直接本人確認情報にアクセスできず、閲覧・更新・削除等を行わない）。</v>
      </c>
      <c r="BM39" s="12" t="str">
        <f t="shared" si="4"/>
        <v>ITEM5=2</v>
      </c>
      <c r="BN39" s="12" t="str">
        <f t="shared" si="5"/>
        <v>ITEM6=重要な変更に当たらない。
軽微な文言の修正による変更のため。</v>
      </c>
    </row>
    <row r="40" spans="1:66" ht="157.80000000000001" customHeight="1">
      <c r="A40" s="28">
        <v>43979</v>
      </c>
      <c r="B40" s="29"/>
      <c r="C40" s="29"/>
      <c r="D40" s="30"/>
      <c r="E40" s="31" t="s">
        <v>953</v>
      </c>
      <c r="F40" s="32"/>
      <c r="G40" s="32"/>
      <c r="H40" s="32"/>
      <c r="I40" s="32"/>
      <c r="J40" s="32"/>
      <c r="K40" s="32"/>
      <c r="L40" s="32"/>
      <c r="M40" s="33"/>
      <c r="N40" s="31" t="s">
        <v>954</v>
      </c>
      <c r="O40" s="32"/>
      <c r="P40" s="32"/>
      <c r="Q40" s="32"/>
      <c r="R40" s="32"/>
      <c r="S40" s="32"/>
      <c r="T40" s="32"/>
      <c r="U40" s="32"/>
      <c r="V40" s="32"/>
      <c r="W40" s="32"/>
      <c r="X40" s="32"/>
      <c r="Y40" s="32"/>
      <c r="Z40" s="32"/>
      <c r="AA40" s="33"/>
      <c r="AB40" s="31" t="s">
        <v>1218</v>
      </c>
      <c r="AC40" s="32"/>
      <c r="AD40" s="32"/>
      <c r="AE40" s="32"/>
      <c r="AF40" s="32"/>
      <c r="AG40" s="32"/>
      <c r="AH40" s="32"/>
      <c r="AI40" s="32"/>
      <c r="AJ40" s="32"/>
      <c r="AK40" s="32"/>
      <c r="AL40" s="32"/>
      <c r="AM40" s="32"/>
      <c r="AN40" s="32"/>
      <c r="AO40" s="33"/>
      <c r="AP40" s="34" t="s">
        <v>865</v>
      </c>
      <c r="AQ40" s="35"/>
      <c r="AR40" s="35"/>
      <c r="AS40" s="35"/>
      <c r="AT40" s="36"/>
      <c r="AU40" s="37" t="s">
        <v>894</v>
      </c>
      <c r="AV40" s="37"/>
      <c r="AW40" s="37"/>
      <c r="AX40" s="37"/>
      <c r="AY40" s="37"/>
      <c r="AZ40" s="37"/>
      <c r="BA40" s="37"/>
      <c r="BB40" s="37"/>
      <c r="BC40" s="37"/>
      <c r="BI40" s="12" t="str">
        <f t="shared" si="0"/>
        <v>ITEM1=20200528</v>
      </c>
      <c r="BJ40" s="12" t="str">
        <f t="shared" si="1"/>
        <v>ITEM2=Ⅲ 特定個人情報ファイルの取扱いプロセスにおけるリスク対策
３.特定個人情報の使用
リスク４</v>
      </c>
      <c r="BK40" s="12" t="str">
        <f t="shared" si="2"/>
        <v>ITEM3=システム上、管理権限を与えられた者以外、情報の複製は行えない仕組みとする。
また、定期運用に基づくバックアップ以外にファイルを複製しないよう、使用者に研修を実施するとともに、委託先には運用委託監視契約の中で、個人情報取扱特記事項を定め、秘密の保持や従事者への教育を実施し、義務に違反した場合、契約の解除や損害賠償を請求する旨を規定している。</v>
      </c>
      <c r="BL40" s="12" t="str">
        <f t="shared" si="3"/>
        <v>ITEM4=都道府県サーバの運用管理を行っている委託先以外は、特定個人情報ファイルを複製できないことをシステム上担保している。また、委託先においても、適切なシステム運用管理権限を有する者以外は、定期運用に基づくバックアップ時等以外では複製できないことをシステム上担保している。加えて、当該バックアップ時等以外にファイルを複製しないよう、上記の権限を有する者に研修を実施している。更に、委託契約の中で、個人情報取扱特記事項を定め、秘密の保持や従事者への教育を実施し、義務に違反した場合、契約の解除や損害賠償を請求する旨を規定している。</v>
      </c>
      <c r="BM40" s="12" t="str">
        <f t="shared" si="4"/>
        <v>ITEM5=2</v>
      </c>
      <c r="BN40" s="12" t="str">
        <f t="shared" si="5"/>
        <v>ITEM6=重要な変更に当たらない。
軽微な文言の修正による変更のため。</v>
      </c>
    </row>
    <row r="41" spans="1:66" ht="264.60000000000002" customHeight="1">
      <c r="A41" s="28">
        <v>43979</v>
      </c>
      <c r="B41" s="29"/>
      <c r="C41" s="29"/>
      <c r="D41" s="30"/>
      <c r="E41" s="31" t="s">
        <v>955</v>
      </c>
      <c r="F41" s="32"/>
      <c r="G41" s="32"/>
      <c r="H41" s="32"/>
      <c r="I41" s="32"/>
      <c r="J41" s="32"/>
      <c r="K41" s="32"/>
      <c r="L41" s="32"/>
      <c r="M41" s="33"/>
      <c r="N41" s="31" t="s">
        <v>1238</v>
      </c>
      <c r="O41" s="32"/>
      <c r="P41" s="32"/>
      <c r="Q41" s="32"/>
      <c r="R41" s="32"/>
      <c r="S41" s="32"/>
      <c r="T41" s="32"/>
      <c r="U41" s="32"/>
      <c r="V41" s="32"/>
      <c r="W41" s="32"/>
      <c r="X41" s="32"/>
      <c r="Y41" s="32"/>
      <c r="Z41" s="32"/>
      <c r="AA41" s="33"/>
      <c r="AB41" s="31" t="s">
        <v>801</v>
      </c>
      <c r="AC41" s="32"/>
      <c r="AD41" s="32"/>
      <c r="AE41" s="32"/>
      <c r="AF41" s="32"/>
      <c r="AG41" s="32"/>
      <c r="AH41" s="32"/>
      <c r="AI41" s="32"/>
      <c r="AJ41" s="32"/>
      <c r="AK41" s="32"/>
      <c r="AL41" s="32"/>
      <c r="AM41" s="32"/>
      <c r="AN41" s="32"/>
      <c r="AO41" s="33"/>
      <c r="AP41" s="34" t="s">
        <v>865</v>
      </c>
      <c r="AQ41" s="35"/>
      <c r="AR41" s="35"/>
      <c r="AS41" s="35"/>
      <c r="AT41" s="36"/>
      <c r="AU41" s="37" t="s">
        <v>894</v>
      </c>
      <c r="AV41" s="37"/>
      <c r="AW41" s="37"/>
      <c r="AX41" s="37"/>
      <c r="AY41" s="37"/>
      <c r="AZ41" s="37"/>
      <c r="BA41" s="37"/>
      <c r="BB41" s="37"/>
      <c r="BC41" s="37"/>
      <c r="BI41" s="12" t="str">
        <f t="shared" si="0"/>
        <v>ITEM1=20200528</v>
      </c>
      <c r="BJ41" s="12" t="str">
        <f t="shared" si="1"/>
        <v>ITEM2=Ⅲ 特定個人情報ファイルの取扱いプロセスにおけるリスク対策
４．特定個人情報ファイルの取扱いの委託
情報保護体制の確認</v>
      </c>
      <c r="BK41" s="12" t="str">
        <f t="shared" si="2"/>
        <v>ITEM3=・平成２４年６月１２日、住民基本台帳ネットワークシステム推進協議会（４７都道府県が構成員）において、都道府県サーバ集約化の実施および集約化された都道府県サーバの運用及び監視に関する業務を機構へ委託することを議決している。
・委託先として議決された機構は、地方公共団体情報システム機構法（平成２５年５月３１日法律第２９号）に基づき平成２６年４月１日に設立された組織であり、住基法に基づく指定情報処理機関として住民基本台帳ネットワークシステムの運用を行っている実績がある。また、前身の財団法人地方自治情報センターにおいて平成１４年８月５日から平成２６年３月３１日まで、指定情報処理機関であった。
・そのため、委託先として社会的信用と特定個人情報の保護を継続的に履行する能力があると認められるとともに、プライバシーマークの付与を受けており、情報保護管理体制は十分である。
・都道府県サーバの運用及び監視に関する業務委託において、委託先の本人確認情報保護管理体制を確認するとともに、必要に応じて立ち入り調査を行う。</v>
      </c>
      <c r="BL41" s="12" t="str">
        <f t="shared" si="3"/>
        <v>ITEM4=・平成２４年６月１２日、住民基本台帳ネットワークシステム推進協議会（４７都道府県が構成員）において、都道府県サーバ集約化の実施および集約化された都道府県サーバの運用及び監視に関する業務を機構の前身である財団法人地方自治情報センターへ委託することを議決している。
・委託先である機構は、地方公共団体情報システム機構法（平成２５年５月３１日法律第２９号）に基づき平成２６年４月１日に設立された組織であり、住基法に基づき住民基本台帳ネットワークシステムの運用を行っている実績がある。
・そのため、委託先として社会的信用と特定個人情報の保護を継続的に履行する能力があると認められるとともに、プライバシーマークの付与を受けており、情報保護管理体制は十分である。
・都道府県サーバの運用及び監視に関する業務委託において、委託先の本人確認情報保護管理体制を確認するとともに、必要に応じて立ち入り調査を行う。</v>
      </c>
      <c r="BM41" s="12" t="str">
        <f t="shared" si="4"/>
        <v>ITEM5=2</v>
      </c>
      <c r="BN41" s="12" t="str">
        <f t="shared" si="5"/>
        <v>ITEM6=重要な変更に当たらない。
軽微な文言の修正による変更のため。</v>
      </c>
    </row>
    <row r="42" spans="1:66" ht="186" customHeight="1">
      <c r="A42" s="28">
        <v>43979</v>
      </c>
      <c r="B42" s="29"/>
      <c r="C42" s="29"/>
      <c r="D42" s="30"/>
      <c r="E42" s="31" t="s">
        <v>956</v>
      </c>
      <c r="F42" s="32"/>
      <c r="G42" s="32"/>
      <c r="H42" s="32"/>
      <c r="I42" s="32"/>
      <c r="J42" s="32"/>
      <c r="K42" s="32"/>
      <c r="L42" s="32"/>
      <c r="M42" s="33"/>
      <c r="N42" s="31" t="s">
        <v>957</v>
      </c>
      <c r="O42" s="32"/>
      <c r="P42" s="32"/>
      <c r="Q42" s="32"/>
      <c r="R42" s="32"/>
      <c r="S42" s="32"/>
      <c r="T42" s="32"/>
      <c r="U42" s="32"/>
      <c r="V42" s="32"/>
      <c r="W42" s="32"/>
      <c r="X42" s="32"/>
      <c r="Y42" s="32"/>
      <c r="Z42" s="32"/>
      <c r="AA42" s="33"/>
      <c r="AB42" s="31" t="s">
        <v>958</v>
      </c>
      <c r="AC42" s="32"/>
      <c r="AD42" s="32"/>
      <c r="AE42" s="32"/>
      <c r="AF42" s="32"/>
      <c r="AG42" s="32"/>
      <c r="AH42" s="32"/>
      <c r="AI42" s="32"/>
      <c r="AJ42" s="32"/>
      <c r="AK42" s="32"/>
      <c r="AL42" s="32"/>
      <c r="AM42" s="32"/>
      <c r="AN42" s="32"/>
      <c r="AO42" s="33"/>
      <c r="AP42" s="34" t="s">
        <v>865</v>
      </c>
      <c r="AQ42" s="35"/>
      <c r="AR42" s="35"/>
      <c r="AS42" s="35"/>
      <c r="AT42" s="36"/>
      <c r="AU42" s="37" t="s">
        <v>894</v>
      </c>
      <c r="AV42" s="37"/>
      <c r="AW42" s="37"/>
      <c r="AX42" s="37"/>
      <c r="AY42" s="37"/>
      <c r="AZ42" s="37"/>
      <c r="BA42" s="37"/>
      <c r="BB42" s="37"/>
      <c r="BC42" s="37"/>
      <c r="BI42" s="12" t="str">
        <f t="shared" si="0"/>
        <v>ITEM1=20200528</v>
      </c>
      <c r="BJ42" s="12" t="str">
        <f t="shared" si="1"/>
        <v>ITEM2=Ⅲ 　特定個人情報ファイルの取扱いプロセスにおけるリスク対策
４．特定個人情報ファイルの取扱いの委託
特定個人情報の提供ルール
委託先から他者への提供に関するルールの内容及びルール遵守の確認方法</v>
      </c>
      <c r="BK42" s="12" t="str">
        <f t="shared" si="2"/>
        <v>ITEM3=都道府県サーバの運用及び監視に関する業務委託において、委託先である機構に対し、特定個人情報の目的外利用及び提供は認めないことを契約書上明記している。
委託先である機構は、日次、月次、年次で目的外利用及び提供についてのチェックを含むセキュリティチェックを行い、委託元である当県は、チェックリストの結果について、機構より、月次で書面により「都道府県サーバ集約センターの運用監視等に係る作業報告について　６．セキュリティ確認結果報告」の報告を受けている。
必要があれば、本府職員が委託業務について機構の履行状況を立ち会いまたは報告を受けることを契約書上明記している。</v>
      </c>
      <c r="BL42" s="12" t="str">
        <f t="shared" si="3"/>
        <v xml:space="preserve">ITEM4=都道府県サーバの運用及び監視に関する業務委託において、委託先である機構に対し、特定個人情報の目的外利用及び提供は認めないことを契約書上明記している。
委託先である機構は、日次、月次、年次で目的外利用及び提供についてのチェックを含むセキュリティチェックを行い、委託元である本府は、チェックリストの結果について、機構より、月次で書面により「都道府県サーバ集約センターの運用監視等に係る作業報告について　６．セキュリティ確認結果報告」の報告を受けている。
必要があれば、本府職員が委託業務について機構の履行状況を立ち会いまたは報告を受けることを契約書上明記している。
</v>
      </c>
      <c r="BM42" s="12" t="str">
        <f t="shared" si="4"/>
        <v>ITEM5=2</v>
      </c>
      <c r="BN42" s="12" t="str">
        <f t="shared" si="5"/>
        <v>ITEM6=重要な変更に当たらない。
軽微な文言の修正による変更のため。</v>
      </c>
    </row>
    <row r="43" spans="1:66" ht="189" customHeight="1">
      <c r="A43" s="28">
        <v>43979</v>
      </c>
      <c r="B43" s="29"/>
      <c r="C43" s="29"/>
      <c r="D43" s="30"/>
      <c r="E43" s="31" t="s">
        <v>959</v>
      </c>
      <c r="F43" s="32"/>
      <c r="G43" s="32"/>
      <c r="H43" s="32"/>
      <c r="I43" s="32"/>
      <c r="J43" s="32"/>
      <c r="K43" s="32"/>
      <c r="L43" s="32"/>
      <c r="M43" s="33"/>
      <c r="N43" s="31" t="s">
        <v>960</v>
      </c>
      <c r="O43" s="32"/>
      <c r="P43" s="32"/>
      <c r="Q43" s="32"/>
      <c r="R43" s="32"/>
      <c r="S43" s="32"/>
      <c r="T43" s="32"/>
      <c r="U43" s="32"/>
      <c r="V43" s="32"/>
      <c r="W43" s="32"/>
      <c r="X43" s="32"/>
      <c r="Y43" s="32"/>
      <c r="Z43" s="32"/>
      <c r="AA43" s="33"/>
      <c r="AB43" s="31" t="s">
        <v>1239</v>
      </c>
      <c r="AC43" s="32"/>
      <c r="AD43" s="32"/>
      <c r="AE43" s="32"/>
      <c r="AF43" s="32"/>
      <c r="AG43" s="32"/>
      <c r="AH43" s="32"/>
      <c r="AI43" s="32"/>
      <c r="AJ43" s="32"/>
      <c r="AK43" s="32"/>
      <c r="AL43" s="32"/>
      <c r="AM43" s="32"/>
      <c r="AN43" s="32"/>
      <c r="AO43" s="33"/>
      <c r="AP43" s="34" t="s">
        <v>865</v>
      </c>
      <c r="AQ43" s="35"/>
      <c r="AR43" s="35"/>
      <c r="AS43" s="35"/>
      <c r="AT43" s="36"/>
      <c r="AU43" s="37" t="s">
        <v>932</v>
      </c>
      <c r="AV43" s="37"/>
      <c r="AW43" s="37"/>
      <c r="AX43" s="37"/>
      <c r="AY43" s="37"/>
      <c r="AZ43" s="37"/>
      <c r="BA43" s="37"/>
      <c r="BB43" s="37"/>
      <c r="BC43" s="37"/>
      <c r="BI43" s="12" t="str">
        <f t="shared" si="0"/>
        <v>ITEM1=20200528</v>
      </c>
      <c r="BJ43" s="12" t="str">
        <f t="shared" si="1"/>
        <v>ITEM2=Ⅲ 　特定個人情報ファイルの取扱いプロセスにおけるリスク対策
４．特定個人情報ファイルの取扱いの委託
委託契約書中の特定個人情報ファイルの取り扱いに関する規定</v>
      </c>
      <c r="BK43" s="12" t="str">
        <f t="shared" si="2"/>
        <v>ITEM3=・秘密保持義務
・事業所内からの特定個人情報の持出しの禁止
・特定個人情報の目的外利用の禁止
・再委託における条件
・漏えい事案等が発生した場合の委託先の責任
・委託契約終了後の特定個人情報の返却又は廃棄
・従業者に対する監督・教育
・契約内容の遵守状況について報告を求める規定等を契約書において定めるとともに、本府と同様の安全管理措置を義務付ける。</v>
      </c>
      <c r="BL43" s="12" t="str">
        <f t="shared" si="3"/>
        <v>ITEM4=・秘密保持義務
・事業所内からの特定個人情報の持出しの禁止
・特定個人情報の目的外利用の禁止
・再委託における条件
・漏えい事案等が発生した場合の委託先の責任
・委託契約終了後の特定個人情報の返却又は廃棄
・従業者に対する監督・教育
・契約内容の遵守状況について報告を求める規定
・委託先の個人情報保護管理体制に関する調査を行うことができる規定
等を契約書において定めるとともに、本府と同様の安全管理措置を義務付ける。</v>
      </c>
      <c r="BM43" s="12" t="str">
        <f t="shared" si="4"/>
        <v>ITEM5=2</v>
      </c>
      <c r="BN43" s="12" t="str">
        <f t="shared" si="5"/>
        <v>ITEM6=重要な変更に当たらない。
改正マイナンバーガイドライン等を踏まえた文言の追記に伴う変更であるため。</v>
      </c>
    </row>
    <row r="44" spans="1:66" ht="256.2" customHeight="1">
      <c r="A44" s="28">
        <v>43979</v>
      </c>
      <c r="B44" s="29"/>
      <c r="C44" s="29"/>
      <c r="D44" s="30"/>
      <c r="E44" s="31" t="s">
        <v>961</v>
      </c>
      <c r="F44" s="32"/>
      <c r="G44" s="32"/>
      <c r="H44" s="32"/>
      <c r="I44" s="32"/>
      <c r="J44" s="32"/>
      <c r="K44" s="32"/>
      <c r="L44" s="32"/>
      <c r="M44" s="33"/>
      <c r="N44" s="31" t="s">
        <v>962</v>
      </c>
      <c r="O44" s="32"/>
      <c r="P44" s="32"/>
      <c r="Q44" s="32"/>
      <c r="R44" s="32"/>
      <c r="S44" s="32"/>
      <c r="T44" s="32"/>
      <c r="U44" s="32"/>
      <c r="V44" s="32"/>
      <c r="W44" s="32"/>
      <c r="X44" s="32"/>
      <c r="Y44" s="32"/>
      <c r="Z44" s="32"/>
      <c r="AA44" s="33"/>
      <c r="AB44" s="31" t="s">
        <v>1211</v>
      </c>
      <c r="AC44" s="32"/>
      <c r="AD44" s="32"/>
      <c r="AE44" s="32"/>
      <c r="AF44" s="32"/>
      <c r="AG44" s="32"/>
      <c r="AH44" s="32"/>
      <c r="AI44" s="32"/>
      <c r="AJ44" s="32"/>
      <c r="AK44" s="32"/>
      <c r="AL44" s="32"/>
      <c r="AM44" s="32"/>
      <c r="AN44" s="32"/>
      <c r="AO44" s="33"/>
      <c r="AP44" s="34" t="s">
        <v>865</v>
      </c>
      <c r="AQ44" s="35"/>
      <c r="AR44" s="35"/>
      <c r="AS44" s="35"/>
      <c r="AT44" s="36"/>
      <c r="AU44" s="37" t="s">
        <v>894</v>
      </c>
      <c r="AV44" s="37"/>
      <c r="AW44" s="37"/>
      <c r="AX44" s="37"/>
      <c r="AY44" s="37"/>
      <c r="AZ44" s="37"/>
      <c r="BA44" s="37"/>
      <c r="BB44" s="37"/>
      <c r="BC44" s="37"/>
      <c r="BI44" s="12" t="str">
        <f t="shared" si="0"/>
        <v>ITEM1=20200528</v>
      </c>
      <c r="BJ44" s="12" t="str">
        <f t="shared" si="1"/>
        <v>ITEM2=Ⅲ 　特定個人情報ファイルの取扱いプロセスにおけるリスク対策
４．特定個人情報ファイルの取扱いの委託
再委託先による特定個人情報ファイルの適切な取扱いの確保</v>
      </c>
      <c r="BK44" s="12" t="str">
        <f t="shared" si="2"/>
        <v>ITEM3=委託先である機構と再委託先の契約において、個人情報保護の条項を設けており、従事者への周知を契約で規定している。
・再委託する業務は、直接本人確認情報に係らない（直接本人確認情報にアクセスできず、閲覧・更新・削除等を行わない）業務を対象としている。
・委託元は、委託を受けた者に対して、委託元自らが果たすべき安全管理措置と同等の措置が講じられるよう必要かつ適切な監督を行っている。再委託を行う場合は、委託元がその必要性を厳しく審査し、再委託先に対して、委託先と同等の安全管理措置を義務付け、必要かつ適切な監督を行っている。</v>
      </c>
      <c r="BL44" s="12" t="str">
        <f t="shared" si="3"/>
        <v>ITEM4=・都道府県サーバの構築・運用等を行う再委託先については、平成２５年１月２４日に開催された都道府県サーバ集約に伴う調達評価委員会（都道府県の各ブロックから推薦された新潟県、長野県、富山県、和歌山県、香川県、愛媛県、岡山県および福岡県により構成）において審査のうえ策定された入札の評価基準により選定されているため、構築・運用等の適正が担保されている。
・委託先である機構と再委託先の契約において、個人情報保護の条項を設けており、従事者への周知を契約で規定している。
・再委託する業務は、直接本人確認情報に係らない（直接本人確認情報にアクセスできず、閲覧・更新・削除等を行わない）業務を対象としている。
・再委託を行う場合は、委託元がその必要性を厳しく審査し、再委託先に対して、委託先と同等の安全管理措置を義務付けるとともに、委託先に対して定期的に実施状況等を報告させること等により、必要かつ適切な監督を行っている。</v>
      </c>
      <c r="BM44" s="12" t="str">
        <f t="shared" si="4"/>
        <v>ITEM5=2</v>
      </c>
      <c r="BN44" s="12" t="str">
        <f t="shared" si="5"/>
        <v>ITEM6=重要な変更に当たらない。
軽微な文言の修正による変更のため。</v>
      </c>
    </row>
    <row r="45" spans="1:66" ht="92.4" customHeight="1">
      <c r="A45" s="28">
        <v>43979</v>
      </c>
      <c r="B45" s="29"/>
      <c r="C45" s="29"/>
      <c r="D45" s="30"/>
      <c r="E45" s="31" t="s">
        <v>963</v>
      </c>
      <c r="F45" s="32"/>
      <c r="G45" s="32"/>
      <c r="H45" s="32"/>
      <c r="I45" s="32"/>
      <c r="J45" s="32"/>
      <c r="K45" s="32"/>
      <c r="L45" s="32"/>
      <c r="M45" s="33"/>
      <c r="N45" s="31" t="s">
        <v>1240</v>
      </c>
      <c r="O45" s="32"/>
      <c r="P45" s="32"/>
      <c r="Q45" s="32"/>
      <c r="R45" s="32"/>
      <c r="S45" s="32"/>
      <c r="T45" s="32"/>
      <c r="U45" s="32"/>
      <c r="V45" s="32"/>
      <c r="W45" s="32"/>
      <c r="X45" s="32"/>
      <c r="Y45" s="32"/>
      <c r="Z45" s="32"/>
      <c r="AA45" s="33"/>
      <c r="AB45" s="31" t="s">
        <v>785</v>
      </c>
      <c r="AC45" s="32"/>
      <c r="AD45" s="32"/>
      <c r="AE45" s="32"/>
      <c r="AF45" s="32"/>
      <c r="AG45" s="32"/>
      <c r="AH45" s="32"/>
      <c r="AI45" s="32"/>
      <c r="AJ45" s="32"/>
      <c r="AK45" s="32"/>
      <c r="AL45" s="32"/>
      <c r="AM45" s="32"/>
      <c r="AN45" s="32"/>
      <c r="AO45" s="33"/>
      <c r="AP45" s="34" t="s">
        <v>865</v>
      </c>
      <c r="AQ45" s="35"/>
      <c r="AR45" s="35"/>
      <c r="AS45" s="35"/>
      <c r="AT45" s="36"/>
      <c r="AU45" s="37" t="s">
        <v>894</v>
      </c>
      <c r="AV45" s="37"/>
      <c r="AW45" s="37"/>
      <c r="AX45" s="37"/>
      <c r="AY45" s="37"/>
      <c r="AZ45" s="37"/>
      <c r="BA45" s="37"/>
      <c r="BB45" s="37"/>
      <c r="BC45" s="37"/>
      <c r="BI45" s="12" t="str">
        <f t="shared" si="0"/>
        <v>ITEM1=20200528</v>
      </c>
      <c r="BJ45" s="12" t="str">
        <f t="shared" si="1"/>
        <v>ITEM2=Ⅲ 　特定個人情報ファイルの取扱いプロセスにおけるリスク対策
４．特定個人情報ファイルの取扱いの委託
その他のリスク</v>
      </c>
      <c r="BK45" s="12" t="str">
        <f t="shared" si="2"/>
        <v>ITEM3=再委託先の選定については、平成２５年１月２４日、都道府県サーバ集約に伴う調達評価委員会（都道府県の各ブロックから推薦された新潟県、長野県、富山県、和歌山県、香川県、愛媛県、岡山県および福岡県により構成）が、入札の評価基準の作成に参加し、適切な再委託先となるよう監督している。</v>
      </c>
      <c r="BL45" s="12" t="str">
        <f t="shared" si="3"/>
        <v>ITEM4=-</v>
      </c>
      <c r="BM45" s="12" t="str">
        <f t="shared" si="4"/>
        <v>ITEM5=2</v>
      </c>
      <c r="BN45" s="12" t="str">
        <f t="shared" si="5"/>
        <v>ITEM6=重要な変更に当たらない。
軽微な文言の修正による変更のため。</v>
      </c>
    </row>
    <row r="46" spans="1:66" ht="263.39999999999998" customHeight="1">
      <c r="A46" s="28">
        <v>43979</v>
      </c>
      <c r="B46" s="29"/>
      <c r="C46" s="29"/>
      <c r="D46" s="30"/>
      <c r="E46" s="31" t="s">
        <v>964</v>
      </c>
      <c r="F46" s="32"/>
      <c r="G46" s="32"/>
      <c r="H46" s="32"/>
      <c r="I46" s="32"/>
      <c r="J46" s="32"/>
      <c r="K46" s="32"/>
      <c r="L46" s="32"/>
      <c r="M46" s="33"/>
      <c r="N46" s="31" t="s">
        <v>965</v>
      </c>
      <c r="O46" s="32"/>
      <c r="P46" s="32"/>
      <c r="Q46" s="32"/>
      <c r="R46" s="32"/>
      <c r="S46" s="32"/>
      <c r="T46" s="32"/>
      <c r="U46" s="32"/>
      <c r="V46" s="32"/>
      <c r="W46" s="32"/>
      <c r="X46" s="32"/>
      <c r="Y46" s="32"/>
      <c r="Z46" s="32"/>
      <c r="AA46" s="33"/>
      <c r="AB46" s="31" t="s">
        <v>1231</v>
      </c>
      <c r="AC46" s="32"/>
      <c r="AD46" s="32"/>
      <c r="AE46" s="32"/>
      <c r="AF46" s="32"/>
      <c r="AG46" s="32"/>
      <c r="AH46" s="32"/>
      <c r="AI46" s="32"/>
      <c r="AJ46" s="32"/>
      <c r="AK46" s="32"/>
      <c r="AL46" s="32"/>
      <c r="AM46" s="32"/>
      <c r="AN46" s="32"/>
      <c r="AO46" s="33"/>
      <c r="AP46" s="34" t="s">
        <v>865</v>
      </c>
      <c r="AQ46" s="35"/>
      <c r="AR46" s="35"/>
      <c r="AS46" s="35"/>
      <c r="AT46" s="36"/>
      <c r="AU46" s="37" t="s">
        <v>894</v>
      </c>
      <c r="AV46" s="37"/>
      <c r="AW46" s="37"/>
      <c r="AX46" s="37"/>
      <c r="AY46" s="37"/>
      <c r="AZ46" s="37"/>
      <c r="BA46" s="37"/>
      <c r="BB46" s="37"/>
      <c r="BC46" s="37"/>
      <c r="BI46" s="12" t="str">
        <f t="shared" si="0"/>
        <v>ITEM1=20200528</v>
      </c>
      <c r="BJ46" s="12" t="str">
        <f t="shared" si="1"/>
        <v>ITEM2=Ⅲ 　特定個人情報ファイルの取扱いプロセスにおけるリスク対策
５．特定個人情報の提供・移転
リスク１
特定個人情報の提供・移転に関するルール</v>
      </c>
      <c r="BK46" s="12" t="str">
        <f t="shared" si="2"/>
        <v>ITEM3=住基法第３０条の７（都道府県から機構への本人確認情報の通知等）
住基法第３０条の１５第１項（本人確認情報の利用）
電気通信回線を通じた送信又は磁気ディスクの送付の方法並びに磁気ディスクへの記録及びその保存の方法に関する技術的基準
大阪府住民基本台帳ネットワークシステム管理運用要領・細則</v>
      </c>
      <c r="BL46" s="12" t="str">
        <f t="shared" si="3"/>
        <v>ITEM4=以下の法令等に基づいて、特定個人情報の提供・移転を行っている。
・住基法第３０条の７（都道府県から機構への本人確認情報の通知等）
・住基法第３０条の１５第１項（本人確認情報の利用）
・電気通信回線を通じた送信又は磁気ディスクの送付の方法並びに磁気ディスクへの記録及びその保存の方法に関する技術的基準
・大阪府住民基本台帳ネットワークシステム管理運用要領
・大阪府住民基本台帳ネットワークシステム管理運用細則
・大阪府本人確認情報利用手続要領
また、大阪府独自で導入している大阪府庁内に設置された住基ネット機器の監視を行う監視サーバを活用した常時監視やシステム操作履歴（業務アクセスログ・操作ログ）の確認によって、上記法令等に基づいた特定個人情報の提供・移転が行われていることの確認を行っている。</v>
      </c>
      <c r="BM46" s="12" t="str">
        <f t="shared" si="4"/>
        <v>ITEM5=2</v>
      </c>
      <c r="BN46" s="12" t="str">
        <f t="shared" si="5"/>
        <v>ITEM6=重要な変更に当たらない。
軽微な文言の修正による変更のため。</v>
      </c>
    </row>
    <row r="47" spans="1:66" ht="127.8" customHeight="1">
      <c r="A47" s="28">
        <v>43979</v>
      </c>
      <c r="B47" s="29"/>
      <c r="C47" s="29"/>
      <c r="D47" s="30"/>
      <c r="E47" s="31" t="s">
        <v>966</v>
      </c>
      <c r="F47" s="32"/>
      <c r="G47" s="32"/>
      <c r="H47" s="32"/>
      <c r="I47" s="32"/>
      <c r="J47" s="32"/>
      <c r="K47" s="32"/>
      <c r="L47" s="32"/>
      <c r="M47" s="33"/>
      <c r="N47" s="31" t="s">
        <v>967</v>
      </c>
      <c r="O47" s="32"/>
      <c r="P47" s="32"/>
      <c r="Q47" s="32"/>
      <c r="R47" s="32"/>
      <c r="S47" s="32"/>
      <c r="T47" s="32"/>
      <c r="U47" s="32"/>
      <c r="V47" s="32"/>
      <c r="W47" s="32"/>
      <c r="X47" s="32"/>
      <c r="Y47" s="32"/>
      <c r="Z47" s="32"/>
      <c r="AA47" s="33"/>
      <c r="AB47" s="31" t="s">
        <v>1232</v>
      </c>
      <c r="AC47" s="32"/>
      <c r="AD47" s="32"/>
      <c r="AE47" s="32"/>
      <c r="AF47" s="32"/>
      <c r="AG47" s="32"/>
      <c r="AH47" s="32"/>
      <c r="AI47" s="32"/>
      <c r="AJ47" s="32"/>
      <c r="AK47" s="32"/>
      <c r="AL47" s="32"/>
      <c r="AM47" s="32"/>
      <c r="AN47" s="32"/>
      <c r="AO47" s="33"/>
      <c r="AP47" s="34" t="s">
        <v>865</v>
      </c>
      <c r="AQ47" s="35"/>
      <c r="AR47" s="35"/>
      <c r="AS47" s="35"/>
      <c r="AT47" s="36"/>
      <c r="AU47" s="37" t="s">
        <v>894</v>
      </c>
      <c r="AV47" s="37"/>
      <c r="AW47" s="37"/>
      <c r="AX47" s="37"/>
      <c r="AY47" s="37"/>
      <c r="AZ47" s="37"/>
      <c r="BA47" s="37"/>
      <c r="BB47" s="37"/>
      <c r="BC47" s="37"/>
      <c r="BI47" s="12" t="str">
        <f t="shared" si="0"/>
        <v>ITEM1=20200528</v>
      </c>
      <c r="BJ47" s="12" t="str">
        <f t="shared" si="1"/>
        <v>ITEM2=Ⅲ 　特定個人情報ファイルの取扱いプロセスにおけるリスク対策
５．特定個人情報の提供・移転
リスク２</v>
      </c>
      <c r="BK47" s="12" t="str">
        <f t="shared" si="2"/>
        <v>ITEM3=相手方（全国サーバ）と都道府県サーバの間の通信では相互認証を実施しているため、認証できない相手先への情報の提供はなされないことがシステム上担保される。
また、自都道府県の他の執行機関への提供及び他の部署への移転のため、媒体へ出力する必要がある場合には、出力の記録が残される仕組みを構築している。</v>
      </c>
      <c r="BL47" s="12" t="str">
        <f t="shared" si="3"/>
        <v>ITEM4=・相手方（全国サーバ）と都道府県サーバの間の通信では相互認証を実施しているため、認証できない相手先への情報の提供はなされないことがシステム上担保される。
また、自都道府県の他の執行機関への提供及び他の部署への移転のため、媒体へ出力する必要がある場合には、出力の記録が残される仕組みを構築している。
・提供先・移転先における特定個人情報の使途については、住基法等で制限されている。</v>
      </c>
      <c r="BM47" s="12" t="str">
        <f t="shared" si="4"/>
        <v>ITEM5=2</v>
      </c>
      <c r="BN47" s="12" t="str">
        <f t="shared" si="5"/>
        <v>ITEM6=重要な変更に当たらない。
軽微な文言の修正による変更のため。</v>
      </c>
    </row>
    <row r="48" spans="1:66" ht="230.4" customHeight="1">
      <c r="A48" s="28">
        <v>43979</v>
      </c>
      <c r="B48" s="29"/>
      <c r="C48" s="29"/>
      <c r="D48" s="30"/>
      <c r="E48" s="31" t="s">
        <v>968</v>
      </c>
      <c r="F48" s="32"/>
      <c r="G48" s="32"/>
      <c r="H48" s="32"/>
      <c r="I48" s="32"/>
      <c r="J48" s="32"/>
      <c r="K48" s="32"/>
      <c r="L48" s="32"/>
      <c r="M48" s="33"/>
      <c r="N48" s="31" t="s">
        <v>969</v>
      </c>
      <c r="O48" s="32"/>
      <c r="P48" s="32"/>
      <c r="Q48" s="32"/>
      <c r="R48" s="32"/>
      <c r="S48" s="32"/>
      <c r="T48" s="32"/>
      <c r="U48" s="32"/>
      <c r="V48" s="32"/>
      <c r="W48" s="32"/>
      <c r="X48" s="32"/>
      <c r="Y48" s="32"/>
      <c r="Z48" s="32"/>
      <c r="AA48" s="33"/>
      <c r="AB48" s="31" t="s">
        <v>970</v>
      </c>
      <c r="AC48" s="32"/>
      <c r="AD48" s="32"/>
      <c r="AE48" s="32"/>
      <c r="AF48" s="32"/>
      <c r="AG48" s="32"/>
      <c r="AH48" s="32"/>
      <c r="AI48" s="32"/>
      <c r="AJ48" s="32"/>
      <c r="AK48" s="32"/>
      <c r="AL48" s="32"/>
      <c r="AM48" s="32"/>
      <c r="AN48" s="32"/>
      <c r="AO48" s="33"/>
      <c r="AP48" s="34" t="s">
        <v>865</v>
      </c>
      <c r="AQ48" s="35"/>
      <c r="AR48" s="35"/>
      <c r="AS48" s="35"/>
      <c r="AT48" s="36"/>
      <c r="AU48" s="37" t="s">
        <v>932</v>
      </c>
      <c r="AV48" s="37"/>
      <c r="AW48" s="37"/>
      <c r="AX48" s="37"/>
      <c r="AY48" s="37"/>
      <c r="AZ48" s="37"/>
      <c r="BA48" s="37"/>
      <c r="BB48" s="37"/>
      <c r="BC48" s="37"/>
      <c r="BI48" s="12" t="str">
        <f t="shared" si="0"/>
        <v>ITEM1=20200528</v>
      </c>
      <c r="BJ48" s="12" t="str">
        <f t="shared" si="1"/>
        <v>ITEM2=Ⅲ 　特定個人情報ファイルの取扱いプロセスにおけるリスク対策
７．特定個人情報の保管・消去
⑤物理的対策</v>
      </c>
      <c r="BK48" s="12" t="str">
        <f t="shared" si="2"/>
        <v>ITEM3=・都道府県サーバの集約センターにおいて、監視カメラを設置してサーバ設置場所への入退室者を特定し、管理する。
・都道府県サーバの集約センターにおいては、サーバ設置場所、記録媒体の保管場所を施錠管理する。
・大阪府においては、端末設置場所、記録媒体の保管場所を施錠管理する。</v>
      </c>
      <c r="BL48" s="12" t="str">
        <f t="shared" si="3"/>
        <v>ITEM4=・都道府県サーバの集約センターにおいて、監視カメラを設置してサーバ設置場所への入退室者を特定し、管理する。
・都道府県サーバ集約センターにおいて、不要な電子機器等を持ち込まないようにするため、電子機器等の持ち込みについてあらかじめ申請・確認を実施する。
・都道府県サーバの集約センターにおいては、サーバ設置場所、記録媒体の保管場所を施錠管理する。
・大阪府においては、端末設置場所、記録媒体の保管場所を施錠管理する。
・磁気ディスクの廃棄時は、府職員が要領・手順書等に基づき、内容の消去、破壊等を行うとともに、磁気ディスク管理簿にその記録を残す。
・保存期間が経過した帳票等の紙媒体については、府職員が要領にもとづき溶解処理等を行う。</v>
      </c>
      <c r="BM48" s="12" t="str">
        <f t="shared" si="4"/>
        <v>ITEM5=2</v>
      </c>
      <c r="BN48" s="12" t="str">
        <f t="shared" si="5"/>
        <v>ITEM6=重要な変更に当たらない。
改正マイナンバーガイドライン等を踏まえた文言の追記に伴う変更であるため。</v>
      </c>
    </row>
    <row r="49" spans="1:66" ht="334.8" customHeight="1">
      <c r="A49" s="28">
        <v>43979</v>
      </c>
      <c r="B49" s="29"/>
      <c r="C49" s="29"/>
      <c r="D49" s="30"/>
      <c r="E49" s="31" t="s">
        <v>971</v>
      </c>
      <c r="F49" s="32"/>
      <c r="G49" s="32"/>
      <c r="H49" s="32"/>
      <c r="I49" s="32"/>
      <c r="J49" s="32"/>
      <c r="K49" s="32"/>
      <c r="L49" s="32"/>
      <c r="M49" s="33"/>
      <c r="N49" s="31" t="s">
        <v>972</v>
      </c>
      <c r="O49" s="32"/>
      <c r="P49" s="32"/>
      <c r="Q49" s="32"/>
      <c r="R49" s="32"/>
      <c r="S49" s="32"/>
      <c r="T49" s="32"/>
      <c r="U49" s="32"/>
      <c r="V49" s="32"/>
      <c r="W49" s="32"/>
      <c r="X49" s="32"/>
      <c r="Y49" s="32"/>
      <c r="Z49" s="32"/>
      <c r="AA49" s="33"/>
      <c r="AB49" s="31" t="s">
        <v>973</v>
      </c>
      <c r="AC49" s="32"/>
      <c r="AD49" s="32"/>
      <c r="AE49" s="32"/>
      <c r="AF49" s="32"/>
      <c r="AG49" s="32"/>
      <c r="AH49" s="32"/>
      <c r="AI49" s="32"/>
      <c r="AJ49" s="32"/>
      <c r="AK49" s="32"/>
      <c r="AL49" s="32"/>
      <c r="AM49" s="32"/>
      <c r="AN49" s="32"/>
      <c r="AO49" s="33"/>
      <c r="AP49" s="34" t="s">
        <v>865</v>
      </c>
      <c r="AQ49" s="35"/>
      <c r="AR49" s="35"/>
      <c r="AS49" s="35"/>
      <c r="AT49" s="36"/>
      <c r="AU49" s="37" t="s">
        <v>974</v>
      </c>
      <c r="AV49" s="37"/>
      <c r="AW49" s="37"/>
      <c r="AX49" s="37"/>
      <c r="AY49" s="37"/>
      <c r="AZ49" s="37"/>
      <c r="BA49" s="37"/>
      <c r="BB49" s="37"/>
      <c r="BC49" s="37"/>
      <c r="BI49" s="12" t="str">
        <f t="shared" si="0"/>
        <v>ITEM1=20200528</v>
      </c>
      <c r="BJ49" s="12" t="str">
        <f t="shared" si="1"/>
        <v>ITEM2=Ⅲ　特定個人情報ファイルの取扱いプロセスにおけるリスク対策
７．特定個人情報の保管・消去
⑨過去３年以内に、評価実施機関において、個人情報に関する重大事故が発生したか
その内容</v>
      </c>
      <c r="BK49" s="12" t="str">
        <f t="shared" si="2"/>
        <v>ITEM3=①ホームページ上に添付されていたパワーポイント・エクセル形式のファイルの中のグラフ・表上で一定の操作を行うと個人情報が記載されたデータが表示される状態となっていた。判明後直ちに当該ファイルを削除した。（２件　１６，０５９名分）
②アンケート調査結果のホームページにリンクされていたエクセル形式のファイル中の表に、個人情報が記載されたデータが閲覧可能な状態となっていた。判明後直ちに該当のエクセルファイルを削除した。（１３６名分）
③講習会修了証の交付の際に、受講申込者一覧表を収めたファイルを紛失した。その後、受講者に電話で確認を行い、当該ファイルを誤って持ち帰った受講者を発見し、受講者の自宅を訪問し当該ファイルを回収した。（５４６名分）
④システム更新業務委託の成果品として納品された個人情報が記録されたノートパソコン等が入ったパソコンケースをシステム運用に備え、物品倉庫で一時保管していたところ、所在不明となっていることが判明した。物品倉庫や執務室等を捜索したが発見されず、警察に被害届を提出した。（２，１８２名分）
　※住民基本台帳ネットワークシステムに係る本人確認情報の管理及び提供等に関する事務においては、個人情報に関する重大事故の発生はない。</v>
      </c>
      <c r="BL49" s="12" t="str">
        <f t="shared" si="3"/>
        <v>ITEM4=①講座終了後に、参加予定者一覧表を紛失した。講座の委託業者が誤って受講者に書類と共に参加予定者一覧表を渡してしまったことが判明し、受講者から回収した。（219名分）
②倉庫に保管していた職員の個人情報を含む書類を委託業者が誤って廃棄した。（17903名分）
③ホームページに掲載したエクセルデータに個人情報が記載されたシートが添付されていた。閲覧者からの指摘による判明後、直ちに当該エクセルデータを削除した。（329名分）
④電子メールを送信する際、「BCC」欄にメールアドレスを入力すべきところ、誤って「宛先」欄に入力し、メールアドレスが互いに見える状態で送信してしまった。（192名分）
　※住民基本台帳ネットワークシステムに係る本人確認情報の管理及び提供等に関する事務においては、個人情報に関する重大事故の発生はない。　</v>
      </c>
      <c r="BM49" s="12" t="str">
        <f t="shared" si="4"/>
        <v>ITEM5=2</v>
      </c>
      <c r="BN49" s="12" t="str">
        <f t="shared" si="5"/>
        <v>ITEM6=重要な変更に当たらない。
情報の時点修正に伴う変更であるため。</v>
      </c>
    </row>
    <row r="50" spans="1:66" ht="157.80000000000001" customHeight="1">
      <c r="A50" s="28">
        <v>43979</v>
      </c>
      <c r="B50" s="29"/>
      <c r="C50" s="29"/>
      <c r="D50" s="30"/>
      <c r="E50" s="31" t="s">
        <v>975</v>
      </c>
      <c r="F50" s="32"/>
      <c r="G50" s="32"/>
      <c r="H50" s="32"/>
      <c r="I50" s="32"/>
      <c r="J50" s="32"/>
      <c r="K50" s="32"/>
      <c r="L50" s="32"/>
      <c r="M50" s="33"/>
      <c r="N50" s="31" t="s">
        <v>976</v>
      </c>
      <c r="O50" s="32"/>
      <c r="P50" s="32"/>
      <c r="Q50" s="32"/>
      <c r="R50" s="32"/>
      <c r="S50" s="32"/>
      <c r="T50" s="32"/>
      <c r="U50" s="32"/>
      <c r="V50" s="32"/>
      <c r="W50" s="32"/>
      <c r="X50" s="32"/>
      <c r="Y50" s="32"/>
      <c r="Z50" s="32"/>
      <c r="AA50" s="33"/>
      <c r="AB50" s="31" t="s">
        <v>977</v>
      </c>
      <c r="AC50" s="32"/>
      <c r="AD50" s="32"/>
      <c r="AE50" s="32"/>
      <c r="AF50" s="32"/>
      <c r="AG50" s="32"/>
      <c r="AH50" s="32"/>
      <c r="AI50" s="32"/>
      <c r="AJ50" s="32"/>
      <c r="AK50" s="32"/>
      <c r="AL50" s="32"/>
      <c r="AM50" s="32"/>
      <c r="AN50" s="32"/>
      <c r="AO50" s="33"/>
      <c r="AP50" s="34" t="s">
        <v>865</v>
      </c>
      <c r="AQ50" s="35"/>
      <c r="AR50" s="35"/>
      <c r="AS50" s="35"/>
      <c r="AT50" s="36"/>
      <c r="AU50" s="37" t="s">
        <v>974</v>
      </c>
      <c r="AV50" s="37"/>
      <c r="AW50" s="37"/>
      <c r="AX50" s="37"/>
      <c r="AY50" s="37"/>
      <c r="AZ50" s="37"/>
      <c r="BA50" s="37"/>
      <c r="BB50" s="37"/>
      <c r="BC50" s="37"/>
      <c r="BI50" s="12" t="str">
        <f t="shared" si="0"/>
        <v>ITEM1=20200528</v>
      </c>
      <c r="BJ50" s="12" t="str">
        <f t="shared" si="1"/>
        <v>ITEM2=Ⅲ　特定個人情報ファイルの取扱いプロセスにおけるリスク対策
７．特定個人情報の保管・消去
⑨過去３年以内に、評価実施機関において、個人情報に関する重大事故が発生したか
再発防止策の内容</v>
      </c>
      <c r="BK50" s="12" t="str">
        <f t="shared" si="2"/>
        <v>ITEM3=①②ホームページにグラフ等を掲載する場合は画像データで貼り付ける、ホームページ作成時に複数人で確認するなど、具体的な注意事項を各所属に周知した。
③本業務に従事する職員に対し、関係書類の厳重管理について注意喚起を行った。また、業務実施の際に不必要な書類等が紛れていないか職員が十分確認すること等を徹底した。
④倉庫への出入り・物品管理を厳格化し、物品倉庫の鍵を金庫で保管することとし、また、個人情報の取り扱いルールと管理を再度徹底した。</v>
      </c>
      <c r="BL50" s="12" t="str">
        <f t="shared" si="3"/>
        <v>ITEM4=①持ち出した個人情報は、ファイルに綴じ込む等他の書類と紛れないよう徹底した。
②委託業者が入室可能な倉庫に、府の書類を置かないよう管理した。
③ホームページにデータを掲載する際は、新しいファイルに添付する等した上で、複数の職員で確認した。
④安心一斉送信システムを活用するとともに、送信前に別の職員によるチェックを徹底した。</v>
      </c>
      <c r="BM50" s="12" t="str">
        <f t="shared" si="4"/>
        <v>ITEM5=2</v>
      </c>
      <c r="BN50" s="12" t="str">
        <f t="shared" si="5"/>
        <v>ITEM6=重要な変更に当たらない。
情報の時点修正に伴う変更であるため。</v>
      </c>
    </row>
    <row r="51" spans="1:66" ht="182.4" customHeight="1">
      <c r="A51" s="28">
        <v>43979</v>
      </c>
      <c r="B51" s="29"/>
      <c r="C51" s="29"/>
      <c r="D51" s="30"/>
      <c r="E51" s="31" t="s">
        <v>978</v>
      </c>
      <c r="F51" s="32"/>
      <c r="G51" s="32"/>
      <c r="H51" s="32"/>
      <c r="I51" s="32"/>
      <c r="J51" s="32"/>
      <c r="K51" s="32"/>
      <c r="L51" s="32"/>
      <c r="M51" s="33"/>
      <c r="N51" s="31" t="s">
        <v>979</v>
      </c>
      <c r="O51" s="32"/>
      <c r="P51" s="32"/>
      <c r="Q51" s="32"/>
      <c r="R51" s="32"/>
      <c r="S51" s="32"/>
      <c r="T51" s="32"/>
      <c r="U51" s="32"/>
      <c r="V51" s="32"/>
      <c r="W51" s="32"/>
      <c r="X51" s="32"/>
      <c r="Y51" s="32"/>
      <c r="Z51" s="32"/>
      <c r="AA51" s="33"/>
      <c r="AB51" s="31" t="s">
        <v>816</v>
      </c>
      <c r="AC51" s="32"/>
      <c r="AD51" s="32"/>
      <c r="AE51" s="32"/>
      <c r="AF51" s="32"/>
      <c r="AG51" s="32"/>
      <c r="AH51" s="32"/>
      <c r="AI51" s="32"/>
      <c r="AJ51" s="32"/>
      <c r="AK51" s="32"/>
      <c r="AL51" s="32"/>
      <c r="AM51" s="32"/>
      <c r="AN51" s="32"/>
      <c r="AO51" s="33"/>
      <c r="AP51" s="34" t="s">
        <v>865</v>
      </c>
      <c r="AQ51" s="35"/>
      <c r="AR51" s="35"/>
      <c r="AS51" s="35"/>
      <c r="AT51" s="36"/>
      <c r="AU51" s="37" t="s">
        <v>894</v>
      </c>
      <c r="AV51" s="37"/>
      <c r="AW51" s="37"/>
      <c r="AX51" s="37"/>
      <c r="AY51" s="37"/>
      <c r="AZ51" s="37"/>
      <c r="BA51" s="37"/>
      <c r="BB51" s="37"/>
      <c r="BC51" s="37"/>
      <c r="BI51" s="12" t="str">
        <f t="shared" si="0"/>
        <v>ITEM1=20200528</v>
      </c>
      <c r="BJ51" s="12" t="str">
        <f t="shared" si="1"/>
        <v>ITEM2=Ⅲ　特定個人情報ファイルの取扱いプロセスにおけるリスク対策
７．特定個人情報の保管・消去
リスク３
消去手順　手順の内容</v>
      </c>
      <c r="BK51" s="12" t="str">
        <f t="shared" si="2"/>
        <v>ITEM3=【ファイル上の個人ごとの消去】
・住民票の記載の修正前の本人確認情報（履歴情報）及び消除者の本人確認情報は法令（住基法施行令第３０条の６）に定める保存期間を経過した後にシステム的に消去する。
【物理的なファイル全体の消去】
・磁気ディスクの廃棄時は、要領・手順書等に基づき、内容の消去、破壊等を行うとともに、磁気ディスク管理簿にその記録を残す。
また、専用ソフトによるフォーマット、物理的粉砕等を行うことにより、内容を読み出すことができないようにする。
・保存期間が経過した帳票等の紙媒体については、大阪府行政文書管理規則にもとづき溶解処理等を行う。</v>
      </c>
      <c r="BL51" s="12" t="str">
        <f t="shared" si="3"/>
        <v>ITEM4=・住民基本台帳法施行令第３０条の６に定める保存期間を経過した本人確認情報は、システムにて自動判別のうえ、復元できないように消去を行っている。
・磁気ディスクの廃棄時は、府職員が要領・手順書等に基づき、内容の消去、破壊等を行うとともに、磁気ディスク管理簿にその記録を残す。
・保存期間が経過した帳票等の紙媒体については、府職員が要領にもとづき溶解処理等を行う。</v>
      </c>
      <c r="BM51" s="12" t="str">
        <f t="shared" si="4"/>
        <v>ITEM5=2</v>
      </c>
      <c r="BN51" s="12" t="str">
        <f t="shared" si="5"/>
        <v>ITEM6=重要な変更に当たらない。
軽微な文言の修正による変更のため。</v>
      </c>
    </row>
    <row r="52" spans="1:66" ht="106.2" customHeight="1">
      <c r="A52" s="28">
        <v>43979</v>
      </c>
      <c r="B52" s="29"/>
      <c r="C52" s="29"/>
      <c r="D52" s="30"/>
      <c r="E52" s="31" t="s">
        <v>980</v>
      </c>
      <c r="F52" s="32"/>
      <c r="G52" s="32"/>
      <c r="H52" s="32"/>
      <c r="I52" s="32"/>
      <c r="J52" s="32"/>
      <c r="K52" s="32"/>
      <c r="L52" s="32"/>
      <c r="M52" s="33"/>
      <c r="N52" s="31" t="s">
        <v>981</v>
      </c>
      <c r="O52" s="32"/>
      <c r="P52" s="32"/>
      <c r="Q52" s="32"/>
      <c r="R52" s="32"/>
      <c r="S52" s="32"/>
      <c r="T52" s="32"/>
      <c r="U52" s="32"/>
      <c r="V52" s="32"/>
      <c r="W52" s="32"/>
      <c r="X52" s="32"/>
      <c r="Y52" s="32"/>
      <c r="Z52" s="32"/>
      <c r="AA52" s="33"/>
      <c r="AB52" s="31" t="s">
        <v>843</v>
      </c>
      <c r="AC52" s="32"/>
      <c r="AD52" s="32"/>
      <c r="AE52" s="32"/>
      <c r="AF52" s="32"/>
      <c r="AG52" s="32"/>
      <c r="AH52" s="32"/>
      <c r="AI52" s="32"/>
      <c r="AJ52" s="32"/>
      <c r="AK52" s="32"/>
      <c r="AL52" s="32"/>
      <c r="AM52" s="32"/>
      <c r="AN52" s="32"/>
      <c r="AO52" s="33"/>
      <c r="AP52" s="34" t="s">
        <v>865</v>
      </c>
      <c r="AQ52" s="35"/>
      <c r="AR52" s="35"/>
      <c r="AS52" s="35"/>
      <c r="AT52" s="36"/>
      <c r="AU52" s="37" t="s">
        <v>932</v>
      </c>
      <c r="AV52" s="37"/>
      <c r="AW52" s="37"/>
      <c r="AX52" s="37"/>
      <c r="AY52" s="37"/>
      <c r="AZ52" s="37"/>
      <c r="BA52" s="37"/>
      <c r="BB52" s="37"/>
      <c r="BC52" s="37"/>
      <c r="BI52" s="12" t="str">
        <f t="shared" si="0"/>
        <v>ITEM1=20200528</v>
      </c>
      <c r="BJ52" s="12" t="str">
        <f t="shared" si="1"/>
        <v>ITEM2=Ⅳ　その他のリスク対策
１．監査　①自己点検</v>
      </c>
      <c r="BK52" s="12" t="str">
        <f t="shared" si="2"/>
        <v>ITEM3=年に１回、セキュリティチェックリストを活用し、自己点検を実施する。点検結果を踏まえて、手順や運用方法を改善する。</v>
      </c>
      <c r="BL52" s="12" t="str">
        <f t="shared" si="3"/>
        <v>ITEM4=・都道府県サーバ集約センターにおいて、年に１回、セキュリティチェックリストを活用し、自己点検を実施する。
・大阪府においては、所属長が、大阪府住民基本台帳ネットワークシステム管理運用細則に基づいて月に１度自己点検を実施する。
・点検結果を踏まえて、手順や運用方法を改善する。</v>
      </c>
      <c r="BM52" s="12" t="str">
        <f t="shared" si="4"/>
        <v>ITEM5=2</v>
      </c>
      <c r="BN52" s="12" t="str">
        <f t="shared" si="5"/>
        <v>ITEM6=重要な変更に当たらない。
改正マイナンバーガイドライン等を踏まえた文言の追記に伴う変更であるため。</v>
      </c>
    </row>
    <row r="53" spans="1:66" ht="120.6" customHeight="1">
      <c r="A53" s="28">
        <v>43979</v>
      </c>
      <c r="B53" s="29"/>
      <c r="C53" s="29"/>
      <c r="D53" s="30"/>
      <c r="E53" s="31" t="s">
        <v>982</v>
      </c>
      <c r="F53" s="32"/>
      <c r="G53" s="32"/>
      <c r="H53" s="32"/>
      <c r="I53" s="32"/>
      <c r="J53" s="32"/>
      <c r="K53" s="32"/>
      <c r="L53" s="32"/>
      <c r="M53" s="33"/>
      <c r="N53" s="31" t="s">
        <v>983</v>
      </c>
      <c r="O53" s="32"/>
      <c r="P53" s="32"/>
      <c r="Q53" s="32"/>
      <c r="R53" s="32"/>
      <c r="S53" s="32"/>
      <c r="T53" s="32"/>
      <c r="U53" s="32"/>
      <c r="V53" s="32"/>
      <c r="W53" s="32"/>
      <c r="X53" s="32"/>
      <c r="Y53" s="32"/>
      <c r="Z53" s="32"/>
      <c r="AA53" s="33"/>
      <c r="AB53" s="31" t="s">
        <v>984</v>
      </c>
      <c r="AC53" s="32"/>
      <c r="AD53" s="32"/>
      <c r="AE53" s="32"/>
      <c r="AF53" s="32"/>
      <c r="AG53" s="32"/>
      <c r="AH53" s="32"/>
      <c r="AI53" s="32"/>
      <c r="AJ53" s="32"/>
      <c r="AK53" s="32"/>
      <c r="AL53" s="32"/>
      <c r="AM53" s="32"/>
      <c r="AN53" s="32"/>
      <c r="AO53" s="33"/>
      <c r="AP53" s="34" t="s">
        <v>865</v>
      </c>
      <c r="AQ53" s="35"/>
      <c r="AR53" s="35"/>
      <c r="AS53" s="35"/>
      <c r="AT53" s="36"/>
      <c r="AU53" s="37" t="s">
        <v>932</v>
      </c>
      <c r="AV53" s="37"/>
      <c r="AW53" s="37"/>
      <c r="AX53" s="37"/>
      <c r="AY53" s="37"/>
      <c r="AZ53" s="37"/>
      <c r="BA53" s="37"/>
      <c r="BB53" s="37"/>
      <c r="BC53" s="37"/>
      <c r="BI53" s="12" t="str">
        <f t="shared" si="0"/>
        <v>ITEM1=20200528</v>
      </c>
      <c r="BJ53" s="12" t="str">
        <f t="shared" si="1"/>
        <v>ITEM2=Ⅳ　その他のリスク対策
１．監査　②監査</v>
      </c>
      <c r="BK53" s="12" t="str">
        <f t="shared" si="2"/>
        <v>ITEM3=評価書の記載内容どおりに運用がなされているか、評価の実施を担当する部署とは異なる部署が、定期又は随時に、監査を行う。</v>
      </c>
      <c r="BL53" s="12" t="str">
        <f t="shared" si="3"/>
        <v>ITEM4=・個人情報の取扱い及び管理に関する要綱に基づき、特定個人情報の管理状況について、個人情報取扱事務総括者が定期に監査を実施しつつ、必要に応じて随時に実施する。
・情報セキュリティに関する基本要綱に基づき、セキュリティポリシーの遵守状況について、評価の実施を担当する部署とは異なる部署が、必要に応じて随時に監査を行う。</v>
      </c>
      <c r="BM53" s="12" t="str">
        <f t="shared" si="4"/>
        <v>ITEM5=2</v>
      </c>
      <c r="BN53" s="12" t="str">
        <f t="shared" si="5"/>
        <v>ITEM6=重要な変更に当たらない。
改正マイナンバーガイドライン等を踏まえた文言の追記に伴う変更であるため。</v>
      </c>
    </row>
    <row r="54" spans="1:66" ht="189.6" customHeight="1">
      <c r="A54" s="28">
        <v>43979</v>
      </c>
      <c r="B54" s="29"/>
      <c r="C54" s="29"/>
      <c r="D54" s="30"/>
      <c r="E54" s="31" t="s">
        <v>985</v>
      </c>
      <c r="F54" s="32"/>
      <c r="G54" s="32"/>
      <c r="H54" s="32"/>
      <c r="I54" s="32"/>
      <c r="J54" s="32"/>
      <c r="K54" s="32"/>
      <c r="L54" s="32"/>
      <c r="M54" s="33"/>
      <c r="N54" s="31" t="s">
        <v>986</v>
      </c>
      <c r="O54" s="32"/>
      <c r="P54" s="32"/>
      <c r="Q54" s="32"/>
      <c r="R54" s="32"/>
      <c r="S54" s="32"/>
      <c r="T54" s="32"/>
      <c r="U54" s="32"/>
      <c r="V54" s="32"/>
      <c r="W54" s="32"/>
      <c r="X54" s="32"/>
      <c r="Y54" s="32"/>
      <c r="Z54" s="32"/>
      <c r="AA54" s="33"/>
      <c r="AB54" s="31" t="s">
        <v>845</v>
      </c>
      <c r="AC54" s="32"/>
      <c r="AD54" s="32"/>
      <c r="AE54" s="32"/>
      <c r="AF54" s="32"/>
      <c r="AG54" s="32"/>
      <c r="AH54" s="32"/>
      <c r="AI54" s="32"/>
      <c r="AJ54" s="32"/>
      <c r="AK54" s="32"/>
      <c r="AL54" s="32"/>
      <c r="AM54" s="32"/>
      <c r="AN54" s="32"/>
      <c r="AO54" s="33"/>
      <c r="AP54" s="34" t="s">
        <v>865</v>
      </c>
      <c r="AQ54" s="35"/>
      <c r="AR54" s="35"/>
      <c r="AS54" s="35"/>
      <c r="AT54" s="36"/>
      <c r="AU54" s="37" t="s">
        <v>932</v>
      </c>
      <c r="AV54" s="37"/>
      <c r="AW54" s="37"/>
      <c r="AX54" s="37"/>
      <c r="AY54" s="37"/>
      <c r="AZ54" s="37"/>
      <c r="BA54" s="37"/>
      <c r="BB54" s="37"/>
      <c r="BC54" s="37"/>
      <c r="BI54" s="12" t="str">
        <f t="shared" si="0"/>
        <v>ITEM1=20200528</v>
      </c>
      <c r="BJ54" s="12" t="str">
        <f t="shared" si="1"/>
        <v>ITEM2=Ⅳ　その他のリスク対策
２．従業員に対する教育・啓発</v>
      </c>
      <c r="BK54" s="12" t="str">
        <f t="shared" si="2"/>
        <v>ITEM3=・操作者登録の際に、登録に対して個人情報保護や関係規定遵守に向けた研修を実施し、研修内容の確認テストに合格した者を登録している。
・違反行為をした者には、住民基本台帳法の罰則規定や地方公務員法の懲戒処分等があり、一定の制裁措置が法令上定められている。また、委託業者の個人情報の保護については、契約書において特記事項を定め遵守を義務付けている。</v>
      </c>
      <c r="BL54" s="12" t="str">
        <f t="shared" si="3"/>
        <v>ITEM4=・住基ネットを操作しようとする者に対し、個人情報保護や関係規定遵守に向けた研修を実施し、確認テストに合格した者のみに操作権限を付与している。
・操作者及び責任者に対し、年に１度、個人情報保護や関係規定遵守に向けた研修を実施し、又、欠席者に対しては研修内容を伝達し、全操作者及び責任者に研修内容の確認テストを実施している。
・違反行為をした者には、住民基本台帳法の罰則規定や地方公務員法の懲戒処分等があり、一定の制裁措置が法令上定められている。また、委託業者の個人情報の保護については、契約書において特記事項を定め遵守を義務付けている。</v>
      </c>
      <c r="BM54" s="12" t="str">
        <f t="shared" si="4"/>
        <v>ITEM5=2</v>
      </c>
      <c r="BN54" s="12" t="str">
        <f t="shared" si="5"/>
        <v>ITEM6=重要な変更に当たらない。
改正マイナンバーガイドライン等を踏まえた文言の追記に伴う変更であるため。</v>
      </c>
    </row>
    <row r="55" spans="1:66" ht="84" customHeight="1">
      <c r="A55" s="28">
        <v>43979</v>
      </c>
      <c r="B55" s="29"/>
      <c r="C55" s="29"/>
      <c r="D55" s="30"/>
      <c r="E55" s="31" t="s">
        <v>987</v>
      </c>
      <c r="F55" s="32"/>
      <c r="G55" s="32"/>
      <c r="H55" s="32"/>
      <c r="I55" s="32"/>
      <c r="J55" s="32"/>
      <c r="K55" s="32"/>
      <c r="L55" s="32"/>
      <c r="M55" s="33"/>
      <c r="N55" s="31" t="s">
        <v>988</v>
      </c>
      <c r="O55" s="32"/>
      <c r="P55" s="32"/>
      <c r="Q55" s="32"/>
      <c r="R55" s="32"/>
      <c r="S55" s="32"/>
      <c r="T55" s="32"/>
      <c r="U55" s="32"/>
      <c r="V55" s="32"/>
      <c r="W55" s="32"/>
      <c r="X55" s="32"/>
      <c r="Y55" s="32"/>
      <c r="Z55" s="32"/>
      <c r="AA55" s="33"/>
      <c r="AB55" s="31" t="s">
        <v>989</v>
      </c>
      <c r="AC55" s="32"/>
      <c r="AD55" s="32"/>
      <c r="AE55" s="32"/>
      <c r="AF55" s="32"/>
      <c r="AG55" s="32"/>
      <c r="AH55" s="32"/>
      <c r="AI55" s="32"/>
      <c r="AJ55" s="32"/>
      <c r="AK55" s="32"/>
      <c r="AL55" s="32"/>
      <c r="AM55" s="32"/>
      <c r="AN55" s="32"/>
      <c r="AO55" s="33"/>
      <c r="AP55" s="34" t="s">
        <v>865</v>
      </c>
      <c r="AQ55" s="35"/>
      <c r="AR55" s="35"/>
      <c r="AS55" s="35"/>
      <c r="AT55" s="36"/>
      <c r="AU55" s="37" t="s">
        <v>911</v>
      </c>
      <c r="AV55" s="37"/>
      <c r="AW55" s="37"/>
      <c r="AX55" s="37"/>
      <c r="AY55" s="37"/>
      <c r="AZ55" s="37"/>
      <c r="BA55" s="37"/>
      <c r="BB55" s="37"/>
      <c r="BC55" s="37"/>
      <c r="BI55" s="12" t="str">
        <f t="shared" si="0"/>
        <v>ITEM1=20200528</v>
      </c>
      <c r="BJ55" s="12" t="str">
        <f t="shared" si="1"/>
        <v>ITEM2=Ⅴ　開示請求、問い合わせ
１．特定個人情報の開示・訂正・利用停止請求
④個人情報ファイル簿の公表
公表場所</v>
      </c>
      <c r="BK55" s="12" t="str">
        <f t="shared" si="2"/>
        <v>ITEM3=大阪府庁本館１階　公文書総合センター（府政情報センター）</v>
      </c>
      <c r="BL55" s="12" t="str">
        <f t="shared" si="3"/>
        <v>ITEM4=大阪府庁本館５階　公文書総合センター（府政情報センター）</v>
      </c>
      <c r="BM55" s="12" t="str">
        <f t="shared" si="4"/>
        <v>ITEM5=2</v>
      </c>
      <c r="BN55" s="12" t="str">
        <f t="shared" si="5"/>
        <v>ITEM6=重要な変更に当たらない。
軽微な文言の修正のため。</v>
      </c>
    </row>
    <row r="56" spans="1:66" ht="75" customHeight="1">
      <c r="A56" s="28">
        <v>44764</v>
      </c>
      <c r="B56" s="29"/>
      <c r="C56" s="29"/>
      <c r="D56" s="30"/>
      <c r="E56" s="31" t="s">
        <v>990</v>
      </c>
      <c r="F56" s="32"/>
      <c r="G56" s="32"/>
      <c r="H56" s="32"/>
      <c r="I56" s="32"/>
      <c r="J56" s="32"/>
      <c r="K56" s="32"/>
      <c r="L56" s="32"/>
      <c r="M56" s="33"/>
      <c r="N56" s="31" t="s">
        <v>989</v>
      </c>
      <c r="O56" s="32"/>
      <c r="P56" s="32"/>
      <c r="Q56" s="32"/>
      <c r="R56" s="32"/>
      <c r="S56" s="32"/>
      <c r="T56" s="32"/>
      <c r="U56" s="32"/>
      <c r="V56" s="32"/>
      <c r="W56" s="32"/>
      <c r="X56" s="32"/>
      <c r="Y56" s="32"/>
      <c r="Z56" s="32"/>
      <c r="AA56" s="33"/>
      <c r="AB56" s="31" t="s">
        <v>852</v>
      </c>
      <c r="AC56" s="32"/>
      <c r="AD56" s="32"/>
      <c r="AE56" s="32"/>
      <c r="AF56" s="32"/>
      <c r="AG56" s="32"/>
      <c r="AH56" s="32"/>
      <c r="AI56" s="32"/>
      <c r="AJ56" s="32"/>
      <c r="AK56" s="32"/>
      <c r="AL56" s="32"/>
      <c r="AM56" s="32"/>
      <c r="AN56" s="32"/>
      <c r="AO56" s="33"/>
      <c r="AP56" s="34" t="s">
        <v>865</v>
      </c>
      <c r="AQ56" s="35"/>
      <c r="AR56" s="35"/>
      <c r="AS56" s="35"/>
      <c r="AT56" s="36"/>
      <c r="AU56" s="37" t="s">
        <v>911</v>
      </c>
      <c r="AV56" s="37"/>
      <c r="AW56" s="37"/>
      <c r="AX56" s="37"/>
      <c r="AY56" s="37"/>
      <c r="AZ56" s="37"/>
      <c r="BA56" s="37"/>
      <c r="BB56" s="37"/>
      <c r="BC56" s="37"/>
      <c r="BI56" s="12" t="str">
        <f t="shared" si="0"/>
        <v>ITEM1=20220722</v>
      </c>
      <c r="BJ56" s="12" t="str">
        <f t="shared" si="1"/>
        <v>ITEM2=Ⅴ　開示請求問合せ
　１　特定個人情報の開示・訂正・利用停止請求
　　①　請求先
　　④　公表場所</v>
      </c>
      <c r="BK56" s="12" t="str">
        <f t="shared" si="2"/>
        <v>ITEM3=大阪府庁本館５階　公文書総合センター（府政情報センター）</v>
      </c>
      <c r="BL56" s="12" t="str">
        <f t="shared" si="3"/>
        <v>ITEM4=大阪府庁本館　公文書総合センター（府政情報センター）</v>
      </c>
      <c r="BM56" s="12" t="str">
        <f t="shared" si="4"/>
        <v>ITEM5=2</v>
      </c>
      <c r="BN56" s="12" t="str">
        <f t="shared" si="5"/>
        <v>ITEM6=重要な変更に当たらない。
軽微な文言の修正のため。</v>
      </c>
    </row>
    <row r="57" spans="1:66" ht="213.6" customHeight="1">
      <c r="A57" s="28">
        <v>44764</v>
      </c>
      <c r="B57" s="29"/>
      <c r="C57" s="29"/>
      <c r="D57" s="30"/>
      <c r="E57" s="31" t="s">
        <v>991</v>
      </c>
      <c r="F57" s="32"/>
      <c r="G57" s="32"/>
      <c r="H57" s="32"/>
      <c r="I57" s="32"/>
      <c r="J57" s="32"/>
      <c r="K57" s="32"/>
      <c r="L57" s="32"/>
      <c r="M57" s="33"/>
      <c r="N57" s="31" t="s">
        <v>992</v>
      </c>
      <c r="O57" s="32"/>
      <c r="P57" s="32"/>
      <c r="Q57" s="32"/>
      <c r="R57" s="32"/>
      <c r="S57" s="32"/>
      <c r="T57" s="32"/>
      <c r="U57" s="32"/>
      <c r="V57" s="32"/>
      <c r="W57" s="32"/>
      <c r="X57" s="32"/>
      <c r="Y57" s="32"/>
      <c r="Z57" s="32"/>
      <c r="AA57" s="33"/>
      <c r="AB57" s="31" t="s">
        <v>993</v>
      </c>
      <c r="AC57" s="32"/>
      <c r="AD57" s="32"/>
      <c r="AE57" s="32"/>
      <c r="AF57" s="32"/>
      <c r="AG57" s="32"/>
      <c r="AH57" s="32"/>
      <c r="AI57" s="32"/>
      <c r="AJ57" s="32"/>
      <c r="AK57" s="32"/>
      <c r="AL57" s="32"/>
      <c r="AM57" s="32"/>
      <c r="AN57" s="32"/>
      <c r="AO57" s="33"/>
      <c r="AP57" s="34" t="s">
        <v>865</v>
      </c>
      <c r="AQ57" s="35"/>
      <c r="AR57" s="35"/>
      <c r="AS57" s="35"/>
      <c r="AT57" s="36"/>
      <c r="AU57" s="37" t="s">
        <v>911</v>
      </c>
      <c r="AV57" s="37"/>
      <c r="AW57" s="37"/>
      <c r="AX57" s="37"/>
      <c r="AY57" s="37"/>
      <c r="AZ57" s="37"/>
      <c r="BA57" s="37"/>
      <c r="BB57" s="37"/>
      <c r="BC57" s="37"/>
      <c r="BI57" s="12" t="str">
        <f t="shared" si="0"/>
        <v>ITEM1=20220722</v>
      </c>
      <c r="BJ57" s="12" t="str">
        <f t="shared" si="1"/>
        <v>ITEM2=Ⅰ　基本情報　
　７　評価実施機関における担当部署
　　①部署
（別紙１）備考
Ⅱ　ファイルの概要
　２　基本情報
　　⑥事務担当部署
　３　特定個人情報の入手・使用
　　⑦使用の主体　使用部署
Ⅴ　開示請求、問合せ
　１　特定個人情報の開示・訂正・利用停止請求
　　①請求先
　２　特定個人情報ファイルの取扱いに関する問合せ
　　①連絡先</v>
      </c>
      <c r="BK57" s="12" t="str">
        <f t="shared" si="2"/>
        <v>ITEM3=市町村課行政グループ</v>
      </c>
      <c r="BL57" s="12" t="str">
        <f t="shared" si="3"/>
        <v>ITEM4=市町村局行政課行政グループ</v>
      </c>
      <c r="BM57" s="12" t="str">
        <f t="shared" si="4"/>
        <v>ITEM5=2</v>
      </c>
      <c r="BN57" s="12" t="str">
        <f t="shared" si="5"/>
        <v>ITEM6=重要な変更に当たらない。
軽微な文言の修正のため。</v>
      </c>
    </row>
    <row r="58" spans="1:66" ht="51.6" customHeight="1">
      <c r="A58" s="28">
        <v>45282</v>
      </c>
      <c r="B58" s="29"/>
      <c r="C58" s="29"/>
      <c r="D58" s="30"/>
      <c r="E58" s="31" t="s">
        <v>994</v>
      </c>
      <c r="F58" s="32"/>
      <c r="G58" s="32"/>
      <c r="H58" s="32"/>
      <c r="I58" s="32"/>
      <c r="J58" s="32"/>
      <c r="K58" s="32"/>
      <c r="L58" s="32"/>
      <c r="M58" s="33"/>
      <c r="N58" s="31" t="s">
        <v>995</v>
      </c>
      <c r="O58" s="32"/>
      <c r="P58" s="32"/>
      <c r="Q58" s="32"/>
      <c r="R58" s="32"/>
      <c r="S58" s="32"/>
      <c r="T58" s="32"/>
      <c r="U58" s="32"/>
      <c r="V58" s="32"/>
      <c r="W58" s="32"/>
      <c r="X58" s="32"/>
      <c r="Y58" s="32"/>
      <c r="Z58" s="32"/>
      <c r="AA58" s="33"/>
      <c r="AB58" s="31" t="s">
        <v>692</v>
      </c>
      <c r="AC58" s="32"/>
      <c r="AD58" s="32"/>
      <c r="AE58" s="32"/>
      <c r="AF58" s="32"/>
      <c r="AG58" s="32"/>
      <c r="AH58" s="32"/>
      <c r="AI58" s="32"/>
      <c r="AJ58" s="32"/>
      <c r="AK58" s="32"/>
      <c r="AL58" s="32"/>
      <c r="AM58" s="32"/>
      <c r="AN58" s="32"/>
      <c r="AO58" s="33"/>
      <c r="AP58" s="34" t="s">
        <v>873</v>
      </c>
      <c r="AQ58" s="35"/>
      <c r="AR58" s="35"/>
      <c r="AS58" s="35"/>
      <c r="AT58" s="36"/>
      <c r="AU58" s="37" t="s">
        <v>996</v>
      </c>
      <c r="AV58" s="37"/>
      <c r="AW58" s="37"/>
      <c r="AX58" s="37"/>
      <c r="AY58" s="37"/>
      <c r="AZ58" s="37"/>
      <c r="BA58" s="37"/>
      <c r="BB58" s="37"/>
      <c r="BC58" s="37"/>
      <c r="BI58" s="12" t="str">
        <f t="shared" si="0"/>
        <v>ITEM1=20231222</v>
      </c>
      <c r="BJ58" s="12" t="str">
        <f t="shared" si="1"/>
        <v>ITEM2=表紙
評価書名</v>
      </c>
      <c r="BK58" s="12" t="str">
        <f t="shared" si="2"/>
        <v>ITEM3=住民基本台帳ネットワークシステムに係る本人確認情報の管理及び提供等に関する事務　全項目評価書</v>
      </c>
      <c r="BL58" s="12" t="str">
        <f t="shared" si="3"/>
        <v>ITEM4=住民基本台帳ネットワークに関する事務　全項目評価書</v>
      </c>
      <c r="BM58" s="12" t="str">
        <f t="shared" si="4"/>
        <v>ITEM5=1</v>
      </c>
      <c r="BN58" s="12" t="str">
        <f t="shared" si="5"/>
        <v>ITEM6=重要な変更（「デジタル手続法」の施行及び住民基本台帳法の一部改正に伴う変更）のため</v>
      </c>
    </row>
    <row r="59" spans="1:66" ht="116.4" customHeight="1">
      <c r="A59" s="28">
        <v>45282</v>
      </c>
      <c r="B59" s="29"/>
      <c r="C59" s="29"/>
      <c r="D59" s="30"/>
      <c r="E59" s="31" t="s">
        <v>997</v>
      </c>
      <c r="F59" s="32"/>
      <c r="G59" s="32"/>
      <c r="H59" s="32"/>
      <c r="I59" s="32"/>
      <c r="J59" s="32"/>
      <c r="K59" s="32"/>
      <c r="L59" s="32"/>
      <c r="M59" s="33"/>
      <c r="N59" s="31" t="s">
        <v>998</v>
      </c>
      <c r="O59" s="32"/>
      <c r="P59" s="32"/>
      <c r="Q59" s="32"/>
      <c r="R59" s="32"/>
      <c r="S59" s="32"/>
      <c r="T59" s="32"/>
      <c r="U59" s="32"/>
      <c r="V59" s="32"/>
      <c r="W59" s="32"/>
      <c r="X59" s="32"/>
      <c r="Y59" s="32"/>
      <c r="Z59" s="32"/>
      <c r="AA59" s="33"/>
      <c r="AB59" s="31" t="s">
        <v>693</v>
      </c>
      <c r="AC59" s="32"/>
      <c r="AD59" s="32"/>
      <c r="AE59" s="32"/>
      <c r="AF59" s="32"/>
      <c r="AG59" s="32"/>
      <c r="AH59" s="32"/>
      <c r="AI59" s="32"/>
      <c r="AJ59" s="32"/>
      <c r="AK59" s="32"/>
      <c r="AL59" s="32"/>
      <c r="AM59" s="32"/>
      <c r="AN59" s="32"/>
      <c r="AO59" s="33"/>
      <c r="AP59" s="34" t="s">
        <v>873</v>
      </c>
      <c r="AQ59" s="35"/>
      <c r="AR59" s="35"/>
      <c r="AS59" s="35"/>
      <c r="AT59" s="36"/>
      <c r="AU59" s="37" t="s">
        <v>996</v>
      </c>
      <c r="AV59" s="37"/>
      <c r="AW59" s="37"/>
      <c r="AX59" s="37"/>
      <c r="AY59" s="37"/>
      <c r="AZ59" s="37"/>
      <c r="BA59" s="37"/>
      <c r="BB59" s="37"/>
      <c r="BC59" s="37"/>
      <c r="BI59" s="12" t="str">
        <f t="shared" si="0"/>
        <v>ITEM1=20231222</v>
      </c>
      <c r="BJ59" s="12" t="str">
        <f t="shared" si="1"/>
        <v>ITEM2=表紙
個人のプライバシー等の権利利益の保護の宣言</v>
      </c>
      <c r="BK59" s="12" t="str">
        <f t="shared" si="2"/>
        <v>ITEM3=大阪府知事は、住民基本台帳ネットワークシステムに係る本人確認情報の管理及び提供等に関する事務における特定個人情報ファイルの取扱いにあたり、個人のプライバシー等の権利利益に影響を及ぼしかねないことを認識し、特定個人情報の漏えいその他の事態を発生させるリスクを軽減させるために適切な措置を講じ、もって個人のプライバシー等の権利利益の保護に取り組んでいることを宣言する。</v>
      </c>
      <c r="BL59" s="12" t="str">
        <f t="shared" si="3"/>
        <v>ITEM4=大阪府知事は、住民基本台帳ネットワークに関する事務における特定個人情報ファイルの取扱いにあたり、個人のプライバシー等の権利利益に影響を及ぼしかねないことを認識し、特定個人情報の漏えいその他の事態を発生させるリスクを軽減させるために適切な措置を講じ、もって個人のプライバシー等の権利利益の保護に取り組んでいることを宣言する。</v>
      </c>
      <c r="BM59" s="12" t="str">
        <f t="shared" si="4"/>
        <v>ITEM5=1</v>
      </c>
      <c r="BN59" s="12" t="str">
        <f t="shared" si="5"/>
        <v>ITEM6=重要な変更（「デジタル手続法」の施行及び住民基本台帳法の一部改正に伴う変更）のため</v>
      </c>
    </row>
    <row r="60" spans="1:66" ht="141.6" customHeight="1">
      <c r="A60" s="28">
        <v>45282</v>
      </c>
      <c r="B60" s="29"/>
      <c r="C60" s="29"/>
      <c r="D60" s="30"/>
      <c r="E60" s="31" t="s">
        <v>999</v>
      </c>
      <c r="F60" s="32"/>
      <c r="G60" s="32"/>
      <c r="H60" s="32"/>
      <c r="I60" s="32"/>
      <c r="J60" s="32"/>
      <c r="K60" s="32"/>
      <c r="L60" s="32"/>
      <c r="M60" s="33"/>
      <c r="N60" s="31" t="s">
        <v>1000</v>
      </c>
      <c r="O60" s="32"/>
      <c r="P60" s="32"/>
      <c r="Q60" s="32"/>
      <c r="R60" s="32"/>
      <c r="S60" s="32"/>
      <c r="T60" s="32"/>
      <c r="U60" s="32"/>
      <c r="V60" s="32"/>
      <c r="W60" s="32"/>
      <c r="X60" s="32"/>
      <c r="Y60" s="32"/>
      <c r="Z60" s="32"/>
      <c r="AA60" s="33"/>
      <c r="AB60" s="31" t="s">
        <v>694</v>
      </c>
      <c r="AC60" s="32"/>
      <c r="AD60" s="32"/>
      <c r="AE60" s="32"/>
      <c r="AF60" s="32"/>
      <c r="AG60" s="32"/>
      <c r="AH60" s="32"/>
      <c r="AI60" s="32"/>
      <c r="AJ60" s="32"/>
      <c r="AK60" s="32"/>
      <c r="AL60" s="32"/>
      <c r="AM60" s="32"/>
      <c r="AN60" s="32"/>
      <c r="AO60" s="33"/>
      <c r="AP60" s="34" t="s">
        <v>873</v>
      </c>
      <c r="AQ60" s="35"/>
      <c r="AR60" s="35"/>
      <c r="AS60" s="35"/>
      <c r="AT60" s="36"/>
      <c r="AU60" s="37" t="s">
        <v>996</v>
      </c>
      <c r="AV60" s="37"/>
      <c r="AW60" s="37"/>
      <c r="AX60" s="37"/>
      <c r="AY60" s="37"/>
      <c r="AZ60" s="37"/>
      <c r="BA60" s="37"/>
      <c r="BB60" s="37"/>
      <c r="BC60" s="37"/>
      <c r="BI60" s="12" t="str">
        <f t="shared" si="0"/>
        <v>ITEM1=20231222</v>
      </c>
      <c r="BJ60" s="12" t="str">
        <f t="shared" si="1"/>
        <v>ITEM2=表紙
個人のプライバシー等の権利利益の保護の宣言
特記事項</v>
      </c>
      <c r="BK60" s="12" t="str">
        <f t="shared" si="2"/>
        <v>ITEM3=住民基本台帳ネットワークシステムに係る本人確認情報の管理及び提供等に関する事務では、全国の都道府県サーバを１拠点（集約センター）に集約したことに伴い、大阪府サーバの運用及び監視に関する業務を集約センター運用者に委託している。委託先による不正入手、不正な使用等への対策として、契約書に秘密保持の事項を明記し、情報保護管理体制を確認することとしている。また、委託業務の履行に際して、情報保護に関する誓約書の提出を義務付けている。</v>
      </c>
      <c r="BL60" s="12" t="str">
        <f t="shared" si="3"/>
        <v>ITEM4=住民基本台帳ネットワークに関する事務では、全国の都道府県サーバを１拠点（集約センター）に集約したことに伴い、大阪府サーバの運用及び監視に関する業務を集約センター運用者に委託している。委託先による不正入手、不正な使用等への対策として、契約書に秘密保持の事項を明記し、情報保護管理体制を確認することとしている。また、委託業務の履行に際して、情報保護に関する誓約書の提出を義務付けている。</v>
      </c>
      <c r="BM60" s="12" t="str">
        <f t="shared" si="4"/>
        <v>ITEM5=1</v>
      </c>
      <c r="BN60" s="12" t="str">
        <f t="shared" si="5"/>
        <v>ITEM6=重要な変更（「デジタル手続法」の施行及び住民基本台帳法の一部改正に伴う変更）のため</v>
      </c>
    </row>
    <row r="61" spans="1:66" ht="63" customHeight="1">
      <c r="A61" s="28">
        <v>45282</v>
      </c>
      <c r="B61" s="29"/>
      <c r="C61" s="29"/>
      <c r="D61" s="30"/>
      <c r="E61" s="31" t="s">
        <v>1001</v>
      </c>
      <c r="F61" s="32"/>
      <c r="G61" s="32"/>
      <c r="H61" s="32"/>
      <c r="I61" s="32"/>
      <c r="J61" s="32"/>
      <c r="K61" s="32"/>
      <c r="L61" s="32"/>
      <c r="M61" s="33"/>
      <c r="N61" s="31" t="s">
        <v>1002</v>
      </c>
      <c r="O61" s="32"/>
      <c r="P61" s="32"/>
      <c r="Q61" s="32"/>
      <c r="R61" s="32"/>
      <c r="S61" s="32"/>
      <c r="T61" s="32"/>
      <c r="U61" s="32"/>
      <c r="V61" s="32"/>
      <c r="W61" s="32"/>
      <c r="X61" s="32"/>
      <c r="Y61" s="32"/>
      <c r="Z61" s="32"/>
      <c r="AA61" s="33"/>
      <c r="AB61" s="31" t="s">
        <v>696</v>
      </c>
      <c r="AC61" s="32"/>
      <c r="AD61" s="32"/>
      <c r="AE61" s="32"/>
      <c r="AF61" s="32"/>
      <c r="AG61" s="32"/>
      <c r="AH61" s="32"/>
      <c r="AI61" s="32"/>
      <c r="AJ61" s="32"/>
      <c r="AK61" s="32"/>
      <c r="AL61" s="32"/>
      <c r="AM61" s="32"/>
      <c r="AN61" s="32"/>
      <c r="AO61" s="33"/>
      <c r="AP61" s="34" t="s">
        <v>873</v>
      </c>
      <c r="AQ61" s="35"/>
      <c r="AR61" s="35"/>
      <c r="AS61" s="35"/>
      <c r="AT61" s="36"/>
      <c r="AU61" s="37" t="s">
        <v>996</v>
      </c>
      <c r="AV61" s="37"/>
      <c r="AW61" s="37"/>
      <c r="AX61" s="37"/>
      <c r="AY61" s="37"/>
      <c r="AZ61" s="37"/>
      <c r="BA61" s="37"/>
      <c r="BB61" s="37"/>
      <c r="BC61" s="37"/>
      <c r="BI61" s="12" t="str">
        <f t="shared" si="0"/>
        <v>ITEM1=20231222</v>
      </c>
      <c r="BJ61" s="12" t="str">
        <f t="shared" si="1"/>
        <v>ITEM2=Ⅰ　基本情報
　１　特定個人情報ファイルを取り扱う事務
　　①事務の名称</v>
      </c>
      <c r="BK61" s="12" t="str">
        <f t="shared" si="2"/>
        <v>ITEM3=住民基本台帳ネットワークシステムに係る本人確認情報の管理及び提供等に関する事務</v>
      </c>
      <c r="BL61" s="12" t="str">
        <f t="shared" si="3"/>
        <v>ITEM4=住民基本台帳ネットワークに関する事務</v>
      </c>
      <c r="BM61" s="12" t="str">
        <f t="shared" si="4"/>
        <v>ITEM5=1</v>
      </c>
      <c r="BN61" s="12" t="str">
        <f t="shared" si="5"/>
        <v>ITEM6=重要な変更（「デジタル手続法」の施行及び住民基本台帳法の一部改正に伴う変更）のため</v>
      </c>
    </row>
    <row r="62" spans="1:66" ht="61.8" customHeight="1">
      <c r="A62" s="28">
        <v>45282</v>
      </c>
      <c r="B62" s="29"/>
      <c r="C62" s="29"/>
      <c r="D62" s="30"/>
      <c r="E62" s="31" t="s">
        <v>1003</v>
      </c>
      <c r="F62" s="32"/>
      <c r="G62" s="32"/>
      <c r="H62" s="32"/>
      <c r="I62" s="32"/>
      <c r="J62" s="32"/>
      <c r="K62" s="32"/>
      <c r="L62" s="32"/>
      <c r="M62" s="33"/>
      <c r="N62" s="31" t="s">
        <v>1004</v>
      </c>
      <c r="O62" s="32"/>
      <c r="P62" s="32"/>
      <c r="Q62" s="32"/>
      <c r="R62" s="32"/>
      <c r="S62" s="32"/>
      <c r="T62" s="32"/>
      <c r="U62" s="32"/>
      <c r="V62" s="32"/>
      <c r="W62" s="32"/>
      <c r="X62" s="32"/>
      <c r="Y62" s="32"/>
      <c r="Z62" s="32"/>
      <c r="AA62" s="33"/>
      <c r="AB62" s="31" t="s">
        <v>1004</v>
      </c>
      <c r="AC62" s="32"/>
      <c r="AD62" s="32"/>
      <c r="AE62" s="32"/>
      <c r="AF62" s="32"/>
      <c r="AG62" s="32"/>
      <c r="AH62" s="32"/>
      <c r="AI62" s="32"/>
      <c r="AJ62" s="32"/>
      <c r="AK62" s="32"/>
      <c r="AL62" s="32"/>
      <c r="AM62" s="32"/>
      <c r="AN62" s="32"/>
      <c r="AO62" s="33"/>
      <c r="AP62" s="34" t="s">
        <v>873</v>
      </c>
      <c r="AQ62" s="35"/>
      <c r="AR62" s="35"/>
      <c r="AS62" s="35"/>
      <c r="AT62" s="36"/>
      <c r="AU62" s="37" t="s">
        <v>996</v>
      </c>
      <c r="AV62" s="37"/>
      <c r="AW62" s="37"/>
      <c r="AX62" s="37"/>
      <c r="AY62" s="37"/>
      <c r="AZ62" s="37"/>
      <c r="BA62" s="37"/>
      <c r="BB62" s="37"/>
      <c r="BC62" s="37"/>
      <c r="BI62" s="12" t="str">
        <f t="shared" si="0"/>
        <v>ITEM1=20231222</v>
      </c>
      <c r="BJ62" s="12" t="str">
        <f t="shared" si="1"/>
        <v>ITEM2=Ⅰ　基本情報
　１　特定個人情報ファイルを取り扱う事務
　　②事務の内容</v>
      </c>
      <c r="BK62" s="12" t="str">
        <f t="shared" si="2"/>
        <v>ITEM3=別紙に記載</v>
      </c>
      <c r="BL62" s="12" t="str">
        <f t="shared" si="3"/>
        <v>ITEM4=別紙に記載</v>
      </c>
      <c r="BM62" s="12" t="str">
        <f t="shared" si="4"/>
        <v>ITEM5=1</v>
      </c>
      <c r="BN62" s="12" t="str">
        <f t="shared" si="5"/>
        <v>ITEM6=重要な変更（「デジタル手続法」の施行及び住民基本台帳法の一部改正に伴う変更）のため</v>
      </c>
    </row>
    <row r="63" spans="1:66" ht="112.8" customHeight="1">
      <c r="A63" s="28">
        <v>45282</v>
      </c>
      <c r="B63" s="29"/>
      <c r="C63" s="29"/>
      <c r="D63" s="30"/>
      <c r="E63" s="31" t="s">
        <v>1005</v>
      </c>
      <c r="F63" s="32"/>
      <c r="G63" s="32"/>
      <c r="H63" s="32"/>
      <c r="I63" s="32"/>
      <c r="J63" s="32"/>
      <c r="K63" s="32"/>
      <c r="L63" s="32"/>
      <c r="M63" s="33"/>
      <c r="N63" s="31" t="s">
        <v>721</v>
      </c>
      <c r="O63" s="32"/>
      <c r="P63" s="32"/>
      <c r="Q63" s="32"/>
      <c r="R63" s="32"/>
      <c r="S63" s="32"/>
      <c r="T63" s="32"/>
      <c r="U63" s="32"/>
      <c r="V63" s="32"/>
      <c r="W63" s="32"/>
      <c r="X63" s="32"/>
      <c r="Y63" s="32"/>
      <c r="Z63" s="32"/>
      <c r="AA63" s="33"/>
      <c r="AB63" s="31" t="s">
        <v>1006</v>
      </c>
      <c r="AC63" s="32"/>
      <c r="AD63" s="32"/>
      <c r="AE63" s="32"/>
      <c r="AF63" s="32"/>
      <c r="AG63" s="32"/>
      <c r="AH63" s="32"/>
      <c r="AI63" s="32"/>
      <c r="AJ63" s="32"/>
      <c r="AK63" s="32"/>
      <c r="AL63" s="32"/>
      <c r="AM63" s="32"/>
      <c r="AN63" s="32"/>
      <c r="AO63" s="33"/>
      <c r="AP63" s="34" t="s">
        <v>873</v>
      </c>
      <c r="AQ63" s="35"/>
      <c r="AR63" s="35"/>
      <c r="AS63" s="35"/>
      <c r="AT63" s="36"/>
      <c r="AU63" s="37" t="s">
        <v>996</v>
      </c>
      <c r="AV63" s="37"/>
      <c r="AW63" s="37"/>
      <c r="AX63" s="37"/>
      <c r="AY63" s="37"/>
      <c r="AZ63" s="37"/>
      <c r="BA63" s="37"/>
      <c r="BB63" s="37"/>
      <c r="BC63" s="37"/>
      <c r="BI63" s="12" t="str">
        <f t="shared" si="0"/>
        <v>ITEM1=20231222</v>
      </c>
      <c r="BJ63" s="12" t="str">
        <f t="shared" si="1"/>
        <v>ITEM2=Ⅰ　基本情報
　２　特定個人情報ファイルを取り扱う事務において使用するシステム
　　システム２①システムの名称</v>
      </c>
      <c r="BK63" s="12" t="str">
        <f t="shared" si="2"/>
        <v>ITEM3=―</v>
      </c>
      <c r="BL63" s="12" t="str">
        <f t="shared" si="3"/>
        <v>ITEM4=附票連携システム
※「３．特定個人情報ファイル名」に示す「都道府県知事保存附票本人確認情報ファイル」は、住民基本台帳ネットワークシステムの構成要素のうち、附票都道府県サーバにおいて管理がなされているため、以降は、附票連携システムの内の附票都道府県サーバ部分について記載する。</v>
      </c>
      <c r="BM63" s="12" t="str">
        <f t="shared" si="4"/>
        <v>ITEM5=1</v>
      </c>
      <c r="BN63" s="12" t="str">
        <f t="shared" si="5"/>
        <v>ITEM6=重要な変更（「デジタル手続法」の施行及び住民基本台帳法の一部改正に伴う変更）のため</v>
      </c>
    </row>
    <row r="64" spans="1:66" ht="84.6" customHeight="1">
      <c r="A64" s="28">
        <v>45282</v>
      </c>
      <c r="B64" s="29"/>
      <c r="C64" s="29"/>
      <c r="D64" s="30"/>
      <c r="E64" s="31" t="s">
        <v>1007</v>
      </c>
      <c r="F64" s="32"/>
      <c r="G64" s="32"/>
      <c r="H64" s="32"/>
      <c r="I64" s="32"/>
      <c r="J64" s="32"/>
      <c r="K64" s="32"/>
      <c r="L64" s="32"/>
      <c r="M64" s="33"/>
      <c r="N64" s="31" t="s">
        <v>1004</v>
      </c>
      <c r="O64" s="32"/>
      <c r="P64" s="32"/>
      <c r="Q64" s="32"/>
      <c r="R64" s="32"/>
      <c r="S64" s="32"/>
      <c r="T64" s="32"/>
      <c r="U64" s="32"/>
      <c r="V64" s="32"/>
      <c r="W64" s="32"/>
      <c r="X64" s="32"/>
      <c r="Y64" s="32"/>
      <c r="Z64" s="32"/>
      <c r="AA64" s="33"/>
      <c r="AB64" s="31" t="s">
        <v>1004</v>
      </c>
      <c r="AC64" s="32"/>
      <c r="AD64" s="32"/>
      <c r="AE64" s="32"/>
      <c r="AF64" s="32"/>
      <c r="AG64" s="32"/>
      <c r="AH64" s="32"/>
      <c r="AI64" s="32"/>
      <c r="AJ64" s="32"/>
      <c r="AK64" s="32"/>
      <c r="AL64" s="32"/>
      <c r="AM64" s="32"/>
      <c r="AN64" s="32"/>
      <c r="AO64" s="33"/>
      <c r="AP64" s="34" t="s">
        <v>873</v>
      </c>
      <c r="AQ64" s="35"/>
      <c r="AR64" s="35"/>
      <c r="AS64" s="35"/>
      <c r="AT64" s="36"/>
      <c r="AU64" s="37" t="s">
        <v>996</v>
      </c>
      <c r="AV64" s="37"/>
      <c r="AW64" s="37"/>
      <c r="AX64" s="37"/>
      <c r="AY64" s="37"/>
      <c r="AZ64" s="37"/>
      <c r="BA64" s="37"/>
      <c r="BB64" s="37"/>
      <c r="BC64" s="37"/>
      <c r="BI64" s="12" t="str">
        <f t="shared" si="0"/>
        <v>ITEM1=20231222</v>
      </c>
      <c r="BJ64" s="12" t="str">
        <f t="shared" si="1"/>
        <v>ITEM2=Ⅰ　基本情報
　２　特定個人情報ファイルを取り扱う事務において使用するシステム
　　システム２②システムの機能</v>
      </c>
      <c r="BK64" s="12" t="str">
        <f t="shared" si="2"/>
        <v>ITEM3=別紙に記載</v>
      </c>
      <c r="BL64" s="12" t="str">
        <f t="shared" si="3"/>
        <v>ITEM4=別紙に記載</v>
      </c>
      <c r="BM64" s="12" t="str">
        <f t="shared" si="4"/>
        <v>ITEM5=1</v>
      </c>
      <c r="BN64" s="12" t="str">
        <f t="shared" si="5"/>
        <v>ITEM6=重要な変更（「デジタル手続法」の施行及び住民基本台帳法の一部改正に伴う変更）のため</v>
      </c>
    </row>
    <row r="65" spans="1:66" ht="60" customHeight="1">
      <c r="A65" s="28">
        <v>45282</v>
      </c>
      <c r="B65" s="29"/>
      <c r="C65" s="29"/>
      <c r="D65" s="30"/>
      <c r="E65" s="31" t="s">
        <v>1008</v>
      </c>
      <c r="F65" s="32"/>
      <c r="G65" s="32"/>
      <c r="H65" s="32"/>
      <c r="I65" s="32"/>
      <c r="J65" s="32"/>
      <c r="K65" s="32"/>
      <c r="L65" s="32"/>
      <c r="M65" s="33"/>
      <c r="N65" s="31" t="s">
        <v>1009</v>
      </c>
      <c r="O65" s="32"/>
      <c r="P65" s="32"/>
      <c r="Q65" s="32"/>
      <c r="R65" s="32"/>
      <c r="S65" s="32"/>
      <c r="T65" s="32"/>
      <c r="U65" s="32"/>
      <c r="V65" s="32"/>
      <c r="W65" s="32"/>
      <c r="X65" s="32"/>
      <c r="Y65" s="32"/>
      <c r="Z65" s="32"/>
      <c r="AA65" s="33"/>
      <c r="AB65" s="31" t="s">
        <v>1010</v>
      </c>
      <c r="AC65" s="32"/>
      <c r="AD65" s="32"/>
      <c r="AE65" s="32"/>
      <c r="AF65" s="32"/>
      <c r="AG65" s="32"/>
      <c r="AH65" s="32"/>
      <c r="AI65" s="32"/>
      <c r="AJ65" s="32"/>
      <c r="AK65" s="32"/>
      <c r="AL65" s="32"/>
      <c r="AM65" s="32"/>
      <c r="AN65" s="32"/>
      <c r="AO65" s="33"/>
      <c r="AP65" s="34" t="s">
        <v>873</v>
      </c>
      <c r="AQ65" s="35"/>
      <c r="AR65" s="35"/>
      <c r="AS65" s="35"/>
      <c r="AT65" s="36"/>
      <c r="AU65" s="37" t="s">
        <v>996</v>
      </c>
      <c r="AV65" s="37"/>
      <c r="AW65" s="37"/>
      <c r="AX65" s="37"/>
      <c r="AY65" s="37"/>
      <c r="AZ65" s="37"/>
      <c r="BA65" s="37"/>
      <c r="BB65" s="37"/>
      <c r="BC65" s="37"/>
      <c r="BI65" s="12" t="str">
        <f t="shared" si="0"/>
        <v>ITEM1=20231222</v>
      </c>
      <c r="BJ65" s="12" t="str">
        <f t="shared" si="1"/>
        <v>ITEM2=Ⅰ　基本情報
　３　特定個人情報ファイル名</v>
      </c>
      <c r="BK65" s="12" t="str">
        <f t="shared" si="2"/>
        <v xml:space="preserve">ITEM3=都道府県知事保存本人確認情報ファイル </v>
      </c>
      <c r="BL65" s="12" t="str">
        <f t="shared" si="3"/>
        <v>ITEM4=(1)都道府県知事保存本人確認情報ファイル 
(2)都道府県知事保存附票保存本人確認情報ファイル</v>
      </c>
      <c r="BM65" s="12" t="str">
        <f t="shared" si="4"/>
        <v>ITEM5=1</v>
      </c>
      <c r="BN65" s="12" t="str">
        <f t="shared" si="5"/>
        <v>ITEM6=重要な変更（「デジタル手続法」の施行及び住民基本台帳法の一部改正に伴う変更）のため</v>
      </c>
    </row>
    <row r="66" spans="1:66" ht="65.400000000000006" customHeight="1">
      <c r="A66" s="28">
        <v>45282</v>
      </c>
      <c r="B66" s="29"/>
      <c r="C66" s="29"/>
      <c r="D66" s="30"/>
      <c r="E66" s="31" t="s">
        <v>1011</v>
      </c>
      <c r="F66" s="32"/>
      <c r="G66" s="32"/>
      <c r="H66" s="32"/>
      <c r="I66" s="32"/>
      <c r="J66" s="32"/>
      <c r="K66" s="32"/>
      <c r="L66" s="32"/>
      <c r="M66" s="33"/>
      <c r="N66" s="31" t="s">
        <v>1004</v>
      </c>
      <c r="O66" s="32"/>
      <c r="P66" s="32"/>
      <c r="Q66" s="32"/>
      <c r="R66" s="32"/>
      <c r="S66" s="32"/>
      <c r="T66" s="32"/>
      <c r="U66" s="32"/>
      <c r="V66" s="32"/>
      <c r="W66" s="32"/>
      <c r="X66" s="32"/>
      <c r="Y66" s="32"/>
      <c r="Z66" s="32"/>
      <c r="AA66" s="33"/>
      <c r="AB66" s="31" t="s">
        <v>1004</v>
      </c>
      <c r="AC66" s="32"/>
      <c r="AD66" s="32"/>
      <c r="AE66" s="32"/>
      <c r="AF66" s="32"/>
      <c r="AG66" s="32"/>
      <c r="AH66" s="32"/>
      <c r="AI66" s="32"/>
      <c r="AJ66" s="32"/>
      <c r="AK66" s="32"/>
      <c r="AL66" s="32"/>
      <c r="AM66" s="32"/>
      <c r="AN66" s="32"/>
      <c r="AO66" s="33"/>
      <c r="AP66" s="34" t="s">
        <v>873</v>
      </c>
      <c r="AQ66" s="35"/>
      <c r="AR66" s="35"/>
      <c r="AS66" s="35"/>
      <c r="AT66" s="36"/>
      <c r="AU66" s="37" t="s">
        <v>996</v>
      </c>
      <c r="AV66" s="37"/>
      <c r="AW66" s="37"/>
      <c r="AX66" s="37"/>
      <c r="AY66" s="37"/>
      <c r="AZ66" s="37"/>
      <c r="BA66" s="37"/>
      <c r="BB66" s="37"/>
      <c r="BC66" s="37"/>
      <c r="BI66" s="12" t="str">
        <f t="shared" si="0"/>
        <v>ITEM1=20231222</v>
      </c>
      <c r="BJ66" s="12" t="str">
        <f t="shared" si="1"/>
        <v>ITEM2=Ⅰ　基本情報
　４　特定個人情報ファイルを取り扱う理由
　　①事務実施上の必要性</v>
      </c>
      <c r="BK66" s="12" t="str">
        <f t="shared" si="2"/>
        <v>ITEM3=別紙に記載</v>
      </c>
      <c r="BL66" s="12" t="str">
        <f t="shared" si="3"/>
        <v>ITEM4=別紙に記載</v>
      </c>
      <c r="BM66" s="12" t="str">
        <f t="shared" si="4"/>
        <v>ITEM5=1</v>
      </c>
      <c r="BN66" s="12" t="str">
        <f t="shared" si="5"/>
        <v>ITEM6=重要な変更（「デジタル手続法」の施行及び住民基本台帳法の一部改正に伴う変更）のため</v>
      </c>
    </row>
    <row r="67" spans="1:66" ht="96.6" customHeight="1">
      <c r="A67" s="28">
        <v>45282</v>
      </c>
      <c r="B67" s="29"/>
      <c r="C67" s="29"/>
      <c r="D67" s="30"/>
      <c r="E67" s="31" t="s">
        <v>1012</v>
      </c>
      <c r="F67" s="32"/>
      <c r="G67" s="32"/>
      <c r="H67" s="32"/>
      <c r="I67" s="32"/>
      <c r="J67" s="32"/>
      <c r="K67" s="32"/>
      <c r="L67" s="32"/>
      <c r="M67" s="33"/>
      <c r="N67" s="31" t="s">
        <v>1013</v>
      </c>
      <c r="O67" s="32"/>
      <c r="P67" s="32"/>
      <c r="Q67" s="32"/>
      <c r="R67" s="32"/>
      <c r="S67" s="32"/>
      <c r="T67" s="32"/>
      <c r="U67" s="32"/>
      <c r="V67" s="32"/>
      <c r="W67" s="32"/>
      <c r="X67" s="32"/>
      <c r="Y67" s="32"/>
      <c r="Z67" s="32"/>
      <c r="AA67" s="33"/>
      <c r="AB67" s="31" t="s">
        <v>1014</v>
      </c>
      <c r="AC67" s="32"/>
      <c r="AD67" s="32"/>
      <c r="AE67" s="32"/>
      <c r="AF67" s="32"/>
      <c r="AG67" s="32"/>
      <c r="AH67" s="32"/>
      <c r="AI67" s="32"/>
      <c r="AJ67" s="32"/>
      <c r="AK67" s="32"/>
      <c r="AL67" s="32"/>
      <c r="AM67" s="32"/>
      <c r="AN67" s="32"/>
      <c r="AO67" s="33"/>
      <c r="AP67" s="34" t="s">
        <v>873</v>
      </c>
      <c r="AQ67" s="35"/>
      <c r="AR67" s="35"/>
      <c r="AS67" s="35"/>
      <c r="AT67" s="36"/>
      <c r="AU67" s="37" t="s">
        <v>996</v>
      </c>
      <c r="AV67" s="37"/>
      <c r="AW67" s="37"/>
      <c r="AX67" s="37"/>
      <c r="AY67" s="37"/>
      <c r="AZ67" s="37"/>
      <c r="BA67" s="37"/>
      <c r="BB67" s="37"/>
      <c r="BC67" s="37"/>
      <c r="BI67" s="12" t="str">
        <f t="shared" si="0"/>
        <v>ITEM1=20231222</v>
      </c>
      <c r="BJ67" s="12" t="str">
        <f t="shared" si="1"/>
        <v>ITEM2=Ⅰ　基本情報
　４　特定個人情報ファイルを取り扱う理由
　　②実現が期待されるメリット</v>
      </c>
      <c r="BK67" s="12" t="str">
        <f t="shared" si="2"/>
        <v xml:space="preserve">ITEM3=本人確認情報を利用することにより、これまで窓口で提出が求められていた行政機関が発行する添付書類（住民票の写し等）の省略が図られ、住民の負担軽減（各機関を訪問し、証明書等を入手する金銭的、時間的コストの節約）や、行政における事務の合理化につながることが見込まれる。 </v>
      </c>
      <c r="BL67" s="12" t="str">
        <f t="shared" si="3"/>
        <v xml:space="preserve">ITEM4=本人確認情報を利用することにより、これまで窓口で提出が求められていた行政機関が発行する添付書類（住民票の写し等）の省略が図られ、住民の負担軽減（各機関を訪問し、証明書等を入手する金銭的、時間的コストの節約）につながることが見込まれる。 
</v>
      </c>
      <c r="BM67" s="12" t="str">
        <f t="shared" si="4"/>
        <v>ITEM5=1</v>
      </c>
      <c r="BN67" s="12" t="str">
        <f t="shared" si="5"/>
        <v>ITEM6=重要な変更（「デジタル手続法」の施行及び住民基本台帳法の一部改正に伴う変更）のため</v>
      </c>
    </row>
    <row r="68" spans="1:66" ht="264.60000000000002" customHeight="1">
      <c r="A68" s="28">
        <v>45282</v>
      </c>
      <c r="B68" s="29"/>
      <c r="C68" s="29"/>
      <c r="D68" s="30"/>
      <c r="E68" s="31" t="s">
        <v>1015</v>
      </c>
      <c r="F68" s="32"/>
      <c r="G68" s="32"/>
      <c r="H68" s="32"/>
      <c r="I68" s="32"/>
      <c r="J68" s="32"/>
      <c r="K68" s="32"/>
      <c r="L68" s="32"/>
      <c r="M68" s="33"/>
      <c r="N68" s="31" t="s">
        <v>901</v>
      </c>
      <c r="O68" s="32"/>
      <c r="P68" s="32"/>
      <c r="Q68" s="32"/>
      <c r="R68" s="32"/>
      <c r="S68" s="32"/>
      <c r="T68" s="32"/>
      <c r="U68" s="32"/>
      <c r="V68" s="32"/>
      <c r="W68" s="32"/>
      <c r="X68" s="32"/>
      <c r="Y68" s="32"/>
      <c r="Z68" s="32"/>
      <c r="AA68" s="33"/>
      <c r="AB68" s="31" t="s">
        <v>1016</v>
      </c>
      <c r="AC68" s="32"/>
      <c r="AD68" s="32"/>
      <c r="AE68" s="32"/>
      <c r="AF68" s="32"/>
      <c r="AG68" s="32"/>
      <c r="AH68" s="32"/>
      <c r="AI68" s="32"/>
      <c r="AJ68" s="32"/>
      <c r="AK68" s="32"/>
      <c r="AL68" s="32"/>
      <c r="AM68" s="32"/>
      <c r="AN68" s="32"/>
      <c r="AO68" s="33"/>
      <c r="AP68" s="34" t="s">
        <v>873</v>
      </c>
      <c r="AQ68" s="35"/>
      <c r="AR68" s="35"/>
      <c r="AS68" s="35"/>
      <c r="AT68" s="36"/>
      <c r="AU68" s="37" t="s">
        <v>996</v>
      </c>
      <c r="AV68" s="37"/>
      <c r="AW68" s="37"/>
      <c r="AX68" s="37"/>
      <c r="AY68" s="37"/>
      <c r="AZ68" s="37"/>
      <c r="BA68" s="37"/>
      <c r="BB68" s="37"/>
      <c r="BC68" s="37"/>
      <c r="BI68" s="12" t="str">
        <f t="shared" si="0"/>
        <v>ITEM1=20231222</v>
      </c>
      <c r="BJ68" s="12" t="str">
        <f t="shared" si="1"/>
        <v>ITEM2=Ⅰ　基本情報
　５　個人番号の利用　
　　法律上の根拠</v>
      </c>
      <c r="BK68" s="12" t="str">
        <f t="shared" si="2"/>
        <v>ITEM3=住民基本台帳法（住基法）（昭和４２年７月２５日法律第８１号）
・第７条（住民票の記載事項）
・第１２条の５（住民基本台帳の脱漏等に関する都道府県知事の通報）
・第３０条の６（市町村長から都道府県知事への本人確認情報の通知等）
・第３０条の７（都道府県知事から機構への本人確認情報の通知等）
・第３０条の８（本人確認情報の誤りに関する機構の通報）
・第３０条の１１（通知都道府県以外の都道府県の執行機関への本人確認情報の提供）
・第３０条の１５（本人確認情報の利用）
・第３０条の２２（市町村間の連絡調整等）
・第３０条の３２（自己の本人確認情報の開示）
・第３０条の３５（自己の本人確認情報の訂正）</v>
      </c>
      <c r="BL68" s="12" t="str">
        <f t="shared" si="3"/>
        <v>ITEM4=住民基本台帳法（住基法）（昭和４２年７月２５日法律第８１号）
・第７条（住民票の記載事項）
・第１２条の５（住民基本台帳の脱漏等に関する都道府県知事の通報）
・第３０条の６（市町村長から都道府県知事への本人確認情報の通知等）
・第３０条の７（都道府県知事から機構への本人確認情報の通知等）
・第３０条の８（本人確認情報の誤りに関する機構の通報）
・第３０条の１１（通知都道府県以外の都道府県の執行機関への本人確認情報の提供）
・第３０条の１３（都道府県の条例による本人確認情報の提供）
・第３０条の１５（本人確認情報の利用）
・第３０条の２２（市町村間の連絡調整等）
・第３０条の３２（自己の本人確認情報の開示）
・第３０条の３５（自己の本人確認情報の訂正）
・第３０条の４４の６第３項（都道府県知事保存附票本人確認情報（住民票コードに限る。）の利用）</v>
      </c>
      <c r="BM68" s="12" t="str">
        <f t="shared" si="4"/>
        <v>ITEM5=1</v>
      </c>
      <c r="BN68" s="12" t="str">
        <f t="shared" si="5"/>
        <v>ITEM6=重要な変更（「デジタル手続法」の施行及び住民基本台帳法の一部改正に伴う変更）のため</v>
      </c>
    </row>
    <row r="69" spans="1:66" ht="57.6" customHeight="1">
      <c r="A69" s="28">
        <v>45282</v>
      </c>
      <c r="B69" s="29"/>
      <c r="C69" s="29"/>
      <c r="D69" s="30"/>
      <c r="E69" s="31" t="s">
        <v>1017</v>
      </c>
      <c r="F69" s="32"/>
      <c r="G69" s="32"/>
      <c r="H69" s="32"/>
      <c r="I69" s="32"/>
      <c r="J69" s="32"/>
      <c r="K69" s="32"/>
      <c r="L69" s="32"/>
      <c r="M69" s="33"/>
      <c r="N69" s="31" t="s">
        <v>721</v>
      </c>
      <c r="O69" s="32"/>
      <c r="P69" s="32"/>
      <c r="Q69" s="32"/>
      <c r="R69" s="32"/>
      <c r="S69" s="32"/>
      <c r="T69" s="32"/>
      <c r="U69" s="32"/>
      <c r="V69" s="32"/>
      <c r="W69" s="32"/>
      <c r="X69" s="32"/>
      <c r="Y69" s="32"/>
      <c r="Z69" s="32"/>
      <c r="AA69" s="33"/>
      <c r="AB69" s="31" t="s">
        <v>1018</v>
      </c>
      <c r="AC69" s="32"/>
      <c r="AD69" s="32"/>
      <c r="AE69" s="32"/>
      <c r="AF69" s="32"/>
      <c r="AG69" s="32"/>
      <c r="AH69" s="32"/>
      <c r="AI69" s="32"/>
      <c r="AJ69" s="32"/>
      <c r="AK69" s="32"/>
      <c r="AL69" s="32"/>
      <c r="AM69" s="32"/>
      <c r="AN69" s="32"/>
      <c r="AO69" s="33"/>
      <c r="AP69" s="34" t="s">
        <v>873</v>
      </c>
      <c r="AQ69" s="35"/>
      <c r="AR69" s="35"/>
      <c r="AS69" s="35"/>
      <c r="AT69" s="36"/>
      <c r="AU69" s="37" t="s">
        <v>996</v>
      </c>
      <c r="AV69" s="37"/>
      <c r="AW69" s="37"/>
      <c r="AX69" s="37"/>
      <c r="AY69" s="37"/>
      <c r="AZ69" s="37"/>
      <c r="BA69" s="37"/>
      <c r="BB69" s="37"/>
      <c r="BC69" s="37"/>
      <c r="BI69" s="12" t="str">
        <f t="shared" si="0"/>
        <v>ITEM1=20231222</v>
      </c>
      <c r="BJ69" s="12" t="str">
        <f t="shared" si="1"/>
        <v>ITEM2=（別添１）事務の内容</v>
      </c>
      <c r="BK69" s="12" t="str">
        <f t="shared" si="2"/>
        <v>ITEM3=―</v>
      </c>
      <c r="BL69" s="12" t="str">
        <f t="shared" si="3"/>
        <v>ITEM4=（１）本人確認情報の管理及び提供等に関する事務
（２）附票本人確認情報の管理及び提供に関する事務</v>
      </c>
      <c r="BM69" s="12" t="str">
        <f t="shared" si="4"/>
        <v>ITEM5=1</v>
      </c>
      <c r="BN69" s="12" t="str">
        <f t="shared" si="5"/>
        <v>ITEM6=重要な変更（「デジタル手続法」の施行及び住民基本台帳法の一部改正に伴う変更）のため</v>
      </c>
    </row>
    <row r="70" spans="1:66" ht="49.2" customHeight="1">
      <c r="A70" s="28">
        <v>45282</v>
      </c>
      <c r="B70" s="29"/>
      <c r="C70" s="29"/>
      <c r="D70" s="30"/>
      <c r="E70" s="31" t="s">
        <v>1019</v>
      </c>
      <c r="F70" s="32"/>
      <c r="G70" s="32"/>
      <c r="H70" s="32"/>
      <c r="I70" s="32"/>
      <c r="J70" s="32"/>
      <c r="K70" s="32"/>
      <c r="L70" s="32"/>
      <c r="M70" s="33"/>
      <c r="N70" s="31" t="s">
        <v>721</v>
      </c>
      <c r="O70" s="32"/>
      <c r="P70" s="32"/>
      <c r="Q70" s="32"/>
      <c r="R70" s="32"/>
      <c r="S70" s="32"/>
      <c r="T70" s="32"/>
      <c r="U70" s="32"/>
      <c r="V70" s="32"/>
      <c r="W70" s="32"/>
      <c r="X70" s="32"/>
      <c r="Y70" s="32"/>
      <c r="Z70" s="32"/>
      <c r="AA70" s="33"/>
      <c r="AB70" s="31" t="s">
        <v>1020</v>
      </c>
      <c r="AC70" s="32"/>
      <c r="AD70" s="32"/>
      <c r="AE70" s="32"/>
      <c r="AF70" s="32"/>
      <c r="AG70" s="32"/>
      <c r="AH70" s="32"/>
      <c r="AI70" s="32"/>
      <c r="AJ70" s="32"/>
      <c r="AK70" s="32"/>
      <c r="AL70" s="32"/>
      <c r="AM70" s="32"/>
      <c r="AN70" s="32"/>
      <c r="AO70" s="33"/>
      <c r="AP70" s="34"/>
      <c r="AQ70" s="35"/>
      <c r="AR70" s="35"/>
      <c r="AS70" s="35"/>
      <c r="AT70" s="36"/>
      <c r="AU70" s="37"/>
      <c r="AV70" s="37"/>
      <c r="AW70" s="37"/>
      <c r="AX70" s="37"/>
      <c r="AY70" s="37"/>
      <c r="AZ70" s="37"/>
      <c r="BA70" s="37"/>
      <c r="BB70" s="37"/>
      <c r="BC70" s="37"/>
      <c r="BI70" s="12" t="str">
        <f t="shared" ref="BI70:BI102" si="6">"ITEM"&amp;$BI$4&amp;"="&amp;IF(TRIM($A70)="","",TEXT($A70,"yyyymmdd"))</f>
        <v>ITEM1=20231222</v>
      </c>
      <c r="BJ70" s="12" t="str">
        <f t="shared" ref="BJ70:BJ102" si="7">"ITEM"&amp;$BJ$4&amp;"="&amp;IF(TRIM($E70)="","",$E70)</f>
        <v>ITEM2=（別添１）事務の内容
　（２）附票本人確認情報の管理及び提供に関する事務</v>
      </c>
      <c r="BK70" s="12" t="str">
        <f t="shared" ref="BK70:BK102" si="8">"ITEM"&amp;$BK$4&amp;"="&amp;IF(TRIM($N70)="","",$N70)</f>
        <v>ITEM3=―</v>
      </c>
      <c r="BL70" s="12" t="str">
        <f t="shared" ref="BL70:BL102" si="9">"ITEM"&amp;$BL$4&amp;"="&amp;IF(TRIM($AB70)="","",$AB70)</f>
        <v>ITEM4=新規に作図</v>
      </c>
      <c r="BM70" s="12" t="str">
        <f t="shared" ref="BM70:BM102" si="10">"ITEM"&amp;$BM$4&amp;"="&amp;IF(TRIM($AP70)="","",IF(ISERROR(MATCH($AP70,$CA$3:$CA$4,0)),"INPUT_ERROR",MATCH($AP70,$CA$3:$CA$4,0)))</f>
        <v>ITEM5=</v>
      </c>
      <c r="BN70" s="12" t="str">
        <f t="shared" ref="BN70:BN102" si="11">"ITEM"&amp;$BN$4&amp;"="&amp;IF(TRIM($AU70)="","",$AU70)</f>
        <v>ITEM6=</v>
      </c>
    </row>
    <row r="71" spans="1:66" ht="48" customHeight="1">
      <c r="A71" s="28">
        <v>45282</v>
      </c>
      <c r="B71" s="29"/>
      <c r="C71" s="29"/>
      <c r="D71" s="30"/>
      <c r="E71" s="31" t="s">
        <v>1021</v>
      </c>
      <c r="F71" s="32"/>
      <c r="G71" s="32"/>
      <c r="H71" s="32"/>
      <c r="I71" s="32"/>
      <c r="J71" s="32"/>
      <c r="K71" s="32"/>
      <c r="L71" s="32"/>
      <c r="M71" s="33"/>
      <c r="N71" s="31" t="s">
        <v>721</v>
      </c>
      <c r="O71" s="32"/>
      <c r="P71" s="32"/>
      <c r="Q71" s="32"/>
      <c r="R71" s="32"/>
      <c r="S71" s="32"/>
      <c r="T71" s="32"/>
      <c r="U71" s="32"/>
      <c r="V71" s="32"/>
      <c r="W71" s="32"/>
      <c r="X71" s="32"/>
      <c r="Y71" s="32"/>
      <c r="Z71" s="32"/>
      <c r="AA71" s="33"/>
      <c r="AB71" s="31" t="s">
        <v>1004</v>
      </c>
      <c r="AC71" s="32"/>
      <c r="AD71" s="32"/>
      <c r="AE71" s="32"/>
      <c r="AF71" s="32"/>
      <c r="AG71" s="32"/>
      <c r="AH71" s="32"/>
      <c r="AI71" s="32"/>
      <c r="AJ71" s="32"/>
      <c r="AK71" s="32"/>
      <c r="AL71" s="32"/>
      <c r="AM71" s="32"/>
      <c r="AN71" s="32"/>
      <c r="AO71" s="33"/>
      <c r="AP71" s="34" t="s">
        <v>873</v>
      </c>
      <c r="AQ71" s="35"/>
      <c r="AR71" s="35"/>
      <c r="AS71" s="35"/>
      <c r="AT71" s="36"/>
      <c r="AU71" s="37" t="s">
        <v>996</v>
      </c>
      <c r="AV71" s="37"/>
      <c r="AW71" s="37"/>
      <c r="AX71" s="37"/>
      <c r="AY71" s="37"/>
      <c r="AZ71" s="37"/>
      <c r="BA71" s="37"/>
      <c r="BB71" s="37"/>
      <c r="BC71" s="37"/>
      <c r="BI71" s="12" t="str">
        <f t="shared" si="6"/>
        <v>ITEM1=20231222</v>
      </c>
      <c r="BJ71" s="12" t="str">
        <f t="shared" si="7"/>
        <v>ITEM2=（別添１）事務の内容
　（２）附票本人確認情報の管理及び提供に関する事務
　　（備考）</v>
      </c>
      <c r="BK71" s="12" t="str">
        <f t="shared" si="8"/>
        <v>ITEM3=―</v>
      </c>
      <c r="BL71" s="12" t="str">
        <f t="shared" si="9"/>
        <v>ITEM4=別紙に記載</v>
      </c>
      <c r="BM71" s="12" t="str">
        <f t="shared" si="10"/>
        <v>ITEM5=1</v>
      </c>
      <c r="BN71" s="12" t="str">
        <f t="shared" si="11"/>
        <v>ITEM6=重要な変更（「デジタル手続法」の施行及び住民基本台帳法の一部改正に伴う変更）のため</v>
      </c>
    </row>
    <row r="72" spans="1:66" ht="77.400000000000006" customHeight="1">
      <c r="A72" s="28">
        <v>45282</v>
      </c>
      <c r="B72" s="29"/>
      <c r="C72" s="29"/>
      <c r="D72" s="30"/>
      <c r="E72" s="31" t="s">
        <v>1022</v>
      </c>
      <c r="F72" s="32"/>
      <c r="G72" s="32"/>
      <c r="H72" s="32"/>
      <c r="I72" s="32"/>
      <c r="J72" s="32"/>
      <c r="K72" s="32"/>
      <c r="L72" s="32"/>
      <c r="M72" s="33"/>
      <c r="N72" s="31" t="s">
        <v>1023</v>
      </c>
      <c r="O72" s="32"/>
      <c r="P72" s="32"/>
      <c r="Q72" s="32"/>
      <c r="R72" s="32"/>
      <c r="S72" s="32"/>
      <c r="T72" s="32"/>
      <c r="U72" s="32"/>
      <c r="V72" s="32"/>
      <c r="W72" s="32"/>
      <c r="X72" s="32"/>
      <c r="Y72" s="32"/>
      <c r="Z72" s="32"/>
      <c r="AA72" s="33"/>
      <c r="AB72" s="31" t="s">
        <v>706</v>
      </c>
      <c r="AC72" s="32"/>
      <c r="AD72" s="32"/>
      <c r="AE72" s="32"/>
      <c r="AF72" s="32"/>
      <c r="AG72" s="32"/>
      <c r="AH72" s="32"/>
      <c r="AI72" s="32"/>
      <c r="AJ72" s="32"/>
      <c r="AK72" s="32"/>
      <c r="AL72" s="32"/>
      <c r="AM72" s="32"/>
      <c r="AN72" s="32"/>
      <c r="AO72" s="33"/>
      <c r="AP72" s="34" t="s">
        <v>873</v>
      </c>
      <c r="AQ72" s="35"/>
      <c r="AR72" s="35"/>
      <c r="AS72" s="35"/>
      <c r="AT72" s="36"/>
      <c r="AU72" s="37" t="s">
        <v>996</v>
      </c>
      <c r="AV72" s="37"/>
      <c r="AW72" s="37"/>
      <c r="AX72" s="37"/>
      <c r="AY72" s="37"/>
      <c r="AZ72" s="37"/>
      <c r="BA72" s="37"/>
      <c r="BB72" s="37"/>
      <c r="BC72" s="37"/>
      <c r="BI72" s="12" t="str">
        <f t="shared" si="6"/>
        <v>ITEM1=20231222</v>
      </c>
      <c r="BJ72" s="12" t="str">
        <f t="shared" si="7"/>
        <v>ITEM2=Ⅱ　特定個人情報ファイルの概要
　（１）　都道府県知事保存本人確認情報ファイル
　　　１　特定個人情報ファイル名</v>
      </c>
      <c r="BK72" s="12" t="str">
        <f t="shared" si="8"/>
        <v>ITEM3=都道府県知事保存本人確認情報ファイル</v>
      </c>
      <c r="BL72" s="12" t="str">
        <f t="shared" si="9"/>
        <v>ITEM4=（１）都道府県知事保存本人確認情報ファイル</v>
      </c>
      <c r="BM72" s="12" t="str">
        <f t="shared" si="10"/>
        <v>ITEM5=1</v>
      </c>
      <c r="BN72" s="12" t="str">
        <f t="shared" si="11"/>
        <v>ITEM6=重要な変更（「デジタル手続法」の施行及び住民基本台帳法の一部改正に伴う変更）のため</v>
      </c>
    </row>
    <row r="73" spans="1:66" ht="96" customHeight="1">
      <c r="A73" s="28">
        <v>45282</v>
      </c>
      <c r="B73" s="29"/>
      <c r="C73" s="29"/>
      <c r="D73" s="30"/>
      <c r="E73" s="31" t="s">
        <v>1024</v>
      </c>
      <c r="F73" s="32"/>
      <c r="G73" s="32"/>
      <c r="H73" s="32"/>
      <c r="I73" s="32"/>
      <c r="J73" s="32"/>
      <c r="K73" s="32"/>
      <c r="L73" s="32"/>
      <c r="M73" s="33"/>
      <c r="N73" s="31" t="s">
        <v>1025</v>
      </c>
      <c r="O73" s="32"/>
      <c r="P73" s="32"/>
      <c r="Q73" s="32"/>
      <c r="R73" s="32"/>
      <c r="S73" s="32"/>
      <c r="T73" s="32"/>
      <c r="U73" s="32"/>
      <c r="V73" s="32"/>
      <c r="W73" s="32"/>
      <c r="X73" s="32"/>
      <c r="Y73" s="32"/>
      <c r="Z73" s="32"/>
      <c r="AA73" s="33"/>
      <c r="AB73" s="31" t="s">
        <v>722</v>
      </c>
      <c r="AC73" s="32"/>
      <c r="AD73" s="32"/>
      <c r="AE73" s="32"/>
      <c r="AF73" s="32"/>
      <c r="AG73" s="32"/>
      <c r="AH73" s="32"/>
      <c r="AI73" s="32"/>
      <c r="AJ73" s="32"/>
      <c r="AK73" s="32"/>
      <c r="AL73" s="32"/>
      <c r="AM73" s="32"/>
      <c r="AN73" s="32"/>
      <c r="AO73" s="33"/>
      <c r="AP73" s="34"/>
      <c r="AQ73" s="35"/>
      <c r="AR73" s="35"/>
      <c r="AS73" s="35"/>
      <c r="AT73" s="36"/>
      <c r="AU73" s="37"/>
      <c r="AV73" s="37"/>
      <c r="AW73" s="37"/>
      <c r="AX73" s="37"/>
      <c r="AY73" s="37"/>
      <c r="AZ73" s="37"/>
      <c r="BA73" s="37"/>
      <c r="BB73" s="37"/>
      <c r="BC73" s="37"/>
      <c r="BI73" s="12" t="str">
        <f t="shared" si="6"/>
        <v>ITEM1=20231222</v>
      </c>
      <c r="BJ73" s="12" t="str">
        <f t="shared" si="7"/>
        <v>ITEM2=Ⅱ　特定個人情報ファイルの概要
　（１）　都道府県知事保存本人確認情報ファイル
　　　３　特定個人情報の入手・使用
　　　　⑦使用の主体
　　　　　使用者数</v>
      </c>
      <c r="BK73" s="12" t="str">
        <f t="shared" si="8"/>
        <v>ITEM3=10人以上50人未満</v>
      </c>
      <c r="BL73" s="12" t="str">
        <f t="shared" si="9"/>
        <v>ITEM4=10人未満</v>
      </c>
      <c r="BM73" s="12" t="str">
        <f t="shared" si="10"/>
        <v>ITEM5=</v>
      </c>
      <c r="BN73" s="12" t="str">
        <f t="shared" si="11"/>
        <v>ITEM6=</v>
      </c>
    </row>
    <row r="74" spans="1:66" ht="88.2" customHeight="1">
      <c r="A74" s="28">
        <v>45282</v>
      </c>
      <c r="B74" s="29"/>
      <c r="C74" s="29"/>
      <c r="D74" s="30"/>
      <c r="E74" s="31" t="s">
        <v>1026</v>
      </c>
      <c r="F74" s="32"/>
      <c r="G74" s="32"/>
      <c r="H74" s="32"/>
      <c r="I74" s="32"/>
      <c r="J74" s="32"/>
      <c r="K74" s="32"/>
      <c r="L74" s="32"/>
      <c r="M74" s="33"/>
      <c r="N74" s="31" t="s">
        <v>1027</v>
      </c>
      <c r="O74" s="32"/>
      <c r="P74" s="32"/>
      <c r="Q74" s="32"/>
      <c r="R74" s="32"/>
      <c r="S74" s="32"/>
      <c r="T74" s="32"/>
      <c r="U74" s="32"/>
      <c r="V74" s="32"/>
      <c r="W74" s="32"/>
      <c r="X74" s="32"/>
      <c r="Y74" s="32"/>
      <c r="Z74" s="32"/>
      <c r="AA74" s="33"/>
      <c r="AB74" s="31" t="s">
        <v>731</v>
      </c>
      <c r="AC74" s="32"/>
      <c r="AD74" s="32"/>
      <c r="AE74" s="32"/>
      <c r="AF74" s="32"/>
      <c r="AG74" s="32"/>
      <c r="AH74" s="32"/>
      <c r="AI74" s="32"/>
      <c r="AJ74" s="32"/>
      <c r="AK74" s="32"/>
      <c r="AL74" s="32"/>
      <c r="AM74" s="32"/>
      <c r="AN74" s="32"/>
      <c r="AO74" s="33"/>
      <c r="AP74" s="34" t="s">
        <v>873</v>
      </c>
      <c r="AQ74" s="35"/>
      <c r="AR74" s="35"/>
      <c r="AS74" s="35"/>
      <c r="AT74" s="36"/>
      <c r="AU74" s="37" t="s">
        <v>996</v>
      </c>
      <c r="AV74" s="37"/>
      <c r="AW74" s="37"/>
      <c r="AX74" s="37"/>
      <c r="AY74" s="37"/>
      <c r="AZ74" s="37"/>
      <c r="BA74" s="37"/>
      <c r="BB74" s="37"/>
      <c r="BC74" s="37"/>
      <c r="BI74" s="12" t="str">
        <f t="shared" si="6"/>
        <v>ITEM1=20231222</v>
      </c>
      <c r="BJ74" s="12" t="str">
        <f t="shared" si="7"/>
        <v>ITEM2=Ⅱ　特定個人情報ファイルの概要
　（１）　都道府県知事保存本人確認情報ファイル
　　　４　特定個人情報ファイルの取扱いの委託
　　　　⑤委託先名の確認方法</v>
      </c>
      <c r="BK74" s="12" t="str">
        <f t="shared" si="8"/>
        <v>ITEM3=大阪府電子調達（電子入札）システムにて公表している。
https://www.pref.osaka.lg.jp/keiyaku_2/e-nyuusatsu/</v>
      </c>
      <c r="BL74" s="12" t="str">
        <f t="shared" si="9"/>
        <v>ITEM4=大阪府ホームページ（委託役務等随意契約実績状況）にて公表している。
https://www.pref.osaka.lg.jp/keiyaku_2/e-nyuusatsu/itakuekimuzuikei.html</v>
      </c>
      <c r="BM74" s="12" t="str">
        <f t="shared" si="10"/>
        <v>ITEM5=1</v>
      </c>
      <c r="BN74" s="12" t="str">
        <f t="shared" si="11"/>
        <v>ITEM6=重要な変更（「デジタル手続法」の施行及び住民基本台帳法の一部改正に伴う変更）のため</v>
      </c>
    </row>
    <row r="75" spans="1:66" ht="166.8" customHeight="1">
      <c r="A75" s="28">
        <v>45282</v>
      </c>
      <c r="B75" s="29"/>
      <c r="C75" s="29"/>
      <c r="D75" s="30"/>
      <c r="E75" s="31" t="s">
        <v>1028</v>
      </c>
      <c r="F75" s="32"/>
      <c r="G75" s="32"/>
      <c r="H75" s="32"/>
      <c r="I75" s="32"/>
      <c r="J75" s="32"/>
      <c r="K75" s="32"/>
      <c r="L75" s="32"/>
      <c r="M75" s="33"/>
      <c r="N75" s="31" t="s">
        <v>931</v>
      </c>
      <c r="O75" s="32"/>
      <c r="P75" s="32"/>
      <c r="Q75" s="32"/>
      <c r="R75" s="32"/>
      <c r="S75" s="32"/>
      <c r="T75" s="32"/>
      <c r="U75" s="32"/>
      <c r="V75" s="32"/>
      <c r="W75" s="32"/>
      <c r="X75" s="32"/>
      <c r="Y75" s="32"/>
      <c r="Z75" s="32"/>
      <c r="AA75" s="33"/>
      <c r="AB75" s="31" t="s">
        <v>756</v>
      </c>
      <c r="AC75" s="32"/>
      <c r="AD75" s="32"/>
      <c r="AE75" s="32"/>
      <c r="AF75" s="32"/>
      <c r="AG75" s="32"/>
      <c r="AH75" s="32"/>
      <c r="AI75" s="32"/>
      <c r="AJ75" s="32"/>
      <c r="AK75" s="32"/>
      <c r="AL75" s="32"/>
      <c r="AM75" s="32"/>
      <c r="AN75" s="32"/>
      <c r="AO75" s="33"/>
      <c r="AP75" s="34" t="s">
        <v>873</v>
      </c>
      <c r="AQ75" s="35"/>
      <c r="AR75" s="35"/>
      <c r="AS75" s="35"/>
      <c r="AT75" s="36"/>
      <c r="AU75" s="37" t="s">
        <v>996</v>
      </c>
      <c r="AV75" s="37"/>
      <c r="AW75" s="37"/>
      <c r="AX75" s="37"/>
      <c r="AY75" s="37"/>
      <c r="AZ75" s="37"/>
      <c r="BA75" s="37"/>
      <c r="BB75" s="37"/>
      <c r="BC75" s="37"/>
      <c r="BI75" s="12" t="str">
        <f t="shared" si="6"/>
        <v>ITEM1=20231222</v>
      </c>
      <c r="BJ75" s="12" t="str">
        <f t="shared" si="7"/>
        <v>ITEM2=Ⅱ　特定個人情報ファイルの概要
　（１）　都道府県知事保存本人確認情報ファイル
　　　６　特定個人情報の保管・消去
　　　　①保管場所</v>
      </c>
      <c r="BK75" s="12" t="str">
        <f t="shared" si="8"/>
        <v>ITEM3=・セキュリティゲートにて入退館管理をしている都道府県サーバの集約センターにおいて、施錠管理及び入退室管理（監視カメラを設置してサーバ設置場所への入退室者を特定・管理）を行っている部屋に設置したサーバ内に保管する。都道府県サーバ集約センターへの入退室の際は、不要な電子機器等を持ち込まないようにするため、電子機器等の持ち込みについてあらかじめ申請・確認を実施する。サーバへのアクセスはＩＤ／パスワードによる認証が必要となる。
・大阪府においては、端末及び記録媒体を施錠管理された部屋に保管する。</v>
      </c>
      <c r="BL75" s="12" t="str">
        <f t="shared" si="9"/>
        <v>ITEM4=・セキュリティゲートにて入退館管理をしている都道府県サーバの集約センターにおいて、施錠管理及び入退室管理（監視カメラを設置してサーバ設置場所への入退室者を特定・管理）を行っている部屋に設置したサーバ内に保管する。都道府県サーバ集約センターへの入退室の際は、不要な電子機器等を持ち込まないようにするため、電子機器等の持ち込みについてあらかじめ申請・確認を実施する。サーバへのアクセスはＩＤと生体認証（又はパスワード）による認証が必要となる。
・大阪府においては、端末及び記録媒体を施錠管理された部屋に保管する。</v>
      </c>
      <c r="BM75" s="12" t="str">
        <f t="shared" si="10"/>
        <v>ITEM5=1</v>
      </c>
      <c r="BN75" s="12" t="str">
        <f t="shared" si="11"/>
        <v>ITEM6=重要な変更（「デジタル手続法」の施行及び住民基本台帳法の一部改正に伴う変更）のため</v>
      </c>
    </row>
    <row r="76" spans="1:66" ht="76.8" customHeight="1">
      <c r="A76" s="28">
        <v>45282</v>
      </c>
      <c r="B76" s="29"/>
      <c r="C76" s="29"/>
      <c r="D76" s="30"/>
      <c r="E76" s="31" t="s">
        <v>1029</v>
      </c>
      <c r="F76" s="32"/>
      <c r="G76" s="32"/>
      <c r="H76" s="32"/>
      <c r="I76" s="32"/>
      <c r="J76" s="32"/>
      <c r="K76" s="32"/>
      <c r="L76" s="32"/>
      <c r="M76" s="33"/>
      <c r="N76" s="31" t="s">
        <v>721</v>
      </c>
      <c r="O76" s="32"/>
      <c r="P76" s="32"/>
      <c r="Q76" s="32"/>
      <c r="R76" s="32"/>
      <c r="S76" s="32"/>
      <c r="T76" s="32"/>
      <c r="U76" s="32"/>
      <c r="V76" s="32"/>
      <c r="W76" s="32"/>
      <c r="X76" s="32"/>
      <c r="Y76" s="32"/>
      <c r="Z76" s="32"/>
      <c r="AA76" s="33"/>
      <c r="AB76" s="31" t="s">
        <v>1030</v>
      </c>
      <c r="AC76" s="32"/>
      <c r="AD76" s="32"/>
      <c r="AE76" s="32"/>
      <c r="AF76" s="32"/>
      <c r="AG76" s="32"/>
      <c r="AH76" s="32"/>
      <c r="AI76" s="32"/>
      <c r="AJ76" s="32"/>
      <c r="AK76" s="32"/>
      <c r="AL76" s="32"/>
      <c r="AM76" s="32"/>
      <c r="AN76" s="32"/>
      <c r="AO76" s="33"/>
      <c r="AP76" s="34" t="s">
        <v>873</v>
      </c>
      <c r="AQ76" s="35"/>
      <c r="AR76" s="35"/>
      <c r="AS76" s="35"/>
      <c r="AT76" s="36"/>
      <c r="AU76" s="37" t="s">
        <v>996</v>
      </c>
      <c r="AV76" s="37"/>
      <c r="AW76" s="37"/>
      <c r="AX76" s="37"/>
      <c r="AY76" s="37"/>
      <c r="AZ76" s="37"/>
      <c r="BA76" s="37"/>
      <c r="BB76" s="37"/>
      <c r="BC76" s="37"/>
      <c r="BI76" s="12" t="str">
        <f t="shared" si="6"/>
        <v>ITEM1=20231222</v>
      </c>
      <c r="BJ76" s="12" t="str">
        <f t="shared" si="7"/>
        <v>ITEM2=Ⅱ　特定個人情報ファイルの概要
　（２）　都道府県知事保存附票本人確認情報ファイル
　　　１　特定個人情報ファイル名</v>
      </c>
      <c r="BK76" s="12" t="str">
        <f t="shared" si="8"/>
        <v>ITEM3=―</v>
      </c>
      <c r="BL76" s="12" t="str">
        <f t="shared" si="9"/>
        <v>ITEM4=（２）都道府県知事保存附票本人確認情報ファイル</v>
      </c>
      <c r="BM76" s="12" t="str">
        <f t="shared" si="10"/>
        <v>ITEM5=1</v>
      </c>
      <c r="BN76" s="12" t="str">
        <f t="shared" si="11"/>
        <v>ITEM6=重要な変更（「デジタル手続法」の施行及び住民基本台帳法の一部改正に伴う変更）のため</v>
      </c>
    </row>
    <row r="77" spans="1:66" ht="70.8" customHeight="1">
      <c r="A77" s="28">
        <v>45282</v>
      </c>
      <c r="B77" s="29"/>
      <c r="C77" s="29"/>
      <c r="D77" s="30"/>
      <c r="E77" s="31" t="s">
        <v>1031</v>
      </c>
      <c r="F77" s="32"/>
      <c r="G77" s="32"/>
      <c r="H77" s="32"/>
      <c r="I77" s="32"/>
      <c r="J77" s="32"/>
      <c r="K77" s="32"/>
      <c r="L77" s="32"/>
      <c r="M77" s="33"/>
      <c r="N77" s="31" t="s">
        <v>721</v>
      </c>
      <c r="O77" s="32"/>
      <c r="P77" s="32"/>
      <c r="Q77" s="32"/>
      <c r="R77" s="32"/>
      <c r="S77" s="32"/>
      <c r="T77" s="32"/>
      <c r="U77" s="32"/>
      <c r="V77" s="32"/>
      <c r="W77" s="32"/>
      <c r="X77" s="32"/>
      <c r="Y77" s="32"/>
      <c r="Z77" s="32"/>
      <c r="AA77" s="33"/>
      <c r="AB77" s="31" t="s">
        <v>707</v>
      </c>
      <c r="AC77" s="32"/>
      <c r="AD77" s="32"/>
      <c r="AE77" s="32"/>
      <c r="AF77" s="32"/>
      <c r="AG77" s="32"/>
      <c r="AH77" s="32"/>
      <c r="AI77" s="32"/>
      <c r="AJ77" s="32"/>
      <c r="AK77" s="32"/>
      <c r="AL77" s="32"/>
      <c r="AM77" s="32"/>
      <c r="AN77" s="32"/>
      <c r="AO77" s="33"/>
      <c r="AP77" s="34" t="s">
        <v>873</v>
      </c>
      <c r="AQ77" s="35"/>
      <c r="AR77" s="35"/>
      <c r="AS77" s="35"/>
      <c r="AT77" s="36"/>
      <c r="AU77" s="37" t="s">
        <v>996</v>
      </c>
      <c r="AV77" s="37"/>
      <c r="AW77" s="37"/>
      <c r="AX77" s="37"/>
      <c r="AY77" s="37"/>
      <c r="AZ77" s="37"/>
      <c r="BA77" s="37"/>
      <c r="BB77" s="37"/>
      <c r="BC77" s="37"/>
      <c r="BI77" s="12" t="str">
        <f t="shared" si="6"/>
        <v>ITEM1=20231222</v>
      </c>
      <c r="BJ77" s="12" t="str">
        <f t="shared" si="7"/>
        <v>ITEM2=Ⅱ　特定個人情報ファイルの概要
　（２）　都道府県知事保存附票本人確認情報ファイル
　　　２　基本情報
　　　　①ファイルの種類</v>
      </c>
      <c r="BK77" s="12" t="str">
        <f t="shared" si="8"/>
        <v>ITEM3=―</v>
      </c>
      <c r="BL77" s="12" t="str">
        <f t="shared" si="9"/>
        <v>ITEM4=システム用ファイル</v>
      </c>
      <c r="BM77" s="12" t="str">
        <f t="shared" si="10"/>
        <v>ITEM5=1</v>
      </c>
      <c r="BN77" s="12" t="str">
        <f t="shared" si="11"/>
        <v>ITEM6=重要な変更（「デジタル手続法」の施行及び住民基本台帳法の一部改正に伴う変更）のため</v>
      </c>
    </row>
    <row r="78" spans="1:66" ht="82.2" customHeight="1">
      <c r="A78" s="28">
        <v>45282</v>
      </c>
      <c r="B78" s="29"/>
      <c r="C78" s="29"/>
      <c r="D78" s="30"/>
      <c r="E78" s="31" t="s">
        <v>1201</v>
      </c>
      <c r="F78" s="32"/>
      <c r="G78" s="32"/>
      <c r="H78" s="32"/>
      <c r="I78" s="32"/>
      <c r="J78" s="32"/>
      <c r="K78" s="32"/>
      <c r="L78" s="32"/>
      <c r="M78" s="33"/>
      <c r="N78" s="31" t="s">
        <v>721</v>
      </c>
      <c r="O78" s="32"/>
      <c r="P78" s="32"/>
      <c r="Q78" s="32"/>
      <c r="R78" s="32"/>
      <c r="S78" s="32"/>
      <c r="T78" s="32"/>
      <c r="U78" s="32"/>
      <c r="V78" s="32"/>
      <c r="W78" s="32"/>
      <c r="X78" s="32"/>
      <c r="Y78" s="32"/>
      <c r="Z78" s="32"/>
      <c r="AA78" s="33"/>
      <c r="AB78" s="31" t="s">
        <v>708</v>
      </c>
      <c r="AC78" s="32"/>
      <c r="AD78" s="32"/>
      <c r="AE78" s="32"/>
      <c r="AF78" s="32"/>
      <c r="AG78" s="32"/>
      <c r="AH78" s="32"/>
      <c r="AI78" s="32"/>
      <c r="AJ78" s="32"/>
      <c r="AK78" s="32"/>
      <c r="AL78" s="32"/>
      <c r="AM78" s="32"/>
      <c r="AN78" s="32"/>
      <c r="AO78" s="33"/>
      <c r="AP78" s="34" t="s">
        <v>873</v>
      </c>
      <c r="AQ78" s="35"/>
      <c r="AR78" s="35"/>
      <c r="AS78" s="35"/>
      <c r="AT78" s="36"/>
      <c r="AU78" s="37" t="s">
        <v>996</v>
      </c>
      <c r="AV78" s="37"/>
      <c r="AW78" s="37"/>
      <c r="AX78" s="37"/>
      <c r="AY78" s="37"/>
      <c r="AZ78" s="37"/>
      <c r="BA78" s="37"/>
      <c r="BB78" s="37"/>
      <c r="BC78" s="37"/>
      <c r="BI78" s="12" t="str">
        <f t="shared" si="6"/>
        <v>ITEM1=20231222</v>
      </c>
      <c r="BJ78" s="12" t="str">
        <f t="shared" si="7"/>
        <v>ITEM2=Ⅱ　特定個人情報ファイルの概要
　（２）　都道府県知事保存附票本人確認情報ファイル
　　　２　基本情報
　　　　②対象となる本人の数</v>
      </c>
      <c r="BK78" s="12" t="str">
        <f t="shared" si="8"/>
        <v>ITEM3=―</v>
      </c>
      <c r="BL78" s="12" t="str">
        <f t="shared" si="9"/>
        <v>ITEM4=1,000万人以上</v>
      </c>
      <c r="BM78" s="12" t="str">
        <f t="shared" si="10"/>
        <v>ITEM5=1</v>
      </c>
      <c r="BN78" s="12" t="str">
        <f t="shared" si="11"/>
        <v>ITEM6=重要な変更（「デジタル手続法」の施行及び住民基本台帳法の一部改正に伴う変更）のため</v>
      </c>
    </row>
    <row r="79" spans="1:66" ht="151.80000000000001" customHeight="1">
      <c r="A79" s="28">
        <v>45282</v>
      </c>
      <c r="B79" s="29"/>
      <c r="C79" s="29"/>
      <c r="D79" s="30"/>
      <c r="E79" s="31" t="s">
        <v>1032</v>
      </c>
      <c r="F79" s="32"/>
      <c r="G79" s="32"/>
      <c r="H79" s="32"/>
      <c r="I79" s="32"/>
      <c r="J79" s="32"/>
      <c r="K79" s="32"/>
      <c r="L79" s="32"/>
      <c r="M79" s="33"/>
      <c r="N79" s="31" t="s">
        <v>721</v>
      </c>
      <c r="O79" s="32"/>
      <c r="P79" s="32"/>
      <c r="Q79" s="32"/>
      <c r="R79" s="32"/>
      <c r="S79" s="32"/>
      <c r="T79" s="32"/>
      <c r="U79" s="32"/>
      <c r="V79" s="32"/>
      <c r="W79" s="32"/>
      <c r="X79" s="32"/>
      <c r="Y79" s="32"/>
      <c r="Z79" s="32"/>
      <c r="AA79" s="33"/>
      <c r="AB79" s="31" t="s">
        <v>1233</v>
      </c>
      <c r="AC79" s="32"/>
      <c r="AD79" s="32"/>
      <c r="AE79" s="32"/>
      <c r="AF79" s="32"/>
      <c r="AG79" s="32"/>
      <c r="AH79" s="32"/>
      <c r="AI79" s="32"/>
      <c r="AJ79" s="32"/>
      <c r="AK79" s="32"/>
      <c r="AL79" s="32"/>
      <c r="AM79" s="32"/>
      <c r="AN79" s="32"/>
      <c r="AO79" s="33"/>
      <c r="AP79" s="34" t="s">
        <v>873</v>
      </c>
      <c r="AQ79" s="35"/>
      <c r="AR79" s="35"/>
      <c r="AS79" s="35"/>
      <c r="AT79" s="36"/>
      <c r="AU79" s="37" t="s">
        <v>996</v>
      </c>
      <c r="AV79" s="37"/>
      <c r="AW79" s="37"/>
      <c r="AX79" s="37"/>
      <c r="AY79" s="37"/>
      <c r="AZ79" s="37"/>
      <c r="BA79" s="37"/>
      <c r="BB79" s="37"/>
      <c r="BC79" s="37"/>
      <c r="BI79" s="12" t="str">
        <f t="shared" si="6"/>
        <v>ITEM1=20231222</v>
      </c>
      <c r="BJ79" s="12" t="str">
        <f t="shared" si="7"/>
        <v>ITEM2=Ⅱ　特定個人情報ファイルの概要
　（２）　都道府県知事保存附票本人確認情報ファイル
　　　２　基本情報
　　　　③対象となる本人の範囲　及び　その必要性</v>
      </c>
      <c r="BK79" s="12" t="str">
        <f t="shared" si="8"/>
        <v>ITEM3=―</v>
      </c>
      <c r="BL79" s="12" t="str">
        <f t="shared" si="9"/>
        <v>ITEM4=大阪府内のいずれかの市町村において、住基法第１６条（戸籍の附票の作成）に基づき戸籍の附票に記録された者
※消除者を含む。
住基ネットを通じて全国共通の本人確認を行うため、本特定個人情報ファイル（都道府県知事保存附票本人確認情報ファイル）において大阪府内の戸籍の附票に記録された全ての者の情報を保有し、その記録を常に正確に更新・管理・提供・移転する必要があるため。</v>
      </c>
      <c r="BM79" s="12" t="str">
        <f t="shared" si="10"/>
        <v>ITEM5=1</v>
      </c>
      <c r="BN79" s="12" t="str">
        <f t="shared" si="11"/>
        <v>ITEM6=重要な変更（「デジタル手続法」の施行及び住民基本台帳法の一部改正に伴う変更）のため</v>
      </c>
    </row>
    <row r="80" spans="1:66" ht="306.60000000000002" customHeight="1">
      <c r="A80" s="28">
        <v>45282</v>
      </c>
      <c r="B80" s="29"/>
      <c r="C80" s="29"/>
      <c r="D80" s="30"/>
      <c r="E80" s="31" t="s">
        <v>1033</v>
      </c>
      <c r="F80" s="32"/>
      <c r="G80" s="32"/>
      <c r="H80" s="32"/>
      <c r="I80" s="32"/>
      <c r="J80" s="32"/>
      <c r="K80" s="32"/>
      <c r="L80" s="32"/>
      <c r="M80" s="33"/>
      <c r="N80" s="31" t="s">
        <v>721</v>
      </c>
      <c r="O80" s="32"/>
      <c r="P80" s="32"/>
      <c r="Q80" s="32"/>
      <c r="R80" s="32"/>
      <c r="S80" s="32"/>
      <c r="T80" s="32"/>
      <c r="U80" s="32"/>
      <c r="V80" s="32"/>
      <c r="W80" s="32"/>
      <c r="X80" s="32"/>
      <c r="Y80" s="32"/>
      <c r="Z80" s="32"/>
      <c r="AA80" s="33"/>
      <c r="AB80" s="31" t="s">
        <v>1034</v>
      </c>
      <c r="AC80" s="32"/>
      <c r="AD80" s="32"/>
      <c r="AE80" s="32"/>
      <c r="AF80" s="32"/>
      <c r="AG80" s="32"/>
      <c r="AH80" s="32"/>
      <c r="AI80" s="32"/>
      <c r="AJ80" s="32"/>
      <c r="AK80" s="32"/>
      <c r="AL80" s="32"/>
      <c r="AM80" s="32"/>
      <c r="AN80" s="32"/>
      <c r="AO80" s="33"/>
      <c r="AP80" s="34" t="s">
        <v>873</v>
      </c>
      <c r="AQ80" s="35"/>
      <c r="AR80" s="35"/>
      <c r="AS80" s="35"/>
      <c r="AT80" s="36"/>
      <c r="AU80" s="37" t="s">
        <v>996</v>
      </c>
      <c r="AV80" s="37"/>
      <c r="AW80" s="37"/>
      <c r="AX80" s="37"/>
      <c r="AY80" s="37"/>
      <c r="AZ80" s="37"/>
      <c r="BA80" s="37"/>
      <c r="BB80" s="37"/>
      <c r="BC80" s="37"/>
      <c r="BI80" s="12" t="str">
        <f t="shared" si="6"/>
        <v>ITEM1=20231222</v>
      </c>
      <c r="BJ80" s="12" t="str">
        <f t="shared" si="7"/>
        <v>ITEM2=Ⅱ　特定個人情報ファイルの概要
　（２）　都道府県知事保存附票本人確認情報ファイル
　　　２　基本情報
　　　　④記録される項目
　　　　　主な記録項目
　　　　　その妥当性
　　　　　全ての記録項目</v>
      </c>
      <c r="BK80" s="12" t="str">
        <f t="shared" si="8"/>
        <v>ITEM3=―</v>
      </c>
      <c r="BL80" s="12" t="str">
        <f t="shared" si="9"/>
        <v>ITEM4=10項目以上50項目未満
［〇］個人番号
［〇］４情報（氏名、住所、性別、生年月日）
［〇］その他（その他戸籍の附票関係情報（戸籍の表示に係る情報は含まない。）
・４情報、その他戸籍の附票関係情報（戸籍の表示に係る情報は含まない。）
　法令に基づき戸籍の附票に記録された住民に関する記録を正確に行う上で、戸籍の附票の記載等に係る附票本人確認情報（４情報、住民票コードおよびこれらの変更情報）を記録する必要がある。なお、別添２に記載のとおり、記録項目には戸籍の表示に係る情報（本籍及び筆頭者の氏名）は含まない。
・個人番号
　国外転出者に係る事務処理に関し、番号法で認められた場合に限り、大阪府の他の執行機関からの求めに応じ、当該個人の住民票コードを用いて、都道府県知事保存本人確認情報ファイルから個人番号を抽出し、附票大阪府サーバに連携する場合がある。提供後、個人番号は、都道府県知事保存附票本人確認情報ファイルに保有することはない。
別添２を参照。</v>
      </c>
      <c r="BM80" s="12" t="str">
        <f t="shared" si="10"/>
        <v>ITEM5=1</v>
      </c>
      <c r="BN80" s="12" t="str">
        <f t="shared" si="11"/>
        <v>ITEM6=重要な変更（「デジタル手続法」の施行及び住民基本台帳法の一部改正に伴う変更）のため</v>
      </c>
    </row>
    <row r="81" spans="1:66" ht="114" customHeight="1">
      <c r="A81" s="28">
        <v>45282</v>
      </c>
      <c r="B81" s="29"/>
      <c r="C81" s="29"/>
      <c r="D81" s="30"/>
      <c r="E81" s="31" t="s">
        <v>1035</v>
      </c>
      <c r="F81" s="32"/>
      <c r="G81" s="32"/>
      <c r="H81" s="32"/>
      <c r="I81" s="32"/>
      <c r="J81" s="32"/>
      <c r="K81" s="32"/>
      <c r="L81" s="32"/>
      <c r="M81" s="33"/>
      <c r="N81" s="31" t="s">
        <v>721</v>
      </c>
      <c r="O81" s="32"/>
      <c r="P81" s="32"/>
      <c r="Q81" s="32"/>
      <c r="R81" s="32"/>
      <c r="S81" s="32"/>
      <c r="T81" s="32"/>
      <c r="U81" s="32"/>
      <c r="V81" s="32"/>
      <c r="W81" s="32"/>
      <c r="X81" s="32"/>
      <c r="Y81" s="32"/>
      <c r="Z81" s="32"/>
      <c r="AA81" s="33"/>
      <c r="AB81" s="31" t="s">
        <v>1036</v>
      </c>
      <c r="AC81" s="32"/>
      <c r="AD81" s="32"/>
      <c r="AE81" s="32"/>
      <c r="AF81" s="32"/>
      <c r="AG81" s="32"/>
      <c r="AH81" s="32"/>
      <c r="AI81" s="32"/>
      <c r="AJ81" s="32"/>
      <c r="AK81" s="32"/>
      <c r="AL81" s="32"/>
      <c r="AM81" s="32"/>
      <c r="AN81" s="32"/>
      <c r="AO81" s="33"/>
      <c r="AP81" s="34" t="s">
        <v>873</v>
      </c>
      <c r="AQ81" s="35"/>
      <c r="AR81" s="35"/>
      <c r="AS81" s="35"/>
      <c r="AT81" s="36"/>
      <c r="AU81" s="37" t="s">
        <v>996</v>
      </c>
      <c r="AV81" s="37"/>
      <c r="AW81" s="37"/>
      <c r="AX81" s="37"/>
      <c r="AY81" s="37"/>
      <c r="AZ81" s="37"/>
      <c r="BA81" s="37"/>
      <c r="BB81" s="37"/>
      <c r="BC81" s="37"/>
      <c r="BI81" s="12" t="str">
        <f t="shared" si="6"/>
        <v>ITEM1=20231222</v>
      </c>
      <c r="BJ81" s="12" t="str">
        <f t="shared" si="7"/>
        <v>ITEM2=Ⅱ　特定個人情報ファイルの概要
　（２）　都道府県知事保存附票本人確認情報ファイル
　　　２　基本情報
　　　　⑤保有開始日</v>
      </c>
      <c r="BK81" s="12" t="str">
        <f t="shared" si="8"/>
        <v>ITEM3=―</v>
      </c>
      <c r="BL81" s="12" t="str">
        <f t="shared" si="9"/>
        <v>ITEM4=「情報通信技術の活用による行政手続等に係る関係者の利便性の向上並びに行政運営の簡素化及び効率化を図るための行政手続等における情報通信の技術の利用に関する法律等の一部を改正する法律（令和元年法律第16号）」附則第１条第10号にて規定される公布から起算して５年を超えない範囲内の政令で定める日。</v>
      </c>
      <c r="BM81" s="12" t="str">
        <f t="shared" si="10"/>
        <v>ITEM5=1</v>
      </c>
      <c r="BN81" s="12" t="str">
        <f t="shared" si="11"/>
        <v>ITEM6=重要な変更（「デジタル手続法」の施行及び住民基本台帳法の一部改正に伴う変更）のため</v>
      </c>
    </row>
    <row r="82" spans="1:66" ht="75" customHeight="1">
      <c r="A82" s="28">
        <v>45282</v>
      </c>
      <c r="B82" s="29"/>
      <c r="C82" s="29"/>
      <c r="D82" s="30"/>
      <c r="E82" s="31" t="s">
        <v>1037</v>
      </c>
      <c r="F82" s="32"/>
      <c r="G82" s="32"/>
      <c r="H82" s="32"/>
      <c r="I82" s="32"/>
      <c r="J82" s="32"/>
      <c r="K82" s="32"/>
      <c r="L82" s="32"/>
      <c r="M82" s="33"/>
      <c r="N82" s="31" t="s">
        <v>721</v>
      </c>
      <c r="O82" s="32"/>
      <c r="P82" s="32"/>
      <c r="Q82" s="32"/>
      <c r="R82" s="32"/>
      <c r="S82" s="32"/>
      <c r="T82" s="32"/>
      <c r="U82" s="32"/>
      <c r="V82" s="32"/>
      <c r="W82" s="32"/>
      <c r="X82" s="32"/>
      <c r="Y82" s="32"/>
      <c r="Z82" s="32"/>
      <c r="AA82" s="33"/>
      <c r="AB82" s="31" t="s">
        <v>714</v>
      </c>
      <c r="AC82" s="32"/>
      <c r="AD82" s="32"/>
      <c r="AE82" s="32"/>
      <c r="AF82" s="32"/>
      <c r="AG82" s="32"/>
      <c r="AH82" s="32"/>
      <c r="AI82" s="32"/>
      <c r="AJ82" s="32"/>
      <c r="AK82" s="32"/>
      <c r="AL82" s="32"/>
      <c r="AM82" s="32"/>
      <c r="AN82" s="32"/>
      <c r="AO82" s="33"/>
      <c r="AP82" s="34" t="s">
        <v>873</v>
      </c>
      <c r="AQ82" s="35"/>
      <c r="AR82" s="35"/>
      <c r="AS82" s="35"/>
      <c r="AT82" s="36"/>
      <c r="AU82" s="37" t="s">
        <v>996</v>
      </c>
      <c r="AV82" s="37"/>
      <c r="AW82" s="37"/>
      <c r="AX82" s="37"/>
      <c r="AY82" s="37"/>
      <c r="AZ82" s="37"/>
      <c r="BA82" s="37"/>
      <c r="BB82" s="37"/>
      <c r="BC82" s="37"/>
      <c r="BI82" s="12" t="str">
        <f t="shared" si="6"/>
        <v>ITEM1=20231222</v>
      </c>
      <c r="BJ82" s="12" t="str">
        <f t="shared" si="7"/>
        <v>ITEM2=Ⅱ　特定個人情報ファイルの概要
　（２）　都道府県知事保存附票本人確認情報ファイル
　　　２　基本情報
　　　　⑥事務担当部署</v>
      </c>
      <c r="BK82" s="12" t="str">
        <f t="shared" si="8"/>
        <v>ITEM3=―</v>
      </c>
      <c r="BL82" s="12" t="str">
        <f t="shared" si="9"/>
        <v>ITEM4=総務部市町村局行政課行政グループ</v>
      </c>
      <c r="BM82" s="12" t="str">
        <f t="shared" si="10"/>
        <v>ITEM5=1</v>
      </c>
      <c r="BN82" s="12" t="str">
        <f t="shared" si="11"/>
        <v>ITEM6=重要な変更（「デジタル手続法」の施行及び住民基本台帳法の一部改正に伴う変更）のため</v>
      </c>
    </row>
    <row r="83" spans="1:66" ht="84" customHeight="1">
      <c r="A83" s="28">
        <v>45282</v>
      </c>
      <c r="B83" s="29"/>
      <c r="C83" s="29"/>
      <c r="D83" s="30"/>
      <c r="E83" s="31" t="s">
        <v>1038</v>
      </c>
      <c r="F83" s="32"/>
      <c r="G83" s="32"/>
      <c r="H83" s="32"/>
      <c r="I83" s="32"/>
      <c r="J83" s="32"/>
      <c r="K83" s="32"/>
      <c r="L83" s="32"/>
      <c r="M83" s="33"/>
      <c r="N83" s="31" t="s">
        <v>721</v>
      </c>
      <c r="O83" s="32"/>
      <c r="P83" s="32"/>
      <c r="Q83" s="32"/>
      <c r="R83" s="32"/>
      <c r="S83" s="32"/>
      <c r="T83" s="32"/>
      <c r="U83" s="32"/>
      <c r="V83" s="32"/>
      <c r="W83" s="32"/>
      <c r="X83" s="32"/>
      <c r="Y83" s="32"/>
      <c r="Z83" s="32"/>
      <c r="AA83" s="33"/>
      <c r="AB83" s="31" t="s">
        <v>1039</v>
      </c>
      <c r="AC83" s="32"/>
      <c r="AD83" s="32"/>
      <c r="AE83" s="32"/>
      <c r="AF83" s="32"/>
      <c r="AG83" s="32"/>
      <c r="AH83" s="32"/>
      <c r="AI83" s="32"/>
      <c r="AJ83" s="32"/>
      <c r="AK83" s="32"/>
      <c r="AL83" s="32"/>
      <c r="AM83" s="32"/>
      <c r="AN83" s="32"/>
      <c r="AO83" s="33"/>
      <c r="AP83" s="34" t="s">
        <v>873</v>
      </c>
      <c r="AQ83" s="35"/>
      <c r="AR83" s="35"/>
      <c r="AS83" s="35"/>
      <c r="AT83" s="36"/>
      <c r="AU83" s="37" t="s">
        <v>996</v>
      </c>
      <c r="AV83" s="37"/>
      <c r="AW83" s="37"/>
      <c r="AX83" s="37"/>
      <c r="AY83" s="37"/>
      <c r="AZ83" s="37"/>
      <c r="BA83" s="37"/>
      <c r="BB83" s="37"/>
      <c r="BC83" s="37"/>
      <c r="BI83" s="12" t="str">
        <f t="shared" si="6"/>
        <v>ITEM1=20231222</v>
      </c>
      <c r="BJ83" s="12" t="str">
        <f t="shared" si="7"/>
        <v>ITEM2=Ⅱ　特定個人情報ファイルの概要
　（２）　都道府県知事保存附票本人確認情報ファイル
　　　３　特定個人情報の入手・使用
　　　　①入手元</v>
      </c>
      <c r="BK83" s="12" t="str">
        <f t="shared" si="8"/>
        <v>ITEM3=―</v>
      </c>
      <c r="BL83" s="12" t="str">
        <f t="shared" si="9"/>
        <v>ITEM4=［〇］地方公共団体・地方独立行政法人（大阪府内市町村）
［〇］その他（大阪府サーバ（※入手には該当しないが、大阪府サーバから個人番号を抽出する場合がある））</v>
      </c>
      <c r="BM83" s="12" t="str">
        <f t="shared" si="10"/>
        <v>ITEM5=1</v>
      </c>
      <c r="BN83" s="12" t="str">
        <f t="shared" si="11"/>
        <v>ITEM6=重要な変更（「デジタル手続法」の施行及び住民基本台帳法の一部改正に伴う変更）のため</v>
      </c>
    </row>
    <row r="84" spans="1:66" ht="78.599999999999994" customHeight="1">
      <c r="A84" s="28">
        <v>45282</v>
      </c>
      <c r="B84" s="29"/>
      <c r="C84" s="29"/>
      <c r="D84" s="30"/>
      <c r="E84" s="31" t="s">
        <v>1040</v>
      </c>
      <c r="F84" s="32"/>
      <c r="G84" s="32"/>
      <c r="H84" s="32"/>
      <c r="I84" s="32"/>
      <c r="J84" s="32"/>
      <c r="K84" s="32"/>
      <c r="L84" s="32"/>
      <c r="M84" s="33"/>
      <c r="N84" s="31" t="s">
        <v>721</v>
      </c>
      <c r="O84" s="32"/>
      <c r="P84" s="32"/>
      <c r="Q84" s="32"/>
      <c r="R84" s="32"/>
      <c r="S84" s="32"/>
      <c r="T84" s="32"/>
      <c r="U84" s="32"/>
      <c r="V84" s="32"/>
      <c r="W84" s="32"/>
      <c r="X84" s="32"/>
      <c r="Y84" s="32"/>
      <c r="Z84" s="32"/>
      <c r="AA84" s="33"/>
      <c r="AB84" s="31" t="s">
        <v>1041</v>
      </c>
      <c r="AC84" s="32"/>
      <c r="AD84" s="32"/>
      <c r="AE84" s="32"/>
      <c r="AF84" s="32"/>
      <c r="AG84" s="32"/>
      <c r="AH84" s="32"/>
      <c r="AI84" s="32"/>
      <c r="AJ84" s="32"/>
      <c r="AK84" s="32"/>
      <c r="AL84" s="32"/>
      <c r="AM84" s="32"/>
      <c r="AN84" s="32"/>
      <c r="AO84" s="33"/>
      <c r="AP84" s="34" t="s">
        <v>873</v>
      </c>
      <c r="AQ84" s="35"/>
      <c r="AR84" s="35"/>
      <c r="AS84" s="35"/>
      <c r="AT84" s="36"/>
      <c r="AU84" s="37" t="s">
        <v>996</v>
      </c>
      <c r="AV84" s="37"/>
      <c r="AW84" s="37"/>
      <c r="AX84" s="37"/>
      <c r="AY84" s="37"/>
      <c r="AZ84" s="37"/>
      <c r="BA84" s="37"/>
      <c r="BB84" s="37"/>
      <c r="BC84" s="37"/>
      <c r="BI84" s="12" t="str">
        <f t="shared" si="6"/>
        <v>ITEM1=20231222</v>
      </c>
      <c r="BJ84" s="12" t="str">
        <f t="shared" si="7"/>
        <v>ITEM2=Ⅱ　特定個人情報ファイルの概要
　（２）　都道府県知事保存附票本人確認情報ファイル
　　　３　特定個人情報の入手・使用
　　　　②入手方法</v>
      </c>
      <c r="BK84" s="12" t="str">
        <f t="shared" si="8"/>
        <v>ITEM3=―</v>
      </c>
      <c r="BL84" s="12" t="str">
        <f t="shared" si="9"/>
        <v>ITEM4=［〇］専用線</v>
      </c>
      <c r="BM84" s="12" t="str">
        <f t="shared" si="10"/>
        <v>ITEM5=1</v>
      </c>
      <c r="BN84" s="12" t="str">
        <f t="shared" si="11"/>
        <v>ITEM6=重要な変更（「デジタル手続法」の施行及び住民基本台帳法の一部改正に伴う変更）のため</v>
      </c>
    </row>
    <row r="85" spans="1:66" ht="89.4" customHeight="1">
      <c r="A85" s="28">
        <v>45282</v>
      </c>
      <c r="B85" s="29"/>
      <c r="C85" s="29"/>
      <c r="D85" s="30"/>
      <c r="E85" s="31" t="s">
        <v>1042</v>
      </c>
      <c r="F85" s="32"/>
      <c r="G85" s="32"/>
      <c r="H85" s="32"/>
      <c r="I85" s="32"/>
      <c r="J85" s="32"/>
      <c r="K85" s="32"/>
      <c r="L85" s="32"/>
      <c r="M85" s="33"/>
      <c r="N85" s="31" t="s">
        <v>721</v>
      </c>
      <c r="O85" s="32"/>
      <c r="P85" s="32"/>
      <c r="Q85" s="32"/>
      <c r="R85" s="32"/>
      <c r="S85" s="32"/>
      <c r="T85" s="32"/>
      <c r="U85" s="32"/>
      <c r="V85" s="32"/>
      <c r="W85" s="32"/>
      <c r="X85" s="32"/>
      <c r="Y85" s="32"/>
      <c r="Z85" s="32"/>
      <c r="AA85" s="33"/>
      <c r="AB85" s="31" t="s">
        <v>764</v>
      </c>
      <c r="AC85" s="32"/>
      <c r="AD85" s="32"/>
      <c r="AE85" s="32"/>
      <c r="AF85" s="32"/>
      <c r="AG85" s="32"/>
      <c r="AH85" s="32"/>
      <c r="AI85" s="32"/>
      <c r="AJ85" s="32"/>
      <c r="AK85" s="32"/>
      <c r="AL85" s="32"/>
      <c r="AM85" s="32"/>
      <c r="AN85" s="32"/>
      <c r="AO85" s="33"/>
      <c r="AP85" s="34" t="s">
        <v>873</v>
      </c>
      <c r="AQ85" s="35"/>
      <c r="AR85" s="35"/>
      <c r="AS85" s="35"/>
      <c r="AT85" s="36"/>
      <c r="AU85" s="37" t="s">
        <v>996</v>
      </c>
      <c r="AV85" s="37"/>
      <c r="AW85" s="37"/>
      <c r="AX85" s="37"/>
      <c r="AY85" s="37"/>
      <c r="AZ85" s="37"/>
      <c r="BA85" s="37"/>
      <c r="BB85" s="37"/>
      <c r="BC85" s="37"/>
      <c r="BI85" s="12" t="str">
        <f t="shared" si="6"/>
        <v>ITEM1=20231222</v>
      </c>
      <c r="BJ85" s="12" t="str">
        <f t="shared" si="7"/>
        <v>ITEM2=Ⅱ　特定個人情報ファイルの概要
　（２）　都道府県知事保存附票本人確認情報ファイル
　　　３　特定個人情報の入手・使用
　　　　③入手の時期・頻度</v>
      </c>
      <c r="BK85" s="12" t="str">
        <f t="shared" si="8"/>
        <v>ITEM3=―</v>
      </c>
      <c r="BL85" s="12" t="str">
        <f t="shared" si="9"/>
        <v>ITEM4=戸籍の附票において、附票本人確認情報の変更又は新規作成（出生等）が発生した都度入手する。
※番号法別表に掲げる事務につき、大阪府の他の執行機関等から国外転出者に係るものに関し求めがあった場合、個人番号をその都度抽出する場合がある。</v>
      </c>
      <c r="BM85" s="12" t="str">
        <f t="shared" si="10"/>
        <v>ITEM5=1</v>
      </c>
      <c r="BN85" s="12" t="str">
        <f t="shared" si="11"/>
        <v>ITEM6=重要な変更（「デジタル手続法」の施行及び住民基本台帳法の一部改正に伴う変更）のため</v>
      </c>
    </row>
    <row r="86" spans="1:66" ht="260.39999999999998" customHeight="1">
      <c r="A86" s="28">
        <v>45282</v>
      </c>
      <c r="B86" s="29"/>
      <c r="C86" s="29"/>
      <c r="D86" s="30"/>
      <c r="E86" s="31" t="s">
        <v>1043</v>
      </c>
      <c r="F86" s="32"/>
      <c r="G86" s="32"/>
      <c r="H86" s="32"/>
      <c r="I86" s="32"/>
      <c r="J86" s="32"/>
      <c r="K86" s="32"/>
      <c r="L86" s="32"/>
      <c r="M86" s="33"/>
      <c r="N86" s="31" t="s">
        <v>721</v>
      </c>
      <c r="O86" s="32"/>
      <c r="P86" s="32"/>
      <c r="Q86" s="32"/>
      <c r="R86" s="32"/>
      <c r="S86" s="32"/>
      <c r="T86" s="32"/>
      <c r="U86" s="32"/>
      <c r="V86" s="32"/>
      <c r="W86" s="32"/>
      <c r="X86" s="32"/>
      <c r="Y86" s="32"/>
      <c r="Z86" s="32"/>
      <c r="AA86" s="33"/>
      <c r="AB86" s="31" t="s">
        <v>1044</v>
      </c>
      <c r="AC86" s="32"/>
      <c r="AD86" s="32"/>
      <c r="AE86" s="32"/>
      <c r="AF86" s="32"/>
      <c r="AG86" s="32"/>
      <c r="AH86" s="32"/>
      <c r="AI86" s="32"/>
      <c r="AJ86" s="32"/>
      <c r="AK86" s="32"/>
      <c r="AL86" s="32"/>
      <c r="AM86" s="32"/>
      <c r="AN86" s="32"/>
      <c r="AO86" s="33"/>
      <c r="AP86" s="34" t="s">
        <v>873</v>
      </c>
      <c r="AQ86" s="35"/>
      <c r="AR86" s="35"/>
      <c r="AS86" s="35"/>
      <c r="AT86" s="36"/>
      <c r="AU86" s="37" t="s">
        <v>996</v>
      </c>
      <c r="AV86" s="37"/>
      <c r="AW86" s="37"/>
      <c r="AX86" s="37"/>
      <c r="AY86" s="37"/>
      <c r="AZ86" s="37"/>
      <c r="BA86" s="37"/>
      <c r="BB86" s="37"/>
      <c r="BC86" s="37"/>
      <c r="BI86" s="12" t="str">
        <f t="shared" si="6"/>
        <v>ITEM1=20231222</v>
      </c>
      <c r="BJ86" s="12" t="str">
        <f t="shared" si="7"/>
        <v>ITEM2=Ⅱ　特定個人情報ファイルの概要
　（２）　都道府県知事保存附票本人確認情報ファイル
　　　３　特定個人情報の入手・使用
　　　　④入手に係る妥当性</v>
      </c>
      <c r="BK86" s="12" t="str">
        <f t="shared" si="8"/>
        <v>ITEM3=―</v>
      </c>
      <c r="BL86" s="12" t="str">
        <f t="shared" si="9"/>
        <v>ITEM4=法令に基づき、住民の利便の増進と国及び地方公共団体の行政の合理化に資するため、国外転出者に係る本人確認を行う上で、市町村の戸籍の附票の記載事項に変更が生じた都度、当該市町村を通じて入手し、機構に通知する必要がある。
また、入手の手段として法令に基づき構築された専用回線である住基ネット（※※）を用いることで、入手に係るリスクを軽減している。
※なお、住基法第３０条の４４の６第３項に基づき、都道府県知事保存附票本人確認情報（住民票コードに限る。）を利用し、第３０条の１５第１項又は第２項の規定による事務について個人番号を提供することができるとされている。
※※附票連携システムは、住基ネットを利用して構築されている。住基ネットは、保有情報・利用の制限、内部の不正利用の防止、外部からの侵入防止など、セキュリティ確保のための様々な措置が講じられており、平成１４年８月５日の稼働後、住基ネットへのハッキングや情報漏洩などの事件や障害は一度も発生していない。</v>
      </c>
      <c r="BM86" s="12" t="str">
        <f t="shared" si="10"/>
        <v>ITEM5=1</v>
      </c>
      <c r="BN86" s="12" t="str">
        <f t="shared" si="11"/>
        <v>ITEM6=重要な変更（「デジタル手続法」の施行及び住民基本台帳法の一部改正に伴う変更）のため</v>
      </c>
    </row>
    <row r="87" spans="1:66" ht="166.8" customHeight="1">
      <c r="A87" s="28">
        <v>45282</v>
      </c>
      <c r="B87" s="29"/>
      <c r="C87" s="29"/>
      <c r="D87" s="30"/>
      <c r="E87" s="31" t="s">
        <v>1045</v>
      </c>
      <c r="F87" s="32"/>
      <c r="G87" s="32"/>
      <c r="H87" s="32"/>
      <c r="I87" s="32"/>
      <c r="J87" s="32"/>
      <c r="K87" s="32"/>
      <c r="L87" s="32"/>
      <c r="M87" s="33"/>
      <c r="N87" s="31" t="s">
        <v>721</v>
      </c>
      <c r="O87" s="32"/>
      <c r="P87" s="32"/>
      <c r="Q87" s="32"/>
      <c r="R87" s="32"/>
      <c r="S87" s="32"/>
      <c r="T87" s="32"/>
      <c r="U87" s="32"/>
      <c r="V87" s="32"/>
      <c r="W87" s="32"/>
      <c r="X87" s="32"/>
      <c r="Y87" s="32"/>
      <c r="Z87" s="32"/>
      <c r="AA87" s="33"/>
      <c r="AB87" s="31" t="s">
        <v>1046</v>
      </c>
      <c r="AC87" s="32"/>
      <c r="AD87" s="32"/>
      <c r="AE87" s="32"/>
      <c r="AF87" s="32"/>
      <c r="AG87" s="32"/>
      <c r="AH87" s="32"/>
      <c r="AI87" s="32"/>
      <c r="AJ87" s="32"/>
      <c r="AK87" s="32"/>
      <c r="AL87" s="32"/>
      <c r="AM87" s="32"/>
      <c r="AN87" s="32"/>
      <c r="AO87" s="33"/>
      <c r="AP87" s="34" t="s">
        <v>873</v>
      </c>
      <c r="AQ87" s="35"/>
      <c r="AR87" s="35"/>
      <c r="AS87" s="35"/>
      <c r="AT87" s="36"/>
      <c r="AU87" s="37" t="s">
        <v>996</v>
      </c>
      <c r="AV87" s="37"/>
      <c r="AW87" s="37"/>
      <c r="AX87" s="37"/>
      <c r="AY87" s="37"/>
      <c r="AZ87" s="37"/>
      <c r="BA87" s="37"/>
      <c r="BB87" s="37"/>
      <c r="BC87" s="37"/>
      <c r="BI87" s="12" t="str">
        <f t="shared" si="6"/>
        <v>ITEM1=20231222</v>
      </c>
      <c r="BJ87" s="12" t="str">
        <f t="shared" si="7"/>
        <v>ITEM2=Ⅱ　特定個人情報ファイルの概要
　（２）　都道府県知事保存附票本人確認情報ファイル
　　　３　特定個人情報の入手・使用
　　　　⑤本人への明示</v>
      </c>
      <c r="BK87" s="12" t="str">
        <f t="shared" si="8"/>
        <v>ITEM3=―</v>
      </c>
      <c r="BL87" s="12" t="str">
        <f t="shared" si="9"/>
        <v>ITEM4=・大阪府知事が当該市町村の区域内における附票本人確認情報を入手することについて、住基法第３０条の４１（市町村長から都道府県知事への附票本人確認情報の通知等）に明示されている。
・大阪府知事が保有する本人確認情報を使用することについて、住基法第30条の７（都道府県知事から機構への本人確認情報の通知等）等及び大阪府ホームページに明示されている。
※大阪府知事が国外転出者に係る個人番号を抽出する場合があることについて、住基法第３０条の４４の６第３項に明示されている。</v>
      </c>
      <c r="BM87" s="12" t="str">
        <f t="shared" si="10"/>
        <v>ITEM5=1</v>
      </c>
      <c r="BN87" s="12" t="str">
        <f t="shared" si="11"/>
        <v>ITEM6=重要な変更（「デジタル手続法」の施行及び住民基本台帳法の一部改正に伴う変更）のため</v>
      </c>
    </row>
    <row r="88" spans="1:66" ht="160.19999999999999" customHeight="1">
      <c r="A88" s="28">
        <v>45282</v>
      </c>
      <c r="B88" s="29"/>
      <c r="C88" s="29"/>
      <c r="D88" s="30"/>
      <c r="E88" s="31" t="s">
        <v>1047</v>
      </c>
      <c r="F88" s="32"/>
      <c r="G88" s="32"/>
      <c r="H88" s="32"/>
      <c r="I88" s="32"/>
      <c r="J88" s="32"/>
      <c r="K88" s="32"/>
      <c r="L88" s="32"/>
      <c r="M88" s="33"/>
      <c r="N88" s="31" t="s">
        <v>721</v>
      </c>
      <c r="O88" s="32"/>
      <c r="P88" s="32"/>
      <c r="Q88" s="32"/>
      <c r="R88" s="32"/>
      <c r="S88" s="32"/>
      <c r="T88" s="32"/>
      <c r="U88" s="32"/>
      <c r="V88" s="32"/>
      <c r="W88" s="32"/>
      <c r="X88" s="32"/>
      <c r="Y88" s="32"/>
      <c r="Z88" s="32"/>
      <c r="AA88" s="33"/>
      <c r="AB88" s="31" t="s">
        <v>767</v>
      </c>
      <c r="AC88" s="32"/>
      <c r="AD88" s="32"/>
      <c r="AE88" s="32"/>
      <c r="AF88" s="32"/>
      <c r="AG88" s="32"/>
      <c r="AH88" s="32"/>
      <c r="AI88" s="32"/>
      <c r="AJ88" s="32"/>
      <c r="AK88" s="32"/>
      <c r="AL88" s="32"/>
      <c r="AM88" s="32"/>
      <c r="AN88" s="32"/>
      <c r="AO88" s="33"/>
      <c r="AP88" s="34" t="s">
        <v>873</v>
      </c>
      <c r="AQ88" s="35"/>
      <c r="AR88" s="35"/>
      <c r="AS88" s="35"/>
      <c r="AT88" s="36"/>
      <c r="AU88" s="37" t="s">
        <v>996</v>
      </c>
      <c r="AV88" s="37"/>
      <c r="AW88" s="37"/>
      <c r="AX88" s="37"/>
      <c r="AY88" s="37"/>
      <c r="AZ88" s="37"/>
      <c r="BA88" s="37"/>
      <c r="BB88" s="37"/>
      <c r="BC88" s="37"/>
      <c r="BI88" s="12" t="str">
        <f t="shared" si="6"/>
        <v>ITEM1=20231222</v>
      </c>
      <c r="BJ88" s="12" t="str">
        <f t="shared" si="7"/>
        <v>ITEM2=Ⅱ　特定個人情報ファイルの概要
　（２）　都道府県知事保存附票本人確認情報ファイル
　　　３　特定個人情報の入手・使用
　　　　⑥使用目的</v>
      </c>
      <c r="BK88" s="12" t="str">
        <f t="shared" si="8"/>
        <v>ITEM3=―</v>
      </c>
      <c r="BL88" s="12" t="str">
        <f t="shared" si="9"/>
        <v>ITEM4=特定個人情報ファイル（都道府県知事保存附票本人確認情報ファイル）において区域内の戸籍の附票に記録された全ての者の情報を保有し、その記録を常に正確に更新・管理・提供・移転する。
※番号法別表に掲げる事務につき、大阪府の他の執行機関から国外転出者に係るものに関し求めがあった場合、個人番号をその都度抽出し、第３０条の１５第１項又は第２項の規定による事務について提供する場合がある。</v>
      </c>
      <c r="BM88" s="12" t="str">
        <f t="shared" si="10"/>
        <v>ITEM5=1</v>
      </c>
      <c r="BN88" s="12" t="str">
        <f t="shared" si="11"/>
        <v>ITEM6=重要な変更（「デジタル手続法」の施行及び住民基本台帳法の一部改正に伴う変更）のため</v>
      </c>
    </row>
    <row r="89" spans="1:66" ht="109.8" customHeight="1">
      <c r="A89" s="28">
        <v>45282</v>
      </c>
      <c r="B89" s="29"/>
      <c r="C89" s="29"/>
      <c r="D89" s="30"/>
      <c r="E89" s="31" t="s">
        <v>1048</v>
      </c>
      <c r="F89" s="32"/>
      <c r="G89" s="32"/>
      <c r="H89" s="32"/>
      <c r="I89" s="32"/>
      <c r="J89" s="32"/>
      <c r="K89" s="32"/>
      <c r="L89" s="32"/>
      <c r="M89" s="33"/>
      <c r="N89" s="31" t="s">
        <v>721</v>
      </c>
      <c r="O89" s="32"/>
      <c r="P89" s="32"/>
      <c r="Q89" s="32"/>
      <c r="R89" s="32"/>
      <c r="S89" s="32"/>
      <c r="T89" s="32"/>
      <c r="U89" s="32"/>
      <c r="V89" s="32"/>
      <c r="W89" s="32"/>
      <c r="X89" s="32"/>
      <c r="Y89" s="32"/>
      <c r="Z89" s="32"/>
      <c r="AA89" s="33"/>
      <c r="AB89" s="31" t="s">
        <v>1049</v>
      </c>
      <c r="AC89" s="32"/>
      <c r="AD89" s="32"/>
      <c r="AE89" s="32"/>
      <c r="AF89" s="32"/>
      <c r="AG89" s="32"/>
      <c r="AH89" s="32"/>
      <c r="AI89" s="32"/>
      <c r="AJ89" s="32"/>
      <c r="AK89" s="32"/>
      <c r="AL89" s="32"/>
      <c r="AM89" s="32"/>
      <c r="AN89" s="32"/>
      <c r="AO89" s="33"/>
      <c r="AP89" s="34" t="s">
        <v>873</v>
      </c>
      <c r="AQ89" s="35"/>
      <c r="AR89" s="35"/>
      <c r="AS89" s="35"/>
      <c r="AT89" s="36"/>
      <c r="AU89" s="37" t="s">
        <v>996</v>
      </c>
      <c r="AV89" s="37"/>
      <c r="AW89" s="37"/>
      <c r="AX89" s="37"/>
      <c r="AY89" s="37"/>
      <c r="AZ89" s="37"/>
      <c r="BA89" s="37"/>
      <c r="BB89" s="37"/>
      <c r="BC89" s="37"/>
      <c r="BI89" s="12" t="str">
        <f t="shared" si="6"/>
        <v>ITEM1=20231222</v>
      </c>
      <c r="BJ89" s="12" t="str">
        <f t="shared" si="7"/>
        <v>ITEM2=Ⅱ　特定個人情報ファイルの概要
　（２）　都道府県知事保存附票本人確認情報ファイル
　　　３　特定個人情報の入手・使用
　　　　⑦使用の主体
　　　　　使用部署
　　　　　使用者数</v>
      </c>
      <c r="BK89" s="12" t="str">
        <f t="shared" si="8"/>
        <v>ITEM3=―</v>
      </c>
      <c r="BL89" s="12" t="str">
        <f t="shared" si="9"/>
        <v>ITEM4=総務部市町村局行政課行政グループ
10人未満</v>
      </c>
      <c r="BM89" s="12" t="str">
        <f t="shared" si="10"/>
        <v>ITEM5=1</v>
      </c>
      <c r="BN89" s="12" t="str">
        <f t="shared" si="11"/>
        <v>ITEM6=重要な変更（「デジタル手続法」の施行及び住民基本台帳法の一部改正に伴う変更）のため</v>
      </c>
    </row>
    <row r="90" spans="1:66" ht="176.4" customHeight="1">
      <c r="A90" s="28">
        <v>45282</v>
      </c>
      <c r="B90" s="29"/>
      <c r="C90" s="29"/>
      <c r="D90" s="30"/>
      <c r="E90" s="31" t="s">
        <v>1050</v>
      </c>
      <c r="F90" s="32"/>
      <c r="G90" s="32"/>
      <c r="H90" s="32"/>
      <c r="I90" s="32"/>
      <c r="J90" s="32"/>
      <c r="K90" s="32"/>
      <c r="L90" s="32"/>
      <c r="M90" s="33"/>
      <c r="N90" s="31" t="s">
        <v>721</v>
      </c>
      <c r="O90" s="32"/>
      <c r="P90" s="32"/>
      <c r="Q90" s="32"/>
      <c r="R90" s="32"/>
      <c r="S90" s="32"/>
      <c r="T90" s="32"/>
      <c r="U90" s="32"/>
      <c r="V90" s="32"/>
      <c r="W90" s="32"/>
      <c r="X90" s="32"/>
      <c r="Y90" s="32"/>
      <c r="Z90" s="32"/>
      <c r="AA90" s="33"/>
      <c r="AB90" s="31" t="s">
        <v>1051</v>
      </c>
      <c r="AC90" s="32"/>
      <c r="AD90" s="32"/>
      <c r="AE90" s="32"/>
      <c r="AF90" s="32"/>
      <c r="AG90" s="32"/>
      <c r="AH90" s="32"/>
      <c r="AI90" s="32"/>
      <c r="AJ90" s="32"/>
      <c r="AK90" s="32"/>
      <c r="AL90" s="32"/>
      <c r="AM90" s="32"/>
      <c r="AN90" s="32"/>
      <c r="AO90" s="33"/>
      <c r="AP90" s="34" t="s">
        <v>873</v>
      </c>
      <c r="AQ90" s="35"/>
      <c r="AR90" s="35"/>
      <c r="AS90" s="35"/>
      <c r="AT90" s="36"/>
      <c r="AU90" s="37" t="s">
        <v>996</v>
      </c>
      <c r="AV90" s="37"/>
      <c r="AW90" s="37"/>
      <c r="AX90" s="37"/>
      <c r="AY90" s="37"/>
      <c r="AZ90" s="37"/>
      <c r="BA90" s="37"/>
      <c r="BB90" s="37"/>
      <c r="BC90" s="37"/>
      <c r="BI90" s="12" t="str">
        <f t="shared" si="6"/>
        <v>ITEM1=20231222</v>
      </c>
      <c r="BJ90" s="12" t="str">
        <f t="shared" si="7"/>
        <v>ITEM2=Ⅱ　特定個人情報ファイルの概要
　（２）　都道府県知事保存附票本人確認情報ファイル
　　　３　特定個人情報の入手・使用
　　　　⑧使用方法</v>
      </c>
      <c r="BK90" s="12" t="str">
        <f t="shared" si="8"/>
        <v>ITEM3=―</v>
      </c>
      <c r="BL90" s="12" t="str">
        <f t="shared" si="9"/>
        <v>ITEM4=大阪府の他の執行機関からの附票本人確認情報の照会要求を受け（大阪府の他の執行機関→附票大阪府サーバ）、照会のあった住民票コード又は４情報の組合せを元に都道府県知事保存附票本人確認情報ファイルを検索し、該当する個人の附票本人確認情報を照会元へ提供する（附票大阪府サーバ→大阪府の他の執行機関）。
※その際、番号法で認められた場合に限り、附票本人確認情報の提供に併せて、当該個人の住民票コードを用いて都道府県知事保存附票本人確認情報ファイルから個人番号を抽出し、照会元に提供する場合がある。</v>
      </c>
      <c r="BM90" s="12" t="str">
        <f t="shared" si="10"/>
        <v>ITEM5=1</v>
      </c>
      <c r="BN90" s="12" t="str">
        <f t="shared" si="11"/>
        <v>ITEM6=重要な変更（「デジタル手続法」の施行及び住民基本台帳法の一部改正に伴う変更）のため</v>
      </c>
    </row>
    <row r="91" spans="1:66" ht="93" customHeight="1">
      <c r="A91" s="28">
        <v>45282</v>
      </c>
      <c r="B91" s="29"/>
      <c r="C91" s="29"/>
      <c r="D91" s="30"/>
      <c r="E91" s="31" t="s">
        <v>1052</v>
      </c>
      <c r="F91" s="32"/>
      <c r="G91" s="32"/>
      <c r="H91" s="32"/>
      <c r="I91" s="32"/>
      <c r="J91" s="32"/>
      <c r="K91" s="32"/>
      <c r="L91" s="32"/>
      <c r="M91" s="33"/>
      <c r="N91" s="31" t="s">
        <v>721</v>
      </c>
      <c r="O91" s="32"/>
      <c r="P91" s="32"/>
      <c r="Q91" s="32"/>
      <c r="R91" s="32"/>
      <c r="S91" s="32"/>
      <c r="T91" s="32"/>
      <c r="U91" s="32"/>
      <c r="V91" s="32"/>
      <c r="W91" s="32"/>
      <c r="X91" s="32"/>
      <c r="Y91" s="32"/>
      <c r="Z91" s="32"/>
      <c r="AA91" s="33"/>
      <c r="AB91" s="31" t="s">
        <v>1053</v>
      </c>
      <c r="AC91" s="32"/>
      <c r="AD91" s="32"/>
      <c r="AE91" s="32"/>
      <c r="AF91" s="32"/>
      <c r="AG91" s="32"/>
      <c r="AH91" s="32"/>
      <c r="AI91" s="32"/>
      <c r="AJ91" s="32"/>
      <c r="AK91" s="32"/>
      <c r="AL91" s="32"/>
      <c r="AM91" s="32"/>
      <c r="AN91" s="32"/>
      <c r="AO91" s="33"/>
      <c r="AP91" s="34" t="s">
        <v>873</v>
      </c>
      <c r="AQ91" s="35"/>
      <c r="AR91" s="35"/>
      <c r="AS91" s="35"/>
      <c r="AT91" s="36"/>
      <c r="AU91" s="37" t="s">
        <v>996</v>
      </c>
      <c r="AV91" s="37"/>
      <c r="AW91" s="37"/>
      <c r="AX91" s="37"/>
      <c r="AY91" s="37"/>
      <c r="AZ91" s="37"/>
      <c r="BA91" s="37"/>
      <c r="BB91" s="37"/>
      <c r="BC91" s="37"/>
      <c r="BI91" s="12" t="str">
        <f t="shared" si="6"/>
        <v>ITEM1=20231222</v>
      </c>
      <c r="BJ91" s="12" t="str">
        <f t="shared" si="7"/>
        <v>ITEM2=Ⅱ　特定個人情報ファイルの概要
　（２）　都道府県知事保存附票本人確認情報ファイル
　　　３　特定個人情報の入手・使用
　　　　⑧使用方法
　　　　　情報の突合</v>
      </c>
      <c r="BK91" s="12" t="str">
        <f t="shared" si="8"/>
        <v>ITEM3=―</v>
      </c>
      <c r="BL91" s="12" t="str">
        <f t="shared" si="9"/>
        <v>ITEM4=都道府県知事保存附票本人確認情報ファイルの住民票コードと都道府県知事保存本人確認情報ファイル</v>
      </c>
      <c r="BM91" s="12" t="str">
        <f t="shared" si="10"/>
        <v>ITEM5=1</v>
      </c>
      <c r="BN91" s="12" t="str">
        <f t="shared" si="11"/>
        <v>ITEM6=重要な変更（「デジタル手続法」の施行及び住民基本台帳法の一部改正に伴う変更）のため</v>
      </c>
    </row>
    <row r="92" spans="1:66" ht="89.4" customHeight="1">
      <c r="A92" s="28">
        <v>45282</v>
      </c>
      <c r="B92" s="29"/>
      <c r="C92" s="29"/>
      <c r="D92" s="30"/>
      <c r="E92" s="31" t="s">
        <v>1054</v>
      </c>
      <c r="F92" s="32"/>
      <c r="G92" s="32"/>
      <c r="H92" s="32"/>
      <c r="I92" s="32"/>
      <c r="J92" s="32"/>
      <c r="K92" s="32"/>
      <c r="L92" s="32"/>
      <c r="M92" s="33"/>
      <c r="N92" s="31" t="s">
        <v>721</v>
      </c>
      <c r="O92" s="32"/>
      <c r="P92" s="32"/>
      <c r="Q92" s="32"/>
      <c r="R92" s="32"/>
      <c r="S92" s="32"/>
      <c r="T92" s="32"/>
      <c r="U92" s="32"/>
      <c r="V92" s="32"/>
      <c r="W92" s="32"/>
      <c r="X92" s="32"/>
      <c r="Y92" s="32"/>
      <c r="Z92" s="32"/>
      <c r="AA92" s="33"/>
      <c r="AB92" s="31" t="s">
        <v>769</v>
      </c>
      <c r="AC92" s="32"/>
      <c r="AD92" s="32"/>
      <c r="AE92" s="32"/>
      <c r="AF92" s="32"/>
      <c r="AG92" s="32"/>
      <c r="AH92" s="32"/>
      <c r="AI92" s="32"/>
      <c r="AJ92" s="32"/>
      <c r="AK92" s="32"/>
      <c r="AL92" s="32"/>
      <c r="AM92" s="32"/>
      <c r="AN92" s="32"/>
      <c r="AO92" s="33"/>
      <c r="AP92" s="34" t="s">
        <v>873</v>
      </c>
      <c r="AQ92" s="35"/>
      <c r="AR92" s="35"/>
      <c r="AS92" s="35"/>
      <c r="AT92" s="36"/>
      <c r="AU92" s="37" t="s">
        <v>996</v>
      </c>
      <c r="AV92" s="37"/>
      <c r="AW92" s="37"/>
      <c r="AX92" s="37"/>
      <c r="AY92" s="37"/>
      <c r="AZ92" s="37"/>
      <c r="BA92" s="37"/>
      <c r="BB92" s="37"/>
      <c r="BC92" s="37"/>
      <c r="BI92" s="12" t="str">
        <f t="shared" si="6"/>
        <v>ITEM1=20231222</v>
      </c>
      <c r="BJ92" s="12" t="str">
        <f t="shared" si="7"/>
        <v>ITEM2=Ⅱ　特定個人情報ファイルの概要
　（２）　都道府県知事保存附票本人確認情報ファイル
　　　３　特定個人情報の入手・使用
　　　　⑧使用方法
　　　　　情報の統計分析</v>
      </c>
      <c r="BK92" s="12" t="str">
        <f t="shared" si="8"/>
        <v>ITEM3=―</v>
      </c>
      <c r="BL92" s="12" t="str">
        <f t="shared" si="9"/>
        <v>ITEM4=該当なし。</v>
      </c>
      <c r="BM92" s="12" t="str">
        <f t="shared" si="10"/>
        <v>ITEM5=1</v>
      </c>
      <c r="BN92" s="12" t="str">
        <f t="shared" si="11"/>
        <v>ITEM6=重要な変更（「デジタル手続法」の施行及び住民基本台帳法の一部改正に伴う変更）のため</v>
      </c>
    </row>
    <row r="93" spans="1:66" ht="106.8" customHeight="1">
      <c r="A93" s="28">
        <v>45282</v>
      </c>
      <c r="B93" s="29"/>
      <c r="C93" s="29"/>
      <c r="D93" s="30"/>
      <c r="E93" s="31" t="s">
        <v>1055</v>
      </c>
      <c r="F93" s="32"/>
      <c r="G93" s="32"/>
      <c r="H93" s="32"/>
      <c r="I93" s="32"/>
      <c r="J93" s="32"/>
      <c r="K93" s="32"/>
      <c r="L93" s="32"/>
      <c r="M93" s="33"/>
      <c r="N93" s="31" t="s">
        <v>721</v>
      </c>
      <c r="O93" s="32"/>
      <c r="P93" s="32"/>
      <c r="Q93" s="32"/>
      <c r="R93" s="32"/>
      <c r="S93" s="32"/>
      <c r="T93" s="32"/>
      <c r="U93" s="32"/>
      <c r="V93" s="32"/>
      <c r="W93" s="32"/>
      <c r="X93" s="32"/>
      <c r="Y93" s="32"/>
      <c r="Z93" s="32"/>
      <c r="AA93" s="33"/>
      <c r="AB93" s="31" t="s">
        <v>769</v>
      </c>
      <c r="AC93" s="32"/>
      <c r="AD93" s="32"/>
      <c r="AE93" s="32"/>
      <c r="AF93" s="32"/>
      <c r="AG93" s="32"/>
      <c r="AH93" s="32"/>
      <c r="AI93" s="32"/>
      <c r="AJ93" s="32"/>
      <c r="AK93" s="32"/>
      <c r="AL93" s="32"/>
      <c r="AM93" s="32"/>
      <c r="AN93" s="32"/>
      <c r="AO93" s="33"/>
      <c r="AP93" s="34" t="s">
        <v>873</v>
      </c>
      <c r="AQ93" s="35"/>
      <c r="AR93" s="35"/>
      <c r="AS93" s="35"/>
      <c r="AT93" s="36"/>
      <c r="AU93" s="37" t="s">
        <v>996</v>
      </c>
      <c r="AV93" s="37"/>
      <c r="AW93" s="37"/>
      <c r="AX93" s="37"/>
      <c r="AY93" s="37"/>
      <c r="AZ93" s="37"/>
      <c r="BA93" s="37"/>
      <c r="BB93" s="37"/>
      <c r="BC93" s="37"/>
      <c r="BI93" s="12" t="str">
        <f t="shared" si="6"/>
        <v>ITEM1=20231222</v>
      </c>
      <c r="BJ93" s="12" t="str">
        <f t="shared" si="7"/>
        <v>ITEM2=Ⅱ　特定個人情報ファイルの概要
　（２）　都道府県知事保存附票本人確認情報ファイル
　　　３　特定個人情報の入手・使用
　　　　⑧使用方法
　　　　　権利利益に影響を与え得る決定</v>
      </c>
      <c r="BK93" s="12" t="str">
        <f t="shared" si="8"/>
        <v>ITEM3=―</v>
      </c>
      <c r="BL93" s="12" t="str">
        <f t="shared" si="9"/>
        <v>ITEM4=該当なし。</v>
      </c>
      <c r="BM93" s="12" t="str">
        <f t="shared" si="10"/>
        <v>ITEM5=1</v>
      </c>
      <c r="BN93" s="12" t="str">
        <f t="shared" si="11"/>
        <v>ITEM6=重要な変更（「デジタル手続法」の施行及び住民基本台帳法の一部改正に伴う変更）のため</v>
      </c>
    </row>
    <row r="94" spans="1:66" ht="121.8" customHeight="1">
      <c r="A94" s="28">
        <v>45282</v>
      </c>
      <c r="B94" s="29"/>
      <c r="C94" s="29"/>
      <c r="D94" s="30"/>
      <c r="E94" s="31" t="s">
        <v>1056</v>
      </c>
      <c r="F94" s="32"/>
      <c r="G94" s="32"/>
      <c r="H94" s="32"/>
      <c r="I94" s="32"/>
      <c r="J94" s="32"/>
      <c r="K94" s="32"/>
      <c r="L94" s="32"/>
      <c r="M94" s="33"/>
      <c r="N94" s="31" t="s">
        <v>721</v>
      </c>
      <c r="O94" s="32"/>
      <c r="P94" s="32"/>
      <c r="Q94" s="32"/>
      <c r="R94" s="32"/>
      <c r="S94" s="32"/>
      <c r="T94" s="32"/>
      <c r="U94" s="32"/>
      <c r="V94" s="32"/>
      <c r="W94" s="32"/>
      <c r="X94" s="32"/>
      <c r="Y94" s="32"/>
      <c r="Z94" s="32"/>
      <c r="AA94" s="33"/>
      <c r="AB94" s="31" t="s">
        <v>1036</v>
      </c>
      <c r="AC94" s="32"/>
      <c r="AD94" s="32"/>
      <c r="AE94" s="32"/>
      <c r="AF94" s="32"/>
      <c r="AG94" s="32"/>
      <c r="AH94" s="32"/>
      <c r="AI94" s="32"/>
      <c r="AJ94" s="32"/>
      <c r="AK94" s="32"/>
      <c r="AL94" s="32"/>
      <c r="AM94" s="32"/>
      <c r="AN94" s="32"/>
      <c r="AO94" s="33"/>
      <c r="AP94" s="34" t="s">
        <v>873</v>
      </c>
      <c r="AQ94" s="35"/>
      <c r="AR94" s="35"/>
      <c r="AS94" s="35"/>
      <c r="AT94" s="36"/>
      <c r="AU94" s="37" t="s">
        <v>996</v>
      </c>
      <c r="AV94" s="37"/>
      <c r="AW94" s="37"/>
      <c r="AX94" s="37"/>
      <c r="AY94" s="37"/>
      <c r="AZ94" s="37"/>
      <c r="BA94" s="37"/>
      <c r="BB94" s="37"/>
      <c r="BC94" s="37"/>
      <c r="BI94" s="12" t="str">
        <f t="shared" si="6"/>
        <v>ITEM1=20231222</v>
      </c>
      <c r="BJ94" s="12" t="str">
        <f t="shared" si="7"/>
        <v>ITEM2=Ⅱ　特定個人情報ファイルの概要
　（２）　都道府県知事保存附票本人確認情報ファイル
　　　３　特定個人情報の入手・使用
　　　　⑨使用開始日</v>
      </c>
      <c r="BK94" s="12" t="str">
        <f t="shared" si="8"/>
        <v>ITEM3=―</v>
      </c>
      <c r="BL94" s="12" t="str">
        <f t="shared" si="9"/>
        <v>ITEM4=「情報通信技術の活用による行政手続等に係る関係者の利便性の向上並びに行政運営の簡素化及び効率化を図るための行政手続等における情報通信の技術の利用に関する法律等の一部を改正する法律（令和元年法律第16号）」附則第１条第10号にて規定される公布から起算して５年を超えない範囲内の政令で定める日。</v>
      </c>
      <c r="BM94" s="12" t="str">
        <f t="shared" si="10"/>
        <v>ITEM5=1</v>
      </c>
      <c r="BN94" s="12" t="str">
        <f t="shared" si="11"/>
        <v>ITEM6=重要な変更（「デジタル手続法」の施行及び住民基本台帳法の一部改正に伴う変更）のため</v>
      </c>
    </row>
    <row r="95" spans="1:66" ht="82.8" customHeight="1">
      <c r="A95" s="28">
        <v>45282</v>
      </c>
      <c r="B95" s="29"/>
      <c r="C95" s="29"/>
      <c r="D95" s="30"/>
      <c r="E95" s="31" t="s">
        <v>1057</v>
      </c>
      <c r="F95" s="32"/>
      <c r="G95" s="32"/>
      <c r="H95" s="32"/>
      <c r="I95" s="32"/>
      <c r="J95" s="32"/>
      <c r="K95" s="32"/>
      <c r="L95" s="32"/>
      <c r="M95" s="33"/>
      <c r="N95" s="31" t="s">
        <v>721</v>
      </c>
      <c r="O95" s="32"/>
      <c r="P95" s="32"/>
      <c r="Q95" s="32"/>
      <c r="R95" s="32"/>
      <c r="S95" s="32"/>
      <c r="T95" s="32"/>
      <c r="U95" s="32"/>
      <c r="V95" s="32"/>
      <c r="W95" s="32"/>
      <c r="X95" s="32"/>
      <c r="Y95" s="32"/>
      <c r="Z95" s="32"/>
      <c r="AA95" s="33"/>
      <c r="AB95" s="31" t="s">
        <v>1058</v>
      </c>
      <c r="AC95" s="32"/>
      <c r="AD95" s="32"/>
      <c r="AE95" s="32"/>
      <c r="AF95" s="32"/>
      <c r="AG95" s="32"/>
      <c r="AH95" s="32"/>
      <c r="AI95" s="32"/>
      <c r="AJ95" s="32"/>
      <c r="AK95" s="32"/>
      <c r="AL95" s="32"/>
      <c r="AM95" s="32"/>
      <c r="AN95" s="32"/>
      <c r="AO95" s="33"/>
      <c r="AP95" s="34" t="s">
        <v>873</v>
      </c>
      <c r="AQ95" s="35"/>
      <c r="AR95" s="35"/>
      <c r="AS95" s="35"/>
      <c r="AT95" s="36"/>
      <c r="AU95" s="37" t="s">
        <v>996</v>
      </c>
      <c r="AV95" s="37"/>
      <c r="AW95" s="37"/>
      <c r="AX95" s="37"/>
      <c r="AY95" s="37"/>
      <c r="AZ95" s="37"/>
      <c r="BA95" s="37"/>
      <c r="BB95" s="37"/>
      <c r="BC95" s="37"/>
      <c r="BI95" s="12" t="str">
        <f t="shared" si="6"/>
        <v>ITEM1=20231222</v>
      </c>
      <c r="BJ95" s="12" t="str">
        <f t="shared" si="7"/>
        <v>ITEM2=Ⅱ　特定個人情報ファイルの概要
　（２）　都道府県知事保存附票本人確認情報ファイル
　　　４　特定個人情報ファイルの取扱いの委託
　　　　委託の有無</v>
      </c>
      <c r="BK95" s="12" t="str">
        <f t="shared" si="8"/>
        <v>ITEM3=―</v>
      </c>
      <c r="BL95" s="12" t="str">
        <f t="shared" si="9"/>
        <v>ITEM4=委託する
（１件）</v>
      </c>
      <c r="BM95" s="12" t="str">
        <f t="shared" si="10"/>
        <v>ITEM5=1</v>
      </c>
      <c r="BN95" s="12" t="str">
        <f t="shared" si="11"/>
        <v>ITEM6=重要な変更（「デジタル手続法」の施行及び住民基本台帳法の一部改正に伴う変更）のため</v>
      </c>
    </row>
    <row r="96" spans="1:66" ht="88.2" customHeight="1">
      <c r="A96" s="28">
        <v>45282</v>
      </c>
      <c r="B96" s="29"/>
      <c r="C96" s="29"/>
      <c r="D96" s="30"/>
      <c r="E96" s="31" t="s">
        <v>1059</v>
      </c>
      <c r="F96" s="32"/>
      <c r="G96" s="32"/>
      <c r="H96" s="32"/>
      <c r="I96" s="32"/>
      <c r="J96" s="32"/>
      <c r="K96" s="32"/>
      <c r="L96" s="32"/>
      <c r="M96" s="33"/>
      <c r="N96" s="31" t="s">
        <v>721</v>
      </c>
      <c r="O96" s="32"/>
      <c r="P96" s="32"/>
      <c r="Q96" s="32"/>
      <c r="R96" s="32"/>
      <c r="S96" s="32"/>
      <c r="T96" s="32"/>
      <c r="U96" s="32"/>
      <c r="V96" s="32"/>
      <c r="W96" s="32"/>
      <c r="X96" s="32"/>
      <c r="Y96" s="32"/>
      <c r="Z96" s="32"/>
      <c r="AA96" s="33"/>
      <c r="AB96" s="31" t="s">
        <v>770</v>
      </c>
      <c r="AC96" s="32"/>
      <c r="AD96" s="32"/>
      <c r="AE96" s="32"/>
      <c r="AF96" s="32"/>
      <c r="AG96" s="32"/>
      <c r="AH96" s="32"/>
      <c r="AI96" s="32"/>
      <c r="AJ96" s="32"/>
      <c r="AK96" s="32"/>
      <c r="AL96" s="32"/>
      <c r="AM96" s="32"/>
      <c r="AN96" s="32"/>
      <c r="AO96" s="33"/>
      <c r="AP96" s="34" t="s">
        <v>873</v>
      </c>
      <c r="AQ96" s="35"/>
      <c r="AR96" s="35"/>
      <c r="AS96" s="35"/>
      <c r="AT96" s="36"/>
      <c r="AU96" s="37" t="s">
        <v>996</v>
      </c>
      <c r="AV96" s="37"/>
      <c r="AW96" s="37"/>
      <c r="AX96" s="37"/>
      <c r="AY96" s="37"/>
      <c r="AZ96" s="37"/>
      <c r="BA96" s="37"/>
      <c r="BB96" s="37"/>
      <c r="BC96" s="37"/>
      <c r="BI96" s="12" t="str">
        <f t="shared" si="6"/>
        <v>ITEM1=20231222</v>
      </c>
      <c r="BJ96" s="12" t="str">
        <f t="shared" si="7"/>
        <v>ITEM2=Ⅱ　特定個人情報ファイルの概要
　（２）　都道府県知事保存附票本人確認情報ファイル
　　　４　特定個人情報ファイルの取扱いの委託
　　　　委託事項１</v>
      </c>
      <c r="BK96" s="12" t="str">
        <f t="shared" si="8"/>
        <v>ITEM3=―</v>
      </c>
      <c r="BL96" s="12" t="str">
        <f t="shared" si="9"/>
        <v>ITEM4=附票都道府県サーバの運用及び監視に関する業務</v>
      </c>
      <c r="BM96" s="12" t="str">
        <f t="shared" si="10"/>
        <v>ITEM5=1</v>
      </c>
      <c r="BN96" s="12" t="str">
        <f t="shared" si="11"/>
        <v>ITEM6=重要な変更（「デジタル手続法」の施行及び住民基本台帳法の一部改正に伴う変更）のため</v>
      </c>
    </row>
    <row r="97" spans="1:66" ht="123" customHeight="1">
      <c r="A97" s="28">
        <v>45282</v>
      </c>
      <c r="B97" s="29"/>
      <c r="C97" s="29"/>
      <c r="D97" s="30"/>
      <c r="E97" s="31" t="s">
        <v>1060</v>
      </c>
      <c r="F97" s="32"/>
      <c r="G97" s="32"/>
      <c r="H97" s="32"/>
      <c r="I97" s="32"/>
      <c r="J97" s="32"/>
      <c r="K97" s="32"/>
      <c r="L97" s="32"/>
      <c r="M97" s="33"/>
      <c r="N97" s="31" t="s">
        <v>721</v>
      </c>
      <c r="O97" s="32"/>
      <c r="P97" s="32"/>
      <c r="Q97" s="32"/>
      <c r="R97" s="32"/>
      <c r="S97" s="32"/>
      <c r="T97" s="32"/>
      <c r="U97" s="32"/>
      <c r="V97" s="32"/>
      <c r="W97" s="32"/>
      <c r="X97" s="32"/>
      <c r="Y97" s="32"/>
      <c r="Z97" s="32"/>
      <c r="AA97" s="33"/>
      <c r="AB97" s="31" t="s">
        <v>771</v>
      </c>
      <c r="AC97" s="32"/>
      <c r="AD97" s="32"/>
      <c r="AE97" s="32"/>
      <c r="AF97" s="32"/>
      <c r="AG97" s="32"/>
      <c r="AH97" s="32"/>
      <c r="AI97" s="32"/>
      <c r="AJ97" s="32"/>
      <c r="AK97" s="32"/>
      <c r="AL97" s="32"/>
      <c r="AM97" s="32"/>
      <c r="AN97" s="32"/>
      <c r="AO97" s="33"/>
      <c r="AP97" s="34" t="s">
        <v>873</v>
      </c>
      <c r="AQ97" s="35"/>
      <c r="AR97" s="35"/>
      <c r="AS97" s="35"/>
      <c r="AT97" s="36"/>
      <c r="AU97" s="37" t="s">
        <v>996</v>
      </c>
      <c r="AV97" s="37"/>
      <c r="AW97" s="37"/>
      <c r="AX97" s="37"/>
      <c r="AY97" s="37"/>
      <c r="AZ97" s="37"/>
      <c r="BA97" s="37"/>
      <c r="BB97" s="37"/>
      <c r="BC97" s="37"/>
      <c r="BI97" s="12" t="str">
        <f t="shared" si="6"/>
        <v>ITEM1=20231222</v>
      </c>
      <c r="BJ97" s="12" t="str">
        <f t="shared" si="7"/>
        <v>ITEM2=Ⅱ　特定個人情報ファイルの概要
　（２）　都道府県知事保存附票本人確認情報ファイル
　　　４　特定個人情報ファイルの取扱いの委託
　　　　委託事項１
　　　　　①委託内容</v>
      </c>
      <c r="BK97" s="12" t="str">
        <f t="shared" si="8"/>
        <v>ITEM3=―</v>
      </c>
      <c r="BL97" s="12" t="str">
        <f t="shared" si="9"/>
        <v>ITEM4=全国の都道府県サーバを１拠点（集約センター）に集約化したことに伴い、都道府県サーバの運用と同様に附票都道府県サーバの運用及び監視に関する業務を、集約センター運用者に委託する。
委託する業務は、直接附票本人確認情報に係わらない（直接附票本人確認情報にアクセスできず、閲覧・更新・削除等を行わない。）業務を対象とする。</v>
      </c>
      <c r="BM97" s="12" t="str">
        <f t="shared" si="10"/>
        <v>ITEM5=1</v>
      </c>
      <c r="BN97" s="12" t="str">
        <f t="shared" si="11"/>
        <v>ITEM6=重要な変更（「デジタル手続法」の施行及び住民基本台帳法の一部改正に伴う変更）のため</v>
      </c>
    </row>
    <row r="98" spans="1:66" ht="118.8" customHeight="1">
      <c r="A98" s="28">
        <v>45282</v>
      </c>
      <c r="B98" s="29"/>
      <c r="C98" s="29"/>
      <c r="D98" s="30"/>
      <c r="E98" s="31" t="s">
        <v>1061</v>
      </c>
      <c r="F98" s="32"/>
      <c r="G98" s="32"/>
      <c r="H98" s="32"/>
      <c r="I98" s="32"/>
      <c r="J98" s="32"/>
      <c r="K98" s="32"/>
      <c r="L98" s="32"/>
      <c r="M98" s="33"/>
      <c r="N98" s="31" t="s">
        <v>721</v>
      </c>
      <c r="O98" s="32"/>
      <c r="P98" s="32"/>
      <c r="Q98" s="32"/>
      <c r="R98" s="32"/>
      <c r="S98" s="32"/>
      <c r="T98" s="32"/>
      <c r="U98" s="32"/>
      <c r="V98" s="32"/>
      <c r="W98" s="32"/>
      <c r="X98" s="32"/>
      <c r="Y98" s="32"/>
      <c r="Z98" s="32"/>
      <c r="AA98" s="33"/>
      <c r="AB98" s="31" t="s">
        <v>728</v>
      </c>
      <c r="AC98" s="32"/>
      <c r="AD98" s="32"/>
      <c r="AE98" s="32"/>
      <c r="AF98" s="32"/>
      <c r="AG98" s="32"/>
      <c r="AH98" s="32"/>
      <c r="AI98" s="32"/>
      <c r="AJ98" s="32"/>
      <c r="AK98" s="32"/>
      <c r="AL98" s="32"/>
      <c r="AM98" s="32"/>
      <c r="AN98" s="32"/>
      <c r="AO98" s="33"/>
      <c r="AP98" s="34" t="s">
        <v>873</v>
      </c>
      <c r="AQ98" s="35"/>
      <c r="AR98" s="35"/>
      <c r="AS98" s="35"/>
      <c r="AT98" s="36"/>
      <c r="AU98" s="37" t="s">
        <v>996</v>
      </c>
      <c r="AV98" s="37"/>
      <c r="AW98" s="37"/>
      <c r="AX98" s="37"/>
      <c r="AY98" s="37"/>
      <c r="AZ98" s="37"/>
      <c r="BA98" s="37"/>
      <c r="BB98" s="37"/>
      <c r="BC98" s="37"/>
      <c r="BI98" s="12" t="str">
        <f t="shared" si="6"/>
        <v>ITEM1=20231222</v>
      </c>
      <c r="BJ98" s="12" t="str">
        <f t="shared" si="7"/>
        <v>ITEM2=Ⅱ　特定個人情報ファイルの概要
　（２）　都道府県知事保存附票本人確認情報ファイル
　　　４　特定個人情報ファイルの取扱いの委託
　　　　委託事項１
　　　　　②取扱いを委託する特定個人情報ファイルの範囲</v>
      </c>
      <c r="BK98" s="12" t="str">
        <f t="shared" si="8"/>
        <v>ITEM3=―</v>
      </c>
      <c r="BL98" s="12" t="str">
        <f t="shared" si="9"/>
        <v>ITEM4=特定個人情報ファイルの全体</v>
      </c>
      <c r="BM98" s="12" t="str">
        <f t="shared" si="10"/>
        <v>ITEM5=1</v>
      </c>
      <c r="BN98" s="12" t="str">
        <f t="shared" si="11"/>
        <v>ITEM6=重要な変更（「デジタル手続法」の施行及び住民基本台帳法の一部改正に伴う変更）のため</v>
      </c>
    </row>
    <row r="99" spans="1:66" ht="133.19999999999999" customHeight="1">
      <c r="A99" s="28">
        <v>45282</v>
      </c>
      <c r="B99" s="29"/>
      <c r="C99" s="29"/>
      <c r="D99" s="30"/>
      <c r="E99" s="31" t="s">
        <v>1062</v>
      </c>
      <c r="F99" s="32"/>
      <c r="G99" s="32"/>
      <c r="H99" s="32"/>
      <c r="I99" s="32"/>
      <c r="J99" s="32"/>
      <c r="K99" s="32"/>
      <c r="L99" s="32"/>
      <c r="M99" s="33"/>
      <c r="N99" s="31" t="s">
        <v>721</v>
      </c>
      <c r="O99" s="32"/>
      <c r="P99" s="32"/>
      <c r="Q99" s="32"/>
      <c r="R99" s="32"/>
      <c r="S99" s="32"/>
      <c r="T99" s="32"/>
      <c r="U99" s="32"/>
      <c r="V99" s="32"/>
      <c r="W99" s="32"/>
      <c r="X99" s="32"/>
      <c r="Y99" s="32"/>
      <c r="Z99" s="32"/>
      <c r="AA99" s="33"/>
      <c r="AB99" s="31" t="s">
        <v>708</v>
      </c>
      <c r="AC99" s="32"/>
      <c r="AD99" s="32"/>
      <c r="AE99" s="32"/>
      <c r="AF99" s="32"/>
      <c r="AG99" s="32"/>
      <c r="AH99" s="32"/>
      <c r="AI99" s="32"/>
      <c r="AJ99" s="32"/>
      <c r="AK99" s="32"/>
      <c r="AL99" s="32"/>
      <c r="AM99" s="32"/>
      <c r="AN99" s="32"/>
      <c r="AO99" s="33"/>
      <c r="AP99" s="34" t="s">
        <v>873</v>
      </c>
      <c r="AQ99" s="35"/>
      <c r="AR99" s="35"/>
      <c r="AS99" s="35"/>
      <c r="AT99" s="36"/>
      <c r="AU99" s="37" t="s">
        <v>996</v>
      </c>
      <c r="AV99" s="37"/>
      <c r="AW99" s="37"/>
      <c r="AX99" s="37"/>
      <c r="AY99" s="37"/>
      <c r="AZ99" s="37"/>
      <c r="BA99" s="37"/>
      <c r="BB99" s="37"/>
      <c r="BC99" s="37"/>
      <c r="BI99" s="12" t="str">
        <f t="shared" si="6"/>
        <v>ITEM1=20231222</v>
      </c>
      <c r="BJ99" s="12" t="str">
        <f t="shared" si="7"/>
        <v>ITEM2=Ⅱ　特定個人情報ファイルの概要
　（２）　都道府県知事保存附票本人確認情報ファイル
　　　４　特定個人情報ファイルの取扱いの委託
　　　　委託事項１
　　　　　②取扱いを委託する特定個人情報ファイルの範囲
　　　　　　対象となる本人の数</v>
      </c>
      <c r="BK99" s="12" t="str">
        <f t="shared" si="8"/>
        <v>ITEM3=―</v>
      </c>
      <c r="BL99" s="12" t="str">
        <f t="shared" si="9"/>
        <v>ITEM4=1,000万人以上</v>
      </c>
      <c r="BM99" s="12" t="str">
        <f t="shared" si="10"/>
        <v>ITEM5=1</v>
      </c>
      <c r="BN99" s="12" t="str">
        <f t="shared" si="11"/>
        <v>ITEM6=重要な変更（「デジタル手続法」の施行及び住民基本台帳法の一部改正に伴う変更）のため</v>
      </c>
    </row>
    <row r="100" spans="1:66" ht="138.6" customHeight="1">
      <c r="A100" s="28">
        <v>45282</v>
      </c>
      <c r="B100" s="29"/>
      <c r="C100" s="29"/>
      <c r="D100" s="30"/>
      <c r="E100" s="31" t="s">
        <v>1063</v>
      </c>
      <c r="F100" s="32"/>
      <c r="G100" s="32"/>
      <c r="H100" s="32"/>
      <c r="I100" s="32"/>
      <c r="J100" s="32"/>
      <c r="K100" s="32"/>
      <c r="L100" s="32"/>
      <c r="M100" s="33"/>
      <c r="N100" s="31" t="s">
        <v>721</v>
      </c>
      <c r="O100" s="32"/>
      <c r="P100" s="32"/>
      <c r="Q100" s="32"/>
      <c r="R100" s="32"/>
      <c r="S100" s="32"/>
      <c r="T100" s="32"/>
      <c r="U100" s="32"/>
      <c r="V100" s="32"/>
      <c r="W100" s="32"/>
      <c r="X100" s="32"/>
      <c r="Y100" s="32"/>
      <c r="Z100" s="32"/>
      <c r="AA100" s="33"/>
      <c r="AB100" s="31" t="s">
        <v>729</v>
      </c>
      <c r="AC100" s="32"/>
      <c r="AD100" s="32"/>
      <c r="AE100" s="32"/>
      <c r="AF100" s="32"/>
      <c r="AG100" s="32"/>
      <c r="AH100" s="32"/>
      <c r="AI100" s="32"/>
      <c r="AJ100" s="32"/>
      <c r="AK100" s="32"/>
      <c r="AL100" s="32"/>
      <c r="AM100" s="32"/>
      <c r="AN100" s="32"/>
      <c r="AO100" s="33"/>
      <c r="AP100" s="34" t="s">
        <v>873</v>
      </c>
      <c r="AQ100" s="35"/>
      <c r="AR100" s="35"/>
      <c r="AS100" s="35"/>
      <c r="AT100" s="36"/>
      <c r="AU100" s="37" t="s">
        <v>996</v>
      </c>
      <c r="AV100" s="37"/>
      <c r="AW100" s="37"/>
      <c r="AX100" s="37"/>
      <c r="AY100" s="37"/>
      <c r="AZ100" s="37"/>
      <c r="BA100" s="37"/>
      <c r="BB100" s="37"/>
      <c r="BC100" s="37"/>
      <c r="BI100" s="12" t="str">
        <f t="shared" si="6"/>
        <v>ITEM1=20231222</v>
      </c>
      <c r="BJ100" s="12" t="str">
        <f t="shared" si="7"/>
        <v>ITEM2=Ⅱ　特定個人情報ファイルの概要
　（２）　都道府県知事保存附票本人確認情報ファイル
　　　４　特定個人情報ファイルの取扱いの委託
　　　　委託事項１
　　　　　②取扱いを委託する特定個人情報ファイルの範囲
　　　　　　対象となる本人の範囲</v>
      </c>
      <c r="BK100" s="12" t="str">
        <f t="shared" si="8"/>
        <v>ITEM3=―</v>
      </c>
      <c r="BL100" s="12" t="str">
        <f t="shared" si="9"/>
        <v>ITEM4=「２．③対象となる本人の範囲」と同上</v>
      </c>
      <c r="BM100" s="12" t="str">
        <f t="shared" si="10"/>
        <v>ITEM5=1</v>
      </c>
      <c r="BN100" s="12" t="str">
        <f t="shared" si="11"/>
        <v>ITEM6=重要な変更（「デジタル手続法」の施行及び住民基本台帳法の一部改正に伴う変更）のため</v>
      </c>
    </row>
    <row r="101" spans="1:66" ht="124.8" customHeight="1">
      <c r="A101" s="28">
        <v>45282</v>
      </c>
      <c r="B101" s="29"/>
      <c r="C101" s="29"/>
      <c r="D101" s="30"/>
      <c r="E101" s="31" t="s">
        <v>1064</v>
      </c>
      <c r="F101" s="32"/>
      <c r="G101" s="32"/>
      <c r="H101" s="32"/>
      <c r="I101" s="32"/>
      <c r="J101" s="32"/>
      <c r="K101" s="32"/>
      <c r="L101" s="32"/>
      <c r="M101" s="33"/>
      <c r="N101" s="31" t="s">
        <v>721</v>
      </c>
      <c r="O101" s="32"/>
      <c r="P101" s="32"/>
      <c r="Q101" s="32"/>
      <c r="R101" s="32"/>
      <c r="S101" s="32"/>
      <c r="T101" s="32"/>
      <c r="U101" s="32"/>
      <c r="V101" s="32"/>
      <c r="W101" s="32"/>
      <c r="X101" s="32"/>
      <c r="Y101" s="32"/>
      <c r="Z101" s="32"/>
      <c r="AA101" s="33"/>
      <c r="AB101" s="31" t="s">
        <v>772</v>
      </c>
      <c r="AC101" s="32"/>
      <c r="AD101" s="32"/>
      <c r="AE101" s="32"/>
      <c r="AF101" s="32"/>
      <c r="AG101" s="32"/>
      <c r="AH101" s="32"/>
      <c r="AI101" s="32"/>
      <c r="AJ101" s="32"/>
      <c r="AK101" s="32"/>
      <c r="AL101" s="32"/>
      <c r="AM101" s="32"/>
      <c r="AN101" s="32"/>
      <c r="AO101" s="33"/>
      <c r="AP101" s="34" t="s">
        <v>873</v>
      </c>
      <c r="AQ101" s="35"/>
      <c r="AR101" s="35"/>
      <c r="AS101" s="35"/>
      <c r="AT101" s="36"/>
      <c r="AU101" s="37" t="s">
        <v>996</v>
      </c>
      <c r="AV101" s="37"/>
      <c r="AW101" s="37"/>
      <c r="AX101" s="37"/>
      <c r="AY101" s="37"/>
      <c r="AZ101" s="37"/>
      <c r="BA101" s="37"/>
      <c r="BB101" s="37"/>
      <c r="BC101" s="37"/>
      <c r="BI101" s="12" t="str">
        <f t="shared" si="6"/>
        <v>ITEM1=20231222</v>
      </c>
      <c r="BJ101" s="12" t="str">
        <f t="shared" si="7"/>
        <v>ITEM2=Ⅱ　特定個人情報ファイルの概要
　（２）　都道府県知事保存附票本人確認情報ファイル
　　　４　特定個人情報ファイルの取扱いの委託
　　　　委託事項１
　　　　　②取扱いを委託する特定個人情報ファイルの範囲
　　　　　　その妥当性</v>
      </c>
      <c r="BK101" s="12" t="str">
        <f t="shared" si="8"/>
        <v>ITEM3=―</v>
      </c>
      <c r="BL101" s="12" t="str">
        <f t="shared" si="9"/>
        <v>ITEM4=本特定人情報ファイル（都道府県知事保存附票本人確認情報ファイル）が保存される附票都道府県サーバの運用及び監視業務を委託することによる。
なお、「①委託内容」の通り、委託事項は、直接附票本人確認情報に係わらない事務を対象としているため、委託先においては、特定個人情報ファイルに記録された情報そのものを扱う事務は実施しない。</v>
      </c>
      <c r="BM101" s="12" t="str">
        <f t="shared" si="10"/>
        <v>ITEM5=1</v>
      </c>
      <c r="BN101" s="12" t="str">
        <f t="shared" si="11"/>
        <v>ITEM6=重要な変更（「デジタル手続法」の施行及び住民基本台帳法の一部改正に伴う変更）のため</v>
      </c>
    </row>
    <row r="102" spans="1:66" ht="99.6" customHeight="1">
      <c r="A102" s="28">
        <v>45282</v>
      </c>
      <c r="B102" s="29"/>
      <c r="C102" s="29"/>
      <c r="D102" s="30"/>
      <c r="E102" s="31" t="s">
        <v>1065</v>
      </c>
      <c r="F102" s="32"/>
      <c r="G102" s="32"/>
      <c r="H102" s="32"/>
      <c r="I102" s="32"/>
      <c r="J102" s="32"/>
      <c r="K102" s="32"/>
      <c r="L102" s="32"/>
      <c r="M102" s="33"/>
      <c r="N102" s="31" t="s">
        <v>721</v>
      </c>
      <c r="O102" s="32"/>
      <c r="P102" s="32"/>
      <c r="Q102" s="32"/>
      <c r="R102" s="32"/>
      <c r="S102" s="32"/>
      <c r="T102" s="32"/>
      <c r="U102" s="32"/>
      <c r="V102" s="32"/>
      <c r="W102" s="32"/>
      <c r="X102" s="32"/>
      <c r="Y102" s="32"/>
      <c r="Z102" s="32"/>
      <c r="AA102" s="33"/>
      <c r="AB102" s="31" t="s">
        <v>722</v>
      </c>
      <c r="AC102" s="32"/>
      <c r="AD102" s="32"/>
      <c r="AE102" s="32"/>
      <c r="AF102" s="32"/>
      <c r="AG102" s="32"/>
      <c r="AH102" s="32"/>
      <c r="AI102" s="32"/>
      <c r="AJ102" s="32"/>
      <c r="AK102" s="32"/>
      <c r="AL102" s="32"/>
      <c r="AM102" s="32"/>
      <c r="AN102" s="32"/>
      <c r="AO102" s="33"/>
      <c r="AP102" s="34" t="s">
        <v>873</v>
      </c>
      <c r="AQ102" s="35"/>
      <c r="AR102" s="35"/>
      <c r="AS102" s="35"/>
      <c r="AT102" s="36"/>
      <c r="AU102" s="37" t="s">
        <v>996</v>
      </c>
      <c r="AV102" s="37"/>
      <c r="AW102" s="37"/>
      <c r="AX102" s="37"/>
      <c r="AY102" s="37"/>
      <c r="AZ102" s="37"/>
      <c r="BA102" s="37"/>
      <c r="BB102" s="37"/>
      <c r="BC102" s="37"/>
      <c r="BI102" s="12" t="str">
        <f t="shared" si="6"/>
        <v>ITEM1=20231222</v>
      </c>
      <c r="BJ102" s="12" t="str">
        <f t="shared" si="7"/>
        <v>ITEM2=Ⅱ　特定個人情報ファイルの概要
　（２）　都道府県知事保存附票本人確認情報ファイル
　　　４　特定個人情報ファイルの取扱いの委託
　　　　委託事項１
　　　　　③委託先における取扱い者数</v>
      </c>
      <c r="BK102" s="12" t="str">
        <f t="shared" si="8"/>
        <v>ITEM3=―</v>
      </c>
      <c r="BL102" s="12" t="str">
        <f t="shared" si="9"/>
        <v>ITEM4=10人未満</v>
      </c>
      <c r="BM102" s="12" t="str">
        <f t="shared" si="10"/>
        <v>ITEM5=1</v>
      </c>
      <c r="BN102" s="12" t="str">
        <f t="shared" si="11"/>
        <v>ITEM6=重要な変更（「デジタル手続法」の施行及び住民基本台帳法の一部改正に伴う変更）のため</v>
      </c>
    </row>
    <row r="103" spans="1:66" ht="108.6" customHeight="1">
      <c r="A103" s="28">
        <v>45282</v>
      </c>
      <c r="B103" s="29"/>
      <c r="C103" s="29"/>
      <c r="D103" s="30"/>
      <c r="E103" s="31" t="s">
        <v>1066</v>
      </c>
      <c r="F103" s="32"/>
      <c r="G103" s="32"/>
      <c r="H103" s="32"/>
      <c r="I103" s="32"/>
      <c r="J103" s="32"/>
      <c r="K103" s="32"/>
      <c r="L103" s="32"/>
      <c r="M103" s="33"/>
      <c r="N103" s="31" t="s">
        <v>721</v>
      </c>
      <c r="O103" s="32"/>
      <c r="P103" s="32"/>
      <c r="Q103" s="32"/>
      <c r="R103" s="32"/>
      <c r="S103" s="32"/>
      <c r="T103" s="32"/>
      <c r="U103" s="32"/>
      <c r="V103" s="32"/>
      <c r="W103" s="32"/>
      <c r="X103" s="32"/>
      <c r="Y103" s="32"/>
      <c r="Z103" s="32"/>
      <c r="AA103" s="33"/>
      <c r="AB103" s="31" t="s">
        <v>1041</v>
      </c>
      <c r="AC103" s="32"/>
      <c r="AD103" s="32"/>
      <c r="AE103" s="32"/>
      <c r="AF103" s="32"/>
      <c r="AG103" s="32"/>
      <c r="AH103" s="32"/>
      <c r="AI103" s="32"/>
      <c r="AJ103" s="32"/>
      <c r="AK103" s="32"/>
      <c r="AL103" s="32"/>
      <c r="AM103" s="32"/>
      <c r="AN103" s="32"/>
      <c r="AO103" s="33"/>
      <c r="AP103" s="34" t="s">
        <v>873</v>
      </c>
      <c r="AQ103" s="35"/>
      <c r="AR103" s="35"/>
      <c r="AS103" s="35"/>
      <c r="AT103" s="36"/>
      <c r="AU103" s="37" t="s">
        <v>996</v>
      </c>
      <c r="AV103" s="37"/>
      <c r="AW103" s="37"/>
      <c r="AX103" s="37"/>
      <c r="AY103" s="37"/>
      <c r="AZ103" s="37"/>
      <c r="BA103" s="37"/>
      <c r="BB103" s="37"/>
      <c r="BC103" s="37"/>
      <c r="BI103" s="12" t="str">
        <f t="shared" ref="BI103:BI166" si="12">"ITEM"&amp;$BI$4&amp;"="&amp;IF(TRIM($A103)="","",TEXT($A103,"yyyymmdd"))</f>
        <v>ITEM1=20231222</v>
      </c>
      <c r="BJ103" s="12" t="str">
        <f t="shared" ref="BJ103:BJ166" si="13">"ITEM"&amp;$BJ$4&amp;"="&amp;IF(TRIM($E103)="","",$E103)</f>
        <v>ITEM2=Ⅱ　特定個人情報ファイルの概要
　（２）　都道府県知事保存附票本人確認情報ファイル
　　　４　特定個人情報ファイルの取扱いの委託
　　　　委託事項１
　　　　　④委託先への特定個人情報ファイルの提供方法</v>
      </c>
      <c r="BK103" s="12" t="str">
        <f t="shared" ref="BK103:BK166" si="14">"ITEM"&amp;$BK$4&amp;"="&amp;IF(TRIM($N103)="","",$N103)</f>
        <v>ITEM3=―</v>
      </c>
      <c r="BL103" s="12" t="str">
        <f t="shared" ref="BL103:BL166" si="15">"ITEM"&amp;$BL$4&amp;"="&amp;IF(TRIM($AB103)="","",$AB103)</f>
        <v>ITEM4=［〇］専用線</v>
      </c>
      <c r="BM103" s="12" t="str">
        <f t="shared" ref="BM103:BM166" si="16">"ITEM"&amp;$BM$4&amp;"="&amp;IF(TRIM($AP103)="","",IF(ISERROR(MATCH($AP103,$CA$3:$CA$4,0)),"INPUT_ERROR",MATCH($AP103,$CA$3:$CA$4,0)))</f>
        <v>ITEM5=1</v>
      </c>
      <c r="BN103" s="12" t="str">
        <f t="shared" ref="BN103:BN166" si="17">"ITEM"&amp;$BN$4&amp;"="&amp;IF(TRIM($AU103)="","",$AU103)</f>
        <v>ITEM6=重要な変更（「デジタル手続法」の施行及び住民基本台帳法の一部改正に伴う変更）のため</v>
      </c>
    </row>
    <row r="104" spans="1:66" ht="109.8" customHeight="1">
      <c r="A104" s="28">
        <v>45282</v>
      </c>
      <c r="B104" s="29"/>
      <c r="C104" s="29"/>
      <c r="D104" s="30"/>
      <c r="E104" s="31" t="s">
        <v>1067</v>
      </c>
      <c r="F104" s="32"/>
      <c r="G104" s="32"/>
      <c r="H104" s="32"/>
      <c r="I104" s="32"/>
      <c r="J104" s="32"/>
      <c r="K104" s="32"/>
      <c r="L104" s="32"/>
      <c r="M104" s="33"/>
      <c r="N104" s="31" t="s">
        <v>721</v>
      </c>
      <c r="O104" s="32"/>
      <c r="P104" s="32"/>
      <c r="Q104" s="32"/>
      <c r="R104" s="32"/>
      <c r="S104" s="32"/>
      <c r="T104" s="32"/>
      <c r="U104" s="32"/>
      <c r="V104" s="32"/>
      <c r="W104" s="32"/>
      <c r="X104" s="32"/>
      <c r="Y104" s="32"/>
      <c r="Z104" s="32"/>
      <c r="AA104" s="33"/>
      <c r="AB104" s="31" t="s">
        <v>731</v>
      </c>
      <c r="AC104" s="32"/>
      <c r="AD104" s="32"/>
      <c r="AE104" s="32"/>
      <c r="AF104" s="32"/>
      <c r="AG104" s="32"/>
      <c r="AH104" s="32"/>
      <c r="AI104" s="32"/>
      <c r="AJ104" s="32"/>
      <c r="AK104" s="32"/>
      <c r="AL104" s="32"/>
      <c r="AM104" s="32"/>
      <c r="AN104" s="32"/>
      <c r="AO104" s="33"/>
      <c r="AP104" s="34" t="s">
        <v>873</v>
      </c>
      <c r="AQ104" s="35"/>
      <c r="AR104" s="35"/>
      <c r="AS104" s="35"/>
      <c r="AT104" s="36"/>
      <c r="AU104" s="37" t="s">
        <v>996</v>
      </c>
      <c r="AV104" s="37"/>
      <c r="AW104" s="37"/>
      <c r="AX104" s="37"/>
      <c r="AY104" s="37"/>
      <c r="AZ104" s="37"/>
      <c r="BA104" s="37"/>
      <c r="BB104" s="37"/>
      <c r="BC104" s="37"/>
      <c r="BI104" s="12" t="str">
        <f t="shared" si="12"/>
        <v>ITEM1=20231222</v>
      </c>
      <c r="BJ104" s="12" t="str">
        <f t="shared" si="13"/>
        <v>ITEM2=Ⅱ　特定個人情報ファイルの概要
　（２）　都道府県知事保存附票本人確認情報ファイル
　　　４　特定個人情報ファイルの取扱いの委託
　　　　委託事項１
　　　　　⑤委託先名の確認情報</v>
      </c>
      <c r="BK104" s="12" t="str">
        <f t="shared" si="14"/>
        <v>ITEM3=―</v>
      </c>
      <c r="BL104" s="12" t="str">
        <f t="shared" si="15"/>
        <v>ITEM4=大阪府ホームページ（委託役務等随意契約実績状況）にて公表している。
https://www.pref.osaka.lg.jp/keiyaku_2/e-nyuusatsu/itakuekimuzuikei.html</v>
      </c>
      <c r="BM104" s="12" t="str">
        <f t="shared" si="16"/>
        <v>ITEM5=1</v>
      </c>
      <c r="BN104" s="12" t="str">
        <f t="shared" si="17"/>
        <v>ITEM6=重要な変更（「デジタル手続法」の施行及び住民基本台帳法の一部改正に伴う変更）のため</v>
      </c>
    </row>
    <row r="105" spans="1:66" ht="94.8" customHeight="1">
      <c r="A105" s="28">
        <v>45282</v>
      </c>
      <c r="B105" s="29"/>
      <c r="C105" s="29"/>
      <c r="D105" s="30"/>
      <c r="E105" s="31" t="s">
        <v>1068</v>
      </c>
      <c r="F105" s="32"/>
      <c r="G105" s="32"/>
      <c r="H105" s="32"/>
      <c r="I105" s="32"/>
      <c r="J105" s="32"/>
      <c r="K105" s="32"/>
      <c r="L105" s="32"/>
      <c r="M105" s="33"/>
      <c r="N105" s="31" t="s">
        <v>721</v>
      </c>
      <c r="O105" s="32"/>
      <c r="P105" s="32"/>
      <c r="Q105" s="32"/>
      <c r="R105" s="32"/>
      <c r="S105" s="32"/>
      <c r="T105" s="32"/>
      <c r="U105" s="32"/>
      <c r="V105" s="32"/>
      <c r="W105" s="32"/>
      <c r="X105" s="32"/>
      <c r="Y105" s="32"/>
      <c r="Z105" s="32"/>
      <c r="AA105" s="33"/>
      <c r="AB105" s="31" t="s">
        <v>732</v>
      </c>
      <c r="AC105" s="32"/>
      <c r="AD105" s="32"/>
      <c r="AE105" s="32"/>
      <c r="AF105" s="32"/>
      <c r="AG105" s="32"/>
      <c r="AH105" s="32"/>
      <c r="AI105" s="32"/>
      <c r="AJ105" s="32"/>
      <c r="AK105" s="32"/>
      <c r="AL105" s="32"/>
      <c r="AM105" s="32"/>
      <c r="AN105" s="32"/>
      <c r="AO105" s="33"/>
      <c r="AP105" s="34" t="s">
        <v>873</v>
      </c>
      <c r="AQ105" s="35"/>
      <c r="AR105" s="35"/>
      <c r="AS105" s="35"/>
      <c r="AT105" s="36"/>
      <c r="AU105" s="37" t="s">
        <v>996</v>
      </c>
      <c r="AV105" s="37"/>
      <c r="AW105" s="37"/>
      <c r="AX105" s="37"/>
      <c r="AY105" s="37"/>
      <c r="AZ105" s="37"/>
      <c r="BA105" s="37"/>
      <c r="BB105" s="37"/>
      <c r="BC105" s="37"/>
      <c r="BI105" s="12" t="str">
        <f t="shared" si="12"/>
        <v>ITEM1=20231222</v>
      </c>
      <c r="BJ105" s="12" t="str">
        <f t="shared" si="13"/>
        <v>ITEM2=Ⅱ　特定個人情報ファイルの概要
　（２）　都道府県知事保存附票本人確認情報ファイル
　　　４　特定個人情報ファイルの取扱いの委託
　　　　委託事項１
　　　　　⑥委託先名</v>
      </c>
      <c r="BK105" s="12" t="str">
        <f t="shared" si="14"/>
        <v>ITEM3=―</v>
      </c>
      <c r="BL105" s="12" t="str">
        <f t="shared" si="15"/>
        <v>ITEM4=地方公共団体情報システム機構（機構）</v>
      </c>
      <c r="BM105" s="12" t="str">
        <f t="shared" si="16"/>
        <v>ITEM5=1</v>
      </c>
      <c r="BN105" s="12" t="str">
        <f t="shared" si="17"/>
        <v>ITEM6=重要な変更（「デジタル手続法」の施行及び住民基本台帳法の一部改正に伴う変更）のため</v>
      </c>
    </row>
    <row r="106" spans="1:66" ht="88.8" customHeight="1">
      <c r="A106" s="28">
        <v>45282</v>
      </c>
      <c r="B106" s="29"/>
      <c r="C106" s="29"/>
      <c r="D106" s="30"/>
      <c r="E106" s="31" t="s">
        <v>1069</v>
      </c>
      <c r="F106" s="32"/>
      <c r="G106" s="32"/>
      <c r="H106" s="32"/>
      <c r="I106" s="32"/>
      <c r="J106" s="32"/>
      <c r="K106" s="32"/>
      <c r="L106" s="32"/>
      <c r="M106" s="33"/>
      <c r="N106" s="31" t="s">
        <v>721</v>
      </c>
      <c r="O106" s="32"/>
      <c r="P106" s="32"/>
      <c r="Q106" s="32"/>
      <c r="R106" s="32"/>
      <c r="S106" s="32"/>
      <c r="T106" s="32"/>
      <c r="U106" s="32"/>
      <c r="V106" s="32"/>
      <c r="W106" s="32"/>
      <c r="X106" s="32"/>
      <c r="Y106" s="32"/>
      <c r="Z106" s="32"/>
      <c r="AA106" s="33"/>
      <c r="AB106" s="31" t="s">
        <v>733</v>
      </c>
      <c r="AC106" s="32"/>
      <c r="AD106" s="32"/>
      <c r="AE106" s="32"/>
      <c r="AF106" s="32"/>
      <c r="AG106" s="32"/>
      <c r="AH106" s="32"/>
      <c r="AI106" s="32"/>
      <c r="AJ106" s="32"/>
      <c r="AK106" s="32"/>
      <c r="AL106" s="32"/>
      <c r="AM106" s="32"/>
      <c r="AN106" s="32"/>
      <c r="AO106" s="33"/>
      <c r="AP106" s="34" t="s">
        <v>873</v>
      </c>
      <c r="AQ106" s="35"/>
      <c r="AR106" s="35"/>
      <c r="AS106" s="35"/>
      <c r="AT106" s="36"/>
      <c r="AU106" s="37" t="s">
        <v>996</v>
      </c>
      <c r="AV106" s="37"/>
      <c r="AW106" s="37"/>
      <c r="AX106" s="37"/>
      <c r="AY106" s="37"/>
      <c r="AZ106" s="37"/>
      <c r="BA106" s="37"/>
      <c r="BB106" s="37"/>
      <c r="BC106" s="37"/>
      <c r="BI106" s="12" t="str">
        <f t="shared" si="12"/>
        <v>ITEM1=20231222</v>
      </c>
      <c r="BJ106" s="12" t="str">
        <f t="shared" si="13"/>
        <v>ITEM2=Ⅱ　特定個人情報ファイルの概要
　（２）　都道府県知事保存附票本人確認情報ファイル
　　　４　特定個人情報ファイルの取扱いの委託
　　　　委託事項１
　　　　　⑦再委託の有無</v>
      </c>
      <c r="BK106" s="12" t="str">
        <f t="shared" si="14"/>
        <v>ITEM3=―</v>
      </c>
      <c r="BL106" s="12" t="str">
        <f t="shared" si="15"/>
        <v>ITEM4=再委託する</v>
      </c>
      <c r="BM106" s="12" t="str">
        <f t="shared" si="16"/>
        <v>ITEM5=1</v>
      </c>
      <c r="BN106" s="12" t="str">
        <f t="shared" si="17"/>
        <v>ITEM6=重要な変更（「デジタル手続法」の施行及び住民基本台帳法の一部改正に伴う変更）のため</v>
      </c>
    </row>
    <row r="107" spans="1:66" ht="102.6" customHeight="1">
      <c r="A107" s="28">
        <v>45282</v>
      </c>
      <c r="B107" s="29"/>
      <c r="C107" s="29"/>
      <c r="D107" s="30"/>
      <c r="E107" s="31" t="s">
        <v>1070</v>
      </c>
      <c r="F107" s="32"/>
      <c r="G107" s="32"/>
      <c r="H107" s="32"/>
      <c r="I107" s="32"/>
      <c r="J107" s="32"/>
      <c r="K107" s="32"/>
      <c r="L107" s="32"/>
      <c r="M107" s="33"/>
      <c r="N107" s="31" t="s">
        <v>721</v>
      </c>
      <c r="O107" s="32"/>
      <c r="P107" s="32"/>
      <c r="Q107" s="32"/>
      <c r="R107" s="32"/>
      <c r="S107" s="32"/>
      <c r="T107" s="32"/>
      <c r="U107" s="32"/>
      <c r="V107" s="32"/>
      <c r="W107" s="32"/>
      <c r="X107" s="32"/>
      <c r="Y107" s="32"/>
      <c r="Z107" s="32"/>
      <c r="AA107" s="33"/>
      <c r="AB107" s="31" t="s">
        <v>734</v>
      </c>
      <c r="AC107" s="32"/>
      <c r="AD107" s="32"/>
      <c r="AE107" s="32"/>
      <c r="AF107" s="32"/>
      <c r="AG107" s="32"/>
      <c r="AH107" s="32"/>
      <c r="AI107" s="32"/>
      <c r="AJ107" s="32"/>
      <c r="AK107" s="32"/>
      <c r="AL107" s="32"/>
      <c r="AM107" s="32"/>
      <c r="AN107" s="32"/>
      <c r="AO107" s="33"/>
      <c r="AP107" s="34" t="s">
        <v>873</v>
      </c>
      <c r="AQ107" s="35"/>
      <c r="AR107" s="35"/>
      <c r="AS107" s="35"/>
      <c r="AT107" s="36"/>
      <c r="AU107" s="37" t="s">
        <v>996</v>
      </c>
      <c r="AV107" s="37"/>
      <c r="AW107" s="37"/>
      <c r="AX107" s="37"/>
      <c r="AY107" s="37"/>
      <c r="AZ107" s="37"/>
      <c r="BA107" s="37"/>
      <c r="BB107" s="37"/>
      <c r="BC107" s="37"/>
      <c r="BI107" s="12" t="str">
        <f t="shared" si="12"/>
        <v>ITEM1=20231222</v>
      </c>
      <c r="BJ107" s="12" t="str">
        <f t="shared" si="13"/>
        <v>ITEM2=Ⅱ　特定個人情報ファイルの概要
　（２）　都道府県知事保存附票本人確認情報ファイル
　　　４　特定個人情報ファイルの取扱いの委託
　　　　委託事項１
　　　　　⑧再委託の許諾方法</v>
      </c>
      <c r="BK107" s="12" t="str">
        <f t="shared" si="14"/>
        <v>ITEM3=―</v>
      </c>
      <c r="BL107" s="12" t="str">
        <f t="shared" si="15"/>
        <v>ITEM4=再委託を行う際は、契約書に基づき、再委託する業務範囲や再委託の条件、再委託に対する管理方法等を書面において確認した上で、承諾を行っている。</v>
      </c>
      <c r="BM107" s="12" t="str">
        <f t="shared" si="16"/>
        <v>ITEM5=1</v>
      </c>
      <c r="BN107" s="12" t="str">
        <f t="shared" si="17"/>
        <v>ITEM6=重要な変更（「デジタル手続法」の施行及び住民基本台帳法の一部改正に伴う変更）のため</v>
      </c>
    </row>
    <row r="108" spans="1:66" ht="87.6" customHeight="1">
      <c r="A108" s="28">
        <v>45282</v>
      </c>
      <c r="B108" s="29"/>
      <c r="C108" s="29"/>
      <c r="D108" s="30"/>
      <c r="E108" s="31" t="s">
        <v>1071</v>
      </c>
      <c r="F108" s="32"/>
      <c r="G108" s="32"/>
      <c r="H108" s="32"/>
      <c r="I108" s="32"/>
      <c r="J108" s="32"/>
      <c r="K108" s="32"/>
      <c r="L108" s="32"/>
      <c r="M108" s="33"/>
      <c r="N108" s="31" t="s">
        <v>721</v>
      </c>
      <c r="O108" s="32"/>
      <c r="P108" s="32"/>
      <c r="Q108" s="32"/>
      <c r="R108" s="32"/>
      <c r="S108" s="32"/>
      <c r="T108" s="32"/>
      <c r="U108" s="32"/>
      <c r="V108" s="32"/>
      <c r="W108" s="32"/>
      <c r="X108" s="32"/>
      <c r="Y108" s="32"/>
      <c r="Z108" s="32"/>
      <c r="AA108" s="33"/>
      <c r="AB108" s="31" t="s">
        <v>1072</v>
      </c>
      <c r="AC108" s="32"/>
      <c r="AD108" s="32"/>
      <c r="AE108" s="32"/>
      <c r="AF108" s="32"/>
      <c r="AG108" s="32"/>
      <c r="AH108" s="32"/>
      <c r="AI108" s="32"/>
      <c r="AJ108" s="32"/>
      <c r="AK108" s="32"/>
      <c r="AL108" s="32"/>
      <c r="AM108" s="32"/>
      <c r="AN108" s="32"/>
      <c r="AO108" s="33"/>
      <c r="AP108" s="34" t="s">
        <v>873</v>
      </c>
      <c r="AQ108" s="35"/>
      <c r="AR108" s="35"/>
      <c r="AS108" s="35"/>
      <c r="AT108" s="36"/>
      <c r="AU108" s="37" t="s">
        <v>996</v>
      </c>
      <c r="AV108" s="37"/>
      <c r="AW108" s="37"/>
      <c r="AX108" s="37"/>
      <c r="AY108" s="37"/>
      <c r="AZ108" s="37"/>
      <c r="BA108" s="37"/>
      <c r="BB108" s="37"/>
      <c r="BC108" s="37"/>
      <c r="BI108" s="12" t="str">
        <f t="shared" si="12"/>
        <v>ITEM1=20231222</v>
      </c>
      <c r="BJ108" s="12" t="str">
        <f t="shared" si="13"/>
        <v>ITEM2=Ⅱ　特定個人情報ファイルの概要
　（２）　都道府県知事保存附票本人確認情報ファイル
　　　４　特定個人情報ファイルの取扱いの委託
　　　　委託事項１
　　　　　⑨再委託事項</v>
      </c>
      <c r="BK108" s="12" t="str">
        <f t="shared" si="14"/>
        <v>ITEM3=―</v>
      </c>
      <c r="BL108" s="12" t="str">
        <f t="shared" si="15"/>
        <v>ITEM4=附票大阪府サーバの運用及び監視に関する業務。再委託する業務は、直接附票本人確認情報に係わらない（直接附票本人確認情報にアクセスできず、閲覧・更新・削除等を行わない）業務を対象とする。</v>
      </c>
      <c r="BM108" s="12" t="str">
        <f t="shared" si="16"/>
        <v>ITEM5=1</v>
      </c>
      <c r="BN108" s="12" t="str">
        <f t="shared" si="17"/>
        <v>ITEM6=重要な変更（「デジタル手続法」の施行及び住民基本台帳法の一部改正に伴う変更）のため</v>
      </c>
    </row>
    <row r="109" spans="1:66" ht="95.4" customHeight="1">
      <c r="A109" s="28">
        <v>45282</v>
      </c>
      <c r="B109" s="29"/>
      <c r="C109" s="29"/>
      <c r="D109" s="30"/>
      <c r="E109" s="31" t="s">
        <v>1073</v>
      </c>
      <c r="F109" s="32"/>
      <c r="G109" s="32"/>
      <c r="H109" s="32"/>
      <c r="I109" s="32"/>
      <c r="J109" s="32"/>
      <c r="K109" s="32"/>
      <c r="L109" s="32"/>
      <c r="M109" s="33"/>
      <c r="N109" s="31" t="s">
        <v>721</v>
      </c>
      <c r="O109" s="32"/>
      <c r="P109" s="32"/>
      <c r="Q109" s="32"/>
      <c r="R109" s="32"/>
      <c r="S109" s="32"/>
      <c r="T109" s="32"/>
      <c r="U109" s="32"/>
      <c r="V109" s="32"/>
      <c r="W109" s="32"/>
      <c r="X109" s="32"/>
      <c r="Y109" s="32"/>
      <c r="Z109" s="32"/>
      <c r="AA109" s="33"/>
      <c r="AB109" s="31" t="s">
        <v>1074</v>
      </c>
      <c r="AC109" s="32"/>
      <c r="AD109" s="32"/>
      <c r="AE109" s="32"/>
      <c r="AF109" s="32"/>
      <c r="AG109" s="32"/>
      <c r="AH109" s="32"/>
      <c r="AI109" s="32"/>
      <c r="AJ109" s="32"/>
      <c r="AK109" s="32"/>
      <c r="AL109" s="32"/>
      <c r="AM109" s="32"/>
      <c r="AN109" s="32"/>
      <c r="AO109" s="33"/>
      <c r="AP109" s="34" t="s">
        <v>873</v>
      </c>
      <c r="AQ109" s="35"/>
      <c r="AR109" s="35"/>
      <c r="AS109" s="35"/>
      <c r="AT109" s="36"/>
      <c r="AU109" s="37" t="s">
        <v>996</v>
      </c>
      <c r="AV109" s="37"/>
      <c r="AW109" s="37"/>
      <c r="AX109" s="37"/>
      <c r="AY109" s="37"/>
      <c r="AZ109" s="37"/>
      <c r="BA109" s="37"/>
      <c r="BB109" s="37"/>
      <c r="BC109" s="37"/>
      <c r="BI109" s="12" t="str">
        <f t="shared" si="12"/>
        <v>ITEM1=20231222</v>
      </c>
      <c r="BJ109" s="12" t="str">
        <f t="shared" si="13"/>
        <v>ITEM2=Ⅱ　特定個人情報ファイルの概要
　（２）　都道府県知事保存附票本人確認情報ファイル
　　　５　特定個人情報の提供・移転（委託に伴うものを除く。）
　　　　提供・移転の有無</v>
      </c>
      <c r="BK109" s="12" t="str">
        <f t="shared" si="14"/>
        <v>ITEM3=―</v>
      </c>
      <c r="BL109" s="12" t="str">
        <f t="shared" si="15"/>
        <v>ITEM4=［〇］提供を行っている（１件）
［〇］移転を行っている（１件）</v>
      </c>
      <c r="BM109" s="12" t="str">
        <f t="shared" si="16"/>
        <v>ITEM5=1</v>
      </c>
      <c r="BN109" s="12" t="str">
        <f t="shared" si="17"/>
        <v>ITEM6=重要な変更（「デジタル手続法」の施行及び住民基本台帳法の一部改正に伴う変更）のため</v>
      </c>
    </row>
    <row r="110" spans="1:66" ht="96.6" customHeight="1">
      <c r="A110" s="28">
        <v>45282</v>
      </c>
      <c r="B110" s="29"/>
      <c r="C110" s="29"/>
      <c r="D110" s="30"/>
      <c r="E110" s="31" t="s">
        <v>1075</v>
      </c>
      <c r="F110" s="32"/>
      <c r="G110" s="32"/>
      <c r="H110" s="32"/>
      <c r="I110" s="32"/>
      <c r="J110" s="32"/>
      <c r="K110" s="32"/>
      <c r="L110" s="32"/>
      <c r="M110" s="33"/>
      <c r="N110" s="31" t="s">
        <v>721</v>
      </c>
      <c r="O110" s="32"/>
      <c r="P110" s="32"/>
      <c r="Q110" s="32"/>
      <c r="R110" s="32"/>
      <c r="S110" s="32"/>
      <c r="T110" s="32"/>
      <c r="U110" s="32"/>
      <c r="V110" s="32"/>
      <c r="W110" s="32"/>
      <c r="X110" s="32"/>
      <c r="Y110" s="32"/>
      <c r="Z110" s="32"/>
      <c r="AA110" s="33"/>
      <c r="AB110" s="31" t="s">
        <v>741</v>
      </c>
      <c r="AC110" s="32"/>
      <c r="AD110" s="32"/>
      <c r="AE110" s="32"/>
      <c r="AF110" s="32"/>
      <c r="AG110" s="32"/>
      <c r="AH110" s="32"/>
      <c r="AI110" s="32"/>
      <c r="AJ110" s="32"/>
      <c r="AK110" s="32"/>
      <c r="AL110" s="32"/>
      <c r="AM110" s="32"/>
      <c r="AN110" s="32"/>
      <c r="AO110" s="33"/>
      <c r="AP110" s="34" t="s">
        <v>873</v>
      </c>
      <c r="AQ110" s="35"/>
      <c r="AR110" s="35"/>
      <c r="AS110" s="35"/>
      <c r="AT110" s="36"/>
      <c r="AU110" s="37" t="s">
        <v>996</v>
      </c>
      <c r="AV110" s="37"/>
      <c r="AW110" s="37"/>
      <c r="AX110" s="37"/>
      <c r="AY110" s="37"/>
      <c r="AZ110" s="37"/>
      <c r="BA110" s="37"/>
      <c r="BB110" s="37"/>
      <c r="BC110" s="37"/>
      <c r="BI110" s="12" t="str">
        <f t="shared" si="12"/>
        <v>ITEM1=20231222</v>
      </c>
      <c r="BJ110" s="12" t="str">
        <f t="shared" si="13"/>
        <v>ITEM2=Ⅱ　特定個人情報ファイルの概要
　（２）　都道府県知事保存附票本人確認情報ファイル
　　　５　特定個人情報の提供・移転（委託に伴うものを除く。）
　　　　提供先１</v>
      </c>
      <c r="BK110" s="12" t="str">
        <f t="shared" si="14"/>
        <v>ITEM3=―</v>
      </c>
      <c r="BL110" s="12" t="str">
        <f t="shared" si="15"/>
        <v>ITEM4=大阪府の他の執行機関（大阪府教育委員会など）</v>
      </c>
      <c r="BM110" s="12" t="str">
        <f t="shared" si="16"/>
        <v>ITEM5=1</v>
      </c>
      <c r="BN110" s="12" t="str">
        <f t="shared" si="17"/>
        <v>ITEM6=重要な変更（「デジタル手続法」の施行及び住民基本台帳法の一部改正に伴う変更）のため</v>
      </c>
    </row>
    <row r="111" spans="1:66" ht="103.8" customHeight="1">
      <c r="A111" s="28">
        <v>45282</v>
      </c>
      <c r="B111" s="29"/>
      <c r="C111" s="29"/>
      <c r="D111" s="30"/>
      <c r="E111" s="31" t="s">
        <v>1076</v>
      </c>
      <c r="F111" s="32"/>
      <c r="G111" s="32"/>
      <c r="H111" s="32"/>
      <c r="I111" s="32"/>
      <c r="J111" s="32"/>
      <c r="K111" s="32"/>
      <c r="L111" s="32"/>
      <c r="M111" s="33"/>
      <c r="N111" s="31" t="s">
        <v>721</v>
      </c>
      <c r="O111" s="32"/>
      <c r="P111" s="32"/>
      <c r="Q111" s="32"/>
      <c r="R111" s="32"/>
      <c r="S111" s="32"/>
      <c r="T111" s="32"/>
      <c r="U111" s="32"/>
      <c r="V111" s="32"/>
      <c r="W111" s="32"/>
      <c r="X111" s="32"/>
      <c r="Y111" s="32"/>
      <c r="Z111" s="32"/>
      <c r="AA111" s="33"/>
      <c r="AB111" s="31" t="s">
        <v>774</v>
      </c>
      <c r="AC111" s="32"/>
      <c r="AD111" s="32"/>
      <c r="AE111" s="32"/>
      <c r="AF111" s="32"/>
      <c r="AG111" s="32"/>
      <c r="AH111" s="32"/>
      <c r="AI111" s="32"/>
      <c r="AJ111" s="32"/>
      <c r="AK111" s="32"/>
      <c r="AL111" s="32"/>
      <c r="AM111" s="32"/>
      <c r="AN111" s="32"/>
      <c r="AO111" s="33"/>
      <c r="AP111" s="34" t="s">
        <v>873</v>
      </c>
      <c r="AQ111" s="35"/>
      <c r="AR111" s="35"/>
      <c r="AS111" s="35"/>
      <c r="AT111" s="36"/>
      <c r="AU111" s="37" t="s">
        <v>996</v>
      </c>
      <c r="AV111" s="37"/>
      <c r="AW111" s="37"/>
      <c r="AX111" s="37"/>
      <c r="AY111" s="37"/>
      <c r="AZ111" s="37"/>
      <c r="BA111" s="37"/>
      <c r="BB111" s="37"/>
      <c r="BC111" s="37"/>
      <c r="BI111" s="12" t="str">
        <f t="shared" si="12"/>
        <v>ITEM1=20231222</v>
      </c>
      <c r="BJ111" s="12" t="str">
        <f t="shared" si="13"/>
        <v>ITEM2=Ⅱ　特定個人情報ファイルの概要
　（２）　都道府県知事保存附票本人確認情報ファイル
　　　５　特定個人情報の提供・移転（委託に伴うものを除く。）
　　　　提供先１
　　　　　①法令上の根拠</v>
      </c>
      <c r="BK111" s="12" t="str">
        <f t="shared" si="14"/>
        <v>ITEM3=―</v>
      </c>
      <c r="BL111" s="12" t="str">
        <f t="shared" si="15"/>
        <v>ITEM4=住基法第３０条の１５第２項（本人確認情報の利用）
住基法第３０条の４４の６第３項（都道府県知事保存附票本人確認情報（住民票コードに限る。）の利用）</v>
      </c>
      <c r="BM111" s="12" t="str">
        <f t="shared" si="16"/>
        <v>ITEM5=1</v>
      </c>
      <c r="BN111" s="12" t="str">
        <f t="shared" si="17"/>
        <v>ITEM6=重要な変更（「デジタル手続法」の施行及び住民基本台帳法の一部改正に伴う変更）のため</v>
      </c>
    </row>
    <row r="112" spans="1:66" ht="114.6" customHeight="1">
      <c r="A112" s="28">
        <v>45282</v>
      </c>
      <c r="B112" s="29"/>
      <c r="C112" s="29"/>
      <c r="D112" s="30"/>
      <c r="E112" s="31" t="s">
        <v>1077</v>
      </c>
      <c r="F112" s="32"/>
      <c r="G112" s="32"/>
      <c r="H112" s="32"/>
      <c r="I112" s="32"/>
      <c r="J112" s="32"/>
      <c r="K112" s="32"/>
      <c r="L112" s="32"/>
      <c r="M112" s="33"/>
      <c r="N112" s="31" t="s">
        <v>721</v>
      </c>
      <c r="O112" s="32"/>
      <c r="P112" s="32"/>
      <c r="Q112" s="32"/>
      <c r="R112" s="32"/>
      <c r="S112" s="32"/>
      <c r="T112" s="32"/>
      <c r="U112" s="32"/>
      <c r="V112" s="32"/>
      <c r="W112" s="32"/>
      <c r="X112" s="32"/>
      <c r="Y112" s="32"/>
      <c r="Z112" s="32"/>
      <c r="AA112" s="33"/>
      <c r="AB112" s="31" t="s">
        <v>743</v>
      </c>
      <c r="AC112" s="32"/>
      <c r="AD112" s="32"/>
      <c r="AE112" s="32"/>
      <c r="AF112" s="32"/>
      <c r="AG112" s="32"/>
      <c r="AH112" s="32"/>
      <c r="AI112" s="32"/>
      <c r="AJ112" s="32"/>
      <c r="AK112" s="32"/>
      <c r="AL112" s="32"/>
      <c r="AM112" s="32"/>
      <c r="AN112" s="32"/>
      <c r="AO112" s="33"/>
      <c r="AP112" s="34" t="s">
        <v>873</v>
      </c>
      <c r="AQ112" s="35"/>
      <c r="AR112" s="35"/>
      <c r="AS112" s="35"/>
      <c r="AT112" s="36"/>
      <c r="AU112" s="37" t="s">
        <v>996</v>
      </c>
      <c r="AV112" s="37"/>
      <c r="AW112" s="37"/>
      <c r="AX112" s="37"/>
      <c r="AY112" s="37"/>
      <c r="AZ112" s="37"/>
      <c r="BA112" s="37"/>
      <c r="BB112" s="37"/>
      <c r="BC112" s="37"/>
      <c r="BI112" s="12" t="str">
        <f t="shared" si="12"/>
        <v>ITEM1=20231222</v>
      </c>
      <c r="BJ112" s="12" t="str">
        <f t="shared" si="13"/>
        <v>ITEM2=Ⅱ　特定個人情報ファイルの概要
　（２）　都道府県知事保存附票本人確認情報ファイル
　　　５　特定個人情報の提供・移転（委託に伴うものを除く。）
　　　　提供先１
　　　　　②提供先における用途</v>
      </c>
      <c r="BK112" s="12" t="str">
        <f t="shared" si="14"/>
        <v>ITEM3=―</v>
      </c>
      <c r="BL112" s="12" t="str">
        <f t="shared" si="15"/>
        <v>ITEM4=住基法別表第六に掲げる、大阪府の他の執行機関への情報提供が認められる事務（例：教育委員会における特別支援学校への就学のため必要な経費の支弁に関する事務等）の処理に用いる。</v>
      </c>
      <c r="BM112" s="12" t="str">
        <f t="shared" si="16"/>
        <v>ITEM5=1</v>
      </c>
      <c r="BN112" s="12" t="str">
        <f t="shared" si="17"/>
        <v>ITEM6=重要な変更（「デジタル手続法」の施行及び住民基本台帳法の一部改正に伴う変更）のため</v>
      </c>
    </row>
    <row r="113" spans="1:66" ht="125.4" customHeight="1">
      <c r="A113" s="28">
        <v>45282</v>
      </c>
      <c r="B113" s="29"/>
      <c r="C113" s="29"/>
      <c r="D113" s="30"/>
      <c r="E113" s="31" t="s">
        <v>1078</v>
      </c>
      <c r="F113" s="32"/>
      <c r="G113" s="32"/>
      <c r="H113" s="32"/>
      <c r="I113" s="32"/>
      <c r="J113" s="32"/>
      <c r="K113" s="32"/>
      <c r="L113" s="32"/>
      <c r="M113" s="33"/>
      <c r="N113" s="31" t="s">
        <v>721</v>
      </c>
      <c r="O113" s="32"/>
      <c r="P113" s="32"/>
      <c r="Q113" s="32"/>
      <c r="R113" s="32"/>
      <c r="S113" s="32"/>
      <c r="T113" s="32"/>
      <c r="U113" s="32"/>
      <c r="V113" s="32"/>
      <c r="W113" s="32"/>
      <c r="X113" s="32"/>
      <c r="Y113" s="32"/>
      <c r="Z113" s="32"/>
      <c r="AA113" s="33"/>
      <c r="AB113" s="31" t="s">
        <v>775</v>
      </c>
      <c r="AC113" s="32"/>
      <c r="AD113" s="32"/>
      <c r="AE113" s="32"/>
      <c r="AF113" s="32"/>
      <c r="AG113" s="32"/>
      <c r="AH113" s="32"/>
      <c r="AI113" s="32"/>
      <c r="AJ113" s="32"/>
      <c r="AK113" s="32"/>
      <c r="AL113" s="32"/>
      <c r="AM113" s="32"/>
      <c r="AN113" s="32"/>
      <c r="AO113" s="33"/>
      <c r="AP113" s="34" t="s">
        <v>873</v>
      </c>
      <c r="AQ113" s="35"/>
      <c r="AR113" s="35"/>
      <c r="AS113" s="35"/>
      <c r="AT113" s="36"/>
      <c r="AU113" s="37" t="s">
        <v>996</v>
      </c>
      <c r="AV113" s="37"/>
      <c r="AW113" s="37"/>
      <c r="AX113" s="37"/>
      <c r="AY113" s="37"/>
      <c r="AZ113" s="37"/>
      <c r="BA113" s="37"/>
      <c r="BB113" s="37"/>
      <c r="BC113" s="37"/>
      <c r="BI113" s="12" t="str">
        <f t="shared" si="12"/>
        <v>ITEM1=20231222</v>
      </c>
      <c r="BJ113" s="12" t="str">
        <f t="shared" si="13"/>
        <v>ITEM2=Ⅱ　特定個人情報ファイルの概要
　（２）　都道府県知事保存附票本人確認情報ファイル
　　　５　特定個人情報の提供・移転（委託に伴うものを除く。）
　　　　提供先１
　　　　　③提供する情報</v>
      </c>
      <c r="BK113" s="12" t="str">
        <f t="shared" si="14"/>
        <v>ITEM3=―</v>
      </c>
      <c r="BL113" s="12" t="str">
        <f t="shared" si="15"/>
        <v>ITEM4=住民票コード、氏名、生年月日、性別、住所、個人番号（番号法に基づく大阪府の他の執行機関からの求めがあった場合に限る。）
※住民票コードについては、行政手続における特定の個人を識別するための番号の利用等に関する法律の施行に伴う関係法律の整備等に関する法律（平成２５年５月３１日法律第２８号）第２２条第７項に基づく経過措置である。</v>
      </c>
      <c r="BM113" s="12" t="str">
        <f t="shared" si="16"/>
        <v>ITEM5=1</v>
      </c>
      <c r="BN113" s="12" t="str">
        <f t="shared" si="17"/>
        <v>ITEM6=重要な変更（「デジタル手続法」の施行及び住民基本台帳法の一部改正に伴う変更）のため</v>
      </c>
    </row>
    <row r="114" spans="1:66" ht="117" customHeight="1">
      <c r="A114" s="28">
        <v>45282</v>
      </c>
      <c r="B114" s="29"/>
      <c r="C114" s="29"/>
      <c r="D114" s="30"/>
      <c r="E114" s="31" t="s">
        <v>1079</v>
      </c>
      <c r="F114" s="32"/>
      <c r="G114" s="32"/>
      <c r="H114" s="32"/>
      <c r="I114" s="32"/>
      <c r="J114" s="32"/>
      <c r="K114" s="32"/>
      <c r="L114" s="32"/>
      <c r="M114" s="33"/>
      <c r="N114" s="31" t="s">
        <v>721</v>
      </c>
      <c r="O114" s="32"/>
      <c r="P114" s="32"/>
      <c r="Q114" s="32"/>
      <c r="R114" s="32"/>
      <c r="S114" s="32"/>
      <c r="T114" s="32"/>
      <c r="U114" s="32"/>
      <c r="V114" s="32"/>
      <c r="W114" s="32"/>
      <c r="X114" s="32"/>
      <c r="Y114" s="32"/>
      <c r="Z114" s="32"/>
      <c r="AA114" s="33"/>
      <c r="AB114" s="31" t="s">
        <v>708</v>
      </c>
      <c r="AC114" s="32"/>
      <c r="AD114" s="32"/>
      <c r="AE114" s="32"/>
      <c r="AF114" s="32"/>
      <c r="AG114" s="32"/>
      <c r="AH114" s="32"/>
      <c r="AI114" s="32"/>
      <c r="AJ114" s="32"/>
      <c r="AK114" s="32"/>
      <c r="AL114" s="32"/>
      <c r="AM114" s="32"/>
      <c r="AN114" s="32"/>
      <c r="AO114" s="33"/>
      <c r="AP114" s="34" t="s">
        <v>873</v>
      </c>
      <c r="AQ114" s="35"/>
      <c r="AR114" s="35"/>
      <c r="AS114" s="35"/>
      <c r="AT114" s="36"/>
      <c r="AU114" s="37" t="s">
        <v>996</v>
      </c>
      <c r="AV114" s="37"/>
      <c r="AW114" s="37"/>
      <c r="AX114" s="37"/>
      <c r="AY114" s="37"/>
      <c r="AZ114" s="37"/>
      <c r="BA114" s="37"/>
      <c r="BB114" s="37"/>
      <c r="BC114" s="37"/>
      <c r="BI114" s="12" t="str">
        <f t="shared" si="12"/>
        <v>ITEM1=20231222</v>
      </c>
      <c r="BJ114" s="12" t="str">
        <f t="shared" si="13"/>
        <v>ITEM2=Ⅱ　特定個人情報ファイルの概要
　（２）　都道府県知事保存附票本人確認情報ファイル
　　　５　特定個人情報の提供・移転（委託に伴うものを除く。）
　　　　提供先１
　　　　　④提供する情報の対象となる本人の数</v>
      </c>
      <c r="BK114" s="12" t="str">
        <f t="shared" si="14"/>
        <v>ITEM3=―</v>
      </c>
      <c r="BL114" s="12" t="str">
        <f t="shared" si="15"/>
        <v>ITEM4=1,000万人以上</v>
      </c>
      <c r="BM114" s="12" t="str">
        <f t="shared" si="16"/>
        <v>ITEM5=1</v>
      </c>
      <c r="BN114" s="12" t="str">
        <f t="shared" si="17"/>
        <v>ITEM6=重要な変更（「デジタル手続法」の施行及び住民基本台帳法の一部改正に伴う変更）のため</v>
      </c>
    </row>
    <row r="115" spans="1:66" ht="117" customHeight="1">
      <c r="A115" s="28">
        <v>45282</v>
      </c>
      <c r="B115" s="29"/>
      <c r="C115" s="29"/>
      <c r="D115" s="30"/>
      <c r="E115" s="31" t="s">
        <v>1080</v>
      </c>
      <c r="F115" s="32"/>
      <c r="G115" s="32"/>
      <c r="H115" s="32"/>
      <c r="I115" s="32"/>
      <c r="J115" s="32"/>
      <c r="K115" s="32"/>
      <c r="L115" s="32"/>
      <c r="M115" s="33"/>
      <c r="N115" s="31" t="s">
        <v>721</v>
      </c>
      <c r="O115" s="32"/>
      <c r="P115" s="32"/>
      <c r="Q115" s="32"/>
      <c r="R115" s="32"/>
      <c r="S115" s="32"/>
      <c r="T115" s="32"/>
      <c r="U115" s="32"/>
      <c r="V115" s="32"/>
      <c r="W115" s="32"/>
      <c r="X115" s="32"/>
      <c r="Y115" s="32"/>
      <c r="Z115" s="32"/>
      <c r="AA115" s="33"/>
      <c r="AB115" s="31" t="s">
        <v>729</v>
      </c>
      <c r="AC115" s="32"/>
      <c r="AD115" s="32"/>
      <c r="AE115" s="32"/>
      <c r="AF115" s="32"/>
      <c r="AG115" s="32"/>
      <c r="AH115" s="32"/>
      <c r="AI115" s="32"/>
      <c r="AJ115" s="32"/>
      <c r="AK115" s="32"/>
      <c r="AL115" s="32"/>
      <c r="AM115" s="32"/>
      <c r="AN115" s="32"/>
      <c r="AO115" s="33"/>
      <c r="AP115" s="34" t="s">
        <v>873</v>
      </c>
      <c r="AQ115" s="35"/>
      <c r="AR115" s="35"/>
      <c r="AS115" s="35"/>
      <c r="AT115" s="36"/>
      <c r="AU115" s="37" t="s">
        <v>996</v>
      </c>
      <c r="AV115" s="37"/>
      <c r="AW115" s="37"/>
      <c r="AX115" s="37"/>
      <c r="AY115" s="37"/>
      <c r="AZ115" s="37"/>
      <c r="BA115" s="37"/>
      <c r="BB115" s="37"/>
      <c r="BC115" s="37"/>
      <c r="BI115" s="12" t="str">
        <f t="shared" si="12"/>
        <v>ITEM1=20231222</v>
      </c>
      <c r="BJ115" s="12" t="str">
        <f t="shared" si="13"/>
        <v>ITEM2=Ⅱ　特定個人情報ファイルの概要
　（２）　都道府県知事保存附票本人確認情報ファイル
　　　５　特定個人情報の提供・移転（委託に伴うものを除く。）
　　　　提供先１
　　　　　⑤提供する情報の対象となる本人の範囲</v>
      </c>
      <c r="BK115" s="12" t="str">
        <f t="shared" si="14"/>
        <v>ITEM3=―</v>
      </c>
      <c r="BL115" s="12" t="str">
        <f t="shared" si="15"/>
        <v>ITEM4=「２．③対象となる本人の範囲」と同上</v>
      </c>
      <c r="BM115" s="12" t="str">
        <f t="shared" si="16"/>
        <v>ITEM5=1</v>
      </c>
      <c r="BN115" s="12" t="str">
        <f t="shared" si="17"/>
        <v>ITEM6=重要な変更（「デジタル手続法」の施行及び住民基本台帳法の一部改正に伴う変更）のため</v>
      </c>
    </row>
    <row r="116" spans="1:66" ht="102.6" customHeight="1">
      <c r="A116" s="28">
        <v>45282</v>
      </c>
      <c r="B116" s="29"/>
      <c r="C116" s="29"/>
      <c r="D116" s="30"/>
      <c r="E116" s="31" t="s">
        <v>1081</v>
      </c>
      <c r="F116" s="32"/>
      <c r="G116" s="32"/>
      <c r="H116" s="32"/>
      <c r="I116" s="32"/>
      <c r="J116" s="32"/>
      <c r="K116" s="32"/>
      <c r="L116" s="32"/>
      <c r="M116" s="33"/>
      <c r="N116" s="31" t="s">
        <v>721</v>
      </c>
      <c r="O116" s="32"/>
      <c r="P116" s="32"/>
      <c r="Q116" s="32"/>
      <c r="R116" s="32"/>
      <c r="S116" s="32"/>
      <c r="T116" s="32"/>
      <c r="U116" s="32"/>
      <c r="V116" s="32"/>
      <c r="W116" s="32"/>
      <c r="X116" s="32"/>
      <c r="Y116" s="32"/>
      <c r="Z116" s="32"/>
      <c r="AA116" s="33"/>
      <c r="AB116" s="31" t="s">
        <v>1082</v>
      </c>
      <c r="AC116" s="32"/>
      <c r="AD116" s="32"/>
      <c r="AE116" s="32"/>
      <c r="AF116" s="32"/>
      <c r="AG116" s="32"/>
      <c r="AH116" s="32"/>
      <c r="AI116" s="32"/>
      <c r="AJ116" s="32"/>
      <c r="AK116" s="32"/>
      <c r="AL116" s="32"/>
      <c r="AM116" s="32"/>
      <c r="AN116" s="32"/>
      <c r="AO116" s="33"/>
      <c r="AP116" s="34" t="s">
        <v>873</v>
      </c>
      <c r="AQ116" s="35"/>
      <c r="AR116" s="35"/>
      <c r="AS116" s="35"/>
      <c r="AT116" s="36"/>
      <c r="AU116" s="37" t="s">
        <v>996</v>
      </c>
      <c r="AV116" s="37"/>
      <c r="AW116" s="37"/>
      <c r="AX116" s="37"/>
      <c r="AY116" s="37"/>
      <c r="AZ116" s="37"/>
      <c r="BA116" s="37"/>
      <c r="BB116" s="37"/>
      <c r="BC116" s="37"/>
      <c r="BI116" s="12" t="str">
        <f t="shared" si="12"/>
        <v>ITEM1=20231222</v>
      </c>
      <c r="BJ116" s="12" t="str">
        <f t="shared" si="13"/>
        <v>ITEM2=Ⅱ　特定個人情報ファイルの概要
　（２）　都道府県知事保存附票本人確認情報ファイル
　　　５　特定個人情報の提供・移転（委託に伴うものを除く。）
　　　　提供先１
　　　　　⑥提供方法</v>
      </c>
      <c r="BK116" s="12" t="str">
        <f t="shared" si="14"/>
        <v>ITEM3=―</v>
      </c>
      <c r="BL116" s="12" t="str">
        <f t="shared" si="15"/>
        <v>ITEM4=
［〇］専用線
［〇］電子記憶媒体（フラッシュメモリを除く）
［〇］フラッシュメモリ
［〇］その他（住民基本台帳ネットワークシステム）</v>
      </c>
      <c r="BM116" s="12" t="str">
        <f t="shared" si="16"/>
        <v>ITEM5=1</v>
      </c>
      <c r="BN116" s="12" t="str">
        <f t="shared" si="17"/>
        <v>ITEM6=重要な変更（「デジタル手続法」の施行及び住民基本台帳法の一部改正に伴う変更）のため</v>
      </c>
    </row>
    <row r="117" spans="1:66" ht="101.4" customHeight="1">
      <c r="A117" s="28">
        <v>45282</v>
      </c>
      <c r="B117" s="29"/>
      <c r="C117" s="29"/>
      <c r="D117" s="30"/>
      <c r="E117" s="31" t="s">
        <v>1083</v>
      </c>
      <c r="F117" s="32"/>
      <c r="G117" s="32"/>
      <c r="H117" s="32"/>
      <c r="I117" s="32"/>
      <c r="J117" s="32"/>
      <c r="K117" s="32"/>
      <c r="L117" s="32"/>
      <c r="M117" s="33"/>
      <c r="N117" s="31" t="s">
        <v>721</v>
      </c>
      <c r="O117" s="32"/>
      <c r="P117" s="32"/>
      <c r="Q117" s="32"/>
      <c r="R117" s="32"/>
      <c r="S117" s="32"/>
      <c r="T117" s="32"/>
      <c r="U117" s="32"/>
      <c r="V117" s="32"/>
      <c r="W117" s="32"/>
      <c r="X117" s="32"/>
      <c r="Y117" s="32"/>
      <c r="Z117" s="32"/>
      <c r="AA117" s="33"/>
      <c r="AB117" s="31" t="s">
        <v>739</v>
      </c>
      <c r="AC117" s="32"/>
      <c r="AD117" s="32"/>
      <c r="AE117" s="32"/>
      <c r="AF117" s="32"/>
      <c r="AG117" s="32"/>
      <c r="AH117" s="32"/>
      <c r="AI117" s="32"/>
      <c r="AJ117" s="32"/>
      <c r="AK117" s="32"/>
      <c r="AL117" s="32"/>
      <c r="AM117" s="32"/>
      <c r="AN117" s="32"/>
      <c r="AO117" s="33"/>
      <c r="AP117" s="34" t="s">
        <v>873</v>
      </c>
      <c r="AQ117" s="35"/>
      <c r="AR117" s="35"/>
      <c r="AS117" s="35"/>
      <c r="AT117" s="36"/>
      <c r="AU117" s="37" t="s">
        <v>996</v>
      </c>
      <c r="AV117" s="37"/>
      <c r="AW117" s="37"/>
      <c r="AX117" s="37"/>
      <c r="AY117" s="37"/>
      <c r="AZ117" s="37"/>
      <c r="BA117" s="37"/>
      <c r="BB117" s="37"/>
      <c r="BC117" s="37"/>
      <c r="BI117" s="12" t="str">
        <f t="shared" si="12"/>
        <v>ITEM1=20231222</v>
      </c>
      <c r="BJ117" s="12" t="str">
        <f t="shared" si="13"/>
        <v>ITEM2=Ⅱ　特定個人情報ファイルの概要
　（２）　都道府県知事保存附票本人確認情報ファイル
　　　５　特定個人情報の提供・移転（委託に伴うものを除く。）
　　　　提供先１
　　　　　⑦時期・頻度</v>
      </c>
      <c r="BK117" s="12" t="str">
        <f t="shared" si="14"/>
        <v>ITEM3=―</v>
      </c>
      <c r="BL117" s="12" t="str">
        <f t="shared" si="15"/>
        <v>ITEM4=市町村長からの通知に基づいて都道府県知事保存本人確認情報ファイルの更新を行った都度、随時。</v>
      </c>
      <c r="BM117" s="12" t="str">
        <f t="shared" si="16"/>
        <v>ITEM5=1</v>
      </c>
      <c r="BN117" s="12" t="str">
        <f t="shared" si="17"/>
        <v>ITEM6=重要な変更（「デジタル手続法」の施行及び住民基本台帳法の一部改正に伴う変更）のため</v>
      </c>
    </row>
    <row r="118" spans="1:66" ht="96" customHeight="1">
      <c r="A118" s="28">
        <v>45282</v>
      </c>
      <c r="B118" s="29"/>
      <c r="C118" s="29"/>
      <c r="D118" s="30"/>
      <c r="E118" s="31" t="s">
        <v>1084</v>
      </c>
      <c r="F118" s="32"/>
      <c r="G118" s="32"/>
      <c r="H118" s="32"/>
      <c r="I118" s="32"/>
      <c r="J118" s="32"/>
      <c r="K118" s="32"/>
      <c r="L118" s="32"/>
      <c r="M118" s="33"/>
      <c r="N118" s="31" t="s">
        <v>721</v>
      </c>
      <c r="O118" s="32"/>
      <c r="P118" s="32"/>
      <c r="Q118" s="32"/>
      <c r="R118" s="32"/>
      <c r="S118" s="32"/>
      <c r="T118" s="32"/>
      <c r="U118" s="32"/>
      <c r="V118" s="32"/>
      <c r="W118" s="32"/>
      <c r="X118" s="32"/>
      <c r="Y118" s="32"/>
      <c r="Z118" s="32"/>
      <c r="AA118" s="33"/>
      <c r="AB118" s="31" t="s">
        <v>751</v>
      </c>
      <c r="AC118" s="32"/>
      <c r="AD118" s="32"/>
      <c r="AE118" s="32"/>
      <c r="AF118" s="32"/>
      <c r="AG118" s="32"/>
      <c r="AH118" s="32"/>
      <c r="AI118" s="32"/>
      <c r="AJ118" s="32"/>
      <c r="AK118" s="32"/>
      <c r="AL118" s="32"/>
      <c r="AM118" s="32"/>
      <c r="AN118" s="32"/>
      <c r="AO118" s="33"/>
      <c r="AP118" s="34" t="s">
        <v>873</v>
      </c>
      <c r="AQ118" s="35"/>
      <c r="AR118" s="35"/>
      <c r="AS118" s="35"/>
      <c r="AT118" s="36"/>
      <c r="AU118" s="37" t="s">
        <v>996</v>
      </c>
      <c r="AV118" s="37"/>
      <c r="AW118" s="37"/>
      <c r="AX118" s="37"/>
      <c r="AY118" s="37"/>
      <c r="AZ118" s="37"/>
      <c r="BA118" s="37"/>
      <c r="BB118" s="37"/>
      <c r="BC118" s="37"/>
      <c r="BI118" s="12" t="str">
        <f t="shared" si="12"/>
        <v>ITEM1=20231222</v>
      </c>
      <c r="BJ118" s="12" t="str">
        <f t="shared" si="13"/>
        <v>ITEM2=Ⅱ　特定個人情報ファイルの概要
　（２）　都道府県知事保存附票本人確認情報ファイル
　　　５　特定個人情報の提供・移転（委託に伴うものを除く。）
　　　　移転先１</v>
      </c>
      <c r="BK118" s="12" t="str">
        <f t="shared" si="14"/>
        <v>ITEM3=―</v>
      </c>
      <c r="BL118" s="12" t="str">
        <f t="shared" si="15"/>
        <v>ITEM4=大阪府の知事部局の他の部署</v>
      </c>
      <c r="BM118" s="12" t="str">
        <f t="shared" si="16"/>
        <v>ITEM5=1</v>
      </c>
      <c r="BN118" s="12" t="str">
        <f t="shared" si="17"/>
        <v>ITEM6=重要な変更（「デジタル手続法」の施行及び住民基本台帳法の一部改正に伴う変更）のため</v>
      </c>
    </row>
    <row r="119" spans="1:66" ht="102.6" customHeight="1">
      <c r="A119" s="28">
        <v>45282</v>
      </c>
      <c r="B119" s="29"/>
      <c r="C119" s="29"/>
      <c r="D119" s="30"/>
      <c r="E119" s="31" t="s">
        <v>1085</v>
      </c>
      <c r="F119" s="32"/>
      <c r="G119" s="32"/>
      <c r="H119" s="32"/>
      <c r="I119" s="32"/>
      <c r="J119" s="32"/>
      <c r="K119" s="32"/>
      <c r="L119" s="32"/>
      <c r="M119" s="33"/>
      <c r="N119" s="31" t="s">
        <v>721</v>
      </c>
      <c r="O119" s="32"/>
      <c r="P119" s="32"/>
      <c r="Q119" s="32"/>
      <c r="R119" s="32"/>
      <c r="S119" s="32"/>
      <c r="T119" s="32"/>
      <c r="U119" s="32"/>
      <c r="V119" s="32"/>
      <c r="W119" s="32"/>
      <c r="X119" s="32"/>
      <c r="Y119" s="32"/>
      <c r="Z119" s="32"/>
      <c r="AA119" s="33"/>
      <c r="AB119" s="31" t="s">
        <v>776</v>
      </c>
      <c r="AC119" s="32"/>
      <c r="AD119" s="32"/>
      <c r="AE119" s="32"/>
      <c r="AF119" s="32"/>
      <c r="AG119" s="32"/>
      <c r="AH119" s="32"/>
      <c r="AI119" s="32"/>
      <c r="AJ119" s="32"/>
      <c r="AK119" s="32"/>
      <c r="AL119" s="32"/>
      <c r="AM119" s="32"/>
      <c r="AN119" s="32"/>
      <c r="AO119" s="33"/>
      <c r="AP119" s="34" t="s">
        <v>873</v>
      </c>
      <c r="AQ119" s="35"/>
      <c r="AR119" s="35"/>
      <c r="AS119" s="35"/>
      <c r="AT119" s="36"/>
      <c r="AU119" s="37" t="s">
        <v>996</v>
      </c>
      <c r="AV119" s="37"/>
      <c r="AW119" s="37"/>
      <c r="AX119" s="37"/>
      <c r="AY119" s="37"/>
      <c r="AZ119" s="37"/>
      <c r="BA119" s="37"/>
      <c r="BB119" s="37"/>
      <c r="BC119" s="37"/>
      <c r="BI119" s="12" t="str">
        <f t="shared" si="12"/>
        <v>ITEM1=20231222</v>
      </c>
      <c r="BJ119" s="12" t="str">
        <f t="shared" si="13"/>
        <v>ITEM2=Ⅱ　特定個人情報ファイルの概要
　（２）　都道府県知事保存附票本人確認情報ファイル
　　　５　特定個人情報の提供・移転（委託に伴うものを除く。）
　　　　移転先１
　　　　　①法令上の根拠</v>
      </c>
      <c r="BK119" s="12" t="str">
        <f t="shared" si="14"/>
        <v>ITEM3=―</v>
      </c>
      <c r="BL119" s="12" t="str">
        <f t="shared" si="15"/>
        <v>ITEM4=住基法第３０条の１５第１項（本人確認情報の利用）
住基法第３０条の４４の６第３項（都道府県知事保存附票本人確認情報（住民票コードに限る。）の利用）</v>
      </c>
      <c r="BM119" s="12" t="str">
        <f t="shared" si="16"/>
        <v>ITEM5=1</v>
      </c>
      <c r="BN119" s="12" t="str">
        <f t="shared" si="17"/>
        <v>ITEM6=重要な変更（「デジタル手続法」の施行及び住民基本台帳法の一部改正に伴う変更）のため</v>
      </c>
    </row>
    <row r="120" spans="1:66" ht="112.2" customHeight="1">
      <c r="A120" s="28">
        <v>45282</v>
      </c>
      <c r="B120" s="29"/>
      <c r="C120" s="29"/>
      <c r="D120" s="30"/>
      <c r="E120" s="31" t="s">
        <v>1086</v>
      </c>
      <c r="F120" s="32"/>
      <c r="G120" s="32"/>
      <c r="H120" s="32"/>
      <c r="I120" s="32"/>
      <c r="J120" s="32"/>
      <c r="K120" s="32"/>
      <c r="L120" s="32"/>
      <c r="M120" s="33"/>
      <c r="N120" s="31" t="s">
        <v>721</v>
      </c>
      <c r="O120" s="32"/>
      <c r="P120" s="32"/>
      <c r="Q120" s="32"/>
      <c r="R120" s="32"/>
      <c r="S120" s="32"/>
      <c r="T120" s="32"/>
      <c r="U120" s="32"/>
      <c r="V120" s="32"/>
      <c r="W120" s="32"/>
      <c r="X120" s="32"/>
      <c r="Y120" s="32"/>
      <c r="Z120" s="32"/>
      <c r="AA120" s="33"/>
      <c r="AB120" s="31" t="s">
        <v>777</v>
      </c>
      <c r="AC120" s="32"/>
      <c r="AD120" s="32"/>
      <c r="AE120" s="32"/>
      <c r="AF120" s="32"/>
      <c r="AG120" s="32"/>
      <c r="AH120" s="32"/>
      <c r="AI120" s="32"/>
      <c r="AJ120" s="32"/>
      <c r="AK120" s="32"/>
      <c r="AL120" s="32"/>
      <c r="AM120" s="32"/>
      <c r="AN120" s="32"/>
      <c r="AO120" s="33"/>
      <c r="AP120" s="34" t="s">
        <v>873</v>
      </c>
      <c r="AQ120" s="35"/>
      <c r="AR120" s="35"/>
      <c r="AS120" s="35"/>
      <c r="AT120" s="36"/>
      <c r="AU120" s="37" t="s">
        <v>996</v>
      </c>
      <c r="AV120" s="37"/>
      <c r="AW120" s="37"/>
      <c r="AX120" s="37"/>
      <c r="AY120" s="37"/>
      <c r="AZ120" s="37"/>
      <c r="BA120" s="37"/>
      <c r="BB120" s="37"/>
      <c r="BC120" s="37"/>
      <c r="BI120" s="12" t="str">
        <f t="shared" si="12"/>
        <v>ITEM1=20231222</v>
      </c>
      <c r="BJ120" s="12" t="str">
        <f t="shared" si="13"/>
        <v>ITEM2=Ⅱ　特定個人情報ファイルの概要
　（２）　都道府県知事保存附票本人確認情報ファイル
　　　５　特定個人情報の提供・移転（委託に伴うものを除く。）
　　　　移転先１
　　　　　②移転先における用途</v>
      </c>
      <c r="BK120" s="12" t="str">
        <f t="shared" si="14"/>
        <v>ITEM3=―</v>
      </c>
      <c r="BL120" s="12" t="str">
        <f t="shared" si="15"/>
        <v xml:space="preserve">ITEM4=住基法別表第五に掲げる、都道府県知事において都道府県知事保存附票本人確認情報の利用が認められた事務の処理に用いる。 </v>
      </c>
      <c r="BM120" s="12" t="str">
        <f t="shared" si="16"/>
        <v>ITEM5=1</v>
      </c>
      <c r="BN120" s="12" t="str">
        <f t="shared" si="17"/>
        <v>ITEM6=重要な変更（「デジタル手続法」の施行及び住民基本台帳法の一部改正に伴う変更）のため</v>
      </c>
    </row>
    <row r="121" spans="1:66" ht="125.4" customHeight="1">
      <c r="A121" s="28">
        <v>45282</v>
      </c>
      <c r="B121" s="29"/>
      <c r="C121" s="29"/>
      <c r="D121" s="30"/>
      <c r="E121" s="31" t="s">
        <v>1087</v>
      </c>
      <c r="F121" s="32"/>
      <c r="G121" s="32"/>
      <c r="H121" s="32"/>
      <c r="I121" s="32"/>
      <c r="J121" s="32"/>
      <c r="K121" s="32"/>
      <c r="L121" s="32"/>
      <c r="M121" s="33"/>
      <c r="N121" s="31" t="s">
        <v>721</v>
      </c>
      <c r="O121" s="32"/>
      <c r="P121" s="32"/>
      <c r="Q121" s="32"/>
      <c r="R121" s="32"/>
      <c r="S121" s="32"/>
      <c r="T121" s="32"/>
      <c r="U121" s="32"/>
      <c r="V121" s="32"/>
      <c r="W121" s="32"/>
      <c r="X121" s="32"/>
      <c r="Y121" s="32"/>
      <c r="Z121" s="32"/>
      <c r="AA121" s="33"/>
      <c r="AB121" s="31" t="s">
        <v>775</v>
      </c>
      <c r="AC121" s="32"/>
      <c r="AD121" s="32"/>
      <c r="AE121" s="32"/>
      <c r="AF121" s="32"/>
      <c r="AG121" s="32"/>
      <c r="AH121" s="32"/>
      <c r="AI121" s="32"/>
      <c r="AJ121" s="32"/>
      <c r="AK121" s="32"/>
      <c r="AL121" s="32"/>
      <c r="AM121" s="32"/>
      <c r="AN121" s="32"/>
      <c r="AO121" s="33"/>
      <c r="AP121" s="34" t="s">
        <v>873</v>
      </c>
      <c r="AQ121" s="35"/>
      <c r="AR121" s="35"/>
      <c r="AS121" s="35"/>
      <c r="AT121" s="36"/>
      <c r="AU121" s="37" t="s">
        <v>996</v>
      </c>
      <c r="AV121" s="37"/>
      <c r="AW121" s="37"/>
      <c r="AX121" s="37"/>
      <c r="AY121" s="37"/>
      <c r="AZ121" s="37"/>
      <c r="BA121" s="37"/>
      <c r="BB121" s="37"/>
      <c r="BC121" s="37"/>
      <c r="BI121" s="12" t="str">
        <f t="shared" si="12"/>
        <v>ITEM1=20231222</v>
      </c>
      <c r="BJ121" s="12" t="str">
        <f t="shared" si="13"/>
        <v>ITEM2=Ⅱ　特定個人情報ファイルの概要
　（２）　都道府県知事保存附票本人確認情報ファイル
　　　５　特定個人情報の提供・移転（委託に伴うものを除く。）
　　　　移転先１
　　　　　③移転する情報</v>
      </c>
      <c r="BK121" s="12" t="str">
        <f t="shared" si="14"/>
        <v>ITEM3=―</v>
      </c>
      <c r="BL121" s="12" t="str">
        <f t="shared" si="15"/>
        <v>ITEM4=住民票コード、氏名、生年月日、性別、住所、個人番号（番号法に基づく大阪府の他の執行機関からの求めがあった場合に限る。）
※住民票コードについては、行政手続における特定の個人を識別するための番号の利用等に関する法律の施行に伴う関係法律の整備等に関する法律（平成２５年５月３１日法律第２８号）第２２条第７項に基づく経過措置である。</v>
      </c>
      <c r="BM121" s="12" t="str">
        <f t="shared" si="16"/>
        <v>ITEM5=1</v>
      </c>
      <c r="BN121" s="12" t="str">
        <f t="shared" si="17"/>
        <v>ITEM6=重要な変更（「デジタル手続法」の施行及び住民基本台帳法の一部改正に伴う変更）のため</v>
      </c>
    </row>
    <row r="122" spans="1:66" ht="109.8" customHeight="1">
      <c r="A122" s="28">
        <v>45282</v>
      </c>
      <c r="B122" s="29"/>
      <c r="C122" s="29"/>
      <c r="D122" s="30"/>
      <c r="E122" s="31" t="s">
        <v>1088</v>
      </c>
      <c r="F122" s="32"/>
      <c r="G122" s="32"/>
      <c r="H122" s="32"/>
      <c r="I122" s="32"/>
      <c r="J122" s="32"/>
      <c r="K122" s="32"/>
      <c r="L122" s="32"/>
      <c r="M122" s="33"/>
      <c r="N122" s="31" t="s">
        <v>721</v>
      </c>
      <c r="O122" s="32"/>
      <c r="P122" s="32"/>
      <c r="Q122" s="32"/>
      <c r="R122" s="32"/>
      <c r="S122" s="32"/>
      <c r="T122" s="32"/>
      <c r="U122" s="32"/>
      <c r="V122" s="32"/>
      <c r="W122" s="32"/>
      <c r="X122" s="32"/>
      <c r="Y122" s="32"/>
      <c r="Z122" s="32"/>
      <c r="AA122" s="33"/>
      <c r="AB122" s="31" t="s">
        <v>708</v>
      </c>
      <c r="AC122" s="32"/>
      <c r="AD122" s="32"/>
      <c r="AE122" s="32"/>
      <c r="AF122" s="32"/>
      <c r="AG122" s="32"/>
      <c r="AH122" s="32"/>
      <c r="AI122" s="32"/>
      <c r="AJ122" s="32"/>
      <c r="AK122" s="32"/>
      <c r="AL122" s="32"/>
      <c r="AM122" s="32"/>
      <c r="AN122" s="32"/>
      <c r="AO122" s="33"/>
      <c r="AP122" s="34" t="s">
        <v>873</v>
      </c>
      <c r="AQ122" s="35"/>
      <c r="AR122" s="35"/>
      <c r="AS122" s="35"/>
      <c r="AT122" s="36"/>
      <c r="AU122" s="37" t="s">
        <v>996</v>
      </c>
      <c r="AV122" s="37"/>
      <c r="AW122" s="37"/>
      <c r="AX122" s="37"/>
      <c r="AY122" s="37"/>
      <c r="AZ122" s="37"/>
      <c r="BA122" s="37"/>
      <c r="BB122" s="37"/>
      <c r="BC122" s="37"/>
      <c r="BI122" s="12" t="str">
        <f t="shared" si="12"/>
        <v>ITEM1=20231222</v>
      </c>
      <c r="BJ122" s="12" t="str">
        <f t="shared" si="13"/>
        <v>ITEM2=Ⅱ　特定個人情報ファイルの概要
　（２）　都道府県知事保存附票本人確認情報ファイル
　　　５　特定個人情報の提供・移転（委託に伴うものを除く。）
　　　　移転先１
　　　　　④移転する情報の対象となる本人の数</v>
      </c>
      <c r="BK122" s="12" t="str">
        <f t="shared" si="14"/>
        <v>ITEM3=―</v>
      </c>
      <c r="BL122" s="12" t="str">
        <f t="shared" si="15"/>
        <v>ITEM4=1,000万人以上</v>
      </c>
      <c r="BM122" s="12" t="str">
        <f t="shared" si="16"/>
        <v>ITEM5=1</v>
      </c>
      <c r="BN122" s="12" t="str">
        <f t="shared" si="17"/>
        <v>ITEM6=重要な変更（「デジタル手続法」の施行及び住民基本台帳法の一部改正に伴う変更）のため</v>
      </c>
    </row>
    <row r="123" spans="1:66" ht="116.4" customHeight="1">
      <c r="A123" s="28">
        <v>45282</v>
      </c>
      <c r="B123" s="29"/>
      <c r="C123" s="29"/>
      <c r="D123" s="30"/>
      <c r="E123" s="31" t="s">
        <v>1089</v>
      </c>
      <c r="F123" s="32"/>
      <c r="G123" s="32"/>
      <c r="H123" s="32"/>
      <c r="I123" s="32"/>
      <c r="J123" s="32"/>
      <c r="K123" s="32"/>
      <c r="L123" s="32"/>
      <c r="M123" s="33"/>
      <c r="N123" s="31" t="s">
        <v>721</v>
      </c>
      <c r="O123" s="32"/>
      <c r="P123" s="32"/>
      <c r="Q123" s="32"/>
      <c r="R123" s="32"/>
      <c r="S123" s="32"/>
      <c r="T123" s="32"/>
      <c r="U123" s="32"/>
      <c r="V123" s="32"/>
      <c r="W123" s="32"/>
      <c r="X123" s="32"/>
      <c r="Y123" s="32"/>
      <c r="Z123" s="32"/>
      <c r="AA123" s="33"/>
      <c r="AB123" s="31" t="s">
        <v>729</v>
      </c>
      <c r="AC123" s="32"/>
      <c r="AD123" s="32"/>
      <c r="AE123" s="32"/>
      <c r="AF123" s="32"/>
      <c r="AG123" s="32"/>
      <c r="AH123" s="32"/>
      <c r="AI123" s="32"/>
      <c r="AJ123" s="32"/>
      <c r="AK123" s="32"/>
      <c r="AL123" s="32"/>
      <c r="AM123" s="32"/>
      <c r="AN123" s="32"/>
      <c r="AO123" s="33"/>
      <c r="AP123" s="34" t="s">
        <v>873</v>
      </c>
      <c r="AQ123" s="35"/>
      <c r="AR123" s="35"/>
      <c r="AS123" s="35"/>
      <c r="AT123" s="36"/>
      <c r="AU123" s="37" t="s">
        <v>996</v>
      </c>
      <c r="AV123" s="37"/>
      <c r="AW123" s="37"/>
      <c r="AX123" s="37"/>
      <c r="AY123" s="37"/>
      <c r="AZ123" s="37"/>
      <c r="BA123" s="37"/>
      <c r="BB123" s="37"/>
      <c r="BC123" s="37"/>
      <c r="BI123" s="12" t="str">
        <f t="shared" si="12"/>
        <v>ITEM1=20231222</v>
      </c>
      <c r="BJ123" s="12" t="str">
        <f t="shared" si="13"/>
        <v>ITEM2=Ⅱ　特定個人情報ファイルの概要
　（２）　都道府県知事保存附票本人確認情報ファイル
　　　５　特定個人情報の提供・移転（委託に伴うものを除く。）
　　　　移転先１
　　　　　⑤移転する情報の対象となる本人の範囲</v>
      </c>
      <c r="BK123" s="12" t="str">
        <f t="shared" si="14"/>
        <v>ITEM3=―</v>
      </c>
      <c r="BL123" s="12" t="str">
        <f t="shared" si="15"/>
        <v>ITEM4=「２．③対象となる本人の範囲」と同上</v>
      </c>
      <c r="BM123" s="12" t="str">
        <f t="shared" si="16"/>
        <v>ITEM5=1</v>
      </c>
      <c r="BN123" s="12" t="str">
        <f t="shared" si="17"/>
        <v>ITEM6=重要な変更（「デジタル手続法」の施行及び住民基本台帳法の一部改正に伴う変更）のため</v>
      </c>
    </row>
    <row r="124" spans="1:66" ht="98.4" customHeight="1">
      <c r="A124" s="28">
        <v>45282</v>
      </c>
      <c r="B124" s="29"/>
      <c r="C124" s="29"/>
      <c r="D124" s="30"/>
      <c r="E124" s="31" t="s">
        <v>1090</v>
      </c>
      <c r="F124" s="32"/>
      <c r="G124" s="32"/>
      <c r="H124" s="32"/>
      <c r="I124" s="32"/>
      <c r="J124" s="32"/>
      <c r="K124" s="32"/>
      <c r="L124" s="32"/>
      <c r="M124" s="33"/>
      <c r="N124" s="31" t="s">
        <v>721</v>
      </c>
      <c r="O124" s="32"/>
      <c r="P124" s="32"/>
      <c r="Q124" s="32"/>
      <c r="R124" s="32"/>
      <c r="S124" s="32"/>
      <c r="T124" s="32"/>
      <c r="U124" s="32"/>
      <c r="V124" s="32"/>
      <c r="W124" s="32"/>
      <c r="X124" s="32"/>
      <c r="Y124" s="32"/>
      <c r="Z124" s="32"/>
      <c r="AA124" s="33"/>
      <c r="AB124" s="31" t="s">
        <v>1091</v>
      </c>
      <c r="AC124" s="32"/>
      <c r="AD124" s="32"/>
      <c r="AE124" s="32"/>
      <c r="AF124" s="32"/>
      <c r="AG124" s="32"/>
      <c r="AH124" s="32"/>
      <c r="AI124" s="32"/>
      <c r="AJ124" s="32"/>
      <c r="AK124" s="32"/>
      <c r="AL124" s="32"/>
      <c r="AM124" s="32"/>
      <c r="AN124" s="32"/>
      <c r="AO124" s="33"/>
      <c r="AP124" s="34" t="s">
        <v>873</v>
      </c>
      <c r="AQ124" s="35"/>
      <c r="AR124" s="35"/>
      <c r="AS124" s="35"/>
      <c r="AT124" s="36"/>
      <c r="AU124" s="37" t="s">
        <v>996</v>
      </c>
      <c r="AV124" s="37"/>
      <c r="AW124" s="37"/>
      <c r="AX124" s="37"/>
      <c r="AY124" s="37"/>
      <c r="AZ124" s="37"/>
      <c r="BA124" s="37"/>
      <c r="BB124" s="37"/>
      <c r="BC124" s="37"/>
      <c r="BI124" s="12" t="str">
        <f t="shared" si="12"/>
        <v>ITEM1=20231222</v>
      </c>
      <c r="BJ124" s="12" t="str">
        <f t="shared" si="13"/>
        <v>ITEM2=Ⅱ　特定個人情報ファイルの概要
　（２）　都道府県知事保存附票本人確認情報ファイル
　　　５　特定個人情報の提供・移転（委託に伴うものを除く。）
　　　　移転先１
　　　　　⑥移転方法</v>
      </c>
      <c r="BK124" s="12" t="str">
        <f t="shared" si="14"/>
        <v>ITEM3=―</v>
      </c>
      <c r="BL124" s="12" t="str">
        <f t="shared" si="15"/>
        <v>ITEM4=［〇］専用線
［〇］電子記録媒体（フラッシュメモリを除く）
［〇］フラッシュメモリ
［〇］その他（住民基本台帳ネットワークシステム）</v>
      </c>
      <c r="BM124" s="12" t="str">
        <f t="shared" si="16"/>
        <v>ITEM5=1</v>
      </c>
      <c r="BN124" s="12" t="str">
        <f t="shared" si="17"/>
        <v>ITEM6=重要な変更（「デジタル手続法」の施行及び住民基本台帳法の一部改正に伴う変更）のため</v>
      </c>
    </row>
    <row r="125" spans="1:66" ht="100.2" customHeight="1">
      <c r="A125" s="28">
        <v>45282</v>
      </c>
      <c r="B125" s="29"/>
      <c r="C125" s="29"/>
      <c r="D125" s="30"/>
      <c r="E125" s="31" t="s">
        <v>1092</v>
      </c>
      <c r="F125" s="32"/>
      <c r="G125" s="32"/>
      <c r="H125" s="32"/>
      <c r="I125" s="32"/>
      <c r="J125" s="32"/>
      <c r="K125" s="32"/>
      <c r="L125" s="32"/>
      <c r="M125" s="33"/>
      <c r="N125" s="31" t="s">
        <v>721</v>
      </c>
      <c r="O125" s="32"/>
      <c r="P125" s="32"/>
      <c r="Q125" s="32"/>
      <c r="R125" s="32"/>
      <c r="S125" s="32"/>
      <c r="T125" s="32"/>
      <c r="U125" s="32"/>
      <c r="V125" s="32"/>
      <c r="W125" s="32"/>
      <c r="X125" s="32"/>
      <c r="Y125" s="32"/>
      <c r="Z125" s="32"/>
      <c r="AA125" s="33"/>
      <c r="AB125" s="31" t="s">
        <v>754</v>
      </c>
      <c r="AC125" s="32"/>
      <c r="AD125" s="32"/>
      <c r="AE125" s="32"/>
      <c r="AF125" s="32"/>
      <c r="AG125" s="32"/>
      <c r="AH125" s="32"/>
      <c r="AI125" s="32"/>
      <c r="AJ125" s="32"/>
      <c r="AK125" s="32"/>
      <c r="AL125" s="32"/>
      <c r="AM125" s="32"/>
      <c r="AN125" s="32"/>
      <c r="AO125" s="33"/>
      <c r="AP125" s="34" t="s">
        <v>873</v>
      </c>
      <c r="AQ125" s="35"/>
      <c r="AR125" s="35"/>
      <c r="AS125" s="35"/>
      <c r="AT125" s="36"/>
      <c r="AU125" s="37" t="s">
        <v>996</v>
      </c>
      <c r="AV125" s="37"/>
      <c r="AW125" s="37"/>
      <c r="AX125" s="37"/>
      <c r="AY125" s="37"/>
      <c r="AZ125" s="37"/>
      <c r="BA125" s="37"/>
      <c r="BB125" s="37"/>
      <c r="BC125" s="37"/>
      <c r="BI125" s="12" t="str">
        <f t="shared" si="12"/>
        <v>ITEM1=20231222</v>
      </c>
      <c r="BJ125" s="12" t="str">
        <f t="shared" si="13"/>
        <v>ITEM2=Ⅱ　特定個人情報ファイルの概要
　（２）　都道府県知事保存附票本人確認情報ファイル
　　　５　特定個人情報の提供・移転（委託に伴うものを除く。）
　　　　移転先１
　　　　　⑦時期・頻度</v>
      </c>
      <c r="BK125" s="12" t="str">
        <f t="shared" si="14"/>
        <v>ITEM3=―</v>
      </c>
      <c r="BL125" s="12" t="str">
        <f t="shared" si="15"/>
        <v>ITEM4=大阪府の知事部局の他の部署から検索要求があった都度、随時。</v>
      </c>
      <c r="BM125" s="12" t="str">
        <f t="shared" si="16"/>
        <v>ITEM5=1</v>
      </c>
      <c r="BN125" s="12" t="str">
        <f t="shared" si="17"/>
        <v>ITEM6=重要な変更（「デジタル手続法」の施行及び住民基本台帳法の一部改正に伴う変更）のため</v>
      </c>
    </row>
    <row r="126" spans="1:66" ht="146.4" customHeight="1">
      <c r="A126" s="28">
        <v>45282</v>
      </c>
      <c r="B126" s="29"/>
      <c r="C126" s="29"/>
      <c r="D126" s="30"/>
      <c r="E126" s="31" t="s">
        <v>1093</v>
      </c>
      <c r="F126" s="32"/>
      <c r="G126" s="32"/>
      <c r="H126" s="32"/>
      <c r="I126" s="32"/>
      <c r="J126" s="32"/>
      <c r="K126" s="32"/>
      <c r="L126" s="32"/>
      <c r="M126" s="33"/>
      <c r="N126" s="31" t="s">
        <v>721</v>
      </c>
      <c r="O126" s="32"/>
      <c r="P126" s="32"/>
      <c r="Q126" s="32"/>
      <c r="R126" s="32"/>
      <c r="S126" s="32"/>
      <c r="T126" s="32"/>
      <c r="U126" s="32"/>
      <c r="V126" s="32"/>
      <c r="W126" s="32"/>
      <c r="X126" s="32"/>
      <c r="Y126" s="32"/>
      <c r="Z126" s="32"/>
      <c r="AA126" s="33"/>
      <c r="AB126" s="31" t="s">
        <v>778</v>
      </c>
      <c r="AC126" s="32"/>
      <c r="AD126" s="32"/>
      <c r="AE126" s="32"/>
      <c r="AF126" s="32"/>
      <c r="AG126" s="32"/>
      <c r="AH126" s="32"/>
      <c r="AI126" s="32"/>
      <c r="AJ126" s="32"/>
      <c r="AK126" s="32"/>
      <c r="AL126" s="32"/>
      <c r="AM126" s="32"/>
      <c r="AN126" s="32"/>
      <c r="AO126" s="33"/>
      <c r="AP126" s="34" t="s">
        <v>873</v>
      </c>
      <c r="AQ126" s="35"/>
      <c r="AR126" s="35"/>
      <c r="AS126" s="35"/>
      <c r="AT126" s="36"/>
      <c r="AU126" s="37" t="s">
        <v>996</v>
      </c>
      <c r="AV126" s="37"/>
      <c r="AW126" s="37"/>
      <c r="AX126" s="37"/>
      <c r="AY126" s="37"/>
      <c r="AZ126" s="37"/>
      <c r="BA126" s="37"/>
      <c r="BB126" s="37"/>
      <c r="BC126" s="37"/>
      <c r="BI126" s="12" t="str">
        <f t="shared" si="12"/>
        <v>ITEM1=20231222</v>
      </c>
      <c r="BJ126" s="12" t="str">
        <f t="shared" si="13"/>
        <v>ITEM2=Ⅱ　特定個人情報ファイルの概要
　（２）　都道府県知事保存附票本人確認情報ファイル
　　　６　特定個人情報の保管・消去
　　　　①保管場所</v>
      </c>
      <c r="BK126" s="12" t="str">
        <f t="shared" si="14"/>
        <v>ITEM3=―</v>
      </c>
      <c r="BL126" s="12" t="str">
        <f t="shared" si="15"/>
        <v>ITEM4=・セキュリティゲートにて入退館管理をしている附票都道府県サーバの集約センターにおいて、施錠管理及び入退室管理（監視カメラを設置してサーバ設置場所への入退室者を特定・管理）を行っている部屋に設置したサーバ内に保管する。都道府県サーバ集約センターへの入退室の際は、不要な電子機器等を持ち込まないようにするため、電子機器等の持ち込みについてあらかじめ申請・確認を実施する。サーバへのアクセスはＩＤと生体認証（又はパスワード）による認証が必要となる。
・大阪府においては、端末及び記録媒体を施錠管理された部屋に保管する。</v>
      </c>
      <c r="BM126" s="12" t="str">
        <f t="shared" si="16"/>
        <v>ITEM5=1</v>
      </c>
      <c r="BN126" s="12" t="str">
        <f t="shared" si="17"/>
        <v>ITEM6=重要な変更（「デジタル手続法」の施行及び住民基本台帳法の一部改正に伴う変更）のため</v>
      </c>
    </row>
    <row r="127" spans="1:66" ht="88.8" customHeight="1">
      <c r="A127" s="28">
        <v>45282</v>
      </c>
      <c r="B127" s="29"/>
      <c r="C127" s="29"/>
      <c r="D127" s="30"/>
      <c r="E127" s="31" t="s">
        <v>1094</v>
      </c>
      <c r="F127" s="32"/>
      <c r="G127" s="32"/>
      <c r="H127" s="32"/>
      <c r="I127" s="32"/>
      <c r="J127" s="32"/>
      <c r="K127" s="32"/>
      <c r="L127" s="32"/>
      <c r="M127" s="33"/>
      <c r="N127" s="31" t="s">
        <v>721</v>
      </c>
      <c r="O127" s="32"/>
      <c r="P127" s="32"/>
      <c r="Q127" s="32"/>
      <c r="R127" s="32"/>
      <c r="S127" s="32"/>
      <c r="T127" s="32"/>
      <c r="U127" s="32"/>
      <c r="V127" s="32"/>
      <c r="W127" s="32"/>
      <c r="X127" s="32"/>
      <c r="Y127" s="32"/>
      <c r="Z127" s="32"/>
      <c r="AA127" s="33"/>
      <c r="AB127" s="31" t="s">
        <v>1095</v>
      </c>
      <c r="AC127" s="32"/>
      <c r="AD127" s="32"/>
      <c r="AE127" s="32"/>
      <c r="AF127" s="32"/>
      <c r="AG127" s="32"/>
      <c r="AH127" s="32"/>
      <c r="AI127" s="32"/>
      <c r="AJ127" s="32"/>
      <c r="AK127" s="32"/>
      <c r="AL127" s="32"/>
      <c r="AM127" s="32"/>
      <c r="AN127" s="32"/>
      <c r="AO127" s="33"/>
      <c r="AP127" s="34" t="s">
        <v>873</v>
      </c>
      <c r="AQ127" s="35"/>
      <c r="AR127" s="35"/>
      <c r="AS127" s="35"/>
      <c r="AT127" s="36"/>
      <c r="AU127" s="37" t="s">
        <v>996</v>
      </c>
      <c r="AV127" s="37"/>
      <c r="AW127" s="37"/>
      <c r="AX127" s="37"/>
      <c r="AY127" s="37"/>
      <c r="AZ127" s="37"/>
      <c r="BA127" s="37"/>
      <c r="BB127" s="37"/>
      <c r="BC127" s="37"/>
      <c r="BI127" s="12" t="str">
        <f t="shared" si="12"/>
        <v>ITEM1=20231222</v>
      </c>
      <c r="BJ127" s="12" t="str">
        <f t="shared" si="13"/>
        <v>ITEM2=Ⅱ　特定個人情報ファイルの概要
　（２）　都道府県知事保存附票本人確認情報ファイル
　　　６　特定個人情報の保管・消去
　　　　②保管期間</v>
      </c>
      <c r="BK127" s="12" t="str">
        <f t="shared" si="14"/>
        <v>ITEM3=―</v>
      </c>
      <c r="BL127" s="12" t="str">
        <f t="shared" si="15"/>
        <v>ITEM4=1年未満
附票本人確認情報の提供に併せて提供される個人番号は、自都道府県の他の執行機関又は他部署からの求めにより提供・移転された後は、障害発生等により提供・移転先で情報を受領できなかった場合に備えて、一時的に保存されるのみである。</v>
      </c>
      <c r="BM127" s="12" t="str">
        <f t="shared" si="16"/>
        <v>ITEM5=1</v>
      </c>
      <c r="BN127" s="12" t="str">
        <f t="shared" si="17"/>
        <v>ITEM6=重要な変更（「デジタル手続法」の施行及び住民基本台帳法の一部改正に伴う変更）のため</v>
      </c>
    </row>
    <row r="128" spans="1:66" ht="75" customHeight="1">
      <c r="A128" s="28">
        <v>45282</v>
      </c>
      <c r="B128" s="29"/>
      <c r="C128" s="29"/>
      <c r="D128" s="30"/>
      <c r="E128" s="31" t="s">
        <v>1096</v>
      </c>
      <c r="F128" s="32"/>
      <c r="G128" s="32"/>
      <c r="H128" s="32"/>
      <c r="I128" s="32"/>
      <c r="J128" s="32"/>
      <c r="K128" s="32"/>
      <c r="L128" s="32"/>
      <c r="M128" s="33"/>
      <c r="N128" s="31" t="s">
        <v>721</v>
      </c>
      <c r="O128" s="32"/>
      <c r="P128" s="32"/>
      <c r="Q128" s="32"/>
      <c r="R128" s="32"/>
      <c r="S128" s="32"/>
      <c r="T128" s="32"/>
      <c r="U128" s="32"/>
      <c r="V128" s="32"/>
      <c r="W128" s="32"/>
      <c r="X128" s="32"/>
      <c r="Y128" s="32"/>
      <c r="Z128" s="32"/>
      <c r="AA128" s="33"/>
      <c r="AB128" s="31" t="s">
        <v>781</v>
      </c>
      <c r="AC128" s="32"/>
      <c r="AD128" s="32"/>
      <c r="AE128" s="32"/>
      <c r="AF128" s="32"/>
      <c r="AG128" s="32"/>
      <c r="AH128" s="32"/>
      <c r="AI128" s="32"/>
      <c r="AJ128" s="32"/>
      <c r="AK128" s="32"/>
      <c r="AL128" s="32"/>
      <c r="AM128" s="32"/>
      <c r="AN128" s="32"/>
      <c r="AO128" s="33"/>
      <c r="AP128" s="34" t="s">
        <v>873</v>
      </c>
      <c r="AQ128" s="35"/>
      <c r="AR128" s="35"/>
      <c r="AS128" s="35"/>
      <c r="AT128" s="36"/>
      <c r="AU128" s="37" t="s">
        <v>996</v>
      </c>
      <c r="AV128" s="37"/>
      <c r="AW128" s="37"/>
      <c r="AX128" s="37"/>
      <c r="AY128" s="37"/>
      <c r="AZ128" s="37"/>
      <c r="BA128" s="37"/>
      <c r="BB128" s="37"/>
      <c r="BC128" s="37"/>
      <c r="BI128" s="12" t="str">
        <f t="shared" si="12"/>
        <v>ITEM1=20231222</v>
      </c>
      <c r="BJ128" s="12" t="str">
        <f t="shared" si="13"/>
        <v>ITEM2=Ⅱ　特定個人情報ファイルの概要
　（２）　都道府県知事保存附票本人確認情報ファイル
　　　６　特定個人情報の保管・消去
　　　　③消去方法</v>
      </c>
      <c r="BK128" s="12" t="str">
        <f t="shared" si="14"/>
        <v>ITEM3=―</v>
      </c>
      <c r="BL128" s="12" t="str">
        <f t="shared" si="15"/>
        <v>ITEM4=一時的な保存後にシステムにて自動判別し消去する。</v>
      </c>
      <c r="BM128" s="12" t="str">
        <f t="shared" si="16"/>
        <v>ITEM5=1</v>
      </c>
      <c r="BN128" s="12" t="str">
        <f t="shared" si="17"/>
        <v>ITEM6=重要な変更（「デジタル手続法」の施行及び住民基本台帳法の一部改正に伴う変更）のため</v>
      </c>
    </row>
    <row r="129" spans="1:66" ht="408" customHeight="1">
      <c r="A129" s="28">
        <v>45282</v>
      </c>
      <c r="B129" s="29"/>
      <c r="C129" s="29"/>
      <c r="D129" s="30"/>
      <c r="E129" s="31" t="s">
        <v>1097</v>
      </c>
      <c r="F129" s="32"/>
      <c r="G129" s="32"/>
      <c r="H129" s="32"/>
      <c r="I129" s="32"/>
      <c r="J129" s="32"/>
      <c r="K129" s="32"/>
      <c r="L129" s="32"/>
      <c r="M129" s="33"/>
      <c r="N129" s="31" t="s">
        <v>1098</v>
      </c>
      <c r="O129" s="32"/>
      <c r="P129" s="32"/>
      <c r="Q129" s="32"/>
      <c r="R129" s="32"/>
      <c r="S129" s="32"/>
      <c r="T129" s="32"/>
      <c r="U129" s="32"/>
      <c r="V129" s="32"/>
      <c r="W129" s="32"/>
      <c r="X129" s="32"/>
      <c r="Y129" s="32"/>
      <c r="Z129" s="32"/>
      <c r="AA129" s="33"/>
      <c r="AB129" s="31" t="s">
        <v>1099</v>
      </c>
      <c r="AC129" s="32"/>
      <c r="AD129" s="32"/>
      <c r="AE129" s="32"/>
      <c r="AF129" s="32"/>
      <c r="AG129" s="32"/>
      <c r="AH129" s="32"/>
      <c r="AI129" s="32"/>
      <c r="AJ129" s="32"/>
      <c r="AK129" s="32"/>
      <c r="AL129" s="32"/>
      <c r="AM129" s="32"/>
      <c r="AN129" s="32"/>
      <c r="AO129" s="33"/>
      <c r="AP129" s="34" t="s">
        <v>873</v>
      </c>
      <c r="AQ129" s="35"/>
      <c r="AR129" s="35"/>
      <c r="AS129" s="35"/>
      <c r="AT129" s="36"/>
      <c r="AU129" s="37" t="s">
        <v>996</v>
      </c>
      <c r="AV129" s="37"/>
      <c r="AW129" s="37"/>
      <c r="AX129" s="37"/>
      <c r="AY129" s="37"/>
      <c r="AZ129" s="37"/>
      <c r="BA129" s="37"/>
      <c r="BB129" s="37"/>
      <c r="BC129" s="37"/>
      <c r="BI129" s="12" t="str">
        <f t="shared" si="12"/>
        <v>ITEM1=20231222</v>
      </c>
      <c r="BJ129" s="12" t="str">
        <f t="shared" si="13"/>
        <v>ITEM2=Ⅱ　特定個人情報ファイルの概要
　（別添２）特定個人情報ファイル記録項目</v>
      </c>
      <c r="BK129" s="12" t="str">
        <f t="shared" si="14"/>
        <v>ITEM3=都道府県知事保存本人確認情報ファイル
１．住民票コード　２．漢字氏名　３．外字数（氏名）　４．ふりがな氏名　５．生年月日　６．性別　７．住所　８．外字数（住所）　９．個人番号　１０．異動事由　１１．異動年月日　１２．保存期間フラグ　１３．清音化かな氏名　１４．市町村コード　１５．大字・字コード　１６．操作者ＩＤ　１７．操作端末ＩＤ　１８．タイムスタンプ　１９．通知を受けた年月日　２０．外字フラグ　２１．削除フラグ　２２．更新順番号　２３．氏名外字変更連番　２４．住所外字変更連番　２５．旧氏　漢字　２６．旧氏　外字数　２７．旧氏　ふりがな　２８．旧氏　外字変更連番</v>
      </c>
      <c r="BL129" s="12" t="str">
        <f t="shared" si="15"/>
        <v>ITEM4=(1)都道府県知事保存本人確認情報ファイル
１．住民票コード　２．漢字氏名　３．外字数（氏名）　４．ふりがな氏名　５．生年月日　６．性別　７．住所　８．外字数（住所）　９．個人番号　１０．異動事由　１１．異動年月日　１２．保存期間フラグ　１３．清音化かな氏名　１４．市町村コード　１５．大字・字コード　１６．操作者ＩＤ　１７．操作端末ＩＤ　１８．タイムスタンプ　１９．通知を受けた年月日　２０．外字フラグ　２１．削除フラグ　２２．更新順番号　２３．氏名外字変更連番　２４．住所外字変更連番　２５．旧氏　漢字　２６．旧氏　外字数　２７．旧氏　ふりがな　２８．旧氏　外字変更連番
(2)都道府県知事保存附票本人確認情報ファイル
ア　附票本人確認情報
１．住民票コード　２．氏名　漢字　３．氏名　外字数　４．氏名　ふりがな　５．生年月日　６．性別　７．住所　市町村コード　８．住所　漢字　９，住所　外字数　１０．最終住所　漢字　１１．最終住所　外字数　１２．異動年月日　１３．旧住民票コード　１４．附票管理市町村コード　１５．附票本人確認情報状態区分　１６．外字フラグ　１７．外字パターン　１８．通知区分
イ　その他
１．個人番号（※国外転出者に係る事務処理に関し、番号法で認められた場合に限り、大阪府の他の執行機関又は他部署からの求めに応じ、当該個人の住民票コードを用いて、都道府県知事保存本人確認情報ファイルから個人番号を抽出し、提供・移転する場合がある。）</v>
      </c>
      <c r="BM129" s="12" t="str">
        <f t="shared" si="16"/>
        <v>ITEM5=1</v>
      </c>
      <c r="BN129" s="12" t="str">
        <f t="shared" si="17"/>
        <v>ITEM6=重要な変更（「デジタル手続法」の施行及び住民基本台帳法の一部改正に伴う変更）のため</v>
      </c>
    </row>
    <row r="130" spans="1:66" ht="68.400000000000006" customHeight="1">
      <c r="A130" s="28">
        <v>45282</v>
      </c>
      <c r="B130" s="29"/>
      <c r="C130" s="29"/>
      <c r="D130" s="30"/>
      <c r="E130" s="31" t="s">
        <v>1100</v>
      </c>
      <c r="F130" s="32"/>
      <c r="G130" s="32"/>
      <c r="H130" s="32"/>
      <c r="I130" s="32"/>
      <c r="J130" s="32"/>
      <c r="K130" s="32"/>
      <c r="L130" s="32"/>
      <c r="M130" s="33"/>
      <c r="N130" s="31" t="s">
        <v>1023</v>
      </c>
      <c r="O130" s="32"/>
      <c r="P130" s="32"/>
      <c r="Q130" s="32"/>
      <c r="R130" s="32"/>
      <c r="S130" s="32"/>
      <c r="T130" s="32"/>
      <c r="U130" s="32"/>
      <c r="V130" s="32"/>
      <c r="W130" s="32"/>
      <c r="X130" s="32"/>
      <c r="Y130" s="32"/>
      <c r="Z130" s="32"/>
      <c r="AA130" s="33"/>
      <c r="AB130" s="31" t="s">
        <v>706</v>
      </c>
      <c r="AC130" s="32"/>
      <c r="AD130" s="32"/>
      <c r="AE130" s="32"/>
      <c r="AF130" s="32"/>
      <c r="AG130" s="32"/>
      <c r="AH130" s="32"/>
      <c r="AI130" s="32"/>
      <c r="AJ130" s="32"/>
      <c r="AK130" s="32"/>
      <c r="AL130" s="32"/>
      <c r="AM130" s="32"/>
      <c r="AN130" s="32"/>
      <c r="AO130" s="33"/>
      <c r="AP130" s="34" t="s">
        <v>873</v>
      </c>
      <c r="AQ130" s="35"/>
      <c r="AR130" s="35"/>
      <c r="AS130" s="35"/>
      <c r="AT130" s="36"/>
      <c r="AU130" s="37" t="s">
        <v>996</v>
      </c>
      <c r="AV130" s="37"/>
      <c r="AW130" s="37"/>
      <c r="AX130" s="37"/>
      <c r="AY130" s="37"/>
      <c r="AZ130" s="37"/>
      <c r="BA130" s="37"/>
      <c r="BB130" s="37"/>
      <c r="BC130" s="37"/>
      <c r="BI130" s="12" t="str">
        <f t="shared" si="12"/>
        <v>ITEM1=20231222</v>
      </c>
      <c r="BJ130" s="12" t="str">
        <f t="shared" si="13"/>
        <v>ITEM2=Ⅲ　特定個人情報の取扱いプロセスにおけるリスク対策
　（１）都道府県知事保存本人確認情報ファイル
　　１　特定個人情報ファイル名</v>
      </c>
      <c r="BK130" s="12" t="str">
        <f t="shared" si="14"/>
        <v>ITEM3=都道府県知事保存本人確認情報ファイル</v>
      </c>
      <c r="BL130" s="12" t="str">
        <f t="shared" si="15"/>
        <v>ITEM4=（１）都道府県知事保存本人確認情報ファイル</v>
      </c>
      <c r="BM130" s="12" t="str">
        <f t="shared" si="16"/>
        <v>ITEM5=1</v>
      </c>
      <c r="BN130" s="12" t="str">
        <f t="shared" si="17"/>
        <v>ITEM6=重要な変更（「デジタル手続法」の施行及び住民基本台帳法の一部改正に伴う変更）のため</v>
      </c>
    </row>
    <row r="131" spans="1:66" ht="189.6" customHeight="1">
      <c r="A131" s="28">
        <v>45282</v>
      </c>
      <c r="B131" s="29"/>
      <c r="C131" s="29"/>
      <c r="D131" s="30"/>
      <c r="E131" s="31" t="s">
        <v>1101</v>
      </c>
      <c r="F131" s="32"/>
      <c r="G131" s="32"/>
      <c r="H131" s="32"/>
      <c r="I131" s="32"/>
      <c r="J131" s="32"/>
      <c r="K131" s="32"/>
      <c r="L131" s="32"/>
      <c r="M131" s="33"/>
      <c r="N131" s="31" t="s">
        <v>1102</v>
      </c>
      <c r="O131" s="32"/>
      <c r="P131" s="32"/>
      <c r="Q131" s="32"/>
      <c r="R131" s="32"/>
      <c r="S131" s="32"/>
      <c r="T131" s="32"/>
      <c r="U131" s="32"/>
      <c r="V131" s="32"/>
      <c r="W131" s="32"/>
      <c r="X131" s="32"/>
      <c r="Y131" s="32"/>
      <c r="Z131" s="32"/>
      <c r="AA131" s="33"/>
      <c r="AB131" s="31" t="s">
        <v>1103</v>
      </c>
      <c r="AC131" s="32"/>
      <c r="AD131" s="32"/>
      <c r="AE131" s="32"/>
      <c r="AF131" s="32"/>
      <c r="AG131" s="32"/>
      <c r="AH131" s="32"/>
      <c r="AI131" s="32"/>
      <c r="AJ131" s="32"/>
      <c r="AK131" s="32"/>
      <c r="AL131" s="32"/>
      <c r="AM131" s="32"/>
      <c r="AN131" s="32"/>
      <c r="AO131" s="33"/>
      <c r="AP131" s="34" t="s">
        <v>873</v>
      </c>
      <c r="AQ131" s="35"/>
      <c r="AR131" s="35"/>
      <c r="AS131" s="35"/>
      <c r="AT131" s="36"/>
      <c r="AU131" s="37" t="s">
        <v>996</v>
      </c>
      <c r="AV131" s="37"/>
      <c r="AW131" s="37"/>
      <c r="AX131" s="37"/>
      <c r="AY131" s="37"/>
      <c r="AZ131" s="37"/>
      <c r="BA131" s="37"/>
      <c r="BB131" s="37"/>
      <c r="BC131" s="37"/>
      <c r="BI131" s="12" t="str">
        <f t="shared" si="12"/>
        <v>ITEM1=20231222</v>
      </c>
      <c r="BJ131" s="12" t="str">
        <f t="shared" si="13"/>
        <v>ITEM2=Ⅲ　特定個人情報の取扱いプロセスにおけるリスク対策
　（１）都道府県知事保存本人確認情報ファイル
　　５　特定個人情報の提供・移転
　　　リスク２　不適切な方法で提供・移転が行われるリスク
　　　　リスクに対する措置の内容</v>
      </c>
      <c r="BK131" s="12" t="str">
        <f t="shared" si="14"/>
        <v>ITEM3=・相手方（全国サーバ）と都道府県サーバの間の通信では相互認証を実施しているため、認証できない相手先への情報の提供はなされないことがシステム上担保される。
　また、自都道府県の他の執行機関への提供及び他の部署への移転のため、媒体へ出力する必要がある場合には、出力の記録が残される仕組みを構築している。
・提供先・移転先における特定個人情報の使途については、住基法等で制限されている。</v>
      </c>
      <c r="BL131" s="12" t="str">
        <f t="shared" si="15"/>
        <v>ITEM4=・連携手段として通信の記録が逐一保存され、また、連携するデータが暗号化される仕組みが確立した住民基本台帳ネットワークシステムを用いることにより、不適切な方法による特定個人情報の提供を防止する。
　なお、相手方（全国サーバ）と都道府県サーバの間の通信では相互認証を実施しているため、認証できない相手先への情報の提供はなされないことがシステム上担保される。
　また、大阪府の他の執行機関への提供及び他の部署への移転のため、媒体へ出力する必要がある場合には、出力の記録が残される仕組みを構築している。
・提供先・移転先における特定個人情報の使途については、住基法等で制限されている。</v>
      </c>
      <c r="BM131" s="12" t="str">
        <f t="shared" si="16"/>
        <v>ITEM5=1</v>
      </c>
      <c r="BN131" s="12" t="str">
        <f t="shared" si="17"/>
        <v>ITEM6=重要な変更（「デジタル手続法」の施行及び住民基本台帳法の一部改正に伴う変更）のため</v>
      </c>
    </row>
    <row r="132" spans="1:66" ht="321.60000000000002" customHeight="1">
      <c r="A132" s="28">
        <v>45282</v>
      </c>
      <c r="B132" s="29"/>
      <c r="C132" s="29"/>
      <c r="D132" s="30"/>
      <c r="E132" s="31" t="s">
        <v>1104</v>
      </c>
      <c r="F132" s="32"/>
      <c r="G132" s="32"/>
      <c r="H132" s="32"/>
      <c r="I132" s="32"/>
      <c r="J132" s="32"/>
      <c r="K132" s="32"/>
      <c r="L132" s="32"/>
      <c r="M132" s="33"/>
      <c r="N132" s="31" t="s">
        <v>1105</v>
      </c>
      <c r="O132" s="32"/>
      <c r="P132" s="32"/>
      <c r="Q132" s="32"/>
      <c r="R132" s="32"/>
      <c r="S132" s="32"/>
      <c r="T132" s="32"/>
      <c r="U132" s="32"/>
      <c r="V132" s="32"/>
      <c r="W132" s="32"/>
      <c r="X132" s="32"/>
      <c r="Y132" s="32"/>
      <c r="Z132" s="32"/>
      <c r="AA132" s="33"/>
      <c r="AB132" s="31" t="s">
        <v>1106</v>
      </c>
      <c r="AC132" s="32"/>
      <c r="AD132" s="32"/>
      <c r="AE132" s="32"/>
      <c r="AF132" s="32"/>
      <c r="AG132" s="32"/>
      <c r="AH132" s="32"/>
      <c r="AI132" s="32"/>
      <c r="AJ132" s="32"/>
      <c r="AK132" s="32"/>
      <c r="AL132" s="32"/>
      <c r="AM132" s="32"/>
      <c r="AN132" s="32"/>
      <c r="AO132" s="33"/>
      <c r="AP132" s="34" t="s">
        <v>873</v>
      </c>
      <c r="AQ132" s="35"/>
      <c r="AR132" s="35"/>
      <c r="AS132" s="35"/>
      <c r="AT132" s="36"/>
      <c r="AU132" s="37" t="s">
        <v>996</v>
      </c>
      <c r="AV132" s="37"/>
      <c r="AW132" s="37"/>
      <c r="AX132" s="37"/>
      <c r="AY132" s="37"/>
      <c r="AZ132" s="37"/>
      <c r="BA132" s="37"/>
      <c r="BB132" s="37"/>
      <c r="BC132" s="37"/>
      <c r="BI132" s="12" t="str">
        <f t="shared" si="12"/>
        <v>ITEM1=20231222</v>
      </c>
      <c r="BJ132" s="12" t="str">
        <f t="shared" si="13"/>
        <v>ITEM2=Ⅲ　特定個人情報の取扱いプロセスにおけるリスク対策
　（１）都道府県知事保存本人確認情報ファイル
　　７　特定個人情報の保管・消去
　　　リスク１　特定個人情報の漏えい・滅失・毀損リスク
　　　　⑨過去３年以内に評価実施機関において、個人情報に関する重大事故が発生したか
　　　　　その内容</v>
      </c>
      <c r="BK132" s="12" t="str">
        <f t="shared" si="14"/>
        <v>ITEM3=発生あり
①講座終了後に、参加予定者一覧表を紛失した。講座の委託業者が誤って受講者に書類と共に参加予定者一覧表を渡してしまったことが判明し、受講者から回収した。（219名分）
②倉庫に保管していた職員の個人情報を含む書類を委託業者が誤って廃棄した。（17903名分）
③ホームページに掲載したエクセルデータに個人情報が記載されたシートが添付されていた。閲覧者からの指摘による判明後、直ちに当該エクセルデータを削除した。（329名分）
④電子メールを送信する際、「BCC」欄にメールアドレスを入力すべきところ、誤って「宛先」欄に入力し、メールアドレスが互いに見える状態で送信してしまった。（192名分）
　※住民基本台帳ネットワークシステムに係る本人確認情報の管理及び提供等に関する事務においては、個人情報に関する重大事故の発生はない。　</v>
      </c>
      <c r="BL132" s="12" t="str">
        <f t="shared" si="15"/>
        <v>ITEM4=発生あり
①府の委託事業受託事業者において、事業者が利用登録施設を電子メールで送信する際、BCC欄にアドレスを入力すべきところ、宛先欄に入力したため、メールアドレスを互いに見える状態で送信した。（145名分）
②協会会員に対し、電子メールで送信した際、BCC欄にアドレスを入力すべきところ、宛先欄に入力したため、メールアドレスを互いに見える状態で送信した。（118名分）
③電子メールを送信する際に「BCC」欄にアドレスを入力すべきところを誤って「CC」欄に入力したため、電子メールアドレスが互いに見える状態で送信した。（123名分）
④講演会の申込者の個人情報のデータをホームページに掲載し、閲覧及びダウンロードできる状態となった。（963名分）
⑤担当者が電子メールを送信する際、「Bcc」欄にアドレスを入力すべきところ、誤って「宛先」欄に入力し一斉送信を行ったため、アドレスが互いに見える状態となった。（111名分）
※住民基本台帳ネットワークシステムに係る本人確認情報の管理及び提供等に関する事務においては、個人情報に関する重大事故の発生はない。　</v>
      </c>
      <c r="BM132" s="12" t="str">
        <f t="shared" si="16"/>
        <v>ITEM5=1</v>
      </c>
      <c r="BN132" s="12" t="str">
        <f t="shared" si="17"/>
        <v>ITEM6=重要な変更（「デジタル手続法」の施行及び住民基本台帳法の一部改正に伴う変更）のため</v>
      </c>
    </row>
    <row r="133" spans="1:66" ht="231.6" customHeight="1">
      <c r="A133" s="28">
        <v>45282</v>
      </c>
      <c r="B133" s="29"/>
      <c r="C133" s="29"/>
      <c r="D133" s="30"/>
      <c r="E133" s="31" t="s">
        <v>1107</v>
      </c>
      <c r="F133" s="32"/>
      <c r="G133" s="32"/>
      <c r="H133" s="32"/>
      <c r="I133" s="32"/>
      <c r="J133" s="32"/>
      <c r="K133" s="32"/>
      <c r="L133" s="32"/>
      <c r="M133" s="33"/>
      <c r="N133" s="31" t="s">
        <v>977</v>
      </c>
      <c r="O133" s="32"/>
      <c r="P133" s="32"/>
      <c r="Q133" s="32"/>
      <c r="R133" s="32"/>
      <c r="S133" s="32"/>
      <c r="T133" s="32"/>
      <c r="U133" s="32"/>
      <c r="V133" s="32"/>
      <c r="W133" s="32"/>
      <c r="X133" s="32"/>
      <c r="Y133" s="32"/>
      <c r="Z133" s="32"/>
      <c r="AA133" s="33"/>
      <c r="AB133" s="31" t="s">
        <v>813</v>
      </c>
      <c r="AC133" s="32"/>
      <c r="AD133" s="32"/>
      <c r="AE133" s="32"/>
      <c r="AF133" s="32"/>
      <c r="AG133" s="32"/>
      <c r="AH133" s="32"/>
      <c r="AI133" s="32"/>
      <c r="AJ133" s="32"/>
      <c r="AK133" s="32"/>
      <c r="AL133" s="32"/>
      <c r="AM133" s="32"/>
      <c r="AN133" s="32"/>
      <c r="AO133" s="33"/>
      <c r="AP133" s="34" t="s">
        <v>873</v>
      </c>
      <c r="AQ133" s="35"/>
      <c r="AR133" s="35"/>
      <c r="AS133" s="35"/>
      <c r="AT133" s="36"/>
      <c r="AU133" s="37" t="s">
        <v>996</v>
      </c>
      <c r="AV133" s="37"/>
      <c r="AW133" s="37"/>
      <c r="AX133" s="37"/>
      <c r="AY133" s="37"/>
      <c r="AZ133" s="37"/>
      <c r="BA133" s="37"/>
      <c r="BB133" s="37"/>
      <c r="BC133" s="37"/>
      <c r="BI133" s="12" t="str">
        <f t="shared" si="12"/>
        <v>ITEM1=20231222</v>
      </c>
      <c r="BJ133" s="12" t="str">
        <f t="shared" si="13"/>
        <v>ITEM2=Ⅲ　特定個人情報の取扱いプロセスにおけるリスク対策
　（１）都道府県知事保存本人確認情報ファイル
　　７　特定個人情報の保管・消去
　　　リスク１　特定個人情報の漏えい・滅失・毀損リスク
　　　　⑨過去３年以内に評価実施機関において、個人情報に関する重大事故が発生したか
　　　　　再発防止策の内容</v>
      </c>
      <c r="BK133" s="12" t="str">
        <f t="shared" si="14"/>
        <v>ITEM3=①持ち出した個人情報は、ファイルに綴じ込む等他の書類と紛れないよう徹底した。
②委託業者が入室可能な倉庫に、府の書類を置かないよう管理した。
③ホームページにデータを掲載する際は、新しいファイルに添付する等した上で、複数の職員で確認した。
④安心一斉送信システムを活用するとともに、送信前に別の職員によるチェックを徹底した。</v>
      </c>
      <c r="BL133" s="12" t="str">
        <f t="shared" si="15"/>
        <v>ITEM4=①事業者に対して、再発防止策の検討を指示した。
②庁外に多数の電子メール発信が必要な場合には、安心一斉送信システムを活用する。その他、「Bcc」を活用するケースにおいては、ダブルチェックを再度徹底する。
③庁外に多数の電子メールを送信する際には、「BCC」欄にアドレスを入力しているかを、複数人で確認することを再度徹底し、安心一斉送信システムも活用する。
④ホームページの更新作業マニュアルを作成し、操作手順や掲載するデータに個人情報が含まれていないかを複数人で確認することを徹底する。
⑤庁外に多数の電子メール発信が必要な場合には、安心一斉送信システムを活用する。その他、「Bcc」を活用するケースにおいては、ダブルチェックを再度徹底する。</v>
      </c>
      <c r="BM133" s="12" t="str">
        <f t="shared" si="16"/>
        <v>ITEM5=1</v>
      </c>
      <c r="BN133" s="12" t="str">
        <f t="shared" si="17"/>
        <v>ITEM6=重要な変更（「デジタル手続法」の施行及び住民基本台帳法の一部改正に伴う変更）のため</v>
      </c>
    </row>
    <row r="134" spans="1:66" ht="72" customHeight="1">
      <c r="A134" s="28">
        <v>45282</v>
      </c>
      <c r="B134" s="29"/>
      <c r="C134" s="29"/>
      <c r="D134" s="30"/>
      <c r="E134" s="31" t="s">
        <v>1108</v>
      </c>
      <c r="F134" s="32"/>
      <c r="G134" s="32"/>
      <c r="H134" s="32"/>
      <c r="I134" s="32"/>
      <c r="J134" s="32"/>
      <c r="K134" s="32"/>
      <c r="L134" s="32"/>
      <c r="M134" s="33"/>
      <c r="N134" s="31" t="s">
        <v>721</v>
      </c>
      <c r="O134" s="32"/>
      <c r="P134" s="32"/>
      <c r="Q134" s="32"/>
      <c r="R134" s="32"/>
      <c r="S134" s="32"/>
      <c r="T134" s="32"/>
      <c r="U134" s="32"/>
      <c r="V134" s="32"/>
      <c r="W134" s="32"/>
      <c r="X134" s="32"/>
      <c r="Y134" s="32"/>
      <c r="Z134" s="32"/>
      <c r="AA134" s="33"/>
      <c r="AB134" s="31" t="s">
        <v>1109</v>
      </c>
      <c r="AC134" s="32"/>
      <c r="AD134" s="32"/>
      <c r="AE134" s="32"/>
      <c r="AF134" s="32"/>
      <c r="AG134" s="32"/>
      <c r="AH134" s="32"/>
      <c r="AI134" s="32"/>
      <c r="AJ134" s="32"/>
      <c r="AK134" s="32"/>
      <c r="AL134" s="32"/>
      <c r="AM134" s="32"/>
      <c r="AN134" s="32"/>
      <c r="AO134" s="33"/>
      <c r="AP134" s="34" t="s">
        <v>873</v>
      </c>
      <c r="AQ134" s="35"/>
      <c r="AR134" s="35"/>
      <c r="AS134" s="35"/>
      <c r="AT134" s="36"/>
      <c r="AU134" s="37" t="s">
        <v>996</v>
      </c>
      <c r="AV134" s="37"/>
      <c r="AW134" s="37"/>
      <c r="AX134" s="37"/>
      <c r="AY134" s="37"/>
      <c r="AZ134" s="37"/>
      <c r="BA134" s="37"/>
      <c r="BB134" s="37"/>
      <c r="BC134" s="37"/>
      <c r="BI134" s="12" t="str">
        <f t="shared" si="12"/>
        <v>ITEM1=20231222</v>
      </c>
      <c r="BJ134" s="12" t="str">
        <f t="shared" si="13"/>
        <v>ITEM2=Ⅲ　特定個人情報の取扱いプロセスにおけるリスク対策
　（２）都道府県知事保存附票本人確認情報ファイル
　　１　特定個人情報ファイル名</v>
      </c>
      <c r="BK134" s="12" t="str">
        <f t="shared" si="14"/>
        <v>ITEM3=―</v>
      </c>
      <c r="BL134" s="12" t="str">
        <f t="shared" si="15"/>
        <v>ITEM4=（２）都道府県知事附票保存本人確認情報ファイル</v>
      </c>
      <c r="BM134" s="12" t="str">
        <f t="shared" si="16"/>
        <v>ITEM5=1</v>
      </c>
      <c r="BN134" s="12" t="str">
        <f t="shared" si="17"/>
        <v>ITEM6=重要な変更（「デジタル手続法」の施行及び住民基本台帳法の一部改正に伴う変更）のため</v>
      </c>
    </row>
    <row r="135" spans="1:66" ht="203.4" customHeight="1">
      <c r="A135" s="28">
        <v>45282</v>
      </c>
      <c r="B135" s="29"/>
      <c r="C135" s="29"/>
      <c r="D135" s="30"/>
      <c r="E135" s="31" t="s">
        <v>1110</v>
      </c>
      <c r="F135" s="32"/>
      <c r="G135" s="32"/>
      <c r="H135" s="32"/>
      <c r="I135" s="32"/>
      <c r="J135" s="32"/>
      <c r="K135" s="32"/>
      <c r="L135" s="32"/>
      <c r="M135" s="33"/>
      <c r="N135" s="31" t="s">
        <v>721</v>
      </c>
      <c r="O135" s="32"/>
      <c r="P135" s="32"/>
      <c r="Q135" s="32"/>
      <c r="R135" s="32"/>
      <c r="S135" s="32"/>
      <c r="T135" s="32"/>
      <c r="U135" s="32"/>
      <c r="V135" s="32"/>
      <c r="W135" s="32"/>
      <c r="X135" s="32"/>
      <c r="Y135" s="32"/>
      <c r="Z135" s="32"/>
      <c r="AA135" s="33"/>
      <c r="AB135" s="31" t="s">
        <v>1111</v>
      </c>
      <c r="AC135" s="32"/>
      <c r="AD135" s="32"/>
      <c r="AE135" s="32"/>
      <c r="AF135" s="32"/>
      <c r="AG135" s="32"/>
      <c r="AH135" s="32"/>
      <c r="AI135" s="32"/>
      <c r="AJ135" s="32"/>
      <c r="AK135" s="32"/>
      <c r="AL135" s="32"/>
      <c r="AM135" s="32"/>
      <c r="AN135" s="32"/>
      <c r="AO135" s="33"/>
      <c r="AP135" s="34" t="s">
        <v>873</v>
      </c>
      <c r="AQ135" s="35"/>
      <c r="AR135" s="35"/>
      <c r="AS135" s="35"/>
      <c r="AT135" s="36"/>
      <c r="AU135" s="37" t="s">
        <v>996</v>
      </c>
      <c r="AV135" s="37"/>
      <c r="AW135" s="37"/>
      <c r="AX135" s="37"/>
      <c r="AY135" s="37"/>
      <c r="AZ135" s="37"/>
      <c r="BA135" s="37"/>
      <c r="BB135" s="37"/>
      <c r="BC135" s="37"/>
      <c r="BI135" s="12" t="str">
        <f t="shared" si="12"/>
        <v>ITEM1=20231222</v>
      </c>
      <c r="BJ135" s="12" t="str">
        <f t="shared" si="13"/>
        <v>ITEM2=Ⅲ　特定個人情報の取扱いプロセスにおけるリスク対策
　（２）都道府県知事保存附票本人確認情報ファイル
　　２　特定個人情報の入手
　　　リスク１　目的外の入手が行われるリスク
　　　　対象者以外の情報の入手を防止するための措置の内容</v>
      </c>
      <c r="BK135" s="12" t="str">
        <f t="shared" si="14"/>
        <v>ITEM3=―</v>
      </c>
      <c r="BL135" s="12" t="str">
        <f t="shared" si="15"/>
        <v>ITEM4=都道府県知事保存附票本人確認情報ファイルにおける特定個人情報の入手手段は、市町村CSからの附票本人確認情報更新要求の際に通知される附票本人確認情報に限定される。この場合、市町村CSから対象者以外の情報が通知されてしまうことがリスクとして想定されるが、制度上、対象者の真正性は府内市町村における厳格な確認により担保されている。
※市町村の窓口では、住民の異動情報の届出等を受け付ける際などにおいて、対面で身分証明書（個人番号カード等）の提示を受け、本人確認を行っている。
また、対象者以外の個人番号は入手できないことを、システムにより担保する。
また、対象者以外の個人番号は入手できないことを、システムにより担保する。</v>
      </c>
      <c r="BM135" s="12" t="str">
        <f t="shared" si="16"/>
        <v>ITEM5=1</v>
      </c>
      <c r="BN135" s="12" t="str">
        <f t="shared" si="17"/>
        <v>ITEM6=重要な変更（「デジタル手続法」の施行及び住民基本台帳法の一部改正に伴う変更）のため</v>
      </c>
    </row>
    <row r="136" spans="1:66" ht="122.4" customHeight="1">
      <c r="A136" s="28">
        <v>45282</v>
      </c>
      <c r="B136" s="29"/>
      <c r="C136" s="29"/>
      <c r="D136" s="30"/>
      <c r="E136" s="31" t="s">
        <v>1112</v>
      </c>
      <c r="F136" s="32"/>
      <c r="G136" s="32"/>
      <c r="H136" s="32"/>
      <c r="I136" s="32"/>
      <c r="J136" s="32"/>
      <c r="K136" s="32"/>
      <c r="L136" s="32"/>
      <c r="M136" s="33"/>
      <c r="N136" s="31" t="s">
        <v>721</v>
      </c>
      <c r="O136" s="32"/>
      <c r="P136" s="32"/>
      <c r="Q136" s="32"/>
      <c r="R136" s="32"/>
      <c r="S136" s="32"/>
      <c r="T136" s="32"/>
      <c r="U136" s="32"/>
      <c r="V136" s="32"/>
      <c r="W136" s="32"/>
      <c r="X136" s="32"/>
      <c r="Y136" s="32"/>
      <c r="Z136" s="32"/>
      <c r="AA136" s="33"/>
      <c r="AB136" s="31" t="s">
        <v>818</v>
      </c>
      <c r="AC136" s="32"/>
      <c r="AD136" s="32"/>
      <c r="AE136" s="32"/>
      <c r="AF136" s="32"/>
      <c r="AG136" s="32"/>
      <c r="AH136" s="32"/>
      <c r="AI136" s="32"/>
      <c r="AJ136" s="32"/>
      <c r="AK136" s="32"/>
      <c r="AL136" s="32"/>
      <c r="AM136" s="32"/>
      <c r="AN136" s="32"/>
      <c r="AO136" s="33"/>
      <c r="AP136" s="34" t="s">
        <v>873</v>
      </c>
      <c r="AQ136" s="35"/>
      <c r="AR136" s="35"/>
      <c r="AS136" s="35"/>
      <c r="AT136" s="36"/>
      <c r="AU136" s="37" t="s">
        <v>996</v>
      </c>
      <c r="AV136" s="37"/>
      <c r="AW136" s="37"/>
      <c r="AX136" s="37"/>
      <c r="AY136" s="37"/>
      <c r="AZ136" s="37"/>
      <c r="BA136" s="37"/>
      <c r="BB136" s="37"/>
      <c r="BC136" s="37"/>
      <c r="BI136" s="12" t="str">
        <f t="shared" si="12"/>
        <v>ITEM1=20231222</v>
      </c>
      <c r="BJ136" s="12" t="str">
        <f t="shared" si="13"/>
        <v>ITEM2=Ⅲ　特定個人情報の取扱いプロセスにおけるリスク対策
　（２）都道府県知事保存附票本人確認情報ファイル
　　２　特定個人情報の入手
　　　リスク１　目的外の入手が行われるリスク
　　　　必要な情報以外を入手することを防止するための措置の内容</v>
      </c>
      <c r="BK136" s="12" t="str">
        <f t="shared" si="14"/>
        <v>ITEM3=―</v>
      </c>
      <c r="BL136" s="12" t="str">
        <f t="shared" si="15"/>
        <v>ITEM4=法令により市町村から通知を受けることとされている情報のみを入手できることを、システム上で担保する。
また、対象者の個人番号以外の個人番号は入手できないことを、システムにより担保する。</v>
      </c>
      <c r="BM136" s="12" t="str">
        <f t="shared" si="16"/>
        <v>ITEM5=1</v>
      </c>
      <c r="BN136" s="12" t="str">
        <f t="shared" si="17"/>
        <v>ITEM6=重要な変更（「デジタル手続法」の施行及び住民基本台帳法の一部改正に伴う変更）のため</v>
      </c>
    </row>
    <row r="137" spans="1:66" ht="94.8" customHeight="1">
      <c r="A137" s="28">
        <v>45282</v>
      </c>
      <c r="B137" s="29"/>
      <c r="C137" s="29"/>
      <c r="D137" s="30"/>
      <c r="E137" s="31" t="s">
        <v>1113</v>
      </c>
      <c r="F137" s="32"/>
      <c r="G137" s="32"/>
      <c r="H137" s="32"/>
      <c r="I137" s="32"/>
      <c r="J137" s="32"/>
      <c r="K137" s="32"/>
      <c r="L137" s="32"/>
      <c r="M137" s="33"/>
      <c r="N137" s="31" t="s">
        <v>721</v>
      </c>
      <c r="O137" s="32"/>
      <c r="P137" s="32"/>
      <c r="Q137" s="32"/>
      <c r="R137" s="32"/>
      <c r="S137" s="32"/>
      <c r="T137" s="32"/>
      <c r="U137" s="32"/>
      <c r="V137" s="32"/>
      <c r="W137" s="32"/>
      <c r="X137" s="32"/>
      <c r="Y137" s="32"/>
      <c r="Z137" s="32"/>
      <c r="AA137" s="33"/>
      <c r="AB137" s="31" t="s">
        <v>786</v>
      </c>
      <c r="AC137" s="32"/>
      <c r="AD137" s="32"/>
      <c r="AE137" s="32"/>
      <c r="AF137" s="32"/>
      <c r="AG137" s="32"/>
      <c r="AH137" s="32"/>
      <c r="AI137" s="32"/>
      <c r="AJ137" s="32"/>
      <c r="AK137" s="32"/>
      <c r="AL137" s="32"/>
      <c r="AM137" s="32"/>
      <c r="AN137" s="32"/>
      <c r="AO137" s="33"/>
      <c r="AP137" s="34" t="s">
        <v>873</v>
      </c>
      <c r="AQ137" s="35"/>
      <c r="AR137" s="35"/>
      <c r="AS137" s="35"/>
      <c r="AT137" s="36"/>
      <c r="AU137" s="37" t="s">
        <v>996</v>
      </c>
      <c r="AV137" s="37"/>
      <c r="AW137" s="37"/>
      <c r="AX137" s="37"/>
      <c r="AY137" s="37"/>
      <c r="AZ137" s="37"/>
      <c r="BA137" s="37"/>
      <c r="BB137" s="37"/>
      <c r="BC137" s="37"/>
      <c r="BI137" s="12" t="str">
        <f t="shared" si="12"/>
        <v>ITEM1=20231222</v>
      </c>
      <c r="BJ137" s="12" t="str">
        <f t="shared" si="13"/>
        <v>ITEM2=Ⅲ　特定個人情報の取扱いプロセスにおけるリスク対策
　（２）都道府県知事保存附票本人確認情報ファイル
　　２　特定個人情報の入手
　　　リスク１　目的外の入手が行われるリスク
　　　リスクの対策は十分か</v>
      </c>
      <c r="BK137" s="12" t="str">
        <f t="shared" si="14"/>
        <v>ITEM3=―</v>
      </c>
      <c r="BL137" s="12" t="str">
        <f t="shared" si="15"/>
        <v>ITEM4=十分である</v>
      </c>
      <c r="BM137" s="12" t="str">
        <f t="shared" si="16"/>
        <v>ITEM5=1</v>
      </c>
      <c r="BN137" s="12" t="str">
        <f t="shared" si="17"/>
        <v>ITEM6=重要な変更（「デジタル手続法」の施行及び住民基本台帳法の一部改正に伴う変更）のため</v>
      </c>
    </row>
    <row r="138" spans="1:66" ht="105.6" customHeight="1">
      <c r="A138" s="28">
        <v>45282</v>
      </c>
      <c r="B138" s="29"/>
      <c r="C138" s="29"/>
      <c r="D138" s="30"/>
      <c r="E138" s="31" t="s">
        <v>1114</v>
      </c>
      <c r="F138" s="32"/>
      <c r="G138" s="32"/>
      <c r="H138" s="32"/>
      <c r="I138" s="32"/>
      <c r="J138" s="32"/>
      <c r="K138" s="32"/>
      <c r="L138" s="32"/>
      <c r="M138" s="33"/>
      <c r="N138" s="31" t="s">
        <v>721</v>
      </c>
      <c r="O138" s="32"/>
      <c r="P138" s="32"/>
      <c r="Q138" s="32"/>
      <c r="R138" s="32"/>
      <c r="S138" s="32"/>
      <c r="T138" s="32"/>
      <c r="U138" s="32"/>
      <c r="V138" s="32"/>
      <c r="W138" s="32"/>
      <c r="X138" s="32"/>
      <c r="Y138" s="32"/>
      <c r="Z138" s="32"/>
      <c r="AA138" s="33"/>
      <c r="AB138" s="31" t="s">
        <v>1115</v>
      </c>
      <c r="AC138" s="32"/>
      <c r="AD138" s="32"/>
      <c r="AE138" s="32"/>
      <c r="AF138" s="32"/>
      <c r="AG138" s="32"/>
      <c r="AH138" s="32"/>
      <c r="AI138" s="32"/>
      <c r="AJ138" s="32"/>
      <c r="AK138" s="32"/>
      <c r="AL138" s="32"/>
      <c r="AM138" s="32"/>
      <c r="AN138" s="32"/>
      <c r="AO138" s="33"/>
      <c r="AP138" s="34" t="s">
        <v>873</v>
      </c>
      <c r="AQ138" s="35"/>
      <c r="AR138" s="35"/>
      <c r="AS138" s="35"/>
      <c r="AT138" s="36"/>
      <c r="AU138" s="37" t="s">
        <v>996</v>
      </c>
      <c r="AV138" s="37"/>
      <c r="AW138" s="37"/>
      <c r="AX138" s="37"/>
      <c r="AY138" s="37"/>
      <c r="AZ138" s="37"/>
      <c r="BA138" s="37"/>
      <c r="BB138" s="37"/>
      <c r="BC138" s="37"/>
      <c r="BI138" s="12" t="str">
        <f t="shared" si="12"/>
        <v>ITEM1=20231222</v>
      </c>
      <c r="BJ138" s="12" t="str">
        <f t="shared" si="13"/>
        <v>ITEM2=Ⅲ　特定個人情報の取扱いプロセスにおけるリスク対策
　（２）都道府県知事保存附票本人確認情報ファイル
　　２　特定個人情報の入手
　　　リスク２　不適切な方法で入手が行われるリスク
　　　　リスクに対する措置の内容</v>
      </c>
      <c r="BK138" s="12" t="str">
        <f t="shared" si="14"/>
        <v>ITEM3=―</v>
      </c>
      <c r="BL138" s="12" t="str">
        <f t="shared" si="15"/>
        <v>ITEM4=附票本人確認情報の入手元を市町村CSに限定する。
また、国外転出者に係る事務処理に関し、番号法で認められた場合に限り、自都道府県の他の執行機関又は他部署等からの求めに応じ、個人番号を入手することを、システムにより担保する。</v>
      </c>
      <c r="BM138" s="12" t="str">
        <f t="shared" si="16"/>
        <v>ITEM5=1</v>
      </c>
      <c r="BN138" s="12" t="str">
        <f t="shared" si="17"/>
        <v>ITEM6=重要な変更（「デジタル手続法」の施行及び住民基本台帳法の一部改正に伴う変更）のため</v>
      </c>
    </row>
    <row r="139" spans="1:66" ht="101.4" customHeight="1">
      <c r="A139" s="28">
        <v>45282</v>
      </c>
      <c r="B139" s="29"/>
      <c r="C139" s="29"/>
      <c r="D139" s="30"/>
      <c r="E139" s="31" t="s">
        <v>1116</v>
      </c>
      <c r="F139" s="32"/>
      <c r="G139" s="32"/>
      <c r="H139" s="32"/>
      <c r="I139" s="32"/>
      <c r="J139" s="32"/>
      <c r="K139" s="32"/>
      <c r="L139" s="32"/>
      <c r="M139" s="33"/>
      <c r="N139" s="31" t="s">
        <v>721</v>
      </c>
      <c r="O139" s="32"/>
      <c r="P139" s="32"/>
      <c r="Q139" s="32"/>
      <c r="R139" s="32"/>
      <c r="S139" s="32"/>
      <c r="T139" s="32"/>
      <c r="U139" s="32"/>
      <c r="V139" s="32"/>
      <c r="W139" s="32"/>
      <c r="X139" s="32"/>
      <c r="Y139" s="32"/>
      <c r="Z139" s="32"/>
      <c r="AA139" s="33"/>
      <c r="AB139" s="31" t="s">
        <v>786</v>
      </c>
      <c r="AC139" s="32"/>
      <c r="AD139" s="32"/>
      <c r="AE139" s="32"/>
      <c r="AF139" s="32"/>
      <c r="AG139" s="32"/>
      <c r="AH139" s="32"/>
      <c r="AI139" s="32"/>
      <c r="AJ139" s="32"/>
      <c r="AK139" s="32"/>
      <c r="AL139" s="32"/>
      <c r="AM139" s="32"/>
      <c r="AN139" s="32"/>
      <c r="AO139" s="33"/>
      <c r="AP139" s="34" t="s">
        <v>873</v>
      </c>
      <c r="AQ139" s="35"/>
      <c r="AR139" s="35"/>
      <c r="AS139" s="35"/>
      <c r="AT139" s="36"/>
      <c r="AU139" s="37" t="s">
        <v>996</v>
      </c>
      <c r="AV139" s="37"/>
      <c r="AW139" s="37"/>
      <c r="AX139" s="37"/>
      <c r="AY139" s="37"/>
      <c r="AZ139" s="37"/>
      <c r="BA139" s="37"/>
      <c r="BB139" s="37"/>
      <c r="BC139" s="37"/>
      <c r="BI139" s="12" t="str">
        <f t="shared" si="12"/>
        <v>ITEM1=20231222</v>
      </c>
      <c r="BJ139" s="12" t="str">
        <f t="shared" si="13"/>
        <v>ITEM2=Ⅲ　特定個人情報の取扱いプロセスにおけるリスク対策
　（２）都道府県知事保存附票本人確認情報ファイル
　　２　特定個人情報の入手
　　　リスク２　不適切な方法で入手が行われるリスク
　　　　リスクへの対策は十分か</v>
      </c>
      <c r="BK139" s="12" t="str">
        <f t="shared" si="14"/>
        <v>ITEM3=―</v>
      </c>
      <c r="BL139" s="12" t="str">
        <f t="shared" si="15"/>
        <v>ITEM4=十分である</v>
      </c>
      <c r="BM139" s="12" t="str">
        <f t="shared" si="16"/>
        <v>ITEM5=1</v>
      </c>
      <c r="BN139" s="12" t="str">
        <f t="shared" si="17"/>
        <v>ITEM6=重要な変更（「デジタル手続法」の施行及び住民基本台帳法の一部改正に伴う変更）のため</v>
      </c>
    </row>
    <row r="140" spans="1:66" ht="111.6" customHeight="1">
      <c r="A140" s="28">
        <v>45282</v>
      </c>
      <c r="B140" s="29"/>
      <c r="C140" s="29"/>
      <c r="D140" s="30"/>
      <c r="E140" s="31" t="s">
        <v>1117</v>
      </c>
      <c r="F140" s="32"/>
      <c r="G140" s="32"/>
      <c r="H140" s="32"/>
      <c r="I140" s="32"/>
      <c r="J140" s="32"/>
      <c r="K140" s="32"/>
      <c r="L140" s="32"/>
      <c r="M140" s="33"/>
      <c r="N140" s="31" t="s">
        <v>721</v>
      </c>
      <c r="O140" s="32"/>
      <c r="P140" s="32"/>
      <c r="Q140" s="32"/>
      <c r="R140" s="32"/>
      <c r="S140" s="32"/>
      <c r="T140" s="32"/>
      <c r="U140" s="32"/>
      <c r="V140" s="32"/>
      <c r="W140" s="32"/>
      <c r="X140" s="32"/>
      <c r="Y140" s="32"/>
      <c r="Z140" s="32"/>
      <c r="AA140" s="33"/>
      <c r="AB140" s="31" t="s">
        <v>820</v>
      </c>
      <c r="AC140" s="32"/>
      <c r="AD140" s="32"/>
      <c r="AE140" s="32"/>
      <c r="AF140" s="32"/>
      <c r="AG140" s="32"/>
      <c r="AH140" s="32"/>
      <c r="AI140" s="32"/>
      <c r="AJ140" s="32"/>
      <c r="AK140" s="32"/>
      <c r="AL140" s="32"/>
      <c r="AM140" s="32"/>
      <c r="AN140" s="32"/>
      <c r="AO140" s="33"/>
      <c r="AP140" s="34" t="s">
        <v>873</v>
      </c>
      <c r="AQ140" s="35"/>
      <c r="AR140" s="35"/>
      <c r="AS140" s="35"/>
      <c r="AT140" s="36"/>
      <c r="AU140" s="37" t="s">
        <v>996</v>
      </c>
      <c r="AV140" s="37"/>
      <c r="AW140" s="37"/>
      <c r="AX140" s="37"/>
      <c r="AY140" s="37"/>
      <c r="AZ140" s="37"/>
      <c r="BA140" s="37"/>
      <c r="BB140" s="37"/>
      <c r="BC140" s="37"/>
      <c r="BI140" s="12" t="str">
        <f t="shared" si="12"/>
        <v>ITEM1=20231222</v>
      </c>
      <c r="BJ140" s="12" t="str">
        <f t="shared" si="13"/>
        <v>ITEM2=Ⅲ　特定個人情報の取扱いプロセスにおけるリスク対策
　（２）都道府県知事保存附票本人確認情報ファイル
　　２　特定個人情報の入手
　　　リスク３　入手した特定個人情報が不正確であるリスク
　　　　入手の際の本人確認の措置の内容</v>
      </c>
      <c r="BK140" s="12" t="str">
        <f t="shared" si="14"/>
        <v>ITEM3=―</v>
      </c>
      <c r="BL140" s="12" t="str">
        <f t="shared" si="15"/>
        <v>ITEM4=住民の異動情報の届出等を受け付ける市町村の窓口において、対面で身分証明書（個人番号カード等）の提示を受け、本人確認を行う。
個人番号については、都道府県知事保存本人確認情報ファイルから入手するため、該当なし。</v>
      </c>
      <c r="BM140" s="12" t="str">
        <f t="shared" si="16"/>
        <v>ITEM5=1</v>
      </c>
      <c r="BN140" s="12" t="str">
        <f t="shared" si="17"/>
        <v>ITEM6=重要な変更（「デジタル手続法」の施行及び住民基本台帳法の一部改正に伴う変更）のため</v>
      </c>
    </row>
    <row r="141" spans="1:66" ht="117" customHeight="1">
      <c r="A141" s="28">
        <v>45282</v>
      </c>
      <c r="B141" s="29"/>
      <c r="C141" s="29"/>
      <c r="D141" s="30"/>
      <c r="E141" s="31" t="s">
        <v>1118</v>
      </c>
      <c r="F141" s="32"/>
      <c r="G141" s="32"/>
      <c r="H141" s="32"/>
      <c r="I141" s="32"/>
      <c r="J141" s="32"/>
      <c r="K141" s="32"/>
      <c r="L141" s="32"/>
      <c r="M141" s="33"/>
      <c r="N141" s="31" t="s">
        <v>721</v>
      </c>
      <c r="O141" s="32"/>
      <c r="P141" s="32"/>
      <c r="Q141" s="32"/>
      <c r="R141" s="32"/>
      <c r="S141" s="32"/>
      <c r="T141" s="32"/>
      <c r="U141" s="32"/>
      <c r="V141" s="32"/>
      <c r="W141" s="32"/>
      <c r="X141" s="32"/>
      <c r="Y141" s="32"/>
      <c r="Z141" s="32"/>
      <c r="AA141" s="33"/>
      <c r="AB141" s="31" t="s">
        <v>1119</v>
      </c>
      <c r="AC141" s="32"/>
      <c r="AD141" s="32"/>
      <c r="AE141" s="32"/>
      <c r="AF141" s="32"/>
      <c r="AG141" s="32"/>
      <c r="AH141" s="32"/>
      <c r="AI141" s="32"/>
      <c r="AJ141" s="32"/>
      <c r="AK141" s="32"/>
      <c r="AL141" s="32"/>
      <c r="AM141" s="32"/>
      <c r="AN141" s="32"/>
      <c r="AO141" s="33"/>
      <c r="AP141" s="34" t="s">
        <v>873</v>
      </c>
      <c r="AQ141" s="35"/>
      <c r="AR141" s="35"/>
      <c r="AS141" s="35"/>
      <c r="AT141" s="36"/>
      <c r="AU141" s="37" t="s">
        <v>996</v>
      </c>
      <c r="AV141" s="37"/>
      <c r="AW141" s="37"/>
      <c r="AX141" s="37"/>
      <c r="AY141" s="37"/>
      <c r="AZ141" s="37"/>
      <c r="BA141" s="37"/>
      <c r="BB141" s="37"/>
      <c r="BC141" s="37"/>
      <c r="BI141" s="12" t="str">
        <f t="shared" si="12"/>
        <v>ITEM1=20231222</v>
      </c>
      <c r="BJ141" s="12" t="str">
        <f t="shared" si="13"/>
        <v>ITEM2=Ⅲ　特定個人情報の取扱いプロセスにおけるリスク対策
　（２）都道府県知事保存附票本人確認情報ファイル
　　２　特定個人情報の入手
　　　リスク３　入手した特定個人情報が不正確であるリスク
　　　　個人番号の真正性確認の措置の内容</v>
      </c>
      <c r="BK141" s="12" t="str">
        <f t="shared" si="14"/>
        <v>ITEM3=―</v>
      </c>
      <c r="BL141" s="12" t="str">
        <f t="shared" si="15"/>
        <v>ITEM4=市町村において真正性が確認された情報を市町村CSを通じて入手できることをシステムで担保する。また、都道府県知事保存附票本人確認情報ファイルに保存される段階で真正性が担保されている。</v>
      </c>
      <c r="BM141" s="12" t="str">
        <f t="shared" si="16"/>
        <v>ITEM5=1</v>
      </c>
      <c r="BN141" s="12" t="str">
        <f t="shared" si="17"/>
        <v>ITEM6=重要な変更（「デジタル手続法」の施行及び住民基本台帳法の一部改正に伴う変更）のため</v>
      </c>
    </row>
    <row r="142" spans="1:66" ht="132.6" customHeight="1">
      <c r="A142" s="28">
        <v>45282</v>
      </c>
      <c r="B142" s="29"/>
      <c r="C142" s="29"/>
      <c r="D142" s="30"/>
      <c r="E142" s="31" t="s">
        <v>1120</v>
      </c>
      <c r="F142" s="32"/>
      <c r="G142" s="32"/>
      <c r="H142" s="32"/>
      <c r="I142" s="32"/>
      <c r="J142" s="32"/>
      <c r="K142" s="32"/>
      <c r="L142" s="32"/>
      <c r="M142" s="33"/>
      <c r="N142" s="31" t="s">
        <v>721</v>
      </c>
      <c r="O142" s="32"/>
      <c r="P142" s="32"/>
      <c r="Q142" s="32"/>
      <c r="R142" s="32"/>
      <c r="S142" s="32"/>
      <c r="T142" s="32"/>
      <c r="U142" s="32"/>
      <c r="V142" s="32"/>
      <c r="W142" s="32"/>
      <c r="X142" s="32"/>
      <c r="Y142" s="32"/>
      <c r="Z142" s="32"/>
      <c r="AA142" s="33"/>
      <c r="AB142" s="31" t="s">
        <v>822</v>
      </c>
      <c r="AC142" s="32"/>
      <c r="AD142" s="32"/>
      <c r="AE142" s="32"/>
      <c r="AF142" s="32"/>
      <c r="AG142" s="32"/>
      <c r="AH142" s="32"/>
      <c r="AI142" s="32"/>
      <c r="AJ142" s="32"/>
      <c r="AK142" s="32"/>
      <c r="AL142" s="32"/>
      <c r="AM142" s="32"/>
      <c r="AN142" s="32"/>
      <c r="AO142" s="33"/>
      <c r="AP142" s="34" t="s">
        <v>873</v>
      </c>
      <c r="AQ142" s="35"/>
      <c r="AR142" s="35"/>
      <c r="AS142" s="35"/>
      <c r="AT142" s="36"/>
      <c r="AU142" s="37" t="s">
        <v>996</v>
      </c>
      <c r="AV142" s="37"/>
      <c r="AW142" s="37"/>
      <c r="AX142" s="37"/>
      <c r="AY142" s="37"/>
      <c r="AZ142" s="37"/>
      <c r="BA142" s="37"/>
      <c r="BB142" s="37"/>
      <c r="BC142" s="37"/>
      <c r="BI142" s="12" t="str">
        <f t="shared" si="12"/>
        <v>ITEM1=20231222</v>
      </c>
      <c r="BJ142" s="12" t="str">
        <f t="shared" si="13"/>
        <v>ITEM2=Ⅲ　特定個人情報の取扱いプロセスにおけるリスク対策
　（２）都道府県知事保存附票本人確認情報ファイル
　　２　特定個人情報の入手
　　　リスク３　入手した特定個人情報が不正確であるリスク
　　　　特定個人情報の正確性確保の措置の内容</v>
      </c>
      <c r="BK142" s="12" t="str">
        <f t="shared" si="14"/>
        <v>ITEM3=―</v>
      </c>
      <c r="BL142" s="12" t="str">
        <f t="shared" si="15"/>
        <v>ITEM4=システム上、附票本人確認情報更新の際に、論理チェックを行う（例えば、既に消除されているものに対して、消除を要求する通知があった場合に当該処理をエラーとする。）仕組みとする。
また、入手元である市町村CSにおいて、項目（フォーマット、コード）のチェックを実施する。
個人番号については、都道府県知事保存附票本人確認情報ファイルに保存される段階で正確性が確保されている。</v>
      </c>
      <c r="BM142" s="12" t="str">
        <f t="shared" si="16"/>
        <v>ITEM5=1</v>
      </c>
      <c r="BN142" s="12" t="str">
        <f t="shared" si="17"/>
        <v>ITEM6=重要な変更（「デジタル手続法」の施行及び住民基本台帳法の一部改正に伴う変更）のため</v>
      </c>
    </row>
    <row r="143" spans="1:66" ht="99" customHeight="1">
      <c r="A143" s="28">
        <v>45282</v>
      </c>
      <c r="B143" s="29"/>
      <c r="C143" s="29"/>
      <c r="D143" s="30"/>
      <c r="E143" s="31" t="s">
        <v>1121</v>
      </c>
      <c r="F143" s="32"/>
      <c r="G143" s="32"/>
      <c r="H143" s="32"/>
      <c r="I143" s="32"/>
      <c r="J143" s="32"/>
      <c r="K143" s="32"/>
      <c r="L143" s="32"/>
      <c r="M143" s="33"/>
      <c r="N143" s="31" t="s">
        <v>721</v>
      </c>
      <c r="O143" s="32"/>
      <c r="P143" s="32"/>
      <c r="Q143" s="32"/>
      <c r="R143" s="32"/>
      <c r="S143" s="32"/>
      <c r="T143" s="32"/>
      <c r="U143" s="32"/>
      <c r="V143" s="32"/>
      <c r="W143" s="32"/>
      <c r="X143" s="32"/>
      <c r="Y143" s="32"/>
      <c r="Z143" s="32"/>
      <c r="AA143" s="33"/>
      <c r="AB143" s="31" t="s">
        <v>823</v>
      </c>
      <c r="AC143" s="32"/>
      <c r="AD143" s="32"/>
      <c r="AE143" s="32"/>
      <c r="AF143" s="32"/>
      <c r="AG143" s="32"/>
      <c r="AH143" s="32"/>
      <c r="AI143" s="32"/>
      <c r="AJ143" s="32"/>
      <c r="AK143" s="32"/>
      <c r="AL143" s="32"/>
      <c r="AM143" s="32"/>
      <c r="AN143" s="32"/>
      <c r="AO143" s="33"/>
      <c r="AP143" s="34" t="s">
        <v>873</v>
      </c>
      <c r="AQ143" s="35"/>
      <c r="AR143" s="35"/>
      <c r="AS143" s="35"/>
      <c r="AT143" s="36"/>
      <c r="AU143" s="37" t="s">
        <v>996</v>
      </c>
      <c r="AV143" s="37"/>
      <c r="AW143" s="37"/>
      <c r="AX143" s="37"/>
      <c r="AY143" s="37"/>
      <c r="AZ143" s="37"/>
      <c r="BA143" s="37"/>
      <c r="BB143" s="37"/>
      <c r="BC143" s="37"/>
      <c r="BI143" s="12" t="str">
        <f t="shared" si="12"/>
        <v>ITEM1=20231222</v>
      </c>
      <c r="BJ143" s="12" t="str">
        <f t="shared" si="13"/>
        <v>ITEM2=Ⅲ　特定個人情報の取扱いプロセスにおけるリスク対策
　（２）都道府県知事保存附票本人確認情報ファイル
　　２　特定個人情報の入手
　　　リスク３　入手した特定個人情報が不正確であるリスク
　　　　その他の措置の内容　　　</v>
      </c>
      <c r="BK143" s="12" t="str">
        <f t="shared" si="14"/>
        <v>ITEM3=―</v>
      </c>
      <c r="BL143" s="12" t="str">
        <f t="shared" si="15"/>
        <v>ITEM4=システムでは対応できない事象が発生した際に、附票本人確認情報の正確性を維持するため、要領・手順書等に基づいて附票本人確認情報の入力、消除及び訂正が行われていることを定期的に確認する。</v>
      </c>
      <c r="BM143" s="12" t="str">
        <f t="shared" si="16"/>
        <v>ITEM5=1</v>
      </c>
      <c r="BN143" s="12" t="str">
        <f t="shared" si="17"/>
        <v>ITEM6=重要な変更（「デジタル手続法」の施行及び住民基本台帳法の一部改正に伴う変更）のため</v>
      </c>
    </row>
    <row r="144" spans="1:66" ht="113.4" customHeight="1">
      <c r="A144" s="28">
        <v>45282</v>
      </c>
      <c r="B144" s="29"/>
      <c r="C144" s="29"/>
      <c r="D144" s="30"/>
      <c r="E144" s="31" t="s">
        <v>1122</v>
      </c>
      <c r="F144" s="32"/>
      <c r="G144" s="32"/>
      <c r="H144" s="32"/>
      <c r="I144" s="32"/>
      <c r="J144" s="32"/>
      <c r="K144" s="32"/>
      <c r="L144" s="32"/>
      <c r="M144" s="33"/>
      <c r="N144" s="31" t="s">
        <v>721</v>
      </c>
      <c r="O144" s="32"/>
      <c r="P144" s="32"/>
      <c r="Q144" s="32"/>
      <c r="R144" s="32"/>
      <c r="S144" s="32"/>
      <c r="T144" s="32"/>
      <c r="U144" s="32"/>
      <c r="V144" s="32"/>
      <c r="W144" s="32"/>
      <c r="X144" s="32"/>
      <c r="Y144" s="32"/>
      <c r="Z144" s="32"/>
      <c r="AA144" s="33"/>
      <c r="AB144" s="31" t="s">
        <v>786</v>
      </c>
      <c r="AC144" s="32"/>
      <c r="AD144" s="32"/>
      <c r="AE144" s="32"/>
      <c r="AF144" s="32"/>
      <c r="AG144" s="32"/>
      <c r="AH144" s="32"/>
      <c r="AI144" s="32"/>
      <c r="AJ144" s="32"/>
      <c r="AK144" s="32"/>
      <c r="AL144" s="32"/>
      <c r="AM144" s="32"/>
      <c r="AN144" s="32"/>
      <c r="AO144" s="33"/>
      <c r="AP144" s="34" t="s">
        <v>873</v>
      </c>
      <c r="AQ144" s="35"/>
      <c r="AR144" s="35"/>
      <c r="AS144" s="35"/>
      <c r="AT144" s="36"/>
      <c r="AU144" s="37" t="s">
        <v>996</v>
      </c>
      <c r="AV144" s="37"/>
      <c r="AW144" s="37"/>
      <c r="AX144" s="37"/>
      <c r="AY144" s="37"/>
      <c r="AZ144" s="37"/>
      <c r="BA144" s="37"/>
      <c r="BB144" s="37"/>
      <c r="BC144" s="37"/>
      <c r="BI144" s="12" t="str">
        <f t="shared" si="12"/>
        <v>ITEM1=20231222</v>
      </c>
      <c r="BJ144" s="12" t="str">
        <f t="shared" si="13"/>
        <v>ITEM2=Ⅲ　特定個人情報の取扱いプロセスにおけるリスク対策
　（２）都道府県知事保存附票本人確認情報ファイル
　　２　特定個人情報の入手
　　　リスク３　入手した特定個人情報が不正確であるリスク
　　　　リスクへの対策は十分か</v>
      </c>
      <c r="BK144" s="12" t="str">
        <f t="shared" si="14"/>
        <v>ITEM3=―</v>
      </c>
      <c r="BL144" s="12" t="str">
        <f t="shared" si="15"/>
        <v>ITEM4=十分である</v>
      </c>
      <c r="BM144" s="12" t="str">
        <f t="shared" si="16"/>
        <v>ITEM5=1</v>
      </c>
      <c r="BN144" s="12" t="str">
        <f t="shared" si="17"/>
        <v>ITEM6=重要な変更（「デジタル手続法」の施行及び住民基本台帳法の一部改正に伴う変更）のため</v>
      </c>
    </row>
    <row r="145" spans="1:66" ht="245.4" customHeight="1">
      <c r="A145" s="28">
        <v>45282</v>
      </c>
      <c r="B145" s="29"/>
      <c r="C145" s="29"/>
      <c r="D145" s="30"/>
      <c r="E145" s="31" t="s">
        <v>1123</v>
      </c>
      <c r="F145" s="32"/>
      <c r="G145" s="32"/>
      <c r="H145" s="32"/>
      <c r="I145" s="32"/>
      <c r="J145" s="32"/>
      <c r="K145" s="32"/>
      <c r="L145" s="32"/>
      <c r="M145" s="33"/>
      <c r="N145" s="31" t="s">
        <v>721</v>
      </c>
      <c r="O145" s="32"/>
      <c r="P145" s="32"/>
      <c r="Q145" s="32"/>
      <c r="R145" s="32"/>
      <c r="S145" s="32"/>
      <c r="T145" s="32"/>
      <c r="U145" s="32"/>
      <c r="V145" s="32"/>
      <c r="W145" s="32"/>
      <c r="X145" s="32"/>
      <c r="Y145" s="32"/>
      <c r="Z145" s="32"/>
      <c r="AA145" s="33"/>
      <c r="AB145" s="31" t="s">
        <v>824</v>
      </c>
      <c r="AC145" s="32"/>
      <c r="AD145" s="32"/>
      <c r="AE145" s="32"/>
      <c r="AF145" s="32"/>
      <c r="AG145" s="32"/>
      <c r="AH145" s="32"/>
      <c r="AI145" s="32"/>
      <c r="AJ145" s="32"/>
      <c r="AK145" s="32"/>
      <c r="AL145" s="32"/>
      <c r="AM145" s="32"/>
      <c r="AN145" s="32"/>
      <c r="AO145" s="33"/>
      <c r="AP145" s="34" t="s">
        <v>873</v>
      </c>
      <c r="AQ145" s="35"/>
      <c r="AR145" s="35"/>
      <c r="AS145" s="35"/>
      <c r="AT145" s="36"/>
      <c r="AU145" s="37" t="s">
        <v>996</v>
      </c>
      <c r="AV145" s="37"/>
      <c r="AW145" s="37"/>
      <c r="AX145" s="37"/>
      <c r="AY145" s="37"/>
      <c r="AZ145" s="37"/>
      <c r="BA145" s="37"/>
      <c r="BB145" s="37"/>
      <c r="BC145" s="37"/>
      <c r="BI145" s="12" t="str">
        <f t="shared" si="12"/>
        <v>ITEM1=20231222</v>
      </c>
      <c r="BJ145" s="12" t="str">
        <f t="shared" si="13"/>
        <v>ITEM2=Ⅲ　特定個人情報の取扱いプロセスにおけるリスク対策
　（２）都道府県知事保存附票本人確認情報ファイル
　　２　特定個人情報の入手
　　　リスク４　入手の際に特定個人情報が漏えい・紛失するリスク
　　　　リスクに対する措置の内容</v>
      </c>
      <c r="BK145" s="12" t="str">
        <f t="shared" si="14"/>
        <v>ITEM3=―</v>
      </c>
      <c r="BL145" s="12" t="str">
        <f t="shared" si="15"/>
        <v>ITEM4=・機構が作成・配付する専用のアプリケーションを（※）用いることにより、入手の際の特定個人情報の漏えい・紛失の防止に努める。
・府内市町村ＣＳと接続するネットワーク回線に専用回線を用いる、情報の暗号化を実施する等の措置を講じる。
・特定個人情報の入手は、システム上自動処理にて行われるため、操作者は存在せず、人為的なアクセスが行われることはない。
※附票都道府県サーバのサーバ上で稼動するアプリケーション。
都道府県内の市町村の住民の附票本人確認情報を管理し、都道府県内の市町村の市町村ＣＳや附票全国サーバとのデータ交換を行う。
データの安全保護対策、不正アクセスの防止策には、最新の認証技術や暗号化技術を採用し、データの盗聴、改ざん、破壊及び盗難、端末の不正利用及びなりすまし等を防止する。</v>
      </c>
      <c r="BM145" s="12" t="str">
        <f t="shared" si="16"/>
        <v>ITEM5=1</v>
      </c>
      <c r="BN145" s="12" t="str">
        <f t="shared" si="17"/>
        <v>ITEM6=重要な変更（「デジタル手続法」の施行及び住民基本台帳法の一部改正に伴う変更）のため</v>
      </c>
    </row>
    <row r="146" spans="1:66" ht="114.6" customHeight="1">
      <c r="A146" s="28">
        <v>45282</v>
      </c>
      <c r="B146" s="29"/>
      <c r="C146" s="29"/>
      <c r="D146" s="30"/>
      <c r="E146" s="31" t="s">
        <v>1124</v>
      </c>
      <c r="F146" s="32"/>
      <c r="G146" s="32"/>
      <c r="H146" s="32"/>
      <c r="I146" s="32"/>
      <c r="J146" s="32"/>
      <c r="K146" s="32"/>
      <c r="L146" s="32"/>
      <c r="M146" s="33"/>
      <c r="N146" s="31" t="s">
        <v>721</v>
      </c>
      <c r="O146" s="32"/>
      <c r="P146" s="32"/>
      <c r="Q146" s="32"/>
      <c r="R146" s="32"/>
      <c r="S146" s="32"/>
      <c r="T146" s="32"/>
      <c r="U146" s="32"/>
      <c r="V146" s="32"/>
      <c r="W146" s="32"/>
      <c r="X146" s="32"/>
      <c r="Y146" s="32"/>
      <c r="Z146" s="32"/>
      <c r="AA146" s="33"/>
      <c r="AB146" s="31" t="s">
        <v>786</v>
      </c>
      <c r="AC146" s="32"/>
      <c r="AD146" s="32"/>
      <c r="AE146" s="32"/>
      <c r="AF146" s="32"/>
      <c r="AG146" s="32"/>
      <c r="AH146" s="32"/>
      <c r="AI146" s="32"/>
      <c r="AJ146" s="32"/>
      <c r="AK146" s="32"/>
      <c r="AL146" s="32"/>
      <c r="AM146" s="32"/>
      <c r="AN146" s="32"/>
      <c r="AO146" s="33"/>
      <c r="AP146" s="34" t="s">
        <v>873</v>
      </c>
      <c r="AQ146" s="35"/>
      <c r="AR146" s="35"/>
      <c r="AS146" s="35"/>
      <c r="AT146" s="36"/>
      <c r="AU146" s="37" t="s">
        <v>996</v>
      </c>
      <c r="AV146" s="37"/>
      <c r="AW146" s="37"/>
      <c r="AX146" s="37"/>
      <c r="AY146" s="37"/>
      <c r="AZ146" s="37"/>
      <c r="BA146" s="37"/>
      <c r="BB146" s="37"/>
      <c r="BC146" s="37"/>
      <c r="BI146" s="12" t="str">
        <f t="shared" si="12"/>
        <v>ITEM1=20231222</v>
      </c>
      <c r="BJ146" s="12" t="str">
        <f t="shared" si="13"/>
        <v>ITEM2=Ⅲ　特定個人情報の取扱いプロセスにおけるリスク対策
　（２）都道府県知事保存附票本人確認情報ファイル
　　２　特定個人情報の入手
　　　リスク４　入手の際に特定個人情報が漏えい・紛失するリスク
　　　　リスクへの対策は十分か</v>
      </c>
      <c r="BK146" s="12" t="str">
        <f t="shared" si="14"/>
        <v>ITEM3=―</v>
      </c>
      <c r="BL146" s="12" t="str">
        <f t="shared" si="15"/>
        <v>ITEM4=十分である</v>
      </c>
      <c r="BM146" s="12" t="str">
        <f t="shared" si="16"/>
        <v>ITEM5=1</v>
      </c>
      <c r="BN146" s="12" t="str">
        <f t="shared" si="17"/>
        <v>ITEM6=重要な変更（「デジタル手続法」の施行及び住民基本台帳法の一部改正に伴う変更）のため</v>
      </c>
    </row>
    <row r="147" spans="1:66" ht="124.8" customHeight="1">
      <c r="A147" s="28">
        <v>45282</v>
      </c>
      <c r="B147" s="29"/>
      <c r="C147" s="29"/>
      <c r="D147" s="30"/>
      <c r="E147" s="31" t="s">
        <v>1125</v>
      </c>
      <c r="F147" s="32"/>
      <c r="G147" s="32"/>
      <c r="H147" s="32"/>
      <c r="I147" s="32"/>
      <c r="J147" s="32"/>
      <c r="K147" s="32"/>
      <c r="L147" s="32"/>
      <c r="M147" s="33"/>
      <c r="N147" s="31" t="s">
        <v>721</v>
      </c>
      <c r="O147" s="32"/>
      <c r="P147" s="32"/>
      <c r="Q147" s="32"/>
      <c r="R147" s="32"/>
      <c r="S147" s="32"/>
      <c r="T147" s="32"/>
      <c r="U147" s="32"/>
      <c r="V147" s="32"/>
      <c r="W147" s="32"/>
      <c r="X147" s="32"/>
      <c r="Y147" s="32"/>
      <c r="Z147" s="32"/>
      <c r="AA147" s="33"/>
      <c r="AB147" s="31" t="s">
        <v>825</v>
      </c>
      <c r="AC147" s="32"/>
      <c r="AD147" s="32"/>
      <c r="AE147" s="32"/>
      <c r="AF147" s="32"/>
      <c r="AG147" s="32"/>
      <c r="AH147" s="32"/>
      <c r="AI147" s="32"/>
      <c r="AJ147" s="32"/>
      <c r="AK147" s="32"/>
      <c r="AL147" s="32"/>
      <c r="AM147" s="32"/>
      <c r="AN147" s="32"/>
      <c r="AO147" s="33"/>
      <c r="AP147" s="34" t="s">
        <v>873</v>
      </c>
      <c r="AQ147" s="35"/>
      <c r="AR147" s="35"/>
      <c r="AS147" s="35"/>
      <c r="AT147" s="36"/>
      <c r="AU147" s="37" t="s">
        <v>996</v>
      </c>
      <c r="AV147" s="37"/>
      <c r="AW147" s="37"/>
      <c r="AX147" s="37"/>
      <c r="AY147" s="37"/>
      <c r="AZ147" s="37"/>
      <c r="BA147" s="37"/>
      <c r="BB147" s="37"/>
      <c r="BC147" s="37"/>
      <c r="BI147" s="12" t="str">
        <f t="shared" si="12"/>
        <v>ITEM1=20231222</v>
      </c>
      <c r="BJ147" s="12" t="str">
        <f t="shared" si="13"/>
        <v>ITEM2=Ⅲ　特定個人情報の取扱いプロセスにおけるリスク対策
　（２）都道府県知事保存附票本人確認情報ファイル
　　３　特定個人情報の使用
　　　リスク１　目的を超えた紐付け、事務に必要のない情報との紐付けが行われるリスク
　　　　宛名システム等における措置の内容</v>
      </c>
      <c r="BK147" s="12" t="str">
        <f t="shared" si="14"/>
        <v>ITEM3=―</v>
      </c>
      <c r="BL147" s="12" t="str">
        <f t="shared" si="15"/>
        <v>ITEM4=附票大阪府サーバは、宛名システム等とは接続しない。</v>
      </c>
      <c r="BM147" s="12" t="str">
        <f t="shared" si="16"/>
        <v>ITEM5=1</v>
      </c>
      <c r="BN147" s="12" t="str">
        <f t="shared" si="17"/>
        <v>ITEM6=重要な変更（「デジタル手続法」の施行及び住民基本台帳法の一部改正に伴う変更）のため</v>
      </c>
    </row>
    <row r="148" spans="1:66" ht="133.80000000000001" customHeight="1">
      <c r="A148" s="28">
        <v>45282</v>
      </c>
      <c r="B148" s="29"/>
      <c r="C148" s="29"/>
      <c r="D148" s="30"/>
      <c r="E148" s="31" t="s">
        <v>1126</v>
      </c>
      <c r="F148" s="32"/>
      <c r="G148" s="32"/>
      <c r="H148" s="32"/>
      <c r="I148" s="32"/>
      <c r="J148" s="32"/>
      <c r="K148" s="32"/>
      <c r="L148" s="32"/>
      <c r="M148" s="33"/>
      <c r="N148" s="31" t="s">
        <v>721</v>
      </c>
      <c r="O148" s="32"/>
      <c r="P148" s="32"/>
      <c r="Q148" s="32"/>
      <c r="R148" s="32"/>
      <c r="S148" s="32"/>
      <c r="T148" s="32"/>
      <c r="U148" s="32"/>
      <c r="V148" s="32"/>
      <c r="W148" s="32"/>
      <c r="X148" s="32"/>
      <c r="Y148" s="32"/>
      <c r="Z148" s="32"/>
      <c r="AA148" s="33"/>
      <c r="AB148" s="31" t="s">
        <v>826</v>
      </c>
      <c r="AC148" s="32"/>
      <c r="AD148" s="32"/>
      <c r="AE148" s="32"/>
      <c r="AF148" s="32"/>
      <c r="AG148" s="32"/>
      <c r="AH148" s="32"/>
      <c r="AI148" s="32"/>
      <c r="AJ148" s="32"/>
      <c r="AK148" s="32"/>
      <c r="AL148" s="32"/>
      <c r="AM148" s="32"/>
      <c r="AN148" s="32"/>
      <c r="AO148" s="33"/>
      <c r="AP148" s="34" t="s">
        <v>873</v>
      </c>
      <c r="AQ148" s="35"/>
      <c r="AR148" s="35"/>
      <c r="AS148" s="35"/>
      <c r="AT148" s="36"/>
      <c r="AU148" s="37" t="s">
        <v>996</v>
      </c>
      <c r="AV148" s="37"/>
      <c r="AW148" s="37"/>
      <c r="AX148" s="37"/>
      <c r="AY148" s="37"/>
      <c r="AZ148" s="37"/>
      <c r="BA148" s="37"/>
      <c r="BB148" s="37"/>
      <c r="BC148" s="37"/>
      <c r="BI148" s="12" t="str">
        <f t="shared" si="12"/>
        <v>ITEM1=20231222</v>
      </c>
      <c r="BJ148" s="12" t="str">
        <f t="shared" si="13"/>
        <v>ITEM2=Ⅲ　特定個人情報の取扱いプロセスにおけるリスク対策
　（２）都道府県知事保存附票本人確認情報ファイル
　　３　特定個人情報の使用
　　　リスク１　目的を超えた紐付け、事務に必要のない情報との紐付けが行われるリスク
　　　　事務で使用するその他のシステムにおける措置の内容</v>
      </c>
      <c r="BK148" s="12" t="str">
        <f t="shared" si="14"/>
        <v>ITEM3=―</v>
      </c>
      <c r="BL148" s="12" t="str">
        <f t="shared" si="15"/>
        <v>ITEM4=附票大阪府サーバは、住民基本台帳ネットワークシステム以外のその他の庁内システムとは接続しない。</v>
      </c>
      <c r="BM148" s="12" t="str">
        <f t="shared" si="16"/>
        <v>ITEM5=1</v>
      </c>
      <c r="BN148" s="12" t="str">
        <f t="shared" si="17"/>
        <v>ITEM6=重要な変更（「デジタル手続法」の施行及び住民基本台帳法の一部改正に伴う変更）のため</v>
      </c>
    </row>
    <row r="149" spans="1:66" ht="110.4" customHeight="1">
      <c r="A149" s="28">
        <v>45282</v>
      </c>
      <c r="B149" s="29"/>
      <c r="C149" s="29"/>
      <c r="D149" s="30"/>
      <c r="E149" s="31" t="s">
        <v>1127</v>
      </c>
      <c r="F149" s="32"/>
      <c r="G149" s="32"/>
      <c r="H149" s="32"/>
      <c r="I149" s="32"/>
      <c r="J149" s="32"/>
      <c r="K149" s="32"/>
      <c r="L149" s="32"/>
      <c r="M149" s="33"/>
      <c r="N149" s="31" t="s">
        <v>721</v>
      </c>
      <c r="O149" s="32"/>
      <c r="P149" s="32"/>
      <c r="Q149" s="32"/>
      <c r="R149" s="32"/>
      <c r="S149" s="32"/>
      <c r="T149" s="32"/>
      <c r="U149" s="32"/>
      <c r="V149" s="32"/>
      <c r="W149" s="32"/>
      <c r="X149" s="32"/>
      <c r="Y149" s="32"/>
      <c r="Z149" s="32"/>
      <c r="AA149" s="33"/>
      <c r="AB149" s="31" t="s">
        <v>827</v>
      </c>
      <c r="AC149" s="32"/>
      <c r="AD149" s="32"/>
      <c r="AE149" s="32"/>
      <c r="AF149" s="32"/>
      <c r="AG149" s="32"/>
      <c r="AH149" s="32"/>
      <c r="AI149" s="32"/>
      <c r="AJ149" s="32"/>
      <c r="AK149" s="32"/>
      <c r="AL149" s="32"/>
      <c r="AM149" s="32"/>
      <c r="AN149" s="32"/>
      <c r="AO149" s="33"/>
      <c r="AP149" s="34" t="s">
        <v>873</v>
      </c>
      <c r="AQ149" s="35"/>
      <c r="AR149" s="35"/>
      <c r="AS149" s="35"/>
      <c r="AT149" s="36"/>
      <c r="AU149" s="37" t="s">
        <v>996</v>
      </c>
      <c r="AV149" s="37"/>
      <c r="AW149" s="37"/>
      <c r="AX149" s="37"/>
      <c r="AY149" s="37"/>
      <c r="AZ149" s="37"/>
      <c r="BA149" s="37"/>
      <c r="BB149" s="37"/>
      <c r="BC149" s="37"/>
      <c r="BI149" s="12" t="str">
        <f t="shared" si="12"/>
        <v>ITEM1=20231222</v>
      </c>
      <c r="BJ149" s="12" t="str">
        <f t="shared" si="13"/>
        <v>ITEM2=Ⅲ　特定個人情報の取扱いプロセスにおけるリスク対策
　（２）都道府県知事保存附票本人確認情報ファイル
　　３　特定個人情報の使用
　　　リスク１　目的を超えた紐付け、事務に必要のない情報との紐付けが行われるリスク
　　　　その他の措置の内容</v>
      </c>
      <c r="BK149" s="12" t="str">
        <f t="shared" si="14"/>
        <v>ITEM3=―</v>
      </c>
      <c r="BL149" s="12" t="str">
        <f t="shared" si="15"/>
        <v>ITEM4=―（他のシステム等と接続を行っていないことから当該リスクは存在しないため、空欄とする。）</v>
      </c>
      <c r="BM149" s="12" t="str">
        <f t="shared" si="16"/>
        <v>ITEM5=1</v>
      </c>
      <c r="BN149" s="12" t="str">
        <f t="shared" si="17"/>
        <v>ITEM6=重要な変更（「デジタル手続法」の施行及び住民基本台帳法の一部改正に伴う変更）のため</v>
      </c>
    </row>
    <row r="150" spans="1:66" ht="127.8" customHeight="1">
      <c r="A150" s="28">
        <v>45282</v>
      </c>
      <c r="B150" s="29"/>
      <c r="C150" s="29"/>
      <c r="D150" s="30"/>
      <c r="E150" s="31" t="s">
        <v>1128</v>
      </c>
      <c r="F150" s="32"/>
      <c r="G150" s="32"/>
      <c r="H150" s="32"/>
      <c r="I150" s="32"/>
      <c r="J150" s="32"/>
      <c r="K150" s="32"/>
      <c r="L150" s="32"/>
      <c r="M150" s="33"/>
      <c r="N150" s="31" t="s">
        <v>721</v>
      </c>
      <c r="O150" s="32"/>
      <c r="P150" s="32"/>
      <c r="Q150" s="32"/>
      <c r="R150" s="32"/>
      <c r="S150" s="32"/>
      <c r="T150" s="32"/>
      <c r="U150" s="32"/>
      <c r="V150" s="32"/>
      <c r="W150" s="32"/>
      <c r="X150" s="32"/>
      <c r="Y150" s="32"/>
      <c r="Z150" s="32"/>
      <c r="AA150" s="33"/>
      <c r="AB150" s="31" t="s">
        <v>786</v>
      </c>
      <c r="AC150" s="32"/>
      <c r="AD150" s="32"/>
      <c r="AE150" s="32"/>
      <c r="AF150" s="32"/>
      <c r="AG150" s="32"/>
      <c r="AH150" s="32"/>
      <c r="AI150" s="32"/>
      <c r="AJ150" s="32"/>
      <c r="AK150" s="32"/>
      <c r="AL150" s="32"/>
      <c r="AM150" s="32"/>
      <c r="AN150" s="32"/>
      <c r="AO150" s="33"/>
      <c r="AP150" s="34" t="s">
        <v>873</v>
      </c>
      <c r="AQ150" s="35"/>
      <c r="AR150" s="35"/>
      <c r="AS150" s="35"/>
      <c r="AT150" s="36"/>
      <c r="AU150" s="37" t="s">
        <v>996</v>
      </c>
      <c r="AV150" s="37"/>
      <c r="AW150" s="37"/>
      <c r="AX150" s="37"/>
      <c r="AY150" s="37"/>
      <c r="AZ150" s="37"/>
      <c r="BA150" s="37"/>
      <c r="BB150" s="37"/>
      <c r="BC150" s="37"/>
      <c r="BI150" s="12" t="str">
        <f t="shared" si="12"/>
        <v>ITEM1=20231222</v>
      </c>
      <c r="BJ150" s="12" t="str">
        <f t="shared" si="13"/>
        <v>ITEM2=Ⅲ　特定個人情報の取扱いプロセスにおけるリスク対策
　（２）都道府県知事保存附票本人確認情報ファイル
　　３　特定個人情報の使用
　　　リスク１　目的を超えた紐付け、事務に必要のない情報との紐付けが行われるリスク
　　　　リスクへの対策は十分か</v>
      </c>
      <c r="BK150" s="12" t="str">
        <f t="shared" si="14"/>
        <v>ITEM3=―</v>
      </c>
      <c r="BL150" s="12" t="str">
        <f t="shared" si="15"/>
        <v>ITEM4=十分である</v>
      </c>
      <c r="BM150" s="12" t="str">
        <f t="shared" si="16"/>
        <v>ITEM5=1</v>
      </c>
      <c r="BN150" s="12" t="str">
        <f t="shared" si="17"/>
        <v>ITEM6=重要な変更（「デジタル手続法」の施行及び住民基本台帳法の一部改正に伴う変更）のため</v>
      </c>
    </row>
    <row r="151" spans="1:66" ht="121.8" customHeight="1">
      <c r="A151" s="28">
        <v>45282</v>
      </c>
      <c r="B151" s="29"/>
      <c r="C151" s="29"/>
      <c r="D151" s="30"/>
      <c r="E151" s="31" t="s">
        <v>1129</v>
      </c>
      <c r="F151" s="32"/>
      <c r="G151" s="32"/>
      <c r="H151" s="32"/>
      <c r="I151" s="32"/>
      <c r="J151" s="32"/>
      <c r="K151" s="32"/>
      <c r="L151" s="32"/>
      <c r="M151" s="33"/>
      <c r="N151" s="31" t="s">
        <v>721</v>
      </c>
      <c r="O151" s="32"/>
      <c r="P151" s="32"/>
      <c r="Q151" s="32"/>
      <c r="R151" s="32"/>
      <c r="S151" s="32"/>
      <c r="T151" s="32"/>
      <c r="U151" s="32"/>
      <c r="V151" s="32"/>
      <c r="W151" s="32"/>
      <c r="X151" s="32"/>
      <c r="Y151" s="32"/>
      <c r="Z151" s="32"/>
      <c r="AA151" s="33"/>
      <c r="AB151" s="31" t="s">
        <v>1130</v>
      </c>
      <c r="AC151" s="32"/>
      <c r="AD151" s="32"/>
      <c r="AE151" s="32"/>
      <c r="AF151" s="32"/>
      <c r="AG151" s="32"/>
      <c r="AH151" s="32"/>
      <c r="AI151" s="32"/>
      <c r="AJ151" s="32"/>
      <c r="AK151" s="32"/>
      <c r="AL151" s="32"/>
      <c r="AM151" s="32"/>
      <c r="AN151" s="32"/>
      <c r="AO151" s="33"/>
      <c r="AP151" s="34" t="s">
        <v>873</v>
      </c>
      <c r="AQ151" s="35"/>
      <c r="AR151" s="35"/>
      <c r="AS151" s="35"/>
      <c r="AT151" s="36"/>
      <c r="AU151" s="37" t="s">
        <v>996</v>
      </c>
      <c r="AV151" s="37"/>
      <c r="AW151" s="37"/>
      <c r="AX151" s="37"/>
      <c r="AY151" s="37"/>
      <c r="AZ151" s="37"/>
      <c r="BA151" s="37"/>
      <c r="BB151" s="37"/>
      <c r="BC151" s="37"/>
      <c r="BI151" s="12" t="str">
        <f t="shared" si="12"/>
        <v>ITEM1=20231222</v>
      </c>
      <c r="BJ151" s="12" t="str">
        <f t="shared" si="13"/>
        <v>ITEM2=Ⅲ　特定個人情報の取扱いプロセスにおけるリスク対策
　（２）都道府県知事保存附票本人確認情報ファイル
　　３　特定個人情報の使用
　　　リスク２　権限のない者（元職員、アクセス権限のない職員等）によって不正に使用されるリスク
　　　　ユーザー認証の管理
　　　　　具体的な管理方法</v>
      </c>
      <c r="BK151" s="12" t="str">
        <f t="shared" si="14"/>
        <v>ITEM3=―</v>
      </c>
      <c r="BL151" s="12" t="str">
        <f t="shared" si="15"/>
        <v>ITEM4=行っている
照合ID及び生体認証（静脈認証）によるユーザー認証を行う。</v>
      </c>
      <c r="BM151" s="12" t="str">
        <f t="shared" si="16"/>
        <v>ITEM5=1</v>
      </c>
      <c r="BN151" s="12" t="str">
        <f t="shared" si="17"/>
        <v>ITEM6=重要な変更（「デジタル手続法」の施行及び住民基本台帳法の一部改正に伴う変更）のため</v>
      </c>
    </row>
    <row r="152" spans="1:66" ht="141" customHeight="1">
      <c r="A152" s="28">
        <v>45282</v>
      </c>
      <c r="B152" s="29"/>
      <c r="C152" s="29"/>
      <c r="D152" s="30"/>
      <c r="E152" s="31" t="s">
        <v>1131</v>
      </c>
      <c r="F152" s="32"/>
      <c r="G152" s="32"/>
      <c r="H152" s="32"/>
      <c r="I152" s="32"/>
      <c r="J152" s="32"/>
      <c r="K152" s="32"/>
      <c r="L152" s="32"/>
      <c r="M152" s="33"/>
      <c r="N152" s="31" t="s">
        <v>721</v>
      </c>
      <c r="O152" s="32"/>
      <c r="P152" s="32"/>
      <c r="Q152" s="32"/>
      <c r="R152" s="32"/>
      <c r="S152" s="32"/>
      <c r="T152" s="32"/>
      <c r="U152" s="32"/>
      <c r="V152" s="32"/>
      <c r="W152" s="32"/>
      <c r="X152" s="32"/>
      <c r="Y152" s="32"/>
      <c r="Z152" s="32"/>
      <c r="AA152" s="33"/>
      <c r="AB152" s="31" t="s">
        <v>1132</v>
      </c>
      <c r="AC152" s="32"/>
      <c r="AD152" s="32"/>
      <c r="AE152" s="32"/>
      <c r="AF152" s="32"/>
      <c r="AG152" s="32"/>
      <c r="AH152" s="32"/>
      <c r="AI152" s="32"/>
      <c r="AJ152" s="32"/>
      <c r="AK152" s="32"/>
      <c r="AL152" s="32"/>
      <c r="AM152" s="32"/>
      <c r="AN152" s="32"/>
      <c r="AO152" s="33"/>
      <c r="AP152" s="34" t="s">
        <v>873</v>
      </c>
      <c r="AQ152" s="35"/>
      <c r="AR152" s="35"/>
      <c r="AS152" s="35"/>
      <c r="AT152" s="36"/>
      <c r="AU152" s="37" t="s">
        <v>996</v>
      </c>
      <c r="AV152" s="37"/>
      <c r="AW152" s="37"/>
      <c r="AX152" s="37"/>
      <c r="AY152" s="37"/>
      <c r="AZ152" s="37"/>
      <c r="BA152" s="37"/>
      <c r="BB152" s="37"/>
      <c r="BC152" s="37"/>
      <c r="BI152" s="12" t="str">
        <f t="shared" si="12"/>
        <v>ITEM1=20231222</v>
      </c>
      <c r="BJ152" s="12" t="str">
        <f t="shared" si="13"/>
        <v>ITEM2=Ⅲ　特定個人情報の取扱いプロセスにおけるリスク対策
　（２）都道府県知事保存附票本人確認情報ファイル
　　３　特定個人情報の使用
　　　リスク２　権限のない者（元職員、アクセス権限のない職員等）によって不正に使用されるリスク
　　　　アクセス権限の発行・失効の管理
　　　　　具体的な管理方法</v>
      </c>
      <c r="BK152" s="12" t="str">
        <f t="shared" si="14"/>
        <v>ITEM3=―</v>
      </c>
      <c r="BL152" s="12" t="str">
        <f t="shared" si="15"/>
        <v>ITEM4=行っている
・システム使用者の異動や退職等が発生した際に、住民基本台帳ネットワークシステム上でアクセス権限の返却、発効処理を行うとともに、管理簿によりアクセス権限を与えた職員の照合ID・名前・付与日時等を管理をしている。</v>
      </c>
      <c r="BM152" s="12" t="str">
        <f t="shared" si="16"/>
        <v>ITEM5=1</v>
      </c>
      <c r="BN152" s="12" t="str">
        <f t="shared" si="17"/>
        <v>ITEM6=重要な変更（「デジタル手続法」の施行及び住民基本台帳法の一部改正に伴う変更）のため</v>
      </c>
    </row>
    <row r="153" spans="1:66" ht="120.6" customHeight="1">
      <c r="A153" s="28">
        <v>45282</v>
      </c>
      <c r="B153" s="29"/>
      <c r="C153" s="29"/>
      <c r="D153" s="30"/>
      <c r="E153" s="31" t="s">
        <v>1133</v>
      </c>
      <c r="F153" s="32"/>
      <c r="G153" s="32"/>
      <c r="H153" s="32"/>
      <c r="I153" s="32"/>
      <c r="J153" s="32"/>
      <c r="K153" s="32"/>
      <c r="L153" s="32"/>
      <c r="M153" s="33"/>
      <c r="N153" s="31" t="s">
        <v>721</v>
      </c>
      <c r="O153" s="32"/>
      <c r="P153" s="32"/>
      <c r="Q153" s="32"/>
      <c r="R153" s="32"/>
      <c r="S153" s="32"/>
      <c r="T153" s="32"/>
      <c r="U153" s="32"/>
      <c r="V153" s="32"/>
      <c r="W153" s="32"/>
      <c r="X153" s="32"/>
      <c r="Y153" s="32"/>
      <c r="Z153" s="32"/>
      <c r="AA153" s="33"/>
      <c r="AB153" s="31" t="s">
        <v>1134</v>
      </c>
      <c r="AC153" s="32"/>
      <c r="AD153" s="32"/>
      <c r="AE153" s="32"/>
      <c r="AF153" s="32"/>
      <c r="AG153" s="32"/>
      <c r="AH153" s="32"/>
      <c r="AI153" s="32"/>
      <c r="AJ153" s="32"/>
      <c r="AK153" s="32"/>
      <c r="AL153" s="32"/>
      <c r="AM153" s="32"/>
      <c r="AN153" s="32"/>
      <c r="AO153" s="33"/>
      <c r="AP153" s="34" t="s">
        <v>873</v>
      </c>
      <c r="AQ153" s="35"/>
      <c r="AR153" s="35"/>
      <c r="AS153" s="35"/>
      <c r="AT153" s="36"/>
      <c r="AU153" s="37" t="s">
        <v>996</v>
      </c>
      <c r="AV153" s="37"/>
      <c r="AW153" s="37"/>
      <c r="AX153" s="37"/>
      <c r="AY153" s="37"/>
      <c r="AZ153" s="37"/>
      <c r="BA153" s="37"/>
      <c r="BB153" s="37"/>
      <c r="BC153" s="37"/>
      <c r="BI153" s="12" t="str">
        <f t="shared" si="12"/>
        <v>ITEM1=20231222</v>
      </c>
      <c r="BJ153" s="12" t="str">
        <f t="shared" si="13"/>
        <v>ITEM2=Ⅲ　特定個人情報の取扱いプロセスにおけるリスク対策
　（２）都道府県知事保存附票本人確認情報ファイル
　　３　特定個人情報の使用
　　　リスク２　権限のない者（元職員、アクセス権限のない職員等）によって不正に使用されるリスク
　　　　アクセス権限の管理
　　　　　具体的な管理方法</v>
      </c>
      <c r="BK153" s="12" t="str">
        <f t="shared" si="14"/>
        <v>ITEM3=―</v>
      </c>
      <c r="BL153" s="12" t="str">
        <f t="shared" si="15"/>
        <v>ITEM4=行っている
記録した管理簿について、アクセス権限の返却・発効管理が適切に行われていることを、年１回以上の定期的な棚卸しにより確認し、その記録を残す。</v>
      </c>
      <c r="BM153" s="12" t="str">
        <f t="shared" si="16"/>
        <v>ITEM5=1</v>
      </c>
      <c r="BN153" s="12" t="str">
        <f t="shared" si="17"/>
        <v>ITEM6=重要な変更（「デジタル手続法」の施行及び住民基本台帳法の一部改正に伴う変更）のため</v>
      </c>
    </row>
    <row r="154" spans="1:66" ht="169.8" customHeight="1">
      <c r="A154" s="28">
        <v>45282</v>
      </c>
      <c r="B154" s="29"/>
      <c r="C154" s="29"/>
      <c r="D154" s="30"/>
      <c r="E154" s="31" t="s">
        <v>1135</v>
      </c>
      <c r="F154" s="32"/>
      <c r="G154" s="32"/>
      <c r="H154" s="32"/>
      <c r="I154" s="32"/>
      <c r="J154" s="32"/>
      <c r="K154" s="32"/>
      <c r="L154" s="32"/>
      <c r="M154" s="33"/>
      <c r="N154" s="31" t="s">
        <v>721</v>
      </c>
      <c r="O154" s="32"/>
      <c r="P154" s="32"/>
      <c r="Q154" s="32"/>
      <c r="R154" s="32"/>
      <c r="S154" s="32"/>
      <c r="T154" s="32"/>
      <c r="U154" s="32"/>
      <c r="V154" s="32"/>
      <c r="W154" s="32"/>
      <c r="X154" s="32"/>
      <c r="Y154" s="32"/>
      <c r="Z154" s="32"/>
      <c r="AA154" s="33"/>
      <c r="AB154" s="31" t="s">
        <v>1136</v>
      </c>
      <c r="AC154" s="32"/>
      <c r="AD154" s="32"/>
      <c r="AE154" s="32"/>
      <c r="AF154" s="32"/>
      <c r="AG154" s="32"/>
      <c r="AH154" s="32"/>
      <c r="AI154" s="32"/>
      <c r="AJ154" s="32"/>
      <c r="AK154" s="32"/>
      <c r="AL154" s="32"/>
      <c r="AM154" s="32"/>
      <c r="AN154" s="32"/>
      <c r="AO154" s="33"/>
      <c r="AP154" s="34" t="s">
        <v>873</v>
      </c>
      <c r="AQ154" s="35"/>
      <c r="AR154" s="35"/>
      <c r="AS154" s="35"/>
      <c r="AT154" s="36"/>
      <c r="AU154" s="37" t="s">
        <v>996</v>
      </c>
      <c r="AV154" s="37"/>
      <c r="AW154" s="37"/>
      <c r="AX154" s="37"/>
      <c r="AY154" s="37"/>
      <c r="AZ154" s="37"/>
      <c r="BA154" s="37"/>
      <c r="BB154" s="37"/>
      <c r="BC154" s="37"/>
      <c r="BI154" s="12" t="str">
        <f t="shared" si="12"/>
        <v>ITEM1=20231222</v>
      </c>
      <c r="BJ154" s="12" t="str">
        <f t="shared" si="13"/>
        <v>ITEM2=Ⅲ　特定個人情報の取扱いプロセスにおけるリスク対策
　（２）都道府県知事保存附票本人確認情報ファイル
　　３　特定個人情報の使用
　　　リスク２　権限のない者（元職員、アクセス権限のない職員等）によって不正に使用されるリスク
　　　　特定個人情報の使用の記録
　　　　　具体的な管理方法</v>
      </c>
      <c r="BK154" s="12" t="str">
        <f t="shared" si="14"/>
        <v>ITEM3=―</v>
      </c>
      <c r="BL154" s="12" t="str">
        <f t="shared" si="15"/>
        <v>ITEM4=記録を残している
・附票本人確認情報を扱うシステムの操作履歴（業務アクセスログ・操作ログ）を記録し、不正アクセスがないことを確認している。
・操作履歴の確認により、附票本人確認情報の検索に関して不正な操作の疑いがある場合は、利用課へのヒアリングや申請文書等との整合性を確認する。
・バックアップされた操作履歴について、大阪府住民基本台帳ネットワークシステム管理運用要領により７年間、安全な場所に施錠保管する。</v>
      </c>
      <c r="BM154" s="12" t="str">
        <f t="shared" si="16"/>
        <v>ITEM5=1</v>
      </c>
      <c r="BN154" s="12" t="str">
        <f t="shared" si="17"/>
        <v>ITEM6=重要な変更（「デジタル手続法」の施行及び住民基本台帳法の一部改正に伴う変更）のため</v>
      </c>
    </row>
    <row r="155" spans="1:66" ht="121.2" customHeight="1">
      <c r="A155" s="28">
        <v>45282</v>
      </c>
      <c r="B155" s="29"/>
      <c r="C155" s="29"/>
      <c r="D155" s="30"/>
      <c r="E155" s="31" t="s">
        <v>1137</v>
      </c>
      <c r="F155" s="32"/>
      <c r="G155" s="32"/>
      <c r="H155" s="32"/>
      <c r="I155" s="32"/>
      <c r="J155" s="32"/>
      <c r="K155" s="32"/>
      <c r="L155" s="32"/>
      <c r="M155" s="33"/>
      <c r="N155" s="31" t="s">
        <v>721</v>
      </c>
      <c r="O155" s="32"/>
      <c r="P155" s="32"/>
      <c r="Q155" s="32"/>
      <c r="R155" s="32"/>
      <c r="S155" s="32"/>
      <c r="T155" s="32"/>
      <c r="U155" s="32"/>
      <c r="V155" s="32"/>
      <c r="W155" s="32"/>
      <c r="X155" s="32"/>
      <c r="Y155" s="32"/>
      <c r="Z155" s="32"/>
      <c r="AA155" s="33"/>
      <c r="AB155" s="31" t="s">
        <v>786</v>
      </c>
      <c r="AC155" s="32"/>
      <c r="AD155" s="32"/>
      <c r="AE155" s="32"/>
      <c r="AF155" s="32"/>
      <c r="AG155" s="32"/>
      <c r="AH155" s="32"/>
      <c r="AI155" s="32"/>
      <c r="AJ155" s="32"/>
      <c r="AK155" s="32"/>
      <c r="AL155" s="32"/>
      <c r="AM155" s="32"/>
      <c r="AN155" s="32"/>
      <c r="AO155" s="33"/>
      <c r="AP155" s="34" t="s">
        <v>873</v>
      </c>
      <c r="AQ155" s="35"/>
      <c r="AR155" s="35"/>
      <c r="AS155" s="35"/>
      <c r="AT155" s="36"/>
      <c r="AU155" s="37" t="s">
        <v>996</v>
      </c>
      <c r="AV155" s="37"/>
      <c r="AW155" s="37"/>
      <c r="AX155" s="37"/>
      <c r="AY155" s="37"/>
      <c r="AZ155" s="37"/>
      <c r="BA155" s="37"/>
      <c r="BB155" s="37"/>
      <c r="BC155" s="37"/>
      <c r="BI155" s="12" t="str">
        <f t="shared" si="12"/>
        <v>ITEM1=20231222</v>
      </c>
      <c r="BJ155" s="12" t="str">
        <f t="shared" si="13"/>
        <v>ITEM2=Ⅲ　特定個人情報の取扱いプロセスにおけるリスク対策
　（２）都道府県知事保存附票本人確認情報ファイル
　　３　特定個人情報の使用
　　　リスク２　権限のない者（元職員、アクセス権限のない職員等）によって不正に使用されるリスク
　　　　リスクへの対策は十分か</v>
      </c>
      <c r="BK155" s="12" t="str">
        <f t="shared" si="14"/>
        <v>ITEM3=―</v>
      </c>
      <c r="BL155" s="12" t="str">
        <f t="shared" si="15"/>
        <v>ITEM4=十分である</v>
      </c>
      <c r="BM155" s="12" t="str">
        <f t="shared" si="16"/>
        <v>ITEM5=1</v>
      </c>
      <c r="BN155" s="12" t="str">
        <f t="shared" si="17"/>
        <v>ITEM6=重要な変更（「デジタル手続法」の施行及び住民基本台帳法の一部改正に伴う変更）のため</v>
      </c>
    </row>
    <row r="156" spans="1:66" ht="178.8" customHeight="1">
      <c r="A156" s="28">
        <v>45282</v>
      </c>
      <c r="B156" s="29"/>
      <c r="C156" s="29"/>
      <c r="D156" s="30"/>
      <c r="E156" s="31" t="s">
        <v>1138</v>
      </c>
      <c r="F156" s="32"/>
      <c r="G156" s="32"/>
      <c r="H156" s="32"/>
      <c r="I156" s="32"/>
      <c r="J156" s="32"/>
      <c r="K156" s="32"/>
      <c r="L156" s="32"/>
      <c r="M156" s="33"/>
      <c r="N156" s="31" t="s">
        <v>721</v>
      </c>
      <c r="O156" s="32"/>
      <c r="P156" s="32"/>
      <c r="Q156" s="32"/>
      <c r="R156" s="32"/>
      <c r="S156" s="32"/>
      <c r="T156" s="32"/>
      <c r="U156" s="32"/>
      <c r="V156" s="32"/>
      <c r="W156" s="32"/>
      <c r="X156" s="32"/>
      <c r="Y156" s="32"/>
      <c r="Z156" s="32"/>
      <c r="AA156" s="33"/>
      <c r="AB156" s="31" t="s">
        <v>829</v>
      </c>
      <c r="AC156" s="32"/>
      <c r="AD156" s="32"/>
      <c r="AE156" s="32"/>
      <c r="AF156" s="32"/>
      <c r="AG156" s="32"/>
      <c r="AH156" s="32"/>
      <c r="AI156" s="32"/>
      <c r="AJ156" s="32"/>
      <c r="AK156" s="32"/>
      <c r="AL156" s="32"/>
      <c r="AM156" s="32"/>
      <c r="AN156" s="32"/>
      <c r="AO156" s="33"/>
      <c r="AP156" s="34" t="s">
        <v>873</v>
      </c>
      <c r="AQ156" s="35"/>
      <c r="AR156" s="35"/>
      <c r="AS156" s="35"/>
      <c r="AT156" s="36"/>
      <c r="AU156" s="37" t="s">
        <v>996</v>
      </c>
      <c r="AV156" s="37"/>
      <c r="AW156" s="37"/>
      <c r="AX156" s="37"/>
      <c r="AY156" s="37"/>
      <c r="AZ156" s="37"/>
      <c r="BA156" s="37"/>
      <c r="BB156" s="37"/>
      <c r="BC156" s="37"/>
      <c r="BI156" s="12" t="str">
        <f t="shared" si="12"/>
        <v>ITEM1=20231222</v>
      </c>
      <c r="BJ156" s="12" t="str">
        <f t="shared" si="13"/>
        <v>ITEM2=Ⅲ　特定個人情報の取扱いプロセスにおけるリスク対策
　（２）都道府県知事保存附票本人確認情報ファイル
　　３　特定個人情報の使用
　　　リスク３　従業者が事務以外で使用するリスク
　　　　リスクに対する措置の内容</v>
      </c>
      <c r="BK156" s="12" t="str">
        <f t="shared" si="14"/>
        <v>ITEM3=―</v>
      </c>
      <c r="BL156" s="12" t="str">
        <f t="shared" si="15"/>
        <v>ITEM4=・システムの操作履歴（業務アクセスログ・操作ログ）を記録し、不正アクセスがないことを確認している。
・操作履歴の確認により、本人確認情報の検索に関して不正な操作の疑いがある場合は、利用課へのヒアリングや申請文書等との整合性を確認する。
・システム使用者への研修を実施し、事務外利用の禁止等について指導する。
・上記使用者以外の従業者（システム運用の委託先）は直接附票本人確認情報に関わらない（直接附票本人確認情報にアクセスできず、閲覧・更新・削除等を行わない）。</v>
      </c>
      <c r="BM156" s="12" t="str">
        <f t="shared" si="16"/>
        <v>ITEM5=1</v>
      </c>
      <c r="BN156" s="12" t="str">
        <f t="shared" si="17"/>
        <v>ITEM6=重要な変更（「デジタル手続法」の施行及び住民基本台帳法の一部改正に伴う変更）のため</v>
      </c>
    </row>
    <row r="157" spans="1:66" ht="107.4" customHeight="1">
      <c r="A157" s="28">
        <v>45282</v>
      </c>
      <c r="B157" s="29"/>
      <c r="C157" s="29"/>
      <c r="D157" s="30"/>
      <c r="E157" s="31" t="s">
        <v>1139</v>
      </c>
      <c r="F157" s="32"/>
      <c r="G157" s="32"/>
      <c r="H157" s="32"/>
      <c r="I157" s="32"/>
      <c r="J157" s="32"/>
      <c r="K157" s="32"/>
      <c r="L157" s="32"/>
      <c r="M157" s="33"/>
      <c r="N157" s="31" t="s">
        <v>721</v>
      </c>
      <c r="O157" s="32"/>
      <c r="P157" s="32"/>
      <c r="Q157" s="32"/>
      <c r="R157" s="32"/>
      <c r="S157" s="32"/>
      <c r="T157" s="32"/>
      <c r="U157" s="32"/>
      <c r="V157" s="32"/>
      <c r="W157" s="32"/>
      <c r="X157" s="32"/>
      <c r="Y157" s="32"/>
      <c r="Z157" s="32"/>
      <c r="AA157" s="33"/>
      <c r="AB157" s="31" t="s">
        <v>786</v>
      </c>
      <c r="AC157" s="32"/>
      <c r="AD157" s="32"/>
      <c r="AE157" s="32"/>
      <c r="AF157" s="32"/>
      <c r="AG157" s="32"/>
      <c r="AH157" s="32"/>
      <c r="AI157" s="32"/>
      <c r="AJ157" s="32"/>
      <c r="AK157" s="32"/>
      <c r="AL157" s="32"/>
      <c r="AM157" s="32"/>
      <c r="AN157" s="32"/>
      <c r="AO157" s="33"/>
      <c r="AP157" s="34" t="s">
        <v>873</v>
      </c>
      <c r="AQ157" s="35"/>
      <c r="AR157" s="35"/>
      <c r="AS157" s="35"/>
      <c r="AT157" s="36"/>
      <c r="AU157" s="37" t="s">
        <v>996</v>
      </c>
      <c r="AV157" s="37"/>
      <c r="AW157" s="37"/>
      <c r="AX157" s="37"/>
      <c r="AY157" s="37"/>
      <c r="AZ157" s="37"/>
      <c r="BA157" s="37"/>
      <c r="BB157" s="37"/>
      <c r="BC157" s="37"/>
      <c r="BI157" s="12" t="str">
        <f t="shared" si="12"/>
        <v>ITEM1=20231222</v>
      </c>
      <c r="BJ157" s="12" t="str">
        <f t="shared" si="13"/>
        <v>ITEM2=Ⅲ　特定個人情報の取扱いプロセスにおけるリスク対策
　（２）都道府県知事保存附票本人確認情報ファイル
　　３　特定個人情報の使用
　　　リスク３　従業者が事務以外で使用するリスク
　　　　リスクへの対策は十分か</v>
      </c>
      <c r="BK157" s="12" t="str">
        <f t="shared" si="14"/>
        <v>ITEM3=―</v>
      </c>
      <c r="BL157" s="12" t="str">
        <f t="shared" si="15"/>
        <v>ITEM4=十分である</v>
      </c>
      <c r="BM157" s="12" t="str">
        <f t="shared" si="16"/>
        <v>ITEM5=1</v>
      </c>
      <c r="BN157" s="12" t="str">
        <f t="shared" si="17"/>
        <v>ITEM6=重要な変更（「デジタル手続法」の施行及び住民基本台帳法の一部改正に伴う変更）のため</v>
      </c>
    </row>
    <row r="158" spans="1:66" ht="175.2" customHeight="1">
      <c r="A158" s="28">
        <v>45282</v>
      </c>
      <c r="B158" s="29"/>
      <c r="C158" s="29"/>
      <c r="D158" s="30"/>
      <c r="E158" s="31" t="s">
        <v>1140</v>
      </c>
      <c r="F158" s="32"/>
      <c r="G158" s="32"/>
      <c r="H158" s="32"/>
      <c r="I158" s="32"/>
      <c r="J158" s="32"/>
      <c r="K158" s="32"/>
      <c r="L158" s="32"/>
      <c r="M158" s="33"/>
      <c r="N158" s="31" t="s">
        <v>721</v>
      </c>
      <c r="O158" s="32"/>
      <c r="P158" s="32"/>
      <c r="Q158" s="32"/>
      <c r="R158" s="32"/>
      <c r="S158" s="32"/>
      <c r="T158" s="32"/>
      <c r="U158" s="32"/>
      <c r="V158" s="32"/>
      <c r="W158" s="32"/>
      <c r="X158" s="32"/>
      <c r="Y158" s="32"/>
      <c r="Z158" s="32"/>
      <c r="AA158" s="33"/>
      <c r="AB158" s="31" t="s">
        <v>800</v>
      </c>
      <c r="AC158" s="32"/>
      <c r="AD158" s="32"/>
      <c r="AE158" s="32"/>
      <c r="AF158" s="32"/>
      <c r="AG158" s="32"/>
      <c r="AH158" s="32"/>
      <c r="AI158" s="32"/>
      <c r="AJ158" s="32"/>
      <c r="AK158" s="32"/>
      <c r="AL158" s="32"/>
      <c r="AM158" s="32"/>
      <c r="AN158" s="32"/>
      <c r="AO158" s="33"/>
      <c r="AP158" s="34" t="s">
        <v>873</v>
      </c>
      <c r="AQ158" s="35"/>
      <c r="AR158" s="35"/>
      <c r="AS158" s="35"/>
      <c r="AT158" s="36"/>
      <c r="AU158" s="37" t="s">
        <v>996</v>
      </c>
      <c r="AV158" s="37"/>
      <c r="AW158" s="37"/>
      <c r="AX158" s="37"/>
      <c r="AY158" s="37"/>
      <c r="AZ158" s="37"/>
      <c r="BA158" s="37"/>
      <c r="BB158" s="37"/>
      <c r="BC158" s="37"/>
      <c r="BI158" s="12" t="str">
        <f t="shared" si="12"/>
        <v>ITEM1=20231222</v>
      </c>
      <c r="BJ158" s="12" t="str">
        <f t="shared" si="13"/>
        <v>ITEM2=Ⅲ　特定個人情報の取扱いプロセスにおけるリスク対策
　（２）都道府県知事保存附票本人確認情報ファイル
　　３　特定個人情報の使用
　　　リスク４　特定個人情報ファイルが不正に複製されるリスク
　　　　リスクに対する措置の内容</v>
      </c>
      <c r="BK158" s="12" t="str">
        <f t="shared" si="14"/>
        <v>ITEM3=―</v>
      </c>
      <c r="BL158" s="12" t="str">
        <f t="shared" si="15"/>
        <v>ITEM4=都道府県サーバの運用管理を行っている委託先以外は、特定個人情報ファイルを複製できないことをシステム上担保している。また、委託先においても、適切なシステム運用管理権限を有する者以外は、定期運用に基づくバックアップ時等以外では複製できないことをシステム上担保している。加えて、当該バックアップ時等以外にファイルを複製しないよう、上記の権限を有する者に研修を実施している。更に、委託契約の中で、個人情報取扱特記事項を定め、秘密の保持や従事者への教育を実施し、義務に違反した場合、契約の解除や損害賠償を請求する旨を規定している。</v>
      </c>
      <c r="BM158" s="12" t="str">
        <f t="shared" si="16"/>
        <v>ITEM5=1</v>
      </c>
      <c r="BN158" s="12" t="str">
        <f t="shared" si="17"/>
        <v>ITEM6=重要な変更（「デジタル手続法」の施行及び住民基本台帳法の一部改正に伴う変更）のため</v>
      </c>
    </row>
    <row r="159" spans="1:66" ht="112.2" customHeight="1">
      <c r="A159" s="28">
        <v>45282</v>
      </c>
      <c r="B159" s="29"/>
      <c r="C159" s="29"/>
      <c r="D159" s="30"/>
      <c r="E159" s="31" t="s">
        <v>1141</v>
      </c>
      <c r="F159" s="32"/>
      <c r="G159" s="32"/>
      <c r="H159" s="32"/>
      <c r="I159" s="32"/>
      <c r="J159" s="32"/>
      <c r="K159" s="32"/>
      <c r="L159" s="32"/>
      <c r="M159" s="33"/>
      <c r="N159" s="31" t="s">
        <v>721</v>
      </c>
      <c r="O159" s="32"/>
      <c r="P159" s="32"/>
      <c r="Q159" s="32"/>
      <c r="R159" s="32"/>
      <c r="S159" s="32"/>
      <c r="T159" s="32"/>
      <c r="U159" s="32"/>
      <c r="V159" s="32"/>
      <c r="W159" s="32"/>
      <c r="X159" s="32"/>
      <c r="Y159" s="32"/>
      <c r="Z159" s="32"/>
      <c r="AA159" s="33"/>
      <c r="AB159" s="31" t="s">
        <v>786</v>
      </c>
      <c r="AC159" s="32"/>
      <c r="AD159" s="32"/>
      <c r="AE159" s="32"/>
      <c r="AF159" s="32"/>
      <c r="AG159" s="32"/>
      <c r="AH159" s="32"/>
      <c r="AI159" s="32"/>
      <c r="AJ159" s="32"/>
      <c r="AK159" s="32"/>
      <c r="AL159" s="32"/>
      <c r="AM159" s="32"/>
      <c r="AN159" s="32"/>
      <c r="AO159" s="33"/>
      <c r="AP159" s="34" t="s">
        <v>873</v>
      </c>
      <c r="AQ159" s="35"/>
      <c r="AR159" s="35"/>
      <c r="AS159" s="35"/>
      <c r="AT159" s="36"/>
      <c r="AU159" s="37" t="s">
        <v>996</v>
      </c>
      <c r="AV159" s="37"/>
      <c r="AW159" s="37"/>
      <c r="AX159" s="37"/>
      <c r="AY159" s="37"/>
      <c r="AZ159" s="37"/>
      <c r="BA159" s="37"/>
      <c r="BB159" s="37"/>
      <c r="BC159" s="37"/>
      <c r="BI159" s="12" t="str">
        <f t="shared" si="12"/>
        <v>ITEM1=20231222</v>
      </c>
      <c r="BJ159" s="12" t="str">
        <f t="shared" si="13"/>
        <v>ITEM2=Ⅲ　特定個人情報の取扱いプロセスにおけるリスク対策
　（２）都道府県知事保存附票本人確認情報ファイル
　　３　特定個人情報の使用
　　　リスク４　特定個人情報ファイルが不正に複製されるリスク
　　　　リスクへの対策は十分か</v>
      </c>
      <c r="BK159" s="12" t="str">
        <f t="shared" si="14"/>
        <v>ITEM3=―</v>
      </c>
      <c r="BL159" s="12" t="str">
        <f t="shared" si="15"/>
        <v>ITEM4=十分である</v>
      </c>
      <c r="BM159" s="12" t="str">
        <f t="shared" si="16"/>
        <v>ITEM5=1</v>
      </c>
      <c r="BN159" s="12" t="str">
        <f t="shared" si="17"/>
        <v>ITEM6=重要な変更（「デジタル手続法」の施行及び住民基本台帳法の一部改正に伴う変更）のため</v>
      </c>
    </row>
    <row r="160" spans="1:66" ht="274.8" customHeight="1">
      <c r="A160" s="28">
        <v>45282</v>
      </c>
      <c r="B160" s="29"/>
      <c r="C160" s="29"/>
      <c r="D160" s="30"/>
      <c r="E160" s="31" t="s">
        <v>1142</v>
      </c>
      <c r="F160" s="32"/>
      <c r="G160" s="32"/>
      <c r="H160" s="32"/>
      <c r="I160" s="32"/>
      <c r="J160" s="32"/>
      <c r="K160" s="32"/>
      <c r="L160" s="32"/>
      <c r="M160" s="33"/>
      <c r="N160" s="31" t="s">
        <v>721</v>
      </c>
      <c r="O160" s="32"/>
      <c r="P160" s="32"/>
      <c r="Q160" s="32"/>
      <c r="R160" s="32"/>
      <c r="S160" s="32"/>
      <c r="T160" s="32"/>
      <c r="U160" s="32"/>
      <c r="V160" s="32"/>
      <c r="W160" s="32"/>
      <c r="X160" s="32"/>
      <c r="Y160" s="32"/>
      <c r="Z160" s="32"/>
      <c r="AA160" s="33"/>
      <c r="AB160" s="31" t="s">
        <v>801</v>
      </c>
      <c r="AC160" s="32"/>
      <c r="AD160" s="32"/>
      <c r="AE160" s="32"/>
      <c r="AF160" s="32"/>
      <c r="AG160" s="32"/>
      <c r="AH160" s="32"/>
      <c r="AI160" s="32"/>
      <c r="AJ160" s="32"/>
      <c r="AK160" s="32"/>
      <c r="AL160" s="32"/>
      <c r="AM160" s="32"/>
      <c r="AN160" s="32"/>
      <c r="AO160" s="33"/>
      <c r="AP160" s="34" t="s">
        <v>873</v>
      </c>
      <c r="AQ160" s="35"/>
      <c r="AR160" s="35"/>
      <c r="AS160" s="35"/>
      <c r="AT160" s="36"/>
      <c r="AU160" s="37" t="s">
        <v>996</v>
      </c>
      <c r="AV160" s="37"/>
      <c r="AW160" s="37"/>
      <c r="AX160" s="37"/>
      <c r="AY160" s="37"/>
      <c r="AZ160" s="37"/>
      <c r="BA160" s="37"/>
      <c r="BB160" s="37"/>
      <c r="BC160" s="37"/>
      <c r="BI160" s="12" t="str">
        <f t="shared" si="12"/>
        <v>ITEM1=20231222</v>
      </c>
      <c r="BJ160" s="12" t="str">
        <f t="shared" si="13"/>
        <v>ITEM2=Ⅲ　特定個人情報の取扱いプロセスにおけるリスク対策
　（２）都道府県知事保存附票本人確認情報ファイル
　　４　特定個人情報ファイルの取扱いの委託
　　　委託先による特定個人情報の不正入手・不正な使用、不正な提供、保管・消去及び委託契約終了後の不正な使用等、再委託に関するリスク
　　　　情報保護管理体制の確認</v>
      </c>
      <c r="BK160" s="12" t="str">
        <f t="shared" si="14"/>
        <v>ITEM3=―</v>
      </c>
      <c r="BL160" s="12" t="str">
        <f t="shared" si="15"/>
        <v>ITEM4=・平成２４年６月１２日、住民基本台帳ネットワークシステム推進協議会（４７都道府県が構成員）において、都道府県サーバ集約化の実施および集約化された都道府県サーバの運用及び監視に関する業務を機構の前身である財団法人地方自治情報センターへ委託することを議決している。
・委託先である機構は、地方公共団体情報システム機構法（平成２５年５月３１日法律第２９号）に基づき平成２６年４月１日に設立された組織であり、住基法に基づき住民基本台帳ネットワークシステムの運用を行っている実績がある。
・そのため、委託先として社会的信用と特定個人情報の保護を継続的に履行する能力があると認められるとともに、プライバシーマークの付与を受けており、情報保護管理体制は十分である。
・都道府県サーバの運用及び監視に関する業務委託において、委託先の本人確認情報保護管理体制を確認するとともに、必要に応じて立ち入り調査を行う。</v>
      </c>
      <c r="BM160" s="12" t="str">
        <f t="shared" si="16"/>
        <v>ITEM5=1</v>
      </c>
      <c r="BN160" s="12" t="str">
        <f t="shared" si="17"/>
        <v>ITEM6=重要な変更（「デジタル手続法」の施行及び住民基本台帳法の一部改正に伴う変更）のため</v>
      </c>
    </row>
    <row r="161" spans="1:66" ht="213" customHeight="1">
      <c r="A161" s="28">
        <v>45282</v>
      </c>
      <c r="B161" s="29"/>
      <c r="C161" s="29"/>
      <c r="D161" s="30"/>
      <c r="E161" s="31" t="s">
        <v>1143</v>
      </c>
      <c r="F161" s="32"/>
      <c r="G161" s="32"/>
      <c r="H161" s="32"/>
      <c r="I161" s="32"/>
      <c r="J161" s="32"/>
      <c r="K161" s="32"/>
      <c r="L161" s="32"/>
      <c r="M161" s="33"/>
      <c r="N161" s="31" t="s">
        <v>721</v>
      </c>
      <c r="O161" s="32"/>
      <c r="P161" s="32"/>
      <c r="Q161" s="32"/>
      <c r="R161" s="32"/>
      <c r="S161" s="32"/>
      <c r="T161" s="32"/>
      <c r="U161" s="32"/>
      <c r="V161" s="32"/>
      <c r="W161" s="32"/>
      <c r="X161" s="32"/>
      <c r="Y161" s="32"/>
      <c r="Z161" s="32"/>
      <c r="AA161" s="33"/>
      <c r="AB161" s="31" t="s">
        <v>1144</v>
      </c>
      <c r="AC161" s="32"/>
      <c r="AD161" s="32"/>
      <c r="AE161" s="32"/>
      <c r="AF161" s="32"/>
      <c r="AG161" s="32"/>
      <c r="AH161" s="32"/>
      <c r="AI161" s="32"/>
      <c r="AJ161" s="32"/>
      <c r="AK161" s="32"/>
      <c r="AL161" s="32"/>
      <c r="AM161" s="32"/>
      <c r="AN161" s="32"/>
      <c r="AO161" s="33"/>
      <c r="AP161" s="34" t="s">
        <v>873</v>
      </c>
      <c r="AQ161" s="35"/>
      <c r="AR161" s="35"/>
      <c r="AS161" s="35"/>
      <c r="AT161" s="36"/>
      <c r="AU161" s="37" t="s">
        <v>996</v>
      </c>
      <c r="AV161" s="37"/>
      <c r="AW161" s="37"/>
      <c r="AX161" s="37"/>
      <c r="AY161" s="37"/>
      <c r="AZ161" s="37"/>
      <c r="BA161" s="37"/>
      <c r="BB161" s="37"/>
      <c r="BC161" s="37"/>
      <c r="BI161" s="12" t="str">
        <f t="shared" si="12"/>
        <v>ITEM1=20231222</v>
      </c>
      <c r="BJ161" s="12" t="str">
        <f t="shared" si="13"/>
        <v>ITEM2=Ⅲ　特定個人情報の取扱いプロセスにおけるリスク対策
　（２）都道府県知事保存附票本人確認情報ファイル
　　４　特定個人情報ファイルの取扱いの委託
　　　委託先による特定個人情報の不正入手・不正な使用、不正な提供、保管・消去及び委託契約終了後の不正な使用等、再委託に関するリスク
　　　　特定個人情報ファイルの閲覧者・更新者の制限
　　　　　具体的な制限方法</v>
      </c>
      <c r="BK161" s="12" t="str">
        <f t="shared" si="14"/>
        <v>ITEM3=―</v>
      </c>
      <c r="BL161" s="12" t="str">
        <f t="shared" si="15"/>
        <v>ITEM4=制限している
・委託先（再委託先）には、附票本人確認情報の更新及び本人確認情報の整合性確認業務のため特定個人情報ファイルを提供する場合が想定されるが、その場合はシステムで自動的に暗号化を行った上で提供することとしており、システム設計上、特定個人情報にアクセスできず閲覧・更新もできない。また、委託先（再委託先を含む。）は、災害等におけるデータの損失等に対する対策のため、日次で特定個人情報ファイルをバックアップすることが想定されるが、バックアップのために特定個人情報ファイルを媒体に格納する場合は、システムで自動的に暗号化を行うこととしており、システム設計上、特定個人情報にアクセスできず閲覧・更新もできない。
・契約書に基づき、委託業務に係る作業者名簿を提出させ、作業者を限定している。</v>
      </c>
      <c r="BM161" s="12" t="str">
        <f t="shared" si="16"/>
        <v>ITEM5=1</v>
      </c>
      <c r="BN161" s="12" t="str">
        <f t="shared" si="17"/>
        <v>ITEM6=重要な変更（「デジタル手続法」の施行及び住民基本台帳法の一部改正に伴う変更）のため</v>
      </c>
    </row>
    <row r="162" spans="1:66" ht="371.4" customHeight="1">
      <c r="A162" s="28">
        <v>45282</v>
      </c>
      <c r="B162" s="29"/>
      <c r="C162" s="29"/>
      <c r="D162" s="30"/>
      <c r="E162" s="31" t="s">
        <v>1145</v>
      </c>
      <c r="F162" s="32"/>
      <c r="G162" s="32"/>
      <c r="H162" s="32"/>
      <c r="I162" s="32"/>
      <c r="J162" s="32"/>
      <c r="K162" s="32"/>
      <c r="L162" s="32"/>
      <c r="M162" s="33"/>
      <c r="N162" s="31" t="s">
        <v>721</v>
      </c>
      <c r="O162" s="32"/>
      <c r="P162" s="32"/>
      <c r="Q162" s="32"/>
      <c r="R162" s="32"/>
      <c r="S162" s="32"/>
      <c r="T162" s="32"/>
      <c r="U162" s="32"/>
      <c r="V162" s="32"/>
      <c r="W162" s="32"/>
      <c r="X162" s="32"/>
      <c r="Y162" s="32"/>
      <c r="Z162" s="32"/>
      <c r="AA162" s="33"/>
      <c r="AB162" s="31" t="s">
        <v>1146</v>
      </c>
      <c r="AC162" s="32"/>
      <c r="AD162" s="32"/>
      <c r="AE162" s="32"/>
      <c r="AF162" s="32"/>
      <c r="AG162" s="32"/>
      <c r="AH162" s="32"/>
      <c r="AI162" s="32"/>
      <c r="AJ162" s="32"/>
      <c r="AK162" s="32"/>
      <c r="AL162" s="32"/>
      <c r="AM162" s="32"/>
      <c r="AN162" s="32"/>
      <c r="AO162" s="33"/>
      <c r="AP162" s="34" t="s">
        <v>873</v>
      </c>
      <c r="AQ162" s="35"/>
      <c r="AR162" s="35"/>
      <c r="AS162" s="35"/>
      <c r="AT162" s="36"/>
      <c r="AU162" s="37" t="s">
        <v>996</v>
      </c>
      <c r="AV162" s="37"/>
      <c r="AW162" s="37"/>
      <c r="AX162" s="37"/>
      <c r="AY162" s="37"/>
      <c r="AZ162" s="37"/>
      <c r="BA162" s="37"/>
      <c r="BB162" s="37"/>
      <c r="BC162" s="37"/>
      <c r="BI162" s="12" t="str">
        <f t="shared" si="12"/>
        <v>ITEM1=20231222</v>
      </c>
      <c r="BJ162" s="12" t="str">
        <f t="shared" si="13"/>
        <v>ITEM2=Ⅲ　特定個人情報の取扱いプロセスにおけるリスク対策
　（２）都道府県知事保存附票本人確認情報ファイル
　　４　特定個人情報ファイルの取扱いの委託
　　　委託先による特定個人情報の不正入手・不正な使用、不正な提供、保管・消去及び委託契約終了後の不正な使用等、再委託に関するリスク
　　　　特定個人情報ファイルの取扱いの記録
　　　　　具体的な方法</v>
      </c>
      <c r="BK162" s="12" t="str">
        <f t="shared" si="14"/>
        <v>ITEM3=―</v>
      </c>
      <c r="BL162" s="12" t="str">
        <f t="shared" si="15"/>
        <v>ITEM4=記録を残している
・委託先（再委託先を含む。）には、附票本人確認情報の更新及び附票本人確認情報の整合性確認業務のため特定個人情報ファイルを提供する場合が想定されるが、その場合はシステムで自動的に暗号化を行った上で提供することとしており、システム設計上、特定個人情報にアクセスできず閲覧・更新もできない。
・委託先（再委託先を含む。）は、災害等におけるデータの損失等に対する対策のため、日次で特定個人情報ファイルをバックアップすることが想定されるが、バックアップのために特定個人情報ファイルを媒体に格納する場合は、システムで自動的に暗号化を行うこととしており、システム設計上、特定個人情報にアクセスできず閲覧・更新もできない。
・上記のとおり、委託先（再委託先を含む。）は特定個人情報にアクセスできないが、バックアップ媒体については、記録簿により管理し、保管庫に保管している。週次で管理簿と保管庫の媒体をチェックし、チェックリストに記入している。バックアップの不正取得や持ち出しのリスクに対し、サーバ室に物理的対策（監視カメラなど）を講じ、不正作業が行われないようにしている。
・チェックリストの結果について、委託先である機構より、月次で書面により「都道府県サーバ集約センターの運用監視等に係る作業報告について　６．セキュリティ確認結果報告」の報告を受けている。</v>
      </c>
      <c r="BM162" s="12" t="str">
        <f t="shared" si="16"/>
        <v>ITEM5=1</v>
      </c>
      <c r="BN162" s="12" t="str">
        <f t="shared" si="17"/>
        <v>ITEM6=重要な変更（「デジタル手続法」の施行及び住民基本台帳法の一部改正に伴う変更）のため</v>
      </c>
    </row>
    <row r="163" spans="1:66" ht="166.8" customHeight="1">
      <c r="A163" s="28">
        <v>45282</v>
      </c>
      <c r="B163" s="29"/>
      <c r="C163" s="29"/>
      <c r="D163" s="30"/>
      <c r="E163" s="31" t="s">
        <v>1147</v>
      </c>
      <c r="F163" s="32"/>
      <c r="G163" s="32"/>
      <c r="H163" s="32"/>
      <c r="I163" s="32"/>
      <c r="J163" s="32"/>
      <c r="K163" s="32"/>
      <c r="L163" s="32"/>
      <c r="M163" s="33"/>
      <c r="N163" s="31" t="s">
        <v>721</v>
      </c>
      <c r="O163" s="32"/>
      <c r="P163" s="32"/>
      <c r="Q163" s="32"/>
      <c r="R163" s="32"/>
      <c r="S163" s="32"/>
      <c r="T163" s="32"/>
      <c r="U163" s="32"/>
      <c r="V163" s="32"/>
      <c r="W163" s="32"/>
      <c r="X163" s="32"/>
      <c r="Y163" s="32"/>
      <c r="Z163" s="32"/>
      <c r="AA163" s="33"/>
      <c r="AB163" s="31" t="s">
        <v>802</v>
      </c>
      <c r="AC163" s="32"/>
      <c r="AD163" s="32"/>
      <c r="AE163" s="32"/>
      <c r="AF163" s="32"/>
      <c r="AG163" s="32"/>
      <c r="AH163" s="32"/>
      <c r="AI163" s="32"/>
      <c r="AJ163" s="32"/>
      <c r="AK163" s="32"/>
      <c r="AL163" s="32"/>
      <c r="AM163" s="32"/>
      <c r="AN163" s="32"/>
      <c r="AO163" s="33"/>
      <c r="AP163" s="34" t="s">
        <v>873</v>
      </c>
      <c r="AQ163" s="35"/>
      <c r="AR163" s="35"/>
      <c r="AS163" s="35"/>
      <c r="AT163" s="36"/>
      <c r="AU163" s="37" t="s">
        <v>996</v>
      </c>
      <c r="AV163" s="37"/>
      <c r="AW163" s="37"/>
      <c r="AX163" s="37"/>
      <c r="AY163" s="37"/>
      <c r="AZ163" s="37"/>
      <c r="BA163" s="37"/>
      <c r="BB163" s="37"/>
      <c r="BC163" s="37"/>
      <c r="BI163" s="12" t="str">
        <f t="shared" si="12"/>
        <v>ITEM1=20231222</v>
      </c>
      <c r="BJ163" s="12" t="str">
        <f t="shared" si="13"/>
        <v>ITEM2=Ⅲ　特定個人情報の取扱いプロセスにおけるリスク対策
　（２）都道府県知事保存附票本人確認情報ファイル
　　４　特定個人情報ファイルの取扱いの委託
　　　委託先による特定個人情報の不正入手・不正な使用、不正な提供、保管・消去及び委託契約終了後の不正な使用等、再委託に関するリスク
　　　　特定個人情報の提供ルール</v>
      </c>
      <c r="BK163" s="12" t="str">
        <f t="shared" si="14"/>
        <v>ITEM3=―</v>
      </c>
      <c r="BL163" s="12" t="str">
        <f t="shared" si="15"/>
        <v>ITEM4=定めている</v>
      </c>
      <c r="BM163" s="12" t="str">
        <f t="shared" si="16"/>
        <v>ITEM5=1</v>
      </c>
      <c r="BN163" s="12" t="str">
        <f t="shared" si="17"/>
        <v>ITEM6=重要な変更（「デジタル手続法」の施行及び住民基本台帳法の一部改正に伴う変更）のため</v>
      </c>
    </row>
    <row r="164" spans="1:66" ht="203.4" customHeight="1">
      <c r="A164" s="28">
        <v>45282</v>
      </c>
      <c r="B164" s="29"/>
      <c r="C164" s="29"/>
      <c r="D164" s="30"/>
      <c r="E164" s="31" t="s">
        <v>1148</v>
      </c>
      <c r="F164" s="32"/>
      <c r="G164" s="32"/>
      <c r="H164" s="32"/>
      <c r="I164" s="32"/>
      <c r="J164" s="32"/>
      <c r="K164" s="32"/>
      <c r="L164" s="32"/>
      <c r="M164" s="33"/>
      <c r="N164" s="31" t="s">
        <v>721</v>
      </c>
      <c r="O164" s="32"/>
      <c r="P164" s="32"/>
      <c r="Q164" s="32"/>
      <c r="R164" s="32"/>
      <c r="S164" s="32"/>
      <c r="T164" s="32"/>
      <c r="U164" s="32"/>
      <c r="V164" s="32"/>
      <c r="W164" s="32"/>
      <c r="X164" s="32"/>
      <c r="Y164" s="32"/>
      <c r="Z164" s="32"/>
      <c r="AA164" s="33"/>
      <c r="AB164" s="31" t="s">
        <v>833</v>
      </c>
      <c r="AC164" s="32"/>
      <c r="AD164" s="32"/>
      <c r="AE164" s="32"/>
      <c r="AF164" s="32"/>
      <c r="AG164" s="32"/>
      <c r="AH164" s="32"/>
      <c r="AI164" s="32"/>
      <c r="AJ164" s="32"/>
      <c r="AK164" s="32"/>
      <c r="AL164" s="32"/>
      <c r="AM164" s="32"/>
      <c r="AN164" s="32"/>
      <c r="AO164" s="33"/>
      <c r="AP164" s="34" t="s">
        <v>873</v>
      </c>
      <c r="AQ164" s="35"/>
      <c r="AR164" s="35"/>
      <c r="AS164" s="35"/>
      <c r="AT164" s="36"/>
      <c r="AU164" s="37" t="s">
        <v>996</v>
      </c>
      <c r="AV164" s="37"/>
      <c r="AW164" s="37"/>
      <c r="AX164" s="37"/>
      <c r="AY164" s="37"/>
      <c r="AZ164" s="37"/>
      <c r="BA164" s="37"/>
      <c r="BB164" s="37"/>
      <c r="BC164" s="37"/>
      <c r="BI164" s="12" t="str">
        <f t="shared" si="12"/>
        <v>ITEM1=20231222</v>
      </c>
      <c r="BJ164" s="12" t="str">
        <f t="shared" si="13"/>
        <v>ITEM2=Ⅲ　特定個人情報の取扱いプロセスにおけるリスク対策
　（２）都道府県知事保存附票本人確認情報ファイル
　　４　特定個人情報ファイルの取扱いの委託
　　　委託先による特定個人情報の不正入手・不正な使用、不正な提供、保管・消去及び委託契約終了後の不正な使用等、再委託に関するリスク
　　　　特定個人情報の提供ルール
　　　　　委託先から他社への提供に関するルールの内容及びルールの遵守の確認方法</v>
      </c>
      <c r="BK164" s="12" t="str">
        <f t="shared" si="14"/>
        <v>ITEM3=―</v>
      </c>
      <c r="BL164" s="12" t="str">
        <f t="shared" si="15"/>
        <v>ITEM4=・委託先である機構に対し、特定個人情報の目的外利用及び提供は認めないことを契約書上明記している。
・委託先である機構は、日次、月次、年次で目的外利用及び提供についてのチェックを含むセキュリティチェックを行い、委託元である本府は、チェックリストの結果について、機構より、月次で書面により「附票都道府県サーバ集約センターの運用監視等に係る作業報告について　６．セキュリティ確認結果報告」の報告を受けている。
・必要があれば、本府職員が委託業務について機構の履行状況を立ち会いまたは報告を受けることを契約書上明記している。</v>
      </c>
      <c r="BM164" s="12" t="str">
        <f t="shared" si="16"/>
        <v>ITEM5=1</v>
      </c>
      <c r="BN164" s="12" t="str">
        <f t="shared" si="17"/>
        <v>ITEM6=重要な変更（「デジタル手続法」の施行及び住民基本台帳法の一部改正に伴う変更）のため</v>
      </c>
    </row>
    <row r="165" spans="1:66" ht="194.4" customHeight="1">
      <c r="A165" s="28">
        <v>45282</v>
      </c>
      <c r="B165" s="29"/>
      <c r="C165" s="29"/>
      <c r="D165" s="30"/>
      <c r="E165" s="31" t="s">
        <v>1149</v>
      </c>
      <c r="F165" s="32"/>
      <c r="G165" s="32"/>
      <c r="H165" s="32"/>
      <c r="I165" s="32"/>
      <c r="J165" s="32"/>
      <c r="K165" s="32"/>
      <c r="L165" s="32"/>
      <c r="M165" s="33"/>
      <c r="N165" s="31" t="s">
        <v>721</v>
      </c>
      <c r="O165" s="32"/>
      <c r="P165" s="32"/>
      <c r="Q165" s="32"/>
      <c r="R165" s="32"/>
      <c r="S165" s="32"/>
      <c r="T165" s="32"/>
      <c r="U165" s="32"/>
      <c r="V165" s="32"/>
      <c r="W165" s="32"/>
      <c r="X165" s="32"/>
      <c r="Y165" s="32"/>
      <c r="Z165" s="32"/>
      <c r="AA165" s="33"/>
      <c r="AB165" s="31" t="s">
        <v>834</v>
      </c>
      <c r="AC165" s="32"/>
      <c r="AD165" s="32"/>
      <c r="AE165" s="32"/>
      <c r="AF165" s="32"/>
      <c r="AG165" s="32"/>
      <c r="AH165" s="32"/>
      <c r="AI165" s="32"/>
      <c r="AJ165" s="32"/>
      <c r="AK165" s="32"/>
      <c r="AL165" s="32"/>
      <c r="AM165" s="32"/>
      <c r="AN165" s="32"/>
      <c r="AO165" s="33"/>
      <c r="AP165" s="34" t="s">
        <v>873</v>
      </c>
      <c r="AQ165" s="35"/>
      <c r="AR165" s="35"/>
      <c r="AS165" s="35"/>
      <c r="AT165" s="36"/>
      <c r="AU165" s="37" t="s">
        <v>996</v>
      </c>
      <c r="AV165" s="37"/>
      <c r="AW165" s="37"/>
      <c r="AX165" s="37"/>
      <c r="AY165" s="37"/>
      <c r="AZ165" s="37"/>
      <c r="BA165" s="37"/>
      <c r="BB165" s="37"/>
      <c r="BC165" s="37"/>
      <c r="BI165" s="12" t="str">
        <f t="shared" si="12"/>
        <v>ITEM1=20231222</v>
      </c>
      <c r="BJ165" s="12" t="str">
        <f t="shared" si="13"/>
        <v>ITEM2=Ⅲ　特定個人情報の取扱いプロセスにおけるリスク対策
　（２）都道府県知事保存附票本人確認情報ファイル
　　４　特定個人情報ファイルの取扱いの委託
　　　委託先による特定個人情報の不正入手・不正な使用、不正な提供、保管・消去及び委託契約終了後の不正な使用等、再委託に関するリスク
　　　　特定個人情報の提供ルール
　　　　　委託元と委託先間の提供に関するルールの内容及びルール遵守の確認方法</v>
      </c>
      <c r="BK165" s="12" t="str">
        <f t="shared" si="14"/>
        <v>ITEM3=―</v>
      </c>
      <c r="BL165" s="12" t="str">
        <f t="shared" si="15"/>
        <v>ITEM4=委託先（再委託先を含む。）に送付する特定個人情報ファイルは暗号化されているため、委託先（再委託先を含む。）がファイル内の特定個人情報にアクセスしないシステム設計としている。</v>
      </c>
      <c r="BM165" s="12" t="str">
        <f t="shared" si="16"/>
        <v>ITEM5=1</v>
      </c>
      <c r="BN165" s="12" t="str">
        <f t="shared" si="17"/>
        <v>ITEM6=重要な変更（「デジタル手続法」の施行及び住民基本台帳法の一部改正に伴う変更）のため</v>
      </c>
    </row>
    <row r="166" spans="1:66" ht="234" customHeight="1">
      <c r="A166" s="28">
        <v>45282</v>
      </c>
      <c r="B166" s="29"/>
      <c r="C166" s="29"/>
      <c r="D166" s="30"/>
      <c r="E166" s="31" t="s">
        <v>1150</v>
      </c>
      <c r="F166" s="32"/>
      <c r="G166" s="32"/>
      <c r="H166" s="32"/>
      <c r="I166" s="32"/>
      <c r="J166" s="32"/>
      <c r="K166" s="32"/>
      <c r="L166" s="32"/>
      <c r="M166" s="33"/>
      <c r="N166" s="31" t="s">
        <v>721</v>
      </c>
      <c r="O166" s="32"/>
      <c r="P166" s="32"/>
      <c r="Q166" s="32"/>
      <c r="R166" s="32"/>
      <c r="S166" s="32"/>
      <c r="T166" s="32"/>
      <c r="U166" s="32"/>
      <c r="V166" s="32"/>
      <c r="W166" s="32"/>
      <c r="X166" s="32"/>
      <c r="Y166" s="32"/>
      <c r="Z166" s="32"/>
      <c r="AA166" s="33"/>
      <c r="AB166" s="31" t="s">
        <v>1151</v>
      </c>
      <c r="AC166" s="32"/>
      <c r="AD166" s="32"/>
      <c r="AE166" s="32"/>
      <c r="AF166" s="32"/>
      <c r="AG166" s="32"/>
      <c r="AH166" s="32"/>
      <c r="AI166" s="32"/>
      <c r="AJ166" s="32"/>
      <c r="AK166" s="32"/>
      <c r="AL166" s="32"/>
      <c r="AM166" s="32"/>
      <c r="AN166" s="32"/>
      <c r="AO166" s="33"/>
      <c r="AP166" s="34" t="s">
        <v>873</v>
      </c>
      <c r="AQ166" s="35"/>
      <c r="AR166" s="35"/>
      <c r="AS166" s="35"/>
      <c r="AT166" s="36"/>
      <c r="AU166" s="37" t="s">
        <v>996</v>
      </c>
      <c r="AV166" s="37"/>
      <c r="AW166" s="37"/>
      <c r="AX166" s="37"/>
      <c r="AY166" s="37"/>
      <c r="AZ166" s="37"/>
      <c r="BA166" s="37"/>
      <c r="BB166" s="37"/>
      <c r="BC166" s="37"/>
      <c r="BI166" s="12" t="str">
        <f t="shared" si="12"/>
        <v>ITEM1=20231222</v>
      </c>
      <c r="BJ166" s="12" t="str">
        <f t="shared" si="13"/>
        <v>ITEM2=Ⅲ　特定個人情報の取扱いプロセスにおけるリスク対策
　（２）都道府県知事保存附票本人確認情報ファイル
　　４　特定個人情報ファイルの取扱いの委託
　　　委託先による特定個人情報の不正入手・不正な使用、不正な提供、保管・消去及び委託契約終了後の不正な使用等、再委託に関するリスク
　　　　特定個人情報の消去ルール
　　　　　ルールの内容及びルール順守の確認方法</v>
      </c>
      <c r="BK166" s="12" t="str">
        <f t="shared" si="14"/>
        <v>ITEM3=―</v>
      </c>
      <c r="BL166" s="12" t="str">
        <f t="shared" si="15"/>
        <v>ITEM4=定めている
・委託契約上、委託先である機構に提供された特定個人情報ファイルについては、本人確認情報の保存期間が過ぎた際に、システムにて自動判別し消去することを規定している。
・バックアップ媒体については、「運用設計書」において、「媒体が破損や耐用年数、耐用回数を超過したとき、管理簿に理由を明記し、媒体は引き続きデータ保管庫に格納」することにしているが、委託契約上、委託先である機構に提供された特定個人情報ファイルについては、契約完了時に返還または廃棄することを規定する。
・委託契約の報告条項に基づき、月次の完了届において、特定個人情報の取扱いについて書面にて報告を受ける。また、必要があれば、本府職員又は監査法人などの第三者が現地調査し、適正に運用されているか確認する。</v>
      </c>
      <c r="BM166" s="12" t="str">
        <f t="shared" si="16"/>
        <v>ITEM5=1</v>
      </c>
      <c r="BN166" s="12" t="str">
        <f t="shared" si="17"/>
        <v>ITEM6=重要な変更（「デジタル手続法」の施行及び住民基本台帳法の一部改正に伴う変更）のため</v>
      </c>
    </row>
    <row r="167" spans="1:66" ht="226.2" customHeight="1">
      <c r="A167" s="28">
        <v>45282</v>
      </c>
      <c r="B167" s="29"/>
      <c r="C167" s="29"/>
      <c r="D167" s="30"/>
      <c r="E167" s="31" t="s">
        <v>1152</v>
      </c>
      <c r="F167" s="32"/>
      <c r="G167" s="32"/>
      <c r="H167" s="32"/>
      <c r="I167" s="32"/>
      <c r="J167" s="32"/>
      <c r="K167" s="32"/>
      <c r="L167" s="32"/>
      <c r="M167" s="33"/>
      <c r="N167" s="31" t="s">
        <v>721</v>
      </c>
      <c r="O167" s="32"/>
      <c r="P167" s="32"/>
      <c r="Q167" s="32"/>
      <c r="R167" s="32"/>
      <c r="S167" s="32"/>
      <c r="T167" s="32"/>
      <c r="U167" s="32"/>
      <c r="V167" s="32"/>
      <c r="W167" s="32"/>
      <c r="X167" s="32"/>
      <c r="Y167" s="32"/>
      <c r="Z167" s="32"/>
      <c r="AA167" s="33"/>
      <c r="AB167" s="31" t="s">
        <v>1153</v>
      </c>
      <c r="AC167" s="32"/>
      <c r="AD167" s="32"/>
      <c r="AE167" s="32"/>
      <c r="AF167" s="32"/>
      <c r="AG167" s="32"/>
      <c r="AH167" s="32"/>
      <c r="AI167" s="32"/>
      <c r="AJ167" s="32"/>
      <c r="AK167" s="32"/>
      <c r="AL167" s="32"/>
      <c r="AM167" s="32"/>
      <c r="AN167" s="32"/>
      <c r="AO167" s="33"/>
      <c r="AP167" s="34" t="s">
        <v>873</v>
      </c>
      <c r="AQ167" s="35"/>
      <c r="AR167" s="35"/>
      <c r="AS167" s="35"/>
      <c r="AT167" s="36"/>
      <c r="AU167" s="37" t="s">
        <v>996</v>
      </c>
      <c r="AV167" s="37"/>
      <c r="AW167" s="37"/>
      <c r="AX167" s="37"/>
      <c r="AY167" s="37"/>
      <c r="AZ167" s="37"/>
      <c r="BA167" s="37"/>
      <c r="BB167" s="37"/>
      <c r="BC167" s="37"/>
      <c r="BI167" s="12" t="str">
        <f t="shared" ref="BI167:BI230" si="18">"ITEM"&amp;$BI$4&amp;"="&amp;IF(TRIM($A167)="","",TEXT($A167,"yyyymmdd"))</f>
        <v>ITEM1=20231222</v>
      </c>
      <c r="BJ167" s="12" t="str">
        <f t="shared" ref="BJ167:BJ230" si="19">"ITEM"&amp;$BJ$4&amp;"="&amp;IF(TRIM($E167)="","",$E167)</f>
        <v>ITEM2=Ⅲ　特定個人情報の取扱いプロセスにおけるリスク対策
　（２）都道府県知事保存附票本人確認情報ファイル
　　４　特定個人情報ファイルの取扱いの委託
　　　委託先による特定個人情報の不正入手・不正な使用、不正な提供、保管・消去及び委託契約終了後の不正な使用等、再委託に関するリスク
　　　　委託契約書中の特定個人情報ファイルの取扱いに関する規定
　　　　　規定の内容</v>
      </c>
      <c r="BK167" s="12" t="str">
        <f t="shared" ref="BK167:BK230" si="20">"ITEM"&amp;$BK$4&amp;"="&amp;IF(TRIM($N167)="","",$N167)</f>
        <v>ITEM3=―</v>
      </c>
      <c r="BL167" s="12" t="str">
        <f t="shared" ref="BL167:BL230" si="21">"ITEM"&amp;$BL$4&amp;"="&amp;IF(TRIM($AB167)="","",$AB167)</f>
        <v>ITEM4=定めている
・秘密保持義務
・事業所内からの特定個人情報の持出しの禁止
・特定個人情報の目的外利用の禁止
・再委託における条件
・漏えい事案等が発生した場合の委託先の責任
・委託契約終了後の特定個人情報の返却又は廃棄
・従業者に対する監督・教育
・契約内容の遵守状況について報告を求める規定
・委託先の個人情報保護管理体制に関する調査を行うことができる規定等を契約書において定めるととも
　に、本府と同様の安全管理措置を義務付ける。</v>
      </c>
      <c r="BM167" s="12" t="str">
        <f t="shared" ref="BM167:BM230" si="22">"ITEM"&amp;$BM$4&amp;"="&amp;IF(TRIM($AP167)="","",IF(ISERROR(MATCH($AP167,$CA$3:$CA$4,0)),"INPUT_ERROR",MATCH($AP167,$CA$3:$CA$4,0)))</f>
        <v>ITEM5=1</v>
      </c>
      <c r="BN167" s="12" t="str">
        <f t="shared" ref="BN167:BN230" si="23">"ITEM"&amp;$BN$4&amp;"="&amp;IF(TRIM($AU167)="","",$AU167)</f>
        <v>ITEM6=重要な変更（「デジタル手続法」の施行及び住民基本台帳法の一部改正に伴う変更）のため</v>
      </c>
    </row>
    <row r="168" spans="1:66" ht="202.2" customHeight="1">
      <c r="A168" s="28">
        <v>45282</v>
      </c>
      <c r="B168" s="29"/>
      <c r="C168" s="29"/>
      <c r="D168" s="30"/>
      <c r="E168" s="31" t="s">
        <v>1154</v>
      </c>
      <c r="F168" s="32"/>
      <c r="G168" s="32"/>
      <c r="H168" s="32"/>
      <c r="I168" s="32"/>
      <c r="J168" s="32"/>
      <c r="K168" s="32"/>
      <c r="L168" s="32"/>
      <c r="M168" s="33"/>
      <c r="N168" s="31" t="s">
        <v>721</v>
      </c>
      <c r="O168" s="32"/>
      <c r="P168" s="32"/>
      <c r="Q168" s="32"/>
      <c r="R168" s="32"/>
      <c r="S168" s="32"/>
      <c r="T168" s="32"/>
      <c r="U168" s="32"/>
      <c r="V168" s="32"/>
      <c r="W168" s="32"/>
      <c r="X168" s="32"/>
      <c r="Y168" s="32"/>
      <c r="Z168" s="32"/>
      <c r="AA168" s="33"/>
      <c r="AB168" s="31" t="s">
        <v>1155</v>
      </c>
      <c r="AC168" s="32"/>
      <c r="AD168" s="32"/>
      <c r="AE168" s="32"/>
      <c r="AF168" s="32"/>
      <c r="AG168" s="32"/>
      <c r="AH168" s="32"/>
      <c r="AI168" s="32"/>
      <c r="AJ168" s="32"/>
      <c r="AK168" s="32"/>
      <c r="AL168" s="32"/>
      <c r="AM168" s="32"/>
      <c r="AN168" s="32"/>
      <c r="AO168" s="33"/>
      <c r="AP168" s="34" t="s">
        <v>873</v>
      </c>
      <c r="AQ168" s="35"/>
      <c r="AR168" s="35"/>
      <c r="AS168" s="35"/>
      <c r="AT168" s="36"/>
      <c r="AU168" s="37" t="s">
        <v>996</v>
      </c>
      <c r="AV168" s="37"/>
      <c r="AW168" s="37"/>
      <c r="AX168" s="37"/>
      <c r="AY168" s="37"/>
      <c r="AZ168" s="37"/>
      <c r="BA168" s="37"/>
      <c r="BB168" s="37"/>
      <c r="BC168" s="37"/>
      <c r="BI168" s="12" t="str">
        <f t="shared" si="18"/>
        <v>ITEM1=20231222</v>
      </c>
      <c r="BJ168" s="12" t="str">
        <f t="shared" si="19"/>
        <v>ITEM2=Ⅲ　特定個人情報の取扱いプロセスにおけるリスク対策
　（２）都道府県知事保存附票本人確認情報ファイル
　　４　特定個人情報ファイルの取扱いの委託
　　　委託先による特定個人情報の不正入手・不正な使用、不正な提供、保管・消去及び委託契約終了後の不正な使用等、再委託に関するリスク
　　　　再委託先による特定個人情報ファイルの適切な取扱いの確保
　　　　　具体的な方法</v>
      </c>
      <c r="BK168" s="12" t="str">
        <f t="shared" si="20"/>
        <v>ITEM3=―</v>
      </c>
      <c r="BL168" s="12" t="str">
        <f t="shared" si="21"/>
        <v>ITEM4=十分に行っている
・委託先である機構と再委託先の契約において、個人情報保護の条項を設けており、従事者への周知を契約で規定している。
・再委託する業務は、直接附票本人確認情報に係らない（直接附票本人確認情報にアクセスできず、閲覧・更新・削除等を行わない）業務を対象としている。
・再委託を行う場合は、委託元がその必要性を厳しく審査し、再委託先に対して、委託先と同等の安全管理措置を義務付けるとともに、委託先に対して定期的に実施状況等を報告させること等により、必要かつ適切な監督を行っている。</v>
      </c>
      <c r="BM168" s="12" t="str">
        <f t="shared" si="22"/>
        <v>ITEM5=1</v>
      </c>
      <c r="BN168" s="12" t="str">
        <f t="shared" si="23"/>
        <v>ITEM6=重要な変更（「デジタル手続法」の施行及び住民基本台帳法の一部改正に伴う変更）のため</v>
      </c>
    </row>
    <row r="169" spans="1:66" ht="157.80000000000001" customHeight="1">
      <c r="A169" s="28">
        <v>45282</v>
      </c>
      <c r="B169" s="29"/>
      <c r="C169" s="29"/>
      <c r="D169" s="30"/>
      <c r="E169" s="31" t="s">
        <v>1156</v>
      </c>
      <c r="F169" s="32"/>
      <c r="G169" s="32"/>
      <c r="H169" s="32"/>
      <c r="I169" s="32"/>
      <c r="J169" s="32"/>
      <c r="K169" s="32"/>
      <c r="L169" s="32"/>
      <c r="M169" s="33"/>
      <c r="N169" s="31" t="s">
        <v>721</v>
      </c>
      <c r="O169" s="32"/>
      <c r="P169" s="32"/>
      <c r="Q169" s="32"/>
      <c r="R169" s="32"/>
      <c r="S169" s="32"/>
      <c r="T169" s="32"/>
      <c r="U169" s="32"/>
      <c r="V169" s="32"/>
      <c r="W169" s="32"/>
      <c r="X169" s="32"/>
      <c r="Y169" s="32"/>
      <c r="Z169" s="32"/>
      <c r="AA169" s="33"/>
      <c r="AB169" s="31" t="s">
        <v>786</v>
      </c>
      <c r="AC169" s="32"/>
      <c r="AD169" s="32"/>
      <c r="AE169" s="32"/>
      <c r="AF169" s="32"/>
      <c r="AG169" s="32"/>
      <c r="AH169" s="32"/>
      <c r="AI169" s="32"/>
      <c r="AJ169" s="32"/>
      <c r="AK169" s="32"/>
      <c r="AL169" s="32"/>
      <c r="AM169" s="32"/>
      <c r="AN169" s="32"/>
      <c r="AO169" s="33"/>
      <c r="AP169" s="34" t="s">
        <v>873</v>
      </c>
      <c r="AQ169" s="35"/>
      <c r="AR169" s="35"/>
      <c r="AS169" s="35"/>
      <c r="AT169" s="36"/>
      <c r="AU169" s="37" t="s">
        <v>996</v>
      </c>
      <c r="AV169" s="37"/>
      <c r="AW169" s="37"/>
      <c r="AX169" s="37"/>
      <c r="AY169" s="37"/>
      <c r="AZ169" s="37"/>
      <c r="BA169" s="37"/>
      <c r="BB169" s="37"/>
      <c r="BC169" s="37"/>
      <c r="BI169" s="12" t="str">
        <f t="shared" si="18"/>
        <v>ITEM1=20231222</v>
      </c>
      <c r="BJ169" s="12" t="str">
        <f t="shared" si="19"/>
        <v>ITEM2=Ⅲ　特定個人情報の取扱いプロセスにおけるリスク対策
　（２）都道府県知事保存附票本人確認情報ファイル
　　４　特定個人情報ファイルの取扱いの委託
　　　委託先による特定個人情報の不正入手・不正な使用、不正な提供、保管・消去及び委託契約終了後の不正な使用等、再委託に関するリスク
　　　　リスクへの対策は十分か</v>
      </c>
      <c r="BK169" s="12" t="str">
        <f t="shared" si="20"/>
        <v>ITEM3=―</v>
      </c>
      <c r="BL169" s="12" t="str">
        <f t="shared" si="21"/>
        <v>ITEM4=十分である</v>
      </c>
      <c r="BM169" s="12" t="str">
        <f t="shared" si="22"/>
        <v>ITEM5=1</v>
      </c>
      <c r="BN169" s="12" t="str">
        <f t="shared" si="23"/>
        <v>ITEM6=重要な変更（「デジタル手続法」の施行及び住民基本台帳法の一部改正に伴う変更）のため</v>
      </c>
    </row>
    <row r="170" spans="1:66" ht="148.19999999999999" customHeight="1">
      <c r="A170" s="28">
        <v>45282</v>
      </c>
      <c r="B170" s="29"/>
      <c r="C170" s="29"/>
      <c r="D170" s="30"/>
      <c r="E170" s="31" t="s">
        <v>1157</v>
      </c>
      <c r="F170" s="32"/>
      <c r="G170" s="32"/>
      <c r="H170" s="32"/>
      <c r="I170" s="32"/>
      <c r="J170" s="32"/>
      <c r="K170" s="32"/>
      <c r="L170" s="32"/>
      <c r="M170" s="33"/>
      <c r="N170" s="31" t="s">
        <v>721</v>
      </c>
      <c r="O170" s="32"/>
      <c r="P170" s="32"/>
      <c r="Q170" s="32"/>
      <c r="R170" s="32"/>
      <c r="S170" s="32"/>
      <c r="T170" s="32"/>
      <c r="U170" s="32"/>
      <c r="V170" s="32"/>
      <c r="W170" s="32"/>
      <c r="X170" s="32"/>
      <c r="Y170" s="32"/>
      <c r="Z170" s="32"/>
      <c r="AA170" s="33"/>
      <c r="AB170" s="31" t="s">
        <v>1158</v>
      </c>
      <c r="AC170" s="32"/>
      <c r="AD170" s="32"/>
      <c r="AE170" s="32"/>
      <c r="AF170" s="32"/>
      <c r="AG170" s="32"/>
      <c r="AH170" s="32"/>
      <c r="AI170" s="32"/>
      <c r="AJ170" s="32"/>
      <c r="AK170" s="32"/>
      <c r="AL170" s="32"/>
      <c r="AM170" s="32"/>
      <c r="AN170" s="32"/>
      <c r="AO170" s="33"/>
      <c r="AP170" s="34" t="s">
        <v>873</v>
      </c>
      <c r="AQ170" s="35"/>
      <c r="AR170" s="35"/>
      <c r="AS170" s="35"/>
      <c r="AT170" s="36"/>
      <c r="AU170" s="37" t="s">
        <v>996</v>
      </c>
      <c r="AV170" s="37"/>
      <c r="AW170" s="37"/>
      <c r="AX170" s="37"/>
      <c r="AY170" s="37"/>
      <c r="AZ170" s="37"/>
      <c r="BA170" s="37"/>
      <c r="BB170" s="37"/>
      <c r="BC170" s="37"/>
      <c r="BI170" s="12" t="str">
        <f t="shared" si="18"/>
        <v>ITEM1=20231222</v>
      </c>
      <c r="BJ170" s="12" t="str">
        <f t="shared" si="19"/>
        <v>ITEM2=Ⅲ　特定個人情報の取扱いプロセスにおけるリスク対策
　（２）都道府県知事保存附票本人確認情報ファイル
　　５　特定個人情報の提供・移転
　　　リスク１　不正な提供・移転の記録
　　　　特定個人情報の提供・移転の記録
　　　　　具体的な方法</v>
      </c>
      <c r="BK170" s="12" t="str">
        <f t="shared" si="20"/>
        <v>ITEM3=―</v>
      </c>
      <c r="BL170" s="12" t="str">
        <f t="shared" si="21"/>
        <v>ITEM4=記録を残している
特定個人情報（個人番号、４情報等）の提供・移転を行う際に、提供・移転の記録（提供・移転日時、操作者等）をシステム上で管理し、7年間保存する。</v>
      </c>
      <c r="BM170" s="12" t="str">
        <f t="shared" si="22"/>
        <v>ITEM5=1</v>
      </c>
      <c r="BN170" s="12" t="str">
        <f t="shared" si="23"/>
        <v>ITEM6=重要な変更（「デジタル手続法」の施行及び住民基本台帳法の一部改正に伴う変更）のため</v>
      </c>
    </row>
    <row r="171" spans="1:66" ht="295.8" customHeight="1">
      <c r="A171" s="28">
        <v>45282</v>
      </c>
      <c r="B171" s="29"/>
      <c r="C171" s="29"/>
      <c r="D171" s="30"/>
      <c r="E171" s="31" t="s">
        <v>1159</v>
      </c>
      <c r="F171" s="32"/>
      <c r="G171" s="32"/>
      <c r="H171" s="32"/>
      <c r="I171" s="32"/>
      <c r="J171" s="32"/>
      <c r="K171" s="32"/>
      <c r="L171" s="32"/>
      <c r="M171" s="33"/>
      <c r="N171" s="31" t="s">
        <v>721</v>
      </c>
      <c r="O171" s="32"/>
      <c r="P171" s="32"/>
      <c r="Q171" s="32"/>
      <c r="R171" s="32"/>
      <c r="S171" s="32"/>
      <c r="T171" s="32"/>
      <c r="U171" s="32"/>
      <c r="V171" s="32"/>
      <c r="W171" s="32"/>
      <c r="X171" s="32"/>
      <c r="Y171" s="32"/>
      <c r="Z171" s="32"/>
      <c r="AA171" s="33"/>
      <c r="AB171" s="31" t="s">
        <v>1160</v>
      </c>
      <c r="AC171" s="32"/>
      <c r="AD171" s="32"/>
      <c r="AE171" s="32"/>
      <c r="AF171" s="32"/>
      <c r="AG171" s="32"/>
      <c r="AH171" s="32"/>
      <c r="AI171" s="32"/>
      <c r="AJ171" s="32"/>
      <c r="AK171" s="32"/>
      <c r="AL171" s="32"/>
      <c r="AM171" s="32"/>
      <c r="AN171" s="32"/>
      <c r="AO171" s="33"/>
      <c r="AP171" s="34" t="s">
        <v>873</v>
      </c>
      <c r="AQ171" s="35"/>
      <c r="AR171" s="35"/>
      <c r="AS171" s="35"/>
      <c r="AT171" s="36"/>
      <c r="AU171" s="37" t="s">
        <v>996</v>
      </c>
      <c r="AV171" s="37"/>
      <c r="AW171" s="37"/>
      <c r="AX171" s="37"/>
      <c r="AY171" s="37"/>
      <c r="AZ171" s="37"/>
      <c r="BA171" s="37"/>
      <c r="BB171" s="37"/>
      <c r="BC171" s="37"/>
      <c r="BI171" s="12" t="str">
        <f t="shared" si="18"/>
        <v>ITEM1=20231222</v>
      </c>
      <c r="BJ171" s="12" t="str">
        <f t="shared" si="19"/>
        <v>ITEM2=Ⅲ　特定個人情報の取扱いプロセスにおけるリスク対策
　（２）都道府県知事保存附票本人確認情報ファイル
　　５　特定個人情報の提供・移転
　　　リスク１　不正な提供・移転の記録
　　　　特定個人情報の提供・移転のルール
　　　　　ルールの内容及びルール順守の確認方法</v>
      </c>
      <c r="BK171" s="12" t="str">
        <f t="shared" si="20"/>
        <v>ITEM3=―</v>
      </c>
      <c r="BL171" s="12" t="str">
        <f t="shared" si="21"/>
        <v>ITEM4=定めている
以下の法令等に基づいて、特定個人情報の提供・移転を行っている。
・住基法第３０条の１５第２項（本人確認情報の利用）
・住基法第３０条の４４の６第３項（都道府県知事保存附票本人確認情報（住民票コードに限る。）の利用）
・電気通信回線を通じた送信又は磁気ディスクの送付の方法並びに磁気ディスクへの記録及びその保存の方法に関する技術的基準
・大阪府住民基本台帳ネットワークシステム管理運用要領
・大阪府住民基本台帳ネットワークシステム管理運用細則
・大阪府本人確認情報利用手続要領
また、大阪府独自で導入している大阪府庁内に設置された住基ネット機器の監視を行う監視サーバを活用した常時監視やシステム操作履歴（業務アクセスログ・操作ログ）の確認によって、上記法令等に基づいた特定個人情報の提供・移転が行われていることの確認を行っている。</v>
      </c>
      <c r="BM171" s="12" t="str">
        <f t="shared" si="22"/>
        <v>ITEM5=1</v>
      </c>
      <c r="BN171" s="12" t="str">
        <f t="shared" si="23"/>
        <v>ITEM6=重要な変更（「デジタル手続法」の施行及び住民基本台帳法の一部改正に伴う変更）のため</v>
      </c>
    </row>
    <row r="172" spans="1:66" ht="130.80000000000001" customHeight="1">
      <c r="A172" s="28">
        <v>45282</v>
      </c>
      <c r="B172" s="29"/>
      <c r="C172" s="29"/>
      <c r="D172" s="30"/>
      <c r="E172" s="31" t="s">
        <v>1161</v>
      </c>
      <c r="F172" s="32"/>
      <c r="G172" s="32"/>
      <c r="H172" s="32"/>
      <c r="I172" s="32"/>
      <c r="J172" s="32"/>
      <c r="K172" s="32"/>
      <c r="L172" s="32"/>
      <c r="M172" s="33"/>
      <c r="N172" s="31" t="s">
        <v>721</v>
      </c>
      <c r="O172" s="32"/>
      <c r="P172" s="32"/>
      <c r="Q172" s="32"/>
      <c r="R172" s="32"/>
      <c r="S172" s="32"/>
      <c r="T172" s="32"/>
      <c r="U172" s="32"/>
      <c r="V172" s="32"/>
      <c r="W172" s="32"/>
      <c r="X172" s="32"/>
      <c r="Y172" s="32"/>
      <c r="Z172" s="32"/>
      <c r="AA172" s="33"/>
      <c r="AB172" s="31" t="s">
        <v>1162</v>
      </c>
      <c r="AC172" s="32"/>
      <c r="AD172" s="32"/>
      <c r="AE172" s="32"/>
      <c r="AF172" s="32"/>
      <c r="AG172" s="32"/>
      <c r="AH172" s="32"/>
      <c r="AI172" s="32"/>
      <c r="AJ172" s="32"/>
      <c r="AK172" s="32"/>
      <c r="AL172" s="32"/>
      <c r="AM172" s="32"/>
      <c r="AN172" s="32"/>
      <c r="AO172" s="33"/>
      <c r="AP172" s="34" t="s">
        <v>873</v>
      </c>
      <c r="AQ172" s="35"/>
      <c r="AR172" s="35"/>
      <c r="AS172" s="35"/>
      <c r="AT172" s="36"/>
      <c r="AU172" s="37" t="s">
        <v>996</v>
      </c>
      <c r="AV172" s="37"/>
      <c r="AW172" s="37"/>
      <c r="AX172" s="37"/>
      <c r="AY172" s="37"/>
      <c r="AZ172" s="37"/>
      <c r="BA172" s="37"/>
      <c r="BB172" s="37"/>
      <c r="BC172" s="37"/>
      <c r="BI172" s="12" t="str">
        <f t="shared" si="18"/>
        <v>ITEM1=20231222</v>
      </c>
      <c r="BJ172" s="12" t="str">
        <f t="shared" si="19"/>
        <v>ITEM2=Ⅲ　特定個人情報の取扱いプロセスにおけるリスク対策
　（２）都道府県知事保存附票本人確認情報ファイル
　　５　特定個人情報の提供・移転
　　　リスク１　不正な提供・移転の記録
　　　　リスクへの対策は十分か</v>
      </c>
      <c r="BK172" s="12" t="str">
        <f t="shared" si="20"/>
        <v>ITEM3=―</v>
      </c>
      <c r="BL172" s="12" t="str">
        <f t="shared" si="21"/>
        <v>ITEM4=２）十分である</v>
      </c>
      <c r="BM172" s="12" t="str">
        <f t="shared" si="22"/>
        <v>ITEM5=1</v>
      </c>
      <c r="BN172" s="12" t="str">
        <f t="shared" si="23"/>
        <v>ITEM6=重要な変更（「デジタル手続法」の施行及び住民基本台帳法の一部改正に伴う変更）のため</v>
      </c>
    </row>
    <row r="173" spans="1:66" ht="139.80000000000001" customHeight="1">
      <c r="A173" s="28">
        <v>45282</v>
      </c>
      <c r="B173" s="29"/>
      <c r="C173" s="29"/>
      <c r="D173" s="30"/>
      <c r="E173" s="31" t="s">
        <v>1163</v>
      </c>
      <c r="F173" s="32"/>
      <c r="G173" s="32"/>
      <c r="H173" s="32"/>
      <c r="I173" s="32"/>
      <c r="J173" s="32"/>
      <c r="K173" s="32"/>
      <c r="L173" s="32"/>
      <c r="M173" s="33"/>
      <c r="N173" s="31" t="s">
        <v>721</v>
      </c>
      <c r="O173" s="32"/>
      <c r="P173" s="32"/>
      <c r="Q173" s="32"/>
      <c r="R173" s="32"/>
      <c r="S173" s="32"/>
      <c r="T173" s="32"/>
      <c r="U173" s="32"/>
      <c r="V173" s="32"/>
      <c r="W173" s="32"/>
      <c r="X173" s="32"/>
      <c r="Y173" s="32"/>
      <c r="Z173" s="32"/>
      <c r="AA173" s="33"/>
      <c r="AB173" s="31" t="s">
        <v>1164</v>
      </c>
      <c r="AC173" s="32"/>
      <c r="AD173" s="32"/>
      <c r="AE173" s="32"/>
      <c r="AF173" s="32"/>
      <c r="AG173" s="32"/>
      <c r="AH173" s="32"/>
      <c r="AI173" s="32"/>
      <c r="AJ173" s="32"/>
      <c r="AK173" s="32"/>
      <c r="AL173" s="32"/>
      <c r="AM173" s="32"/>
      <c r="AN173" s="32"/>
      <c r="AO173" s="33"/>
      <c r="AP173" s="34" t="s">
        <v>873</v>
      </c>
      <c r="AQ173" s="35"/>
      <c r="AR173" s="35"/>
      <c r="AS173" s="35"/>
      <c r="AT173" s="36"/>
      <c r="AU173" s="37" t="s">
        <v>996</v>
      </c>
      <c r="AV173" s="37"/>
      <c r="AW173" s="37"/>
      <c r="AX173" s="37"/>
      <c r="AY173" s="37"/>
      <c r="AZ173" s="37"/>
      <c r="BA173" s="37"/>
      <c r="BB173" s="37"/>
      <c r="BC173" s="37"/>
      <c r="BI173" s="12" t="str">
        <f t="shared" si="18"/>
        <v>ITEM1=20231222</v>
      </c>
      <c r="BJ173" s="12" t="str">
        <f t="shared" si="19"/>
        <v>ITEM2=Ⅲ　特定個人情報の取扱いプロセスにおけるリスク対策
　（２）都道府県知事保存附票本人確認情報ファイル
　　５　特定個人情報の提供・移転
　　　リスク２　不適切な方法で提供・移転が行われるリスク
　　　　リスクに対する措置の内容</v>
      </c>
      <c r="BK173" s="12" t="str">
        <f t="shared" si="20"/>
        <v>ITEM3=―</v>
      </c>
      <c r="BL173" s="12" t="str">
        <f t="shared" si="21"/>
        <v>ITEM4=・相手方（附票全国サーバ）と附票都道府県サーバの間の通信では相互認証を実施しているため、認証できない相手先への情報の提供はなされないことがシステム上担保される。
また、自都道府県の他の執行機関への提供及び他の部署への移転のため、媒体へ出力する必要がある場合には、出力の記録が残される仕組みを構築している。
・提供先・移転先における特定個人情報の使途については、住基法等で制限されている。</v>
      </c>
      <c r="BM173" s="12" t="str">
        <f t="shared" si="22"/>
        <v>ITEM5=1</v>
      </c>
      <c r="BN173" s="12" t="str">
        <f t="shared" si="23"/>
        <v>ITEM6=重要な変更（「デジタル手続法」の施行及び住民基本台帳法の一部改正に伴う変更）のため</v>
      </c>
    </row>
    <row r="174" spans="1:66" ht="121.8" customHeight="1">
      <c r="A174" s="28">
        <v>45282</v>
      </c>
      <c r="B174" s="29"/>
      <c r="C174" s="29"/>
      <c r="D174" s="30"/>
      <c r="E174" s="31" t="s">
        <v>1165</v>
      </c>
      <c r="F174" s="32"/>
      <c r="G174" s="32"/>
      <c r="H174" s="32"/>
      <c r="I174" s="32"/>
      <c r="J174" s="32"/>
      <c r="K174" s="32"/>
      <c r="L174" s="32"/>
      <c r="M174" s="33"/>
      <c r="N174" s="31" t="s">
        <v>721</v>
      </c>
      <c r="O174" s="32"/>
      <c r="P174" s="32"/>
      <c r="Q174" s="32"/>
      <c r="R174" s="32"/>
      <c r="S174" s="32"/>
      <c r="T174" s="32"/>
      <c r="U174" s="32"/>
      <c r="V174" s="32"/>
      <c r="W174" s="32"/>
      <c r="X174" s="32"/>
      <c r="Y174" s="32"/>
      <c r="Z174" s="32"/>
      <c r="AA174" s="33"/>
      <c r="AB174" s="31" t="s">
        <v>786</v>
      </c>
      <c r="AC174" s="32"/>
      <c r="AD174" s="32"/>
      <c r="AE174" s="32"/>
      <c r="AF174" s="32"/>
      <c r="AG174" s="32"/>
      <c r="AH174" s="32"/>
      <c r="AI174" s="32"/>
      <c r="AJ174" s="32"/>
      <c r="AK174" s="32"/>
      <c r="AL174" s="32"/>
      <c r="AM174" s="32"/>
      <c r="AN174" s="32"/>
      <c r="AO174" s="33"/>
      <c r="AP174" s="34" t="s">
        <v>873</v>
      </c>
      <c r="AQ174" s="35"/>
      <c r="AR174" s="35"/>
      <c r="AS174" s="35"/>
      <c r="AT174" s="36"/>
      <c r="AU174" s="37" t="s">
        <v>996</v>
      </c>
      <c r="AV174" s="37"/>
      <c r="AW174" s="37"/>
      <c r="AX174" s="37"/>
      <c r="AY174" s="37"/>
      <c r="AZ174" s="37"/>
      <c r="BA174" s="37"/>
      <c r="BB174" s="37"/>
      <c r="BC174" s="37"/>
      <c r="BI174" s="12" t="str">
        <f t="shared" si="18"/>
        <v>ITEM1=20231222</v>
      </c>
      <c r="BJ174" s="12" t="str">
        <f t="shared" si="19"/>
        <v>ITEM2=Ⅲ　特定個人情報の取扱いプロセスにおけるリスク対策
　（２）都道府県知事保存附票本人確認情報ファイル
　　５　特定個人情報の提供・移転
　　　リスク２　不適切な方法で提供・移転が行われるリスク
　　　　リスクへの対策は十分か</v>
      </c>
      <c r="BK174" s="12" t="str">
        <f t="shared" si="20"/>
        <v>ITEM3=―</v>
      </c>
      <c r="BL174" s="12" t="str">
        <f t="shared" si="21"/>
        <v>ITEM4=十分である</v>
      </c>
      <c r="BM174" s="12" t="str">
        <f t="shared" si="22"/>
        <v>ITEM5=1</v>
      </c>
      <c r="BN174" s="12" t="str">
        <f t="shared" si="23"/>
        <v>ITEM6=重要な変更（「デジタル手続法」の施行及び住民基本台帳法の一部改正に伴う変更）のため</v>
      </c>
    </row>
    <row r="175" spans="1:66" ht="207.6" customHeight="1">
      <c r="A175" s="28">
        <v>45282</v>
      </c>
      <c r="B175" s="29"/>
      <c r="C175" s="29"/>
      <c r="D175" s="30"/>
      <c r="E175" s="31" t="s">
        <v>1166</v>
      </c>
      <c r="F175" s="32"/>
      <c r="G175" s="32"/>
      <c r="H175" s="32"/>
      <c r="I175" s="32"/>
      <c r="J175" s="32"/>
      <c r="K175" s="32"/>
      <c r="L175" s="32"/>
      <c r="M175" s="33"/>
      <c r="N175" s="31" t="s">
        <v>721</v>
      </c>
      <c r="O175" s="32"/>
      <c r="P175" s="32"/>
      <c r="Q175" s="32"/>
      <c r="R175" s="32"/>
      <c r="S175" s="32"/>
      <c r="T175" s="32"/>
      <c r="U175" s="32"/>
      <c r="V175" s="32"/>
      <c r="W175" s="32"/>
      <c r="X175" s="32"/>
      <c r="Y175" s="32"/>
      <c r="Z175" s="32"/>
      <c r="AA175" s="33"/>
      <c r="AB175" s="31" t="s">
        <v>1167</v>
      </c>
      <c r="AC175" s="32"/>
      <c r="AD175" s="32"/>
      <c r="AE175" s="32"/>
      <c r="AF175" s="32"/>
      <c r="AG175" s="32"/>
      <c r="AH175" s="32"/>
      <c r="AI175" s="32"/>
      <c r="AJ175" s="32"/>
      <c r="AK175" s="32"/>
      <c r="AL175" s="32"/>
      <c r="AM175" s="32"/>
      <c r="AN175" s="32"/>
      <c r="AO175" s="33"/>
      <c r="AP175" s="34" t="s">
        <v>873</v>
      </c>
      <c r="AQ175" s="35"/>
      <c r="AR175" s="35"/>
      <c r="AS175" s="35"/>
      <c r="AT175" s="36"/>
      <c r="AU175" s="37" t="s">
        <v>996</v>
      </c>
      <c r="AV175" s="37"/>
      <c r="AW175" s="37"/>
      <c r="AX175" s="37"/>
      <c r="AY175" s="37"/>
      <c r="AZ175" s="37"/>
      <c r="BA175" s="37"/>
      <c r="BB175" s="37"/>
      <c r="BC175" s="37"/>
      <c r="BI175" s="12" t="str">
        <f t="shared" si="18"/>
        <v>ITEM1=20231222</v>
      </c>
      <c r="BJ175" s="12" t="str">
        <f t="shared" si="19"/>
        <v>ITEM2=Ⅲ　特定個人情報の取扱いプロセスにおけるリスク対策
　（２）都道府県知事保存附票本人確認情報ファイル
　　５　特定個人情報の提供・移転
　　　リスク３　誤った情報を提供・移転してしまうリスク、誤った相手に提供・移転してしまうリスク
　　　　リスクに対する措置の内容</v>
      </c>
      <c r="BK175" s="12" t="str">
        <f t="shared" si="20"/>
        <v>ITEM3=―</v>
      </c>
      <c r="BL175" s="12" t="str">
        <f t="shared" si="21"/>
        <v>ITEM4=・誤った情報を提供・移転してしまうリスクへの措置
：システム上、照会元から指定された検索条件に基づき得た結果を適切に提供・移転することを担保する。
・誤った相手に提供・移転してしまうリスクへの措置
：相手方（附票全国サーバ）と附票都道府県サーバの間の通信では相互認証を実施しているため、認証できない相手先への情報の提供はなされないことがシステム上担保される。
また、情報を暗号化し格納した媒体による情報の提供・移転が必要な場合には文書による確認を実施し、法令上の根拠のない相手先へ情報の提供・移転を防止している。</v>
      </c>
      <c r="BM175" s="12" t="str">
        <f t="shared" si="22"/>
        <v>ITEM5=1</v>
      </c>
      <c r="BN175" s="12" t="str">
        <f t="shared" si="23"/>
        <v>ITEM6=重要な変更（「デジタル手続法」の施行及び住民基本台帳法の一部改正に伴う変更）のため</v>
      </c>
    </row>
    <row r="176" spans="1:66" ht="135.6" customHeight="1">
      <c r="A176" s="28">
        <v>45282</v>
      </c>
      <c r="B176" s="29"/>
      <c r="C176" s="29"/>
      <c r="D176" s="30"/>
      <c r="E176" s="31" t="s">
        <v>1168</v>
      </c>
      <c r="F176" s="32"/>
      <c r="G176" s="32"/>
      <c r="H176" s="32"/>
      <c r="I176" s="32"/>
      <c r="J176" s="32"/>
      <c r="K176" s="32"/>
      <c r="L176" s="32"/>
      <c r="M176" s="33"/>
      <c r="N176" s="31" t="s">
        <v>721</v>
      </c>
      <c r="O176" s="32"/>
      <c r="P176" s="32"/>
      <c r="Q176" s="32"/>
      <c r="R176" s="32"/>
      <c r="S176" s="32"/>
      <c r="T176" s="32"/>
      <c r="U176" s="32"/>
      <c r="V176" s="32"/>
      <c r="W176" s="32"/>
      <c r="X176" s="32"/>
      <c r="Y176" s="32"/>
      <c r="Z176" s="32"/>
      <c r="AA176" s="33"/>
      <c r="AB176" s="31" t="s">
        <v>786</v>
      </c>
      <c r="AC176" s="32"/>
      <c r="AD176" s="32"/>
      <c r="AE176" s="32"/>
      <c r="AF176" s="32"/>
      <c r="AG176" s="32"/>
      <c r="AH176" s="32"/>
      <c r="AI176" s="32"/>
      <c r="AJ176" s="32"/>
      <c r="AK176" s="32"/>
      <c r="AL176" s="32"/>
      <c r="AM176" s="32"/>
      <c r="AN176" s="32"/>
      <c r="AO176" s="33"/>
      <c r="AP176" s="34" t="s">
        <v>873</v>
      </c>
      <c r="AQ176" s="35"/>
      <c r="AR176" s="35"/>
      <c r="AS176" s="35"/>
      <c r="AT176" s="36"/>
      <c r="AU176" s="37" t="s">
        <v>996</v>
      </c>
      <c r="AV176" s="37"/>
      <c r="AW176" s="37"/>
      <c r="AX176" s="37"/>
      <c r="AY176" s="37"/>
      <c r="AZ176" s="37"/>
      <c r="BA176" s="37"/>
      <c r="BB176" s="37"/>
      <c r="BC176" s="37"/>
      <c r="BI176" s="12" t="str">
        <f t="shared" si="18"/>
        <v>ITEM1=20231222</v>
      </c>
      <c r="BJ176" s="12" t="str">
        <f t="shared" si="19"/>
        <v>ITEM2=Ⅲ　特定個人情報の取扱いプロセスにおけるリスク対策
　（２）都道府県知事保存附票本人確認情報ファイル
　　５　特定個人情報の提供・移転
　　　リスク３　誤った情報を提供・移転してしまうリスク、誤った相手に提供・移転してしまうリスク
　　　　リスクへの対策は十分か</v>
      </c>
      <c r="BK176" s="12" t="str">
        <f t="shared" si="20"/>
        <v>ITEM3=―</v>
      </c>
      <c r="BL176" s="12" t="str">
        <f t="shared" si="21"/>
        <v>ITEM4=十分である</v>
      </c>
      <c r="BM176" s="12" t="str">
        <f t="shared" si="22"/>
        <v>ITEM5=1</v>
      </c>
      <c r="BN176" s="12" t="str">
        <f t="shared" si="23"/>
        <v>ITEM6=重要な変更（「デジタル手続法」の施行及び住民基本台帳法の一部改正に伴う変更）のため</v>
      </c>
    </row>
    <row r="177" spans="1:66" ht="70.2" customHeight="1">
      <c r="A177" s="28">
        <v>45282</v>
      </c>
      <c r="B177" s="29"/>
      <c r="C177" s="29"/>
      <c r="D177" s="30"/>
      <c r="E177" s="31" t="s">
        <v>1169</v>
      </c>
      <c r="F177" s="32"/>
      <c r="G177" s="32"/>
      <c r="H177" s="32"/>
      <c r="I177" s="32"/>
      <c r="J177" s="32"/>
      <c r="K177" s="32"/>
      <c r="L177" s="32"/>
      <c r="M177" s="33"/>
      <c r="N177" s="31" t="s">
        <v>721</v>
      </c>
      <c r="O177" s="32"/>
      <c r="P177" s="32"/>
      <c r="Q177" s="32"/>
      <c r="R177" s="32"/>
      <c r="S177" s="32"/>
      <c r="T177" s="32"/>
      <c r="U177" s="32"/>
      <c r="V177" s="32"/>
      <c r="W177" s="32"/>
      <c r="X177" s="32"/>
      <c r="Y177" s="32"/>
      <c r="Z177" s="32"/>
      <c r="AA177" s="33"/>
      <c r="AB177" s="31" t="s">
        <v>1170</v>
      </c>
      <c r="AC177" s="32"/>
      <c r="AD177" s="32"/>
      <c r="AE177" s="32"/>
      <c r="AF177" s="32"/>
      <c r="AG177" s="32"/>
      <c r="AH177" s="32"/>
      <c r="AI177" s="32"/>
      <c r="AJ177" s="32"/>
      <c r="AK177" s="32"/>
      <c r="AL177" s="32"/>
      <c r="AM177" s="32"/>
      <c r="AN177" s="32"/>
      <c r="AO177" s="33"/>
      <c r="AP177" s="34" t="s">
        <v>873</v>
      </c>
      <c r="AQ177" s="35"/>
      <c r="AR177" s="35"/>
      <c r="AS177" s="35"/>
      <c r="AT177" s="36"/>
      <c r="AU177" s="37" t="s">
        <v>996</v>
      </c>
      <c r="AV177" s="37"/>
      <c r="AW177" s="37"/>
      <c r="AX177" s="37"/>
      <c r="AY177" s="37"/>
      <c r="AZ177" s="37"/>
      <c r="BA177" s="37"/>
      <c r="BB177" s="37"/>
      <c r="BC177" s="37"/>
      <c r="BI177" s="12" t="str">
        <f t="shared" si="18"/>
        <v>ITEM1=20231222</v>
      </c>
      <c r="BJ177" s="12" t="str">
        <f t="shared" si="19"/>
        <v>ITEM2=Ⅲ　特定個人情報の取扱いプロセスにおけるリスク対策
　（２）都道府県知事保存附票本人確認情報ファイル
　　６　情報提供ネットワークシステムとの接続</v>
      </c>
      <c r="BK177" s="12" t="str">
        <f t="shared" si="20"/>
        <v>ITEM3=―</v>
      </c>
      <c r="BL177" s="12" t="str">
        <f t="shared" si="21"/>
        <v>ITEM4=［〇］接続しない（入手）　［〇］接続しない（提供）</v>
      </c>
      <c r="BM177" s="12" t="str">
        <f t="shared" si="22"/>
        <v>ITEM5=1</v>
      </c>
      <c r="BN177" s="12" t="str">
        <f t="shared" si="23"/>
        <v>ITEM6=重要な変更（「デジタル手続法」の施行及び住民基本台帳法の一部改正に伴う変更）のため</v>
      </c>
    </row>
    <row r="178" spans="1:66" ht="105" customHeight="1">
      <c r="A178" s="28">
        <v>45282</v>
      </c>
      <c r="B178" s="29"/>
      <c r="C178" s="29"/>
      <c r="D178" s="30"/>
      <c r="E178" s="31" t="s">
        <v>1171</v>
      </c>
      <c r="F178" s="32"/>
      <c r="G178" s="32"/>
      <c r="H178" s="32"/>
      <c r="I178" s="32"/>
      <c r="J178" s="32"/>
      <c r="K178" s="32"/>
      <c r="L178" s="32"/>
      <c r="M178" s="33"/>
      <c r="N178" s="31" t="s">
        <v>721</v>
      </c>
      <c r="O178" s="32"/>
      <c r="P178" s="32"/>
      <c r="Q178" s="32"/>
      <c r="R178" s="32"/>
      <c r="S178" s="32"/>
      <c r="T178" s="32"/>
      <c r="U178" s="32"/>
      <c r="V178" s="32"/>
      <c r="W178" s="32"/>
      <c r="X178" s="32"/>
      <c r="Y178" s="32"/>
      <c r="Z178" s="32"/>
      <c r="AA178" s="33"/>
      <c r="AB178" s="31" t="s">
        <v>806</v>
      </c>
      <c r="AC178" s="32"/>
      <c r="AD178" s="32"/>
      <c r="AE178" s="32"/>
      <c r="AF178" s="32"/>
      <c r="AG178" s="32"/>
      <c r="AH178" s="32"/>
      <c r="AI178" s="32"/>
      <c r="AJ178" s="32"/>
      <c r="AK178" s="32"/>
      <c r="AL178" s="32"/>
      <c r="AM178" s="32"/>
      <c r="AN178" s="32"/>
      <c r="AO178" s="33"/>
      <c r="AP178" s="34" t="s">
        <v>873</v>
      </c>
      <c r="AQ178" s="35"/>
      <c r="AR178" s="35"/>
      <c r="AS178" s="35"/>
      <c r="AT178" s="36"/>
      <c r="AU178" s="37" t="s">
        <v>996</v>
      </c>
      <c r="AV178" s="37"/>
      <c r="AW178" s="37"/>
      <c r="AX178" s="37"/>
      <c r="AY178" s="37"/>
      <c r="AZ178" s="37"/>
      <c r="BA178" s="37"/>
      <c r="BB178" s="37"/>
      <c r="BC178" s="37"/>
      <c r="BI178" s="12" t="str">
        <f t="shared" si="18"/>
        <v>ITEM1=20231222</v>
      </c>
      <c r="BJ178" s="12" t="str">
        <f t="shared" si="19"/>
        <v>ITEM2=Ⅲ　特定個人情報の取扱いプロセスにおけるリスク対策
　（２）都道府県知事保存附票本人確認情報ファイル
　　７　特定個人情報の保管・消去
　　　リスク１　特定個人情報の漏えい・滅失・毀損リスク
　　　　①NISC政府機関統一基準群</v>
      </c>
      <c r="BK178" s="12" t="str">
        <f t="shared" si="20"/>
        <v>ITEM3=―</v>
      </c>
      <c r="BL178" s="12" t="str">
        <f t="shared" si="21"/>
        <v>ITEM4=政府機関ではない</v>
      </c>
      <c r="BM178" s="12" t="str">
        <f t="shared" si="22"/>
        <v>ITEM5=1</v>
      </c>
      <c r="BN178" s="12" t="str">
        <f t="shared" si="23"/>
        <v>ITEM6=重要な変更（「デジタル手続法」の施行及び住民基本台帳法の一部改正に伴う変更）のため</v>
      </c>
    </row>
    <row r="179" spans="1:66" ht="102.6" customHeight="1">
      <c r="A179" s="28">
        <v>45282</v>
      </c>
      <c r="B179" s="29"/>
      <c r="C179" s="29"/>
      <c r="D179" s="30"/>
      <c r="E179" s="31" t="s">
        <v>1172</v>
      </c>
      <c r="F179" s="32"/>
      <c r="G179" s="32"/>
      <c r="H179" s="32"/>
      <c r="I179" s="32"/>
      <c r="J179" s="32"/>
      <c r="K179" s="32"/>
      <c r="L179" s="32"/>
      <c r="M179" s="33"/>
      <c r="N179" s="31" t="s">
        <v>721</v>
      </c>
      <c r="O179" s="32"/>
      <c r="P179" s="32"/>
      <c r="Q179" s="32"/>
      <c r="R179" s="32"/>
      <c r="S179" s="32"/>
      <c r="T179" s="32"/>
      <c r="U179" s="32"/>
      <c r="V179" s="32"/>
      <c r="W179" s="32"/>
      <c r="X179" s="32"/>
      <c r="Y179" s="32"/>
      <c r="Z179" s="32"/>
      <c r="AA179" s="33"/>
      <c r="AB179" s="31" t="s">
        <v>807</v>
      </c>
      <c r="AC179" s="32"/>
      <c r="AD179" s="32"/>
      <c r="AE179" s="32"/>
      <c r="AF179" s="32"/>
      <c r="AG179" s="32"/>
      <c r="AH179" s="32"/>
      <c r="AI179" s="32"/>
      <c r="AJ179" s="32"/>
      <c r="AK179" s="32"/>
      <c r="AL179" s="32"/>
      <c r="AM179" s="32"/>
      <c r="AN179" s="32"/>
      <c r="AO179" s="33"/>
      <c r="AP179" s="34" t="s">
        <v>873</v>
      </c>
      <c r="AQ179" s="35"/>
      <c r="AR179" s="35"/>
      <c r="AS179" s="35"/>
      <c r="AT179" s="36"/>
      <c r="AU179" s="37" t="s">
        <v>996</v>
      </c>
      <c r="AV179" s="37"/>
      <c r="AW179" s="37"/>
      <c r="AX179" s="37"/>
      <c r="AY179" s="37"/>
      <c r="AZ179" s="37"/>
      <c r="BA179" s="37"/>
      <c r="BB179" s="37"/>
      <c r="BC179" s="37"/>
      <c r="BI179" s="12" t="str">
        <f t="shared" si="18"/>
        <v>ITEM1=20231222</v>
      </c>
      <c r="BJ179" s="12" t="str">
        <f t="shared" si="19"/>
        <v>ITEM2=Ⅲ　特定個人情報の取扱いプロセスにおけるリスク対策
　（２）都道府県知事保存附票本人確認情報ファイル
　　７　特定個人情報の保管・消去
　　　リスク１　特定個人情報の漏えい・滅失・毀損リスク
　　　　②安全管理体制</v>
      </c>
      <c r="BK179" s="12" t="str">
        <f t="shared" si="20"/>
        <v>ITEM3=―</v>
      </c>
      <c r="BL179" s="12" t="str">
        <f t="shared" si="21"/>
        <v>ITEM4=十分に整備している</v>
      </c>
      <c r="BM179" s="12" t="str">
        <f t="shared" si="22"/>
        <v>ITEM5=1</v>
      </c>
      <c r="BN179" s="12" t="str">
        <f t="shared" si="23"/>
        <v>ITEM6=重要な変更（「デジタル手続法」の施行及び住民基本台帳法の一部改正に伴う変更）のため</v>
      </c>
    </row>
    <row r="180" spans="1:66" ht="101.4" customHeight="1">
      <c r="A180" s="28">
        <v>45282</v>
      </c>
      <c r="B180" s="29"/>
      <c r="C180" s="29"/>
      <c r="D180" s="30"/>
      <c r="E180" s="31" t="s">
        <v>1173</v>
      </c>
      <c r="F180" s="32"/>
      <c r="G180" s="32"/>
      <c r="H180" s="32"/>
      <c r="I180" s="32"/>
      <c r="J180" s="32"/>
      <c r="K180" s="32"/>
      <c r="L180" s="32"/>
      <c r="M180" s="33"/>
      <c r="N180" s="31" t="s">
        <v>721</v>
      </c>
      <c r="O180" s="32"/>
      <c r="P180" s="32"/>
      <c r="Q180" s="32"/>
      <c r="R180" s="32"/>
      <c r="S180" s="32"/>
      <c r="T180" s="32"/>
      <c r="U180" s="32"/>
      <c r="V180" s="32"/>
      <c r="W180" s="32"/>
      <c r="X180" s="32"/>
      <c r="Y180" s="32"/>
      <c r="Z180" s="32"/>
      <c r="AA180" s="33"/>
      <c r="AB180" s="31" t="s">
        <v>807</v>
      </c>
      <c r="AC180" s="32"/>
      <c r="AD180" s="32"/>
      <c r="AE180" s="32"/>
      <c r="AF180" s="32"/>
      <c r="AG180" s="32"/>
      <c r="AH180" s="32"/>
      <c r="AI180" s="32"/>
      <c r="AJ180" s="32"/>
      <c r="AK180" s="32"/>
      <c r="AL180" s="32"/>
      <c r="AM180" s="32"/>
      <c r="AN180" s="32"/>
      <c r="AO180" s="33"/>
      <c r="AP180" s="34" t="s">
        <v>873</v>
      </c>
      <c r="AQ180" s="35"/>
      <c r="AR180" s="35"/>
      <c r="AS180" s="35"/>
      <c r="AT180" s="36"/>
      <c r="AU180" s="37" t="s">
        <v>996</v>
      </c>
      <c r="AV180" s="37"/>
      <c r="AW180" s="37"/>
      <c r="AX180" s="37"/>
      <c r="AY180" s="37"/>
      <c r="AZ180" s="37"/>
      <c r="BA180" s="37"/>
      <c r="BB180" s="37"/>
      <c r="BC180" s="37"/>
      <c r="BI180" s="12" t="str">
        <f t="shared" si="18"/>
        <v>ITEM1=20231222</v>
      </c>
      <c r="BJ180" s="12" t="str">
        <f t="shared" si="19"/>
        <v>ITEM2=Ⅲ　特定個人情報の取扱いプロセスにおけるリスク対策
　（２）都道府県知事保存附票本人確認情報ファイル
　　７　特定個人情報の保管・消去
　　　リスク１　特定個人情報の漏えい・滅失・毀損リスク
　　　　③安全管理規定</v>
      </c>
      <c r="BK180" s="12" t="str">
        <f t="shared" si="20"/>
        <v>ITEM3=―</v>
      </c>
      <c r="BL180" s="12" t="str">
        <f t="shared" si="21"/>
        <v>ITEM4=十分に整備している</v>
      </c>
      <c r="BM180" s="12" t="str">
        <f t="shared" si="22"/>
        <v>ITEM5=1</v>
      </c>
      <c r="BN180" s="12" t="str">
        <f t="shared" si="23"/>
        <v>ITEM6=重要な変更（「デジタル手続法」の施行及び住民基本台帳法の一部改正に伴う変更）のため</v>
      </c>
    </row>
    <row r="181" spans="1:66" ht="109.8" customHeight="1">
      <c r="A181" s="28">
        <v>45282</v>
      </c>
      <c r="B181" s="29"/>
      <c r="C181" s="29"/>
      <c r="D181" s="30"/>
      <c r="E181" s="31" t="s">
        <v>1174</v>
      </c>
      <c r="F181" s="32"/>
      <c r="G181" s="32"/>
      <c r="H181" s="32"/>
      <c r="I181" s="32"/>
      <c r="J181" s="32"/>
      <c r="K181" s="32"/>
      <c r="L181" s="32"/>
      <c r="M181" s="33"/>
      <c r="N181" s="31" t="s">
        <v>721</v>
      </c>
      <c r="O181" s="32"/>
      <c r="P181" s="32"/>
      <c r="Q181" s="32"/>
      <c r="R181" s="32"/>
      <c r="S181" s="32"/>
      <c r="T181" s="32"/>
      <c r="U181" s="32"/>
      <c r="V181" s="32"/>
      <c r="W181" s="32"/>
      <c r="X181" s="32"/>
      <c r="Y181" s="32"/>
      <c r="Z181" s="32"/>
      <c r="AA181" s="33"/>
      <c r="AB181" s="31" t="s">
        <v>808</v>
      </c>
      <c r="AC181" s="32"/>
      <c r="AD181" s="32"/>
      <c r="AE181" s="32"/>
      <c r="AF181" s="32"/>
      <c r="AG181" s="32"/>
      <c r="AH181" s="32"/>
      <c r="AI181" s="32"/>
      <c r="AJ181" s="32"/>
      <c r="AK181" s="32"/>
      <c r="AL181" s="32"/>
      <c r="AM181" s="32"/>
      <c r="AN181" s="32"/>
      <c r="AO181" s="33"/>
      <c r="AP181" s="34" t="s">
        <v>873</v>
      </c>
      <c r="AQ181" s="35"/>
      <c r="AR181" s="35"/>
      <c r="AS181" s="35"/>
      <c r="AT181" s="36"/>
      <c r="AU181" s="37" t="s">
        <v>996</v>
      </c>
      <c r="AV181" s="37"/>
      <c r="AW181" s="37"/>
      <c r="AX181" s="37"/>
      <c r="AY181" s="37"/>
      <c r="AZ181" s="37"/>
      <c r="BA181" s="37"/>
      <c r="BB181" s="37"/>
      <c r="BC181" s="37"/>
      <c r="BI181" s="12" t="str">
        <f t="shared" si="18"/>
        <v>ITEM1=20231222</v>
      </c>
      <c r="BJ181" s="12" t="str">
        <f t="shared" si="19"/>
        <v>ITEM2=Ⅲ　特定個人情報の取扱いプロセスにおけるリスク対策
　（２）都道府県知事保存附票本人確認情報ファイル
　　７　特定個人情報の保管・消去
　　　リスク１　特定個人情報の漏えい・滅失・毀損リスク
　　　　④安全管理体制・規定の職員への周知</v>
      </c>
      <c r="BK181" s="12" t="str">
        <f t="shared" si="20"/>
        <v>ITEM3=―</v>
      </c>
      <c r="BL181" s="12" t="str">
        <f t="shared" si="21"/>
        <v>ITEM4=十分に周知している</v>
      </c>
      <c r="BM181" s="12" t="str">
        <f t="shared" si="22"/>
        <v>ITEM5=1</v>
      </c>
      <c r="BN181" s="12" t="str">
        <f t="shared" si="23"/>
        <v>ITEM6=重要な変更（「デジタル手続法」の施行及び住民基本台帳法の一部改正に伴う変更）のため</v>
      </c>
    </row>
    <row r="182" spans="1:66" ht="204" customHeight="1">
      <c r="A182" s="28">
        <v>45282</v>
      </c>
      <c r="B182" s="29"/>
      <c r="C182" s="29"/>
      <c r="D182" s="30"/>
      <c r="E182" s="31" t="s">
        <v>1175</v>
      </c>
      <c r="F182" s="32"/>
      <c r="G182" s="32"/>
      <c r="H182" s="32"/>
      <c r="I182" s="32"/>
      <c r="J182" s="32"/>
      <c r="K182" s="32"/>
      <c r="L182" s="32"/>
      <c r="M182" s="33"/>
      <c r="N182" s="31" t="s">
        <v>721</v>
      </c>
      <c r="O182" s="32"/>
      <c r="P182" s="32"/>
      <c r="Q182" s="32"/>
      <c r="R182" s="32"/>
      <c r="S182" s="32"/>
      <c r="T182" s="32"/>
      <c r="U182" s="32"/>
      <c r="V182" s="32"/>
      <c r="W182" s="32"/>
      <c r="X182" s="32"/>
      <c r="Y182" s="32"/>
      <c r="Z182" s="32"/>
      <c r="AA182" s="33"/>
      <c r="AB182" s="31" t="s">
        <v>1176</v>
      </c>
      <c r="AC182" s="32"/>
      <c r="AD182" s="32"/>
      <c r="AE182" s="32"/>
      <c r="AF182" s="32"/>
      <c r="AG182" s="32"/>
      <c r="AH182" s="32"/>
      <c r="AI182" s="32"/>
      <c r="AJ182" s="32"/>
      <c r="AK182" s="32"/>
      <c r="AL182" s="32"/>
      <c r="AM182" s="32"/>
      <c r="AN182" s="32"/>
      <c r="AO182" s="33"/>
      <c r="AP182" s="34" t="s">
        <v>873</v>
      </c>
      <c r="AQ182" s="35"/>
      <c r="AR182" s="35"/>
      <c r="AS182" s="35"/>
      <c r="AT182" s="36"/>
      <c r="AU182" s="37" t="s">
        <v>996</v>
      </c>
      <c r="AV182" s="37"/>
      <c r="AW182" s="37"/>
      <c r="AX182" s="37"/>
      <c r="AY182" s="37"/>
      <c r="AZ182" s="37"/>
      <c r="BA182" s="37"/>
      <c r="BB182" s="37"/>
      <c r="BC182" s="37"/>
      <c r="BI182" s="12" t="str">
        <f t="shared" si="18"/>
        <v>ITEM1=20231222</v>
      </c>
      <c r="BJ182" s="12" t="str">
        <f t="shared" si="19"/>
        <v>ITEM2=Ⅲ　特定個人情報の取扱いプロセスにおけるリスク対策
　（２）都道府県知事保存附票本人確認情報ファイル
　　７　特定個人情報の保管・消去
　　　リスク１　特定個人情報の漏えい・滅失・毀損リスク
　　　　⑤物理的対策
　　　　　具体的な対策の内容</v>
      </c>
      <c r="BK182" s="12" t="str">
        <f t="shared" si="20"/>
        <v>ITEM3=―</v>
      </c>
      <c r="BL182" s="12" t="str">
        <f t="shared" si="21"/>
        <v>ITEM4=十分に行っている
・附票都道府県サーバの集約センターにおいて、監視カメラを設置してサーバ設置場所への入退室者を特定し、管理する。
・附票都道府県サーバの集約センターにおいては、サーバ設置場所、記録媒体の保管場所を施錠管理する。
・大阪府においては、端末設置場所、記録媒体の保管場所を施錠管理する。
・磁気ディスクの廃棄時は、府職員が要領・手順書等に基づき、内容の消去、破壊等を行うとともに、磁気ディスク管理簿にその記録を残す。
・保存期間が経過した帳票等の紙媒体については、府職員が要領にもとづき溶解処理等を行う。</v>
      </c>
      <c r="BM182" s="12" t="str">
        <f t="shared" si="22"/>
        <v>ITEM5=1</v>
      </c>
      <c r="BN182" s="12" t="str">
        <f t="shared" si="23"/>
        <v>ITEM6=重要な変更（「デジタル手続法」の施行及び住民基本台帳法の一部改正に伴う変更）のため</v>
      </c>
    </row>
    <row r="183" spans="1:66" ht="169.2" customHeight="1">
      <c r="A183" s="28">
        <v>45282</v>
      </c>
      <c r="B183" s="29"/>
      <c r="C183" s="29"/>
      <c r="D183" s="30"/>
      <c r="E183" s="31" t="s">
        <v>1177</v>
      </c>
      <c r="F183" s="32"/>
      <c r="G183" s="32"/>
      <c r="H183" s="32"/>
      <c r="I183" s="32"/>
      <c r="J183" s="32"/>
      <c r="K183" s="32"/>
      <c r="L183" s="32"/>
      <c r="M183" s="33"/>
      <c r="N183" s="31" t="s">
        <v>721</v>
      </c>
      <c r="O183" s="32"/>
      <c r="P183" s="32"/>
      <c r="Q183" s="32"/>
      <c r="R183" s="32"/>
      <c r="S183" s="32"/>
      <c r="T183" s="32"/>
      <c r="U183" s="32"/>
      <c r="V183" s="32"/>
      <c r="W183" s="32"/>
      <c r="X183" s="32"/>
      <c r="Y183" s="32"/>
      <c r="Z183" s="32"/>
      <c r="AA183" s="33"/>
      <c r="AB183" s="31" t="s">
        <v>1178</v>
      </c>
      <c r="AC183" s="32"/>
      <c r="AD183" s="32"/>
      <c r="AE183" s="32"/>
      <c r="AF183" s="32"/>
      <c r="AG183" s="32"/>
      <c r="AH183" s="32"/>
      <c r="AI183" s="32"/>
      <c r="AJ183" s="32"/>
      <c r="AK183" s="32"/>
      <c r="AL183" s="32"/>
      <c r="AM183" s="32"/>
      <c r="AN183" s="32"/>
      <c r="AO183" s="33"/>
      <c r="AP183" s="34" t="s">
        <v>873</v>
      </c>
      <c r="AQ183" s="35"/>
      <c r="AR183" s="35"/>
      <c r="AS183" s="35"/>
      <c r="AT183" s="36"/>
      <c r="AU183" s="37" t="s">
        <v>996</v>
      </c>
      <c r="AV183" s="37"/>
      <c r="AW183" s="37"/>
      <c r="AX183" s="37"/>
      <c r="AY183" s="37"/>
      <c r="AZ183" s="37"/>
      <c r="BA183" s="37"/>
      <c r="BB183" s="37"/>
      <c r="BC183" s="37"/>
      <c r="BI183" s="12" t="str">
        <f t="shared" si="18"/>
        <v>ITEM1=20231222</v>
      </c>
      <c r="BJ183" s="12" t="str">
        <f t="shared" si="19"/>
        <v>ITEM2=Ⅲ　特定個人情報の取扱いプロセスにおけるリスク対策
　（２）都道府県知事保存附票本人確認情報ファイル
　　７　特定個人情報の保管・消去
　　　リスク１　特定個人情報の漏えい・滅失・毀損リスク
　　　　⑥技術的対策
　　　　　具体的な対策の内容</v>
      </c>
      <c r="BK183" s="12" t="str">
        <f t="shared" si="20"/>
        <v>ITEM3=―</v>
      </c>
      <c r="BL183" s="12" t="str">
        <f t="shared" si="21"/>
        <v>ITEM4=十分に行っている
主に下記の対策を講じている。
・ファイアーウォールの導入、ファイアーウォールログの解析
・専用回線の利用
・データの暗号化
・サーバ間の相互認証
・ウイルス対策ソフトの定期的パターン更新を行う。
・OSのセキュリティ更新プログラム、住基ネットアプリケーションの修正プログラムを配信の都度更新する。</v>
      </c>
      <c r="BM183" s="12" t="str">
        <f t="shared" si="22"/>
        <v>ITEM5=1</v>
      </c>
      <c r="BN183" s="12" t="str">
        <f t="shared" si="23"/>
        <v>ITEM6=重要な変更（「デジタル手続法」の施行及び住民基本台帳法の一部改正に伴う変更）のため</v>
      </c>
    </row>
    <row r="184" spans="1:66" ht="118.8" customHeight="1">
      <c r="A184" s="28">
        <v>45282</v>
      </c>
      <c r="B184" s="29"/>
      <c r="C184" s="29"/>
      <c r="D184" s="30"/>
      <c r="E184" s="31" t="s">
        <v>1179</v>
      </c>
      <c r="F184" s="32"/>
      <c r="G184" s="32"/>
      <c r="H184" s="32"/>
      <c r="I184" s="32"/>
      <c r="J184" s="32"/>
      <c r="K184" s="32"/>
      <c r="L184" s="32"/>
      <c r="M184" s="33"/>
      <c r="N184" s="31" t="s">
        <v>721</v>
      </c>
      <c r="O184" s="32"/>
      <c r="P184" s="32"/>
      <c r="Q184" s="32"/>
      <c r="R184" s="32"/>
      <c r="S184" s="32"/>
      <c r="T184" s="32"/>
      <c r="U184" s="32"/>
      <c r="V184" s="32"/>
      <c r="W184" s="32"/>
      <c r="X184" s="32"/>
      <c r="Y184" s="32"/>
      <c r="Z184" s="32"/>
      <c r="AA184" s="33"/>
      <c r="AB184" s="31" t="s">
        <v>466</v>
      </c>
      <c r="AC184" s="32"/>
      <c r="AD184" s="32"/>
      <c r="AE184" s="32"/>
      <c r="AF184" s="32"/>
      <c r="AG184" s="32"/>
      <c r="AH184" s="32"/>
      <c r="AI184" s="32"/>
      <c r="AJ184" s="32"/>
      <c r="AK184" s="32"/>
      <c r="AL184" s="32"/>
      <c r="AM184" s="32"/>
      <c r="AN184" s="32"/>
      <c r="AO184" s="33"/>
      <c r="AP184" s="34" t="s">
        <v>873</v>
      </c>
      <c r="AQ184" s="35"/>
      <c r="AR184" s="35"/>
      <c r="AS184" s="35"/>
      <c r="AT184" s="36"/>
      <c r="AU184" s="37" t="s">
        <v>996</v>
      </c>
      <c r="AV184" s="37"/>
      <c r="AW184" s="37"/>
      <c r="AX184" s="37"/>
      <c r="AY184" s="37"/>
      <c r="AZ184" s="37"/>
      <c r="BA184" s="37"/>
      <c r="BB184" s="37"/>
      <c r="BC184" s="37"/>
      <c r="BI184" s="12" t="str">
        <f t="shared" si="18"/>
        <v>ITEM1=20231222</v>
      </c>
      <c r="BJ184" s="12" t="str">
        <f t="shared" si="19"/>
        <v>ITEM2=Ⅲ　特定個人情報の取扱いプロセスにおけるリスク対策
　（２）都道府県知事保存附票本人確認情報ファイル
　　７　特定個人情報の保管・消去
　　　リスク１　特定個人情報の漏えい・滅失・毀損リスク
　　　　⑦バックアップ</v>
      </c>
      <c r="BK184" s="12" t="str">
        <f t="shared" si="20"/>
        <v>ITEM3=―</v>
      </c>
      <c r="BL184" s="12" t="str">
        <f t="shared" si="21"/>
        <v>ITEM4=十分に行っている</v>
      </c>
      <c r="BM184" s="12" t="str">
        <f t="shared" si="22"/>
        <v>ITEM5=1</v>
      </c>
      <c r="BN184" s="12" t="str">
        <f t="shared" si="23"/>
        <v>ITEM6=重要な変更（「デジタル手続法」の施行及び住民基本台帳法の一部改正に伴う変更）のため</v>
      </c>
    </row>
    <row r="185" spans="1:66" ht="135.6" customHeight="1">
      <c r="A185" s="28">
        <v>45282</v>
      </c>
      <c r="B185" s="29"/>
      <c r="C185" s="29"/>
      <c r="D185" s="30"/>
      <c r="E185" s="31" t="s">
        <v>1180</v>
      </c>
      <c r="F185" s="32"/>
      <c r="G185" s="32"/>
      <c r="H185" s="32"/>
      <c r="I185" s="32"/>
      <c r="J185" s="32"/>
      <c r="K185" s="32"/>
      <c r="L185" s="32"/>
      <c r="M185" s="33"/>
      <c r="N185" s="31" t="s">
        <v>721</v>
      </c>
      <c r="O185" s="32"/>
      <c r="P185" s="32"/>
      <c r="Q185" s="32"/>
      <c r="R185" s="32"/>
      <c r="S185" s="32"/>
      <c r="T185" s="32"/>
      <c r="U185" s="32"/>
      <c r="V185" s="32"/>
      <c r="W185" s="32"/>
      <c r="X185" s="32"/>
      <c r="Y185" s="32"/>
      <c r="Z185" s="32"/>
      <c r="AA185" s="33"/>
      <c r="AB185" s="31" t="s">
        <v>466</v>
      </c>
      <c r="AC185" s="32"/>
      <c r="AD185" s="32"/>
      <c r="AE185" s="32"/>
      <c r="AF185" s="32"/>
      <c r="AG185" s="32"/>
      <c r="AH185" s="32"/>
      <c r="AI185" s="32"/>
      <c r="AJ185" s="32"/>
      <c r="AK185" s="32"/>
      <c r="AL185" s="32"/>
      <c r="AM185" s="32"/>
      <c r="AN185" s="32"/>
      <c r="AO185" s="33"/>
      <c r="AP185" s="34" t="s">
        <v>873</v>
      </c>
      <c r="AQ185" s="35"/>
      <c r="AR185" s="35"/>
      <c r="AS185" s="35"/>
      <c r="AT185" s="36"/>
      <c r="AU185" s="37" t="s">
        <v>996</v>
      </c>
      <c r="AV185" s="37"/>
      <c r="AW185" s="37"/>
      <c r="AX185" s="37"/>
      <c r="AY185" s="37"/>
      <c r="AZ185" s="37"/>
      <c r="BA185" s="37"/>
      <c r="BB185" s="37"/>
      <c r="BC185" s="37"/>
      <c r="BI185" s="12" t="str">
        <f t="shared" si="18"/>
        <v>ITEM1=20231222</v>
      </c>
      <c r="BJ185" s="12" t="str">
        <f t="shared" si="19"/>
        <v>ITEM2=Ⅲ　特定個人情報の取扱いプロセスにおけるリスク対策
　（２）都道府県知事保存附票本人確認情報ファイル
　　７　特定個人情報の保管・消去
　　　リスク１　特定個人情報の漏えい・滅失・毀損リスク
　　　　⑧事故発生時手順の策定・周知</v>
      </c>
      <c r="BK185" s="12" t="str">
        <f t="shared" si="20"/>
        <v>ITEM3=―</v>
      </c>
      <c r="BL185" s="12" t="str">
        <f t="shared" si="21"/>
        <v>ITEM4=十分に行っている</v>
      </c>
      <c r="BM185" s="12" t="str">
        <f t="shared" si="22"/>
        <v>ITEM5=1</v>
      </c>
      <c r="BN185" s="12" t="str">
        <f t="shared" si="23"/>
        <v>ITEM6=重要な変更（「デジタル手続法」の施行及び住民基本台帳法の一部改正に伴う変更）のため</v>
      </c>
    </row>
    <row r="186" spans="1:66" ht="303.60000000000002" customHeight="1">
      <c r="A186" s="28">
        <v>45282</v>
      </c>
      <c r="B186" s="29"/>
      <c r="C186" s="29"/>
      <c r="D186" s="30"/>
      <c r="E186" s="31" t="s">
        <v>1181</v>
      </c>
      <c r="F186" s="32"/>
      <c r="G186" s="32"/>
      <c r="H186" s="32"/>
      <c r="I186" s="32"/>
      <c r="J186" s="32"/>
      <c r="K186" s="32"/>
      <c r="L186" s="32"/>
      <c r="M186" s="33"/>
      <c r="N186" s="31" t="s">
        <v>721</v>
      </c>
      <c r="O186" s="32"/>
      <c r="P186" s="32"/>
      <c r="Q186" s="32"/>
      <c r="R186" s="32"/>
      <c r="S186" s="32"/>
      <c r="T186" s="32"/>
      <c r="U186" s="32"/>
      <c r="V186" s="32"/>
      <c r="W186" s="32"/>
      <c r="X186" s="32"/>
      <c r="Y186" s="32"/>
      <c r="Z186" s="32"/>
      <c r="AA186" s="33"/>
      <c r="AB186" s="31" t="s">
        <v>1106</v>
      </c>
      <c r="AC186" s="32"/>
      <c r="AD186" s="32"/>
      <c r="AE186" s="32"/>
      <c r="AF186" s="32"/>
      <c r="AG186" s="32"/>
      <c r="AH186" s="32"/>
      <c r="AI186" s="32"/>
      <c r="AJ186" s="32"/>
      <c r="AK186" s="32"/>
      <c r="AL186" s="32"/>
      <c r="AM186" s="32"/>
      <c r="AN186" s="32"/>
      <c r="AO186" s="33"/>
      <c r="AP186" s="34" t="s">
        <v>873</v>
      </c>
      <c r="AQ186" s="35"/>
      <c r="AR186" s="35"/>
      <c r="AS186" s="35"/>
      <c r="AT186" s="36"/>
      <c r="AU186" s="37" t="s">
        <v>996</v>
      </c>
      <c r="AV186" s="37"/>
      <c r="AW186" s="37"/>
      <c r="AX186" s="37"/>
      <c r="AY186" s="37"/>
      <c r="AZ186" s="37"/>
      <c r="BA186" s="37"/>
      <c r="BB186" s="37"/>
      <c r="BC186" s="37"/>
      <c r="BI186" s="12" t="str">
        <f t="shared" si="18"/>
        <v>ITEM1=20231222</v>
      </c>
      <c r="BJ186" s="12" t="str">
        <f t="shared" si="19"/>
        <v>ITEM2=Ⅲ　特定個人情報の取扱いプロセスにおけるリスク対策
　（２）都道府県知事保存附票本人確認情報ファイル
　　７　特定個人情報の保管・消去
　　　リスク１　特定個人情報の漏えい・滅失・毀損リスク
　　　　⑨過去３年以内に評価実施機関において、個人情報に関する重大事故が発生したか
　　　　　その内容</v>
      </c>
      <c r="BK186" s="12" t="str">
        <f t="shared" si="20"/>
        <v>ITEM3=―</v>
      </c>
      <c r="BL186" s="12" t="str">
        <f t="shared" si="21"/>
        <v>ITEM4=発生あり
①府の委託事業受託事業者において、事業者が利用登録施設を電子メールで送信する際、BCC欄にアドレスを入力すべきところ、宛先欄に入力したため、メールアドレスを互いに見える状態で送信した。（145名分）
②協会会員に対し、電子メールで送信した際、BCC欄にアドレスを入力すべきところ、宛先欄に入力したため、メールアドレスを互いに見える状態で送信した。（118名分）
③電子メールを送信する際に「BCC」欄にアドレスを入力すべきところを誤って「CC」欄に入力したため、電子メールアドレスが互いに見える状態で送信した。（123名分）
④講演会の申込者の個人情報のデータをホームページに掲載し、閲覧及びダウンロードできる状態となった。（963名分）
⑤担当者が電子メールを送信する際、「Bcc」欄にアドレスを入力すべきところ、誤って「宛先」欄に入力し一斉送信を行ったため、アドレスが互いに見える状態となった。（111名分）
※住民基本台帳ネットワークシステムに係る本人確認情報の管理及び提供等に関する事務においては、個人情報に関する重大事故の発生はない。　</v>
      </c>
      <c r="BM186" s="12" t="str">
        <f t="shared" si="22"/>
        <v>ITEM5=1</v>
      </c>
      <c r="BN186" s="12" t="str">
        <f t="shared" si="23"/>
        <v>ITEM6=重要な変更（「デジタル手続法」の施行及び住民基本台帳法の一部改正に伴う変更）のため</v>
      </c>
    </row>
    <row r="187" spans="1:66" ht="225" customHeight="1">
      <c r="A187" s="28">
        <v>45282</v>
      </c>
      <c r="B187" s="29"/>
      <c r="C187" s="29"/>
      <c r="D187" s="30"/>
      <c r="E187" s="31" t="s">
        <v>1182</v>
      </c>
      <c r="F187" s="32"/>
      <c r="G187" s="32"/>
      <c r="H187" s="32"/>
      <c r="I187" s="32"/>
      <c r="J187" s="32"/>
      <c r="K187" s="32"/>
      <c r="L187" s="32"/>
      <c r="M187" s="33"/>
      <c r="N187" s="31" t="s">
        <v>721</v>
      </c>
      <c r="O187" s="32"/>
      <c r="P187" s="32"/>
      <c r="Q187" s="32"/>
      <c r="R187" s="32"/>
      <c r="S187" s="32"/>
      <c r="T187" s="32"/>
      <c r="U187" s="32"/>
      <c r="V187" s="32"/>
      <c r="W187" s="32"/>
      <c r="X187" s="32"/>
      <c r="Y187" s="32"/>
      <c r="Z187" s="32"/>
      <c r="AA187" s="33"/>
      <c r="AB187" s="31" t="s">
        <v>813</v>
      </c>
      <c r="AC187" s="32"/>
      <c r="AD187" s="32"/>
      <c r="AE187" s="32"/>
      <c r="AF187" s="32"/>
      <c r="AG187" s="32"/>
      <c r="AH187" s="32"/>
      <c r="AI187" s="32"/>
      <c r="AJ187" s="32"/>
      <c r="AK187" s="32"/>
      <c r="AL187" s="32"/>
      <c r="AM187" s="32"/>
      <c r="AN187" s="32"/>
      <c r="AO187" s="33"/>
      <c r="AP187" s="34" t="s">
        <v>873</v>
      </c>
      <c r="AQ187" s="35"/>
      <c r="AR187" s="35"/>
      <c r="AS187" s="35"/>
      <c r="AT187" s="36"/>
      <c r="AU187" s="37" t="s">
        <v>996</v>
      </c>
      <c r="AV187" s="37"/>
      <c r="AW187" s="37"/>
      <c r="AX187" s="37"/>
      <c r="AY187" s="37"/>
      <c r="AZ187" s="37"/>
      <c r="BA187" s="37"/>
      <c r="BB187" s="37"/>
      <c r="BC187" s="37"/>
      <c r="BI187" s="12" t="str">
        <f t="shared" si="18"/>
        <v>ITEM1=20231222</v>
      </c>
      <c r="BJ187" s="12" t="str">
        <f t="shared" si="19"/>
        <v>ITEM2=Ⅲ　特定個人情報の取扱いプロセスにおけるリスク対策
　（２）都道府県知事保存附票本人確認情報ファイル
　　７　特定個人情報の保管・消去
　　　リスク１　特定個人情報の漏えい・滅失・毀損リスク
　　　　⑨過去３年以内に評価実施機関において、個人情報に関する重大事故が発生したか
　　　　　再発防止策の内容</v>
      </c>
      <c r="BK187" s="12" t="str">
        <f t="shared" si="20"/>
        <v>ITEM3=―</v>
      </c>
      <c r="BL187" s="12" t="str">
        <f t="shared" si="21"/>
        <v>ITEM4=①事業者に対して、再発防止策の検討を指示した。
②庁外に多数の電子メール発信が必要な場合には、安心一斉送信システムを活用する。その他、「Bcc」を活用するケースにおいては、ダブルチェックを再度徹底する。
③庁外に多数の電子メールを送信する際には、「BCC」欄にアドレスを入力しているかを、複数人で確認することを再度徹底し、安心一斉送信システムも活用する。
④ホームページの更新作業マニュアルを作成し、操作手順や掲載するデータに個人情報が含まれていないかを複数人で確認することを徹底する。
⑤庁外に多数の電子メール発信が必要な場合には、安心一斉送信システムを活用する。その他、「Bcc」を活用するケースにおいては、ダブルチェックを再度徹底する。</v>
      </c>
      <c r="BM187" s="12" t="str">
        <f t="shared" si="22"/>
        <v>ITEM5=1</v>
      </c>
      <c r="BN187" s="12" t="str">
        <f t="shared" si="23"/>
        <v>ITEM6=重要な変更（「デジタル手続法」の施行及び住民基本台帳法の一部改正に伴う変更）のため</v>
      </c>
    </row>
    <row r="188" spans="1:66" ht="108.6" customHeight="1">
      <c r="A188" s="28">
        <v>45282</v>
      </c>
      <c r="B188" s="29"/>
      <c r="C188" s="29"/>
      <c r="D188" s="30"/>
      <c r="E188" s="31" t="s">
        <v>1183</v>
      </c>
      <c r="F188" s="32"/>
      <c r="G188" s="32"/>
      <c r="H188" s="32"/>
      <c r="I188" s="32"/>
      <c r="J188" s="32"/>
      <c r="K188" s="32"/>
      <c r="L188" s="32"/>
      <c r="M188" s="33"/>
      <c r="N188" s="31" t="s">
        <v>721</v>
      </c>
      <c r="O188" s="32"/>
      <c r="P188" s="32"/>
      <c r="Q188" s="32"/>
      <c r="R188" s="32"/>
      <c r="S188" s="32"/>
      <c r="T188" s="32"/>
      <c r="U188" s="32"/>
      <c r="V188" s="32"/>
      <c r="W188" s="32"/>
      <c r="X188" s="32"/>
      <c r="Y188" s="32"/>
      <c r="Z188" s="32"/>
      <c r="AA188" s="33"/>
      <c r="AB188" s="31" t="s">
        <v>840</v>
      </c>
      <c r="AC188" s="32"/>
      <c r="AD188" s="32"/>
      <c r="AE188" s="32"/>
      <c r="AF188" s="32"/>
      <c r="AG188" s="32"/>
      <c r="AH188" s="32"/>
      <c r="AI188" s="32"/>
      <c r="AJ188" s="32"/>
      <c r="AK188" s="32"/>
      <c r="AL188" s="32"/>
      <c r="AM188" s="32"/>
      <c r="AN188" s="32"/>
      <c r="AO188" s="33"/>
      <c r="AP188" s="34" t="s">
        <v>873</v>
      </c>
      <c r="AQ188" s="35"/>
      <c r="AR188" s="35"/>
      <c r="AS188" s="35"/>
      <c r="AT188" s="36"/>
      <c r="AU188" s="37" t="s">
        <v>996</v>
      </c>
      <c r="AV188" s="37"/>
      <c r="AW188" s="37"/>
      <c r="AX188" s="37"/>
      <c r="AY188" s="37"/>
      <c r="AZ188" s="37"/>
      <c r="BA188" s="37"/>
      <c r="BB188" s="37"/>
      <c r="BC188" s="37"/>
      <c r="BI188" s="12" t="str">
        <f t="shared" si="18"/>
        <v>ITEM1=20231222</v>
      </c>
      <c r="BJ188" s="12" t="str">
        <f t="shared" si="19"/>
        <v>ITEM2=Ⅲ　特定個人情報の取扱いプロセスにおけるリスク対策
　（２）都道府県知事保存附票本人確認情報ファイル
　　７　特定個人情報の保管・消去
　　　リスク１　特定個人情報の漏えい・滅失・毀損リスク
　　　　⑩死者の個人番号</v>
      </c>
      <c r="BK188" s="12" t="str">
        <f t="shared" si="20"/>
        <v>ITEM3=―</v>
      </c>
      <c r="BL188" s="12" t="str">
        <f t="shared" si="21"/>
        <v>ITEM4=保管していない</v>
      </c>
      <c r="BM188" s="12" t="str">
        <f t="shared" si="22"/>
        <v>ITEM5=1</v>
      </c>
      <c r="BN188" s="12" t="str">
        <f t="shared" si="23"/>
        <v>ITEM6=重要な変更（「デジタル手続法」の施行及び住民基本台帳法の一部改正に伴う変更）のため</v>
      </c>
    </row>
    <row r="189" spans="1:66" ht="112.2" customHeight="1">
      <c r="A189" s="28">
        <v>45282</v>
      </c>
      <c r="B189" s="29"/>
      <c r="C189" s="29"/>
      <c r="D189" s="30"/>
      <c r="E189" s="31" t="s">
        <v>1184</v>
      </c>
      <c r="F189" s="32"/>
      <c r="G189" s="32"/>
      <c r="H189" s="32"/>
      <c r="I189" s="32"/>
      <c r="J189" s="32"/>
      <c r="K189" s="32"/>
      <c r="L189" s="32"/>
      <c r="M189" s="33"/>
      <c r="N189" s="31" t="s">
        <v>721</v>
      </c>
      <c r="O189" s="32"/>
      <c r="P189" s="32"/>
      <c r="Q189" s="32"/>
      <c r="R189" s="32"/>
      <c r="S189" s="32"/>
      <c r="T189" s="32"/>
      <c r="U189" s="32"/>
      <c r="V189" s="32"/>
      <c r="W189" s="32"/>
      <c r="X189" s="32"/>
      <c r="Y189" s="32"/>
      <c r="Z189" s="32"/>
      <c r="AA189" s="33"/>
      <c r="AB189" s="31" t="s">
        <v>786</v>
      </c>
      <c r="AC189" s="32"/>
      <c r="AD189" s="32"/>
      <c r="AE189" s="32"/>
      <c r="AF189" s="32"/>
      <c r="AG189" s="32"/>
      <c r="AH189" s="32"/>
      <c r="AI189" s="32"/>
      <c r="AJ189" s="32"/>
      <c r="AK189" s="32"/>
      <c r="AL189" s="32"/>
      <c r="AM189" s="32"/>
      <c r="AN189" s="32"/>
      <c r="AO189" s="33"/>
      <c r="AP189" s="34" t="s">
        <v>873</v>
      </c>
      <c r="AQ189" s="35"/>
      <c r="AR189" s="35"/>
      <c r="AS189" s="35"/>
      <c r="AT189" s="36"/>
      <c r="AU189" s="37" t="s">
        <v>996</v>
      </c>
      <c r="AV189" s="37"/>
      <c r="AW189" s="37"/>
      <c r="AX189" s="37"/>
      <c r="AY189" s="37"/>
      <c r="AZ189" s="37"/>
      <c r="BA189" s="37"/>
      <c r="BB189" s="37"/>
      <c r="BC189" s="37"/>
      <c r="BI189" s="12" t="str">
        <f t="shared" si="18"/>
        <v>ITEM1=20231222</v>
      </c>
      <c r="BJ189" s="12" t="str">
        <f t="shared" si="19"/>
        <v>ITEM2=Ⅲ　特定個人情報の取扱いプロセスにおけるリスク対策
　（２）都道府県知事保存附票本人確認情報ファイル
　　７　特定個人情報の保管・消去
　　　リスク１　特定個人情報の漏えい・滅失・毀損リスク
　　　　リスクへの対策は十分か</v>
      </c>
      <c r="BK189" s="12" t="str">
        <f t="shared" si="20"/>
        <v>ITEM3=―</v>
      </c>
      <c r="BL189" s="12" t="str">
        <f t="shared" si="21"/>
        <v>ITEM4=十分である</v>
      </c>
      <c r="BM189" s="12" t="str">
        <f t="shared" si="22"/>
        <v>ITEM5=1</v>
      </c>
      <c r="BN189" s="12" t="str">
        <f t="shared" si="23"/>
        <v>ITEM6=重要な変更（「デジタル手続法」の施行及び住民基本台帳法の一部改正に伴う変更）のため</v>
      </c>
    </row>
    <row r="190" spans="1:66" ht="121.8" customHeight="1">
      <c r="A190" s="28">
        <v>45282</v>
      </c>
      <c r="B190" s="29"/>
      <c r="C190" s="29"/>
      <c r="D190" s="30"/>
      <c r="E190" s="31" t="s">
        <v>1185</v>
      </c>
      <c r="F190" s="32"/>
      <c r="G190" s="32"/>
      <c r="H190" s="32"/>
      <c r="I190" s="32"/>
      <c r="J190" s="32"/>
      <c r="K190" s="32"/>
      <c r="L190" s="32"/>
      <c r="M190" s="33"/>
      <c r="N190" s="31" t="s">
        <v>721</v>
      </c>
      <c r="O190" s="32"/>
      <c r="P190" s="32"/>
      <c r="Q190" s="32"/>
      <c r="R190" s="32"/>
      <c r="S190" s="32"/>
      <c r="T190" s="32"/>
      <c r="U190" s="32"/>
      <c r="V190" s="32"/>
      <c r="W190" s="32"/>
      <c r="X190" s="32"/>
      <c r="Y190" s="32"/>
      <c r="Z190" s="32"/>
      <c r="AA190" s="33"/>
      <c r="AB190" s="31" t="s">
        <v>1186</v>
      </c>
      <c r="AC190" s="32"/>
      <c r="AD190" s="32"/>
      <c r="AE190" s="32"/>
      <c r="AF190" s="32"/>
      <c r="AG190" s="32"/>
      <c r="AH190" s="32"/>
      <c r="AI190" s="32"/>
      <c r="AJ190" s="32"/>
      <c r="AK190" s="32"/>
      <c r="AL190" s="32"/>
      <c r="AM190" s="32"/>
      <c r="AN190" s="32"/>
      <c r="AO190" s="33"/>
      <c r="AP190" s="34" t="s">
        <v>873</v>
      </c>
      <c r="AQ190" s="35"/>
      <c r="AR190" s="35"/>
      <c r="AS190" s="35"/>
      <c r="AT190" s="36"/>
      <c r="AU190" s="37" t="s">
        <v>996</v>
      </c>
      <c r="AV190" s="37"/>
      <c r="AW190" s="37"/>
      <c r="AX190" s="37"/>
      <c r="AY190" s="37"/>
      <c r="AZ190" s="37"/>
      <c r="BA190" s="37"/>
      <c r="BB190" s="37"/>
      <c r="BC190" s="37"/>
      <c r="BI190" s="12" t="str">
        <f t="shared" si="18"/>
        <v>ITEM1=20231222</v>
      </c>
      <c r="BJ190" s="12" t="str">
        <f t="shared" si="19"/>
        <v>ITEM2=Ⅲ　特定個人情報の取扱いプロセスにおけるリスク対策
　（２）都道府県知事保存附票本人確認情報ファイル
　　７　特定個人情報の保管・消去
　　　リスク２　特定個人情報が古い情報のまま保管され続けるリスク
　　　　リスクに対する措置の内容</v>
      </c>
      <c r="BK190" s="12" t="str">
        <f t="shared" si="20"/>
        <v>ITEM3=―</v>
      </c>
      <c r="BL190" s="12" t="str">
        <f t="shared" si="21"/>
        <v>ITEM4=附票本人確認情報の提供・移転に併せて提供される個人番号は、自都道府県の他の執行機関又は他部署等からの求めにより提供・移転された後は、障害発生等により提供・移転先で情報を受領できなかった場合に備えて一時的に保存されるのみであり、情報が更新される必要はない。</v>
      </c>
      <c r="BM190" s="12" t="str">
        <f t="shared" si="22"/>
        <v>ITEM5=1</v>
      </c>
      <c r="BN190" s="12" t="str">
        <f t="shared" si="23"/>
        <v>ITEM6=重要な変更（「デジタル手続法」の施行及び住民基本台帳法の一部改正に伴う変更）のため</v>
      </c>
    </row>
    <row r="191" spans="1:66" ht="121.8" customHeight="1">
      <c r="A191" s="28">
        <v>45282</v>
      </c>
      <c r="B191" s="29"/>
      <c r="C191" s="29"/>
      <c r="D191" s="30"/>
      <c r="E191" s="31" t="s">
        <v>1187</v>
      </c>
      <c r="F191" s="32"/>
      <c r="G191" s="32"/>
      <c r="H191" s="32"/>
      <c r="I191" s="32"/>
      <c r="J191" s="32"/>
      <c r="K191" s="32"/>
      <c r="L191" s="32"/>
      <c r="M191" s="33"/>
      <c r="N191" s="31" t="s">
        <v>721</v>
      </c>
      <c r="O191" s="32"/>
      <c r="P191" s="32"/>
      <c r="Q191" s="32"/>
      <c r="R191" s="32"/>
      <c r="S191" s="32"/>
      <c r="T191" s="32"/>
      <c r="U191" s="32"/>
      <c r="V191" s="32"/>
      <c r="W191" s="32"/>
      <c r="X191" s="32"/>
      <c r="Y191" s="32"/>
      <c r="Z191" s="32"/>
      <c r="AA191" s="33"/>
      <c r="AB191" s="31" t="s">
        <v>786</v>
      </c>
      <c r="AC191" s="32"/>
      <c r="AD191" s="32"/>
      <c r="AE191" s="32"/>
      <c r="AF191" s="32"/>
      <c r="AG191" s="32"/>
      <c r="AH191" s="32"/>
      <c r="AI191" s="32"/>
      <c r="AJ191" s="32"/>
      <c r="AK191" s="32"/>
      <c r="AL191" s="32"/>
      <c r="AM191" s="32"/>
      <c r="AN191" s="32"/>
      <c r="AO191" s="33"/>
      <c r="AP191" s="34" t="s">
        <v>873</v>
      </c>
      <c r="AQ191" s="35"/>
      <c r="AR191" s="35"/>
      <c r="AS191" s="35"/>
      <c r="AT191" s="36"/>
      <c r="AU191" s="37" t="s">
        <v>996</v>
      </c>
      <c r="AV191" s="37"/>
      <c r="AW191" s="37"/>
      <c r="AX191" s="37"/>
      <c r="AY191" s="37"/>
      <c r="AZ191" s="37"/>
      <c r="BA191" s="37"/>
      <c r="BB191" s="37"/>
      <c r="BC191" s="37"/>
      <c r="BI191" s="12" t="str">
        <f t="shared" si="18"/>
        <v>ITEM1=20231222</v>
      </c>
      <c r="BJ191" s="12" t="str">
        <f t="shared" si="19"/>
        <v>ITEM2=Ⅲ　特定個人情報の取扱いプロセスにおけるリスク対策
　（２）都道府県知事保存附票本人確認情報ファイル
　　７　特定個人情報の保管・消去
　　　リスク２　特定個人情報が古い情報のまま保管され続けるリスク
　　　　リスクへの対策は十分か</v>
      </c>
      <c r="BK191" s="12" t="str">
        <f t="shared" si="20"/>
        <v>ITEM3=―</v>
      </c>
      <c r="BL191" s="12" t="str">
        <f t="shared" si="21"/>
        <v>ITEM4=十分である</v>
      </c>
      <c r="BM191" s="12" t="str">
        <f t="shared" si="22"/>
        <v>ITEM5=1</v>
      </c>
      <c r="BN191" s="12" t="str">
        <f t="shared" si="23"/>
        <v>ITEM6=重要な変更（「デジタル手続法」の施行及び住民基本台帳法の一部改正に伴う変更）のため</v>
      </c>
    </row>
    <row r="192" spans="1:66" ht="180" customHeight="1">
      <c r="A192" s="28">
        <v>45282</v>
      </c>
      <c r="B192" s="29"/>
      <c r="C192" s="29"/>
      <c r="D192" s="30"/>
      <c r="E192" s="31" t="s">
        <v>1188</v>
      </c>
      <c r="F192" s="32"/>
      <c r="G192" s="32"/>
      <c r="H192" s="32"/>
      <c r="I192" s="32"/>
      <c r="J192" s="32"/>
      <c r="K192" s="32"/>
      <c r="L192" s="32"/>
      <c r="M192" s="33"/>
      <c r="N192" s="31" t="s">
        <v>721</v>
      </c>
      <c r="O192" s="32"/>
      <c r="P192" s="32"/>
      <c r="Q192" s="32"/>
      <c r="R192" s="32"/>
      <c r="S192" s="32"/>
      <c r="T192" s="32"/>
      <c r="U192" s="32"/>
      <c r="V192" s="32"/>
      <c r="W192" s="32"/>
      <c r="X192" s="32"/>
      <c r="Y192" s="32"/>
      <c r="Z192" s="32"/>
      <c r="AA192" s="33"/>
      <c r="AB192" s="31" t="s">
        <v>1189</v>
      </c>
      <c r="AC192" s="32"/>
      <c r="AD192" s="32"/>
      <c r="AE192" s="32"/>
      <c r="AF192" s="32"/>
      <c r="AG192" s="32"/>
      <c r="AH192" s="32"/>
      <c r="AI192" s="32"/>
      <c r="AJ192" s="32"/>
      <c r="AK192" s="32"/>
      <c r="AL192" s="32"/>
      <c r="AM192" s="32"/>
      <c r="AN192" s="32"/>
      <c r="AO192" s="33"/>
      <c r="AP192" s="34" t="s">
        <v>873</v>
      </c>
      <c r="AQ192" s="35"/>
      <c r="AR192" s="35"/>
      <c r="AS192" s="35"/>
      <c r="AT192" s="36"/>
      <c r="AU192" s="37" t="s">
        <v>996</v>
      </c>
      <c r="AV192" s="37"/>
      <c r="AW192" s="37"/>
      <c r="AX192" s="37"/>
      <c r="AY192" s="37"/>
      <c r="AZ192" s="37"/>
      <c r="BA192" s="37"/>
      <c r="BB192" s="37"/>
      <c r="BC192" s="37"/>
      <c r="BI192" s="12" t="str">
        <f t="shared" si="18"/>
        <v>ITEM1=20231222</v>
      </c>
      <c r="BJ192" s="12" t="str">
        <f t="shared" si="19"/>
        <v>ITEM2=Ⅲ　特定個人情報の取扱いプロセスにおけるリスク対策
　（２）都道府県知事保存附票本人確認情報ファイル
　　７　特定個人情報の保管・消去
　　　リスク３　特定個人情報が消去されずいつまでも存在するリスク
　　　　消去手順</v>
      </c>
      <c r="BK192" s="12" t="str">
        <f t="shared" si="20"/>
        <v>ITEM3=―</v>
      </c>
      <c r="BL192" s="12" t="str">
        <f t="shared" si="21"/>
        <v>ITEM4=定めている
・障害発生等により提供・移転先で情報を受領できなかった場合に備えた一時的な保存の終了後、特定個人情報をシステムにて自動判別し消去する（消去されたデータは、復元できない）
・磁気ディスクの廃棄時は、府職員が要領・手順書等に基づき、内容の消去、破壊等を行うとともに、磁気ディスク管理簿にその記録を残す。
・保存期間が経過した帳票等の紙媒体については、府職員が要領にもとづき溶解処理等を行う。</v>
      </c>
      <c r="BM192" s="12" t="str">
        <f t="shared" si="22"/>
        <v>ITEM5=1</v>
      </c>
      <c r="BN192" s="12" t="str">
        <f t="shared" si="23"/>
        <v>ITEM6=重要な変更（「デジタル手続法」の施行及び住民基本台帳法の一部改正に伴う変更）のため</v>
      </c>
    </row>
    <row r="193" spans="1:66" ht="120" customHeight="1">
      <c r="A193" s="28">
        <v>45282</v>
      </c>
      <c r="B193" s="29"/>
      <c r="C193" s="29"/>
      <c r="D193" s="30"/>
      <c r="E193" s="31" t="s">
        <v>1190</v>
      </c>
      <c r="F193" s="32"/>
      <c r="G193" s="32"/>
      <c r="H193" s="32"/>
      <c r="I193" s="32"/>
      <c r="J193" s="32"/>
      <c r="K193" s="32"/>
      <c r="L193" s="32"/>
      <c r="M193" s="33"/>
      <c r="N193" s="31"/>
      <c r="O193" s="32"/>
      <c r="P193" s="32"/>
      <c r="Q193" s="32"/>
      <c r="R193" s="32"/>
      <c r="S193" s="32"/>
      <c r="T193" s="32"/>
      <c r="U193" s="32"/>
      <c r="V193" s="32"/>
      <c r="W193" s="32"/>
      <c r="X193" s="32"/>
      <c r="Y193" s="32"/>
      <c r="Z193" s="32"/>
      <c r="AA193" s="33"/>
      <c r="AB193" s="31" t="s">
        <v>1191</v>
      </c>
      <c r="AC193" s="32"/>
      <c r="AD193" s="32"/>
      <c r="AE193" s="32"/>
      <c r="AF193" s="32"/>
      <c r="AG193" s="32"/>
      <c r="AH193" s="32"/>
      <c r="AI193" s="32"/>
      <c r="AJ193" s="32"/>
      <c r="AK193" s="32"/>
      <c r="AL193" s="32"/>
      <c r="AM193" s="32"/>
      <c r="AN193" s="32"/>
      <c r="AO193" s="33"/>
      <c r="AP193" s="34" t="s">
        <v>873</v>
      </c>
      <c r="AQ193" s="35"/>
      <c r="AR193" s="35"/>
      <c r="AS193" s="35"/>
      <c r="AT193" s="36"/>
      <c r="AU193" s="37" t="s">
        <v>996</v>
      </c>
      <c r="AV193" s="37"/>
      <c r="AW193" s="37"/>
      <c r="AX193" s="37"/>
      <c r="AY193" s="37"/>
      <c r="AZ193" s="37"/>
      <c r="BA193" s="37"/>
      <c r="BB193" s="37"/>
      <c r="BC193" s="37"/>
      <c r="BI193" s="12" t="str">
        <f t="shared" si="18"/>
        <v>ITEM1=20231222</v>
      </c>
      <c r="BJ193" s="12" t="str">
        <f t="shared" si="19"/>
        <v>ITEM2=Ⅲ　特定個人情報の取扱いプロセスにおけるリスク対策
　（２）都道府県知事保存附票本人確認情報ファイル
　　７　特定個人情報の保管・消去
　　　リスク３　特定個人情報が消去されずいつまでも存在するリスク
　　　　リスクへの対策は十分か</v>
      </c>
      <c r="BK193" s="12" t="str">
        <f t="shared" si="20"/>
        <v>ITEM3=</v>
      </c>
      <c r="BL193" s="12" t="str">
        <f t="shared" si="21"/>
        <v>ITEM4=十分である。</v>
      </c>
      <c r="BM193" s="12" t="str">
        <f t="shared" si="22"/>
        <v>ITEM5=1</v>
      </c>
      <c r="BN193" s="12" t="str">
        <f t="shared" si="23"/>
        <v>ITEM6=重要な変更（「デジタル手続法」の施行及び住民基本台帳法の一部改正に伴う変更）のため</v>
      </c>
    </row>
    <row r="194" spans="1:66" ht="102.6" customHeight="1">
      <c r="A194" s="28">
        <v>46085</v>
      </c>
      <c r="B194" s="29"/>
      <c r="C194" s="29"/>
      <c r="D194" s="30"/>
      <c r="E194" s="31" t="s">
        <v>1245</v>
      </c>
      <c r="F194" s="32"/>
      <c r="G194" s="32"/>
      <c r="H194" s="32"/>
      <c r="I194" s="32"/>
      <c r="J194" s="32"/>
      <c r="K194" s="32"/>
      <c r="L194" s="32"/>
      <c r="M194" s="33"/>
      <c r="N194" s="31" t="s">
        <v>1006</v>
      </c>
      <c r="O194" s="32"/>
      <c r="P194" s="32"/>
      <c r="Q194" s="32"/>
      <c r="R194" s="32"/>
      <c r="S194" s="32"/>
      <c r="T194" s="32"/>
      <c r="U194" s="32"/>
      <c r="V194" s="32"/>
      <c r="W194" s="32"/>
      <c r="X194" s="32"/>
      <c r="Y194" s="32"/>
      <c r="Z194" s="32"/>
      <c r="AA194" s="33"/>
      <c r="AB194" s="31" t="s">
        <v>699</v>
      </c>
      <c r="AC194" s="32"/>
      <c r="AD194" s="32"/>
      <c r="AE194" s="32"/>
      <c r="AF194" s="32"/>
      <c r="AG194" s="32"/>
      <c r="AH194" s="32"/>
      <c r="AI194" s="32"/>
      <c r="AJ194" s="32"/>
      <c r="AK194" s="32"/>
      <c r="AL194" s="32"/>
      <c r="AM194" s="32"/>
      <c r="AN194" s="32"/>
      <c r="AO194" s="33"/>
      <c r="AP194" s="34" t="s">
        <v>865</v>
      </c>
      <c r="AQ194" s="35"/>
      <c r="AR194" s="35"/>
      <c r="AS194" s="35"/>
      <c r="AT194" s="36"/>
      <c r="AU194" s="37" t="s">
        <v>1192</v>
      </c>
      <c r="AV194" s="37"/>
      <c r="AW194" s="37"/>
      <c r="AX194" s="37"/>
      <c r="AY194" s="37"/>
      <c r="AZ194" s="37"/>
      <c r="BA194" s="37"/>
      <c r="BB194" s="37"/>
      <c r="BC194" s="37"/>
      <c r="BI194" s="12" t="str">
        <f t="shared" si="18"/>
        <v>ITEM1=20260304</v>
      </c>
      <c r="BJ194" s="12" t="str">
        <f t="shared" si="19"/>
        <v>ITEM2=Ⅰ　基本情報
　２　特定個人情報ファイルを取り扱う事務において使用するシステム
 　　システム２
 　　　①システムの名称</v>
      </c>
      <c r="BK194" s="12" t="str">
        <f t="shared" si="20"/>
        <v>ITEM3=附票連携システム
※「３．特定個人情報ファイル名」に示す「都道府県知事保存附票本人確認情報ファイル」は、住民基本台帳ネットワークシステムの構成要素のうち、附票都道府県サーバにおいて管理がなされているため、以降は、附票連携システムの内の附票都道府県サーバ部分について記載する。</v>
      </c>
      <c r="BL194" s="12" t="str">
        <f t="shared" si="21"/>
        <v>ITEM4=附票連携システム
※「３．特定個人情報ファイル名」に示す「都道府県知事保存附票本人確認情報ファイル」は、附票連携システムの構成要素のうち、附票都道府県サーバにおいて管理がなされているため、以降は、附票連携システムの内の附票都道府県サーバ部分について記載する。</v>
      </c>
      <c r="BM194" s="12" t="str">
        <f t="shared" si="22"/>
        <v>ITEM5=2</v>
      </c>
      <c r="BN194" s="12" t="str">
        <f t="shared" si="23"/>
        <v>ITEM6=記載誤りのため</v>
      </c>
    </row>
    <row r="195" spans="1:66" ht="274.8" customHeight="1">
      <c r="A195" s="28">
        <v>46085</v>
      </c>
      <c r="B195" s="29"/>
      <c r="C195" s="29"/>
      <c r="D195" s="30"/>
      <c r="E195" s="31" t="s">
        <v>1015</v>
      </c>
      <c r="F195" s="32"/>
      <c r="G195" s="32"/>
      <c r="H195" s="32"/>
      <c r="I195" s="32"/>
      <c r="J195" s="32"/>
      <c r="K195" s="32"/>
      <c r="L195" s="32"/>
      <c r="M195" s="33"/>
      <c r="N195" s="31" t="s">
        <v>1016</v>
      </c>
      <c r="O195" s="32"/>
      <c r="P195" s="32"/>
      <c r="Q195" s="32"/>
      <c r="R195" s="32"/>
      <c r="S195" s="32"/>
      <c r="T195" s="32"/>
      <c r="U195" s="32"/>
      <c r="V195" s="32"/>
      <c r="W195" s="32"/>
      <c r="X195" s="32"/>
      <c r="Y195" s="32"/>
      <c r="Z195" s="32"/>
      <c r="AA195" s="33"/>
      <c r="AB195" s="31" t="s">
        <v>702</v>
      </c>
      <c r="AC195" s="32"/>
      <c r="AD195" s="32"/>
      <c r="AE195" s="32"/>
      <c r="AF195" s="32"/>
      <c r="AG195" s="32"/>
      <c r="AH195" s="32"/>
      <c r="AI195" s="32"/>
      <c r="AJ195" s="32"/>
      <c r="AK195" s="32"/>
      <c r="AL195" s="32"/>
      <c r="AM195" s="32"/>
      <c r="AN195" s="32"/>
      <c r="AO195" s="33"/>
      <c r="AP195" s="34" t="s">
        <v>865</v>
      </c>
      <c r="AQ195" s="35"/>
      <c r="AR195" s="35"/>
      <c r="AS195" s="35"/>
      <c r="AT195" s="36"/>
      <c r="AU195" s="37" t="s">
        <v>1193</v>
      </c>
      <c r="AV195" s="37"/>
      <c r="AW195" s="37"/>
      <c r="AX195" s="37"/>
      <c r="AY195" s="37"/>
      <c r="AZ195" s="37"/>
      <c r="BA195" s="37"/>
      <c r="BB195" s="37"/>
      <c r="BC195" s="37"/>
      <c r="BI195" s="12" t="str">
        <f t="shared" si="18"/>
        <v>ITEM1=20260304</v>
      </c>
      <c r="BJ195" s="12" t="str">
        <f t="shared" si="19"/>
        <v>ITEM2=Ⅰ　基本情報
　５　個人番号の利用　
　　法律上の根拠</v>
      </c>
      <c r="BK195" s="12" t="str">
        <f t="shared" si="20"/>
        <v>ITEM3=住民基本台帳法（住基法）（昭和４２年７月２５日法律第８１号）
・第７条（住民票の記載事項）
・第１２条の５（住民基本台帳の脱漏等に関する都道府県知事の通報）
・第３０条の６（市町村長から都道府県知事への本人確認情報の通知等）
・第３０条の７（都道府県知事から機構への本人確認情報の通知等）
・第３０条の８（本人確認情報の誤りに関する機構の通報）
・第３０条の１１（通知都道府県以外の都道府県の執行機関への本人確認情報の提供）
・第３０条の１３（都道府県の条例による本人確認情報の提供）
・第３０条の１５（本人確認情報の利用）
・第３０条の２２（市町村間の連絡調整等）
・第３０条の３２（自己の本人確認情報の開示）
・第３０条の３５（自己の本人確認情報の訂正）
・第３０条の４４の６第３項（都道府県知事保存附票本人確認情報（住民票コードに限る。）の利用）</v>
      </c>
      <c r="BL195" s="12" t="str">
        <f t="shared" si="21"/>
        <v>ITEM4=住民基本台帳法（住基法）（昭和４２年７月２５日法律第８１号）
・第７条（住民票の記載事項）
・第１２条の５（住民基本台帳の脱漏等に関する都道府県知事の通報）
・第３０条の６（市町村長から都道府県知事への本人確認情報の通知等）
・第３０条の７（都道府県知事から機構への本人確認情報の通知等）
・第３０条の８（本人確認情報の誤りに関する機構の通報）
・第３０条の１１（通知都道府県以外の都道府県の執行機関への本人確認情報の提供）
・第３０条の１５（本人確認情報の利用）
・第３０条の２２（市町村間の連絡調整等）
・第３０条の３２（自己の本人確認情報の開示）
・第３０条の３５（自己の本人確認情報の訂正）
・第３０条の４４の６第３項（都道府県知事保存附票本人確認情報（住民票コードに限る。）の利用）
・第３０条の１５の２第２項・第３項（準法定事務処理者への本人確認情報の提供等）
・第３０条の４４の７第２項・第３項（準法定事務処理者への附票本人確認情報の提供等）</v>
      </c>
      <c r="BM195" s="12" t="str">
        <f t="shared" si="22"/>
        <v>ITEM5=2</v>
      </c>
      <c r="BN195" s="12" t="str">
        <f t="shared" si="23"/>
        <v>ITEM6=個人情報の保護に関する法律及び行政手続における特定の個人を識別するための番号の利用等に関する法律の一部を改正する法律（平成27年9月9日法律第65号）による住基法の改正及び、行政手続における特定の個人を識別するための番号の利用等に関する法律等の一部を改正する法律（令和5年6月9日法律第48号）による住基法の改正に対応するため</v>
      </c>
    </row>
    <row r="196" spans="1:66" ht="97.2" customHeight="1">
      <c r="A196" s="28">
        <v>46085</v>
      </c>
      <c r="B196" s="29"/>
      <c r="C196" s="29"/>
      <c r="D196" s="30"/>
      <c r="E196" s="31" t="s">
        <v>1194</v>
      </c>
      <c r="F196" s="32"/>
      <c r="G196" s="32"/>
      <c r="H196" s="32"/>
      <c r="I196" s="32"/>
      <c r="J196" s="32"/>
      <c r="K196" s="32"/>
      <c r="L196" s="32"/>
      <c r="M196" s="33"/>
      <c r="N196" s="31" t="s">
        <v>1036</v>
      </c>
      <c r="O196" s="32"/>
      <c r="P196" s="32"/>
      <c r="Q196" s="32"/>
      <c r="R196" s="32"/>
      <c r="S196" s="32"/>
      <c r="T196" s="32"/>
      <c r="U196" s="32"/>
      <c r="V196" s="32"/>
      <c r="W196" s="32"/>
      <c r="X196" s="32"/>
      <c r="Y196" s="32"/>
      <c r="Z196" s="32"/>
      <c r="AA196" s="33"/>
      <c r="AB196" s="38">
        <v>45439</v>
      </c>
      <c r="AC196" s="32"/>
      <c r="AD196" s="32"/>
      <c r="AE196" s="32"/>
      <c r="AF196" s="32"/>
      <c r="AG196" s="32"/>
      <c r="AH196" s="32"/>
      <c r="AI196" s="32"/>
      <c r="AJ196" s="32"/>
      <c r="AK196" s="32"/>
      <c r="AL196" s="32"/>
      <c r="AM196" s="32"/>
      <c r="AN196" s="32"/>
      <c r="AO196" s="33"/>
      <c r="AP196" s="34" t="s">
        <v>865</v>
      </c>
      <c r="AQ196" s="35"/>
      <c r="AR196" s="35"/>
      <c r="AS196" s="35"/>
      <c r="AT196" s="36"/>
      <c r="AU196" s="37" t="s">
        <v>1195</v>
      </c>
      <c r="AV196" s="37"/>
      <c r="AW196" s="37"/>
      <c r="AX196" s="37"/>
      <c r="AY196" s="37"/>
      <c r="AZ196" s="37"/>
      <c r="BA196" s="37"/>
      <c r="BB196" s="37"/>
      <c r="BC196" s="37"/>
      <c r="BI196" s="12" t="str">
        <f t="shared" si="18"/>
        <v>ITEM1=20260304</v>
      </c>
      <c r="BJ196" s="12" t="str">
        <f t="shared" si="19"/>
        <v>ITEM2=Ⅱ　特定個人情報ファイルの概要
　（２）都道府県知事保存附票本人確認情報ファイル
２．基本情報
⑤保有開始日</v>
      </c>
      <c r="BK196" s="12" t="str">
        <f t="shared" si="20"/>
        <v>ITEM3=「情報通信技術の活用による行政手続等に係る関係者の利便性の向上並びに行政運営の簡素化及び効率化を図るための行政手続等における情報通信の技術の利用に関する法律等の一部を改正する法律（令和元年法律第16号）」附則第１条第10号にて規定される公布から起算して５年を超えない範囲内の政令で定める日。</v>
      </c>
      <c r="BL196" s="12" t="str">
        <f t="shared" si="21"/>
        <v>ITEM4=45439</v>
      </c>
      <c r="BM196" s="12" t="str">
        <f t="shared" si="22"/>
        <v>ITEM5=2</v>
      </c>
      <c r="BN196" s="12" t="str">
        <f t="shared" si="23"/>
        <v>ITEM6=同法が令和6年5月27日に施行されたため。</v>
      </c>
    </row>
    <row r="197" spans="1:66" ht="98.4" customHeight="1">
      <c r="A197" s="28">
        <v>46085</v>
      </c>
      <c r="B197" s="29"/>
      <c r="C197" s="29"/>
      <c r="D197" s="30"/>
      <c r="E197" s="31" t="s">
        <v>1196</v>
      </c>
      <c r="F197" s="32"/>
      <c r="G197" s="32"/>
      <c r="H197" s="32"/>
      <c r="I197" s="32"/>
      <c r="J197" s="32"/>
      <c r="K197" s="32"/>
      <c r="L197" s="32"/>
      <c r="M197" s="33"/>
      <c r="N197" s="31" t="s">
        <v>1036</v>
      </c>
      <c r="O197" s="32"/>
      <c r="P197" s="32"/>
      <c r="Q197" s="32"/>
      <c r="R197" s="32"/>
      <c r="S197" s="32"/>
      <c r="T197" s="32"/>
      <c r="U197" s="32"/>
      <c r="V197" s="32"/>
      <c r="W197" s="32"/>
      <c r="X197" s="32"/>
      <c r="Y197" s="32"/>
      <c r="Z197" s="32"/>
      <c r="AA197" s="33"/>
      <c r="AB197" s="38">
        <v>45439</v>
      </c>
      <c r="AC197" s="32"/>
      <c r="AD197" s="32"/>
      <c r="AE197" s="32"/>
      <c r="AF197" s="32"/>
      <c r="AG197" s="32"/>
      <c r="AH197" s="32"/>
      <c r="AI197" s="32"/>
      <c r="AJ197" s="32"/>
      <c r="AK197" s="32"/>
      <c r="AL197" s="32"/>
      <c r="AM197" s="32"/>
      <c r="AN197" s="32"/>
      <c r="AO197" s="33"/>
      <c r="AP197" s="34" t="s">
        <v>865</v>
      </c>
      <c r="AQ197" s="35"/>
      <c r="AR197" s="35"/>
      <c r="AS197" s="35"/>
      <c r="AT197" s="36"/>
      <c r="AU197" s="37" t="s">
        <v>1195</v>
      </c>
      <c r="AV197" s="37"/>
      <c r="AW197" s="37"/>
      <c r="AX197" s="37"/>
      <c r="AY197" s="37"/>
      <c r="AZ197" s="37"/>
      <c r="BA197" s="37"/>
      <c r="BB197" s="37"/>
      <c r="BC197" s="37"/>
      <c r="BI197" s="12" t="str">
        <f t="shared" si="18"/>
        <v>ITEM1=20260304</v>
      </c>
      <c r="BJ197" s="12" t="str">
        <f t="shared" si="19"/>
        <v>ITEM2=Ⅱ　特定個人情報ファイルの概要
　（２）都道府県知事保存附票本人確認情報ファイル
３．特定個人情報の入手・使用
⑨使用開始日</v>
      </c>
      <c r="BK197" s="12" t="str">
        <f t="shared" si="20"/>
        <v>ITEM3=「情報通信技術の活用による行政手続等に係る関係者の利便性の向上並びに行政運営の簡素化及び効率化を図るための行政手続等における情報通信の技術の利用に関する法律等の一部を改正する法律（令和元年法律第16号）」附則第１条第10号にて規定される公布から起算して５年を超えない範囲内の政令で定める日。</v>
      </c>
      <c r="BL197" s="12" t="str">
        <f t="shared" si="21"/>
        <v>ITEM4=45439</v>
      </c>
      <c r="BM197" s="12" t="str">
        <f t="shared" si="22"/>
        <v>ITEM5=2</v>
      </c>
      <c r="BN197" s="12" t="str">
        <f t="shared" si="23"/>
        <v>ITEM6=同法が令和6年5月27日に施行されたため。</v>
      </c>
    </row>
    <row r="198" spans="1:66" ht="243.6" customHeight="1">
      <c r="A198" s="28">
        <v>46085</v>
      </c>
      <c r="B198" s="29"/>
      <c r="C198" s="29"/>
      <c r="D198" s="30"/>
      <c r="E198" s="31" t="s">
        <v>1197</v>
      </c>
      <c r="F198" s="32"/>
      <c r="G198" s="32"/>
      <c r="H198" s="32"/>
      <c r="I198" s="32"/>
      <c r="J198" s="32"/>
      <c r="K198" s="32"/>
      <c r="L198" s="32"/>
      <c r="M198" s="33"/>
      <c r="N198" s="31" t="s">
        <v>1198</v>
      </c>
      <c r="O198" s="32"/>
      <c r="P198" s="32"/>
      <c r="Q198" s="32"/>
      <c r="R198" s="32"/>
      <c r="S198" s="32"/>
      <c r="T198" s="32"/>
      <c r="U198" s="32"/>
      <c r="V198" s="32"/>
      <c r="W198" s="32"/>
      <c r="X198" s="32"/>
      <c r="Y198" s="32"/>
      <c r="Z198" s="32"/>
      <c r="AA198" s="33"/>
      <c r="AB198" s="31" t="s">
        <v>1234</v>
      </c>
      <c r="AC198" s="32"/>
      <c r="AD198" s="32"/>
      <c r="AE198" s="32"/>
      <c r="AF198" s="32"/>
      <c r="AG198" s="32"/>
      <c r="AH198" s="32"/>
      <c r="AI198" s="32"/>
      <c r="AJ198" s="32"/>
      <c r="AK198" s="32"/>
      <c r="AL198" s="32"/>
      <c r="AM198" s="32"/>
      <c r="AN198" s="32"/>
      <c r="AO198" s="33"/>
      <c r="AP198" s="34" t="s">
        <v>873</v>
      </c>
      <c r="AQ198" s="35"/>
      <c r="AR198" s="35"/>
      <c r="AS198" s="35"/>
      <c r="AT198" s="36"/>
      <c r="AU198" s="37" t="s">
        <v>1199</v>
      </c>
      <c r="AV198" s="37"/>
      <c r="AW198" s="37"/>
      <c r="AX198" s="37"/>
      <c r="AY198" s="37"/>
      <c r="AZ198" s="37"/>
      <c r="BA198" s="37"/>
      <c r="BB198" s="37"/>
      <c r="BC198" s="37"/>
      <c r="BI198" s="12" t="str">
        <f t="shared" si="18"/>
        <v>ITEM1=20260304</v>
      </c>
      <c r="BJ198" s="12" t="str">
        <f t="shared" si="19"/>
        <v>ITEM2=Ⅱ特定個人情報ファイルの概要
 （別添２） 特定個人情報ファイル記録項目</v>
      </c>
      <c r="BK198" s="12" t="str">
        <f t="shared" si="20"/>
        <v>ITEM3=(2)都道府県知事保存附票本人確認情報ファイル
ア　附票本人確認情報
１．住民票コード　２．氏名　漢字　３．氏名　外字数　４．氏名　ふりがな　５．生年月日　６．性別　７．住所　市町村コード　８．住所　漢字　９，住所　外字数　１０．最終住所　漢字　１１．最終住所　外字数　１２．異動年月日　１３．旧住民票コード　１４．附票管理市町村コード　１５．附票本人確認情報状態区分　１６．外字フラグ　１７．外字パターン　１８．通知区分
イ　その他
１．個人番号（※国外転出者に係る事務処理に関し、番号法で認められた場合に限り、大阪府の他の執行機関又は他部署からの求めに応じ、当該個人の住民票コードを用いて、都道府県知事保存本人確認情報ファイルから個人番号を抽出し、提供・移転する場合がある。）</v>
      </c>
      <c r="BL198" s="12" t="str">
        <f t="shared" si="21"/>
        <v>ITEM4=(2)都道府県知事保存附票本人確認情報ファイル
ア　附票本人確認情報
１．住民票コード　２．氏名　漢字　３．氏名　外字数　４．氏名　ふりがな　５．生年月日　６．性別　７．住所　市町村コード　８．住所　漢字　９，住所　外字数　１０．最終住所　漢字　１１．最終住所　外字数　１２．異動年月日　１３．旧住民票コード　１４．附票管理市町村コード　１５．附票本人確認情報状態区分　１６．外字フラグ　１７．外字パターン　１８．通知区分　１９．旧氏　漢字　２０．旧氏　外字数　２１．旧氏　ふりがな　２２．旧氏　外字変更連番
イ　その他
１．個人番号（※国外転出者に係る事務処理に関し、番号法で認められた場合に限り、大阪府の他の執行機関又は他部署からの求めに応じ、当該個人の住民票コードを用いて、都道府県知事保存本人確認情報ファイルから個人番号を抽出し、提供・移転する場合がある。）</v>
      </c>
      <c r="BM198" s="12" t="str">
        <f t="shared" si="22"/>
        <v>ITEM5=1</v>
      </c>
      <c r="BN198" s="12" t="str">
        <f t="shared" si="23"/>
        <v>ITEM6=行政手続における特定の個人を識別するための番号の利用等に関する法律等の一部を改正する法律（令和5年法律第48号）による、戸籍附票への旧氏及び旧氏の振り仮名の記載追加に対応するため。</v>
      </c>
    </row>
    <row r="199" spans="1:66" ht="228.6" customHeight="1">
      <c r="A199" s="18">
        <v>46237</v>
      </c>
      <c r="B199" s="19"/>
      <c r="C199" s="19"/>
      <c r="D199" s="20"/>
      <c r="E199" s="21" t="s">
        <v>1242</v>
      </c>
      <c r="F199" s="22"/>
      <c r="G199" s="22"/>
      <c r="H199" s="22"/>
      <c r="I199" s="22"/>
      <c r="J199" s="22"/>
      <c r="K199" s="22"/>
      <c r="L199" s="22"/>
      <c r="M199" s="23"/>
      <c r="N199" s="21" t="s">
        <v>1243</v>
      </c>
      <c r="O199" s="22"/>
      <c r="P199" s="22"/>
      <c r="Q199" s="22"/>
      <c r="R199" s="22"/>
      <c r="S199" s="22"/>
      <c r="T199" s="22"/>
      <c r="U199" s="22"/>
      <c r="V199" s="22"/>
      <c r="W199" s="22"/>
      <c r="X199" s="22"/>
      <c r="Y199" s="22"/>
      <c r="Z199" s="22"/>
      <c r="AA199" s="23"/>
      <c r="AB199" s="21" t="s">
        <v>1285</v>
      </c>
      <c r="AC199" s="22"/>
      <c r="AD199" s="22"/>
      <c r="AE199" s="22"/>
      <c r="AF199" s="22"/>
      <c r="AG199" s="22"/>
      <c r="AH199" s="22"/>
      <c r="AI199" s="22"/>
      <c r="AJ199" s="22"/>
      <c r="AK199" s="22"/>
      <c r="AL199" s="22"/>
      <c r="AM199" s="22"/>
      <c r="AN199" s="22"/>
      <c r="AO199" s="23"/>
      <c r="AP199" s="24" t="s">
        <v>687</v>
      </c>
      <c r="AQ199" s="25"/>
      <c r="AR199" s="25"/>
      <c r="AS199" s="25"/>
      <c r="AT199" s="26"/>
      <c r="AU199" s="27" t="s">
        <v>1244</v>
      </c>
      <c r="AV199" s="27"/>
      <c r="AW199" s="27"/>
      <c r="AX199" s="27"/>
      <c r="AY199" s="27"/>
      <c r="AZ199" s="27"/>
      <c r="BA199" s="27"/>
      <c r="BB199" s="27"/>
      <c r="BC199" s="27"/>
      <c r="BI199" s="12" t="str">
        <f t="shared" si="18"/>
        <v>ITEM1=20260803</v>
      </c>
      <c r="BJ199" s="12" t="str">
        <f t="shared" si="19"/>
        <v>ITEM2=Ⅰ　基本情報
　１　特定個人情報ファイルを取り扱う事務
 　　　②事務の内容</v>
      </c>
      <c r="BK199" s="12" t="str">
        <f t="shared" si="20"/>
        <v>ITEM3=２．　附票本人確認情報の管理及び提供等に関する事務
大阪府は、市町村における市町村ＣＳ、大阪府における附票都道府県サーバ及び機構における附票全国サーバ等により構成される「附票連携システム」において、国外転出者に係る本人確認を行うための社会的基盤としての役割を担うため、４情報（氏名、住所、生年月日、性別）、住民票コード及びこれらの変更情報で構成される「都道府県知事保存附票本人確認情報ファイル」を作成し、戸籍の附票に関する記録を正確に行う責務がある。そのため、附票本人確認情報の管理及び提供等に係る以下の事務を実施する。なお、都道府県知事保存附票本人確認情報（以下条文に併せて記載する場合は、「都道府県知事保存附票本人確認情報」とし、それ以外の記載は、「附票本人確認情報」とする。）には、個人番号は含まれない。</v>
      </c>
      <c r="BL199" s="12" t="str">
        <f t="shared" si="21"/>
        <v>ITEM4=２．　附票本人確認情報の管理及び提供等に関する事務
大阪府は、市町村における市町村ＣＳ、大阪府における附票都道府県サーバ及び機構における附票全国サーバ等により構成される「附票連携システム」において、国外転出者に係る本人確認を行うための社会的基盤としての役割を担うため、５情報（氏名、氏名の振り仮名、住所、生年月日、性別）、住民票コード及びこれらの変更情報で構成される「都道府県知事保存附票本人確認情報ファイル」を作成し、戸籍の附票に関する記録を正確に行う責務がある。そのため、附票本人確認情報の管理及び提供等に係る以下の事務を実施する。なお、都道府県知事保存附票本人確認情報（以下条文に併せて記載する場合は、「都道府県知事保存附票本人確認情報」とし、それ以外の記載は、「附票本人確認情報」とする。）には、個人番号は含まれない。</v>
      </c>
      <c r="BM199" s="12" t="str">
        <f t="shared" si="22"/>
        <v>ITEM5=2</v>
      </c>
      <c r="BN199" s="12" t="str">
        <f t="shared" si="23"/>
        <v>ITEM6=【令和７年５月様式】への移行に伴い、様式の記載と評価書の記載とを揃えるため。</v>
      </c>
    </row>
    <row r="200" spans="1:66" ht="130.19999999999999" customHeight="1">
      <c r="A200" s="18">
        <v>46237</v>
      </c>
      <c r="B200" s="19"/>
      <c r="C200" s="19"/>
      <c r="D200" s="20"/>
      <c r="E200" s="21" t="s">
        <v>1246</v>
      </c>
      <c r="F200" s="22"/>
      <c r="G200" s="22"/>
      <c r="H200" s="22"/>
      <c r="I200" s="22"/>
      <c r="J200" s="22"/>
      <c r="K200" s="22"/>
      <c r="L200" s="22"/>
      <c r="M200" s="23"/>
      <c r="N200" s="21" t="s">
        <v>1286</v>
      </c>
      <c r="O200" s="22"/>
      <c r="P200" s="22"/>
      <c r="Q200" s="22"/>
      <c r="R200" s="22"/>
      <c r="S200" s="22"/>
      <c r="T200" s="22"/>
      <c r="U200" s="22"/>
      <c r="V200" s="22"/>
      <c r="W200" s="22"/>
      <c r="X200" s="22"/>
      <c r="Y200" s="22"/>
      <c r="Z200" s="22"/>
      <c r="AA200" s="23"/>
      <c r="AB200" s="21" t="s">
        <v>1287</v>
      </c>
      <c r="AC200" s="22"/>
      <c r="AD200" s="22"/>
      <c r="AE200" s="22"/>
      <c r="AF200" s="22"/>
      <c r="AG200" s="22"/>
      <c r="AH200" s="22"/>
      <c r="AI200" s="22"/>
      <c r="AJ200" s="22"/>
      <c r="AK200" s="22"/>
      <c r="AL200" s="22"/>
      <c r="AM200" s="22"/>
      <c r="AN200" s="22"/>
      <c r="AO200" s="23"/>
      <c r="AP200" s="24" t="s">
        <v>687</v>
      </c>
      <c r="AQ200" s="25"/>
      <c r="AR200" s="25"/>
      <c r="AS200" s="25"/>
      <c r="AT200" s="26"/>
      <c r="AU200" s="27" t="s">
        <v>1249</v>
      </c>
      <c r="AV200" s="27"/>
      <c r="AW200" s="27"/>
      <c r="AX200" s="27"/>
      <c r="AY200" s="27"/>
      <c r="AZ200" s="27"/>
      <c r="BA200" s="27"/>
      <c r="BB200" s="27"/>
      <c r="BC200" s="27"/>
      <c r="BI200" s="12" t="str">
        <f t="shared" si="18"/>
        <v>ITEM1=20260803</v>
      </c>
      <c r="BJ200" s="12" t="str">
        <f t="shared" si="19"/>
        <v>ITEM2=Ⅰ　基本情報
　２　特定個人情報ファイルを取り扱う事務において使用するシステム
 　　システム１
 　　　②システムの機能</v>
      </c>
      <c r="BK200" s="12" t="str">
        <f t="shared" si="20"/>
        <v>ITEM3=２．大阪府の他の執行機関への情報提供又は他部署への移転
：大阪府の他の執行機関又は他部署による住基法に基づく情報照会に対応するため、照会のあった当該個人の個人番号、又は４情報等に対応する本人確認情報を都道府県知事保存本人確認情報ファイルから抽出し、照会元に提供・移転する。</v>
      </c>
      <c r="BL200" s="12" t="str">
        <f t="shared" si="21"/>
        <v>ITEM4=２．大阪府の他の執行機関への情報提供又は他部署への移転
：大阪府の他の執行機関又は他部署による住基法に基づく情報照会に対応するため、照会のあった当該個人の個人番号、５情報又はその他住民票関係情報に対応する本人確認情報を都道府県知事保存本人確認情報ファイルから抽出し、照会元に提供・移転する。</v>
      </c>
      <c r="BM200" s="12" t="str">
        <f t="shared" si="22"/>
        <v>ITEM5=2</v>
      </c>
      <c r="BN200" s="12" t="str">
        <f t="shared" si="23"/>
        <v>ITEM6=都道府県の業務効率化を目的として、都道府県が所管する住基ネットの都道府県サーバに、都道府県の端末から直接、ある基準日において自都道府県内に在住する住民の本人確認情報を一括で取得できる機能（一括抽出機能）の拡張の開発を行うことに伴う記載の見直しのため。</v>
      </c>
    </row>
    <row r="201" spans="1:66" ht="87" customHeight="1">
      <c r="A201" s="18">
        <v>46237</v>
      </c>
      <c r="B201" s="19"/>
      <c r="C201" s="19"/>
      <c r="D201" s="20"/>
      <c r="E201" s="21" t="s">
        <v>1247</v>
      </c>
      <c r="F201" s="22"/>
      <c r="G201" s="22"/>
      <c r="H201" s="22"/>
      <c r="I201" s="22"/>
      <c r="J201" s="22"/>
      <c r="K201" s="22"/>
      <c r="L201" s="22"/>
      <c r="M201" s="23"/>
      <c r="N201" s="21" t="s">
        <v>1288</v>
      </c>
      <c r="O201" s="22"/>
      <c r="P201" s="22"/>
      <c r="Q201" s="22"/>
      <c r="R201" s="22"/>
      <c r="S201" s="22"/>
      <c r="T201" s="22"/>
      <c r="U201" s="22"/>
      <c r="V201" s="22"/>
      <c r="W201" s="22"/>
      <c r="X201" s="22"/>
      <c r="Y201" s="22"/>
      <c r="Z201" s="22"/>
      <c r="AA201" s="23"/>
      <c r="AB201" s="21" t="s">
        <v>1289</v>
      </c>
      <c r="AC201" s="22"/>
      <c r="AD201" s="22"/>
      <c r="AE201" s="22"/>
      <c r="AF201" s="22"/>
      <c r="AG201" s="22"/>
      <c r="AH201" s="22"/>
      <c r="AI201" s="22"/>
      <c r="AJ201" s="22"/>
      <c r="AK201" s="22"/>
      <c r="AL201" s="22"/>
      <c r="AM201" s="22"/>
      <c r="AN201" s="22"/>
      <c r="AO201" s="23"/>
      <c r="AP201" s="24" t="s">
        <v>687</v>
      </c>
      <c r="AQ201" s="25"/>
      <c r="AR201" s="25"/>
      <c r="AS201" s="25"/>
      <c r="AT201" s="26"/>
      <c r="AU201" s="27" t="s">
        <v>1248</v>
      </c>
      <c r="AV201" s="27"/>
      <c r="AW201" s="27"/>
      <c r="AX201" s="27"/>
      <c r="AY201" s="27"/>
      <c r="AZ201" s="27"/>
      <c r="BA201" s="27"/>
      <c r="BB201" s="27"/>
      <c r="BC201" s="27"/>
      <c r="BI201" s="12" t="str">
        <f t="shared" si="18"/>
        <v>ITEM1=20260803</v>
      </c>
      <c r="BJ201" s="12" t="str">
        <f t="shared" si="19"/>
        <v>ITEM2=Ⅰ　基本情報
　２　特定個人情報ファイルを取り扱う事務において使用するシステム
 　　システム１
 　　　②システムの機能</v>
      </c>
      <c r="BK201" s="12" t="str">
        <f t="shared" si="20"/>
        <v>ITEM3=４．機構への情報照会
：大阪府知事部局及び他の執行機関が全国サーバに対して住民票コード、個人番号又は4情報の組合せをキーとした本人確認情報照会要求を行い、該当する個人の本人確認情報を受領する。</v>
      </c>
      <c r="BL201" s="12" t="str">
        <f t="shared" si="21"/>
        <v>ITEM4=４．機構への情報照会
：大阪府知事部局及び他の執行機関が全国サーバに対して住民票コード、個人番号又は５情報の組合せをキーとした本人確認情報照会要求を行い、該当する個人の本人確認情報を受領する。</v>
      </c>
      <c r="BM201" s="12" t="str">
        <f t="shared" si="22"/>
        <v>ITEM5=2</v>
      </c>
      <c r="BN201" s="12" t="str">
        <f t="shared" si="23"/>
        <v>ITEM6=【令和７年５月様式】への移行に伴い、様式の記載と評価書の記載とを揃えるため。</v>
      </c>
    </row>
    <row r="202" spans="1:66" ht="87" customHeight="1">
      <c r="A202" s="18">
        <v>46237</v>
      </c>
      <c r="B202" s="19"/>
      <c r="C202" s="19"/>
      <c r="D202" s="20"/>
      <c r="E202" s="21" t="s">
        <v>1247</v>
      </c>
      <c r="F202" s="22"/>
      <c r="G202" s="22"/>
      <c r="H202" s="22"/>
      <c r="I202" s="22"/>
      <c r="J202" s="22"/>
      <c r="K202" s="22"/>
      <c r="L202" s="22"/>
      <c r="M202" s="23"/>
      <c r="N202" s="21" t="s">
        <v>1290</v>
      </c>
      <c r="O202" s="22"/>
      <c r="P202" s="22"/>
      <c r="Q202" s="22"/>
      <c r="R202" s="22"/>
      <c r="S202" s="22"/>
      <c r="T202" s="22"/>
      <c r="U202" s="22"/>
      <c r="V202" s="22"/>
      <c r="W202" s="22"/>
      <c r="X202" s="22"/>
      <c r="Y202" s="22"/>
      <c r="Z202" s="22"/>
      <c r="AA202" s="23"/>
      <c r="AB202" s="21" t="s">
        <v>1291</v>
      </c>
      <c r="AC202" s="22"/>
      <c r="AD202" s="22"/>
      <c r="AE202" s="22"/>
      <c r="AF202" s="22"/>
      <c r="AG202" s="22"/>
      <c r="AH202" s="22"/>
      <c r="AI202" s="22"/>
      <c r="AJ202" s="22"/>
      <c r="AK202" s="22"/>
      <c r="AL202" s="22"/>
      <c r="AM202" s="22"/>
      <c r="AN202" s="22"/>
      <c r="AO202" s="23"/>
      <c r="AP202" s="24" t="s">
        <v>687</v>
      </c>
      <c r="AQ202" s="25"/>
      <c r="AR202" s="25"/>
      <c r="AS202" s="25"/>
      <c r="AT202" s="26"/>
      <c r="AU202" s="27" t="s">
        <v>1248</v>
      </c>
      <c r="AV202" s="27"/>
      <c r="AW202" s="27"/>
      <c r="AX202" s="27"/>
      <c r="AY202" s="27"/>
      <c r="AZ202" s="27"/>
      <c r="BA202" s="27"/>
      <c r="BB202" s="27"/>
      <c r="BC202" s="27"/>
      <c r="BI202" s="12" t="str">
        <f t="shared" si="18"/>
        <v>ITEM1=20260803</v>
      </c>
      <c r="BJ202" s="12" t="str">
        <f t="shared" si="19"/>
        <v>ITEM2=Ⅰ　基本情報
　２　特定個人情報ファイルを取り扱う事務において使用するシステム
 　　システム１
 　　　②システムの機能</v>
      </c>
      <c r="BK202" s="12" t="str">
        <f t="shared" si="20"/>
        <v>ITEM3=５．本人確認情報検索
：都道府県サーバの代表端末又は業務端末において入力された個人番号及び４情報（氏名、住所、性別、生年月日）の組合せをキーに都道府県知事保存本人確認情報ファイルを検索し、検索条件に該当する本人確認情報の一覧を画面上に表示する。</v>
      </c>
      <c r="BL202" s="12" t="str">
        <f t="shared" si="21"/>
        <v>ITEM4=５．本人確認情報検索
：都道府県サーバの代表端末又は業務端末において入力された個人番号及び５情報（氏名、氏名の振り仮名、住所、性別、生年月日）の組合せをキーに都道府県知事保存本人確認情報ファイルを検索し、検索条件に該当する本人確認情報の一覧を画面上に表示する。</v>
      </c>
      <c r="BM202" s="12" t="str">
        <f t="shared" si="22"/>
        <v>ITEM5=2</v>
      </c>
      <c r="BN202" s="12" t="str">
        <f t="shared" si="23"/>
        <v>ITEM6=【令和７年５月様式】への移行に伴い、様式の記載と評価書の記載とを揃えるため。</v>
      </c>
    </row>
    <row r="203" spans="1:66" ht="163.19999999999999" customHeight="1">
      <c r="A203" s="18">
        <v>46237</v>
      </c>
      <c r="B203" s="19"/>
      <c r="C203" s="19"/>
      <c r="D203" s="20"/>
      <c r="E203" s="21" t="s">
        <v>1250</v>
      </c>
      <c r="F203" s="22"/>
      <c r="G203" s="22"/>
      <c r="H203" s="22"/>
      <c r="I203" s="22"/>
      <c r="J203" s="22"/>
      <c r="K203" s="22"/>
      <c r="L203" s="22"/>
      <c r="M203" s="23"/>
      <c r="N203" s="21" t="s">
        <v>1292</v>
      </c>
      <c r="O203" s="22"/>
      <c r="P203" s="22"/>
      <c r="Q203" s="22"/>
      <c r="R203" s="22"/>
      <c r="S203" s="22"/>
      <c r="T203" s="22"/>
      <c r="U203" s="22"/>
      <c r="V203" s="22"/>
      <c r="W203" s="22"/>
      <c r="X203" s="22"/>
      <c r="Y203" s="22"/>
      <c r="Z203" s="22"/>
      <c r="AA203" s="23"/>
      <c r="AB203" s="21" t="s">
        <v>1293</v>
      </c>
      <c r="AC203" s="22"/>
      <c r="AD203" s="22"/>
      <c r="AE203" s="22"/>
      <c r="AF203" s="22"/>
      <c r="AG203" s="22"/>
      <c r="AH203" s="22"/>
      <c r="AI203" s="22"/>
      <c r="AJ203" s="22"/>
      <c r="AK203" s="22"/>
      <c r="AL203" s="22"/>
      <c r="AM203" s="22"/>
      <c r="AN203" s="22"/>
      <c r="AO203" s="23"/>
      <c r="AP203" s="24" t="s">
        <v>687</v>
      </c>
      <c r="AQ203" s="25"/>
      <c r="AR203" s="25"/>
      <c r="AS203" s="25"/>
      <c r="AT203" s="26"/>
      <c r="AU203" s="27" t="s">
        <v>1248</v>
      </c>
      <c r="AV203" s="27"/>
      <c r="AW203" s="27"/>
      <c r="AX203" s="27"/>
      <c r="AY203" s="27"/>
      <c r="AZ203" s="27"/>
      <c r="BA203" s="27"/>
      <c r="BB203" s="27"/>
      <c r="BC203" s="27"/>
      <c r="BL203" s="12" t="str">
        <f t="shared" si="21"/>
        <v>ITEM4=２．大阪府の他の執行機関への情報提供又は他部署への移転
：大阪府の他の執行機関又は他部署による住基法に基づく情報照会に対応するため、照会のあった当該個人の５情報等に対応する附票本人確認情報を都道府県知事保存附票本人確認情報ファイルから抽出し、照会元に提供・移転する。
その際、番号法で認められた場合に限り、大阪府の他の執行機関又は他部署からの求めに応じ、附票本人確認情報の提供に併せて当該個人の住民票コードを用いて、都道府県知事保存本人確認情報ファイルから個人番号を抽出し、照会元に提供・移転する場合がある。</v>
      </c>
    </row>
    <row r="204" spans="1:66" ht="72" customHeight="1">
      <c r="A204" s="18">
        <v>46237</v>
      </c>
      <c r="B204" s="19"/>
      <c r="C204" s="19"/>
      <c r="D204" s="20"/>
      <c r="E204" s="21" t="s">
        <v>1250</v>
      </c>
      <c r="F204" s="22"/>
      <c r="G204" s="22"/>
      <c r="H204" s="22"/>
      <c r="I204" s="22"/>
      <c r="J204" s="22"/>
      <c r="K204" s="22"/>
      <c r="L204" s="22"/>
      <c r="M204" s="23"/>
      <c r="N204" s="21" t="s">
        <v>1294</v>
      </c>
      <c r="O204" s="22"/>
      <c r="P204" s="22"/>
      <c r="Q204" s="22"/>
      <c r="R204" s="22"/>
      <c r="S204" s="22"/>
      <c r="T204" s="22"/>
      <c r="U204" s="22"/>
      <c r="V204" s="22"/>
      <c r="W204" s="22"/>
      <c r="X204" s="22"/>
      <c r="Y204" s="22"/>
      <c r="Z204" s="22"/>
      <c r="AA204" s="23"/>
      <c r="AB204" s="21" t="s">
        <v>1295</v>
      </c>
      <c r="AC204" s="22"/>
      <c r="AD204" s="22"/>
      <c r="AE204" s="22"/>
      <c r="AF204" s="22"/>
      <c r="AG204" s="22"/>
      <c r="AH204" s="22"/>
      <c r="AI204" s="22"/>
      <c r="AJ204" s="22"/>
      <c r="AK204" s="22"/>
      <c r="AL204" s="22"/>
      <c r="AM204" s="22"/>
      <c r="AN204" s="22"/>
      <c r="AO204" s="23"/>
      <c r="AP204" s="24" t="s">
        <v>687</v>
      </c>
      <c r="AQ204" s="25"/>
      <c r="AR204" s="25"/>
      <c r="AS204" s="25"/>
      <c r="AT204" s="26"/>
      <c r="AU204" s="27" t="s">
        <v>1248</v>
      </c>
      <c r="AV204" s="27"/>
      <c r="AW204" s="27"/>
      <c r="AX204" s="27"/>
      <c r="AY204" s="27"/>
      <c r="AZ204" s="27"/>
      <c r="BA204" s="27"/>
      <c r="BB204" s="27"/>
      <c r="BC204" s="27"/>
      <c r="BL204" s="12" t="str">
        <f t="shared" si="21"/>
        <v>ITEM4=４．機構への情報照会
：附票全国サーバに対して住民票コード又は５情報の組合せをキーとした附票本人確認情報照会要求を行い、該当する個人の附票本人確認情報を受領する。</v>
      </c>
    </row>
    <row r="205" spans="1:66" ht="94.8" customHeight="1">
      <c r="A205" s="18">
        <v>46237</v>
      </c>
      <c r="B205" s="19"/>
      <c r="C205" s="19"/>
      <c r="D205" s="20"/>
      <c r="E205" s="21" t="s">
        <v>1250</v>
      </c>
      <c r="F205" s="22"/>
      <c r="G205" s="22"/>
      <c r="H205" s="22"/>
      <c r="I205" s="22"/>
      <c r="J205" s="22"/>
      <c r="K205" s="22"/>
      <c r="L205" s="22"/>
      <c r="M205" s="23"/>
      <c r="N205" s="21" t="s">
        <v>1296</v>
      </c>
      <c r="O205" s="22"/>
      <c r="P205" s="22"/>
      <c r="Q205" s="22"/>
      <c r="R205" s="22"/>
      <c r="S205" s="22"/>
      <c r="T205" s="22"/>
      <c r="U205" s="22"/>
      <c r="V205" s="22"/>
      <c r="W205" s="22"/>
      <c r="X205" s="22"/>
      <c r="Y205" s="22"/>
      <c r="Z205" s="22"/>
      <c r="AA205" s="23"/>
      <c r="AB205" s="21" t="s">
        <v>1297</v>
      </c>
      <c r="AC205" s="22"/>
      <c r="AD205" s="22"/>
      <c r="AE205" s="22"/>
      <c r="AF205" s="22"/>
      <c r="AG205" s="22"/>
      <c r="AH205" s="22"/>
      <c r="AI205" s="22"/>
      <c r="AJ205" s="22"/>
      <c r="AK205" s="22"/>
      <c r="AL205" s="22"/>
      <c r="AM205" s="22"/>
      <c r="AN205" s="22"/>
      <c r="AO205" s="23"/>
      <c r="AP205" s="24" t="s">
        <v>687</v>
      </c>
      <c r="AQ205" s="25"/>
      <c r="AR205" s="25"/>
      <c r="AS205" s="25"/>
      <c r="AT205" s="26"/>
      <c r="AU205" s="27" t="s">
        <v>1248</v>
      </c>
      <c r="AV205" s="27"/>
      <c r="AW205" s="27"/>
      <c r="AX205" s="27"/>
      <c r="AY205" s="27"/>
      <c r="AZ205" s="27"/>
      <c r="BA205" s="27"/>
      <c r="BB205" s="27"/>
      <c r="BC205" s="27"/>
      <c r="BL205" s="12" t="str">
        <f t="shared" si="21"/>
        <v>ITEM4=５．附票本人確認情報検索
：附票都道府県サーバの代表端末又は業務端末（都道府県サーバと共用する。）において入力された５情報（氏名、氏名の振り仮名、住所、性別、生年月日）の組合せをキーに都道府県知事保存附票本人確認情報ファイルを検索し、検索条件に該当する附票本人確認情報の一覧を画面上に表示する。</v>
      </c>
    </row>
    <row r="206" spans="1:66" ht="41.4" customHeight="1">
      <c r="A206" s="18">
        <v>46237</v>
      </c>
      <c r="B206" s="19"/>
      <c r="C206" s="19"/>
      <c r="D206" s="20"/>
      <c r="E206" s="21" t="s">
        <v>1251</v>
      </c>
      <c r="F206" s="22"/>
      <c r="G206" s="22"/>
      <c r="H206" s="22"/>
      <c r="I206" s="22"/>
      <c r="J206" s="22"/>
      <c r="K206" s="22"/>
      <c r="L206" s="22"/>
      <c r="M206" s="23"/>
      <c r="N206" s="21" t="s">
        <v>1298</v>
      </c>
      <c r="O206" s="22"/>
      <c r="P206" s="22"/>
      <c r="Q206" s="22"/>
      <c r="R206" s="22"/>
      <c r="S206" s="22"/>
      <c r="T206" s="22"/>
      <c r="U206" s="22"/>
      <c r="V206" s="22"/>
      <c r="W206" s="22"/>
      <c r="X206" s="22"/>
      <c r="Y206" s="22"/>
      <c r="Z206" s="22"/>
      <c r="AA206" s="23"/>
      <c r="AB206" s="21" t="s">
        <v>1299</v>
      </c>
      <c r="AC206" s="22"/>
      <c r="AD206" s="22"/>
      <c r="AE206" s="22"/>
      <c r="AF206" s="22"/>
      <c r="AG206" s="22"/>
      <c r="AH206" s="22"/>
      <c r="AI206" s="22"/>
      <c r="AJ206" s="22"/>
      <c r="AK206" s="22"/>
      <c r="AL206" s="22"/>
      <c r="AM206" s="22"/>
      <c r="AN206" s="22"/>
      <c r="AO206" s="23"/>
      <c r="AP206" s="24" t="s">
        <v>687</v>
      </c>
      <c r="AQ206" s="25"/>
      <c r="AR206" s="25"/>
      <c r="AS206" s="25"/>
      <c r="AT206" s="26"/>
      <c r="AU206" s="27" t="s">
        <v>1248</v>
      </c>
      <c r="AV206" s="27"/>
      <c r="AW206" s="27"/>
      <c r="AX206" s="27"/>
      <c r="AY206" s="27"/>
      <c r="AZ206" s="27"/>
      <c r="BA206" s="27"/>
      <c r="BB206" s="27"/>
      <c r="BC206" s="27"/>
      <c r="BL206" s="12" t="str">
        <f t="shared" si="21"/>
        <v>ITEM4=（１）本人確認情報の管理及び提供等に関する事務
５情報等</v>
      </c>
    </row>
    <row r="207" spans="1:66" ht="41.4" customHeight="1">
      <c r="A207" s="18">
        <v>46237</v>
      </c>
      <c r="B207" s="19"/>
      <c r="C207" s="19"/>
      <c r="D207" s="20"/>
      <c r="E207" s="21" t="s">
        <v>1251</v>
      </c>
      <c r="F207" s="22"/>
      <c r="G207" s="22"/>
      <c r="H207" s="22"/>
      <c r="I207" s="22"/>
      <c r="J207" s="22"/>
      <c r="K207" s="22"/>
      <c r="L207" s="22"/>
      <c r="M207" s="23"/>
      <c r="N207" s="21" t="s">
        <v>1300</v>
      </c>
      <c r="O207" s="22"/>
      <c r="P207" s="22"/>
      <c r="Q207" s="22"/>
      <c r="R207" s="22"/>
      <c r="S207" s="22"/>
      <c r="T207" s="22"/>
      <c r="U207" s="22"/>
      <c r="V207" s="22"/>
      <c r="W207" s="22"/>
      <c r="X207" s="22"/>
      <c r="Y207" s="22"/>
      <c r="Z207" s="22"/>
      <c r="AA207" s="23"/>
      <c r="AB207" s="21" t="s">
        <v>1301</v>
      </c>
      <c r="AC207" s="22"/>
      <c r="AD207" s="22"/>
      <c r="AE207" s="22"/>
      <c r="AF207" s="22"/>
      <c r="AG207" s="22"/>
      <c r="AH207" s="22"/>
      <c r="AI207" s="22"/>
      <c r="AJ207" s="22"/>
      <c r="AK207" s="22"/>
      <c r="AL207" s="22"/>
      <c r="AM207" s="22"/>
      <c r="AN207" s="22"/>
      <c r="AO207" s="23"/>
      <c r="AP207" s="24" t="s">
        <v>687</v>
      </c>
      <c r="AQ207" s="25"/>
      <c r="AR207" s="25"/>
      <c r="AS207" s="25"/>
      <c r="AT207" s="26"/>
      <c r="AU207" s="27" t="s">
        <v>1248</v>
      </c>
      <c r="AV207" s="27"/>
      <c r="AW207" s="27"/>
      <c r="AX207" s="27"/>
      <c r="AY207" s="27"/>
      <c r="AZ207" s="27"/>
      <c r="BA207" s="27"/>
      <c r="BB207" s="27"/>
      <c r="BC207" s="27"/>
    </row>
    <row r="208" spans="1:66" ht="66" customHeight="1">
      <c r="A208" s="18">
        <v>46237</v>
      </c>
      <c r="B208" s="19"/>
      <c r="C208" s="19"/>
      <c r="D208" s="20"/>
      <c r="E208" s="21" t="s">
        <v>1270</v>
      </c>
      <c r="F208" s="22"/>
      <c r="G208" s="22"/>
      <c r="H208" s="22"/>
      <c r="I208" s="22"/>
      <c r="J208" s="22"/>
      <c r="K208" s="22"/>
      <c r="L208" s="22"/>
      <c r="M208" s="23"/>
      <c r="N208" s="21" t="s">
        <v>1302</v>
      </c>
      <c r="O208" s="22"/>
      <c r="P208" s="22"/>
      <c r="Q208" s="22"/>
      <c r="R208" s="22"/>
      <c r="S208" s="22"/>
      <c r="T208" s="22"/>
      <c r="U208" s="22"/>
      <c r="V208" s="22"/>
      <c r="W208" s="22"/>
      <c r="X208" s="22"/>
      <c r="Y208" s="22"/>
      <c r="Z208" s="22"/>
      <c r="AA208" s="23"/>
      <c r="AB208" s="21" t="s">
        <v>1303</v>
      </c>
      <c r="AC208" s="22"/>
      <c r="AD208" s="22"/>
      <c r="AE208" s="22"/>
      <c r="AF208" s="22"/>
      <c r="AG208" s="22"/>
      <c r="AH208" s="22"/>
      <c r="AI208" s="22"/>
      <c r="AJ208" s="22"/>
      <c r="AK208" s="22"/>
      <c r="AL208" s="22"/>
      <c r="AM208" s="22"/>
      <c r="AN208" s="22"/>
      <c r="AO208" s="23"/>
      <c r="AP208" s="24" t="s">
        <v>687</v>
      </c>
      <c r="AQ208" s="25"/>
      <c r="AR208" s="25"/>
      <c r="AS208" s="25"/>
      <c r="AT208" s="26"/>
      <c r="AU208" s="27" t="s">
        <v>1248</v>
      </c>
      <c r="AV208" s="27"/>
      <c r="AW208" s="27"/>
      <c r="AX208" s="27"/>
      <c r="AY208" s="27"/>
      <c r="AZ208" s="27"/>
      <c r="BA208" s="27"/>
      <c r="BB208" s="27"/>
      <c r="BC208" s="27"/>
    </row>
    <row r="209" spans="1:64" ht="47.4" customHeight="1">
      <c r="A209" s="18">
        <v>46237</v>
      </c>
      <c r="B209" s="19"/>
      <c r="C209" s="19"/>
      <c r="D209" s="20"/>
      <c r="E209" s="21" t="s">
        <v>1270</v>
      </c>
      <c r="F209" s="22"/>
      <c r="G209" s="22"/>
      <c r="H209" s="22"/>
      <c r="I209" s="22"/>
      <c r="J209" s="22"/>
      <c r="K209" s="22"/>
      <c r="L209" s="22"/>
      <c r="M209" s="23"/>
      <c r="N209" s="21" t="s">
        <v>1304</v>
      </c>
      <c r="O209" s="22"/>
      <c r="P209" s="22"/>
      <c r="Q209" s="22"/>
      <c r="R209" s="22"/>
      <c r="S209" s="22"/>
      <c r="T209" s="22"/>
      <c r="U209" s="22"/>
      <c r="V209" s="22"/>
      <c r="W209" s="22"/>
      <c r="X209" s="22"/>
      <c r="Y209" s="22"/>
      <c r="Z209" s="22"/>
      <c r="AA209" s="23"/>
      <c r="AB209" s="21" t="s">
        <v>1305</v>
      </c>
      <c r="AC209" s="22"/>
      <c r="AD209" s="22"/>
      <c r="AE209" s="22"/>
      <c r="AF209" s="22"/>
      <c r="AG209" s="22"/>
      <c r="AH209" s="22"/>
      <c r="AI209" s="22"/>
      <c r="AJ209" s="22"/>
      <c r="AK209" s="22"/>
      <c r="AL209" s="22"/>
      <c r="AM209" s="22"/>
      <c r="AN209" s="22"/>
      <c r="AO209" s="23"/>
      <c r="AP209" s="24" t="s">
        <v>687</v>
      </c>
      <c r="AQ209" s="25"/>
      <c r="AR209" s="25"/>
      <c r="AS209" s="25"/>
      <c r="AT209" s="26"/>
      <c r="AU209" s="27" t="s">
        <v>1248</v>
      </c>
      <c r="AV209" s="27"/>
      <c r="AW209" s="27"/>
      <c r="AX209" s="27"/>
      <c r="AY209" s="27"/>
      <c r="AZ209" s="27"/>
      <c r="BA209" s="27"/>
      <c r="BB209" s="27"/>
      <c r="BC209" s="27"/>
    </row>
    <row r="210" spans="1:64" ht="54" customHeight="1">
      <c r="A210" s="18">
        <v>46237</v>
      </c>
      <c r="B210" s="19"/>
      <c r="C210" s="19"/>
      <c r="D210" s="20"/>
      <c r="E210" s="21" t="s">
        <v>1270</v>
      </c>
      <c r="F210" s="22"/>
      <c r="G210" s="22"/>
      <c r="H210" s="22"/>
      <c r="I210" s="22"/>
      <c r="J210" s="22"/>
      <c r="K210" s="22"/>
      <c r="L210" s="22"/>
      <c r="M210" s="23"/>
      <c r="N210" s="21" t="s">
        <v>1306</v>
      </c>
      <c r="O210" s="22"/>
      <c r="P210" s="22"/>
      <c r="Q210" s="22"/>
      <c r="R210" s="22"/>
      <c r="S210" s="22"/>
      <c r="T210" s="22"/>
      <c r="U210" s="22"/>
      <c r="V210" s="22"/>
      <c r="W210" s="22"/>
      <c r="X210" s="22"/>
      <c r="Y210" s="22"/>
      <c r="Z210" s="22"/>
      <c r="AA210" s="23"/>
      <c r="AB210" s="21" t="s">
        <v>1307</v>
      </c>
      <c r="AC210" s="22"/>
      <c r="AD210" s="22"/>
      <c r="AE210" s="22"/>
      <c r="AF210" s="22"/>
      <c r="AG210" s="22"/>
      <c r="AH210" s="22"/>
      <c r="AI210" s="22"/>
      <c r="AJ210" s="22"/>
      <c r="AK210" s="22"/>
      <c r="AL210" s="22"/>
      <c r="AM210" s="22"/>
      <c r="AN210" s="22"/>
      <c r="AO210" s="23"/>
      <c r="AP210" s="24" t="s">
        <v>687</v>
      </c>
      <c r="AQ210" s="25"/>
      <c r="AR210" s="25"/>
      <c r="AS210" s="25"/>
      <c r="AT210" s="26"/>
      <c r="AU210" s="27" t="s">
        <v>1248</v>
      </c>
      <c r="AV210" s="27"/>
      <c r="AW210" s="27"/>
      <c r="AX210" s="27"/>
      <c r="AY210" s="27"/>
      <c r="AZ210" s="27"/>
      <c r="BA210" s="27"/>
      <c r="BB210" s="27"/>
      <c r="BC210" s="27"/>
    </row>
    <row r="211" spans="1:64" ht="58.2" customHeight="1">
      <c r="A211" s="18">
        <v>46237</v>
      </c>
      <c r="B211" s="19"/>
      <c r="C211" s="19"/>
      <c r="D211" s="20"/>
      <c r="E211" s="21" t="s">
        <v>1271</v>
      </c>
      <c r="F211" s="22"/>
      <c r="G211" s="22"/>
      <c r="H211" s="22"/>
      <c r="I211" s="22"/>
      <c r="J211" s="22"/>
      <c r="K211" s="22"/>
      <c r="L211" s="22"/>
      <c r="M211" s="23"/>
      <c r="N211" s="21" t="s">
        <v>1308</v>
      </c>
      <c r="O211" s="22"/>
      <c r="P211" s="22"/>
      <c r="Q211" s="22"/>
      <c r="R211" s="22"/>
      <c r="S211" s="22"/>
      <c r="T211" s="22"/>
      <c r="U211" s="22"/>
      <c r="V211" s="22"/>
      <c r="W211" s="22"/>
      <c r="X211" s="22"/>
      <c r="Y211" s="22"/>
      <c r="Z211" s="22"/>
      <c r="AA211" s="23"/>
      <c r="AB211" s="21" t="s">
        <v>1309</v>
      </c>
      <c r="AC211" s="22"/>
      <c r="AD211" s="22"/>
      <c r="AE211" s="22"/>
      <c r="AF211" s="22"/>
      <c r="AG211" s="22"/>
      <c r="AH211" s="22"/>
      <c r="AI211" s="22"/>
      <c r="AJ211" s="22"/>
      <c r="AK211" s="22"/>
      <c r="AL211" s="22"/>
      <c r="AM211" s="22"/>
      <c r="AN211" s="22"/>
      <c r="AO211" s="23"/>
      <c r="AP211" s="24" t="s">
        <v>687</v>
      </c>
      <c r="AQ211" s="25"/>
      <c r="AR211" s="25"/>
      <c r="AS211" s="25"/>
      <c r="AT211" s="26"/>
      <c r="AU211" s="27" t="s">
        <v>1248</v>
      </c>
      <c r="AV211" s="27"/>
      <c r="AW211" s="27"/>
      <c r="AX211" s="27"/>
      <c r="AY211" s="27"/>
      <c r="AZ211" s="27"/>
      <c r="BA211" s="27"/>
      <c r="BB211" s="27"/>
      <c r="BC211" s="27"/>
      <c r="BL211" s="12" t="str">
        <f t="shared" si="21"/>
        <v>ITEM4=２．大阪府の他の執行機関への情報提供又は他部署への移転
　2-①.大阪府の他の執行機関又は他部署において、５情報等をキーワードとした附票本人確認情報の照会を行う。</v>
      </c>
    </row>
    <row r="212" spans="1:64" ht="62.4" customHeight="1">
      <c r="A212" s="18">
        <v>46237</v>
      </c>
      <c r="B212" s="19"/>
      <c r="C212" s="19"/>
      <c r="D212" s="20"/>
      <c r="E212" s="21" t="s">
        <v>1271</v>
      </c>
      <c r="F212" s="22"/>
      <c r="G212" s="22"/>
      <c r="H212" s="22"/>
      <c r="I212" s="22"/>
      <c r="J212" s="22"/>
      <c r="K212" s="22"/>
      <c r="L212" s="22"/>
      <c r="M212" s="23"/>
      <c r="N212" s="21" t="s">
        <v>1310</v>
      </c>
      <c r="O212" s="22"/>
      <c r="P212" s="22"/>
      <c r="Q212" s="22"/>
      <c r="R212" s="22"/>
      <c r="S212" s="22"/>
      <c r="T212" s="22"/>
      <c r="U212" s="22"/>
      <c r="V212" s="22"/>
      <c r="W212" s="22"/>
      <c r="X212" s="22"/>
      <c r="Y212" s="22"/>
      <c r="Z212" s="22"/>
      <c r="AA212" s="23"/>
      <c r="AB212" s="21" t="s">
        <v>1311</v>
      </c>
      <c r="AC212" s="22"/>
      <c r="AD212" s="22"/>
      <c r="AE212" s="22"/>
      <c r="AF212" s="22"/>
      <c r="AG212" s="22"/>
      <c r="AH212" s="22"/>
      <c r="AI212" s="22"/>
      <c r="AJ212" s="22"/>
      <c r="AK212" s="22"/>
      <c r="AL212" s="22"/>
      <c r="AM212" s="22"/>
      <c r="AN212" s="22"/>
      <c r="AO212" s="23"/>
      <c r="AP212" s="24" t="s">
        <v>687</v>
      </c>
      <c r="AQ212" s="25"/>
      <c r="AR212" s="25"/>
      <c r="AS212" s="25"/>
      <c r="AT212" s="26"/>
      <c r="AU212" s="27" t="s">
        <v>1248</v>
      </c>
      <c r="AV212" s="27"/>
      <c r="AW212" s="27"/>
      <c r="AX212" s="27"/>
      <c r="AY212" s="27"/>
      <c r="AZ212" s="27"/>
      <c r="BA212" s="27"/>
      <c r="BB212" s="27"/>
      <c r="BC212" s="27"/>
      <c r="BL212" s="12" t="str">
        <f t="shared" si="21"/>
        <v>ITEM4=４．機構への情報照会に係る事務
　4-①.機構に対し、５情報等をキーワードとした附票本人確認情報の照会を行う。</v>
      </c>
    </row>
    <row r="213" spans="1:64" ht="60.6" customHeight="1">
      <c r="A213" s="18">
        <v>46237</v>
      </c>
      <c r="B213" s="19"/>
      <c r="C213" s="19"/>
      <c r="D213" s="20"/>
      <c r="E213" s="21" t="s">
        <v>1271</v>
      </c>
      <c r="F213" s="22"/>
      <c r="G213" s="22"/>
      <c r="H213" s="22"/>
      <c r="I213" s="22"/>
      <c r="J213" s="22"/>
      <c r="K213" s="22"/>
      <c r="L213" s="22"/>
      <c r="M213" s="23"/>
      <c r="N213" s="21" t="s">
        <v>1312</v>
      </c>
      <c r="O213" s="22"/>
      <c r="P213" s="22"/>
      <c r="Q213" s="22"/>
      <c r="R213" s="22"/>
      <c r="S213" s="22"/>
      <c r="T213" s="22"/>
      <c r="U213" s="22"/>
      <c r="V213" s="22"/>
      <c r="W213" s="22"/>
      <c r="X213" s="22"/>
      <c r="Y213" s="22"/>
      <c r="Z213" s="22"/>
      <c r="AA213" s="23"/>
      <c r="AB213" s="21" t="s">
        <v>1313</v>
      </c>
      <c r="AC213" s="22"/>
      <c r="AD213" s="22"/>
      <c r="AE213" s="22"/>
      <c r="AF213" s="22"/>
      <c r="AG213" s="22"/>
      <c r="AH213" s="22"/>
      <c r="AI213" s="22"/>
      <c r="AJ213" s="22"/>
      <c r="AK213" s="22"/>
      <c r="AL213" s="22"/>
      <c r="AM213" s="22"/>
      <c r="AN213" s="22"/>
      <c r="AO213" s="23"/>
      <c r="AP213" s="24" t="s">
        <v>687</v>
      </c>
      <c r="AQ213" s="25"/>
      <c r="AR213" s="25"/>
      <c r="AS213" s="25"/>
      <c r="AT213" s="26"/>
      <c r="AU213" s="27" t="s">
        <v>1248</v>
      </c>
      <c r="AV213" s="27"/>
      <c r="AW213" s="27"/>
      <c r="AX213" s="27"/>
      <c r="AY213" s="27"/>
      <c r="AZ213" s="27"/>
      <c r="BA213" s="27"/>
      <c r="BB213" s="27"/>
      <c r="BC213" s="27"/>
      <c r="BL213" s="12" t="str">
        <f t="shared" si="21"/>
        <v>ITEM4=５．附票本人確認情報検索に関する事務
　5-①.５情報の組み合わせを検索キーに都道府県知事保存附票本人確認情報を検索する。</v>
      </c>
    </row>
    <row r="214" spans="1:64" ht="77.400000000000006" customHeight="1">
      <c r="A214" s="18">
        <v>46237</v>
      </c>
      <c r="B214" s="19"/>
      <c r="C214" s="19"/>
      <c r="D214" s="20"/>
      <c r="E214" s="21" t="s">
        <v>1252</v>
      </c>
      <c r="F214" s="22"/>
      <c r="G214" s="22"/>
      <c r="H214" s="22"/>
      <c r="I214" s="22"/>
      <c r="J214" s="22"/>
      <c r="K214" s="22"/>
      <c r="L214" s="22"/>
      <c r="M214" s="23"/>
      <c r="N214" s="21" t="s">
        <v>1314</v>
      </c>
      <c r="O214" s="22"/>
      <c r="P214" s="22"/>
      <c r="Q214" s="22"/>
      <c r="R214" s="22"/>
      <c r="S214" s="22"/>
      <c r="T214" s="22"/>
      <c r="U214" s="22"/>
      <c r="V214" s="22"/>
      <c r="W214" s="22"/>
      <c r="X214" s="22"/>
      <c r="Y214" s="22"/>
      <c r="Z214" s="22"/>
      <c r="AA214" s="23"/>
      <c r="AB214" s="21" t="s">
        <v>1315</v>
      </c>
      <c r="AC214" s="22"/>
      <c r="AD214" s="22"/>
      <c r="AE214" s="22"/>
      <c r="AF214" s="22"/>
      <c r="AG214" s="22"/>
      <c r="AH214" s="22"/>
      <c r="AI214" s="22"/>
      <c r="AJ214" s="22"/>
      <c r="AK214" s="22"/>
      <c r="AL214" s="22"/>
      <c r="AM214" s="22"/>
      <c r="AN214" s="22"/>
      <c r="AO214" s="23"/>
      <c r="AP214" s="24" t="s">
        <v>687</v>
      </c>
      <c r="AQ214" s="25"/>
      <c r="AR214" s="25"/>
      <c r="AS214" s="25"/>
      <c r="AT214" s="26"/>
      <c r="AU214" s="27" t="s">
        <v>1248</v>
      </c>
      <c r="AV214" s="27"/>
      <c r="AW214" s="27"/>
      <c r="AX214" s="27"/>
      <c r="AY214" s="27"/>
      <c r="AZ214" s="27"/>
      <c r="BA214" s="27"/>
      <c r="BB214" s="27"/>
      <c r="BC214" s="27"/>
    </row>
    <row r="215" spans="1:64" ht="115.8" customHeight="1">
      <c r="A215" s="18">
        <v>46237</v>
      </c>
      <c r="B215" s="19"/>
      <c r="C215" s="19"/>
      <c r="D215" s="20"/>
      <c r="E215" s="21" t="s">
        <v>1253</v>
      </c>
      <c r="F215" s="22"/>
      <c r="G215" s="22"/>
      <c r="H215" s="22"/>
      <c r="I215" s="22"/>
      <c r="J215" s="22"/>
      <c r="K215" s="22"/>
      <c r="L215" s="22"/>
      <c r="M215" s="23"/>
      <c r="N215" s="21" t="s">
        <v>1316</v>
      </c>
      <c r="O215" s="22"/>
      <c r="P215" s="22"/>
      <c r="Q215" s="22"/>
      <c r="R215" s="22"/>
      <c r="S215" s="22"/>
      <c r="T215" s="22"/>
      <c r="U215" s="22"/>
      <c r="V215" s="22"/>
      <c r="W215" s="22"/>
      <c r="X215" s="22"/>
      <c r="Y215" s="22"/>
      <c r="Z215" s="22"/>
      <c r="AA215" s="23"/>
      <c r="AB215" s="21" t="s">
        <v>1317</v>
      </c>
      <c r="AC215" s="22"/>
      <c r="AD215" s="22"/>
      <c r="AE215" s="22"/>
      <c r="AF215" s="22"/>
      <c r="AG215" s="22"/>
      <c r="AH215" s="22"/>
      <c r="AI215" s="22"/>
      <c r="AJ215" s="22"/>
      <c r="AK215" s="22"/>
      <c r="AL215" s="22"/>
      <c r="AM215" s="22"/>
      <c r="AN215" s="22"/>
      <c r="AO215" s="23"/>
      <c r="AP215" s="24" t="s">
        <v>687</v>
      </c>
      <c r="AQ215" s="25"/>
      <c r="AR215" s="25"/>
      <c r="AS215" s="25"/>
      <c r="AT215" s="26"/>
      <c r="AU215" s="27" t="s">
        <v>1249</v>
      </c>
      <c r="AV215" s="27"/>
      <c r="AW215" s="27"/>
      <c r="AX215" s="27"/>
      <c r="AY215" s="27"/>
      <c r="AZ215" s="27"/>
      <c r="BA215" s="27"/>
      <c r="BB215" s="27"/>
      <c r="BC215" s="27"/>
    </row>
    <row r="216" spans="1:64" ht="83.4" customHeight="1">
      <c r="A216" s="18">
        <v>46237</v>
      </c>
      <c r="B216" s="19"/>
      <c r="C216" s="19"/>
      <c r="D216" s="20"/>
      <c r="E216" s="21" t="s">
        <v>1253</v>
      </c>
      <c r="F216" s="22"/>
      <c r="G216" s="22"/>
      <c r="H216" s="22"/>
      <c r="I216" s="22"/>
      <c r="J216" s="22"/>
      <c r="K216" s="22"/>
      <c r="L216" s="22"/>
      <c r="M216" s="23"/>
      <c r="N216" s="21" t="s">
        <v>1318</v>
      </c>
      <c r="O216" s="22"/>
      <c r="P216" s="22"/>
      <c r="Q216" s="22"/>
      <c r="R216" s="22"/>
      <c r="S216" s="22"/>
      <c r="T216" s="22"/>
      <c r="U216" s="22"/>
      <c r="V216" s="22"/>
      <c r="W216" s="22"/>
      <c r="X216" s="22"/>
      <c r="Y216" s="22"/>
      <c r="Z216" s="22"/>
      <c r="AA216" s="23"/>
      <c r="AB216" s="21" t="s">
        <v>1319</v>
      </c>
      <c r="AC216" s="22"/>
      <c r="AD216" s="22"/>
      <c r="AE216" s="22"/>
      <c r="AF216" s="22"/>
      <c r="AG216" s="22"/>
      <c r="AH216" s="22"/>
      <c r="AI216" s="22"/>
      <c r="AJ216" s="22"/>
      <c r="AK216" s="22"/>
      <c r="AL216" s="22"/>
      <c r="AM216" s="22"/>
      <c r="AN216" s="22"/>
      <c r="AO216" s="23"/>
      <c r="AP216" s="24" t="s">
        <v>687</v>
      </c>
      <c r="AQ216" s="25"/>
      <c r="AR216" s="25"/>
      <c r="AS216" s="25"/>
      <c r="AT216" s="26"/>
      <c r="AU216" s="27" t="s">
        <v>1248</v>
      </c>
      <c r="AV216" s="27"/>
      <c r="AW216" s="27"/>
      <c r="AX216" s="27"/>
      <c r="AY216" s="27"/>
      <c r="AZ216" s="27"/>
      <c r="BA216" s="27"/>
      <c r="BB216" s="27"/>
      <c r="BC216" s="27"/>
    </row>
    <row r="217" spans="1:64" ht="163.19999999999999" customHeight="1">
      <c r="A217" s="18">
        <v>46237</v>
      </c>
      <c r="B217" s="19"/>
      <c r="C217" s="19"/>
      <c r="D217" s="20"/>
      <c r="E217" s="21" t="s">
        <v>1254</v>
      </c>
      <c r="F217" s="22"/>
      <c r="G217" s="22"/>
      <c r="H217" s="22"/>
      <c r="I217" s="22"/>
      <c r="J217" s="22"/>
      <c r="K217" s="22"/>
      <c r="L217" s="22"/>
      <c r="M217" s="23"/>
      <c r="N217" s="21" t="s">
        <v>1320</v>
      </c>
      <c r="O217" s="22"/>
      <c r="P217" s="22"/>
      <c r="Q217" s="22"/>
      <c r="R217" s="22"/>
      <c r="S217" s="22"/>
      <c r="T217" s="22"/>
      <c r="U217" s="22"/>
      <c r="V217" s="22"/>
      <c r="W217" s="22"/>
      <c r="X217" s="22"/>
      <c r="Y217" s="22"/>
      <c r="Z217" s="22"/>
      <c r="AA217" s="23"/>
      <c r="AB217" s="21" t="s">
        <v>1277</v>
      </c>
      <c r="AC217" s="22"/>
      <c r="AD217" s="22"/>
      <c r="AE217" s="22"/>
      <c r="AF217" s="22"/>
      <c r="AG217" s="22"/>
      <c r="AH217" s="22"/>
      <c r="AI217" s="22"/>
      <c r="AJ217" s="22"/>
      <c r="AK217" s="22"/>
      <c r="AL217" s="22"/>
      <c r="AM217" s="22"/>
      <c r="AN217" s="22"/>
      <c r="AO217" s="23"/>
      <c r="AP217" s="24" t="s">
        <v>687</v>
      </c>
      <c r="AQ217" s="25"/>
      <c r="AR217" s="25"/>
      <c r="AS217" s="25"/>
      <c r="AT217" s="26"/>
      <c r="AU217" s="27" t="s">
        <v>1248</v>
      </c>
      <c r="AV217" s="27"/>
      <c r="AW217" s="27"/>
      <c r="AX217" s="27"/>
      <c r="AY217" s="27"/>
      <c r="AZ217" s="27"/>
      <c r="BA217" s="27"/>
      <c r="BB217" s="27"/>
      <c r="BC217" s="27"/>
    </row>
    <row r="218" spans="1:64" ht="114" customHeight="1">
      <c r="A218" s="18">
        <v>46237</v>
      </c>
      <c r="B218" s="19"/>
      <c r="C218" s="19"/>
      <c r="D218" s="20"/>
      <c r="E218" s="21" t="s">
        <v>1265</v>
      </c>
      <c r="F218" s="22"/>
      <c r="G218" s="22"/>
      <c r="H218" s="22"/>
      <c r="I218" s="22"/>
      <c r="J218" s="22"/>
      <c r="K218" s="22"/>
      <c r="L218" s="22"/>
      <c r="M218" s="23"/>
      <c r="N218" s="21" t="s">
        <v>1255</v>
      </c>
      <c r="O218" s="22"/>
      <c r="P218" s="22"/>
      <c r="Q218" s="22"/>
      <c r="R218" s="22"/>
      <c r="S218" s="22"/>
      <c r="T218" s="22"/>
      <c r="U218" s="22"/>
      <c r="V218" s="22"/>
      <c r="W218" s="22"/>
      <c r="X218" s="22"/>
      <c r="Y218" s="22"/>
      <c r="Z218" s="22"/>
      <c r="AA218" s="23"/>
      <c r="AB218" s="21" t="s">
        <v>1321</v>
      </c>
      <c r="AC218" s="22"/>
      <c r="AD218" s="22"/>
      <c r="AE218" s="22"/>
      <c r="AF218" s="22"/>
      <c r="AG218" s="22"/>
      <c r="AH218" s="22"/>
      <c r="AI218" s="22"/>
      <c r="AJ218" s="22"/>
      <c r="AK218" s="22"/>
      <c r="AL218" s="22"/>
      <c r="AM218" s="22"/>
      <c r="AN218" s="22"/>
      <c r="AO218" s="23"/>
      <c r="AP218" s="24" t="s">
        <v>687</v>
      </c>
      <c r="AQ218" s="25"/>
      <c r="AR218" s="25"/>
      <c r="AS218" s="25"/>
      <c r="AT218" s="26"/>
      <c r="AU218" s="27" t="s">
        <v>1248</v>
      </c>
      <c r="AV218" s="27"/>
      <c r="AW218" s="27"/>
      <c r="AX218" s="27"/>
      <c r="AY218" s="27"/>
      <c r="AZ218" s="27"/>
      <c r="BA218" s="27"/>
      <c r="BB218" s="27"/>
      <c r="BC218" s="27"/>
    </row>
    <row r="219" spans="1:64" ht="106.8" customHeight="1">
      <c r="A219" s="18">
        <v>46237</v>
      </c>
      <c r="B219" s="19"/>
      <c r="C219" s="19"/>
      <c r="D219" s="20"/>
      <c r="E219" s="21" t="s">
        <v>1266</v>
      </c>
      <c r="F219" s="22"/>
      <c r="G219" s="22"/>
      <c r="H219" s="22"/>
      <c r="I219" s="22"/>
      <c r="J219" s="22"/>
      <c r="K219" s="22"/>
      <c r="L219" s="22"/>
      <c r="M219" s="23"/>
      <c r="N219" s="21" t="s">
        <v>1256</v>
      </c>
      <c r="O219" s="22"/>
      <c r="P219" s="22"/>
      <c r="Q219" s="22"/>
      <c r="R219" s="22"/>
      <c r="S219" s="22"/>
      <c r="T219" s="22"/>
      <c r="U219" s="22"/>
      <c r="V219" s="22"/>
      <c r="W219" s="22"/>
      <c r="X219" s="22"/>
      <c r="Y219" s="22"/>
      <c r="Z219" s="22"/>
      <c r="AA219" s="23"/>
      <c r="AB219" s="21" t="s">
        <v>1322</v>
      </c>
      <c r="AC219" s="22"/>
      <c r="AD219" s="22"/>
      <c r="AE219" s="22"/>
      <c r="AF219" s="22"/>
      <c r="AG219" s="22"/>
      <c r="AH219" s="22"/>
      <c r="AI219" s="22"/>
      <c r="AJ219" s="22"/>
      <c r="AK219" s="22"/>
      <c r="AL219" s="22"/>
      <c r="AM219" s="22"/>
      <c r="AN219" s="22"/>
      <c r="AO219" s="23"/>
      <c r="AP219" s="24" t="s">
        <v>687</v>
      </c>
      <c r="AQ219" s="25"/>
      <c r="AR219" s="25"/>
      <c r="AS219" s="25"/>
      <c r="AT219" s="26"/>
      <c r="AU219" s="27" t="s">
        <v>1248</v>
      </c>
      <c r="AV219" s="27"/>
      <c r="AW219" s="27"/>
      <c r="AX219" s="27"/>
      <c r="AY219" s="27"/>
      <c r="AZ219" s="27"/>
      <c r="BA219" s="27"/>
      <c r="BB219" s="27"/>
      <c r="BC219" s="27"/>
    </row>
    <row r="220" spans="1:64" ht="106.2" customHeight="1">
      <c r="A220" s="18">
        <v>46237</v>
      </c>
      <c r="B220" s="19"/>
      <c r="C220" s="19"/>
      <c r="D220" s="20"/>
      <c r="E220" s="21" t="s">
        <v>1267</v>
      </c>
      <c r="F220" s="22"/>
      <c r="G220" s="22"/>
      <c r="H220" s="22"/>
      <c r="I220" s="22"/>
      <c r="J220" s="22"/>
      <c r="K220" s="22"/>
      <c r="L220" s="22"/>
      <c r="M220" s="23"/>
      <c r="N220" s="21" t="s">
        <v>1257</v>
      </c>
      <c r="O220" s="22"/>
      <c r="P220" s="22"/>
      <c r="Q220" s="22"/>
      <c r="R220" s="22"/>
      <c r="S220" s="22"/>
      <c r="T220" s="22"/>
      <c r="U220" s="22"/>
      <c r="V220" s="22"/>
      <c r="W220" s="22"/>
      <c r="X220" s="22"/>
      <c r="Y220" s="22"/>
      <c r="Z220" s="22"/>
      <c r="AA220" s="23"/>
      <c r="AB220" s="21" t="s">
        <v>1323</v>
      </c>
      <c r="AC220" s="22"/>
      <c r="AD220" s="22"/>
      <c r="AE220" s="22"/>
      <c r="AF220" s="22"/>
      <c r="AG220" s="22"/>
      <c r="AH220" s="22"/>
      <c r="AI220" s="22"/>
      <c r="AJ220" s="22"/>
      <c r="AK220" s="22"/>
      <c r="AL220" s="22"/>
      <c r="AM220" s="22"/>
      <c r="AN220" s="22"/>
      <c r="AO220" s="23"/>
      <c r="AP220" s="24" t="s">
        <v>687</v>
      </c>
      <c r="AQ220" s="25"/>
      <c r="AR220" s="25"/>
      <c r="AS220" s="25"/>
      <c r="AT220" s="26"/>
      <c r="AU220" s="27" t="s">
        <v>1248</v>
      </c>
      <c r="AV220" s="27"/>
      <c r="AW220" s="27"/>
      <c r="AX220" s="27"/>
      <c r="AY220" s="27"/>
      <c r="AZ220" s="27"/>
      <c r="BA220" s="27"/>
      <c r="BB220" s="27"/>
      <c r="BC220" s="27"/>
    </row>
    <row r="221" spans="1:64" ht="112.8" customHeight="1">
      <c r="A221" s="18">
        <v>46237</v>
      </c>
      <c r="B221" s="19"/>
      <c r="C221" s="19"/>
      <c r="D221" s="20"/>
      <c r="E221" s="21" t="s">
        <v>1268</v>
      </c>
      <c r="F221" s="22"/>
      <c r="G221" s="22"/>
      <c r="H221" s="22"/>
      <c r="I221" s="22"/>
      <c r="J221" s="22"/>
      <c r="K221" s="22"/>
      <c r="L221" s="22"/>
      <c r="M221" s="23"/>
      <c r="N221" s="21" t="s">
        <v>1256</v>
      </c>
      <c r="O221" s="22"/>
      <c r="P221" s="22"/>
      <c r="Q221" s="22"/>
      <c r="R221" s="22"/>
      <c r="S221" s="22"/>
      <c r="T221" s="22"/>
      <c r="U221" s="22"/>
      <c r="V221" s="22"/>
      <c r="W221" s="22"/>
      <c r="X221" s="22"/>
      <c r="Y221" s="22"/>
      <c r="Z221" s="22"/>
      <c r="AA221" s="23"/>
      <c r="AB221" s="21" t="s">
        <v>1322</v>
      </c>
      <c r="AC221" s="22"/>
      <c r="AD221" s="22"/>
      <c r="AE221" s="22"/>
      <c r="AF221" s="22"/>
      <c r="AG221" s="22"/>
      <c r="AH221" s="22"/>
      <c r="AI221" s="22"/>
      <c r="AJ221" s="22"/>
      <c r="AK221" s="22"/>
      <c r="AL221" s="22"/>
      <c r="AM221" s="22"/>
      <c r="AN221" s="22"/>
      <c r="AO221" s="23"/>
      <c r="AP221" s="24" t="s">
        <v>687</v>
      </c>
      <c r="AQ221" s="25"/>
      <c r="AR221" s="25"/>
      <c r="AS221" s="25"/>
      <c r="AT221" s="26"/>
      <c r="AU221" s="27" t="s">
        <v>1248</v>
      </c>
      <c r="AV221" s="27"/>
      <c r="AW221" s="27"/>
      <c r="AX221" s="27"/>
      <c r="AY221" s="27"/>
      <c r="AZ221" s="27"/>
      <c r="BA221" s="27"/>
      <c r="BB221" s="27"/>
      <c r="BC221" s="27"/>
    </row>
    <row r="222" spans="1:64" ht="210" customHeight="1">
      <c r="A222" s="18">
        <v>46237</v>
      </c>
      <c r="B222" s="19"/>
      <c r="C222" s="19"/>
      <c r="D222" s="20"/>
      <c r="E222" s="21" t="s">
        <v>1258</v>
      </c>
      <c r="F222" s="22"/>
      <c r="G222" s="22"/>
      <c r="H222" s="22"/>
      <c r="I222" s="22"/>
      <c r="J222" s="22"/>
      <c r="K222" s="22"/>
      <c r="L222" s="22"/>
      <c r="M222" s="23"/>
      <c r="N222" s="21" t="s">
        <v>1324</v>
      </c>
      <c r="O222" s="22"/>
      <c r="P222" s="22"/>
      <c r="Q222" s="22"/>
      <c r="R222" s="22"/>
      <c r="S222" s="22"/>
      <c r="T222" s="22"/>
      <c r="U222" s="22"/>
      <c r="V222" s="22"/>
      <c r="W222" s="22"/>
      <c r="X222" s="22"/>
      <c r="Y222" s="22"/>
      <c r="Z222" s="22"/>
      <c r="AA222" s="23"/>
      <c r="AB222" s="21" t="s">
        <v>1281</v>
      </c>
      <c r="AC222" s="22"/>
      <c r="AD222" s="22"/>
      <c r="AE222" s="22"/>
      <c r="AF222" s="22"/>
      <c r="AG222" s="22"/>
      <c r="AH222" s="22"/>
      <c r="AI222" s="22"/>
      <c r="AJ222" s="22"/>
      <c r="AK222" s="22"/>
      <c r="AL222" s="22"/>
      <c r="AM222" s="22"/>
      <c r="AN222" s="22"/>
      <c r="AO222" s="23"/>
      <c r="AP222" s="24" t="s">
        <v>687</v>
      </c>
      <c r="AQ222" s="25"/>
      <c r="AR222" s="25"/>
      <c r="AS222" s="25"/>
      <c r="AT222" s="26"/>
      <c r="AU222" s="27" t="s">
        <v>1248</v>
      </c>
      <c r="AV222" s="27"/>
      <c r="AW222" s="27"/>
      <c r="AX222" s="27"/>
      <c r="AY222" s="27"/>
      <c r="AZ222" s="27"/>
      <c r="BA222" s="27"/>
      <c r="BB222" s="27"/>
      <c r="BC222" s="27"/>
    </row>
    <row r="223" spans="1:64" ht="177" customHeight="1">
      <c r="A223" s="18">
        <v>46237</v>
      </c>
      <c r="B223" s="19"/>
      <c r="C223" s="19"/>
      <c r="D223" s="20"/>
      <c r="E223" s="21" t="s">
        <v>1259</v>
      </c>
      <c r="F223" s="22"/>
      <c r="G223" s="22"/>
      <c r="H223" s="22"/>
      <c r="I223" s="22"/>
      <c r="J223" s="22"/>
      <c r="K223" s="22"/>
      <c r="L223" s="22"/>
      <c r="M223" s="23"/>
      <c r="N223" s="21" t="s">
        <v>1325</v>
      </c>
      <c r="O223" s="22"/>
      <c r="P223" s="22"/>
      <c r="Q223" s="22"/>
      <c r="R223" s="22"/>
      <c r="S223" s="22"/>
      <c r="T223" s="22"/>
      <c r="U223" s="22"/>
      <c r="V223" s="22"/>
      <c r="W223" s="22"/>
      <c r="X223" s="22"/>
      <c r="Y223" s="22"/>
      <c r="Z223" s="22"/>
      <c r="AA223" s="23"/>
      <c r="AB223" s="21" t="s">
        <v>1282</v>
      </c>
      <c r="AC223" s="22"/>
      <c r="AD223" s="22"/>
      <c r="AE223" s="22"/>
      <c r="AF223" s="22"/>
      <c r="AG223" s="22"/>
      <c r="AH223" s="22"/>
      <c r="AI223" s="22"/>
      <c r="AJ223" s="22"/>
      <c r="AK223" s="22"/>
      <c r="AL223" s="22"/>
      <c r="AM223" s="22"/>
      <c r="AN223" s="22"/>
      <c r="AO223" s="23"/>
      <c r="AP223" s="24" t="s">
        <v>687</v>
      </c>
      <c r="AQ223" s="25"/>
      <c r="AR223" s="25"/>
      <c r="AS223" s="25"/>
      <c r="AT223" s="26"/>
      <c r="AU223" s="27" t="s">
        <v>1248</v>
      </c>
      <c r="AV223" s="27"/>
      <c r="AW223" s="27"/>
      <c r="AX223" s="27"/>
      <c r="AY223" s="27"/>
      <c r="AZ223" s="27"/>
      <c r="BA223" s="27"/>
      <c r="BB223" s="27"/>
      <c r="BC223" s="27"/>
    </row>
    <row r="224" spans="1:64" ht="121.8" customHeight="1">
      <c r="A224" s="18">
        <v>46237</v>
      </c>
      <c r="B224" s="19"/>
      <c r="C224" s="19"/>
      <c r="D224" s="20"/>
      <c r="E224" s="21" t="s">
        <v>1260</v>
      </c>
      <c r="F224" s="22"/>
      <c r="G224" s="22"/>
      <c r="H224" s="22"/>
      <c r="I224" s="22"/>
      <c r="J224" s="22"/>
      <c r="K224" s="22"/>
      <c r="L224" s="22"/>
      <c r="M224" s="23"/>
      <c r="N224" s="21" t="s">
        <v>1262</v>
      </c>
      <c r="O224" s="22"/>
      <c r="P224" s="22"/>
      <c r="Q224" s="22"/>
      <c r="R224" s="22"/>
      <c r="S224" s="22"/>
      <c r="T224" s="22"/>
      <c r="U224" s="22"/>
      <c r="V224" s="22"/>
      <c r="W224" s="22"/>
      <c r="X224" s="22"/>
      <c r="Y224" s="22"/>
      <c r="Z224" s="22"/>
      <c r="AA224" s="23"/>
      <c r="AB224" s="21" t="s">
        <v>1326</v>
      </c>
      <c r="AC224" s="22"/>
      <c r="AD224" s="22"/>
      <c r="AE224" s="22"/>
      <c r="AF224" s="22"/>
      <c r="AG224" s="22"/>
      <c r="AH224" s="22"/>
      <c r="AI224" s="22"/>
      <c r="AJ224" s="22"/>
      <c r="AK224" s="22"/>
      <c r="AL224" s="22"/>
      <c r="AM224" s="22"/>
      <c r="AN224" s="22"/>
      <c r="AO224" s="23"/>
      <c r="AP224" s="24" t="s">
        <v>687</v>
      </c>
      <c r="AQ224" s="25"/>
      <c r="AR224" s="25"/>
      <c r="AS224" s="25"/>
      <c r="AT224" s="26"/>
      <c r="AU224" s="27" t="s">
        <v>1248</v>
      </c>
      <c r="AV224" s="27"/>
      <c r="AW224" s="27"/>
      <c r="AX224" s="27"/>
      <c r="AY224" s="27"/>
      <c r="AZ224" s="27"/>
      <c r="BA224" s="27"/>
      <c r="BB224" s="27"/>
      <c r="BC224" s="27"/>
    </row>
    <row r="225" spans="1:66" ht="119.4" customHeight="1">
      <c r="A225" s="18">
        <v>46237</v>
      </c>
      <c r="B225" s="19"/>
      <c r="C225" s="19"/>
      <c r="D225" s="20"/>
      <c r="E225" s="21" t="s">
        <v>1261</v>
      </c>
      <c r="F225" s="22"/>
      <c r="G225" s="22"/>
      <c r="H225" s="22"/>
      <c r="I225" s="22"/>
      <c r="J225" s="22"/>
      <c r="K225" s="22"/>
      <c r="L225" s="22"/>
      <c r="M225" s="23"/>
      <c r="N225" s="21" t="s">
        <v>1262</v>
      </c>
      <c r="O225" s="22"/>
      <c r="P225" s="22"/>
      <c r="Q225" s="22"/>
      <c r="R225" s="22"/>
      <c r="S225" s="22"/>
      <c r="T225" s="22"/>
      <c r="U225" s="22"/>
      <c r="V225" s="22"/>
      <c r="W225" s="22"/>
      <c r="X225" s="22"/>
      <c r="Y225" s="22"/>
      <c r="Z225" s="22"/>
      <c r="AA225" s="23"/>
      <c r="AB225" s="21" t="s">
        <v>1326</v>
      </c>
      <c r="AC225" s="22"/>
      <c r="AD225" s="22"/>
      <c r="AE225" s="22"/>
      <c r="AF225" s="22"/>
      <c r="AG225" s="22"/>
      <c r="AH225" s="22"/>
      <c r="AI225" s="22"/>
      <c r="AJ225" s="22"/>
      <c r="AK225" s="22"/>
      <c r="AL225" s="22"/>
      <c r="AM225" s="22"/>
      <c r="AN225" s="22"/>
      <c r="AO225" s="23"/>
      <c r="AP225" s="24" t="s">
        <v>687</v>
      </c>
      <c r="AQ225" s="25"/>
      <c r="AR225" s="25"/>
      <c r="AS225" s="25"/>
      <c r="AT225" s="26"/>
      <c r="AU225" s="27" t="s">
        <v>1248</v>
      </c>
      <c r="AV225" s="27"/>
      <c r="AW225" s="27"/>
      <c r="AX225" s="27"/>
      <c r="AY225" s="27"/>
      <c r="AZ225" s="27"/>
      <c r="BA225" s="27"/>
      <c r="BB225" s="27"/>
      <c r="BC225" s="27"/>
    </row>
    <row r="226" spans="1:66" ht="136.19999999999999" customHeight="1">
      <c r="A226" s="18">
        <v>46237</v>
      </c>
      <c r="B226" s="19"/>
      <c r="C226" s="19"/>
      <c r="D226" s="20"/>
      <c r="E226" s="21" t="s">
        <v>1264</v>
      </c>
      <c r="F226" s="22"/>
      <c r="G226" s="22"/>
      <c r="H226" s="22"/>
      <c r="I226" s="22"/>
      <c r="J226" s="22"/>
      <c r="K226" s="22"/>
      <c r="L226" s="22"/>
      <c r="M226" s="23"/>
      <c r="N226" s="21" t="s">
        <v>1327</v>
      </c>
      <c r="O226" s="22"/>
      <c r="P226" s="22"/>
      <c r="Q226" s="22"/>
      <c r="R226" s="22"/>
      <c r="S226" s="22"/>
      <c r="T226" s="22"/>
      <c r="U226" s="22"/>
      <c r="V226" s="22"/>
      <c r="W226" s="22"/>
      <c r="X226" s="22"/>
      <c r="Y226" s="22"/>
      <c r="Z226" s="22"/>
      <c r="AA226" s="23"/>
      <c r="AB226" s="21" t="s">
        <v>1284</v>
      </c>
      <c r="AC226" s="22"/>
      <c r="AD226" s="22"/>
      <c r="AE226" s="22"/>
      <c r="AF226" s="22"/>
      <c r="AG226" s="22"/>
      <c r="AH226" s="22"/>
      <c r="AI226" s="22"/>
      <c r="AJ226" s="22"/>
      <c r="AK226" s="22"/>
      <c r="AL226" s="22"/>
      <c r="AM226" s="22"/>
      <c r="AN226" s="22"/>
      <c r="AO226" s="23"/>
      <c r="AP226" s="24" t="s">
        <v>687</v>
      </c>
      <c r="AQ226" s="25"/>
      <c r="AR226" s="25"/>
      <c r="AS226" s="25"/>
      <c r="AT226" s="26"/>
      <c r="AU226" s="27" t="s">
        <v>1248</v>
      </c>
      <c r="AV226" s="27"/>
      <c r="AW226" s="27"/>
      <c r="AX226" s="27"/>
      <c r="AY226" s="27"/>
      <c r="AZ226" s="27"/>
      <c r="BA226" s="27"/>
      <c r="BB226" s="27"/>
      <c r="BC226" s="27"/>
    </row>
    <row r="227" spans="1:66" ht="138.6" customHeight="1">
      <c r="A227" s="18">
        <v>46237</v>
      </c>
      <c r="B227" s="19"/>
      <c r="C227" s="19"/>
      <c r="D227" s="20"/>
      <c r="E227" s="21" t="s">
        <v>1263</v>
      </c>
      <c r="F227" s="22"/>
      <c r="G227" s="22"/>
      <c r="H227" s="22"/>
      <c r="I227" s="22"/>
      <c r="J227" s="22"/>
      <c r="K227" s="22"/>
      <c r="L227" s="22"/>
      <c r="M227" s="23"/>
      <c r="N227" s="21" t="s">
        <v>1327</v>
      </c>
      <c r="O227" s="22"/>
      <c r="P227" s="22"/>
      <c r="Q227" s="22"/>
      <c r="R227" s="22"/>
      <c r="S227" s="22"/>
      <c r="T227" s="22"/>
      <c r="U227" s="22"/>
      <c r="V227" s="22"/>
      <c r="W227" s="22"/>
      <c r="X227" s="22"/>
      <c r="Y227" s="22"/>
      <c r="Z227" s="22"/>
      <c r="AA227" s="23"/>
      <c r="AB227" s="21" t="s">
        <v>1284</v>
      </c>
      <c r="AC227" s="22"/>
      <c r="AD227" s="22"/>
      <c r="AE227" s="22"/>
      <c r="AF227" s="22"/>
      <c r="AG227" s="22"/>
      <c r="AH227" s="22"/>
      <c r="AI227" s="22"/>
      <c r="AJ227" s="22"/>
      <c r="AK227" s="22"/>
      <c r="AL227" s="22"/>
      <c r="AM227" s="22"/>
      <c r="AN227" s="22"/>
      <c r="AO227" s="23"/>
      <c r="AP227" s="24" t="s">
        <v>687</v>
      </c>
      <c r="AQ227" s="25"/>
      <c r="AR227" s="25"/>
      <c r="AS227" s="25"/>
      <c r="AT227" s="26"/>
      <c r="AU227" s="27" t="s">
        <v>1248</v>
      </c>
      <c r="AV227" s="27"/>
      <c r="AW227" s="27"/>
      <c r="AX227" s="27"/>
      <c r="AY227" s="27"/>
      <c r="AZ227" s="27"/>
      <c r="BA227" s="27"/>
      <c r="BB227" s="27"/>
      <c r="BC227" s="27"/>
    </row>
    <row r="228" spans="1:66" ht="21" customHeight="1">
      <c r="A228" s="28"/>
      <c r="B228" s="29"/>
      <c r="C228" s="29"/>
      <c r="D228" s="30"/>
      <c r="E228" s="31"/>
      <c r="F228" s="32"/>
      <c r="G228" s="32"/>
      <c r="H228" s="32"/>
      <c r="I228" s="32"/>
      <c r="J228" s="32"/>
      <c r="K228" s="32"/>
      <c r="L228" s="32"/>
      <c r="M228" s="33"/>
      <c r="N228" s="31"/>
      <c r="O228" s="32"/>
      <c r="P228" s="32"/>
      <c r="Q228" s="32"/>
      <c r="R228" s="32"/>
      <c r="S228" s="32"/>
      <c r="T228" s="32"/>
      <c r="U228" s="32"/>
      <c r="V228" s="32"/>
      <c r="W228" s="32"/>
      <c r="X228" s="32"/>
      <c r="Y228" s="32"/>
      <c r="Z228" s="32"/>
      <c r="AA228" s="33"/>
      <c r="AB228" s="31"/>
      <c r="AC228" s="32"/>
      <c r="AD228" s="32"/>
      <c r="AE228" s="32"/>
      <c r="AF228" s="32"/>
      <c r="AG228" s="32"/>
      <c r="AH228" s="32"/>
      <c r="AI228" s="32"/>
      <c r="AJ228" s="32"/>
      <c r="AK228" s="32"/>
      <c r="AL228" s="32"/>
      <c r="AM228" s="32"/>
      <c r="AN228" s="32"/>
      <c r="AO228" s="33"/>
      <c r="AP228" s="34"/>
      <c r="AQ228" s="35"/>
      <c r="AR228" s="35"/>
      <c r="AS228" s="35"/>
      <c r="AT228" s="36"/>
      <c r="AU228" s="37"/>
      <c r="AV228" s="37"/>
      <c r="AW228" s="37"/>
      <c r="AX228" s="37"/>
      <c r="AY228" s="37"/>
      <c r="AZ228" s="37"/>
      <c r="BA228" s="37"/>
      <c r="BB228" s="37"/>
      <c r="BC228" s="37"/>
      <c r="BI228" s="12" t="str">
        <f t="shared" si="18"/>
        <v>ITEM1=</v>
      </c>
      <c r="BJ228" s="12" t="str">
        <f t="shared" si="19"/>
        <v>ITEM2=</v>
      </c>
      <c r="BK228" s="12" t="str">
        <f t="shared" si="20"/>
        <v>ITEM3=</v>
      </c>
      <c r="BL228" s="12" t="str">
        <f t="shared" si="21"/>
        <v>ITEM4=</v>
      </c>
      <c r="BM228" s="12" t="str">
        <f t="shared" si="22"/>
        <v>ITEM5=</v>
      </c>
      <c r="BN228" s="12" t="str">
        <f t="shared" si="23"/>
        <v>ITEM6=</v>
      </c>
    </row>
    <row r="229" spans="1:66" ht="21" customHeight="1">
      <c r="A229" s="28"/>
      <c r="B229" s="29"/>
      <c r="C229" s="29"/>
      <c r="D229" s="30"/>
      <c r="E229" s="31"/>
      <c r="F229" s="32"/>
      <c r="G229" s="32"/>
      <c r="H229" s="32"/>
      <c r="I229" s="32"/>
      <c r="J229" s="32"/>
      <c r="K229" s="32"/>
      <c r="L229" s="32"/>
      <c r="M229" s="33"/>
      <c r="N229" s="31"/>
      <c r="O229" s="32"/>
      <c r="P229" s="32"/>
      <c r="Q229" s="32"/>
      <c r="R229" s="32"/>
      <c r="S229" s="32"/>
      <c r="T229" s="32"/>
      <c r="U229" s="32"/>
      <c r="V229" s="32"/>
      <c r="W229" s="32"/>
      <c r="X229" s="32"/>
      <c r="Y229" s="32"/>
      <c r="Z229" s="32"/>
      <c r="AA229" s="33"/>
      <c r="AB229" s="31"/>
      <c r="AC229" s="32"/>
      <c r="AD229" s="32"/>
      <c r="AE229" s="32"/>
      <c r="AF229" s="32"/>
      <c r="AG229" s="32"/>
      <c r="AH229" s="32"/>
      <c r="AI229" s="32"/>
      <c r="AJ229" s="32"/>
      <c r="AK229" s="32"/>
      <c r="AL229" s="32"/>
      <c r="AM229" s="32"/>
      <c r="AN229" s="32"/>
      <c r="AO229" s="33"/>
      <c r="AP229" s="34"/>
      <c r="AQ229" s="35"/>
      <c r="AR229" s="35"/>
      <c r="AS229" s="35"/>
      <c r="AT229" s="36"/>
      <c r="AU229" s="37"/>
      <c r="AV229" s="37"/>
      <c r="AW229" s="37"/>
      <c r="AX229" s="37"/>
      <c r="AY229" s="37"/>
      <c r="AZ229" s="37"/>
      <c r="BA229" s="37"/>
      <c r="BB229" s="37"/>
      <c r="BC229" s="37"/>
    </row>
    <row r="230" spans="1:66" ht="21" customHeight="1">
      <c r="A230" s="28"/>
      <c r="B230" s="29"/>
      <c r="C230" s="29"/>
      <c r="D230" s="30"/>
      <c r="E230" s="31"/>
      <c r="F230" s="32"/>
      <c r="G230" s="32"/>
      <c r="H230" s="32"/>
      <c r="I230" s="32"/>
      <c r="J230" s="32"/>
      <c r="K230" s="32"/>
      <c r="L230" s="32"/>
      <c r="M230" s="33"/>
      <c r="N230" s="31"/>
      <c r="O230" s="32"/>
      <c r="P230" s="32"/>
      <c r="Q230" s="32"/>
      <c r="R230" s="32"/>
      <c r="S230" s="32"/>
      <c r="T230" s="32"/>
      <c r="U230" s="32"/>
      <c r="V230" s="32"/>
      <c r="W230" s="32"/>
      <c r="X230" s="32"/>
      <c r="Y230" s="32"/>
      <c r="Z230" s="32"/>
      <c r="AA230" s="33"/>
      <c r="AB230" s="31"/>
      <c r="AC230" s="32"/>
      <c r="AD230" s="32"/>
      <c r="AE230" s="32"/>
      <c r="AF230" s="32"/>
      <c r="AG230" s="32"/>
      <c r="AH230" s="32"/>
      <c r="AI230" s="32"/>
      <c r="AJ230" s="32"/>
      <c r="AK230" s="32"/>
      <c r="AL230" s="32"/>
      <c r="AM230" s="32"/>
      <c r="AN230" s="32"/>
      <c r="AO230" s="33"/>
      <c r="AP230" s="34"/>
      <c r="AQ230" s="35"/>
      <c r="AR230" s="35"/>
      <c r="AS230" s="35"/>
      <c r="AT230" s="36"/>
      <c r="AU230" s="37"/>
      <c r="AV230" s="37"/>
      <c r="AW230" s="37"/>
      <c r="AX230" s="37"/>
      <c r="AY230" s="37"/>
      <c r="AZ230" s="37"/>
      <c r="BA230" s="37"/>
      <c r="BB230" s="37"/>
      <c r="BC230" s="37"/>
      <c r="BI230" s="12" t="str">
        <f t="shared" si="18"/>
        <v>ITEM1=</v>
      </c>
      <c r="BJ230" s="12" t="str">
        <f t="shared" si="19"/>
        <v>ITEM2=</v>
      </c>
      <c r="BK230" s="12" t="str">
        <f t="shared" si="20"/>
        <v>ITEM3=</v>
      </c>
      <c r="BL230" s="12" t="str">
        <f t="shared" si="21"/>
        <v>ITEM4=</v>
      </c>
      <c r="BM230" s="12" t="str">
        <f t="shared" si="22"/>
        <v>ITEM5=</v>
      </c>
      <c r="BN230" s="12" t="str">
        <f t="shared" si="23"/>
        <v>ITEM6=</v>
      </c>
    </row>
  </sheetData>
  <sheetProtection algorithmName="SHA-512" hashValue="TwKhzE65o3JR1Ehy4695KbzBIZILyYuzV9sYwdO+ekhrsJiDDGNBNXfnxlhNKpiWf1hCsR+tDZNmUNLOQMHQwA==" saltValue="ZMChucGbP6m+8dHEAvSDGQ==" spinCount="100000" sheet="1" objects="1" scenarios="1" formatCells="0" formatRows="0" insertRows="0" deleteRows="0"/>
  <mergeCells count="1363">
    <mergeCell ref="A210:D210"/>
    <mergeCell ref="E210:M210"/>
    <mergeCell ref="N210:AA210"/>
    <mergeCell ref="AB210:AO210"/>
    <mergeCell ref="AP210:AT210"/>
    <mergeCell ref="AU210:BC210"/>
    <mergeCell ref="A207:D207"/>
    <mergeCell ref="E207:M207"/>
    <mergeCell ref="N207:AA207"/>
    <mergeCell ref="AB207:AO207"/>
    <mergeCell ref="AP207:AT207"/>
    <mergeCell ref="AU207:BC207"/>
    <mergeCell ref="A208:D208"/>
    <mergeCell ref="E208:M208"/>
    <mergeCell ref="N208:AA208"/>
    <mergeCell ref="AB208:AO208"/>
    <mergeCell ref="AP208:AT208"/>
    <mergeCell ref="AU208:BC208"/>
    <mergeCell ref="A209:D209"/>
    <mergeCell ref="E209:M209"/>
    <mergeCell ref="N209:AA209"/>
    <mergeCell ref="AB209:AO209"/>
    <mergeCell ref="AP209:AT209"/>
    <mergeCell ref="AU209:BC209"/>
    <mergeCell ref="AU214:BC214"/>
    <mergeCell ref="AU215:BC215"/>
    <mergeCell ref="AP205:AT205"/>
    <mergeCell ref="AP206:AT206"/>
    <mergeCell ref="AP211:AT211"/>
    <mergeCell ref="AP212:AT212"/>
    <mergeCell ref="AP213:AT213"/>
    <mergeCell ref="AP214:AT214"/>
    <mergeCell ref="AP215:AT215"/>
    <mergeCell ref="A219:D219"/>
    <mergeCell ref="E219:M219"/>
    <mergeCell ref="N219:AA219"/>
    <mergeCell ref="AB219:AO219"/>
    <mergeCell ref="AP219:AT219"/>
    <mergeCell ref="AU219:BC219"/>
    <mergeCell ref="AP204:AT204"/>
    <mergeCell ref="AU204:BC204"/>
    <mergeCell ref="A216:D216"/>
    <mergeCell ref="E216:M216"/>
    <mergeCell ref="N216:AA216"/>
    <mergeCell ref="AB216:AO216"/>
    <mergeCell ref="AP216:AT216"/>
    <mergeCell ref="AU216:BC216"/>
    <mergeCell ref="A217:D217"/>
    <mergeCell ref="E217:M217"/>
    <mergeCell ref="N217:AA217"/>
    <mergeCell ref="AB217:AO217"/>
    <mergeCell ref="AP217:AT217"/>
    <mergeCell ref="AU217:BC217"/>
    <mergeCell ref="A218:D218"/>
    <mergeCell ref="E218:M218"/>
    <mergeCell ref="N218:AA218"/>
    <mergeCell ref="AB218:AO218"/>
    <mergeCell ref="AP218:AT218"/>
    <mergeCell ref="AU218:BC218"/>
    <mergeCell ref="AU205:BC205"/>
    <mergeCell ref="AU206:BC206"/>
    <mergeCell ref="AU211:BC211"/>
    <mergeCell ref="AU212:BC212"/>
    <mergeCell ref="AU213:BC213"/>
    <mergeCell ref="A229:D229"/>
    <mergeCell ref="E229:M229"/>
    <mergeCell ref="N229:AA229"/>
    <mergeCell ref="AB229:AO229"/>
    <mergeCell ref="AP229:AT229"/>
    <mergeCell ref="AU229:BC229"/>
    <mergeCell ref="A222:D222"/>
    <mergeCell ref="E222:M222"/>
    <mergeCell ref="N222:AA222"/>
    <mergeCell ref="AB222:AO222"/>
    <mergeCell ref="AP222:AT222"/>
    <mergeCell ref="AU222:BC222"/>
    <mergeCell ref="A223:D223"/>
    <mergeCell ref="E223:M223"/>
    <mergeCell ref="N223:AA223"/>
    <mergeCell ref="AB223:AO223"/>
    <mergeCell ref="AP223:AT223"/>
    <mergeCell ref="AU223:BC223"/>
    <mergeCell ref="A224:D224"/>
    <mergeCell ref="E224:M224"/>
    <mergeCell ref="N224:AA224"/>
    <mergeCell ref="AB224:AO224"/>
    <mergeCell ref="AP224:AT224"/>
    <mergeCell ref="AU224:BC224"/>
    <mergeCell ref="A203:D203"/>
    <mergeCell ref="E203:M203"/>
    <mergeCell ref="A225:D225"/>
    <mergeCell ref="E225:M225"/>
    <mergeCell ref="N225:AA225"/>
    <mergeCell ref="AB225:AO225"/>
    <mergeCell ref="AP225:AT225"/>
    <mergeCell ref="AU225:BC225"/>
    <mergeCell ref="N198:AA198"/>
    <mergeCell ref="AB198:AO198"/>
    <mergeCell ref="AP198:AT198"/>
    <mergeCell ref="AU198:BC198"/>
    <mergeCell ref="A102:D102"/>
    <mergeCell ref="E102:M102"/>
    <mergeCell ref="N102:AA102"/>
    <mergeCell ref="AB102:AO102"/>
    <mergeCell ref="AP102:AT102"/>
    <mergeCell ref="AU102:BC102"/>
    <mergeCell ref="A196:D196"/>
    <mergeCell ref="E196:M196"/>
    <mergeCell ref="N196:AA196"/>
    <mergeCell ref="AB196:AO196"/>
    <mergeCell ref="AP196:AT196"/>
    <mergeCell ref="AU196:BC196"/>
    <mergeCell ref="AU138:BC138"/>
    <mergeCell ref="A139:D139"/>
    <mergeCell ref="E139:M139"/>
    <mergeCell ref="N139:AA139"/>
    <mergeCell ref="AB139:AO139"/>
    <mergeCell ref="AP139:AT139"/>
    <mergeCell ref="AU139:BC139"/>
    <mergeCell ref="A136:D136"/>
    <mergeCell ref="A100:D100"/>
    <mergeCell ref="E100:M100"/>
    <mergeCell ref="N100:AA100"/>
    <mergeCell ref="AB100:AO100"/>
    <mergeCell ref="AP100:AT100"/>
    <mergeCell ref="AU100:BC100"/>
    <mergeCell ref="A101:D101"/>
    <mergeCell ref="E101:M101"/>
    <mergeCell ref="N101:AA101"/>
    <mergeCell ref="AB101:AO101"/>
    <mergeCell ref="AP101:AT101"/>
    <mergeCell ref="AU101:BC101"/>
    <mergeCell ref="A145:D145"/>
    <mergeCell ref="E145:M145"/>
    <mergeCell ref="N145:AA145"/>
    <mergeCell ref="AB145:AO145"/>
    <mergeCell ref="AP145:AT145"/>
    <mergeCell ref="AU145:BC145"/>
    <mergeCell ref="AB140:AO140"/>
    <mergeCell ref="AP140:AT140"/>
    <mergeCell ref="AU140:BC140"/>
    <mergeCell ref="A141:D141"/>
    <mergeCell ref="E141:M141"/>
    <mergeCell ref="N141:AA141"/>
    <mergeCell ref="AB141:AO141"/>
    <mergeCell ref="AP141:AT141"/>
    <mergeCell ref="AU141:BC141"/>
    <mergeCell ref="A138:D138"/>
    <mergeCell ref="E138:M138"/>
    <mergeCell ref="N138:AA138"/>
    <mergeCell ref="AB138:AO138"/>
    <mergeCell ref="AP138:AT138"/>
    <mergeCell ref="A98:D98"/>
    <mergeCell ref="E98:M98"/>
    <mergeCell ref="N98:AA98"/>
    <mergeCell ref="AB98:AO98"/>
    <mergeCell ref="AP98:AT98"/>
    <mergeCell ref="AU98:BC98"/>
    <mergeCell ref="A99:D99"/>
    <mergeCell ref="E99:M99"/>
    <mergeCell ref="N99:AA99"/>
    <mergeCell ref="AB99:AO99"/>
    <mergeCell ref="AP99:AT99"/>
    <mergeCell ref="AU99:BC99"/>
    <mergeCell ref="A96:D96"/>
    <mergeCell ref="E96:M96"/>
    <mergeCell ref="N96:AA96"/>
    <mergeCell ref="AB96:AO96"/>
    <mergeCell ref="AP96:AT96"/>
    <mergeCell ref="AU96:BC96"/>
    <mergeCell ref="A97:D97"/>
    <mergeCell ref="E97:M97"/>
    <mergeCell ref="N97:AA97"/>
    <mergeCell ref="AB97:AO97"/>
    <mergeCell ref="AP97:AT97"/>
    <mergeCell ref="AU97:BC97"/>
    <mergeCell ref="E136:M136"/>
    <mergeCell ref="N136:AA136"/>
    <mergeCell ref="AB136:AO136"/>
    <mergeCell ref="AP136:AT136"/>
    <mergeCell ref="AU136:BC136"/>
    <mergeCell ref="A137:D137"/>
    <mergeCell ref="A94:D94"/>
    <mergeCell ref="E94:M94"/>
    <mergeCell ref="N94:AA94"/>
    <mergeCell ref="AB94:AO94"/>
    <mergeCell ref="AP94:AT94"/>
    <mergeCell ref="AU94:BC94"/>
    <mergeCell ref="A95:D95"/>
    <mergeCell ref="E95:M95"/>
    <mergeCell ref="N95:AA95"/>
    <mergeCell ref="AB95:AO95"/>
    <mergeCell ref="AP95:AT95"/>
    <mergeCell ref="AU95:BC95"/>
    <mergeCell ref="E137:M137"/>
    <mergeCell ref="N137:AA137"/>
    <mergeCell ref="AB137:AO137"/>
    <mergeCell ref="AP137:AT137"/>
    <mergeCell ref="AU137:BC137"/>
    <mergeCell ref="A134:D134"/>
    <mergeCell ref="E134:M134"/>
    <mergeCell ref="N134:AA134"/>
    <mergeCell ref="AB134:AO134"/>
    <mergeCell ref="AP134:AT134"/>
    <mergeCell ref="AU134:BC134"/>
    <mergeCell ref="A135:D135"/>
    <mergeCell ref="E135:M135"/>
    <mergeCell ref="N135:AA135"/>
    <mergeCell ref="A92:D92"/>
    <mergeCell ref="E92:M92"/>
    <mergeCell ref="N92:AA92"/>
    <mergeCell ref="AB92:AO92"/>
    <mergeCell ref="AP92:AT92"/>
    <mergeCell ref="AU92:BC92"/>
    <mergeCell ref="A93:D93"/>
    <mergeCell ref="E93:M93"/>
    <mergeCell ref="N93:AA93"/>
    <mergeCell ref="AB93:AO93"/>
    <mergeCell ref="AP93:AT93"/>
    <mergeCell ref="AU93:BC93"/>
    <mergeCell ref="A90:D90"/>
    <mergeCell ref="E90:M90"/>
    <mergeCell ref="N90:AA90"/>
    <mergeCell ref="AB90:AO90"/>
    <mergeCell ref="AP90:AT90"/>
    <mergeCell ref="AU90:BC90"/>
    <mergeCell ref="A91:D91"/>
    <mergeCell ref="E91:M91"/>
    <mergeCell ref="N91:AA91"/>
    <mergeCell ref="AB91:AO91"/>
    <mergeCell ref="AP91:AT91"/>
    <mergeCell ref="AU91:BC91"/>
    <mergeCell ref="A88:D88"/>
    <mergeCell ref="E88:M88"/>
    <mergeCell ref="N88:AA88"/>
    <mergeCell ref="AB88:AO88"/>
    <mergeCell ref="AP88:AT88"/>
    <mergeCell ref="AU88:BC88"/>
    <mergeCell ref="A89:D89"/>
    <mergeCell ref="E89:M89"/>
    <mergeCell ref="N89:AA89"/>
    <mergeCell ref="AB89:AO89"/>
    <mergeCell ref="AP89:AT89"/>
    <mergeCell ref="AU89:BC89"/>
    <mergeCell ref="A86:D86"/>
    <mergeCell ref="E86:M86"/>
    <mergeCell ref="N86:AA86"/>
    <mergeCell ref="AB86:AO86"/>
    <mergeCell ref="AP86:AT86"/>
    <mergeCell ref="AU86:BC86"/>
    <mergeCell ref="A87:D87"/>
    <mergeCell ref="E87:M87"/>
    <mergeCell ref="N87:AA87"/>
    <mergeCell ref="AB87:AO87"/>
    <mergeCell ref="AP87:AT87"/>
    <mergeCell ref="AU87:BC87"/>
    <mergeCell ref="A84:D84"/>
    <mergeCell ref="E84:M84"/>
    <mergeCell ref="N84:AA84"/>
    <mergeCell ref="AB84:AO84"/>
    <mergeCell ref="AP84:AT84"/>
    <mergeCell ref="AU84:BC84"/>
    <mergeCell ref="A85:D85"/>
    <mergeCell ref="E85:M85"/>
    <mergeCell ref="N85:AA85"/>
    <mergeCell ref="AB85:AO85"/>
    <mergeCell ref="AP85:AT85"/>
    <mergeCell ref="AU85:BC85"/>
    <mergeCell ref="A82:D82"/>
    <mergeCell ref="E82:M82"/>
    <mergeCell ref="N82:AA82"/>
    <mergeCell ref="AB82:AO82"/>
    <mergeCell ref="AP82:AT82"/>
    <mergeCell ref="AU82:BC82"/>
    <mergeCell ref="A83:D83"/>
    <mergeCell ref="E83:M83"/>
    <mergeCell ref="N83:AA83"/>
    <mergeCell ref="AB83:AO83"/>
    <mergeCell ref="AP83:AT83"/>
    <mergeCell ref="AU83:BC83"/>
    <mergeCell ref="A80:D80"/>
    <mergeCell ref="E80:M80"/>
    <mergeCell ref="N80:AA80"/>
    <mergeCell ref="AB80:AO80"/>
    <mergeCell ref="AP80:AT80"/>
    <mergeCell ref="AU80:BC80"/>
    <mergeCell ref="A81:D81"/>
    <mergeCell ref="E81:M81"/>
    <mergeCell ref="N81:AA81"/>
    <mergeCell ref="AB81:AO81"/>
    <mergeCell ref="AP81:AT81"/>
    <mergeCell ref="AU81:BC81"/>
    <mergeCell ref="A78:D78"/>
    <mergeCell ref="E78:M78"/>
    <mergeCell ref="N78:AA78"/>
    <mergeCell ref="AB78:AO78"/>
    <mergeCell ref="AP78:AT78"/>
    <mergeCell ref="AU78:BC78"/>
    <mergeCell ref="A79:D79"/>
    <mergeCell ref="E79:M79"/>
    <mergeCell ref="N79:AA79"/>
    <mergeCell ref="AB79:AO79"/>
    <mergeCell ref="AP79:AT79"/>
    <mergeCell ref="AU79:BC79"/>
    <mergeCell ref="A76:D76"/>
    <mergeCell ref="E76:M76"/>
    <mergeCell ref="N76:AA76"/>
    <mergeCell ref="AB76:AO76"/>
    <mergeCell ref="AP76:AT76"/>
    <mergeCell ref="AU76:BC76"/>
    <mergeCell ref="A77:D77"/>
    <mergeCell ref="E77:M77"/>
    <mergeCell ref="N77:AA77"/>
    <mergeCell ref="AB77:AO77"/>
    <mergeCell ref="AP77:AT77"/>
    <mergeCell ref="AU77:BC77"/>
    <mergeCell ref="A74:D74"/>
    <mergeCell ref="E74:M74"/>
    <mergeCell ref="N74:AA74"/>
    <mergeCell ref="AB74:AO74"/>
    <mergeCell ref="AP74:AT74"/>
    <mergeCell ref="AU74:BC74"/>
    <mergeCell ref="A75:D75"/>
    <mergeCell ref="E75:M75"/>
    <mergeCell ref="N75:AA75"/>
    <mergeCell ref="AB75:AO75"/>
    <mergeCell ref="AP75:AT75"/>
    <mergeCell ref="AU75:BC75"/>
    <mergeCell ref="A72:D72"/>
    <mergeCell ref="E72:M72"/>
    <mergeCell ref="N72:AA72"/>
    <mergeCell ref="AB72:AO72"/>
    <mergeCell ref="AP72:AT72"/>
    <mergeCell ref="AU72:BC72"/>
    <mergeCell ref="A73:D73"/>
    <mergeCell ref="E73:M73"/>
    <mergeCell ref="N73:AA73"/>
    <mergeCell ref="AB73:AO73"/>
    <mergeCell ref="AP73:AT73"/>
    <mergeCell ref="AU73:BC73"/>
    <mergeCell ref="A70:D70"/>
    <mergeCell ref="E70:M70"/>
    <mergeCell ref="N70:AA70"/>
    <mergeCell ref="AB70:AO70"/>
    <mergeCell ref="AP70:AT70"/>
    <mergeCell ref="AU70:BC70"/>
    <mergeCell ref="A71:D71"/>
    <mergeCell ref="E71:M71"/>
    <mergeCell ref="N71:AA71"/>
    <mergeCell ref="AB71:AO71"/>
    <mergeCell ref="AP71:AT71"/>
    <mergeCell ref="AU71:BC71"/>
    <mergeCell ref="A68:D68"/>
    <mergeCell ref="E68:M68"/>
    <mergeCell ref="N68:AA68"/>
    <mergeCell ref="AB68:AO68"/>
    <mergeCell ref="AP68:AT68"/>
    <mergeCell ref="AU68:BC68"/>
    <mergeCell ref="A69:D69"/>
    <mergeCell ref="E69:M69"/>
    <mergeCell ref="N69:AA69"/>
    <mergeCell ref="AB69:AO69"/>
    <mergeCell ref="AP69:AT69"/>
    <mergeCell ref="AU69:BC69"/>
    <mergeCell ref="A66:D66"/>
    <mergeCell ref="E66:M66"/>
    <mergeCell ref="N66:AA66"/>
    <mergeCell ref="AB66:AO66"/>
    <mergeCell ref="AP66:AT66"/>
    <mergeCell ref="AU66:BC66"/>
    <mergeCell ref="A67:D67"/>
    <mergeCell ref="E67:M67"/>
    <mergeCell ref="N67:AA67"/>
    <mergeCell ref="AB67:AO67"/>
    <mergeCell ref="AP67:AT67"/>
    <mergeCell ref="AU67:BC67"/>
    <mergeCell ref="A64:D64"/>
    <mergeCell ref="E64:M64"/>
    <mergeCell ref="N64:AA64"/>
    <mergeCell ref="AB64:AO64"/>
    <mergeCell ref="AP64:AT64"/>
    <mergeCell ref="AU64:BC64"/>
    <mergeCell ref="A65:D65"/>
    <mergeCell ref="E65:M65"/>
    <mergeCell ref="N65:AA65"/>
    <mergeCell ref="AB65:AO65"/>
    <mergeCell ref="AP65:AT65"/>
    <mergeCell ref="AU65:BC65"/>
    <mergeCell ref="A62:D62"/>
    <mergeCell ref="E62:M62"/>
    <mergeCell ref="N62:AA62"/>
    <mergeCell ref="AB62:AO62"/>
    <mergeCell ref="AP62:AT62"/>
    <mergeCell ref="AU62:BC62"/>
    <mergeCell ref="A63:D63"/>
    <mergeCell ref="E63:M63"/>
    <mergeCell ref="N63:AA63"/>
    <mergeCell ref="AB63:AO63"/>
    <mergeCell ref="AP63:AT63"/>
    <mergeCell ref="AU63:BC63"/>
    <mergeCell ref="A60:D60"/>
    <mergeCell ref="E60:M60"/>
    <mergeCell ref="N60:AA60"/>
    <mergeCell ref="AB60:AO60"/>
    <mergeCell ref="AP60:AT60"/>
    <mergeCell ref="AU60:BC60"/>
    <mergeCell ref="A61:D61"/>
    <mergeCell ref="E61:M61"/>
    <mergeCell ref="N61:AA61"/>
    <mergeCell ref="AB61:AO61"/>
    <mergeCell ref="AP61:AT61"/>
    <mergeCell ref="AU61:BC61"/>
    <mergeCell ref="A58:D58"/>
    <mergeCell ref="E58:M58"/>
    <mergeCell ref="N58:AA58"/>
    <mergeCell ref="AB58:AO58"/>
    <mergeCell ref="AP58:AT58"/>
    <mergeCell ref="AU58:BC58"/>
    <mergeCell ref="A59:D59"/>
    <mergeCell ref="E59:M59"/>
    <mergeCell ref="N59:AA59"/>
    <mergeCell ref="AB59:AO59"/>
    <mergeCell ref="AP59:AT59"/>
    <mergeCell ref="AU59:BC59"/>
    <mergeCell ref="A56:D56"/>
    <mergeCell ref="E56:M56"/>
    <mergeCell ref="N56:AA56"/>
    <mergeCell ref="AB56:AO56"/>
    <mergeCell ref="AP56:AT56"/>
    <mergeCell ref="AU56:BC56"/>
    <mergeCell ref="A57:D57"/>
    <mergeCell ref="E57:M57"/>
    <mergeCell ref="N57:AA57"/>
    <mergeCell ref="AB57:AO57"/>
    <mergeCell ref="AP57:AT57"/>
    <mergeCell ref="AU57:BC57"/>
    <mergeCell ref="A54:D54"/>
    <mergeCell ref="E54:M54"/>
    <mergeCell ref="N54:AA54"/>
    <mergeCell ref="AB54:AO54"/>
    <mergeCell ref="AP54:AT54"/>
    <mergeCell ref="AU54:BC54"/>
    <mergeCell ref="A55:D55"/>
    <mergeCell ref="E55:M55"/>
    <mergeCell ref="N55:AA55"/>
    <mergeCell ref="AB55:AO55"/>
    <mergeCell ref="AP55:AT55"/>
    <mergeCell ref="AU55:BC55"/>
    <mergeCell ref="A52:D52"/>
    <mergeCell ref="E52:M52"/>
    <mergeCell ref="N52:AA52"/>
    <mergeCell ref="AB52:AO52"/>
    <mergeCell ref="AP52:AT52"/>
    <mergeCell ref="AU52:BC52"/>
    <mergeCell ref="A53:D53"/>
    <mergeCell ref="E53:M53"/>
    <mergeCell ref="N53:AA53"/>
    <mergeCell ref="AB53:AO53"/>
    <mergeCell ref="AP53:AT53"/>
    <mergeCell ref="AU53:BC53"/>
    <mergeCell ref="A50:D50"/>
    <mergeCell ref="E50:M50"/>
    <mergeCell ref="N50:AA50"/>
    <mergeCell ref="AB50:AO50"/>
    <mergeCell ref="AP50:AT50"/>
    <mergeCell ref="AU50:BC50"/>
    <mergeCell ref="A51:D51"/>
    <mergeCell ref="E51:M51"/>
    <mergeCell ref="N51:AA51"/>
    <mergeCell ref="AB51:AO51"/>
    <mergeCell ref="AP51:AT51"/>
    <mergeCell ref="AU51:BC51"/>
    <mergeCell ref="A48:D48"/>
    <mergeCell ref="E48:M48"/>
    <mergeCell ref="N48:AA48"/>
    <mergeCell ref="AB48:AO48"/>
    <mergeCell ref="AP48:AT48"/>
    <mergeCell ref="AU48:BC48"/>
    <mergeCell ref="A49:D49"/>
    <mergeCell ref="E49:M49"/>
    <mergeCell ref="N49:AA49"/>
    <mergeCell ref="AB49:AO49"/>
    <mergeCell ref="AP49:AT49"/>
    <mergeCell ref="AU49:BC49"/>
    <mergeCell ref="A46:D46"/>
    <mergeCell ref="E46:M46"/>
    <mergeCell ref="N46:AA46"/>
    <mergeCell ref="AB46:AO46"/>
    <mergeCell ref="AP46:AT46"/>
    <mergeCell ref="AU46:BC46"/>
    <mergeCell ref="A47:D47"/>
    <mergeCell ref="E47:M47"/>
    <mergeCell ref="N47:AA47"/>
    <mergeCell ref="AB47:AO47"/>
    <mergeCell ref="AP47:AT47"/>
    <mergeCell ref="AU47:BC47"/>
    <mergeCell ref="A44:D44"/>
    <mergeCell ref="E44:M44"/>
    <mergeCell ref="N44:AA44"/>
    <mergeCell ref="AB44:AO44"/>
    <mergeCell ref="AP44:AT44"/>
    <mergeCell ref="AU44:BC44"/>
    <mergeCell ref="A45:D45"/>
    <mergeCell ref="E45:M45"/>
    <mergeCell ref="N45:AA45"/>
    <mergeCell ref="AB45:AO45"/>
    <mergeCell ref="AP45:AT45"/>
    <mergeCell ref="AU45:BC45"/>
    <mergeCell ref="A42:D42"/>
    <mergeCell ref="E42:M42"/>
    <mergeCell ref="N42:AA42"/>
    <mergeCell ref="AB42:AO42"/>
    <mergeCell ref="AP42:AT42"/>
    <mergeCell ref="AU42:BC42"/>
    <mergeCell ref="A43:D43"/>
    <mergeCell ref="E43:M43"/>
    <mergeCell ref="N43:AA43"/>
    <mergeCell ref="AB43:AO43"/>
    <mergeCell ref="AP43:AT43"/>
    <mergeCell ref="AU43:BC43"/>
    <mergeCell ref="A40:D40"/>
    <mergeCell ref="E40:M40"/>
    <mergeCell ref="N40:AA40"/>
    <mergeCell ref="AB40:AO40"/>
    <mergeCell ref="AP40:AT40"/>
    <mergeCell ref="AU40:BC40"/>
    <mergeCell ref="A41:D41"/>
    <mergeCell ref="E41:M41"/>
    <mergeCell ref="N41:AA41"/>
    <mergeCell ref="AB41:AO41"/>
    <mergeCell ref="AP41:AT41"/>
    <mergeCell ref="AU41:BC41"/>
    <mergeCell ref="A38:D38"/>
    <mergeCell ref="E38:M38"/>
    <mergeCell ref="N38:AA38"/>
    <mergeCell ref="AB38:AO38"/>
    <mergeCell ref="AP38:AT38"/>
    <mergeCell ref="AU38:BC38"/>
    <mergeCell ref="A39:D39"/>
    <mergeCell ref="E39:M39"/>
    <mergeCell ref="N39:AA39"/>
    <mergeCell ref="AB39:AO39"/>
    <mergeCell ref="AP39:AT39"/>
    <mergeCell ref="AU39:BC39"/>
    <mergeCell ref="A36:D36"/>
    <mergeCell ref="E36:M36"/>
    <mergeCell ref="N36:AA36"/>
    <mergeCell ref="AB36:AO36"/>
    <mergeCell ref="AP36:AT36"/>
    <mergeCell ref="AU36:BC36"/>
    <mergeCell ref="A37:D37"/>
    <mergeCell ref="E37:M37"/>
    <mergeCell ref="N37:AA37"/>
    <mergeCell ref="AB37:AO37"/>
    <mergeCell ref="AP37:AT37"/>
    <mergeCell ref="AU37:BC37"/>
    <mergeCell ref="A34:D34"/>
    <mergeCell ref="E34:M34"/>
    <mergeCell ref="N34:AA34"/>
    <mergeCell ref="AB34:AO34"/>
    <mergeCell ref="AP34:AT34"/>
    <mergeCell ref="AU34:BC34"/>
    <mergeCell ref="A35:D35"/>
    <mergeCell ref="E35:M35"/>
    <mergeCell ref="N35:AA35"/>
    <mergeCell ref="AB35:AO35"/>
    <mergeCell ref="AP35:AT35"/>
    <mergeCell ref="AU35:BC35"/>
    <mergeCell ref="A32:D32"/>
    <mergeCell ref="E32:M32"/>
    <mergeCell ref="N32:AA32"/>
    <mergeCell ref="AB32:AO32"/>
    <mergeCell ref="AP32:AT32"/>
    <mergeCell ref="AU32:BC32"/>
    <mergeCell ref="A33:D33"/>
    <mergeCell ref="E33:M33"/>
    <mergeCell ref="N33:AA33"/>
    <mergeCell ref="AB33:AO33"/>
    <mergeCell ref="AP33:AT33"/>
    <mergeCell ref="AU33:BC33"/>
    <mergeCell ref="A30:D30"/>
    <mergeCell ref="E30:M30"/>
    <mergeCell ref="N30:AA30"/>
    <mergeCell ref="AB30:AO30"/>
    <mergeCell ref="AP30:AT30"/>
    <mergeCell ref="AU30:BC30"/>
    <mergeCell ref="A31:D31"/>
    <mergeCell ref="E31:M31"/>
    <mergeCell ref="N31:AA31"/>
    <mergeCell ref="AB31:AO31"/>
    <mergeCell ref="AP31:AT31"/>
    <mergeCell ref="AU31:BC31"/>
    <mergeCell ref="A28:D28"/>
    <mergeCell ref="E28:M28"/>
    <mergeCell ref="N28:AA28"/>
    <mergeCell ref="AB28:AO28"/>
    <mergeCell ref="AP28:AT28"/>
    <mergeCell ref="AU28:BC28"/>
    <mergeCell ref="A29:D29"/>
    <mergeCell ref="E29:M29"/>
    <mergeCell ref="N29:AA29"/>
    <mergeCell ref="AB29:AO29"/>
    <mergeCell ref="AP29:AT29"/>
    <mergeCell ref="AU29:BC29"/>
    <mergeCell ref="A26:D26"/>
    <mergeCell ref="E26:M26"/>
    <mergeCell ref="N26:AA26"/>
    <mergeCell ref="AB26:AO26"/>
    <mergeCell ref="AP26:AT26"/>
    <mergeCell ref="AU26:BC26"/>
    <mergeCell ref="A27:D27"/>
    <mergeCell ref="E27:M27"/>
    <mergeCell ref="N27:AA27"/>
    <mergeCell ref="AB27:AO27"/>
    <mergeCell ref="AP27:AT27"/>
    <mergeCell ref="AU27:BC27"/>
    <mergeCell ref="A24:D24"/>
    <mergeCell ref="E24:M24"/>
    <mergeCell ref="N24:AA24"/>
    <mergeCell ref="AB24:AO24"/>
    <mergeCell ref="AP24:AT24"/>
    <mergeCell ref="AU24:BC24"/>
    <mergeCell ref="A25:D25"/>
    <mergeCell ref="E25:M25"/>
    <mergeCell ref="N25:AA25"/>
    <mergeCell ref="AB25:AO25"/>
    <mergeCell ref="AP25:AT25"/>
    <mergeCell ref="AU25:BC25"/>
    <mergeCell ref="A22:D22"/>
    <mergeCell ref="E22:M22"/>
    <mergeCell ref="N22:AA22"/>
    <mergeCell ref="AB22:AO22"/>
    <mergeCell ref="AP22:AT22"/>
    <mergeCell ref="AU22:BC22"/>
    <mergeCell ref="A23:D23"/>
    <mergeCell ref="E23:M23"/>
    <mergeCell ref="N23:AA23"/>
    <mergeCell ref="AB23:AO23"/>
    <mergeCell ref="AP23:AT23"/>
    <mergeCell ref="AU23:BC23"/>
    <mergeCell ref="A20:D20"/>
    <mergeCell ref="E20:M20"/>
    <mergeCell ref="N20:AA20"/>
    <mergeCell ref="AB20:AO20"/>
    <mergeCell ref="AP20:AT20"/>
    <mergeCell ref="AU20:BC20"/>
    <mergeCell ref="A21:D21"/>
    <mergeCell ref="E21:M21"/>
    <mergeCell ref="N21:AA21"/>
    <mergeCell ref="AB21:AO21"/>
    <mergeCell ref="AP21:AT21"/>
    <mergeCell ref="AU21:BC21"/>
    <mergeCell ref="A18:D18"/>
    <mergeCell ref="E18:M18"/>
    <mergeCell ref="N18:AA18"/>
    <mergeCell ref="AB18:AO18"/>
    <mergeCell ref="AP18:AT18"/>
    <mergeCell ref="AU18:BC18"/>
    <mergeCell ref="A19:D19"/>
    <mergeCell ref="E19:M19"/>
    <mergeCell ref="N19:AA19"/>
    <mergeCell ref="AB19:AO19"/>
    <mergeCell ref="AP19:AT19"/>
    <mergeCell ref="AU19:BC19"/>
    <mergeCell ref="A16:D16"/>
    <mergeCell ref="E16:M16"/>
    <mergeCell ref="N16:AA16"/>
    <mergeCell ref="AB16:AO16"/>
    <mergeCell ref="AP16:AT16"/>
    <mergeCell ref="AU16:BC16"/>
    <mergeCell ref="A17:D17"/>
    <mergeCell ref="E17:M17"/>
    <mergeCell ref="N17:AA17"/>
    <mergeCell ref="AB17:AO17"/>
    <mergeCell ref="AP17:AT17"/>
    <mergeCell ref="AU17:BC17"/>
    <mergeCell ref="A15:D15"/>
    <mergeCell ref="E15:M15"/>
    <mergeCell ref="N15:AA15"/>
    <mergeCell ref="AB15:AO15"/>
    <mergeCell ref="AP15:AT15"/>
    <mergeCell ref="AU15:BC15"/>
    <mergeCell ref="A12:D12"/>
    <mergeCell ref="E12:M12"/>
    <mergeCell ref="N12:AA12"/>
    <mergeCell ref="AB12:AO12"/>
    <mergeCell ref="AP12:AT12"/>
    <mergeCell ref="AU12:BC12"/>
    <mergeCell ref="A13:D13"/>
    <mergeCell ref="E13:M13"/>
    <mergeCell ref="N13:AA13"/>
    <mergeCell ref="AB13:AO13"/>
    <mergeCell ref="AP13:AT13"/>
    <mergeCell ref="AU13:BC13"/>
    <mergeCell ref="AP11:AT11"/>
    <mergeCell ref="AU11:BC11"/>
    <mergeCell ref="A8:D8"/>
    <mergeCell ref="E8:M8"/>
    <mergeCell ref="N8:AA8"/>
    <mergeCell ref="AB8:AO8"/>
    <mergeCell ref="AP8:AT8"/>
    <mergeCell ref="AU8:BC8"/>
    <mergeCell ref="A9:D9"/>
    <mergeCell ref="E9:M9"/>
    <mergeCell ref="N9:AA9"/>
    <mergeCell ref="AB9:AO9"/>
    <mergeCell ref="AP9:AT9"/>
    <mergeCell ref="AU9:BC9"/>
    <mergeCell ref="AP10:AT10"/>
    <mergeCell ref="AU10:BC10"/>
    <mergeCell ref="A11:D11"/>
    <mergeCell ref="E11:M11"/>
    <mergeCell ref="N11:AA11"/>
    <mergeCell ref="AB11:AO11"/>
    <mergeCell ref="A14:D14"/>
    <mergeCell ref="E14:M14"/>
    <mergeCell ref="N14:AA14"/>
    <mergeCell ref="AB14:AO14"/>
    <mergeCell ref="AP14:AT14"/>
    <mergeCell ref="AU14:BC14"/>
    <mergeCell ref="AU7:BC7"/>
    <mergeCell ref="A144:D144"/>
    <mergeCell ref="E144:M144"/>
    <mergeCell ref="N144:AA144"/>
    <mergeCell ref="AB144:AO144"/>
    <mergeCell ref="AP144:AT144"/>
    <mergeCell ref="AU144:BC144"/>
    <mergeCell ref="A142:D142"/>
    <mergeCell ref="E142:M142"/>
    <mergeCell ref="N142:AA142"/>
    <mergeCell ref="AB142:AO142"/>
    <mergeCell ref="AP142:AT142"/>
    <mergeCell ref="AU142:BC142"/>
    <mergeCell ref="A143:D143"/>
    <mergeCell ref="E143:M143"/>
    <mergeCell ref="N143:AA143"/>
    <mergeCell ref="AB143:AO143"/>
    <mergeCell ref="AP143:AT143"/>
    <mergeCell ref="AU143:BC143"/>
    <mergeCell ref="A140:D140"/>
    <mergeCell ref="E140:M140"/>
    <mergeCell ref="N140:AA140"/>
    <mergeCell ref="A10:D10"/>
    <mergeCell ref="E10:M10"/>
    <mergeCell ref="N10:AA10"/>
    <mergeCell ref="AB10:AO10"/>
    <mergeCell ref="AB135:AO135"/>
    <mergeCell ref="AP135:AT135"/>
    <mergeCell ref="AU135:BC135"/>
    <mergeCell ref="A132:D132"/>
    <mergeCell ref="E132:M132"/>
    <mergeCell ref="N132:AA132"/>
    <mergeCell ref="AB132:AO132"/>
    <mergeCell ref="AP132:AT132"/>
    <mergeCell ref="AU132:BC132"/>
    <mergeCell ref="A133:D133"/>
    <mergeCell ref="E133:M133"/>
    <mergeCell ref="N133:AA133"/>
    <mergeCell ref="AB133:AO133"/>
    <mergeCell ref="AP133:AT133"/>
    <mergeCell ref="AU133:BC133"/>
    <mergeCell ref="A130:D130"/>
    <mergeCell ref="E130:M130"/>
    <mergeCell ref="N130:AA130"/>
    <mergeCell ref="AB130:AO130"/>
    <mergeCell ref="AP130:AT130"/>
    <mergeCell ref="AU130:BC130"/>
    <mergeCell ref="A131:D131"/>
    <mergeCell ref="E131:M131"/>
    <mergeCell ref="N131:AA131"/>
    <mergeCell ref="AB131:AO131"/>
    <mergeCell ref="AP131:AT131"/>
    <mergeCell ref="AU131:BC131"/>
    <mergeCell ref="A128:D128"/>
    <mergeCell ref="E128:M128"/>
    <mergeCell ref="N128:AA128"/>
    <mergeCell ref="AB128:AO128"/>
    <mergeCell ref="AP128:AT128"/>
    <mergeCell ref="AU128:BC128"/>
    <mergeCell ref="A129:D129"/>
    <mergeCell ref="E129:M129"/>
    <mergeCell ref="N129:AA129"/>
    <mergeCell ref="AB129:AO129"/>
    <mergeCell ref="AP129:AT129"/>
    <mergeCell ref="AU129:BC129"/>
    <mergeCell ref="A126:D126"/>
    <mergeCell ref="E126:M126"/>
    <mergeCell ref="N126:AA126"/>
    <mergeCell ref="AB126:AO126"/>
    <mergeCell ref="AP126:AT126"/>
    <mergeCell ref="AU126:BC126"/>
    <mergeCell ref="A127:D127"/>
    <mergeCell ref="E127:M127"/>
    <mergeCell ref="N127:AA127"/>
    <mergeCell ref="AB127:AO127"/>
    <mergeCell ref="AP127:AT127"/>
    <mergeCell ref="AU127:BC127"/>
    <mergeCell ref="A124:D124"/>
    <mergeCell ref="E124:M124"/>
    <mergeCell ref="N124:AA124"/>
    <mergeCell ref="AB124:AO124"/>
    <mergeCell ref="AP124:AT124"/>
    <mergeCell ref="AU124:BC124"/>
    <mergeCell ref="A125:D125"/>
    <mergeCell ref="E125:M125"/>
    <mergeCell ref="N125:AA125"/>
    <mergeCell ref="AB125:AO125"/>
    <mergeCell ref="AP125:AT125"/>
    <mergeCell ref="AU125:BC125"/>
    <mergeCell ref="AU122:BC122"/>
    <mergeCell ref="A122:D122"/>
    <mergeCell ref="E122:M122"/>
    <mergeCell ref="N122:AA122"/>
    <mergeCell ref="AB122:AO122"/>
    <mergeCell ref="AP122:AT122"/>
    <mergeCell ref="A123:D123"/>
    <mergeCell ref="E123:M123"/>
    <mergeCell ref="N123:AA123"/>
    <mergeCell ref="AB123:AO123"/>
    <mergeCell ref="AP123:AT123"/>
    <mergeCell ref="AU123:BC123"/>
    <mergeCell ref="AU120:BC120"/>
    <mergeCell ref="A121:D121"/>
    <mergeCell ref="E121:M121"/>
    <mergeCell ref="N121:AA121"/>
    <mergeCell ref="AB121:AO121"/>
    <mergeCell ref="AP121:AT121"/>
    <mergeCell ref="AU121:BC121"/>
    <mergeCell ref="A120:D120"/>
    <mergeCell ref="E120:M120"/>
    <mergeCell ref="N120:AA120"/>
    <mergeCell ref="AB120:AO120"/>
    <mergeCell ref="AP120:AT120"/>
    <mergeCell ref="AU118:BC118"/>
    <mergeCell ref="A119:D119"/>
    <mergeCell ref="E119:M119"/>
    <mergeCell ref="N119:AA119"/>
    <mergeCell ref="AB119:AO119"/>
    <mergeCell ref="AP119:AT119"/>
    <mergeCell ref="AU119:BC119"/>
    <mergeCell ref="A118:D118"/>
    <mergeCell ref="E118:M118"/>
    <mergeCell ref="N118:AA118"/>
    <mergeCell ref="AB118:AO118"/>
    <mergeCell ref="AP118:AT118"/>
    <mergeCell ref="AU116:BC116"/>
    <mergeCell ref="A117:D117"/>
    <mergeCell ref="E117:M117"/>
    <mergeCell ref="N117:AA117"/>
    <mergeCell ref="AB117:AO117"/>
    <mergeCell ref="AP117:AT117"/>
    <mergeCell ref="AU117:BC117"/>
    <mergeCell ref="A116:D116"/>
    <mergeCell ref="E116:M116"/>
    <mergeCell ref="N116:AA116"/>
    <mergeCell ref="AB116:AO116"/>
    <mergeCell ref="AP116:AT116"/>
    <mergeCell ref="AU114:BC114"/>
    <mergeCell ref="A115:D115"/>
    <mergeCell ref="E115:M115"/>
    <mergeCell ref="N115:AA115"/>
    <mergeCell ref="AB115:AO115"/>
    <mergeCell ref="AP115:AT115"/>
    <mergeCell ref="AU115:BC115"/>
    <mergeCell ref="A114:D114"/>
    <mergeCell ref="E114:M114"/>
    <mergeCell ref="N114:AA114"/>
    <mergeCell ref="AB114:AO114"/>
    <mergeCell ref="AP114:AT114"/>
    <mergeCell ref="AU112:BC112"/>
    <mergeCell ref="A113:D113"/>
    <mergeCell ref="E113:M113"/>
    <mergeCell ref="N113:AA113"/>
    <mergeCell ref="AB113:AO113"/>
    <mergeCell ref="AP113:AT113"/>
    <mergeCell ref="AU113:BC113"/>
    <mergeCell ref="A112:D112"/>
    <mergeCell ref="E112:M112"/>
    <mergeCell ref="N112:AA112"/>
    <mergeCell ref="AB112:AO112"/>
    <mergeCell ref="AP112:AT112"/>
    <mergeCell ref="A111:D111"/>
    <mergeCell ref="E111:M111"/>
    <mergeCell ref="N111:AA111"/>
    <mergeCell ref="AB111:AO111"/>
    <mergeCell ref="AP111:AT111"/>
    <mergeCell ref="AU111:BC111"/>
    <mergeCell ref="N109:AA109"/>
    <mergeCell ref="A107:D107"/>
    <mergeCell ref="E107:M107"/>
    <mergeCell ref="N107:AA107"/>
    <mergeCell ref="A108:D108"/>
    <mergeCell ref="E108:M108"/>
    <mergeCell ref="N108:AA108"/>
    <mergeCell ref="AU110:BC110"/>
    <mergeCell ref="A105:D105"/>
    <mergeCell ref="E105:M105"/>
    <mergeCell ref="N105:AA105"/>
    <mergeCell ref="AU105:BC105"/>
    <mergeCell ref="AU108:BC108"/>
    <mergeCell ref="AU109:BC109"/>
    <mergeCell ref="AU106:BC106"/>
    <mergeCell ref="AU107:BC107"/>
    <mergeCell ref="AB108:AO108"/>
    <mergeCell ref="AP108:AT108"/>
    <mergeCell ref="AB107:AO107"/>
    <mergeCell ref="AP107:AT107"/>
    <mergeCell ref="A106:D106"/>
    <mergeCell ref="E106:M106"/>
    <mergeCell ref="N106:AA106"/>
    <mergeCell ref="AB106:AO106"/>
    <mergeCell ref="AP106:AT106"/>
    <mergeCell ref="AB109:AO109"/>
    <mergeCell ref="A1:BC2"/>
    <mergeCell ref="AU104:BC104"/>
    <mergeCell ref="AU3:BC4"/>
    <mergeCell ref="A3:D4"/>
    <mergeCell ref="E3:M4"/>
    <mergeCell ref="A104:D104"/>
    <mergeCell ref="N3:AA4"/>
    <mergeCell ref="AB3:AO4"/>
    <mergeCell ref="N104:AA104"/>
    <mergeCell ref="AB104:AO104"/>
    <mergeCell ref="AP3:AT4"/>
    <mergeCell ref="AU5:BC5"/>
    <mergeCell ref="A103:D103"/>
    <mergeCell ref="E103:M103"/>
    <mergeCell ref="N103:AA103"/>
    <mergeCell ref="AB103:AO103"/>
    <mergeCell ref="AP103:AT103"/>
    <mergeCell ref="AU103:BC103"/>
    <mergeCell ref="A5:D5"/>
    <mergeCell ref="E5:M5"/>
    <mergeCell ref="N5:AA5"/>
    <mergeCell ref="AB5:AO5"/>
    <mergeCell ref="AP5:AT5"/>
    <mergeCell ref="A6:D6"/>
    <mergeCell ref="AP104:AT104"/>
    <mergeCell ref="E104:M104"/>
    <mergeCell ref="E6:M6"/>
    <mergeCell ref="N6:AA6"/>
    <mergeCell ref="E7:M7"/>
    <mergeCell ref="N7:AA7"/>
    <mergeCell ref="AB7:AO7"/>
    <mergeCell ref="AP7:AT7"/>
    <mergeCell ref="AB6:AO6"/>
    <mergeCell ref="AP6:AT6"/>
    <mergeCell ref="AU6:BC6"/>
    <mergeCell ref="A7:D7"/>
    <mergeCell ref="A146:D146"/>
    <mergeCell ref="E146:M146"/>
    <mergeCell ref="N146:AA146"/>
    <mergeCell ref="AB146:AO146"/>
    <mergeCell ref="AP146:AT146"/>
    <mergeCell ref="AU146:BC146"/>
    <mergeCell ref="A147:D147"/>
    <mergeCell ref="E147:M147"/>
    <mergeCell ref="N147:AA147"/>
    <mergeCell ref="AB147:AO147"/>
    <mergeCell ref="AP147:AT147"/>
    <mergeCell ref="AU147:BC147"/>
    <mergeCell ref="A148:D148"/>
    <mergeCell ref="E148:M148"/>
    <mergeCell ref="N148:AA148"/>
    <mergeCell ref="AB148:AO148"/>
    <mergeCell ref="AP148:AT148"/>
    <mergeCell ref="AU148:BC148"/>
    <mergeCell ref="AP109:AT109"/>
    <mergeCell ref="AB105:AO105"/>
    <mergeCell ref="AP105:AT105"/>
    <mergeCell ref="A109:D109"/>
    <mergeCell ref="A110:D110"/>
    <mergeCell ref="E110:M110"/>
    <mergeCell ref="N110:AA110"/>
    <mergeCell ref="AB110:AO110"/>
    <mergeCell ref="AP110:AT110"/>
    <mergeCell ref="E109:M109"/>
    <mergeCell ref="A149:D149"/>
    <mergeCell ref="E149:M149"/>
    <mergeCell ref="N149:AA149"/>
    <mergeCell ref="AB149:AO149"/>
    <mergeCell ref="AP149:AT149"/>
    <mergeCell ref="AU149:BC149"/>
    <mergeCell ref="A150:D150"/>
    <mergeCell ref="E150:M150"/>
    <mergeCell ref="N150:AA150"/>
    <mergeCell ref="AB150:AO150"/>
    <mergeCell ref="AP150:AT150"/>
    <mergeCell ref="AU150:BC150"/>
    <mergeCell ref="A151:D151"/>
    <mergeCell ref="E151:M151"/>
    <mergeCell ref="N151:AA151"/>
    <mergeCell ref="AB151:AO151"/>
    <mergeCell ref="AP151:AT151"/>
    <mergeCell ref="AU151:BC151"/>
    <mergeCell ref="A152:D152"/>
    <mergeCell ref="E152:M152"/>
    <mergeCell ref="N152:AA152"/>
    <mergeCell ref="AB152:AO152"/>
    <mergeCell ref="AP152:AT152"/>
    <mergeCell ref="AU152:BC152"/>
    <mergeCell ref="A153:D153"/>
    <mergeCell ref="E153:M153"/>
    <mergeCell ref="N153:AA153"/>
    <mergeCell ref="AB153:AO153"/>
    <mergeCell ref="AP153:AT153"/>
    <mergeCell ref="AU153:BC153"/>
    <mergeCell ref="A154:D154"/>
    <mergeCell ref="E154:M154"/>
    <mergeCell ref="N154:AA154"/>
    <mergeCell ref="AB154:AO154"/>
    <mergeCell ref="AP154:AT154"/>
    <mergeCell ref="AU154:BC154"/>
    <mergeCell ref="A155:D155"/>
    <mergeCell ref="E155:M155"/>
    <mergeCell ref="N155:AA155"/>
    <mergeCell ref="AB155:AO155"/>
    <mergeCell ref="AP155:AT155"/>
    <mergeCell ref="AU155:BC155"/>
    <mergeCell ref="A156:D156"/>
    <mergeCell ref="E156:M156"/>
    <mergeCell ref="N156:AA156"/>
    <mergeCell ref="AB156:AO156"/>
    <mergeCell ref="AP156:AT156"/>
    <mergeCell ref="AU156:BC156"/>
    <mergeCell ref="A157:D157"/>
    <mergeCell ref="E157:M157"/>
    <mergeCell ref="N157:AA157"/>
    <mergeCell ref="AB157:AO157"/>
    <mergeCell ref="AP157:AT157"/>
    <mergeCell ref="AU157:BC157"/>
    <mergeCell ref="A158:D158"/>
    <mergeCell ref="E158:M158"/>
    <mergeCell ref="N158:AA158"/>
    <mergeCell ref="AB158:AO158"/>
    <mergeCell ref="AP158:AT158"/>
    <mergeCell ref="AU158:BC158"/>
    <mergeCell ref="A159:D159"/>
    <mergeCell ref="E159:M159"/>
    <mergeCell ref="N159:AA159"/>
    <mergeCell ref="AB159:AO159"/>
    <mergeCell ref="AP159:AT159"/>
    <mergeCell ref="AU159:BC159"/>
    <mergeCell ref="A160:D160"/>
    <mergeCell ref="E160:M160"/>
    <mergeCell ref="N160:AA160"/>
    <mergeCell ref="AB160:AO160"/>
    <mergeCell ref="AP160:AT160"/>
    <mergeCell ref="AU160:BC160"/>
    <mergeCell ref="A161:D161"/>
    <mergeCell ref="E161:M161"/>
    <mergeCell ref="N161:AA161"/>
    <mergeCell ref="AB161:AO161"/>
    <mergeCell ref="AP161:AT161"/>
    <mergeCell ref="AU161:BC161"/>
    <mergeCell ref="A162:D162"/>
    <mergeCell ref="E162:M162"/>
    <mergeCell ref="N162:AA162"/>
    <mergeCell ref="AB162:AO162"/>
    <mergeCell ref="AP162:AT162"/>
    <mergeCell ref="AU162:BC162"/>
    <mergeCell ref="A163:D163"/>
    <mergeCell ref="E163:M163"/>
    <mergeCell ref="N163:AA163"/>
    <mergeCell ref="AB163:AO163"/>
    <mergeCell ref="AP163:AT163"/>
    <mergeCell ref="AU163:BC163"/>
    <mergeCell ref="A164:D164"/>
    <mergeCell ref="E164:M164"/>
    <mergeCell ref="N164:AA164"/>
    <mergeCell ref="AB164:AO164"/>
    <mergeCell ref="AP164:AT164"/>
    <mergeCell ref="AU164:BC164"/>
    <mergeCell ref="A165:D165"/>
    <mergeCell ref="E165:M165"/>
    <mergeCell ref="N165:AA165"/>
    <mergeCell ref="AB165:AO165"/>
    <mergeCell ref="AP165:AT165"/>
    <mergeCell ref="AU165:BC165"/>
    <mergeCell ref="A166:D166"/>
    <mergeCell ref="E166:M166"/>
    <mergeCell ref="N166:AA166"/>
    <mergeCell ref="AB166:AO166"/>
    <mergeCell ref="AP166:AT166"/>
    <mergeCell ref="AU166:BC166"/>
    <mergeCell ref="A167:D167"/>
    <mergeCell ref="E167:M167"/>
    <mergeCell ref="N167:AA167"/>
    <mergeCell ref="AB167:AO167"/>
    <mergeCell ref="AP167:AT167"/>
    <mergeCell ref="AU167:BC167"/>
    <mergeCell ref="A168:D168"/>
    <mergeCell ref="E168:M168"/>
    <mergeCell ref="N168:AA168"/>
    <mergeCell ref="AB168:AO168"/>
    <mergeCell ref="AP168:AT168"/>
    <mergeCell ref="AU168:BC168"/>
    <mergeCell ref="A169:D169"/>
    <mergeCell ref="E169:M169"/>
    <mergeCell ref="N169:AA169"/>
    <mergeCell ref="AB169:AO169"/>
    <mergeCell ref="AP169:AT169"/>
    <mergeCell ref="AU169:BC169"/>
    <mergeCell ref="A170:D170"/>
    <mergeCell ref="E170:M170"/>
    <mergeCell ref="N170:AA170"/>
    <mergeCell ref="AB170:AO170"/>
    <mergeCell ref="AP170:AT170"/>
    <mergeCell ref="AU170:BC170"/>
    <mergeCell ref="A171:D171"/>
    <mergeCell ref="E171:M171"/>
    <mergeCell ref="N171:AA171"/>
    <mergeCell ref="AB171:AO171"/>
    <mergeCell ref="AP171:AT171"/>
    <mergeCell ref="AU171:BC171"/>
    <mergeCell ref="A172:D172"/>
    <mergeCell ref="E172:M172"/>
    <mergeCell ref="N172:AA172"/>
    <mergeCell ref="AB172:AO172"/>
    <mergeCell ref="AP172:AT172"/>
    <mergeCell ref="AU172:BC172"/>
    <mergeCell ref="A173:D173"/>
    <mergeCell ref="E173:M173"/>
    <mergeCell ref="N173:AA173"/>
    <mergeCell ref="AB173:AO173"/>
    <mergeCell ref="AP173:AT173"/>
    <mergeCell ref="AU173:BC173"/>
    <mergeCell ref="A174:D174"/>
    <mergeCell ref="E174:M174"/>
    <mergeCell ref="N174:AA174"/>
    <mergeCell ref="AB174:AO174"/>
    <mergeCell ref="AP174:AT174"/>
    <mergeCell ref="AU174:BC174"/>
    <mergeCell ref="A175:D175"/>
    <mergeCell ref="E175:M175"/>
    <mergeCell ref="N175:AA175"/>
    <mergeCell ref="AB175:AO175"/>
    <mergeCell ref="AP175:AT175"/>
    <mergeCell ref="AU175:BC175"/>
    <mergeCell ref="A176:D176"/>
    <mergeCell ref="E176:M176"/>
    <mergeCell ref="N176:AA176"/>
    <mergeCell ref="AB176:AO176"/>
    <mergeCell ref="AP176:AT176"/>
    <mergeCell ref="AU176:BC176"/>
    <mergeCell ref="A177:D177"/>
    <mergeCell ref="E177:M177"/>
    <mergeCell ref="N177:AA177"/>
    <mergeCell ref="AB177:AO177"/>
    <mergeCell ref="AP177:AT177"/>
    <mergeCell ref="AU177:BC177"/>
    <mergeCell ref="A178:D178"/>
    <mergeCell ref="E178:M178"/>
    <mergeCell ref="N178:AA178"/>
    <mergeCell ref="AB178:AO178"/>
    <mergeCell ref="AP178:AT178"/>
    <mergeCell ref="AU178:BC178"/>
    <mergeCell ref="A179:D179"/>
    <mergeCell ref="E179:M179"/>
    <mergeCell ref="N179:AA179"/>
    <mergeCell ref="AB179:AO179"/>
    <mergeCell ref="AP179:AT179"/>
    <mergeCell ref="AU179:BC179"/>
    <mergeCell ref="A180:D180"/>
    <mergeCell ref="E180:M180"/>
    <mergeCell ref="N180:AA180"/>
    <mergeCell ref="AB180:AO180"/>
    <mergeCell ref="AP180:AT180"/>
    <mergeCell ref="AU180:BC180"/>
    <mergeCell ref="A181:D181"/>
    <mergeCell ref="E181:M181"/>
    <mergeCell ref="N181:AA181"/>
    <mergeCell ref="AB181:AO181"/>
    <mergeCell ref="AP181:AT181"/>
    <mergeCell ref="AU181:BC181"/>
    <mergeCell ref="A182:D182"/>
    <mergeCell ref="E182:M182"/>
    <mergeCell ref="N182:AA182"/>
    <mergeCell ref="AB182:AO182"/>
    <mergeCell ref="AP182:AT182"/>
    <mergeCell ref="AU182:BC182"/>
    <mergeCell ref="A183:D183"/>
    <mergeCell ref="E183:M183"/>
    <mergeCell ref="N183:AA183"/>
    <mergeCell ref="AB183:AO183"/>
    <mergeCell ref="AP183:AT183"/>
    <mergeCell ref="AU183:BC183"/>
    <mergeCell ref="A184:D184"/>
    <mergeCell ref="E184:M184"/>
    <mergeCell ref="N184:AA184"/>
    <mergeCell ref="AB184:AO184"/>
    <mergeCell ref="AP184:AT184"/>
    <mergeCell ref="AU184:BC184"/>
    <mergeCell ref="A185:D185"/>
    <mergeCell ref="E185:M185"/>
    <mergeCell ref="N185:AA185"/>
    <mergeCell ref="AB185:AO185"/>
    <mergeCell ref="AP185:AT185"/>
    <mergeCell ref="AU185:BC185"/>
    <mergeCell ref="A186:D186"/>
    <mergeCell ref="E186:M186"/>
    <mergeCell ref="N186:AA186"/>
    <mergeCell ref="AB186:AO186"/>
    <mergeCell ref="AP186:AT186"/>
    <mergeCell ref="AU186:BC186"/>
    <mergeCell ref="A187:D187"/>
    <mergeCell ref="E187:M187"/>
    <mergeCell ref="N187:AA187"/>
    <mergeCell ref="AB187:AO187"/>
    <mergeCell ref="AP187:AT187"/>
    <mergeCell ref="AU187:BC187"/>
    <mergeCell ref="A188:D188"/>
    <mergeCell ref="E188:M188"/>
    <mergeCell ref="N188:AA188"/>
    <mergeCell ref="AB188:AO188"/>
    <mergeCell ref="AP188:AT188"/>
    <mergeCell ref="AU188:BC188"/>
    <mergeCell ref="A189:D189"/>
    <mergeCell ref="E189:M189"/>
    <mergeCell ref="N189:AA189"/>
    <mergeCell ref="AB189:AO189"/>
    <mergeCell ref="AP189:AT189"/>
    <mergeCell ref="AU189:BC189"/>
    <mergeCell ref="A190:D190"/>
    <mergeCell ref="E190:M190"/>
    <mergeCell ref="N190:AA190"/>
    <mergeCell ref="AB190:AO190"/>
    <mergeCell ref="AP190:AT190"/>
    <mergeCell ref="AU190:BC190"/>
    <mergeCell ref="A191:D191"/>
    <mergeCell ref="E191:M191"/>
    <mergeCell ref="N191:AA191"/>
    <mergeCell ref="AB191:AO191"/>
    <mergeCell ref="AP191:AT191"/>
    <mergeCell ref="AU191:BC191"/>
    <mergeCell ref="A192:D192"/>
    <mergeCell ref="E192:M192"/>
    <mergeCell ref="N192:AA192"/>
    <mergeCell ref="AB192:AO192"/>
    <mergeCell ref="AP192:AT192"/>
    <mergeCell ref="AU192:BC192"/>
    <mergeCell ref="A193:D193"/>
    <mergeCell ref="E193:M193"/>
    <mergeCell ref="N193:AA193"/>
    <mergeCell ref="AB193:AO193"/>
    <mergeCell ref="AP193:AT193"/>
    <mergeCell ref="AU193:BC193"/>
    <mergeCell ref="A194:D194"/>
    <mergeCell ref="E194:M194"/>
    <mergeCell ref="N194:AA194"/>
    <mergeCell ref="AB194:AO194"/>
    <mergeCell ref="AP194:AT194"/>
    <mergeCell ref="AU194:BC194"/>
    <mergeCell ref="A195:D195"/>
    <mergeCell ref="E195:M195"/>
    <mergeCell ref="N195:AA195"/>
    <mergeCell ref="AB195:AO195"/>
    <mergeCell ref="AP195:AT195"/>
    <mergeCell ref="AU195:BC195"/>
    <mergeCell ref="A200:D200"/>
    <mergeCell ref="E200:M200"/>
    <mergeCell ref="N200:AA200"/>
    <mergeCell ref="AB200:AO200"/>
    <mergeCell ref="AP200:AT200"/>
    <mergeCell ref="AU200:BC200"/>
    <mergeCell ref="A199:D199"/>
    <mergeCell ref="E199:M199"/>
    <mergeCell ref="N199:AA199"/>
    <mergeCell ref="AB199:AO199"/>
    <mergeCell ref="AP199:AT199"/>
    <mergeCell ref="AU199:BC199"/>
    <mergeCell ref="A197:D197"/>
    <mergeCell ref="E197:M197"/>
    <mergeCell ref="N197:AA197"/>
    <mergeCell ref="AB197:AO197"/>
    <mergeCell ref="AP197:AT197"/>
    <mergeCell ref="AU197:BC197"/>
    <mergeCell ref="A198:D198"/>
    <mergeCell ref="E198:M198"/>
    <mergeCell ref="A201:D201"/>
    <mergeCell ref="E201:M201"/>
    <mergeCell ref="N201:AA201"/>
    <mergeCell ref="AB201:AO201"/>
    <mergeCell ref="AP201:AT201"/>
    <mergeCell ref="AU201:BC201"/>
    <mergeCell ref="A230:D230"/>
    <mergeCell ref="E230:M230"/>
    <mergeCell ref="N230:AA230"/>
    <mergeCell ref="AB230:AO230"/>
    <mergeCell ref="AP230:AT230"/>
    <mergeCell ref="AU230:BC230"/>
    <mergeCell ref="A202:D202"/>
    <mergeCell ref="E202:M202"/>
    <mergeCell ref="N202:AA202"/>
    <mergeCell ref="AB202:AO202"/>
    <mergeCell ref="AP202:AT202"/>
    <mergeCell ref="AU202:BC202"/>
    <mergeCell ref="A228:D228"/>
    <mergeCell ref="E228:M228"/>
    <mergeCell ref="N228:AA228"/>
    <mergeCell ref="AB228:AO228"/>
    <mergeCell ref="AP228:AT228"/>
    <mergeCell ref="AU228:BC228"/>
    <mergeCell ref="N203:AA203"/>
    <mergeCell ref="AB203:AO203"/>
    <mergeCell ref="AP203:AT203"/>
    <mergeCell ref="AU203:BC203"/>
    <mergeCell ref="A204:D204"/>
    <mergeCell ref="E204:M204"/>
    <mergeCell ref="N204:AA204"/>
    <mergeCell ref="AB204:AO204"/>
    <mergeCell ref="AB206:AO206"/>
    <mergeCell ref="AB211:AO211"/>
    <mergeCell ref="AB212:AO212"/>
    <mergeCell ref="AB213:AO213"/>
    <mergeCell ref="AB214:AO214"/>
    <mergeCell ref="AB215:AO215"/>
    <mergeCell ref="N205:AA205"/>
    <mergeCell ref="N206:AA206"/>
    <mergeCell ref="N211:AA211"/>
    <mergeCell ref="N212:AA212"/>
    <mergeCell ref="N213:AA213"/>
    <mergeCell ref="N214:AA214"/>
    <mergeCell ref="N215:AA215"/>
    <mergeCell ref="E205:M205"/>
    <mergeCell ref="E206:M206"/>
    <mergeCell ref="E211:M211"/>
    <mergeCell ref="E212:M212"/>
    <mergeCell ref="E213:M213"/>
    <mergeCell ref="E214:M214"/>
    <mergeCell ref="E215:M215"/>
    <mergeCell ref="A226:D226"/>
    <mergeCell ref="E226:M226"/>
    <mergeCell ref="N226:AA226"/>
    <mergeCell ref="AB226:AO226"/>
    <mergeCell ref="AP226:AT226"/>
    <mergeCell ref="AU226:BC226"/>
    <mergeCell ref="A227:D227"/>
    <mergeCell ref="E227:M227"/>
    <mergeCell ref="N227:AA227"/>
    <mergeCell ref="AB227:AO227"/>
    <mergeCell ref="AP227:AT227"/>
    <mergeCell ref="AU227:BC227"/>
    <mergeCell ref="A205:D205"/>
    <mergeCell ref="A206:D206"/>
    <mergeCell ref="A211:D211"/>
    <mergeCell ref="A212:D212"/>
    <mergeCell ref="A213:D213"/>
    <mergeCell ref="A214:D214"/>
    <mergeCell ref="A215:D215"/>
    <mergeCell ref="A220:D220"/>
    <mergeCell ref="E220:M220"/>
    <mergeCell ref="N220:AA220"/>
    <mergeCell ref="AB220:AO220"/>
    <mergeCell ref="AP220:AT220"/>
    <mergeCell ref="AU220:BC220"/>
    <mergeCell ref="A221:D221"/>
    <mergeCell ref="E221:M221"/>
    <mergeCell ref="N221:AA221"/>
    <mergeCell ref="AB221:AO221"/>
    <mergeCell ref="AP221:AT221"/>
    <mergeCell ref="AU221:BC221"/>
    <mergeCell ref="AB205:AO205"/>
  </mergeCells>
  <phoneticPr fontId="1"/>
  <dataValidations count="3">
    <dataValidation imeMode="hiragana" allowBlank="1" showInputMessage="1" showErrorMessage="1" sqref="AU5:BC230 E5:AO230" xr:uid="{00000000-0002-0000-0A00-000000000000}"/>
    <dataValidation type="date" imeMode="halfAlpha" allowBlank="1" showInputMessage="1" showErrorMessage="1" errorTitle="日付入力エラー" error="正しい日付を入力してください。_x000a_（例：平成２６年４月１日、2014/4/1）_x000a_" sqref="A5:D230" xr:uid="{00000000-0002-0000-0A00-000001000000}">
      <formula1>18264</formula1>
      <formula2>73415</formula2>
    </dataValidation>
    <dataValidation type="list" imeMode="hiragana" allowBlank="1" showInputMessage="1" showErrorMessage="1" sqref="AP5:AT230" xr:uid="{00000000-0002-0000-0A00-000002000000}">
      <formula1>$CA$2:$CA$4</formula1>
    </dataValidation>
  </dataValidations>
  <pageMargins left="0.70866141732283472" right="0.70866141732283472" top="0.55118110236220474" bottom="0.74803149606299213" header="0.31496062992125984" footer="0.31496062992125984"/>
  <pageSetup paperSize="9" scale="69" fitToHeight="0" orientation="portrait" r:id="rId1"/>
  <rowBreaks count="2" manualBreakCount="2">
    <brk id="191" max="54" man="1"/>
    <brk id="210" max="54" man="1"/>
  </rowBreak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AM40"/>
  <sheetViews>
    <sheetView view="pageBreakPreview" zoomScaleNormal="100" zoomScaleSheetLayoutView="100" workbookViewId="0">
      <selection activeCell="A68" sqref="A68:AM68"/>
    </sheetView>
  </sheetViews>
  <sheetFormatPr defaultColWidth="2.33203125" defaultRowHeight="9.75" customHeight="1"/>
  <cols>
    <col min="1" max="16384" width="2.33203125" style="8"/>
  </cols>
  <sheetData>
    <row r="1" spans="1:39" ht="9.75" customHeight="1">
      <c r="A1" s="110" t="s">
        <v>9</v>
      </c>
      <c r="B1" s="110"/>
      <c r="C1" s="110"/>
      <c r="D1" s="110"/>
      <c r="E1" s="110"/>
      <c r="F1" s="110"/>
      <c r="G1" s="110"/>
      <c r="H1" s="110"/>
      <c r="I1" s="110"/>
      <c r="J1" s="110"/>
      <c r="K1" s="110"/>
      <c r="L1" s="110"/>
      <c r="M1" s="110"/>
      <c r="N1" s="110"/>
      <c r="O1" s="110"/>
      <c r="P1" s="110"/>
      <c r="Q1" s="110"/>
      <c r="R1" s="110"/>
      <c r="S1" s="110"/>
      <c r="T1" s="110"/>
      <c r="U1" s="110"/>
      <c r="V1" s="110"/>
      <c r="W1" s="110"/>
      <c r="X1" s="110"/>
      <c r="Y1" s="110"/>
      <c r="Z1" s="110"/>
      <c r="AA1" s="110"/>
      <c r="AB1" s="110"/>
      <c r="AC1" s="110"/>
      <c r="AD1" s="110"/>
      <c r="AE1" s="110"/>
      <c r="AF1" s="110"/>
      <c r="AG1" s="110"/>
      <c r="AH1" s="110"/>
      <c r="AI1" s="110"/>
      <c r="AJ1" s="110"/>
      <c r="AK1" s="110"/>
      <c r="AL1" s="110"/>
      <c r="AM1" s="110"/>
    </row>
    <row r="2" spans="1:39" ht="9.75" customHeight="1">
      <c r="A2" s="110"/>
      <c r="B2" s="110"/>
      <c r="C2" s="110"/>
      <c r="D2" s="110"/>
      <c r="E2" s="110"/>
      <c r="F2" s="110"/>
      <c r="G2" s="110"/>
      <c r="H2" s="110"/>
      <c r="I2" s="110"/>
      <c r="J2" s="110"/>
      <c r="K2" s="110"/>
      <c r="L2" s="110"/>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row>
    <row r="3" spans="1:39" ht="9.75" customHeight="1">
      <c r="A3" s="110"/>
      <c r="B3" s="110"/>
      <c r="C3" s="110"/>
      <c r="D3" s="110"/>
      <c r="E3" s="110"/>
      <c r="F3" s="110"/>
      <c r="G3" s="110"/>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row>
    <row r="4" spans="1:39" ht="9.75" customHeight="1">
      <c r="A4" s="110"/>
      <c r="B4" s="110"/>
      <c r="C4" s="110"/>
      <c r="D4" s="110"/>
      <c r="E4" s="110"/>
      <c r="F4" s="110"/>
      <c r="G4" s="110"/>
      <c r="H4" s="110"/>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row>
    <row r="5" spans="1:39" ht="9.75" customHeight="1">
      <c r="A5" s="111" t="s">
        <v>10</v>
      </c>
      <c r="B5" s="111"/>
      <c r="C5" s="111"/>
      <c r="D5" s="111"/>
      <c r="E5" s="111"/>
      <c r="F5" s="111"/>
      <c r="G5" s="111"/>
      <c r="H5" s="111"/>
      <c r="I5" s="111"/>
      <c r="J5" s="111"/>
      <c r="K5" s="111"/>
      <c r="L5" s="111"/>
      <c r="M5" s="111"/>
      <c r="N5" s="111"/>
      <c r="O5" s="111"/>
      <c r="P5" s="111"/>
      <c r="Q5" s="111"/>
      <c r="R5" s="111"/>
      <c r="S5" s="111"/>
      <c r="T5" s="111"/>
      <c r="U5" s="111"/>
      <c r="V5" s="111"/>
      <c r="W5" s="111"/>
      <c r="X5" s="111"/>
      <c r="Y5" s="111"/>
      <c r="Z5" s="111"/>
      <c r="AA5" s="111"/>
      <c r="AB5" s="111"/>
      <c r="AC5" s="111"/>
      <c r="AD5" s="111"/>
      <c r="AE5" s="111"/>
      <c r="AF5" s="111"/>
      <c r="AG5" s="111"/>
      <c r="AH5" s="111"/>
      <c r="AI5" s="111"/>
      <c r="AJ5" s="111"/>
      <c r="AK5" s="111"/>
      <c r="AL5" s="111"/>
      <c r="AM5" s="111"/>
    </row>
    <row r="6" spans="1:39" ht="9.75" customHeight="1">
      <c r="A6" s="111"/>
      <c r="B6" s="111"/>
      <c r="C6" s="111"/>
      <c r="D6" s="111"/>
      <c r="E6" s="111"/>
      <c r="F6" s="111"/>
      <c r="G6" s="111"/>
      <c r="H6" s="111"/>
      <c r="I6" s="111"/>
      <c r="J6" s="111"/>
      <c r="K6" s="111"/>
      <c r="L6" s="111"/>
      <c r="M6" s="111"/>
      <c r="N6" s="111"/>
      <c r="O6" s="111"/>
      <c r="P6" s="111"/>
      <c r="Q6" s="111"/>
      <c r="R6" s="111"/>
      <c r="S6" s="111"/>
      <c r="T6" s="111"/>
      <c r="U6" s="111"/>
      <c r="V6" s="111"/>
      <c r="W6" s="111"/>
      <c r="X6" s="111"/>
      <c r="Y6" s="111"/>
      <c r="Z6" s="111"/>
      <c r="AA6" s="111"/>
      <c r="AB6" s="111"/>
      <c r="AC6" s="111"/>
      <c r="AD6" s="111"/>
      <c r="AE6" s="111"/>
      <c r="AF6" s="111"/>
      <c r="AG6" s="111"/>
      <c r="AH6" s="111"/>
      <c r="AI6" s="111"/>
      <c r="AJ6" s="111"/>
      <c r="AK6" s="111"/>
      <c r="AL6" s="111"/>
      <c r="AM6" s="111"/>
    </row>
    <row r="7" spans="1:39" ht="9.75" customHeight="1">
      <c r="A7" s="111"/>
      <c r="B7" s="111"/>
      <c r="C7" s="111"/>
      <c r="D7" s="111"/>
      <c r="E7" s="111"/>
      <c r="F7" s="111"/>
      <c r="G7" s="111"/>
      <c r="H7" s="111"/>
      <c r="I7" s="111"/>
      <c r="J7" s="111"/>
      <c r="K7" s="111"/>
      <c r="L7" s="111"/>
      <c r="M7" s="111"/>
      <c r="N7" s="111"/>
      <c r="O7" s="111"/>
      <c r="P7" s="111"/>
      <c r="Q7" s="111"/>
      <c r="R7" s="111"/>
      <c r="S7" s="111"/>
      <c r="T7" s="111"/>
      <c r="U7" s="111"/>
      <c r="V7" s="111"/>
      <c r="W7" s="111"/>
      <c r="X7" s="111"/>
      <c r="Y7" s="111"/>
      <c r="Z7" s="111"/>
      <c r="AA7" s="111"/>
      <c r="AB7" s="111"/>
      <c r="AC7" s="111"/>
      <c r="AD7" s="111"/>
      <c r="AE7" s="111"/>
      <c r="AF7" s="111"/>
      <c r="AG7" s="111"/>
      <c r="AH7" s="111"/>
      <c r="AI7" s="111"/>
      <c r="AJ7" s="111"/>
      <c r="AK7" s="111"/>
      <c r="AL7" s="111"/>
      <c r="AM7" s="111"/>
    </row>
    <row r="8" spans="1:39" ht="9.75" customHeight="1">
      <c r="A8" s="111"/>
      <c r="B8" s="111"/>
      <c r="C8" s="111"/>
      <c r="D8" s="111"/>
      <c r="E8" s="111"/>
      <c r="F8" s="111"/>
      <c r="G8" s="111"/>
      <c r="H8" s="111"/>
      <c r="I8" s="111"/>
      <c r="J8" s="111"/>
      <c r="K8" s="111"/>
      <c r="L8" s="111"/>
      <c r="M8" s="111"/>
      <c r="N8" s="111"/>
      <c r="O8" s="111"/>
      <c r="P8" s="111"/>
      <c r="Q8" s="111"/>
      <c r="R8" s="111"/>
      <c r="S8" s="111"/>
      <c r="T8" s="111"/>
      <c r="U8" s="111"/>
      <c r="V8" s="111"/>
      <c r="W8" s="111"/>
      <c r="X8" s="111"/>
      <c r="Y8" s="111"/>
      <c r="Z8" s="111"/>
      <c r="AA8" s="111"/>
      <c r="AB8" s="111"/>
      <c r="AC8" s="111"/>
      <c r="AD8" s="111"/>
      <c r="AE8" s="111"/>
      <c r="AF8" s="111"/>
      <c r="AG8" s="111"/>
      <c r="AH8" s="111"/>
      <c r="AI8" s="111"/>
      <c r="AJ8" s="111"/>
      <c r="AK8" s="111"/>
      <c r="AL8" s="111"/>
      <c r="AM8" s="111"/>
    </row>
    <row r="9" spans="1:39" ht="9.75" customHeight="1">
      <c r="A9" s="112" t="s">
        <v>11</v>
      </c>
      <c r="B9" s="112"/>
      <c r="C9" s="112"/>
      <c r="D9" s="112"/>
      <c r="E9" s="112"/>
      <c r="F9" s="112"/>
      <c r="G9" s="112"/>
      <c r="H9" s="112"/>
      <c r="I9" s="112"/>
      <c r="J9" s="112"/>
      <c r="K9" s="112"/>
      <c r="L9" s="112"/>
      <c r="M9" s="112"/>
      <c r="N9" s="112"/>
      <c r="O9" s="112"/>
      <c r="P9" s="112"/>
      <c r="Q9" s="112"/>
      <c r="R9" s="112"/>
      <c r="S9" s="112"/>
      <c r="T9" s="112"/>
      <c r="U9" s="112"/>
      <c r="V9" s="112"/>
      <c r="W9" s="112"/>
      <c r="X9" s="112"/>
      <c r="Y9" s="112"/>
      <c r="Z9" s="112"/>
      <c r="AA9" s="112"/>
      <c r="AB9" s="112"/>
      <c r="AC9" s="112"/>
      <c r="AD9" s="112"/>
      <c r="AE9" s="112"/>
      <c r="AF9" s="112"/>
      <c r="AG9" s="112"/>
      <c r="AH9" s="112"/>
      <c r="AI9" s="112"/>
      <c r="AJ9" s="112"/>
      <c r="AK9" s="112"/>
      <c r="AL9" s="112"/>
      <c r="AM9" s="112"/>
    </row>
    <row r="10" spans="1:39" ht="9.75" customHeight="1">
      <c r="A10" s="112"/>
      <c r="B10" s="112"/>
      <c r="C10" s="112"/>
      <c r="D10" s="112"/>
      <c r="E10" s="112"/>
      <c r="F10" s="112"/>
      <c r="G10" s="112"/>
      <c r="H10" s="112"/>
      <c r="I10" s="112"/>
      <c r="J10" s="112"/>
      <c r="K10" s="112"/>
      <c r="L10" s="112"/>
      <c r="M10" s="112"/>
      <c r="N10" s="112"/>
      <c r="O10" s="112"/>
      <c r="P10" s="112"/>
      <c r="Q10" s="112"/>
      <c r="R10" s="112"/>
      <c r="S10" s="112"/>
      <c r="T10" s="112"/>
      <c r="U10" s="112"/>
      <c r="V10" s="112"/>
      <c r="W10" s="112"/>
      <c r="X10" s="112"/>
      <c r="Y10" s="112"/>
      <c r="Z10" s="112"/>
      <c r="AA10" s="112"/>
      <c r="AB10" s="112"/>
      <c r="AC10" s="112"/>
      <c r="AD10" s="112"/>
      <c r="AE10" s="112"/>
      <c r="AF10" s="112"/>
      <c r="AG10" s="112"/>
      <c r="AH10" s="112"/>
      <c r="AI10" s="112"/>
      <c r="AJ10" s="112"/>
      <c r="AK10" s="112"/>
      <c r="AL10" s="112"/>
      <c r="AM10" s="112"/>
    </row>
    <row r="11" spans="1:39" ht="9.75" customHeight="1">
      <c r="A11" s="112"/>
      <c r="B11" s="112"/>
      <c r="C11" s="112"/>
      <c r="D11" s="112"/>
      <c r="E11" s="112"/>
      <c r="F11" s="112"/>
      <c r="G11" s="112"/>
      <c r="H11" s="112"/>
      <c r="I11" s="112"/>
      <c r="J11" s="112"/>
      <c r="K11" s="112"/>
      <c r="L11" s="112"/>
      <c r="M11" s="112"/>
      <c r="N11" s="112"/>
      <c r="O11" s="112"/>
      <c r="P11" s="112"/>
      <c r="Q11" s="112"/>
      <c r="R11" s="112"/>
      <c r="S11" s="112"/>
      <c r="T11" s="112"/>
      <c r="U11" s="112"/>
      <c r="V11" s="112"/>
      <c r="W11" s="112"/>
      <c r="X11" s="112"/>
      <c r="Y11" s="112"/>
      <c r="Z11" s="112"/>
      <c r="AA11" s="112"/>
      <c r="AB11" s="112"/>
      <c r="AC11" s="112"/>
      <c r="AD11" s="112"/>
      <c r="AE11" s="112"/>
      <c r="AF11" s="112"/>
      <c r="AG11" s="112"/>
      <c r="AH11" s="112"/>
      <c r="AI11" s="112"/>
      <c r="AJ11" s="112"/>
      <c r="AK11" s="112"/>
      <c r="AL11" s="112"/>
      <c r="AM11" s="112"/>
    </row>
    <row r="12" spans="1:39" ht="9.75" customHeight="1">
      <c r="A12" s="112"/>
      <c r="B12" s="112"/>
      <c r="C12" s="112"/>
      <c r="D12" s="112"/>
      <c r="E12" s="112"/>
      <c r="F12" s="112"/>
      <c r="G12" s="112"/>
      <c r="H12" s="112"/>
      <c r="I12" s="112"/>
      <c r="J12" s="112"/>
      <c r="K12" s="112"/>
      <c r="L12" s="112"/>
      <c r="M12" s="112"/>
      <c r="N12" s="112"/>
      <c r="O12" s="112"/>
      <c r="P12" s="112"/>
      <c r="Q12" s="112"/>
      <c r="R12" s="112"/>
      <c r="S12" s="112"/>
      <c r="T12" s="112"/>
      <c r="U12" s="112"/>
      <c r="V12" s="112"/>
      <c r="W12" s="112"/>
      <c r="X12" s="112"/>
      <c r="Y12" s="112"/>
      <c r="Z12" s="112"/>
      <c r="AA12" s="112"/>
      <c r="AB12" s="112"/>
      <c r="AC12" s="112"/>
      <c r="AD12" s="112"/>
      <c r="AE12" s="112"/>
      <c r="AF12" s="112"/>
      <c r="AG12" s="112"/>
      <c r="AH12" s="112"/>
      <c r="AI12" s="112"/>
      <c r="AJ12" s="112"/>
      <c r="AK12" s="112"/>
      <c r="AL12" s="112"/>
      <c r="AM12" s="112"/>
    </row>
    <row r="13" spans="1:39" ht="9.75" customHeight="1">
      <c r="A13" s="111" t="s">
        <v>12</v>
      </c>
      <c r="B13" s="111"/>
      <c r="C13" s="111"/>
      <c r="D13" s="111"/>
      <c r="E13" s="111"/>
      <c r="F13" s="111"/>
      <c r="G13" s="111"/>
      <c r="H13" s="111"/>
      <c r="I13" s="111"/>
      <c r="J13" s="111"/>
      <c r="K13" s="111"/>
      <c r="L13" s="111"/>
      <c r="M13" s="111"/>
      <c r="N13" s="111"/>
      <c r="O13" s="111"/>
      <c r="P13" s="111"/>
      <c r="Q13" s="111"/>
      <c r="R13" s="111"/>
      <c r="S13" s="111"/>
      <c r="T13" s="111"/>
      <c r="U13" s="111"/>
      <c r="V13" s="111"/>
      <c r="W13" s="111"/>
      <c r="X13" s="111"/>
      <c r="Y13" s="111"/>
      <c r="Z13" s="111"/>
      <c r="AA13" s="111"/>
      <c r="AB13" s="111"/>
      <c r="AC13" s="111"/>
      <c r="AD13" s="111"/>
      <c r="AE13" s="111"/>
      <c r="AF13" s="111"/>
      <c r="AG13" s="111"/>
      <c r="AH13" s="111"/>
      <c r="AI13" s="111"/>
      <c r="AJ13" s="111"/>
      <c r="AK13" s="111"/>
      <c r="AL13" s="111"/>
      <c r="AM13" s="111"/>
    </row>
    <row r="14" spans="1:39" ht="9.75" customHeight="1">
      <c r="A14" s="111"/>
      <c r="B14" s="111"/>
      <c r="C14" s="111"/>
      <c r="D14" s="111"/>
      <c r="E14" s="111"/>
      <c r="F14" s="111"/>
      <c r="G14" s="111"/>
      <c r="H14" s="111"/>
      <c r="I14" s="111"/>
      <c r="J14" s="111"/>
      <c r="K14" s="111"/>
      <c r="L14" s="111"/>
      <c r="M14" s="111"/>
      <c r="N14" s="111"/>
      <c r="O14" s="111"/>
      <c r="P14" s="111"/>
      <c r="Q14" s="111"/>
      <c r="R14" s="111"/>
      <c r="S14" s="111"/>
      <c r="T14" s="111"/>
      <c r="U14" s="111"/>
      <c r="V14" s="111"/>
      <c r="W14" s="111"/>
      <c r="X14" s="111"/>
      <c r="Y14" s="111"/>
      <c r="Z14" s="111"/>
      <c r="AA14" s="111"/>
      <c r="AB14" s="111"/>
      <c r="AC14" s="111"/>
      <c r="AD14" s="111"/>
      <c r="AE14" s="111"/>
      <c r="AF14" s="111"/>
      <c r="AG14" s="111"/>
      <c r="AH14" s="111"/>
      <c r="AI14" s="111"/>
      <c r="AJ14" s="111"/>
      <c r="AK14" s="111"/>
      <c r="AL14" s="111"/>
      <c r="AM14" s="111"/>
    </row>
    <row r="15" spans="1:39" ht="9.75" customHeight="1">
      <c r="A15" s="111"/>
      <c r="B15" s="111"/>
      <c r="C15" s="111"/>
      <c r="D15" s="111"/>
      <c r="E15" s="111"/>
      <c r="F15" s="111"/>
      <c r="G15" s="111"/>
      <c r="H15" s="111"/>
      <c r="I15" s="111"/>
      <c r="J15" s="111"/>
      <c r="K15" s="111"/>
      <c r="L15" s="111"/>
      <c r="M15" s="111"/>
      <c r="N15" s="111"/>
      <c r="O15" s="111"/>
      <c r="P15" s="111"/>
      <c r="Q15" s="111"/>
      <c r="R15" s="111"/>
      <c r="S15" s="111"/>
      <c r="T15" s="111"/>
      <c r="U15" s="111"/>
      <c r="V15" s="111"/>
      <c r="W15" s="111"/>
      <c r="X15" s="111"/>
      <c r="Y15" s="111"/>
      <c r="Z15" s="111"/>
      <c r="AA15" s="111"/>
      <c r="AB15" s="111"/>
      <c r="AC15" s="111"/>
      <c r="AD15" s="111"/>
      <c r="AE15" s="111"/>
      <c r="AF15" s="111"/>
      <c r="AG15" s="111"/>
      <c r="AH15" s="111"/>
      <c r="AI15" s="111"/>
      <c r="AJ15" s="111"/>
      <c r="AK15" s="111"/>
      <c r="AL15" s="111"/>
      <c r="AM15" s="111"/>
    </row>
    <row r="16" spans="1:39" ht="9.75" customHeight="1">
      <c r="A16" s="111"/>
      <c r="B16" s="111"/>
      <c r="C16" s="111"/>
      <c r="D16" s="111"/>
      <c r="E16" s="111"/>
      <c r="F16" s="111"/>
      <c r="G16" s="111"/>
      <c r="H16" s="111"/>
      <c r="I16" s="111"/>
      <c r="J16" s="111"/>
      <c r="K16" s="111"/>
      <c r="L16" s="111"/>
      <c r="M16" s="111"/>
      <c r="N16" s="111"/>
      <c r="O16" s="111"/>
      <c r="P16" s="111"/>
      <c r="Q16" s="111"/>
      <c r="R16" s="111"/>
      <c r="S16" s="111"/>
      <c r="T16" s="111"/>
      <c r="U16" s="111"/>
      <c r="V16" s="111"/>
      <c r="W16" s="111"/>
      <c r="X16" s="111"/>
      <c r="Y16" s="111"/>
      <c r="Z16" s="111"/>
      <c r="AA16" s="111"/>
      <c r="AB16" s="111"/>
      <c r="AC16" s="111"/>
      <c r="AD16" s="111"/>
      <c r="AE16" s="111"/>
      <c r="AF16" s="111"/>
      <c r="AG16" s="111"/>
      <c r="AH16" s="111"/>
      <c r="AI16" s="111"/>
      <c r="AJ16" s="111"/>
      <c r="AK16" s="111"/>
      <c r="AL16" s="111"/>
      <c r="AM16" s="111"/>
    </row>
    <row r="17" spans="1:39" ht="9.75" customHeight="1">
      <c r="A17" s="111" t="s">
        <v>13</v>
      </c>
      <c r="B17" s="111"/>
      <c r="C17" s="111"/>
      <c r="D17" s="111"/>
      <c r="E17" s="111"/>
      <c r="F17" s="111"/>
      <c r="G17" s="111"/>
      <c r="H17" s="111"/>
      <c r="I17" s="111"/>
      <c r="J17" s="111"/>
      <c r="K17" s="111"/>
      <c r="L17" s="111"/>
      <c r="M17" s="111"/>
      <c r="N17" s="111"/>
      <c r="O17" s="111"/>
      <c r="P17" s="111"/>
      <c r="Q17" s="111"/>
      <c r="R17" s="111"/>
      <c r="S17" s="111"/>
      <c r="T17" s="111"/>
      <c r="U17" s="111"/>
      <c r="V17" s="111"/>
      <c r="W17" s="111"/>
      <c r="X17" s="111"/>
      <c r="Y17" s="111"/>
      <c r="Z17" s="111"/>
      <c r="AA17" s="111"/>
      <c r="AB17" s="111"/>
      <c r="AC17" s="111"/>
      <c r="AD17" s="111"/>
      <c r="AE17" s="111"/>
      <c r="AF17" s="111"/>
      <c r="AG17" s="111"/>
      <c r="AH17" s="111"/>
      <c r="AI17" s="111"/>
      <c r="AJ17" s="111"/>
      <c r="AK17" s="111"/>
      <c r="AL17" s="111"/>
      <c r="AM17" s="111"/>
    </row>
    <row r="18" spans="1:39" ht="9.75" customHeight="1">
      <c r="A18" s="111"/>
      <c r="B18" s="111"/>
      <c r="C18" s="111"/>
      <c r="D18" s="111"/>
      <c r="E18" s="111"/>
      <c r="F18" s="111"/>
      <c r="G18" s="111"/>
      <c r="H18" s="111"/>
      <c r="I18" s="111"/>
      <c r="J18" s="111"/>
      <c r="K18" s="111"/>
      <c r="L18" s="111"/>
      <c r="M18" s="111"/>
      <c r="N18" s="111"/>
      <c r="O18" s="111"/>
      <c r="P18" s="111"/>
      <c r="Q18" s="111"/>
      <c r="R18" s="111"/>
      <c r="S18" s="111"/>
      <c r="T18" s="111"/>
      <c r="U18" s="111"/>
      <c r="V18" s="111"/>
      <c r="W18" s="111"/>
      <c r="X18" s="111"/>
      <c r="Y18" s="111"/>
      <c r="Z18" s="111"/>
      <c r="AA18" s="111"/>
      <c r="AB18" s="111"/>
      <c r="AC18" s="111"/>
      <c r="AD18" s="111"/>
      <c r="AE18" s="111"/>
      <c r="AF18" s="111"/>
      <c r="AG18" s="111"/>
      <c r="AH18" s="111"/>
      <c r="AI18" s="111"/>
      <c r="AJ18" s="111"/>
      <c r="AK18" s="111"/>
      <c r="AL18" s="111"/>
      <c r="AM18" s="111"/>
    </row>
    <row r="19" spans="1:39" ht="9.75" customHeight="1">
      <c r="A19" s="111"/>
      <c r="B19" s="111"/>
      <c r="C19" s="111"/>
      <c r="D19" s="111"/>
      <c r="E19" s="111"/>
      <c r="F19" s="111"/>
      <c r="G19" s="111"/>
      <c r="H19" s="111"/>
      <c r="I19" s="111"/>
      <c r="J19" s="111"/>
      <c r="K19" s="111"/>
      <c r="L19" s="111"/>
      <c r="M19" s="111"/>
      <c r="N19" s="111"/>
      <c r="O19" s="111"/>
      <c r="P19" s="111"/>
      <c r="Q19" s="111"/>
      <c r="R19" s="111"/>
      <c r="S19" s="111"/>
      <c r="T19" s="111"/>
      <c r="U19" s="111"/>
      <c r="V19" s="111"/>
      <c r="W19" s="111"/>
      <c r="X19" s="111"/>
      <c r="Y19" s="111"/>
      <c r="Z19" s="111"/>
      <c r="AA19" s="111"/>
      <c r="AB19" s="111"/>
      <c r="AC19" s="111"/>
      <c r="AD19" s="111"/>
      <c r="AE19" s="111"/>
      <c r="AF19" s="111"/>
      <c r="AG19" s="111"/>
      <c r="AH19" s="111"/>
      <c r="AI19" s="111"/>
      <c r="AJ19" s="111"/>
      <c r="AK19" s="111"/>
      <c r="AL19" s="111"/>
      <c r="AM19" s="111"/>
    </row>
    <row r="20" spans="1:39" ht="9.75" customHeight="1">
      <c r="A20" s="111"/>
      <c r="B20" s="111"/>
      <c r="C20" s="111"/>
      <c r="D20" s="111"/>
      <c r="E20" s="111"/>
      <c r="F20" s="111"/>
      <c r="G20" s="111"/>
      <c r="H20" s="111"/>
      <c r="I20" s="111"/>
      <c r="J20" s="111"/>
      <c r="K20" s="111"/>
      <c r="L20" s="111"/>
      <c r="M20" s="111"/>
      <c r="N20" s="111"/>
      <c r="O20" s="111"/>
      <c r="P20" s="111"/>
      <c r="Q20" s="111"/>
      <c r="R20" s="111"/>
      <c r="S20" s="111"/>
      <c r="T20" s="111"/>
      <c r="U20" s="111"/>
      <c r="V20" s="111"/>
      <c r="W20" s="111"/>
      <c r="X20" s="111"/>
      <c r="Y20" s="111"/>
      <c r="Z20" s="111"/>
      <c r="AA20" s="111"/>
      <c r="AB20" s="111"/>
      <c r="AC20" s="111"/>
      <c r="AD20" s="111"/>
      <c r="AE20" s="111"/>
      <c r="AF20" s="111"/>
      <c r="AG20" s="111"/>
      <c r="AH20" s="111"/>
      <c r="AI20" s="111"/>
      <c r="AJ20" s="111"/>
      <c r="AK20" s="111"/>
      <c r="AL20" s="111"/>
      <c r="AM20" s="111"/>
    </row>
    <row r="21" spans="1:39" ht="9.75" customHeight="1">
      <c r="A21" s="111" t="s">
        <v>14</v>
      </c>
      <c r="B21" s="111"/>
      <c r="C21" s="111"/>
      <c r="D21" s="111"/>
      <c r="E21" s="111"/>
      <c r="F21" s="111"/>
      <c r="G21" s="111"/>
      <c r="H21" s="111"/>
      <c r="I21" s="111"/>
      <c r="J21" s="111"/>
      <c r="K21" s="111"/>
      <c r="L21" s="111"/>
      <c r="M21" s="111"/>
      <c r="N21" s="111"/>
      <c r="O21" s="111"/>
      <c r="P21" s="111"/>
      <c r="Q21" s="111"/>
      <c r="R21" s="111"/>
      <c r="S21" s="111"/>
      <c r="T21" s="111"/>
      <c r="U21" s="111"/>
      <c r="V21" s="111"/>
      <c r="W21" s="111"/>
      <c r="X21" s="111"/>
      <c r="Y21" s="111"/>
      <c r="Z21" s="111"/>
      <c r="AA21" s="111"/>
      <c r="AB21" s="111"/>
      <c r="AC21" s="111"/>
      <c r="AD21" s="111"/>
      <c r="AE21" s="111"/>
      <c r="AF21" s="111"/>
      <c r="AG21" s="111"/>
      <c r="AH21" s="111"/>
      <c r="AI21" s="111"/>
      <c r="AJ21" s="111"/>
      <c r="AK21" s="111"/>
      <c r="AL21" s="111"/>
      <c r="AM21" s="111"/>
    </row>
    <row r="22" spans="1:39" ht="9.75" customHeight="1">
      <c r="A22" s="111"/>
      <c r="B22" s="111"/>
      <c r="C22" s="111"/>
      <c r="D22" s="111"/>
      <c r="E22" s="111"/>
      <c r="F22" s="111"/>
      <c r="G22" s="111"/>
      <c r="H22" s="111"/>
      <c r="I22" s="111"/>
      <c r="J22" s="111"/>
      <c r="K22" s="111"/>
      <c r="L22" s="111"/>
      <c r="M22" s="111"/>
      <c r="N22" s="111"/>
      <c r="O22" s="111"/>
      <c r="P22" s="111"/>
      <c r="Q22" s="111"/>
      <c r="R22" s="111"/>
      <c r="S22" s="111"/>
      <c r="T22" s="111"/>
      <c r="U22" s="111"/>
      <c r="V22" s="111"/>
      <c r="W22" s="111"/>
      <c r="X22" s="111"/>
      <c r="Y22" s="111"/>
      <c r="Z22" s="111"/>
      <c r="AA22" s="111"/>
      <c r="AB22" s="111"/>
      <c r="AC22" s="111"/>
      <c r="AD22" s="111"/>
      <c r="AE22" s="111"/>
      <c r="AF22" s="111"/>
      <c r="AG22" s="111"/>
      <c r="AH22" s="111"/>
      <c r="AI22" s="111"/>
      <c r="AJ22" s="111"/>
      <c r="AK22" s="111"/>
      <c r="AL22" s="111"/>
      <c r="AM22" s="111"/>
    </row>
    <row r="23" spans="1:39" ht="9.75" customHeight="1">
      <c r="A23" s="111"/>
      <c r="B23" s="111"/>
      <c r="C23" s="111"/>
      <c r="D23" s="111"/>
      <c r="E23" s="111"/>
      <c r="F23" s="111"/>
      <c r="G23" s="111"/>
      <c r="H23" s="111"/>
      <c r="I23" s="111"/>
      <c r="J23" s="111"/>
      <c r="K23" s="111"/>
      <c r="L23" s="111"/>
      <c r="M23" s="111"/>
      <c r="N23" s="111"/>
      <c r="O23" s="111"/>
      <c r="P23" s="111"/>
      <c r="Q23" s="111"/>
      <c r="R23" s="111"/>
      <c r="S23" s="111"/>
      <c r="T23" s="111"/>
      <c r="U23" s="111"/>
      <c r="V23" s="111"/>
      <c r="W23" s="111"/>
      <c r="X23" s="111"/>
      <c r="Y23" s="111"/>
      <c r="Z23" s="111"/>
      <c r="AA23" s="111"/>
      <c r="AB23" s="111"/>
      <c r="AC23" s="111"/>
      <c r="AD23" s="111"/>
      <c r="AE23" s="111"/>
      <c r="AF23" s="111"/>
      <c r="AG23" s="111"/>
      <c r="AH23" s="111"/>
      <c r="AI23" s="111"/>
      <c r="AJ23" s="111"/>
      <c r="AK23" s="111"/>
      <c r="AL23" s="111"/>
      <c r="AM23" s="111"/>
    </row>
    <row r="24" spans="1:39" ht="9.75" customHeight="1">
      <c r="A24" s="111"/>
      <c r="B24" s="111"/>
      <c r="C24" s="111"/>
      <c r="D24" s="111"/>
      <c r="E24" s="111"/>
      <c r="F24" s="111"/>
      <c r="G24" s="111"/>
      <c r="H24" s="111"/>
      <c r="I24" s="111"/>
      <c r="J24" s="111"/>
      <c r="K24" s="111"/>
      <c r="L24" s="111"/>
      <c r="M24" s="111"/>
      <c r="N24" s="111"/>
      <c r="O24" s="111"/>
      <c r="P24" s="111"/>
      <c r="Q24" s="111"/>
      <c r="R24" s="111"/>
      <c r="S24" s="111"/>
      <c r="T24" s="111"/>
      <c r="U24" s="111"/>
      <c r="V24" s="111"/>
      <c r="W24" s="111"/>
      <c r="X24" s="111"/>
      <c r="Y24" s="111"/>
      <c r="Z24" s="111"/>
      <c r="AA24" s="111"/>
      <c r="AB24" s="111"/>
      <c r="AC24" s="111"/>
      <c r="AD24" s="111"/>
      <c r="AE24" s="111"/>
      <c r="AF24" s="111"/>
      <c r="AG24" s="111"/>
      <c r="AH24" s="111"/>
      <c r="AI24" s="111"/>
      <c r="AJ24" s="111"/>
      <c r="AK24" s="111"/>
      <c r="AL24" s="111"/>
      <c r="AM24" s="111"/>
    </row>
    <row r="25" spans="1:39" ht="9.75" customHeight="1">
      <c r="A25" s="111" t="s">
        <v>15</v>
      </c>
      <c r="B25" s="111"/>
      <c r="C25" s="111"/>
      <c r="D25" s="111"/>
      <c r="E25" s="111"/>
      <c r="F25" s="111"/>
      <c r="G25" s="111"/>
      <c r="H25" s="111"/>
      <c r="I25" s="111"/>
      <c r="J25" s="111"/>
      <c r="K25" s="111"/>
      <c r="L25" s="111"/>
      <c r="M25" s="111"/>
      <c r="N25" s="111"/>
      <c r="O25" s="111"/>
      <c r="P25" s="111"/>
      <c r="Q25" s="111"/>
      <c r="R25" s="111"/>
      <c r="S25" s="111"/>
      <c r="T25" s="111"/>
      <c r="U25" s="111"/>
      <c r="V25" s="111"/>
      <c r="W25" s="111"/>
      <c r="X25" s="111"/>
      <c r="Y25" s="111"/>
      <c r="Z25" s="111"/>
      <c r="AA25" s="111"/>
      <c r="AB25" s="111"/>
      <c r="AC25" s="111"/>
      <c r="AD25" s="111"/>
      <c r="AE25" s="111"/>
      <c r="AF25" s="111"/>
      <c r="AG25" s="111"/>
      <c r="AH25" s="111"/>
      <c r="AI25" s="111"/>
      <c r="AJ25" s="111"/>
      <c r="AK25" s="111"/>
      <c r="AL25" s="111"/>
      <c r="AM25" s="111"/>
    </row>
    <row r="26" spans="1:39" ht="9.75" customHeight="1">
      <c r="A26" s="111"/>
      <c r="B26" s="111"/>
      <c r="C26" s="111"/>
      <c r="D26" s="111"/>
      <c r="E26" s="111"/>
      <c r="F26" s="111"/>
      <c r="G26" s="111"/>
      <c r="H26" s="111"/>
      <c r="I26" s="111"/>
      <c r="J26" s="111"/>
      <c r="K26" s="111"/>
      <c r="L26" s="111"/>
      <c r="M26" s="111"/>
      <c r="N26" s="111"/>
      <c r="O26" s="111"/>
      <c r="P26" s="111"/>
      <c r="Q26" s="111"/>
      <c r="R26" s="111"/>
      <c r="S26" s="111"/>
      <c r="T26" s="111"/>
      <c r="U26" s="111"/>
      <c r="V26" s="111"/>
      <c r="W26" s="111"/>
      <c r="X26" s="111"/>
      <c r="Y26" s="111"/>
      <c r="Z26" s="111"/>
      <c r="AA26" s="111"/>
      <c r="AB26" s="111"/>
      <c r="AC26" s="111"/>
      <c r="AD26" s="111"/>
      <c r="AE26" s="111"/>
      <c r="AF26" s="111"/>
      <c r="AG26" s="111"/>
      <c r="AH26" s="111"/>
      <c r="AI26" s="111"/>
      <c r="AJ26" s="111"/>
      <c r="AK26" s="111"/>
      <c r="AL26" s="111"/>
      <c r="AM26" s="111"/>
    </row>
    <row r="27" spans="1:39" ht="9.75" customHeight="1">
      <c r="A27" s="111"/>
      <c r="B27" s="111"/>
      <c r="C27" s="111"/>
      <c r="D27" s="111"/>
      <c r="E27" s="111"/>
      <c r="F27" s="111"/>
      <c r="G27" s="111"/>
      <c r="H27" s="111"/>
      <c r="I27" s="111"/>
      <c r="J27" s="111"/>
      <c r="K27" s="111"/>
      <c r="L27" s="111"/>
      <c r="M27" s="111"/>
      <c r="N27" s="111"/>
      <c r="O27" s="111"/>
      <c r="P27" s="111"/>
      <c r="Q27" s="111"/>
      <c r="R27" s="111"/>
      <c r="S27" s="111"/>
      <c r="T27" s="111"/>
      <c r="U27" s="111"/>
      <c r="V27" s="111"/>
      <c r="W27" s="111"/>
      <c r="X27" s="111"/>
      <c r="Y27" s="111"/>
      <c r="Z27" s="111"/>
      <c r="AA27" s="111"/>
      <c r="AB27" s="111"/>
      <c r="AC27" s="111"/>
      <c r="AD27" s="111"/>
      <c r="AE27" s="111"/>
      <c r="AF27" s="111"/>
      <c r="AG27" s="111"/>
      <c r="AH27" s="111"/>
      <c r="AI27" s="111"/>
      <c r="AJ27" s="111"/>
      <c r="AK27" s="111"/>
      <c r="AL27" s="111"/>
      <c r="AM27" s="111"/>
    </row>
    <row r="28" spans="1:39" ht="9.75" customHeight="1">
      <c r="A28" s="111"/>
      <c r="B28" s="111"/>
      <c r="C28" s="111"/>
      <c r="D28" s="111"/>
      <c r="E28" s="111"/>
      <c r="F28" s="111"/>
      <c r="G28" s="111"/>
      <c r="H28" s="111"/>
      <c r="I28" s="111"/>
      <c r="J28" s="111"/>
      <c r="K28" s="111"/>
      <c r="L28" s="111"/>
      <c r="M28" s="111"/>
      <c r="N28" s="111"/>
      <c r="O28" s="111"/>
      <c r="P28" s="111"/>
      <c r="Q28" s="111"/>
      <c r="R28" s="111"/>
      <c r="S28" s="111"/>
      <c r="T28" s="111"/>
      <c r="U28" s="111"/>
      <c r="V28" s="111"/>
      <c r="W28" s="111"/>
      <c r="X28" s="111"/>
      <c r="Y28" s="111"/>
      <c r="Z28" s="111"/>
      <c r="AA28" s="111"/>
      <c r="AB28" s="111"/>
      <c r="AC28" s="111"/>
      <c r="AD28" s="111"/>
      <c r="AE28" s="111"/>
      <c r="AF28" s="111"/>
      <c r="AG28" s="111"/>
      <c r="AH28" s="111"/>
      <c r="AI28" s="111"/>
      <c r="AJ28" s="111"/>
      <c r="AK28" s="111"/>
      <c r="AL28" s="111"/>
      <c r="AM28" s="111"/>
    </row>
    <row r="29" spans="1:39" ht="9.75" customHeight="1">
      <c r="A29" s="111" t="s">
        <v>16</v>
      </c>
      <c r="B29" s="111"/>
      <c r="C29" s="111"/>
      <c r="D29" s="111"/>
      <c r="E29" s="111"/>
      <c r="F29" s="111"/>
      <c r="G29" s="111"/>
      <c r="H29" s="111"/>
      <c r="I29" s="111"/>
      <c r="J29" s="111"/>
      <c r="K29" s="111"/>
      <c r="L29" s="111"/>
      <c r="M29" s="111"/>
      <c r="N29" s="111"/>
      <c r="O29" s="111"/>
      <c r="P29" s="111"/>
      <c r="Q29" s="111"/>
      <c r="R29" s="111"/>
      <c r="S29" s="111"/>
      <c r="T29" s="111"/>
      <c r="U29" s="111"/>
      <c r="V29" s="111"/>
      <c r="W29" s="111"/>
      <c r="X29" s="111"/>
      <c r="Y29" s="111"/>
      <c r="Z29" s="111"/>
      <c r="AA29" s="111"/>
      <c r="AB29" s="111"/>
      <c r="AC29" s="111"/>
      <c r="AD29" s="111"/>
      <c r="AE29" s="111"/>
      <c r="AF29" s="111"/>
      <c r="AG29" s="111"/>
      <c r="AH29" s="111"/>
      <c r="AI29" s="111"/>
      <c r="AJ29" s="111"/>
      <c r="AK29" s="111"/>
      <c r="AL29" s="111"/>
      <c r="AM29" s="111"/>
    </row>
    <row r="30" spans="1:39" ht="9.75" customHeight="1">
      <c r="A30" s="111"/>
      <c r="B30" s="111"/>
      <c r="C30" s="111"/>
      <c r="D30" s="111"/>
      <c r="E30" s="111"/>
      <c r="F30" s="111"/>
      <c r="G30" s="111"/>
      <c r="H30" s="111"/>
      <c r="I30" s="111"/>
      <c r="J30" s="111"/>
      <c r="K30" s="111"/>
      <c r="L30" s="111"/>
      <c r="M30" s="111"/>
      <c r="N30" s="111"/>
      <c r="O30" s="111"/>
      <c r="P30" s="111"/>
      <c r="Q30" s="111"/>
      <c r="R30" s="111"/>
      <c r="S30" s="111"/>
      <c r="T30" s="111"/>
      <c r="U30" s="111"/>
      <c r="V30" s="111"/>
      <c r="W30" s="111"/>
      <c r="X30" s="111"/>
      <c r="Y30" s="111"/>
      <c r="Z30" s="111"/>
      <c r="AA30" s="111"/>
      <c r="AB30" s="111"/>
      <c r="AC30" s="111"/>
      <c r="AD30" s="111"/>
      <c r="AE30" s="111"/>
      <c r="AF30" s="111"/>
      <c r="AG30" s="111"/>
      <c r="AH30" s="111"/>
      <c r="AI30" s="111"/>
      <c r="AJ30" s="111"/>
      <c r="AK30" s="111"/>
      <c r="AL30" s="111"/>
      <c r="AM30" s="111"/>
    </row>
    <row r="31" spans="1:39" ht="9.75" customHeight="1">
      <c r="A31" s="111"/>
      <c r="B31" s="111"/>
      <c r="C31" s="111"/>
      <c r="D31" s="111"/>
      <c r="E31" s="111"/>
      <c r="F31" s="111"/>
      <c r="G31" s="111"/>
      <c r="H31" s="111"/>
      <c r="I31" s="111"/>
      <c r="J31" s="111"/>
      <c r="K31" s="111"/>
      <c r="L31" s="111"/>
      <c r="M31" s="111"/>
      <c r="N31" s="111"/>
      <c r="O31" s="111"/>
      <c r="P31" s="111"/>
      <c r="Q31" s="111"/>
      <c r="R31" s="111"/>
      <c r="S31" s="111"/>
      <c r="T31" s="111"/>
      <c r="U31" s="111"/>
      <c r="V31" s="111"/>
      <c r="W31" s="111"/>
      <c r="X31" s="111"/>
      <c r="Y31" s="111"/>
      <c r="Z31" s="111"/>
      <c r="AA31" s="111"/>
      <c r="AB31" s="111"/>
      <c r="AC31" s="111"/>
      <c r="AD31" s="111"/>
      <c r="AE31" s="111"/>
      <c r="AF31" s="111"/>
      <c r="AG31" s="111"/>
      <c r="AH31" s="111"/>
      <c r="AI31" s="111"/>
      <c r="AJ31" s="111"/>
      <c r="AK31" s="111"/>
      <c r="AL31" s="111"/>
      <c r="AM31" s="111"/>
    </row>
    <row r="32" spans="1:39" ht="9.75" customHeight="1">
      <c r="A32" s="111"/>
      <c r="B32" s="111"/>
      <c r="C32" s="111"/>
      <c r="D32" s="111"/>
      <c r="E32" s="111"/>
      <c r="F32" s="111"/>
      <c r="G32" s="111"/>
      <c r="H32" s="111"/>
      <c r="I32" s="111"/>
      <c r="J32" s="111"/>
      <c r="K32" s="111"/>
      <c r="L32" s="111"/>
      <c r="M32" s="111"/>
      <c r="N32" s="111"/>
      <c r="O32" s="111"/>
      <c r="P32" s="111"/>
      <c r="Q32" s="111"/>
      <c r="R32" s="111"/>
      <c r="S32" s="111"/>
      <c r="T32" s="111"/>
      <c r="U32" s="111"/>
      <c r="V32" s="111"/>
      <c r="W32" s="111"/>
      <c r="X32" s="111"/>
      <c r="Y32" s="111"/>
      <c r="Z32" s="111"/>
      <c r="AA32" s="111"/>
      <c r="AB32" s="111"/>
      <c r="AC32" s="111"/>
      <c r="AD32" s="111"/>
      <c r="AE32" s="111"/>
      <c r="AF32" s="111"/>
      <c r="AG32" s="111"/>
      <c r="AH32" s="111"/>
      <c r="AI32" s="111"/>
      <c r="AJ32" s="111"/>
      <c r="AK32" s="111"/>
      <c r="AL32" s="111"/>
      <c r="AM32" s="111"/>
    </row>
    <row r="33" spans="1:39" ht="9.75" customHeight="1">
      <c r="A33" s="111" t="s">
        <v>17</v>
      </c>
      <c r="B33" s="111"/>
      <c r="C33" s="111"/>
      <c r="D33" s="111"/>
      <c r="E33" s="111"/>
      <c r="F33" s="111"/>
      <c r="G33" s="111"/>
      <c r="H33" s="111"/>
      <c r="I33" s="111"/>
      <c r="J33" s="111"/>
      <c r="K33" s="111"/>
      <c r="L33" s="111"/>
      <c r="M33" s="111"/>
      <c r="N33" s="111"/>
      <c r="O33" s="111"/>
      <c r="P33" s="111"/>
      <c r="Q33" s="111"/>
      <c r="R33" s="111"/>
      <c r="S33" s="111"/>
      <c r="T33" s="111"/>
      <c r="U33" s="111"/>
      <c r="V33" s="111"/>
      <c r="W33" s="111"/>
      <c r="X33" s="111"/>
      <c r="Y33" s="111"/>
      <c r="Z33" s="111"/>
      <c r="AA33" s="111"/>
      <c r="AB33" s="111"/>
      <c r="AC33" s="111"/>
      <c r="AD33" s="111"/>
      <c r="AE33" s="111"/>
      <c r="AF33" s="111"/>
      <c r="AG33" s="111"/>
      <c r="AH33" s="111"/>
      <c r="AI33" s="111"/>
      <c r="AJ33" s="111"/>
      <c r="AK33" s="111"/>
      <c r="AL33" s="111"/>
      <c r="AM33" s="111"/>
    </row>
    <row r="34" spans="1:39" ht="9.75" customHeight="1">
      <c r="A34" s="111"/>
      <c r="B34" s="111"/>
      <c r="C34" s="111"/>
      <c r="D34" s="111"/>
      <c r="E34" s="111"/>
      <c r="F34" s="111"/>
      <c r="G34" s="111"/>
      <c r="H34" s="111"/>
      <c r="I34" s="111"/>
      <c r="J34" s="111"/>
      <c r="K34" s="111"/>
      <c r="L34" s="111"/>
      <c r="M34" s="111"/>
      <c r="N34" s="111"/>
      <c r="O34" s="111"/>
      <c r="P34" s="111"/>
      <c r="Q34" s="111"/>
      <c r="R34" s="111"/>
      <c r="S34" s="111"/>
      <c r="T34" s="111"/>
      <c r="U34" s="111"/>
      <c r="V34" s="111"/>
      <c r="W34" s="111"/>
      <c r="X34" s="111"/>
      <c r="Y34" s="111"/>
      <c r="Z34" s="111"/>
      <c r="AA34" s="111"/>
      <c r="AB34" s="111"/>
      <c r="AC34" s="111"/>
      <c r="AD34" s="111"/>
      <c r="AE34" s="111"/>
      <c r="AF34" s="111"/>
      <c r="AG34" s="111"/>
      <c r="AH34" s="111"/>
      <c r="AI34" s="111"/>
      <c r="AJ34" s="111"/>
      <c r="AK34" s="111"/>
      <c r="AL34" s="111"/>
      <c r="AM34" s="111"/>
    </row>
    <row r="35" spans="1:39" ht="9.75" customHeight="1">
      <c r="A35" s="111"/>
      <c r="B35" s="111"/>
      <c r="C35" s="111"/>
      <c r="D35" s="111"/>
      <c r="E35" s="111"/>
      <c r="F35" s="111"/>
      <c r="G35" s="111"/>
      <c r="H35" s="111"/>
      <c r="I35" s="111"/>
      <c r="J35" s="111"/>
      <c r="K35" s="111"/>
      <c r="L35" s="111"/>
      <c r="M35" s="111"/>
      <c r="N35" s="111"/>
      <c r="O35" s="111"/>
      <c r="P35" s="111"/>
      <c r="Q35" s="111"/>
      <c r="R35" s="111"/>
      <c r="S35" s="111"/>
      <c r="T35" s="111"/>
      <c r="U35" s="111"/>
      <c r="V35" s="111"/>
      <c r="W35" s="111"/>
      <c r="X35" s="111"/>
      <c r="Y35" s="111"/>
      <c r="Z35" s="111"/>
      <c r="AA35" s="111"/>
      <c r="AB35" s="111"/>
      <c r="AC35" s="111"/>
      <c r="AD35" s="111"/>
      <c r="AE35" s="111"/>
      <c r="AF35" s="111"/>
      <c r="AG35" s="111"/>
      <c r="AH35" s="111"/>
      <c r="AI35" s="111"/>
      <c r="AJ35" s="111"/>
      <c r="AK35" s="111"/>
      <c r="AL35" s="111"/>
      <c r="AM35" s="111"/>
    </row>
    <row r="36" spans="1:39" ht="9.75" customHeight="1">
      <c r="A36" s="111"/>
      <c r="B36" s="111"/>
      <c r="C36" s="111"/>
      <c r="D36" s="111"/>
      <c r="E36" s="111"/>
      <c r="F36" s="111"/>
      <c r="G36" s="111"/>
      <c r="H36" s="111"/>
      <c r="I36" s="111"/>
      <c r="J36" s="111"/>
      <c r="K36" s="111"/>
      <c r="L36" s="111"/>
      <c r="M36" s="111"/>
      <c r="N36" s="111"/>
      <c r="O36" s="111"/>
      <c r="P36" s="111"/>
      <c r="Q36" s="111"/>
      <c r="R36" s="111"/>
      <c r="S36" s="111"/>
      <c r="T36" s="111"/>
      <c r="U36" s="111"/>
      <c r="V36" s="111"/>
      <c r="W36" s="111"/>
      <c r="X36" s="111"/>
      <c r="Y36" s="111"/>
      <c r="Z36" s="111"/>
      <c r="AA36" s="111"/>
      <c r="AB36" s="111"/>
      <c r="AC36" s="111"/>
      <c r="AD36" s="111"/>
      <c r="AE36" s="111"/>
      <c r="AF36" s="111"/>
      <c r="AG36" s="111"/>
      <c r="AH36" s="111"/>
      <c r="AI36" s="111"/>
      <c r="AJ36" s="111"/>
      <c r="AK36" s="111"/>
      <c r="AL36" s="111"/>
      <c r="AM36" s="111"/>
    </row>
    <row r="37" spans="1:39" ht="9.75" customHeight="1">
      <c r="A37" s="111" t="s">
        <v>18</v>
      </c>
      <c r="B37" s="111"/>
      <c r="C37" s="111"/>
      <c r="D37" s="111"/>
      <c r="E37" s="111"/>
      <c r="F37" s="111"/>
      <c r="G37" s="111"/>
      <c r="H37" s="111"/>
      <c r="I37" s="111"/>
      <c r="J37" s="111"/>
      <c r="K37" s="111"/>
      <c r="L37" s="111"/>
      <c r="M37" s="111"/>
      <c r="N37" s="111"/>
      <c r="O37" s="111"/>
      <c r="P37" s="111"/>
      <c r="Q37" s="111"/>
      <c r="R37" s="111"/>
      <c r="S37" s="111"/>
      <c r="T37" s="111"/>
      <c r="U37" s="111"/>
      <c r="V37" s="111"/>
      <c r="W37" s="111"/>
      <c r="X37" s="111"/>
      <c r="Y37" s="111"/>
      <c r="Z37" s="111"/>
      <c r="AA37" s="111"/>
      <c r="AB37" s="111"/>
      <c r="AC37" s="111"/>
      <c r="AD37" s="111"/>
      <c r="AE37" s="111"/>
      <c r="AF37" s="111"/>
      <c r="AG37" s="111"/>
      <c r="AH37" s="111"/>
      <c r="AI37" s="111"/>
      <c r="AJ37" s="111"/>
      <c r="AK37" s="111"/>
      <c r="AL37" s="111"/>
      <c r="AM37" s="111"/>
    </row>
    <row r="38" spans="1:39" ht="9.75" customHeight="1">
      <c r="A38" s="111"/>
      <c r="B38" s="111"/>
      <c r="C38" s="111"/>
      <c r="D38" s="111"/>
      <c r="E38" s="111"/>
      <c r="F38" s="111"/>
      <c r="G38" s="111"/>
      <c r="H38" s="111"/>
      <c r="I38" s="111"/>
      <c r="J38" s="111"/>
      <c r="K38" s="111"/>
      <c r="L38" s="111"/>
      <c r="M38" s="111"/>
      <c r="N38" s="111"/>
      <c r="O38" s="111"/>
      <c r="P38" s="111"/>
      <c r="Q38" s="111"/>
      <c r="R38" s="111"/>
      <c r="S38" s="111"/>
      <c r="T38" s="111"/>
      <c r="U38" s="111"/>
      <c r="V38" s="111"/>
      <c r="W38" s="111"/>
      <c r="X38" s="111"/>
      <c r="Y38" s="111"/>
      <c r="Z38" s="111"/>
      <c r="AA38" s="111"/>
      <c r="AB38" s="111"/>
      <c r="AC38" s="111"/>
      <c r="AD38" s="111"/>
      <c r="AE38" s="111"/>
      <c r="AF38" s="111"/>
      <c r="AG38" s="111"/>
      <c r="AH38" s="111"/>
      <c r="AI38" s="111"/>
      <c r="AJ38" s="111"/>
      <c r="AK38" s="111"/>
      <c r="AL38" s="111"/>
      <c r="AM38" s="111"/>
    </row>
    <row r="39" spans="1:39" ht="9.75" customHeight="1">
      <c r="A39" s="111"/>
      <c r="B39" s="111"/>
      <c r="C39" s="111"/>
      <c r="D39" s="111"/>
      <c r="E39" s="111"/>
      <c r="F39" s="111"/>
      <c r="G39" s="111"/>
      <c r="H39" s="111"/>
      <c r="I39" s="111"/>
      <c r="J39" s="111"/>
      <c r="K39" s="111"/>
      <c r="L39" s="111"/>
      <c r="M39" s="111"/>
      <c r="N39" s="111"/>
      <c r="O39" s="111"/>
      <c r="P39" s="111"/>
      <c r="Q39" s="111"/>
      <c r="R39" s="111"/>
      <c r="S39" s="111"/>
      <c r="T39" s="111"/>
      <c r="U39" s="111"/>
      <c r="V39" s="111"/>
      <c r="W39" s="111"/>
      <c r="X39" s="111"/>
      <c r="Y39" s="111"/>
      <c r="Z39" s="111"/>
      <c r="AA39" s="111"/>
      <c r="AB39" s="111"/>
      <c r="AC39" s="111"/>
      <c r="AD39" s="111"/>
      <c r="AE39" s="111"/>
      <c r="AF39" s="111"/>
      <c r="AG39" s="111"/>
      <c r="AH39" s="111"/>
      <c r="AI39" s="111"/>
      <c r="AJ39" s="111"/>
      <c r="AK39" s="111"/>
      <c r="AL39" s="111"/>
      <c r="AM39" s="111"/>
    </row>
    <row r="40" spans="1:39" ht="9.75" customHeight="1">
      <c r="A40" s="111"/>
      <c r="B40" s="111"/>
      <c r="C40" s="111"/>
      <c r="D40" s="111"/>
      <c r="E40" s="111"/>
      <c r="F40" s="111"/>
      <c r="G40" s="111"/>
      <c r="H40" s="111"/>
      <c r="I40" s="111"/>
      <c r="J40" s="111"/>
      <c r="K40" s="111"/>
      <c r="L40" s="111"/>
      <c r="M40" s="111"/>
      <c r="N40" s="111"/>
      <c r="O40" s="111"/>
      <c r="P40" s="111"/>
      <c r="Q40" s="111"/>
      <c r="R40" s="111"/>
      <c r="S40" s="111"/>
      <c r="T40" s="111"/>
      <c r="U40" s="111"/>
      <c r="V40" s="111"/>
      <c r="W40" s="111"/>
      <c r="X40" s="111"/>
      <c r="Y40" s="111"/>
      <c r="Z40" s="111"/>
      <c r="AA40" s="111"/>
      <c r="AB40" s="111"/>
      <c r="AC40" s="111"/>
      <c r="AD40" s="111"/>
      <c r="AE40" s="111"/>
      <c r="AF40" s="111"/>
      <c r="AG40" s="111"/>
      <c r="AH40" s="111"/>
      <c r="AI40" s="111"/>
      <c r="AJ40" s="111"/>
      <c r="AK40" s="111"/>
      <c r="AL40" s="111"/>
      <c r="AM40" s="111"/>
    </row>
  </sheetData>
  <sheetProtection algorithmName="SHA-512" hashValue="JNd0SZL9I34OHC8uCtuPuYzHlgN+f8kEttNkP4gYlVhUHOJNnj22nnLL/x14Hdh7myS+JfX/B0bWyNldgjm64A==" saltValue="Wpp6irvF+W33q7rr4Ccz8g==" spinCount="100000" sheet="1" objects="1" scenarios="1" formatCells="0" formatRows="0"/>
  <mergeCells count="10">
    <mergeCell ref="A37:AM40"/>
    <mergeCell ref="A33:AM36"/>
    <mergeCell ref="A29:AM32"/>
    <mergeCell ref="A25:AM28"/>
    <mergeCell ref="A9:AM12"/>
    <mergeCell ref="A1:AM4"/>
    <mergeCell ref="A5:AM8"/>
    <mergeCell ref="A17:AM20"/>
    <mergeCell ref="A13:AM16"/>
    <mergeCell ref="A21:AM24"/>
  </mergeCells>
  <phoneticPr fontId="1"/>
  <hyperlinks>
    <hyperlink ref="A9:AK12" location="'（別添1）業務内容'!A1" display="（別添１） 業務の内容" xr:uid="{00000000-0004-0000-0100-000000000000}"/>
    <hyperlink ref="A13:AK16" location="'Ⅱ ファイルの概要'!A1" display="Ⅱ　特定個人情報ファイルの概要" xr:uid="{00000000-0004-0000-0100-000001000000}"/>
    <hyperlink ref="A21:AK24" location="'Ⅲ リスク対策（プロセス）'!A1" display="Ⅲ　特定個人情報の取扱いプロセスにおけるリスク対策" xr:uid="{00000000-0004-0000-0100-000002000000}"/>
    <hyperlink ref="A25:AK28" location="'Ⅳ リスク対策（その他）'!A1" display="Ⅲ　その他のリスク対策" xr:uid="{00000000-0004-0000-0100-000003000000}"/>
    <hyperlink ref="A29:AK32" location="Ⅴアクセス方法!A1" display="Ⅳ　アクセス方法" xr:uid="{00000000-0004-0000-0100-000004000000}"/>
    <hyperlink ref="A33:AK36" location="'Ⅵ 関連情報'!A1" display="Ⅴ　本評価書における関連情報" xr:uid="{00000000-0004-0000-0100-000005000000}"/>
    <hyperlink ref="A17:AK20" location="'（別添1）業務内容'!A1" display="（別添１） 業務の内容" xr:uid="{00000000-0004-0000-0100-000006000000}"/>
    <hyperlink ref="A37:AK40" location="'Ⅵ 関連情報'!A1" display="Ⅴ　本評価書における関連情報" xr:uid="{00000000-0004-0000-0100-000007000000}"/>
    <hyperlink ref="A5:AK8" location="'Ⅰ 業務・システムの概要'!A1" display="Ⅰ　業務・システムの概要" xr:uid="{00000000-0004-0000-0100-000008000000}"/>
    <hyperlink ref="A9:AM12" location="'（別添1）事務内容'!A1" display="　（別添１） 事務の内容" xr:uid="{00000000-0004-0000-0100-00000A000000}"/>
    <hyperlink ref="A13:AM16" location="'Ⅱ ファイルの概要'!A1" display="Ⅱ　特定個人情報ファイルの概要" xr:uid="{00000000-0004-0000-0100-00000B000000}"/>
    <hyperlink ref="A17:AM20" location="'（別添２）ファイル記録項目'!A1" display="　（別添２） 特定個人情報ファイル記録項目" xr:uid="{00000000-0004-0000-0100-00000C000000}"/>
    <hyperlink ref="A21:AM24" location="'Ⅲ リスク対策（プロセス）'!A1" display="Ⅲ　特定個人情報の取扱いプロセスにおけるリスク対策" xr:uid="{00000000-0004-0000-0100-00000D000000}"/>
    <hyperlink ref="A25:AM28" location="'Ⅳ リスク対策（その他）'!A1" display="Ⅳ　その他のリスク対策" xr:uid="{00000000-0004-0000-0100-00000E000000}"/>
    <hyperlink ref="A33:AM36" location="'Ⅵ 評価実施手続'!A1" display="Ⅵ　評価実施手続" xr:uid="{00000000-0004-0000-0100-000010000000}"/>
    <hyperlink ref="A37:AM40" location="'（別添３）変更箇所'!A1" display="　（別添３）　変更箇所" xr:uid="{00000000-0004-0000-0100-000011000000}"/>
    <hyperlink ref="A5:AM8" location="'Ⅰ 基本情報'!A1" display="Ⅰ　基本情報" xr:uid="{00000000-0004-0000-0100-000009000000}"/>
    <hyperlink ref="A29:AM32" location="'Ⅴ開示請求、問合せ'!A1" display="Ⅴ　開示請求、問合せ" xr:uid="{00000000-0004-0000-0100-00000F000000}"/>
  </hyperlinks>
  <pageMargins left="0.78740157480314965" right="0.27559055118110237" top="0.74803149606299213" bottom="0.74803149606299213" header="0.31496062992125984" footer="0.31496062992125984"/>
  <pageSetup paperSize="9" fitToHeight="0"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CC465"/>
  <sheetViews>
    <sheetView view="pageBreakPreview" topLeftCell="A47" zoomScaleNormal="85" zoomScaleSheetLayoutView="100" zoomScalePageLayoutView="115" workbookViewId="0">
      <selection activeCell="J47" sqref="J47:AM52"/>
    </sheetView>
  </sheetViews>
  <sheetFormatPr defaultColWidth="2.33203125" defaultRowHeight="9.75" customHeight="1"/>
  <cols>
    <col min="1" max="56" width="2.33203125" style="1" customWidth="1"/>
    <col min="57" max="61" width="2.33203125" style="1" hidden="1" customWidth="1"/>
    <col min="62" max="78" width="2.33203125" style="1" customWidth="1"/>
    <col min="79" max="81" width="2.33203125" style="1" hidden="1" customWidth="1"/>
    <col min="82" max="87" width="2.33203125" style="1" customWidth="1"/>
    <col min="88" max="16384" width="2.33203125" style="1"/>
  </cols>
  <sheetData>
    <row r="1" spans="1:81" ht="9.75" customHeight="1">
      <c r="A1" s="39" t="s">
        <v>10</v>
      </c>
      <c r="B1" s="39"/>
      <c r="C1" s="39"/>
      <c r="D1" s="39"/>
      <c r="E1" s="39"/>
      <c r="F1" s="39"/>
      <c r="G1" s="39"/>
      <c r="H1" s="39"/>
      <c r="I1" s="39"/>
      <c r="J1" s="39"/>
      <c r="K1" s="39"/>
      <c r="L1" s="39"/>
      <c r="M1" s="39"/>
      <c r="N1" s="39"/>
      <c r="O1" s="39"/>
      <c r="P1" s="39"/>
      <c r="Q1" s="39"/>
      <c r="R1" s="39"/>
      <c r="S1" s="39"/>
      <c r="T1" s="39"/>
      <c r="U1" s="39"/>
      <c r="V1" s="39"/>
      <c r="W1" s="39"/>
      <c r="X1" s="39"/>
      <c r="Y1" s="39"/>
      <c r="Z1" s="39"/>
      <c r="AA1" s="39"/>
      <c r="AB1" s="39"/>
      <c r="AC1" s="39"/>
      <c r="AD1" s="39"/>
      <c r="AE1" s="39"/>
      <c r="AF1" s="39"/>
      <c r="AG1" s="39"/>
      <c r="AH1" s="39"/>
      <c r="AI1" s="39"/>
      <c r="AJ1" s="39"/>
      <c r="AK1" s="39"/>
      <c r="AL1" s="39"/>
      <c r="AM1" s="39"/>
      <c r="BI1" s="1" t="str">
        <f>"FORM=4"</f>
        <v>FORM=4</v>
      </c>
    </row>
    <row r="2" spans="1:81" ht="9.75" customHeight="1">
      <c r="A2" s="40"/>
      <c r="B2" s="40"/>
      <c r="C2" s="40"/>
      <c r="D2" s="40"/>
      <c r="E2" s="40"/>
      <c r="F2" s="40"/>
      <c r="G2" s="40"/>
      <c r="H2" s="40"/>
      <c r="I2" s="40"/>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BI2" s="1" t="str">
        <f>"VER=1.10"</f>
        <v>VER=1.10</v>
      </c>
    </row>
    <row r="3" spans="1:81" ht="9.75" customHeight="1">
      <c r="A3" s="113" t="s">
        <v>19</v>
      </c>
      <c r="B3" s="113"/>
      <c r="C3" s="113"/>
      <c r="D3" s="113"/>
      <c r="E3" s="113"/>
      <c r="F3" s="113"/>
      <c r="G3" s="113"/>
      <c r="H3" s="113"/>
      <c r="I3" s="113"/>
      <c r="J3" s="113"/>
      <c r="K3" s="113"/>
      <c r="L3" s="113"/>
      <c r="M3" s="113"/>
      <c r="N3" s="113"/>
      <c r="O3" s="113"/>
      <c r="P3" s="113"/>
      <c r="Q3" s="113"/>
      <c r="R3" s="113"/>
      <c r="S3" s="113"/>
      <c r="T3" s="113"/>
      <c r="U3" s="113"/>
      <c r="V3" s="113"/>
      <c r="W3" s="113"/>
      <c r="X3" s="113"/>
      <c r="Y3" s="113"/>
      <c r="Z3" s="113"/>
      <c r="AA3" s="113"/>
      <c r="AB3" s="113"/>
      <c r="AC3" s="113"/>
      <c r="AD3" s="113"/>
      <c r="AE3" s="113"/>
      <c r="AF3" s="113"/>
      <c r="AG3" s="113"/>
      <c r="AH3" s="113"/>
      <c r="AI3" s="113"/>
      <c r="AJ3" s="113"/>
      <c r="AK3" s="113"/>
      <c r="AL3" s="113"/>
      <c r="AM3" s="113"/>
      <c r="BI3" s="1" t="str">
        <f>"SHEET=2"</f>
        <v>SHEET=2</v>
      </c>
      <c r="CA3" s="1" t="s">
        <v>20</v>
      </c>
      <c r="CB3" s="1" t="s">
        <v>21</v>
      </c>
      <c r="CC3" s="1" t="s">
        <v>22</v>
      </c>
    </row>
    <row r="4" spans="1:81" ht="9.75" customHeight="1">
      <c r="A4" s="113"/>
      <c r="B4" s="113"/>
      <c r="C4" s="113"/>
      <c r="D4" s="113"/>
      <c r="E4" s="113"/>
      <c r="F4" s="113"/>
      <c r="G4" s="113"/>
      <c r="H4" s="113"/>
      <c r="I4" s="113"/>
      <c r="J4" s="113"/>
      <c r="K4" s="113"/>
      <c r="L4" s="113"/>
      <c r="M4" s="113"/>
      <c r="N4" s="113"/>
      <c r="O4" s="113"/>
      <c r="P4" s="113"/>
      <c r="Q4" s="113"/>
      <c r="R4" s="113"/>
      <c r="S4" s="113"/>
      <c r="T4" s="113"/>
      <c r="U4" s="113"/>
      <c r="V4" s="113"/>
      <c r="W4" s="113"/>
      <c r="X4" s="113"/>
      <c r="Y4" s="113"/>
      <c r="Z4" s="113"/>
      <c r="AA4" s="113"/>
      <c r="AB4" s="113"/>
      <c r="AC4" s="113"/>
      <c r="AD4" s="113"/>
      <c r="AE4" s="113"/>
      <c r="AF4" s="113"/>
      <c r="AG4" s="113"/>
      <c r="AH4" s="113"/>
      <c r="AI4" s="113"/>
      <c r="AJ4" s="113"/>
      <c r="AK4" s="113"/>
      <c r="AL4" s="113"/>
      <c r="AM4" s="113"/>
      <c r="CA4" s="1" t="s">
        <v>23</v>
      </c>
      <c r="CC4" s="1" t="s">
        <v>24</v>
      </c>
    </row>
    <row r="5" spans="1:81" ht="10.050000000000001" customHeight="1">
      <c r="A5" s="153" t="s">
        <v>25</v>
      </c>
      <c r="B5" s="153"/>
      <c r="C5" s="153"/>
      <c r="D5" s="153"/>
      <c r="E5" s="153"/>
      <c r="F5" s="153"/>
      <c r="G5" s="153"/>
      <c r="H5" s="153"/>
      <c r="I5" s="153"/>
      <c r="J5" s="27" t="s">
        <v>696</v>
      </c>
      <c r="K5" s="27"/>
      <c r="L5" s="27"/>
      <c r="M5" s="27"/>
      <c r="N5" s="27"/>
      <c r="O5" s="27"/>
      <c r="P5" s="27"/>
      <c r="Q5" s="27"/>
      <c r="R5" s="27"/>
      <c r="S5" s="27"/>
      <c r="T5" s="27"/>
      <c r="U5" s="27"/>
      <c r="V5" s="27"/>
      <c r="W5" s="27"/>
      <c r="X5" s="27"/>
      <c r="Y5" s="27"/>
      <c r="Z5" s="27"/>
      <c r="AA5" s="27"/>
      <c r="AB5" s="27"/>
      <c r="AC5" s="27"/>
      <c r="AD5" s="27"/>
      <c r="AE5" s="27"/>
      <c r="AF5" s="27"/>
      <c r="AG5" s="27"/>
      <c r="AH5" s="27"/>
      <c r="AI5" s="27"/>
      <c r="AJ5" s="27"/>
      <c r="AK5" s="27"/>
      <c r="AL5" s="27"/>
      <c r="AM5" s="27"/>
      <c r="BH5" s="1">
        <v>1</v>
      </c>
      <c r="BI5" s="10" t="str">
        <f>"ITEM"  &amp; BH5 &amp; BG5 &amp;"="&amp; IF(TRIM($J5)="","",$J5)</f>
        <v>ITEM1=住民基本台帳ネットワークに関する事務</v>
      </c>
      <c r="CA5" s="1" t="s">
        <v>26</v>
      </c>
      <c r="CC5" s="1" t="s">
        <v>27</v>
      </c>
    </row>
    <row r="6" spans="1:81" ht="9.75" customHeight="1">
      <c r="A6" s="153"/>
      <c r="B6" s="153"/>
      <c r="C6" s="153"/>
      <c r="D6" s="153"/>
      <c r="E6" s="153"/>
      <c r="F6" s="153"/>
      <c r="G6" s="153"/>
      <c r="H6" s="153"/>
      <c r="I6" s="153"/>
      <c r="J6" s="27"/>
      <c r="K6" s="27"/>
      <c r="L6" s="27"/>
      <c r="M6" s="27"/>
      <c r="N6" s="27"/>
      <c r="O6" s="27"/>
      <c r="P6" s="27"/>
      <c r="Q6" s="27"/>
      <c r="R6" s="27"/>
      <c r="S6" s="27"/>
      <c r="T6" s="27"/>
      <c r="U6" s="27"/>
      <c r="V6" s="27"/>
      <c r="W6" s="27"/>
      <c r="X6" s="27"/>
      <c r="Y6" s="27"/>
      <c r="Z6" s="27"/>
      <c r="AA6" s="27"/>
      <c r="AB6" s="27"/>
      <c r="AC6" s="27"/>
      <c r="AD6" s="27"/>
      <c r="AE6" s="27"/>
      <c r="AF6" s="27"/>
      <c r="AG6" s="27"/>
      <c r="AH6" s="27"/>
      <c r="AI6" s="27"/>
      <c r="AJ6" s="27"/>
      <c r="AK6" s="27"/>
      <c r="AL6" s="27"/>
      <c r="AM6" s="27"/>
      <c r="BH6" s="1" t="s">
        <v>28</v>
      </c>
      <c r="CA6" s="1" t="s">
        <v>29</v>
      </c>
    </row>
    <row r="7" spans="1:81" ht="370.2" customHeight="1">
      <c r="A7" s="120" t="s">
        <v>30</v>
      </c>
      <c r="B7" s="121"/>
      <c r="C7" s="121"/>
      <c r="D7" s="121"/>
      <c r="E7" s="121"/>
      <c r="F7" s="121"/>
      <c r="G7" s="121"/>
      <c r="H7" s="121"/>
      <c r="I7" s="122"/>
      <c r="J7" s="136" t="s">
        <v>1272</v>
      </c>
      <c r="K7" s="126"/>
      <c r="L7" s="126"/>
      <c r="M7" s="126"/>
      <c r="N7" s="126"/>
      <c r="O7" s="126"/>
      <c r="P7" s="126"/>
      <c r="Q7" s="126"/>
      <c r="R7" s="126"/>
      <c r="S7" s="126"/>
      <c r="T7" s="126"/>
      <c r="U7" s="126"/>
      <c r="V7" s="126"/>
      <c r="W7" s="126"/>
      <c r="X7" s="126"/>
      <c r="Y7" s="126"/>
      <c r="Z7" s="126"/>
      <c r="AA7" s="126"/>
      <c r="AB7" s="126"/>
      <c r="AC7" s="126"/>
      <c r="AD7" s="126"/>
      <c r="AE7" s="126"/>
      <c r="AF7" s="126"/>
      <c r="AG7" s="126"/>
      <c r="AH7" s="126"/>
      <c r="AI7" s="126"/>
      <c r="AJ7" s="126"/>
      <c r="AK7" s="126"/>
      <c r="AL7" s="126"/>
      <c r="AM7" s="127"/>
      <c r="BH7" s="1" t="s">
        <v>31</v>
      </c>
      <c r="BI7" s="10" t="str">
        <f>"ITEM" &amp; BH7 &amp; BG7 &amp;"="&amp; IF(TRIM($J7)="","",$J7)</f>
        <v xml:space="preserve">ITEM2_1=住民基本台帳ネットワークに関する業務は「１．　本人確認情報の管理及び提供等に関する事務」及び「２．　附票本人確認情報の管理及び提供等に関する事務」に分かれる。
１．　本人確認情報の管理及び提供等に関する事務
大阪府は、住民基本台帳法（以下「住基法」という。）に基づいて住民基本台帳のネットワーク化を図り、全国共通の本人確認システムとして、住民基本台帳ネットワークシステム（以下「住基ネット」という。）を府内市町村と共同して構築している。
なお、住民基本台帳は、住基法に基づき作成されるものであり、市町村における住民の届出に関する制度及びその住民たる地位を記録する各種の台帳に関する制度を一元化し、もって、住民の利便を増進するとともに行政の近代化に対処するため、住民に関する記録を正確かつ統一的に行うものであり、市町村において、住民の居住関係の公証、選挙人名簿の登録、その他住民に関する事務の処理の基礎となるものである。
具体的に大阪府では、住基法の規定に従い、特定個人情報を以下の事務で取り扱う。（別添１を参照）
①府内市町村からの本人確認情報に係る変更の通知に基づく特定個人情報ファイルの更新及び通知
②大阪府知事から大阪府の他の執行機関への本人確認情報の提供
③住民による請求に基づく当該個人の本人確認情報の開示開示結果に基づく住民からの本人確認情報の訂正、追加又は削除の申出に対する調査
④大阪府の知事部局の他の部署及び大阪府の他の執行機関が地方公共団体情報システム機構（以下「機構」という。）に行う本人確認情報照会要求の仲介
⑤大阪府の知事部局の他の部署が検索する条件に該当する本人確認情報の表示
⑥磁気ディスクによる特定個人情報ファイルの管理
２．　附票本人確認情報の管理及び提供等に関する事務
大阪府は、市町村における市町村ＣＳ、大阪府における附票都道府県サーバ及び機構における附票全国サーバ等により構成される「附票連携システム」において、国外転出者に係る本人確認を行うための社会的基盤としての役割を担うため、５情報（氏名、氏名の振り仮名、住所、生年月日、性別）、住民票コード及びこれらの変更情報で構成される「都道府県知事保存附票本人確認情報ファイル」を作成し、戸籍の附票に関する記録を正確に行う責務がある。そのため、附票本人確認情報の管理及び提供等に係る以下の事務を実施する。なお、都道府県知事保存附票本人確認情報（以下条文に併せて記載する場合は、「都道府県知事保存附票本人確認情報」とし、それ以外の記載は、「附票本人確認情報」とする。）には、個人番号は含まれない。
①府内市町村からの附票本人確認情報に係る変更の通知に基づく特定個人情報ファイルの更新及び機構への通知
②大阪府知事から大阪府の他の執行機関への附票本人確認情報の提供
③住民による請求に基づく当該個人の附票本人確認情報の開示及び開示結果に基づく住民からの附票本人確認情報の訂正、追加又は削除の申出に対する調査
④大阪府の知事部局の他の部署及び大阪府の他の執行機関が機構に行う附票本人確認情報照会要求の仲介
⑤大阪府の知事部局の他の部署が検索する条件に該当する附票本人確認情報の表示
⑥磁気ディスクによる特定個人情報ファイルの管理
</v>
      </c>
      <c r="CA7" s="1" t="s">
        <v>32</v>
      </c>
    </row>
    <row r="8" spans="1:81" ht="96.6" customHeight="1">
      <c r="A8" s="141"/>
      <c r="B8" s="142"/>
      <c r="C8" s="142"/>
      <c r="D8" s="142"/>
      <c r="E8" s="142"/>
      <c r="F8" s="142"/>
      <c r="G8" s="142"/>
      <c r="H8" s="142"/>
      <c r="I8" s="143"/>
      <c r="J8" s="150"/>
      <c r="K8" s="151"/>
      <c r="L8" s="151"/>
      <c r="M8" s="151"/>
      <c r="N8" s="151"/>
      <c r="O8" s="151"/>
      <c r="P8" s="151"/>
      <c r="Q8" s="151"/>
      <c r="R8" s="151"/>
      <c r="S8" s="151"/>
      <c r="T8" s="151"/>
      <c r="U8" s="151"/>
      <c r="V8" s="151"/>
      <c r="W8" s="151"/>
      <c r="X8" s="151"/>
      <c r="Y8" s="151"/>
      <c r="Z8" s="151"/>
      <c r="AA8" s="151"/>
      <c r="AB8" s="151"/>
      <c r="AC8" s="151"/>
      <c r="AD8" s="151"/>
      <c r="AE8" s="151"/>
      <c r="AF8" s="151"/>
      <c r="AG8" s="151"/>
      <c r="AH8" s="151"/>
      <c r="AI8" s="151"/>
      <c r="AJ8" s="151"/>
      <c r="AK8" s="151"/>
      <c r="AL8" s="151"/>
      <c r="AM8" s="152"/>
      <c r="BH8" s="1" t="s">
        <v>28</v>
      </c>
    </row>
    <row r="9" spans="1:81" ht="9.75" customHeight="1">
      <c r="A9" s="141"/>
      <c r="B9" s="142"/>
      <c r="C9" s="142"/>
      <c r="D9" s="142"/>
      <c r="E9" s="142"/>
      <c r="F9" s="142"/>
      <c r="G9" s="142"/>
      <c r="H9" s="142"/>
      <c r="I9" s="143"/>
      <c r="J9" s="150"/>
      <c r="K9" s="151"/>
      <c r="L9" s="151"/>
      <c r="M9" s="151"/>
      <c r="N9" s="151"/>
      <c r="O9" s="151"/>
      <c r="P9" s="151"/>
      <c r="Q9" s="151"/>
      <c r="R9" s="151"/>
      <c r="S9" s="151"/>
      <c r="T9" s="151"/>
      <c r="U9" s="151"/>
      <c r="V9" s="151"/>
      <c r="W9" s="151"/>
      <c r="X9" s="151"/>
      <c r="Y9" s="151"/>
      <c r="Z9" s="151"/>
      <c r="AA9" s="151"/>
      <c r="AB9" s="151"/>
      <c r="AC9" s="151"/>
      <c r="AD9" s="151"/>
      <c r="AE9" s="151"/>
      <c r="AF9" s="151"/>
      <c r="AG9" s="151"/>
      <c r="AH9" s="151"/>
      <c r="AI9" s="151"/>
      <c r="AJ9" s="151"/>
      <c r="AK9" s="151"/>
      <c r="AL9" s="151"/>
      <c r="AM9" s="152"/>
      <c r="BH9" s="1" t="s">
        <v>28</v>
      </c>
    </row>
    <row r="10" spans="1:81" ht="9.75" customHeight="1">
      <c r="A10" s="141"/>
      <c r="B10" s="142"/>
      <c r="C10" s="142"/>
      <c r="D10" s="142"/>
      <c r="E10" s="142"/>
      <c r="F10" s="142"/>
      <c r="G10" s="142"/>
      <c r="H10" s="142"/>
      <c r="I10" s="143"/>
      <c r="J10" s="150"/>
      <c r="K10" s="151"/>
      <c r="L10" s="151"/>
      <c r="M10" s="151"/>
      <c r="N10" s="151"/>
      <c r="O10" s="151"/>
      <c r="P10" s="151"/>
      <c r="Q10" s="151"/>
      <c r="R10" s="151"/>
      <c r="S10" s="151"/>
      <c r="T10" s="151"/>
      <c r="U10" s="151"/>
      <c r="V10" s="151"/>
      <c r="W10" s="151"/>
      <c r="X10" s="151"/>
      <c r="Y10" s="151"/>
      <c r="Z10" s="151"/>
      <c r="AA10" s="151"/>
      <c r="AB10" s="151"/>
      <c r="AC10" s="151"/>
      <c r="AD10" s="151"/>
      <c r="AE10" s="151"/>
      <c r="AF10" s="151"/>
      <c r="AG10" s="151"/>
      <c r="AH10" s="151"/>
      <c r="AI10" s="151"/>
      <c r="AJ10" s="151"/>
      <c r="AK10" s="151"/>
      <c r="AL10" s="151"/>
      <c r="AM10" s="152"/>
      <c r="BH10" s="1" t="s">
        <v>28</v>
      </c>
    </row>
    <row r="11" spans="1:81" ht="9.75" customHeight="1">
      <c r="A11" s="141"/>
      <c r="B11" s="142"/>
      <c r="C11" s="142"/>
      <c r="D11" s="142"/>
      <c r="E11" s="142"/>
      <c r="F11" s="142"/>
      <c r="G11" s="142"/>
      <c r="H11" s="142"/>
      <c r="I11" s="143"/>
      <c r="J11" s="150"/>
      <c r="K11" s="151"/>
      <c r="L11" s="151"/>
      <c r="M11" s="151"/>
      <c r="N11" s="151"/>
      <c r="O11" s="151"/>
      <c r="P11" s="151"/>
      <c r="Q11" s="151"/>
      <c r="R11" s="151"/>
      <c r="S11" s="151"/>
      <c r="T11" s="151"/>
      <c r="U11" s="151"/>
      <c r="V11" s="151"/>
      <c r="W11" s="151"/>
      <c r="X11" s="151"/>
      <c r="Y11" s="151"/>
      <c r="Z11" s="151"/>
      <c r="AA11" s="151"/>
      <c r="AB11" s="151"/>
      <c r="AC11" s="151"/>
      <c r="AD11" s="151"/>
      <c r="AE11" s="151"/>
      <c r="AF11" s="151"/>
      <c r="AG11" s="151"/>
      <c r="AH11" s="151"/>
      <c r="AI11" s="151"/>
      <c r="AJ11" s="151"/>
      <c r="AK11" s="151"/>
      <c r="AL11" s="151"/>
      <c r="AM11" s="152"/>
      <c r="BH11" s="1" t="s">
        <v>28</v>
      </c>
    </row>
    <row r="12" spans="1:81" ht="9.75" customHeight="1">
      <c r="A12" s="141"/>
      <c r="B12" s="142"/>
      <c r="C12" s="142"/>
      <c r="D12" s="142"/>
      <c r="E12" s="142"/>
      <c r="F12" s="142"/>
      <c r="G12" s="142"/>
      <c r="H12" s="142"/>
      <c r="I12" s="143"/>
      <c r="J12" s="150"/>
      <c r="K12" s="151"/>
      <c r="L12" s="151"/>
      <c r="M12" s="151"/>
      <c r="N12" s="151"/>
      <c r="O12" s="151"/>
      <c r="P12" s="151"/>
      <c r="Q12" s="151"/>
      <c r="R12" s="151"/>
      <c r="S12" s="151"/>
      <c r="T12" s="151"/>
      <c r="U12" s="151"/>
      <c r="V12" s="151"/>
      <c r="W12" s="151"/>
      <c r="X12" s="151"/>
      <c r="Y12" s="151"/>
      <c r="Z12" s="151"/>
      <c r="AA12" s="151"/>
      <c r="AB12" s="151"/>
      <c r="AC12" s="151"/>
      <c r="AD12" s="151"/>
      <c r="AE12" s="151"/>
      <c r="AF12" s="151"/>
      <c r="AG12" s="151"/>
      <c r="AH12" s="151"/>
      <c r="AI12" s="151"/>
      <c r="AJ12" s="151"/>
      <c r="AK12" s="151"/>
      <c r="AL12" s="151"/>
      <c r="AM12" s="152"/>
      <c r="BH12" s="1" t="s">
        <v>28</v>
      </c>
    </row>
    <row r="13" spans="1:81" ht="9.75" customHeight="1">
      <c r="A13" s="141"/>
      <c r="B13" s="142"/>
      <c r="C13" s="142"/>
      <c r="D13" s="142"/>
      <c r="E13" s="142"/>
      <c r="F13" s="142"/>
      <c r="G13" s="142"/>
      <c r="H13" s="142"/>
      <c r="I13" s="143"/>
      <c r="J13" s="150"/>
      <c r="K13" s="151"/>
      <c r="L13" s="151"/>
      <c r="M13" s="151"/>
      <c r="N13" s="151"/>
      <c r="O13" s="151"/>
      <c r="P13" s="151"/>
      <c r="Q13" s="151"/>
      <c r="R13" s="151"/>
      <c r="S13" s="151"/>
      <c r="T13" s="151"/>
      <c r="U13" s="151"/>
      <c r="V13" s="151"/>
      <c r="W13" s="151"/>
      <c r="X13" s="151"/>
      <c r="Y13" s="151"/>
      <c r="Z13" s="151"/>
      <c r="AA13" s="151"/>
      <c r="AB13" s="151"/>
      <c r="AC13" s="151"/>
      <c r="AD13" s="151"/>
      <c r="AE13" s="151"/>
      <c r="AF13" s="151"/>
      <c r="AG13" s="151"/>
      <c r="AH13" s="151"/>
      <c r="AI13" s="151"/>
      <c r="AJ13" s="151"/>
      <c r="AK13" s="151"/>
      <c r="AL13" s="151"/>
      <c r="AM13" s="152"/>
      <c r="BH13" s="1" t="s">
        <v>33</v>
      </c>
      <c r="BI13" s="10" t="str">
        <f>"ITEM" &amp; BH13 &amp; BG13 &amp;"="&amp; IF(TRIM($J13)="","",$J13)</f>
        <v>ITEM2_2=</v>
      </c>
    </row>
    <row r="14" spans="1:81" ht="9.75" customHeight="1">
      <c r="A14" s="123"/>
      <c r="B14" s="124"/>
      <c r="C14" s="124"/>
      <c r="D14" s="124"/>
      <c r="E14" s="124"/>
      <c r="F14" s="124"/>
      <c r="G14" s="124"/>
      <c r="H14" s="124"/>
      <c r="I14" s="125"/>
      <c r="J14" s="137"/>
      <c r="K14" s="128"/>
      <c r="L14" s="128"/>
      <c r="M14" s="128"/>
      <c r="N14" s="128"/>
      <c r="O14" s="128"/>
      <c r="P14" s="128"/>
      <c r="Q14" s="128"/>
      <c r="R14" s="128"/>
      <c r="S14" s="128"/>
      <c r="T14" s="128"/>
      <c r="U14" s="128"/>
      <c r="V14" s="128"/>
      <c r="W14" s="128"/>
      <c r="X14" s="128"/>
      <c r="Y14" s="128"/>
      <c r="Z14" s="128"/>
      <c r="AA14" s="128"/>
      <c r="AB14" s="128"/>
      <c r="AC14" s="128"/>
      <c r="AD14" s="128"/>
      <c r="AE14" s="128"/>
      <c r="AF14" s="128"/>
      <c r="AG14" s="128"/>
      <c r="AH14" s="128"/>
      <c r="AI14" s="128"/>
      <c r="AJ14" s="128"/>
      <c r="AK14" s="128"/>
      <c r="AL14" s="128"/>
      <c r="AM14" s="129"/>
      <c r="BH14" s="1" t="s">
        <v>34</v>
      </c>
      <c r="BI14" s="10" t="str">
        <f>"ITEM" &amp; BH14 &amp; BG14 &amp;"="&amp; IF(TRIM($J14)="","",$J14)</f>
        <v>ITEM2_3=</v>
      </c>
    </row>
    <row r="15" spans="1:81" ht="9.75" customHeight="1">
      <c r="A15" s="120" t="s">
        <v>35</v>
      </c>
      <c r="B15" s="121"/>
      <c r="C15" s="121"/>
      <c r="D15" s="121"/>
      <c r="E15" s="121"/>
      <c r="F15" s="121"/>
      <c r="G15" s="121"/>
      <c r="H15" s="121"/>
      <c r="I15" s="121"/>
      <c r="J15" s="158"/>
      <c r="K15" s="154"/>
      <c r="L15" s="154"/>
      <c r="M15" s="154"/>
      <c r="N15" s="154"/>
      <c r="O15" s="154"/>
      <c r="P15" s="154"/>
      <c r="Q15" s="154"/>
      <c r="R15" s="154"/>
      <c r="S15" s="154"/>
      <c r="T15" s="154"/>
      <c r="U15" s="154"/>
      <c r="V15" s="154" t="s">
        <v>36</v>
      </c>
      <c r="W15" s="154"/>
      <c r="X15" s="154"/>
      <c r="Y15" s="154"/>
      <c r="Z15" s="154"/>
      <c r="AA15" s="154"/>
      <c r="AB15" s="154"/>
      <c r="AC15" s="154"/>
      <c r="AD15" s="154"/>
      <c r="AE15" s="154"/>
      <c r="AF15" s="154"/>
      <c r="AG15" s="154"/>
      <c r="AH15" s="154"/>
      <c r="AI15" s="154"/>
      <c r="AJ15" s="154"/>
      <c r="AK15" s="154"/>
      <c r="AL15" s="154"/>
      <c r="AM15" s="155"/>
      <c r="BE15" s="1" t="str">
        <f ca="1">MID(CELL("address",$CA$2),2,2)</f>
        <v>CA</v>
      </c>
      <c r="BF15" s="1">
        <f>IF(TRIM($K16)="","",IF(ISERROR(MATCH($K16,$CA$3:$CA$7,0)),"INPUT_ERROR",MATCH($K16,$CA$3:$CA$7,0)))</f>
        <v>5</v>
      </c>
      <c r="BH15" s="1">
        <v>3</v>
      </c>
      <c r="BI15" s="10" t="str">
        <f>"ITEM"&amp;BH15&amp;BG15 &amp;"="&amp;$BF15</f>
        <v>ITEM3=5</v>
      </c>
    </row>
    <row r="16" spans="1:81" ht="10.050000000000001" customHeight="1">
      <c r="A16" s="141"/>
      <c r="B16" s="142"/>
      <c r="C16" s="142"/>
      <c r="D16" s="142"/>
      <c r="E16" s="142"/>
      <c r="F16" s="142"/>
      <c r="G16" s="142"/>
      <c r="H16" s="142"/>
      <c r="I16" s="142"/>
      <c r="J16" s="144" t="s">
        <v>37</v>
      </c>
      <c r="K16" s="145" t="s">
        <v>697</v>
      </c>
      <c r="L16" s="145"/>
      <c r="M16" s="145"/>
      <c r="N16" s="145"/>
      <c r="O16" s="145"/>
      <c r="P16" s="145"/>
      <c r="Q16" s="145"/>
      <c r="R16" s="145"/>
      <c r="S16" s="145"/>
      <c r="T16" s="82" t="s">
        <v>38</v>
      </c>
      <c r="U16" s="82"/>
      <c r="V16" s="82" t="s">
        <v>39</v>
      </c>
      <c r="W16" s="82"/>
      <c r="X16" s="82"/>
      <c r="Y16" s="82"/>
      <c r="Z16" s="82"/>
      <c r="AA16" s="82"/>
      <c r="AB16" s="82"/>
      <c r="AC16" s="82"/>
      <c r="AD16" s="82"/>
      <c r="AE16" s="82" t="s">
        <v>40</v>
      </c>
      <c r="AF16" s="82"/>
      <c r="AG16" s="82"/>
      <c r="AH16" s="82"/>
      <c r="AI16" s="82"/>
      <c r="AJ16" s="82"/>
      <c r="AK16" s="82"/>
      <c r="AL16" s="82"/>
      <c r="AM16" s="138"/>
      <c r="BH16" s="1" t="s">
        <v>28</v>
      </c>
    </row>
    <row r="17" spans="1:61" ht="9.75" customHeight="1">
      <c r="A17" s="141"/>
      <c r="B17" s="142"/>
      <c r="C17" s="142"/>
      <c r="D17" s="142"/>
      <c r="E17" s="142"/>
      <c r="F17" s="142"/>
      <c r="G17" s="142"/>
      <c r="H17" s="142"/>
      <c r="I17" s="142"/>
      <c r="J17" s="144"/>
      <c r="K17" s="145"/>
      <c r="L17" s="145"/>
      <c r="M17" s="145"/>
      <c r="N17" s="145"/>
      <c r="O17" s="145"/>
      <c r="P17" s="145"/>
      <c r="Q17" s="145"/>
      <c r="R17" s="145"/>
      <c r="S17" s="145"/>
      <c r="T17" s="82"/>
      <c r="U17" s="82"/>
      <c r="V17" s="82" t="s">
        <v>41</v>
      </c>
      <c r="W17" s="82"/>
      <c r="X17" s="82"/>
      <c r="Y17" s="82"/>
      <c r="Z17" s="82"/>
      <c r="AA17" s="82"/>
      <c r="AB17" s="82"/>
      <c r="AC17" s="82"/>
      <c r="AD17" s="82"/>
      <c r="AE17" s="82" t="s">
        <v>42</v>
      </c>
      <c r="AF17" s="82"/>
      <c r="AG17" s="82"/>
      <c r="AH17" s="82"/>
      <c r="AI17" s="82"/>
      <c r="AJ17" s="82"/>
      <c r="AK17" s="82"/>
      <c r="AL17" s="82"/>
      <c r="AM17" s="138"/>
    </row>
    <row r="18" spans="1:61" ht="9.75" customHeight="1">
      <c r="A18" s="123"/>
      <c r="B18" s="124"/>
      <c r="C18" s="124"/>
      <c r="D18" s="124"/>
      <c r="E18" s="124"/>
      <c r="F18" s="124"/>
      <c r="G18" s="124"/>
      <c r="H18" s="124"/>
      <c r="I18" s="124"/>
      <c r="J18" s="157"/>
      <c r="K18" s="98"/>
      <c r="L18" s="98"/>
      <c r="M18" s="98"/>
      <c r="N18" s="98"/>
      <c r="O18" s="98"/>
      <c r="P18" s="98"/>
      <c r="Q18" s="98"/>
      <c r="R18" s="98"/>
      <c r="S18" s="98"/>
      <c r="T18" s="98"/>
      <c r="U18" s="98"/>
      <c r="V18" s="98" t="s">
        <v>43</v>
      </c>
      <c r="W18" s="98"/>
      <c r="X18" s="98"/>
      <c r="Y18" s="98"/>
      <c r="Z18" s="98"/>
      <c r="AA18" s="98"/>
      <c r="AB18" s="98"/>
      <c r="AC18" s="98"/>
      <c r="AD18" s="98"/>
      <c r="AE18" s="98"/>
      <c r="AF18" s="98"/>
      <c r="AG18" s="98"/>
      <c r="AH18" s="98"/>
      <c r="AI18" s="98"/>
      <c r="AJ18" s="98"/>
      <c r="AK18" s="98"/>
      <c r="AL18" s="98"/>
      <c r="AM18" s="156"/>
    </row>
    <row r="19" spans="1:61" ht="9.75" customHeight="1">
      <c r="A19" s="130" t="s">
        <v>44</v>
      </c>
      <c r="B19" s="131"/>
      <c r="C19" s="131"/>
      <c r="D19" s="131"/>
      <c r="E19" s="131"/>
      <c r="F19" s="131"/>
      <c r="G19" s="131"/>
      <c r="H19" s="131"/>
      <c r="I19" s="131"/>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2"/>
    </row>
    <row r="20" spans="1:61" ht="9.75" customHeight="1" thickBot="1">
      <c r="A20" s="179"/>
      <c r="B20" s="139"/>
      <c r="C20" s="139"/>
      <c r="D20" s="139"/>
      <c r="E20" s="139"/>
      <c r="F20" s="139"/>
      <c r="G20" s="139"/>
      <c r="H20" s="139"/>
      <c r="I20" s="139"/>
      <c r="J20" s="139"/>
      <c r="K20" s="139"/>
      <c r="L20" s="139"/>
      <c r="M20" s="139"/>
      <c r="N20" s="139"/>
      <c r="O20" s="139"/>
      <c r="P20" s="139"/>
      <c r="Q20" s="139"/>
      <c r="R20" s="139"/>
      <c r="S20" s="139"/>
      <c r="T20" s="139"/>
      <c r="U20" s="139"/>
      <c r="V20" s="139"/>
      <c r="W20" s="139"/>
      <c r="X20" s="139"/>
      <c r="Y20" s="139"/>
      <c r="Z20" s="139"/>
      <c r="AA20" s="139"/>
      <c r="AB20" s="139"/>
      <c r="AC20" s="139"/>
      <c r="AD20" s="139"/>
      <c r="AE20" s="139"/>
      <c r="AF20" s="139"/>
      <c r="AG20" s="139"/>
      <c r="AH20" s="139"/>
      <c r="AI20" s="139"/>
      <c r="AJ20" s="139"/>
      <c r="AK20" s="139"/>
      <c r="AL20" s="139"/>
      <c r="AM20" s="140"/>
    </row>
    <row r="21" spans="1:61" ht="9.75" customHeight="1">
      <c r="A21" s="164" t="s">
        <v>45</v>
      </c>
      <c r="B21" s="165"/>
      <c r="C21" s="165"/>
      <c r="D21" s="165"/>
      <c r="E21" s="165"/>
      <c r="F21" s="165"/>
      <c r="G21" s="165"/>
      <c r="H21" s="165"/>
      <c r="I21" s="165"/>
      <c r="J21" s="165"/>
      <c r="K21" s="165"/>
      <c r="L21" s="165"/>
      <c r="M21" s="165"/>
      <c r="N21" s="165"/>
      <c r="O21" s="165"/>
      <c r="P21" s="165"/>
      <c r="Q21" s="165"/>
      <c r="R21" s="165"/>
      <c r="S21" s="165"/>
      <c r="T21" s="165"/>
      <c r="U21" s="165"/>
      <c r="V21" s="165"/>
      <c r="W21" s="165"/>
      <c r="X21" s="165"/>
      <c r="Y21" s="165"/>
      <c r="Z21" s="165"/>
      <c r="AA21" s="165"/>
      <c r="AB21" s="165"/>
      <c r="AC21" s="165"/>
      <c r="AD21" s="165"/>
      <c r="AE21" s="165"/>
      <c r="AF21" s="165"/>
      <c r="AG21" s="165"/>
      <c r="AH21" s="165"/>
      <c r="AI21" s="165"/>
      <c r="AJ21" s="165"/>
      <c r="AK21" s="165"/>
      <c r="AL21" s="165"/>
      <c r="AM21" s="166"/>
      <c r="BH21" s="1" t="s">
        <v>28</v>
      </c>
    </row>
    <row r="22" spans="1:61" ht="9.75" customHeight="1" thickBot="1">
      <c r="A22" s="167"/>
      <c r="B22" s="168"/>
      <c r="C22" s="168"/>
      <c r="D22" s="168"/>
      <c r="E22" s="168"/>
      <c r="F22" s="168"/>
      <c r="G22" s="168"/>
      <c r="H22" s="168"/>
      <c r="I22" s="168"/>
      <c r="J22" s="168"/>
      <c r="K22" s="168"/>
      <c r="L22" s="168"/>
      <c r="M22" s="168"/>
      <c r="N22" s="168"/>
      <c r="O22" s="168"/>
      <c r="P22" s="168"/>
      <c r="Q22" s="168"/>
      <c r="R22" s="168"/>
      <c r="S22" s="168"/>
      <c r="T22" s="168"/>
      <c r="U22" s="168"/>
      <c r="V22" s="168"/>
      <c r="W22" s="168"/>
      <c r="X22" s="168"/>
      <c r="Y22" s="168"/>
      <c r="Z22" s="168"/>
      <c r="AA22" s="168"/>
      <c r="AB22" s="168"/>
      <c r="AC22" s="168"/>
      <c r="AD22" s="168"/>
      <c r="AE22" s="168"/>
      <c r="AF22" s="168"/>
      <c r="AG22" s="168"/>
      <c r="AH22" s="168"/>
      <c r="AI22" s="168"/>
      <c r="AJ22" s="168"/>
      <c r="AK22" s="168"/>
      <c r="AL22" s="168"/>
      <c r="AM22" s="169"/>
      <c r="BH22" s="1" t="s">
        <v>28</v>
      </c>
    </row>
    <row r="23" spans="1:61" ht="58.05" customHeight="1">
      <c r="A23" s="141" t="s">
        <v>46</v>
      </c>
      <c r="B23" s="142"/>
      <c r="C23" s="142"/>
      <c r="D23" s="142"/>
      <c r="E23" s="142"/>
      <c r="F23" s="142"/>
      <c r="G23" s="142"/>
      <c r="H23" s="142"/>
      <c r="I23" s="143"/>
      <c r="J23" s="150" t="s">
        <v>698</v>
      </c>
      <c r="K23" s="151"/>
      <c r="L23" s="151"/>
      <c r="M23" s="151"/>
      <c r="N23" s="151"/>
      <c r="O23" s="151"/>
      <c r="P23" s="151"/>
      <c r="Q23" s="151"/>
      <c r="R23" s="151"/>
      <c r="S23" s="151"/>
      <c r="T23" s="151"/>
      <c r="U23" s="151"/>
      <c r="V23" s="151"/>
      <c r="W23" s="151"/>
      <c r="X23" s="151"/>
      <c r="Y23" s="151"/>
      <c r="Z23" s="151"/>
      <c r="AA23" s="151"/>
      <c r="AB23" s="151"/>
      <c r="AC23" s="151"/>
      <c r="AD23" s="151"/>
      <c r="AE23" s="151"/>
      <c r="AF23" s="151"/>
      <c r="AG23" s="151"/>
      <c r="AH23" s="151"/>
      <c r="AI23" s="151"/>
      <c r="AJ23" s="151"/>
      <c r="AK23" s="151"/>
      <c r="AL23" s="151"/>
      <c r="AM23" s="152"/>
      <c r="BG23" s="1" t="s">
        <v>47</v>
      </c>
      <c r="BH23" s="1">
        <v>4</v>
      </c>
      <c r="BI23" s="10" t="str">
        <f>"ITEM" &amp; BH23 &amp; BG23 &amp;"="&amp; IF(TRIM($J23)="","",$J23)</f>
        <v>ITEM4#KBN1_1=住民基本台帳ネットワークシステム
※「３．特定個人情報ファイル名」に示す「都道府県知事保存本人確認情報ファイル」は、住民基本台帳ネットワークシステムの構成要素のうち、都道府県サーバにおいて管理がなされているため、以降は、住民基本台帳ネットワークシステムの内の都道府県サーバ部分について記載する。</v>
      </c>
    </row>
    <row r="24" spans="1:61" ht="9.75" customHeight="1">
      <c r="A24" s="141"/>
      <c r="B24" s="142"/>
      <c r="C24" s="142"/>
      <c r="D24" s="142"/>
      <c r="E24" s="142"/>
      <c r="F24" s="142"/>
      <c r="G24" s="142"/>
      <c r="H24" s="142"/>
      <c r="I24" s="143"/>
      <c r="J24" s="150"/>
      <c r="K24" s="151"/>
      <c r="L24" s="151"/>
      <c r="M24" s="151"/>
      <c r="N24" s="151"/>
      <c r="O24" s="151"/>
      <c r="P24" s="151"/>
      <c r="Q24" s="151"/>
      <c r="R24" s="151"/>
      <c r="S24" s="151"/>
      <c r="T24" s="151"/>
      <c r="U24" s="151"/>
      <c r="V24" s="151"/>
      <c r="W24" s="151"/>
      <c r="X24" s="151"/>
      <c r="Y24" s="151"/>
      <c r="Z24" s="151"/>
      <c r="AA24" s="151"/>
      <c r="AB24" s="151"/>
      <c r="AC24" s="151"/>
      <c r="AD24" s="151"/>
      <c r="AE24" s="151"/>
      <c r="AF24" s="151"/>
      <c r="AG24" s="151"/>
      <c r="AH24" s="151"/>
      <c r="AI24" s="151"/>
      <c r="AJ24" s="151"/>
      <c r="AK24" s="151"/>
      <c r="AL24" s="151"/>
      <c r="AM24" s="152"/>
      <c r="BH24" s="1" t="s">
        <v>28</v>
      </c>
    </row>
    <row r="25" spans="1:61" ht="220.8" customHeight="1">
      <c r="A25" s="120" t="s">
        <v>48</v>
      </c>
      <c r="B25" s="121"/>
      <c r="C25" s="121"/>
      <c r="D25" s="121"/>
      <c r="E25" s="121"/>
      <c r="F25" s="121"/>
      <c r="G25" s="121"/>
      <c r="H25" s="121"/>
      <c r="I25" s="122"/>
      <c r="J25" s="136" t="s">
        <v>1273</v>
      </c>
      <c r="K25" s="126"/>
      <c r="L25" s="126"/>
      <c r="M25" s="126"/>
      <c r="N25" s="126"/>
      <c r="O25" s="126"/>
      <c r="P25" s="126"/>
      <c r="Q25" s="126"/>
      <c r="R25" s="126"/>
      <c r="S25" s="126"/>
      <c r="T25" s="126"/>
      <c r="U25" s="126"/>
      <c r="V25" s="126"/>
      <c r="W25" s="126"/>
      <c r="X25" s="126"/>
      <c r="Y25" s="126"/>
      <c r="Z25" s="126"/>
      <c r="AA25" s="126"/>
      <c r="AB25" s="126"/>
      <c r="AC25" s="126"/>
      <c r="AD25" s="126"/>
      <c r="AE25" s="126"/>
      <c r="AF25" s="126"/>
      <c r="AG25" s="126"/>
      <c r="AH25" s="126"/>
      <c r="AI25" s="126"/>
      <c r="AJ25" s="126"/>
      <c r="AK25" s="126"/>
      <c r="AL25" s="126"/>
      <c r="AM25" s="127"/>
      <c r="BG25" s="1" t="s">
        <v>47</v>
      </c>
      <c r="BH25" s="1" t="s">
        <v>49</v>
      </c>
      <c r="BI25" s="10" t="str">
        <f>"ITEM" &amp; BH25 &amp; BG25 &amp;"="&amp; IF(TRIM($J25)="","",$J25)</f>
        <v>ITEM5_1#KBN1_1=１．本人確認情報の更新
：都道府県知事保存本人確認情報ファイルを最新の状態に保つため、市町村ＣＳを経由して通知された本人確認情報の更新情報を元に当該ファイルを更新し、全国サーバに対して当該本人確認情報の更新情報を通知する。
２．大阪府の他の執行機関への情報提供又は他部署への移転
：大阪府の他の執行機関又は他部署による住基法に基づく情報照会に対応するため、照会のあった当該個人の個人番号、５情報又はその他住民票関係情報に対応する本人確認情報を都道府県知事保存本人確認情報ファイルから抽出し、照会元に提供・移転する。
３．本人確認情報の開示
：法律に基づく住民による自己の本人確認情報の開示請求に対応するため、当該個人の本人確認情報を都道府県知事保存本人確認情報ファイルから抽出し、帳票に出力する。
４．機構への情報照会
：大阪府知事部局及び他の執行機関が全国サーバに対して住民票コード、個人番号又は５情報の組合せをキーとした本人確認情報照会要求を行い、該当する個人の本人確認情報を受領する。
５．本人確認情報検索
：都道府県サーバの代表端末又は業務端末において入力された個人番号及び５情報（氏名、氏名の振り仮名、住所、性別、生年月日）の組合せをキーに都道府県知事保存本人確認情報ファイルを検索し、検索条件に該当する本人確認情報の一覧を画面上に表示する。
６．本人確認情報整合
：都道府県知事保存本人確認情報ファイルの正確性を担保するため、市町村から本人確認情報を受領し、当該本人確認情報を用いて当該ファイルに記録された本人確認情報の整合性確認を行う。</v>
      </c>
    </row>
    <row r="26" spans="1:61" ht="9.75" customHeight="1">
      <c r="A26" s="141"/>
      <c r="B26" s="142"/>
      <c r="C26" s="142"/>
      <c r="D26" s="142"/>
      <c r="E26" s="142"/>
      <c r="F26" s="142"/>
      <c r="G26" s="142"/>
      <c r="H26" s="142"/>
      <c r="I26" s="143"/>
      <c r="J26" s="150"/>
      <c r="K26" s="151"/>
      <c r="L26" s="151"/>
      <c r="M26" s="151"/>
      <c r="N26" s="151"/>
      <c r="O26" s="151"/>
      <c r="P26" s="151"/>
      <c r="Q26" s="151"/>
      <c r="R26" s="151"/>
      <c r="S26" s="151"/>
      <c r="T26" s="151"/>
      <c r="U26" s="151"/>
      <c r="V26" s="151"/>
      <c r="W26" s="151"/>
      <c r="X26" s="151"/>
      <c r="Y26" s="151"/>
      <c r="Z26" s="151"/>
      <c r="AA26" s="151"/>
      <c r="AB26" s="151"/>
      <c r="AC26" s="151"/>
      <c r="AD26" s="151"/>
      <c r="AE26" s="151"/>
      <c r="AF26" s="151"/>
      <c r="AG26" s="151"/>
      <c r="AH26" s="151"/>
      <c r="AI26" s="151"/>
      <c r="AJ26" s="151"/>
      <c r="AK26" s="151"/>
      <c r="AL26" s="151"/>
      <c r="AM26" s="152"/>
      <c r="BH26" s="1" t="s">
        <v>28</v>
      </c>
    </row>
    <row r="27" spans="1:61" ht="9.75" customHeight="1">
      <c r="A27" s="141"/>
      <c r="B27" s="142"/>
      <c r="C27" s="142"/>
      <c r="D27" s="142"/>
      <c r="E27" s="142"/>
      <c r="F27" s="142"/>
      <c r="G27" s="142"/>
      <c r="H27" s="142"/>
      <c r="I27" s="143"/>
      <c r="J27" s="150"/>
      <c r="K27" s="151"/>
      <c r="L27" s="151"/>
      <c r="M27" s="151"/>
      <c r="N27" s="151"/>
      <c r="O27" s="151"/>
      <c r="P27" s="151"/>
      <c r="Q27" s="151"/>
      <c r="R27" s="151"/>
      <c r="S27" s="151"/>
      <c r="T27" s="151"/>
      <c r="U27" s="151"/>
      <c r="V27" s="151"/>
      <c r="W27" s="151"/>
      <c r="X27" s="151"/>
      <c r="Y27" s="151"/>
      <c r="Z27" s="151"/>
      <c r="AA27" s="151"/>
      <c r="AB27" s="151"/>
      <c r="AC27" s="151"/>
      <c r="AD27" s="151"/>
      <c r="AE27" s="151"/>
      <c r="AF27" s="151"/>
      <c r="AG27" s="151"/>
      <c r="AH27" s="151"/>
      <c r="AI27" s="151"/>
      <c r="AJ27" s="151"/>
      <c r="AK27" s="151"/>
      <c r="AL27" s="151"/>
      <c r="AM27" s="152"/>
      <c r="BH27" s="1" t="s">
        <v>28</v>
      </c>
    </row>
    <row r="28" spans="1:61" ht="9.75" customHeight="1">
      <c r="A28" s="141"/>
      <c r="B28" s="142"/>
      <c r="C28" s="142"/>
      <c r="D28" s="142"/>
      <c r="E28" s="142"/>
      <c r="F28" s="142"/>
      <c r="G28" s="142"/>
      <c r="H28" s="142"/>
      <c r="I28" s="143"/>
      <c r="J28" s="150"/>
      <c r="K28" s="151"/>
      <c r="L28" s="151"/>
      <c r="M28" s="151"/>
      <c r="N28" s="151"/>
      <c r="O28" s="151"/>
      <c r="P28" s="151"/>
      <c r="Q28" s="151"/>
      <c r="R28" s="151"/>
      <c r="S28" s="151"/>
      <c r="T28" s="151"/>
      <c r="U28" s="151"/>
      <c r="V28" s="151"/>
      <c r="W28" s="151"/>
      <c r="X28" s="151"/>
      <c r="Y28" s="151"/>
      <c r="Z28" s="151"/>
      <c r="AA28" s="151"/>
      <c r="AB28" s="151"/>
      <c r="AC28" s="151"/>
      <c r="AD28" s="151"/>
      <c r="AE28" s="151"/>
      <c r="AF28" s="151"/>
      <c r="AG28" s="151"/>
      <c r="AH28" s="151"/>
      <c r="AI28" s="151"/>
      <c r="AJ28" s="151"/>
      <c r="AK28" s="151"/>
      <c r="AL28" s="151"/>
      <c r="AM28" s="152"/>
      <c r="BH28" s="1" t="s">
        <v>28</v>
      </c>
    </row>
    <row r="29" spans="1:61" ht="9.75" customHeight="1">
      <c r="A29" s="141"/>
      <c r="B29" s="142"/>
      <c r="C29" s="142"/>
      <c r="D29" s="142"/>
      <c r="E29" s="142"/>
      <c r="F29" s="142"/>
      <c r="G29" s="142"/>
      <c r="H29" s="142"/>
      <c r="I29" s="143"/>
      <c r="J29" s="150"/>
      <c r="K29" s="151"/>
      <c r="L29" s="151"/>
      <c r="M29" s="151"/>
      <c r="N29" s="151"/>
      <c r="O29" s="151"/>
      <c r="P29" s="151"/>
      <c r="Q29" s="151"/>
      <c r="R29" s="151"/>
      <c r="S29" s="151"/>
      <c r="T29" s="151"/>
      <c r="U29" s="151"/>
      <c r="V29" s="151"/>
      <c r="W29" s="151"/>
      <c r="X29" s="151"/>
      <c r="Y29" s="151"/>
      <c r="Z29" s="151"/>
      <c r="AA29" s="151"/>
      <c r="AB29" s="151"/>
      <c r="AC29" s="151"/>
      <c r="AD29" s="151"/>
      <c r="AE29" s="151"/>
      <c r="AF29" s="151"/>
      <c r="AG29" s="151"/>
      <c r="AH29" s="151"/>
      <c r="AI29" s="151"/>
      <c r="AJ29" s="151"/>
      <c r="AK29" s="151"/>
      <c r="AL29" s="151"/>
      <c r="AM29" s="152"/>
      <c r="BH29" s="1" t="s">
        <v>28</v>
      </c>
    </row>
    <row r="30" spans="1:61" ht="9.75" customHeight="1">
      <c r="A30" s="141"/>
      <c r="B30" s="142"/>
      <c r="C30" s="142"/>
      <c r="D30" s="142"/>
      <c r="E30" s="142"/>
      <c r="F30" s="142"/>
      <c r="G30" s="142"/>
      <c r="H30" s="142"/>
      <c r="I30" s="143"/>
      <c r="J30" s="150"/>
      <c r="K30" s="151"/>
      <c r="L30" s="151"/>
      <c r="M30" s="151"/>
      <c r="N30" s="151"/>
      <c r="O30" s="151"/>
      <c r="P30" s="151"/>
      <c r="Q30" s="151"/>
      <c r="R30" s="151"/>
      <c r="S30" s="151"/>
      <c r="T30" s="151"/>
      <c r="U30" s="151"/>
      <c r="V30" s="151"/>
      <c r="W30" s="151"/>
      <c r="X30" s="151"/>
      <c r="Y30" s="151"/>
      <c r="Z30" s="151"/>
      <c r="AA30" s="151"/>
      <c r="AB30" s="151"/>
      <c r="AC30" s="151"/>
      <c r="AD30" s="151"/>
      <c r="AE30" s="151"/>
      <c r="AF30" s="151"/>
      <c r="AG30" s="151"/>
      <c r="AH30" s="151"/>
      <c r="AI30" s="151"/>
      <c r="AJ30" s="151"/>
      <c r="AK30" s="151"/>
      <c r="AL30" s="151"/>
      <c r="AM30" s="152"/>
      <c r="BH30" s="1" t="s">
        <v>28</v>
      </c>
    </row>
    <row r="31" spans="1:61" ht="9.75" customHeight="1">
      <c r="A31" s="141"/>
      <c r="B31" s="142"/>
      <c r="C31" s="142"/>
      <c r="D31" s="142"/>
      <c r="E31" s="142"/>
      <c r="F31" s="142"/>
      <c r="G31" s="142"/>
      <c r="H31" s="142"/>
      <c r="I31" s="143"/>
      <c r="J31" s="150"/>
      <c r="K31" s="151"/>
      <c r="L31" s="151"/>
      <c r="M31" s="151"/>
      <c r="N31" s="151"/>
      <c r="O31" s="151"/>
      <c r="P31" s="151"/>
      <c r="Q31" s="151"/>
      <c r="R31" s="151"/>
      <c r="S31" s="151"/>
      <c r="T31" s="151"/>
      <c r="U31" s="151"/>
      <c r="V31" s="151"/>
      <c r="W31" s="151"/>
      <c r="X31" s="151"/>
      <c r="Y31" s="151"/>
      <c r="Z31" s="151"/>
      <c r="AA31" s="151"/>
      <c r="AB31" s="151"/>
      <c r="AC31" s="151"/>
      <c r="AD31" s="151"/>
      <c r="AE31" s="151"/>
      <c r="AF31" s="151"/>
      <c r="AG31" s="151"/>
      <c r="AH31" s="151"/>
      <c r="AI31" s="151"/>
      <c r="AJ31" s="151"/>
      <c r="AK31" s="151"/>
      <c r="AL31" s="151"/>
      <c r="AM31" s="152"/>
      <c r="BG31" s="1" t="s">
        <v>47</v>
      </c>
      <c r="BH31" s="1" t="s">
        <v>50</v>
      </c>
      <c r="BI31" s="10" t="str">
        <f>"ITEM" &amp; BH31 &amp; BG31 &amp;"="&amp; IF(TRIM($J31)="","",$J31)</f>
        <v>ITEM5_2#KBN1_1=</v>
      </c>
    </row>
    <row r="32" spans="1:61" ht="9.75" customHeight="1">
      <c r="A32" s="123"/>
      <c r="B32" s="124"/>
      <c r="C32" s="124"/>
      <c r="D32" s="124"/>
      <c r="E32" s="124"/>
      <c r="F32" s="124"/>
      <c r="G32" s="124"/>
      <c r="H32" s="124"/>
      <c r="I32" s="125"/>
      <c r="J32" s="137"/>
      <c r="K32" s="128"/>
      <c r="L32" s="128"/>
      <c r="M32" s="128"/>
      <c r="N32" s="128"/>
      <c r="O32" s="128"/>
      <c r="P32" s="128"/>
      <c r="Q32" s="128"/>
      <c r="R32" s="128"/>
      <c r="S32" s="128"/>
      <c r="T32" s="128"/>
      <c r="U32" s="128"/>
      <c r="V32" s="128"/>
      <c r="W32" s="128"/>
      <c r="X32" s="128"/>
      <c r="Y32" s="128"/>
      <c r="Z32" s="128"/>
      <c r="AA32" s="128"/>
      <c r="AB32" s="128"/>
      <c r="AC32" s="128"/>
      <c r="AD32" s="128"/>
      <c r="AE32" s="128"/>
      <c r="AF32" s="128"/>
      <c r="AG32" s="128"/>
      <c r="AH32" s="128"/>
      <c r="AI32" s="128"/>
      <c r="AJ32" s="128"/>
      <c r="AK32" s="128"/>
      <c r="AL32" s="128"/>
      <c r="AM32" s="129"/>
      <c r="BG32" s="1" t="s">
        <v>47</v>
      </c>
      <c r="BH32" s="1" t="s">
        <v>51</v>
      </c>
      <c r="BI32" s="10" t="str">
        <f>"ITEM" &amp; BH32 &amp; BG32 &amp;"="&amp; IF(TRIM($J32)="","",$J32)</f>
        <v>ITEM5_3#KBN1_1=</v>
      </c>
    </row>
    <row r="33" spans="1:61" ht="9.75" customHeight="1">
      <c r="A33" s="120" t="s">
        <v>52</v>
      </c>
      <c r="B33" s="121"/>
      <c r="C33" s="121"/>
      <c r="D33" s="121"/>
      <c r="E33" s="121"/>
      <c r="F33" s="121"/>
      <c r="G33" s="121"/>
      <c r="H33" s="121"/>
      <c r="I33" s="122"/>
      <c r="J33" s="144" t="s">
        <v>37</v>
      </c>
      <c r="K33" s="159"/>
      <c r="L33" s="82" t="s">
        <v>53</v>
      </c>
      <c r="M33" s="82"/>
      <c r="N33" s="82"/>
      <c r="O33" s="82"/>
      <c r="P33" s="82"/>
      <c r="Q33" s="82"/>
      <c r="R33" s="82"/>
      <c r="S33" s="82"/>
      <c r="T33" s="82"/>
      <c r="U33" s="82"/>
      <c r="V33" s="82"/>
      <c r="W33" s="82"/>
      <c r="X33" s="160" t="s">
        <v>37</v>
      </c>
      <c r="Y33" s="159"/>
      <c r="Z33" s="154" t="s">
        <v>54</v>
      </c>
      <c r="AA33" s="154"/>
      <c r="AB33" s="154"/>
      <c r="AC33" s="154"/>
      <c r="AD33" s="154"/>
      <c r="AE33" s="154"/>
      <c r="AF33" s="154"/>
      <c r="AG33" s="154"/>
      <c r="AH33" s="154"/>
      <c r="AI33" s="154"/>
      <c r="AJ33" s="154"/>
      <c r="AK33" s="154"/>
      <c r="AL33" s="154"/>
      <c r="AM33" s="155"/>
      <c r="BF33" s="1" t="b">
        <f>IF($K33="○",TRUE,IF($K33="",FALSE,"INPUT_ERROR"))</f>
        <v>0</v>
      </c>
      <c r="BG33" s="1" t="s">
        <v>47</v>
      </c>
      <c r="BH33" s="1">
        <v>6</v>
      </c>
      <c r="BI33" s="10" t="str">
        <f>"ITEM" &amp; BH33&amp; BG33 &amp;"="&amp; BF33</f>
        <v>ITEM6#KBN1_1=FALSE</v>
      </c>
    </row>
    <row r="34" spans="1:61" ht="9.75" customHeight="1">
      <c r="A34" s="141"/>
      <c r="B34" s="142"/>
      <c r="C34" s="142"/>
      <c r="D34" s="142"/>
      <c r="E34" s="142"/>
      <c r="F34" s="142"/>
      <c r="G34" s="142"/>
      <c r="H34" s="142"/>
      <c r="I34" s="143"/>
      <c r="J34" s="144"/>
      <c r="K34" s="159"/>
      <c r="L34" s="82"/>
      <c r="M34" s="82"/>
      <c r="N34" s="82"/>
      <c r="O34" s="82"/>
      <c r="P34" s="82"/>
      <c r="Q34" s="82"/>
      <c r="R34" s="82"/>
      <c r="S34" s="82"/>
      <c r="T34" s="82"/>
      <c r="U34" s="82"/>
      <c r="V34" s="82"/>
      <c r="W34" s="82"/>
      <c r="X34" s="160"/>
      <c r="Y34" s="159"/>
      <c r="Z34" s="82"/>
      <c r="AA34" s="82"/>
      <c r="AB34" s="82"/>
      <c r="AC34" s="82"/>
      <c r="AD34" s="82"/>
      <c r="AE34" s="82"/>
      <c r="AF34" s="82"/>
      <c r="AG34" s="82"/>
      <c r="AH34" s="82"/>
      <c r="AI34" s="82"/>
      <c r="AJ34" s="82"/>
      <c r="AK34" s="82"/>
      <c r="AL34" s="82"/>
      <c r="AM34" s="138"/>
      <c r="BF34" s="1" t="b">
        <f>IF($Y33="○",TRUE,IF($Y33="",FALSE,"INPUT_ERROR"))</f>
        <v>0</v>
      </c>
      <c r="BG34" s="1" t="s">
        <v>47</v>
      </c>
      <c r="BH34" s="1">
        <v>7</v>
      </c>
      <c r="BI34" s="10" t="str">
        <f>"ITEM" &amp; BH34 &amp; BG34 &amp;"="&amp; BF34</f>
        <v>ITEM7#KBN1_1=FALSE</v>
      </c>
    </row>
    <row r="35" spans="1:61" ht="9.75" customHeight="1">
      <c r="A35" s="141"/>
      <c r="B35" s="142"/>
      <c r="C35" s="142"/>
      <c r="D35" s="142"/>
      <c r="E35" s="142"/>
      <c r="F35" s="142"/>
      <c r="G35" s="142"/>
      <c r="H35" s="142"/>
      <c r="I35" s="143"/>
      <c r="J35" s="144" t="s">
        <v>37</v>
      </c>
      <c r="K35" s="159"/>
      <c r="L35" s="82" t="s">
        <v>55</v>
      </c>
      <c r="M35" s="82"/>
      <c r="N35" s="82"/>
      <c r="O35" s="82"/>
      <c r="P35" s="82"/>
      <c r="Q35" s="82"/>
      <c r="R35" s="82"/>
      <c r="S35" s="82"/>
      <c r="T35" s="82"/>
      <c r="U35" s="82"/>
      <c r="V35" s="82"/>
      <c r="W35" s="82"/>
      <c r="X35" s="160" t="s">
        <v>37</v>
      </c>
      <c r="Y35" s="159"/>
      <c r="Z35" s="82" t="s">
        <v>56</v>
      </c>
      <c r="AA35" s="82"/>
      <c r="AB35" s="82"/>
      <c r="AC35" s="82"/>
      <c r="AD35" s="82"/>
      <c r="AE35" s="82"/>
      <c r="AF35" s="82"/>
      <c r="AG35" s="82"/>
      <c r="AH35" s="82"/>
      <c r="AI35" s="82"/>
      <c r="AJ35" s="82"/>
      <c r="AK35" s="82"/>
      <c r="AL35" s="82"/>
      <c r="AM35" s="138"/>
      <c r="BF35" s="1" t="b">
        <f>IF($K35="○",TRUE,IF($K35="",FALSE,"INPUT_ERROR"))</f>
        <v>0</v>
      </c>
      <c r="BG35" s="1" t="s">
        <v>47</v>
      </c>
      <c r="BH35" s="1">
        <v>8</v>
      </c>
      <c r="BI35" s="10" t="str">
        <f>"ITEM" &amp; BH35 &amp; BG35 &amp;"="&amp; BF35</f>
        <v>ITEM8#KBN1_1=FALSE</v>
      </c>
    </row>
    <row r="36" spans="1:61" ht="9.75" customHeight="1">
      <c r="A36" s="141"/>
      <c r="B36" s="142"/>
      <c r="C36" s="142"/>
      <c r="D36" s="142"/>
      <c r="E36" s="142"/>
      <c r="F36" s="142"/>
      <c r="G36" s="142"/>
      <c r="H36" s="142"/>
      <c r="I36" s="143"/>
      <c r="J36" s="144"/>
      <c r="K36" s="159"/>
      <c r="L36" s="82"/>
      <c r="M36" s="82"/>
      <c r="N36" s="82"/>
      <c r="O36" s="82"/>
      <c r="P36" s="82"/>
      <c r="Q36" s="82"/>
      <c r="R36" s="82"/>
      <c r="S36" s="82"/>
      <c r="T36" s="82"/>
      <c r="U36" s="82"/>
      <c r="V36" s="82"/>
      <c r="W36" s="82"/>
      <c r="X36" s="160"/>
      <c r="Y36" s="159"/>
      <c r="Z36" s="82"/>
      <c r="AA36" s="82"/>
      <c r="AB36" s="82"/>
      <c r="AC36" s="82"/>
      <c r="AD36" s="82"/>
      <c r="AE36" s="82"/>
      <c r="AF36" s="82"/>
      <c r="AG36" s="82"/>
      <c r="AH36" s="82"/>
      <c r="AI36" s="82"/>
      <c r="AJ36" s="82"/>
      <c r="AK36" s="82"/>
      <c r="AL36" s="82"/>
      <c r="AM36" s="138"/>
      <c r="BF36" s="1" t="b">
        <f>IF($Y35="○",TRUE,IF($Y35="",FALSE,"INPUT_ERROR"))</f>
        <v>0</v>
      </c>
      <c r="BG36" s="1" t="s">
        <v>47</v>
      </c>
      <c r="BH36" s="1">
        <v>9</v>
      </c>
      <c r="BI36" s="10" t="str">
        <f>"ITEM" &amp; BH36 &amp; BG36 &amp;"="&amp; BF36</f>
        <v>ITEM9#KBN1_1=FALSE</v>
      </c>
    </row>
    <row r="37" spans="1:61" ht="9.75" customHeight="1">
      <c r="A37" s="141"/>
      <c r="B37" s="142"/>
      <c r="C37" s="142"/>
      <c r="D37" s="142"/>
      <c r="E37" s="142"/>
      <c r="F37" s="142"/>
      <c r="G37" s="142"/>
      <c r="H37" s="142"/>
      <c r="I37" s="143"/>
      <c r="J37" s="144" t="s">
        <v>37</v>
      </c>
      <c r="K37" s="159"/>
      <c r="L37" s="82" t="s">
        <v>57</v>
      </c>
      <c r="M37" s="82"/>
      <c r="N37" s="82"/>
      <c r="O37" s="82"/>
      <c r="P37" s="82"/>
      <c r="Q37" s="82"/>
      <c r="R37" s="82"/>
      <c r="S37" s="82"/>
      <c r="T37" s="82"/>
      <c r="U37" s="82"/>
      <c r="V37" s="82"/>
      <c r="W37" s="82"/>
      <c r="X37" s="160" t="s">
        <v>37</v>
      </c>
      <c r="Y37" s="159"/>
      <c r="Z37" s="82" t="s">
        <v>58</v>
      </c>
      <c r="AA37" s="82"/>
      <c r="AB37" s="82"/>
      <c r="AC37" s="82"/>
      <c r="AD37" s="82"/>
      <c r="AE37" s="82"/>
      <c r="AF37" s="82"/>
      <c r="AG37" s="82"/>
      <c r="AH37" s="82"/>
      <c r="AI37" s="82"/>
      <c r="AJ37" s="82"/>
      <c r="AK37" s="82"/>
      <c r="AL37" s="82"/>
      <c r="AM37" s="138"/>
      <c r="BF37" s="1" t="b">
        <f>IF($K37="○",TRUE,IF($K37="",FALSE,"INPUT_ERROR"))</f>
        <v>0</v>
      </c>
      <c r="BG37" s="1" t="s">
        <v>47</v>
      </c>
      <c r="BH37" s="1">
        <v>10</v>
      </c>
      <c r="BI37" s="10" t="str">
        <f>"ITEM" &amp; BH37 &amp; BG37 &amp; "="&amp; BF37</f>
        <v>ITEM10#KBN1_1=FALSE</v>
      </c>
    </row>
    <row r="38" spans="1:61" ht="9.75" customHeight="1">
      <c r="A38" s="141"/>
      <c r="B38" s="142"/>
      <c r="C38" s="142"/>
      <c r="D38" s="142"/>
      <c r="E38" s="142"/>
      <c r="F38" s="142"/>
      <c r="G38" s="142"/>
      <c r="H38" s="142"/>
      <c r="I38" s="143"/>
      <c r="J38" s="144"/>
      <c r="K38" s="159"/>
      <c r="L38" s="82"/>
      <c r="M38" s="82"/>
      <c r="N38" s="82"/>
      <c r="O38" s="82"/>
      <c r="P38" s="82"/>
      <c r="Q38" s="82"/>
      <c r="R38" s="82"/>
      <c r="S38" s="82"/>
      <c r="T38" s="82"/>
      <c r="U38" s="82"/>
      <c r="V38" s="82"/>
      <c r="W38" s="82"/>
      <c r="X38" s="160"/>
      <c r="Y38" s="159"/>
      <c r="Z38" s="82"/>
      <c r="AA38" s="82"/>
      <c r="AB38" s="82"/>
      <c r="AC38" s="82"/>
      <c r="AD38" s="82"/>
      <c r="AE38" s="82"/>
      <c r="AF38" s="82"/>
      <c r="AG38" s="82"/>
      <c r="AH38" s="82"/>
      <c r="AI38" s="82"/>
      <c r="AJ38" s="82"/>
      <c r="AK38" s="82"/>
      <c r="AL38" s="82"/>
      <c r="AM38" s="138"/>
      <c r="BF38" s="1" t="b">
        <f>IF($Y37="○",TRUE,IF($Y37="",FALSE,"INPUT_ERROR"))</f>
        <v>0</v>
      </c>
      <c r="BG38" s="1" t="s">
        <v>47</v>
      </c>
      <c r="BH38" s="1">
        <v>11</v>
      </c>
      <c r="BI38" s="10" t="str">
        <f>"ITEM" &amp; BH38 &amp; BG38 &amp; "="&amp; BF38</f>
        <v>ITEM11#KBN1_1=FALSE</v>
      </c>
    </row>
    <row r="39" spans="1:61" ht="9.75" customHeight="1">
      <c r="A39" s="141"/>
      <c r="B39" s="142"/>
      <c r="C39" s="142"/>
      <c r="D39" s="142"/>
      <c r="E39" s="142"/>
      <c r="F39" s="142"/>
      <c r="G39" s="142"/>
      <c r="H39" s="142"/>
      <c r="I39" s="143"/>
      <c r="J39" s="144" t="s">
        <v>37</v>
      </c>
      <c r="K39" s="159"/>
      <c r="L39" s="82" t="s">
        <v>59</v>
      </c>
      <c r="M39" s="82"/>
      <c r="N39" s="82"/>
      <c r="O39" s="160" t="s">
        <v>60</v>
      </c>
      <c r="P39" s="151"/>
      <c r="Q39" s="151"/>
      <c r="R39" s="151"/>
      <c r="S39" s="151"/>
      <c r="T39" s="151"/>
      <c r="U39" s="151"/>
      <c r="V39" s="151"/>
      <c r="W39" s="151"/>
      <c r="X39" s="151"/>
      <c r="Y39" s="151"/>
      <c r="Z39" s="151"/>
      <c r="AA39" s="151"/>
      <c r="AB39" s="151"/>
      <c r="AC39" s="151"/>
      <c r="AD39" s="151"/>
      <c r="AE39" s="151"/>
      <c r="AF39" s="151"/>
      <c r="AG39" s="151"/>
      <c r="AH39" s="151"/>
      <c r="AI39" s="151"/>
      <c r="AJ39" s="151"/>
      <c r="AK39" s="151"/>
      <c r="AL39" s="82" t="s">
        <v>61</v>
      </c>
      <c r="AM39" s="138"/>
      <c r="BF39" s="1" t="b">
        <f>IF($K39="○",TRUE,IF($K39="",FALSE,"INPUT_ERROR"))</f>
        <v>0</v>
      </c>
      <c r="BG39" s="1" t="s">
        <v>47</v>
      </c>
      <c r="BH39" s="1">
        <v>12</v>
      </c>
      <c r="BI39" s="10" t="str">
        <f>"ITEM" &amp; BH39 &amp; BG39 &amp; "="&amp; BF39</f>
        <v>ITEM12#KBN1_1=FALSE</v>
      </c>
    </row>
    <row r="40" spans="1:61" ht="9.6" customHeight="1">
      <c r="A40" s="123"/>
      <c r="B40" s="124"/>
      <c r="C40" s="124"/>
      <c r="D40" s="124"/>
      <c r="E40" s="124"/>
      <c r="F40" s="124"/>
      <c r="G40" s="124"/>
      <c r="H40" s="124"/>
      <c r="I40" s="125"/>
      <c r="J40" s="161"/>
      <c r="K40" s="159"/>
      <c r="L40" s="98"/>
      <c r="M40" s="98"/>
      <c r="N40" s="98"/>
      <c r="O40" s="163"/>
      <c r="P40" s="128"/>
      <c r="Q40" s="128"/>
      <c r="R40" s="128"/>
      <c r="S40" s="128"/>
      <c r="T40" s="128"/>
      <c r="U40" s="128"/>
      <c r="V40" s="128"/>
      <c r="W40" s="128"/>
      <c r="X40" s="128"/>
      <c r="Y40" s="128"/>
      <c r="Z40" s="128"/>
      <c r="AA40" s="128"/>
      <c r="AB40" s="128"/>
      <c r="AC40" s="128"/>
      <c r="AD40" s="128"/>
      <c r="AE40" s="128"/>
      <c r="AF40" s="128"/>
      <c r="AG40" s="128"/>
      <c r="AH40" s="128"/>
      <c r="AI40" s="128"/>
      <c r="AJ40" s="128"/>
      <c r="AK40" s="128"/>
      <c r="AL40" s="98"/>
      <c r="AM40" s="156"/>
      <c r="BG40" s="1" t="s">
        <v>47</v>
      </c>
      <c r="BH40" s="1">
        <v>13</v>
      </c>
      <c r="BI40" s="10" t="str">
        <f>"ITEM" &amp; BH40 &amp; BG40 &amp; "="&amp;  IF(TRIM($P39)="","",$P39)</f>
        <v>ITEM13#KBN1_1=</v>
      </c>
    </row>
    <row r="41" spans="1:61" ht="9.75" customHeight="1">
      <c r="A41" s="170" t="s">
        <v>62</v>
      </c>
      <c r="B41" s="171"/>
      <c r="C41" s="171"/>
      <c r="D41" s="171"/>
      <c r="E41" s="171"/>
      <c r="F41" s="171"/>
      <c r="G41" s="171"/>
      <c r="H41" s="171"/>
      <c r="I41" s="171"/>
      <c r="J41" s="171"/>
      <c r="K41" s="171"/>
      <c r="L41" s="171"/>
      <c r="M41" s="171"/>
      <c r="N41" s="171"/>
      <c r="O41" s="171"/>
      <c r="P41" s="171"/>
      <c r="Q41" s="171"/>
      <c r="R41" s="171"/>
      <c r="S41" s="171"/>
      <c r="T41" s="171"/>
      <c r="U41" s="171"/>
      <c r="V41" s="171"/>
      <c r="W41" s="171"/>
      <c r="X41" s="171"/>
      <c r="Y41" s="171"/>
      <c r="Z41" s="171"/>
      <c r="AA41" s="171"/>
      <c r="AB41" s="171"/>
      <c r="AC41" s="171"/>
      <c r="AD41" s="171"/>
      <c r="AE41" s="171"/>
      <c r="AF41" s="171"/>
      <c r="AG41" s="171"/>
      <c r="AH41" s="171"/>
      <c r="AI41" s="171"/>
      <c r="AJ41" s="171"/>
      <c r="AK41" s="171"/>
      <c r="AL41" s="171"/>
      <c r="AM41" s="172"/>
      <c r="BH41" s="1" t="s">
        <v>28</v>
      </c>
    </row>
    <row r="42" spans="1:61" ht="9.75" customHeight="1" thickBot="1">
      <c r="A42" s="176"/>
      <c r="B42" s="177"/>
      <c r="C42" s="177"/>
      <c r="D42" s="177"/>
      <c r="E42" s="177"/>
      <c r="F42" s="177"/>
      <c r="G42" s="177"/>
      <c r="H42" s="177"/>
      <c r="I42" s="177"/>
      <c r="J42" s="177"/>
      <c r="K42" s="177"/>
      <c r="L42" s="177"/>
      <c r="M42" s="177"/>
      <c r="N42" s="177"/>
      <c r="O42" s="177"/>
      <c r="P42" s="177"/>
      <c r="Q42" s="177"/>
      <c r="R42" s="177"/>
      <c r="S42" s="177"/>
      <c r="T42" s="177"/>
      <c r="U42" s="177"/>
      <c r="V42" s="177"/>
      <c r="W42" s="177"/>
      <c r="X42" s="177"/>
      <c r="Y42" s="177"/>
      <c r="Z42" s="177"/>
      <c r="AA42" s="177"/>
      <c r="AB42" s="177"/>
      <c r="AC42" s="177"/>
      <c r="AD42" s="177"/>
      <c r="AE42" s="177"/>
      <c r="AF42" s="177"/>
      <c r="AG42" s="177"/>
      <c r="AH42" s="177"/>
      <c r="AI42" s="177"/>
      <c r="AJ42" s="177"/>
      <c r="AK42" s="177"/>
      <c r="AL42" s="177"/>
      <c r="AM42" s="178"/>
      <c r="BH42" s="1" t="s">
        <v>28</v>
      </c>
    </row>
    <row r="43" spans="1:61" ht="9.75" customHeight="1">
      <c r="A43" s="164" t="s">
        <v>63</v>
      </c>
      <c r="B43" s="165"/>
      <c r="C43" s="165"/>
      <c r="D43" s="165"/>
      <c r="E43" s="165"/>
      <c r="F43" s="165"/>
      <c r="G43" s="165"/>
      <c r="H43" s="165"/>
      <c r="I43" s="165"/>
      <c r="J43" s="165"/>
      <c r="K43" s="165"/>
      <c r="L43" s="165"/>
      <c r="M43" s="165"/>
      <c r="N43" s="165"/>
      <c r="O43" s="165"/>
      <c r="P43" s="165"/>
      <c r="Q43" s="165"/>
      <c r="R43" s="165"/>
      <c r="S43" s="165"/>
      <c r="T43" s="165"/>
      <c r="U43" s="165"/>
      <c r="V43" s="165"/>
      <c r="W43" s="165"/>
      <c r="X43" s="165"/>
      <c r="Y43" s="165"/>
      <c r="Z43" s="165"/>
      <c r="AA43" s="165"/>
      <c r="AB43" s="165"/>
      <c r="AC43" s="165"/>
      <c r="AD43" s="165"/>
      <c r="AE43" s="165"/>
      <c r="AF43" s="165"/>
      <c r="AG43" s="165"/>
      <c r="AH43" s="165"/>
      <c r="AI43" s="165"/>
      <c r="AJ43" s="165"/>
      <c r="AK43" s="165"/>
      <c r="AL43" s="165"/>
      <c r="AM43" s="166"/>
      <c r="BH43" s="1" t="s">
        <v>28</v>
      </c>
    </row>
    <row r="44" spans="1:61" ht="9.75" customHeight="1" thickBot="1">
      <c r="A44" s="167"/>
      <c r="B44" s="168"/>
      <c r="C44" s="168"/>
      <c r="D44" s="168"/>
      <c r="E44" s="168"/>
      <c r="F44" s="168"/>
      <c r="G44" s="168"/>
      <c r="H44" s="168"/>
      <c r="I44" s="168"/>
      <c r="J44" s="168"/>
      <c r="K44" s="168"/>
      <c r="L44" s="168"/>
      <c r="M44" s="168"/>
      <c r="N44" s="168"/>
      <c r="O44" s="168"/>
      <c r="P44" s="168"/>
      <c r="Q44" s="168"/>
      <c r="R44" s="168"/>
      <c r="S44" s="168"/>
      <c r="T44" s="168"/>
      <c r="U44" s="168"/>
      <c r="V44" s="168"/>
      <c r="W44" s="168"/>
      <c r="X44" s="168"/>
      <c r="Y44" s="168"/>
      <c r="Z44" s="168"/>
      <c r="AA44" s="168"/>
      <c r="AB44" s="168"/>
      <c r="AC44" s="168"/>
      <c r="AD44" s="168"/>
      <c r="AE44" s="168"/>
      <c r="AF44" s="168"/>
      <c r="AG44" s="168"/>
      <c r="AH44" s="168"/>
      <c r="AI44" s="168"/>
      <c r="AJ44" s="168"/>
      <c r="AK44" s="168"/>
      <c r="AL44" s="168"/>
      <c r="AM44" s="169"/>
      <c r="BH44" s="1" t="s">
        <v>28</v>
      </c>
    </row>
    <row r="45" spans="1:61" ht="40.950000000000003" customHeight="1">
      <c r="A45" s="141" t="s">
        <v>46</v>
      </c>
      <c r="B45" s="142"/>
      <c r="C45" s="142"/>
      <c r="D45" s="142"/>
      <c r="E45" s="142"/>
      <c r="F45" s="142"/>
      <c r="G45" s="142"/>
      <c r="H45" s="142"/>
      <c r="I45" s="143"/>
      <c r="J45" s="150" t="s">
        <v>699</v>
      </c>
      <c r="K45" s="151"/>
      <c r="L45" s="151"/>
      <c r="M45" s="151"/>
      <c r="N45" s="151"/>
      <c r="O45" s="151"/>
      <c r="P45" s="151"/>
      <c r="Q45" s="151"/>
      <c r="R45" s="151"/>
      <c r="S45" s="151"/>
      <c r="T45" s="151"/>
      <c r="U45" s="151"/>
      <c r="V45" s="151"/>
      <c r="W45" s="151"/>
      <c r="X45" s="151"/>
      <c r="Y45" s="151"/>
      <c r="Z45" s="151"/>
      <c r="AA45" s="151"/>
      <c r="AB45" s="151"/>
      <c r="AC45" s="151"/>
      <c r="AD45" s="151"/>
      <c r="AE45" s="151"/>
      <c r="AF45" s="151"/>
      <c r="AG45" s="151"/>
      <c r="AH45" s="151"/>
      <c r="AI45" s="151"/>
      <c r="AJ45" s="151"/>
      <c r="AK45" s="151"/>
      <c r="AL45" s="151"/>
      <c r="AM45" s="152"/>
      <c r="BG45" s="1" t="s">
        <v>64</v>
      </c>
      <c r="BH45" s="1">
        <v>4</v>
      </c>
      <c r="BI45" s="10" t="str">
        <f>"ITEM" &amp; BH45 &amp; BG45 &amp;"="&amp; IF(TRIM($J45)="","",$J45)</f>
        <v>ITEM4#KBN1_2=附票連携システム
※「３．特定個人情報ファイル名」に示す「都道府県知事保存附票本人確認情報ファイル」は、附票連携システムの構成要素のうち、附票都道府県サーバにおいて管理がなされているため、以降は、附票連携システムの内の附票都道府県サーバ部分について記載する。</v>
      </c>
    </row>
    <row r="46" spans="1:61" ht="9.75" customHeight="1">
      <c r="A46" s="141"/>
      <c r="B46" s="142"/>
      <c r="C46" s="142"/>
      <c r="D46" s="142"/>
      <c r="E46" s="142"/>
      <c r="F46" s="142"/>
      <c r="G46" s="142"/>
      <c r="H46" s="142"/>
      <c r="I46" s="143"/>
      <c r="J46" s="150"/>
      <c r="K46" s="151"/>
      <c r="L46" s="151"/>
      <c r="M46" s="151"/>
      <c r="N46" s="151"/>
      <c r="O46" s="151"/>
      <c r="P46" s="151"/>
      <c r="Q46" s="151"/>
      <c r="R46" s="151"/>
      <c r="S46" s="151"/>
      <c r="T46" s="151"/>
      <c r="U46" s="151"/>
      <c r="V46" s="151"/>
      <c r="W46" s="151"/>
      <c r="X46" s="151"/>
      <c r="Y46" s="151"/>
      <c r="Z46" s="151"/>
      <c r="AA46" s="151"/>
      <c r="AB46" s="151"/>
      <c r="AC46" s="151"/>
      <c r="AD46" s="151"/>
      <c r="AE46" s="151"/>
      <c r="AF46" s="151"/>
      <c r="AG46" s="151"/>
      <c r="AH46" s="151"/>
      <c r="AI46" s="151"/>
      <c r="AJ46" s="151"/>
      <c r="AK46" s="151"/>
      <c r="AL46" s="151"/>
      <c r="AM46" s="152"/>
      <c r="BH46" s="1" t="s">
        <v>28</v>
      </c>
    </row>
    <row r="47" spans="1:61" ht="181.2" customHeight="1">
      <c r="A47" s="120" t="s">
        <v>48</v>
      </c>
      <c r="B47" s="121"/>
      <c r="C47" s="121"/>
      <c r="D47" s="121"/>
      <c r="E47" s="121"/>
      <c r="F47" s="121"/>
      <c r="G47" s="121"/>
      <c r="H47" s="121"/>
      <c r="I47" s="122"/>
      <c r="J47" s="136" t="s">
        <v>1274</v>
      </c>
      <c r="K47" s="126"/>
      <c r="L47" s="126"/>
      <c r="M47" s="126"/>
      <c r="N47" s="126"/>
      <c r="O47" s="126"/>
      <c r="P47" s="126"/>
      <c r="Q47" s="126"/>
      <c r="R47" s="126"/>
      <c r="S47" s="126"/>
      <c r="T47" s="126"/>
      <c r="U47" s="126"/>
      <c r="V47" s="126"/>
      <c r="W47" s="126"/>
      <c r="X47" s="126"/>
      <c r="Y47" s="126"/>
      <c r="Z47" s="126"/>
      <c r="AA47" s="126"/>
      <c r="AB47" s="126"/>
      <c r="AC47" s="126"/>
      <c r="AD47" s="126"/>
      <c r="AE47" s="126"/>
      <c r="AF47" s="126"/>
      <c r="AG47" s="126"/>
      <c r="AH47" s="126"/>
      <c r="AI47" s="126"/>
      <c r="AJ47" s="126"/>
      <c r="AK47" s="126"/>
      <c r="AL47" s="126"/>
      <c r="AM47" s="127"/>
      <c r="BG47" s="1" t="s">
        <v>64</v>
      </c>
      <c r="BH47" s="1" t="s">
        <v>49</v>
      </c>
      <c r="BI47" s="10" t="str">
        <f>"ITEM" &amp; BH47 &amp; BG47 &amp;"="&amp; IF(TRIM($J47)="","",$J47)</f>
        <v>ITEM5_1#KBN1_2=１．附票本人確認情報の更新
：都道府県知事保存附票本人確認情報ファイルを最新の状態に保つため、市町村ＣＳを経由して通知された附票本人確認情報の更新情報を元に当該ファイルを更新し、附票全国サーバに対して当該附票本人確認情報の更新情報を通知する。
２．大阪府の他の執行機関への情報提供又は他部署への移転
：大阪府の他の執行機関又は他部署による住基法に基づく情報照会に対応するため、照会のあった当該個人の５情報等に対応する附票本人確認情報を都道府県知事保存附票本人確認情報ファイルから抽出し、照会元に提供・移転する。
その際、番号法で認められた場合に限り、大阪府の他の執行機関又は他部署からの求めに応じ、附票本人確認情報の提供に併せて当該個人の住民票コードを用いて、都道府県知事保存本人確認情報ファイルから個人番号を抽出し、照会元に提供・移転する場合がある。
３．附票本人確認情報の開示
：法律に基づく住民による自己の附票本人確認情報の開示請求に対応するため、当該個人の附票本人確認情報を都道府県知事保存附票本人確認情報ファイルから抽出し、帳票に出力する。
４．機構への情報照会
：附票全国サーバに対して住民票コード又は５情報の組合せをキーとした附票本人確認情報照会要求を行い、該当する個人の附票本人確認情報を受領する。
５．附票本人確認情報検索
：附票都道府県サーバの代表端末又は業務端末（都道府県サーバと共用する。）において入力された５情報（氏名、氏名の振り仮名、住所、性別、生年月日）の組合せをキーに都道府県知事保存附票本人確認情報ファイルを検索し、検索条件に該当する附票本人確認情報の一覧を画面上に表示する。
６．附票本人確認情報整合
：都道府県知事保存附票本人確認情報ファイルの正確性を担保するため、市町村から附票本人確認情報を受領し、当該附票本人確認情報を用いて当該ファイルに記録された附票本人確認情報の整合性確認を行う。</v>
      </c>
    </row>
    <row r="48" spans="1:61" ht="133.80000000000001" customHeight="1">
      <c r="A48" s="141"/>
      <c r="B48" s="142"/>
      <c r="C48" s="142"/>
      <c r="D48" s="142"/>
      <c r="E48" s="142"/>
      <c r="F48" s="142"/>
      <c r="G48" s="142"/>
      <c r="H48" s="142"/>
      <c r="I48" s="143"/>
      <c r="J48" s="150"/>
      <c r="K48" s="151"/>
      <c r="L48" s="151"/>
      <c r="M48" s="151"/>
      <c r="N48" s="151"/>
      <c r="O48" s="151"/>
      <c r="P48" s="151"/>
      <c r="Q48" s="151"/>
      <c r="R48" s="151"/>
      <c r="S48" s="151"/>
      <c r="T48" s="151"/>
      <c r="U48" s="151"/>
      <c r="V48" s="151"/>
      <c r="W48" s="151"/>
      <c r="X48" s="151"/>
      <c r="Y48" s="151"/>
      <c r="Z48" s="151"/>
      <c r="AA48" s="151"/>
      <c r="AB48" s="151"/>
      <c r="AC48" s="151"/>
      <c r="AD48" s="151"/>
      <c r="AE48" s="151"/>
      <c r="AF48" s="151"/>
      <c r="AG48" s="151"/>
      <c r="AH48" s="151"/>
      <c r="AI48" s="151"/>
      <c r="AJ48" s="151"/>
      <c r="AK48" s="151"/>
      <c r="AL48" s="151"/>
      <c r="AM48" s="152"/>
      <c r="BH48" s="1" t="s">
        <v>28</v>
      </c>
    </row>
    <row r="49" spans="1:61" ht="9.75" customHeight="1">
      <c r="A49" s="141"/>
      <c r="B49" s="142"/>
      <c r="C49" s="142"/>
      <c r="D49" s="142"/>
      <c r="E49" s="142"/>
      <c r="F49" s="142"/>
      <c r="G49" s="142"/>
      <c r="H49" s="142"/>
      <c r="I49" s="143"/>
      <c r="J49" s="150"/>
      <c r="K49" s="151"/>
      <c r="L49" s="151"/>
      <c r="M49" s="151"/>
      <c r="N49" s="151"/>
      <c r="O49" s="151"/>
      <c r="P49" s="151"/>
      <c r="Q49" s="151"/>
      <c r="R49" s="151"/>
      <c r="S49" s="151"/>
      <c r="T49" s="151"/>
      <c r="U49" s="151"/>
      <c r="V49" s="151"/>
      <c r="W49" s="151"/>
      <c r="X49" s="151"/>
      <c r="Y49" s="151"/>
      <c r="Z49" s="151"/>
      <c r="AA49" s="151"/>
      <c r="AB49" s="151"/>
      <c r="AC49" s="151"/>
      <c r="AD49" s="151"/>
      <c r="AE49" s="151"/>
      <c r="AF49" s="151"/>
      <c r="AG49" s="151"/>
      <c r="AH49" s="151"/>
      <c r="AI49" s="151"/>
      <c r="AJ49" s="151"/>
      <c r="AK49" s="151"/>
      <c r="AL49" s="151"/>
      <c r="AM49" s="152"/>
      <c r="BH49" s="1" t="s">
        <v>28</v>
      </c>
    </row>
    <row r="50" spans="1:61" ht="9.75" customHeight="1">
      <c r="A50" s="141"/>
      <c r="B50" s="142"/>
      <c r="C50" s="142"/>
      <c r="D50" s="142"/>
      <c r="E50" s="142"/>
      <c r="F50" s="142"/>
      <c r="G50" s="142"/>
      <c r="H50" s="142"/>
      <c r="I50" s="143"/>
      <c r="J50" s="150"/>
      <c r="K50" s="151"/>
      <c r="L50" s="151"/>
      <c r="M50" s="151"/>
      <c r="N50" s="151"/>
      <c r="O50" s="151"/>
      <c r="P50" s="151"/>
      <c r="Q50" s="151"/>
      <c r="R50" s="151"/>
      <c r="S50" s="151"/>
      <c r="T50" s="151"/>
      <c r="U50" s="151"/>
      <c r="V50" s="151"/>
      <c r="W50" s="151"/>
      <c r="X50" s="151"/>
      <c r="Y50" s="151"/>
      <c r="Z50" s="151"/>
      <c r="AA50" s="151"/>
      <c r="AB50" s="151"/>
      <c r="AC50" s="151"/>
      <c r="AD50" s="151"/>
      <c r="AE50" s="151"/>
      <c r="AF50" s="151"/>
      <c r="AG50" s="151"/>
      <c r="AH50" s="151"/>
      <c r="AI50" s="151"/>
      <c r="AJ50" s="151"/>
      <c r="AK50" s="151"/>
      <c r="AL50" s="151"/>
      <c r="AM50" s="152"/>
      <c r="BH50" s="1" t="s">
        <v>28</v>
      </c>
    </row>
    <row r="51" spans="1:61" ht="9.75" customHeight="1">
      <c r="A51" s="141"/>
      <c r="B51" s="142"/>
      <c r="C51" s="142"/>
      <c r="D51" s="142"/>
      <c r="E51" s="142"/>
      <c r="F51" s="142"/>
      <c r="G51" s="142"/>
      <c r="H51" s="142"/>
      <c r="I51" s="143"/>
      <c r="J51" s="150"/>
      <c r="K51" s="151"/>
      <c r="L51" s="151"/>
      <c r="M51" s="151"/>
      <c r="N51" s="151"/>
      <c r="O51" s="151"/>
      <c r="P51" s="151"/>
      <c r="Q51" s="151"/>
      <c r="R51" s="151"/>
      <c r="S51" s="151"/>
      <c r="T51" s="151"/>
      <c r="U51" s="151"/>
      <c r="V51" s="151"/>
      <c r="W51" s="151"/>
      <c r="X51" s="151"/>
      <c r="Y51" s="151"/>
      <c r="Z51" s="151"/>
      <c r="AA51" s="151"/>
      <c r="AB51" s="151"/>
      <c r="AC51" s="151"/>
      <c r="AD51" s="151"/>
      <c r="AE51" s="151"/>
      <c r="AF51" s="151"/>
      <c r="AG51" s="151"/>
      <c r="AH51" s="151"/>
      <c r="AI51" s="151"/>
      <c r="AJ51" s="151"/>
      <c r="AK51" s="151"/>
      <c r="AL51" s="151"/>
      <c r="AM51" s="152"/>
      <c r="BH51" s="1" t="s">
        <v>28</v>
      </c>
    </row>
    <row r="52" spans="1:61" ht="9.75" customHeight="1">
      <c r="A52" s="141"/>
      <c r="B52" s="142"/>
      <c r="C52" s="142"/>
      <c r="D52" s="142"/>
      <c r="E52" s="142"/>
      <c r="F52" s="142"/>
      <c r="G52" s="142"/>
      <c r="H52" s="142"/>
      <c r="I52" s="143"/>
      <c r="J52" s="150"/>
      <c r="K52" s="151"/>
      <c r="L52" s="151"/>
      <c r="M52" s="151"/>
      <c r="N52" s="151"/>
      <c r="O52" s="151"/>
      <c r="P52" s="151"/>
      <c r="Q52" s="151"/>
      <c r="R52" s="151"/>
      <c r="S52" s="151"/>
      <c r="T52" s="151"/>
      <c r="U52" s="151"/>
      <c r="V52" s="151"/>
      <c r="W52" s="151"/>
      <c r="X52" s="151"/>
      <c r="Y52" s="151"/>
      <c r="Z52" s="151"/>
      <c r="AA52" s="151"/>
      <c r="AB52" s="151"/>
      <c r="AC52" s="151"/>
      <c r="AD52" s="151"/>
      <c r="AE52" s="151"/>
      <c r="AF52" s="151"/>
      <c r="AG52" s="151"/>
      <c r="AH52" s="151"/>
      <c r="AI52" s="151"/>
      <c r="AJ52" s="151"/>
      <c r="AK52" s="151"/>
      <c r="AL52" s="151"/>
      <c r="AM52" s="152"/>
      <c r="BH52" s="1" t="s">
        <v>28</v>
      </c>
    </row>
    <row r="53" spans="1:61" ht="9.75" customHeight="1">
      <c r="A53" s="141"/>
      <c r="B53" s="142"/>
      <c r="C53" s="142"/>
      <c r="D53" s="142"/>
      <c r="E53" s="142"/>
      <c r="F53" s="142"/>
      <c r="G53" s="142"/>
      <c r="H53" s="142"/>
      <c r="I53" s="143"/>
      <c r="J53" s="150"/>
      <c r="K53" s="151"/>
      <c r="L53" s="151"/>
      <c r="M53" s="151"/>
      <c r="N53" s="151"/>
      <c r="O53" s="151"/>
      <c r="P53" s="151"/>
      <c r="Q53" s="151"/>
      <c r="R53" s="151"/>
      <c r="S53" s="151"/>
      <c r="T53" s="151"/>
      <c r="U53" s="151"/>
      <c r="V53" s="151"/>
      <c r="W53" s="151"/>
      <c r="X53" s="151"/>
      <c r="Y53" s="151"/>
      <c r="Z53" s="151"/>
      <c r="AA53" s="151"/>
      <c r="AB53" s="151"/>
      <c r="AC53" s="151"/>
      <c r="AD53" s="151"/>
      <c r="AE53" s="151"/>
      <c r="AF53" s="151"/>
      <c r="AG53" s="151"/>
      <c r="AH53" s="151"/>
      <c r="AI53" s="151"/>
      <c r="AJ53" s="151"/>
      <c r="AK53" s="151"/>
      <c r="AL53" s="151"/>
      <c r="AM53" s="152"/>
      <c r="BG53" s="1" t="s">
        <v>64</v>
      </c>
      <c r="BH53" s="1" t="s">
        <v>50</v>
      </c>
      <c r="BI53" s="10" t="str">
        <f>"ITEM" &amp; BH53 &amp; BG53 &amp;"="&amp; IF(TRIM($J53)="","",$J53)</f>
        <v>ITEM5_2#KBN1_2=</v>
      </c>
    </row>
    <row r="54" spans="1:61" ht="9.75" customHeight="1">
      <c r="A54" s="123"/>
      <c r="B54" s="124"/>
      <c r="C54" s="124"/>
      <c r="D54" s="124"/>
      <c r="E54" s="124"/>
      <c r="F54" s="124"/>
      <c r="G54" s="124"/>
      <c r="H54" s="124"/>
      <c r="I54" s="125"/>
      <c r="J54" s="137"/>
      <c r="K54" s="128"/>
      <c r="L54" s="128"/>
      <c r="M54" s="128"/>
      <c r="N54" s="128"/>
      <c r="O54" s="128"/>
      <c r="P54" s="128"/>
      <c r="Q54" s="128"/>
      <c r="R54" s="128"/>
      <c r="S54" s="128"/>
      <c r="T54" s="128"/>
      <c r="U54" s="128"/>
      <c r="V54" s="128"/>
      <c r="W54" s="128"/>
      <c r="X54" s="128"/>
      <c r="Y54" s="128"/>
      <c r="Z54" s="128"/>
      <c r="AA54" s="128"/>
      <c r="AB54" s="128"/>
      <c r="AC54" s="128"/>
      <c r="AD54" s="128"/>
      <c r="AE54" s="128"/>
      <c r="AF54" s="128"/>
      <c r="AG54" s="128"/>
      <c r="AH54" s="128"/>
      <c r="AI54" s="128"/>
      <c r="AJ54" s="128"/>
      <c r="AK54" s="128"/>
      <c r="AL54" s="128"/>
      <c r="AM54" s="129"/>
      <c r="BG54" s="1" t="s">
        <v>64</v>
      </c>
      <c r="BH54" s="1" t="s">
        <v>51</v>
      </c>
      <c r="BI54" s="10" t="str">
        <f>"ITEM" &amp; BH54 &amp; BG54 &amp;"="&amp; IF(TRIM($J54)="","",$J54)</f>
        <v>ITEM5_3#KBN1_2=</v>
      </c>
    </row>
    <row r="55" spans="1:61" ht="9.75" customHeight="1">
      <c r="A55" s="120" t="s">
        <v>52</v>
      </c>
      <c r="B55" s="121"/>
      <c r="C55" s="121"/>
      <c r="D55" s="121"/>
      <c r="E55" s="121"/>
      <c r="F55" s="121"/>
      <c r="G55" s="121"/>
      <c r="H55" s="121"/>
      <c r="I55" s="122"/>
      <c r="J55" s="144" t="s">
        <v>37</v>
      </c>
      <c r="K55" s="159"/>
      <c r="L55" s="82" t="s">
        <v>53</v>
      </c>
      <c r="M55" s="82"/>
      <c r="N55" s="82"/>
      <c r="O55" s="82"/>
      <c r="P55" s="82"/>
      <c r="Q55" s="82"/>
      <c r="R55" s="82"/>
      <c r="S55" s="82"/>
      <c r="T55" s="82"/>
      <c r="U55" s="82"/>
      <c r="V55" s="82"/>
      <c r="W55" s="82"/>
      <c r="X55" s="160" t="s">
        <v>37</v>
      </c>
      <c r="Y55" s="159"/>
      <c r="Z55" s="154" t="s">
        <v>54</v>
      </c>
      <c r="AA55" s="154"/>
      <c r="AB55" s="154"/>
      <c r="AC55" s="154"/>
      <c r="AD55" s="154"/>
      <c r="AE55" s="154"/>
      <c r="AF55" s="154"/>
      <c r="AG55" s="154"/>
      <c r="AH55" s="154"/>
      <c r="AI55" s="154"/>
      <c r="AJ55" s="154"/>
      <c r="AK55" s="154"/>
      <c r="AL55" s="154"/>
      <c r="AM55" s="155"/>
      <c r="BF55" s="1" t="b">
        <f>IF($K55="○",TRUE,IF($K55="",FALSE,"INPUT_ERROR"))</f>
        <v>0</v>
      </c>
      <c r="BG55" s="1" t="s">
        <v>64</v>
      </c>
      <c r="BH55" s="1">
        <v>6</v>
      </c>
      <c r="BI55" s="10" t="str">
        <f>"ITEM" &amp; BH55&amp; BG55 &amp; "="&amp; BF55</f>
        <v>ITEM6#KBN1_2=FALSE</v>
      </c>
    </row>
    <row r="56" spans="1:61" ht="9.75" customHeight="1">
      <c r="A56" s="141"/>
      <c r="B56" s="142"/>
      <c r="C56" s="142"/>
      <c r="D56" s="142"/>
      <c r="E56" s="142"/>
      <c r="F56" s="142"/>
      <c r="G56" s="142"/>
      <c r="H56" s="142"/>
      <c r="I56" s="143"/>
      <c r="J56" s="144"/>
      <c r="K56" s="159"/>
      <c r="L56" s="82"/>
      <c r="M56" s="82"/>
      <c r="N56" s="82"/>
      <c r="O56" s="82"/>
      <c r="P56" s="82"/>
      <c r="Q56" s="82"/>
      <c r="R56" s="82"/>
      <c r="S56" s="82"/>
      <c r="T56" s="82"/>
      <c r="U56" s="82"/>
      <c r="V56" s="82"/>
      <c r="W56" s="82"/>
      <c r="X56" s="160"/>
      <c r="Y56" s="159"/>
      <c r="Z56" s="82"/>
      <c r="AA56" s="82"/>
      <c r="AB56" s="82"/>
      <c r="AC56" s="82"/>
      <c r="AD56" s="82"/>
      <c r="AE56" s="82"/>
      <c r="AF56" s="82"/>
      <c r="AG56" s="82"/>
      <c r="AH56" s="82"/>
      <c r="AI56" s="82"/>
      <c r="AJ56" s="82"/>
      <c r="AK56" s="82"/>
      <c r="AL56" s="82"/>
      <c r="AM56" s="138"/>
      <c r="BF56" s="1" t="b">
        <f>IF($Y55="○",TRUE,IF($Y55="",FALSE,"INPUT_ERROR"))</f>
        <v>0</v>
      </c>
      <c r="BG56" s="1" t="s">
        <v>64</v>
      </c>
      <c r="BH56" s="1">
        <v>7</v>
      </c>
      <c r="BI56" s="10" t="str">
        <f t="shared" ref="BI56:BI61" si="0">"ITEM" &amp; BH56 &amp; BG56 &amp;"="&amp; BF56</f>
        <v>ITEM7#KBN1_2=FALSE</v>
      </c>
    </row>
    <row r="57" spans="1:61" ht="9.75" customHeight="1">
      <c r="A57" s="141"/>
      <c r="B57" s="142"/>
      <c r="C57" s="142"/>
      <c r="D57" s="142"/>
      <c r="E57" s="142"/>
      <c r="F57" s="142"/>
      <c r="G57" s="142"/>
      <c r="H57" s="142"/>
      <c r="I57" s="143"/>
      <c r="J57" s="144" t="s">
        <v>37</v>
      </c>
      <c r="K57" s="159"/>
      <c r="L57" s="82" t="s">
        <v>55</v>
      </c>
      <c r="M57" s="82"/>
      <c r="N57" s="82"/>
      <c r="O57" s="82"/>
      <c r="P57" s="82"/>
      <c r="Q57" s="82"/>
      <c r="R57" s="82"/>
      <c r="S57" s="82"/>
      <c r="T57" s="82"/>
      <c r="U57" s="82"/>
      <c r="V57" s="82"/>
      <c r="W57" s="82"/>
      <c r="X57" s="160" t="s">
        <v>37</v>
      </c>
      <c r="Y57" s="159"/>
      <c r="Z57" s="82" t="s">
        <v>56</v>
      </c>
      <c r="AA57" s="82"/>
      <c r="AB57" s="82"/>
      <c r="AC57" s="82"/>
      <c r="AD57" s="82"/>
      <c r="AE57" s="82"/>
      <c r="AF57" s="82"/>
      <c r="AG57" s="82"/>
      <c r="AH57" s="82"/>
      <c r="AI57" s="82"/>
      <c r="AJ57" s="82"/>
      <c r="AK57" s="82"/>
      <c r="AL57" s="82"/>
      <c r="AM57" s="138"/>
      <c r="BF57" s="1" t="b">
        <f>IF($K57="○",TRUE,IF($K57="",FALSE,"INPUT_ERROR"))</f>
        <v>0</v>
      </c>
      <c r="BG57" s="1" t="s">
        <v>64</v>
      </c>
      <c r="BH57" s="1">
        <v>8</v>
      </c>
      <c r="BI57" s="10" t="str">
        <f t="shared" si="0"/>
        <v>ITEM8#KBN1_2=FALSE</v>
      </c>
    </row>
    <row r="58" spans="1:61" ht="9.75" customHeight="1">
      <c r="A58" s="141"/>
      <c r="B58" s="142"/>
      <c r="C58" s="142"/>
      <c r="D58" s="142"/>
      <c r="E58" s="142"/>
      <c r="F58" s="142"/>
      <c r="G58" s="142"/>
      <c r="H58" s="142"/>
      <c r="I58" s="143"/>
      <c r="J58" s="144"/>
      <c r="K58" s="159"/>
      <c r="L58" s="82"/>
      <c r="M58" s="82"/>
      <c r="N58" s="82"/>
      <c r="O58" s="82"/>
      <c r="P58" s="82"/>
      <c r="Q58" s="82"/>
      <c r="R58" s="82"/>
      <c r="S58" s="82"/>
      <c r="T58" s="82"/>
      <c r="U58" s="82"/>
      <c r="V58" s="82"/>
      <c r="W58" s="82"/>
      <c r="X58" s="160"/>
      <c r="Y58" s="159"/>
      <c r="Z58" s="82"/>
      <c r="AA58" s="82"/>
      <c r="AB58" s="82"/>
      <c r="AC58" s="82"/>
      <c r="AD58" s="82"/>
      <c r="AE58" s="82"/>
      <c r="AF58" s="82"/>
      <c r="AG58" s="82"/>
      <c r="AH58" s="82"/>
      <c r="AI58" s="82"/>
      <c r="AJ58" s="82"/>
      <c r="AK58" s="82"/>
      <c r="AL58" s="82"/>
      <c r="AM58" s="138"/>
      <c r="BF58" s="1" t="b">
        <f>IF($Y57="○",TRUE,IF($Y57="",FALSE,"INPUT_ERROR"))</f>
        <v>0</v>
      </c>
      <c r="BG58" s="1" t="s">
        <v>64</v>
      </c>
      <c r="BH58" s="1">
        <v>9</v>
      </c>
      <c r="BI58" s="10" t="str">
        <f t="shared" si="0"/>
        <v>ITEM9#KBN1_2=FALSE</v>
      </c>
    </row>
    <row r="59" spans="1:61" ht="9.75" customHeight="1">
      <c r="A59" s="141"/>
      <c r="B59" s="142"/>
      <c r="C59" s="142"/>
      <c r="D59" s="142"/>
      <c r="E59" s="142"/>
      <c r="F59" s="142"/>
      <c r="G59" s="142"/>
      <c r="H59" s="142"/>
      <c r="I59" s="143"/>
      <c r="J59" s="144" t="s">
        <v>37</v>
      </c>
      <c r="K59" s="159"/>
      <c r="L59" s="82" t="s">
        <v>57</v>
      </c>
      <c r="M59" s="82"/>
      <c r="N59" s="82"/>
      <c r="O59" s="82"/>
      <c r="P59" s="82"/>
      <c r="Q59" s="82"/>
      <c r="R59" s="82"/>
      <c r="S59" s="82"/>
      <c r="T59" s="82"/>
      <c r="U59" s="82"/>
      <c r="V59" s="82"/>
      <c r="W59" s="82"/>
      <c r="X59" s="160" t="s">
        <v>37</v>
      </c>
      <c r="Y59" s="159"/>
      <c r="Z59" s="82" t="s">
        <v>58</v>
      </c>
      <c r="AA59" s="82"/>
      <c r="AB59" s="82"/>
      <c r="AC59" s="82"/>
      <c r="AD59" s="82"/>
      <c r="AE59" s="82"/>
      <c r="AF59" s="82"/>
      <c r="AG59" s="82"/>
      <c r="AH59" s="82"/>
      <c r="AI59" s="82"/>
      <c r="AJ59" s="82"/>
      <c r="AK59" s="82"/>
      <c r="AL59" s="82"/>
      <c r="AM59" s="138"/>
      <c r="BF59" s="1" t="b">
        <f>IF($K59="○",TRUE,IF($K59="",FALSE,"INPUT_ERROR"))</f>
        <v>0</v>
      </c>
      <c r="BG59" s="1" t="s">
        <v>64</v>
      </c>
      <c r="BH59" s="1">
        <v>10</v>
      </c>
      <c r="BI59" s="10" t="str">
        <f t="shared" si="0"/>
        <v>ITEM10#KBN1_2=FALSE</v>
      </c>
    </row>
    <row r="60" spans="1:61" ht="9.75" customHeight="1">
      <c r="A60" s="141"/>
      <c r="B60" s="142"/>
      <c r="C60" s="142"/>
      <c r="D60" s="142"/>
      <c r="E60" s="142"/>
      <c r="F60" s="142"/>
      <c r="G60" s="142"/>
      <c r="H60" s="142"/>
      <c r="I60" s="143"/>
      <c r="J60" s="144"/>
      <c r="K60" s="159"/>
      <c r="L60" s="82"/>
      <c r="M60" s="82"/>
      <c r="N60" s="82"/>
      <c r="O60" s="82"/>
      <c r="P60" s="82"/>
      <c r="Q60" s="82"/>
      <c r="R60" s="82"/>
      <c r="S60" s="82"/>
      <c r="T60" s="82"/>
      <c r="U60" s="82"/>
      <c r="V60" s="82"/>
      <c r="W60" s="82"/>
      <c r="X60" s="160"/>
      <c r="Y60" s="159"/>
      <c r="Z60" s="82"/>
      <c r="AA60" s="82"/>
      <c r="AB60" s="82"/>
      <c r="AC60" s="82"/>
      <c r="AD60" s="82"/>
      <c r="AE60" s="82"/>
      <c r="AF60" s="82"/>
      <c r="AG60" s="82"/>
      <c r="AH60" s="82"/>
      <c r="AI60" s="82"/>
      <c r="AJ60" s="82"/>
      <c r="AK60" s="82"/>
      <c r="AL60" s="82"/>
      <c r="AM60" s="138"/>
      <c r="BF60" s="1" t="b">
        <f>IF($Y59="○",TRUE,IF($Y59="",FALSE,"INPUT_ERROR"))</f>
        <v>0</v>
      </c>
      <c r="BG60" s="1" t="s">
        <v>64</v>
      </c>
      <c r="BH60" s="1">
        <v>11</v>
      </c>
      <c r="BI60" s="10" t="str">
        <f t="shared" si="0"/>
        <v>ITEM11#KBN1_2=FALSE</v>
      </c>
    </row>
    <row r="61" spans="1:61" ht="9.75" customHeight="1">
      <c r="A61" s="141"/>
      <c r="B61" s="142"/>
      <c r="C61" s="142"/>
      <c r="D61" s="142"/>
      <c r="E61" s="142"/>
      <c r="F61" s="142"/>
      <c r="G61" s="142"/>
      <c r="H61" s="142"/>
      <c r="I61" s="143"/>
      <c r="J61" s="144" t="s">
        <v>37</v>
      </c>
      <c r="K61" s="159"/>
      <c r="L61" s="82" t="s">
        <v>59</v>
      </c>
      <c r="M61" s="82"/>
      <c r="N61" s="82"/>
      <c r="O61" s="160" t="s">
        <v>60</v>
      </c>
      <c r="P61" s="151"/>
      <c r="Q61" s="151"/>
      <c r="R61" s="151"/>
      <c r="S61" s="151"/>
      <c r="T61" s="151"/>
      <c r="U61" s="151"/>
      <c r="V61" s="151"/>
      <c r="W61" s="151"/>
      <c r="X61" s="151"/>
      <c r="Y61" s="151"/>
      <c r="Z61" s="151"/>
      <c r="AA61" s="151"/>
      <c r="AB61" s="151"/>
      <c r="AC61" s="151"/>
      <c r="AD61" s="151"/>
      <c r="AE61" s="151"/>
      <c r="AF61" s="151"/>
      <c r="AG61" s="151"/>
      <c r="AH61" s="151"/>
      <c r="AI61" s="151"/>
      <c r="AJ61" s="151"/>
      <c r="AK61" s="151"/>
      <c r="AL61" s="82" t="s">
        <v>61</v>
      </c>
      <c r="AM61" s="138"/>
      <c r="BF61" s="1" t="b">
        <f>IF($K61="○",TRUE,IF($K61="",FALSE,"INPUT_ERROR"))</f>
        <v>0</v>
      </c>
      <c r="BG61" s="1" t="s">
        <v>64</v>
      </c>
      <c r="BH61" s="1">
        <v>12</v>
      </c>
      <c r="BI61" s="10" t="str">
        <f t="shared" si="0"/>
        <v>ITEM12#KBN1_2=FALSE</v>
      </c>
    </row>
    <row r="62" spans="1:61" ht="9.75" customHeight="1">
      <c r="A62" s="141"/>
      <c r="B62" s="142"/>
      <c r="C62" s="142"/>
      <c r="D62" s="142"/>
      <c r="E62" s="142"/>
      <c r="F62" s="142"/>
      <c r="G62" s="142"/>
      <c r="H62" s="142"/>
      <c r="I62" s="143"/>
      <c r="J62" s="161"/>
      <c r="K62" s="162"/>
      <c r="L62" s="98"/>
      <c r="M62" s="98"/>
      <c r="N62" s="98"/>
      <c r="O62" s="163"/>
      <c r="P62" s="128"/>
      <c r="Q62" s="128"/>
      <c r="R62" s="128"/>
      <c r="S62" s="128"/>
      <c r="T62" s="128"/>
      <c r="U62" s="128"/>
      <c r="V62" s="128"/>
      <c r="W62" s="128"/>
      <c r="X62" s="128"/>
      <c r="Y62" s="128"/>
      <c r="Z62" s="128"/>
      <c r="AA62" s="128"/>
      <c r="AB62" s="128"/>
      <c r="AC62" s="128"/>
      <c r="AD62" s="128"/>
      <c r="AE62" s="128"/>
      <c r="AF62" s="128"/>
      <c r="AG62" s="128"/>
      <c r="AH62" s="128"/>
      <c r="AI62" s="128"/>
      <c r="AJ62" s="128"/>
      <c r="AK62" s="128"/>
      <c r="AL62" s="98"/>
      <c r="AM62" s="156"/>
      <c r="BG62" s="1" t="s">
        <v>64</v>
      </c>
      <c r="BH62" s="1">
        <v>13</v>
      </c>
      <c r="BI62" s="10" t="str">
        <f>"ITEM" &amp; BH62 &amp; BG62 &amp;"="&amp;  IF(TRIM($P61)="","",$P61)</f>
        <v>ITEM13#KBN1_2=</v>
      </c>
    </row>
    <row r="63" spans="1:61" ht="9.75" hidden="1" customHeight="1">
      <c r="A63" s="164" t="s">
        <v>65</v>
      </c>
      <c r="B63" s="165"/>
      <c r="C63" s="165"/>
      <c r="D63" s="165"/>
      <c r="E63" s="165"/>
      <c r="F63" s="165"/>
      <c r="G63" s="165"/>
      <c r="H63" s="165"/>
      <c r="I63" s="165"/>
      <c r="J63" s="165"/>
      <c r="K63" s="165"/>
      <c r="L63" s="165"/>
      <c r="M63" s="165"/>
      <c r="N63" s="165"/>
      <c r="O63" s="165"/>
      <c r="P63" s="165"/>
      <c r="Q63" s="165"/>
      <c r="R63" s="165"/>
      <c r="S63" s="165"/>
      <c r="T63" s="165"/>
      <c r="U63" s="165"/>
      <c r="V63" s="165"/>
      <c r="W63" s="165"/>
      <c r="X63" s="165"/>
      <c r="Y63" s="165"/>
      <c r="Z63" s="165"/>
      <c r="AA63" s="165"/>
      <c r="AB63" s="165"/>
      <c r="AC63" s="165"/>
      <c r="AD63" s="165"/>
      <c r="AE63" s="165"/>
      <c r="AF63" s="165"/>
      <c r="AG63" s="165"/>
      <c r="AH63" s="165"/>
      <c r="AI63" s="165"/>
      <c r="AJ63" s="165"/>
      <c r="AK63" s="165"/>
      <c r="AL63" s="165"/>
      <c r="AM63" s="166"/>
      <c r="BH63" s="1" t="s">
        <v>28</v>
      </c>
    </row>
    <row r="64" spans="1:61" ht="9.75" hidden="1" customHeight="1" thickBot="1">
      <c r="A64" s="167"/>
      <c r="B64" s="168"/>
      <c r="C64" s="168"/>
      <c r="D64" s="168"/>
      <c r="E64" s="168"/>
      <c r="F64" s="168"/>
      <c r="G64" s="168"/>
      <c r="H64" s="168"/>
      <c r="I64" s="168"/>
      <c r="J64" s="168"/>
      <c r="K64" s="168"/>
      <c r="L64" s="168"/>
      <c r="M64" s="168"/>
      <c r="N64" s="168"/>
      <c r="O64" s="168"/>
      <c r="P64" s="168"/>
      <c r="Q64" s="168"/>
      <c r="R64" s="168"/>
      <c r="S64" s="168"/>
      <c r="T64" s="168"/>
      <c r="U64" s="168"/>
      <c r="V64" s="168"/>
      <c r="W64" s="168"/>
      <c r="X64" s="168"/>
      <c r="Y64" s="168"/>
      <c r="Z64" s="168"/>
      <c r="AA64" s="168"/>
      <c r="AB64" s="168"/>
      <c r="AC64" s="168"/>
      <c r="AD64" s="168"/>
      <c r="AE64" s="168"/>
      <c r="AF64" s="168"/>
      <c r="AG64" s="168"/>
      <c r="AH64" s="168"/>
      <c r="AI64" s="168"/>
      <c r="AJ64" s="168"/>
      <c r="AK64" s="168"/>
      <c r="AL64" s="168"/>
      <c r="AM64" s="169"/>
      <c r="BH64" s="1" t="s">
        <v>28</v>
      </c>
    </row>
    <row r="65" spans="1:61" ht="9.75" hidden="1" customHeight="1">
      <c r="A65" s="120" t="s">
        <v>46</v>
      </c>
      <c r="B65" s="121"/>
      <c r="C65" s="121"/>
      <c r="D65" s="121"/>
      <c r="E65" s="121"/>
      <c r="F65" s="121"/>
      <c r="G65" s="121"/>
      <c r="H65" s="121"/>
      <c r="I65" s="122"/>
      <c r="J65" s="150"/>
      <c r="K65" s="151"/>
      <c r="L65" s="151"/>
      <c r="M65" s="151"/>
      <c r="N65" s="151"/>
      <c r="O65" s="151"/>
      <c r="P65" s="151"/>
      <c r="Q65" s="151"/>
      <c r="R65" s="151"/>
      <c r="S65" s="151"/>
      <c r="T65" s="151"/>
      <c r="U65" s="151"/>
      <c r="V65" s="151"/>
      <c r="W65" s="151"/>
      <c r="X65" s="151"/>
      <c r="Y65" s="151"/>
      <c r="Z65" s="151"/>
      <c r="AA65" s="151"/>
      <c r="AB65" s="151"/>
      <c r="AC65" s="151"/>
      <c r="AD65" s="151"/>
      <c r="AE65" s="151"/>
      <c r="AF65" s="151"/>
      <c r="AG65" s="151"/>
      <c r="AH65" s="151"/>
      <c r="AI65" s="151"/>
      <c r="AJ65" s="151"/>
      <c r="AK65" s="151"/>
      <c r="AL65" s="151"/>
      <c r="AM65" s="152"/>
      <c r="BG65" s="1" t="s">
        <v>66</v>
      </c>
      <c r="BH65" s="1">
        <v>4</v>
      </c>
      <c r="BI65" s="10" t="str">
        <f>"ITEM" &amp; BH65 &amp; BG65 &amp;"="&amp; IF(TRIM($J65)="","",$J65)</f>
        <v>ITEM4#KBN1_3=</v>
      </c>
    </row>
    <row r="66" spans="1:61" ht="9.75" hidden="1" customHeight="1">
      <c r="A66" s="141"/>
      <c r="B66" s="142"/>
      <c r="C66" s="142"/>
      <c r="D66" s="142"/>
      <c r="E66" s="142"/>
      <c r="F66" s="142"/>
      <c r="G66" s="142"/>
      <c r="H66" s="142"/>
      <c r="I66" s="143"/>
      <c r="J66" s="150"/>
      <c r="K66" s="151"/>
      <c r="L66" s="151"/>
      <c r="M66" s="151"/>
      <c r="N66" s="151"/>
      <c r="O66" s="151"/>
      <c r="P66" s="151"/>
      <c r="Q66" s="151"/>
      <c r="R66" s="151"/>
      <c r="S66" s="151"/>
      <c r="T66" s="151"/>
      <c r="U66" s="151"/>
      <c r="V66" s="151"/>
      <c r="W66" s="151"/>
      <c r="X66" s="151"/>
      <c r="Y66" s="151"/>
      <c r="Z66" s="151"/>
      <c r="AA66" s="151"/>
      <c r="AB66" s="151"/>
      <c r="AC66" s="151"/>
      <c r="AD66" s="151"/>
      <c r="AE66" s="151"/>
      <c r="AF66" s="151"/>
      <c r="AG66" s="151"/>
      <c r="AH66" s="151"/>
      <c r="AI66" s="151"/>
      <c r="AJ66" s="151"/>
      <c r="AK66" s="151"/>
      <c r="AL66" s="151"/>
      <c r="AM66" s="152"/>
      <c r="BH66" s="1" t="s">
        <v>28</v>
      </c>
    </row>
    <row r="67" spans="1:61" ht="9.75" hidden="1" customHeight="1">
      <c r="A67" s="120" t="s">
        <v>48</v>
      </c>
      <c r="B67" s="121"/>
      <c r="C67" s="121"/>
      <c r="D67" s="121"/>
      <c r="E67" s="121"/>
      <c r="F67" s="121"/>
      <c r="G67" s="121"/>
      <c r="H67" s="121"/>
      <c r="I67" s="122"/>
      <c r="J67" s="136"/>
      <c r="K67" s="126"/>
      <c r="L67" s="126"/>
      <c r="M67" s="126"/>
      <c r="N67" s="126"/>
      <c r="O67" s="126"/>
      <c r="P67" s="126"/>
      <c r="Q67" s="126"/>
      <c r="R67" s="126"/>
      <c r="S67" s="126"/>
      <c r="T67" s="126"/>
      <c r="U67" s="126"/>
      <c r="V67" s="126"/>
      <c r="W67" s="126"/>
      <c r="X67" s="126"/>
      <c r="Y67" s="126"/>
      <c r="Z67" s="126"/>
      <c r="AA67" s="126"/>
      <c r="AB67" s="126"/>
      <c r="AC67" s="126"/>
      <c r="AD67" s="126"/>
      <c r="AE67" s="126"/>
      <c r="AF67" s="126"/>
      <c r="AG67" s="126"/>
      <c r="AH67" s="126"/>
      <c r="AI67" s="126"/>
      <c r="AJ67" s="126"/>
      <c r="AK67" s="126"/>
      <c r="AL67" s="126"/>
      <c r="AM67" s="127"/>
      <c r="BG67" s="1" t="s">
        <v>66</v>
      </c>
      <c r="BH67" s="1" t="s">
        <v>49</v>
      </c>
      <c r="BI67" s="10" t="str">
        <f>"ITEM" &amp; BH67 &amp; BG67 &amp;"="&amp; IF(TRIM($J67)="","",$J67)</f>
        <v>ITEM5_1#KBN1_3=</v>
      </c>
    </row>
    <row r="68" spans="1:61" ht="9.75" hidden="1" customHeight="1">
      <c r="A68" s="141"/>
      <c r="B68" s="142"/>
      <c r="C68" s="142"/>
      <c r="D68" s="142"/>
      <c r="E68" s="142"/>
      <c r="F68" s="142"/>
      <c r="G68" s="142"/>
      <c r="H68" s="142"/>
      <c r="I68" s="143"/>
      <c r="J68" s="150"/>
      <c r="K68" s="151"/>
      <c r="L68" s="151"/>
      <c r="M68" s="151"/>
      <c r="N68" s="151"/>
      <c r="O68" s="151"/>
      <c r="P68" s="151"/>
      <c r="Q68" s="151"/>
      <c r="R68" s="151"/>
      <c r="S68" s="151"/>
      <c r="T68" s="151"/>
      <c r="U68" s="151"/>
      <c r="V68" s="151"/>
      <c r="W68" s="151"/>
      <c r="X68" s="151"/>
      <c r="Y68" s="151"/>
      <c r="Z68" s="151"/>
      <c r="AA68" s="151"/>
      <c r="AB68" s="151"/>
      <c r="AC68" s="151"/>
      <c r="AD68" s="151"/>
      <c r="AE68" s="151"/>
      <c r="AF68" s="151"/>
      <c r="AG68" s="151"/>
      <c r="AH68" s="151"/>
      <c r="AI68" s="151"/>
      <c r="AJ68" s="151"/>
      <c r="AK68" s="151"/>
      <c r="AL68" s="151"/>
      <c r="AM68" s="152"/>
      <c r="BH68" s="1" t="s">
        <v>28</v>
      </c>
    </row>
    <row r="69" spans="1:61" ht="9.75" hidden="1" customHeight="1">
      <c r="A69" s="141"/>
      <c r="B69" s="142"/>
      <c r="C69" s="142"/>
      <c r="D69" s="142"/>
      <c r="E69" s="142"/>
      <c r="F69" s="142"/>
      <c r="G69" s="142"/>
      <c r="H69" s="142"/>
      <c r="I69" s="143"/>
      <c r="J69" s="150"/>
      <c r="K69" s="151"/>
      <c r="L69" s="151"/>
      <c r="M69" s="151"/>
      <c r="N69" s="151"/>
      <c r="O69" s="151"/>
      <c r="P69" s="151"/>
      <c r="Q69" s="151"/>
      <c r="R69" s="151"/>
      <c r="S69" s="151"/>
      <c r="T69" s="151"/>
      <c r="U69" s="151"/>
      <c r="V69" s="151"/>
      <c r="W69" s="151"/>
      <c r="X69" s="151"/>
      <c r="Y69" s="151"/>
      <c r="Z69" s="151"/>
      <c r="AA69" s="151"/>
      <c r="AB69" s="151"/>
      <c r="AC69" s="151"/>
      <c r="AD69" s="151"/>
      <c r="AE69" s="151"/>
      <c r="AF69" s="151"/>
      <c r="AG69" s="151"/>
      <c r="AH69" s="151"/>
      <c r="AI69" s="151"/>
      <c r="AJ69" s="151"/>
      <c r="AK69" s="151"/>
      <c r="AL69" s="151"/>
      <c r="AM69" s="152"/>
      <c r="BH69" s="1" t="s">
        <v>28</v>
      </c>
    </row>
    <row r="70" spans="1:61" ht="9.75" hidden="1" customHeight="1">
      <c r="A70" s="141"/>
      <c r="B70" s="142"/>
      <c r="C70" s="142"/>
      <c r="D70" s="142"/>
      <c r="E70" s="142"/>
      <c r="F70" s="142"/>
      <c r="G70" s="142"/>
      <c r="H70" s="142"/>
      <c r="I70" s="143"/>
      <c r="J70" s="150"/>
      <c r="K70" s="151"/>
      <c r="L70" s="151"/>
      <c r="M70" s="151"/>
      <c r="N70" s="151"/>
      <c r="O70" s="151"/>
      <c r="P70" s="151"/>
      <c r="Q70" s="151"/>
      <c r="R70" s="151"/>
      <c r="S70" s="151"/>
      <c r="T70" s="151"/>
      <c r="U70" s="151"/>
      <c r="V70" s="151"/>
      <c r="W70" s="151"/>
      <c r="X70" s="151"/>
      <c r="Y70" s="151"/>
      <c r="Z70" s="151"/>
      <c r="AA70" s="151"/>
      <c r="AB70" s="151"/>
      <c r="AC70" s="151"/>
      <c r="AD70" s="151"/>
      <c r="AE70" s="151"/>
      <c r="AF70" s="151"/>
      <c r="AG70" s="151"/>
      <c r="AH70" s="151"/>
      <c r="AI70" s="151"/>
      <c r="AJ70" s="151"/>
      <c r="AK70" s="151"/>
      <c r="AL70" s="151"/>
      <c r="AM70" s="152"/>
      <c r="BH70" s="1" t="s">
        <v>28</v>
      </c>
    </row>
    <row r="71" spans="1:61" ht="9.75" hidden="1" customHeight="1">
      <c r="A71" s="141"/>
      <c r="B71" s="142"/>
      <c r="C71" s="142"/>
      <c r="D71" s="142"/>
      <c r="E71" s="142"/>
      <c r="F71" s="142"/>
      <c r="G71" s="142"/>
      <c r="H71" s="142"/>
      <c r="I71" s="143"/>
      <c r="J71" s="150"/>
      <c r="K71" s="151"/>
      <c r="L71" s="151"/>
      <c r="M71" s="151"/>
      <c r="N71" s="151"/>
      <c r="O71" s="151"/>
      <c r="P71" s="151"/>
      <c r="Q71" s="151"/>
      <c r="R71" s="151"/>
      <c r="S71" s="151"/>
      <c r="T71" s="151"/>
      <c r="U71" s="151"/>
      <c r="V71" s="151"/>
      <c r="W71" s="151"/>
      <c r="X71" s="151"/>
      <c r="Y71" s="151"/>
      <c r="Z71" s="151"/>
      <c r="AA71" s="151"/>
      <c r="AB71" s="151"/>
      <c r="AC71" s="151"/>
      <c r="AD71" s="151"/>
      <c r="AE71" s="151"/>
      <c r="AF71" s="151"/>
      <c r="AG71" s="151"/>
      <c r="AH71" s="151"/>
      <c r="AI71" s="151"/>
      <c r="AJ71" s="151"/>
      <c r="AK71" s="151"/>
      <c r="AL71" s="151"/>
      <c r="AM71" s="152"/>
      <c r="BH71" s="1" t="s">
        <v>28</v>
      </c>
    </row>
    <row r="72" spans="1:61" ht="9.75" hidden="1" customHeight="1">
      <c r="A72" s="141"/>
      <c r="B72" s="142"/>
      <c r="C72" s="142"/>
      <c r="D72" s="142"/>
      <c r="E72" s="142"/>
      <c r="F72" s="142"/>
      <c r="G72" s="142"/>
      <c r="H72" s="142"/>
      <c r="I72" s="143"/>
      <c r="J72" s="150"/>
      <c r="K72" s="151"/>
      <c r="L72" s="151"/>
      <c r="M72" s="151"/>
      <c r="N72" s="151"/>
      <c r="O72" s="151"/>
      <c r="P72" s="151"/>
      <c r="Q72" s="151"/>
      <c r="R72" s="151"/>
      <c r="S72" s="151"/>
      <c r="T72" s="151"/>
      <c r="U72" s="151"/>
      <c r="V72" s="151"/>
      <c r="W72" s="151"/>
      <c r="X72" s="151"/>
      <c r="Y72" s="151"/>
      <c r="Z72" s="151"/>
      <c r="AA72" s="151"/>
      <c r="AB72" s="151"/>
      <c r="AC72" s="151"/>
      <c r="AD72" s="151"/>
      <c r="AE72" s="151"/>
      <c r="AF72" s="151"/>
      <c r="AG72" s="151"/>
      <c r="AH72" s="151"/>
      <c r="AI72" s="151"/>
      <c r="AJ72" s="151"/>
      <c r="AK72" s="151"/>
      <c r="AL72" s="151"/>
      <c r="AM72" s="152"/>
      <c r="BH72" s="1" t="s">
        <v>28</v>
      </c>
    </row>
    <row r="73" spans="1:61" ht="9.75" hidden="1" customHeight="1">
      <c r="A73" s="141"/>
      <c r="B73" s="142"/>
      <c r="C73" s="142"/>
      <c r="D73" s="142"/>
      <c r="E73" s="142"/>
      <c r="F73" s="142"/>
      <c r="G73" s="142"/>
      <c r="H73" s="142"/>
      <c r="I73" s="143"/>
      <c r="J73" s="150"/>
      <c r="K73" s="151"/>
      <c r="L73" s="151"/>
      <c r="M73" s="151"/>
      <c r="N73" s="151"/>
      <c r="O73" s="151"/>
      <c r="P73" s="151"/>
      <c r="Q73" s="151"/>
      <c r="R73" s="151"/>
      <c r="S73" s="151"/>
      <c r="T73" s="151"/>
      <c r="U73" s="151"/>
      <c r="V73" s="151"/>
      <c r="W73" s="151"/>
      <c r="X73" s="151"/>
      <c r="Y73" s="151"/>
      <c r="Z73" s="151"/>
      <c r="AA73" s="151"/>
      <c r="AB73" s="151"/>
      <c r="AC73" s="151"/>
      <c r="AD73" s="151"/>
      <c r="AE73" s="151"/>
      <c r="AF73" s="151"/>
      <c r="AG73" s="151"/>
      <c r="AH73" s="151"/>
      <c r="AI73" s="151"/>
      <c r="AJ73" s="151"/>
      <c r="AK73" s="151"/>
      <c r="AL73" s="151"/>
      <c r="AM73" s="152"/>
      <c r="BG73" s="1" t="s">
        <v>66</v>
      </c>
      <c r="BH73" s="1" t="s">
        <v>50</v>
      </c>
      <c r="BI73" s="10" t="str">
        <f>"ITEM" &amp; BH73 &amp; BG73 &amp;"="&amp; IF(TRIM($J73)="","",$J73)</f>
        <v>ITEM5_2#KBN1_3=</v>
      </c>
    </row>
    <row r="74" spans="1:61" ht="9.75" hidden="1" customHeight="1">
      <c r="A74" s="123"/>
      <c r="B74" s="124"/>
      <c r="C74" s="124"/>
      <c r="D74" s="124"/>
      <c r="E74" s="124"/>
      <c r="F74" s="124"/>
      <c r="G74" s="124"/>
      <c r="H74" s="124"/>
      <c r="I74" s="125"/>
      <c r="J74" s="137"/>
      <c r="K74" s="128"/>
      <c r="L74" s="128"/>
      <c r="M74" s="128"/>
      <c r="N74" s="128"/>
      <c r="O74" s="128"/>
      <c r="P74" s="128"/>
      <c r="Q74" s="128"/>
      <c r="R74" s="128"/>
      <c r="S74" s="128"/>
      <c r="T74" s="128"/>
      <c r="U74" s="128"/>
      <c r="V74" s="128"/>
      <c r="W74" s="128"/>
      <c r="X74" s="128"/>
      <c r="Y74" s="128"/>
      <c r="Z74" s="128"/>
      <c r="AA74" s="128"/>
      <c r="AB74" s="128"/>
      <c r="AC74" s="128"/>
      <c r="AD74" s="128"/>
      <c r="AE74" s="128"/>
      <c r="AF74" s="128"/>
      <c r="AG74" s="128"/>
      <c r="AH74" s="128"/>
      <c r="AI74" s="128"/>
      <c r="AJ74" s="128"/>
      <c r="AK74" s="128"/>
      <c r="AL74" s="128"/>
      <c r="AM74" s="129"/>
      <c r="BG74" s="1" t="s">
        <v>66</v>
      </c>
      <c r="BH74" s="1" t="s">
        <v>51</v>
      </c>
      <c r="BI74" s="10" t="str">
        <f>"ITEM" &amp; BH74 &amp; BG74 &amp;"="&amp; IF(TRIM($J74)="","",$J74)</f>
        <v>ITEM5_3#KBN1_3=</v>
      </c>
    </row>
    <row r="75" spans="1:61" ht="9.75" hidden="1" customHeight="1">
      <c r="A75" s="120" t="s">
        <v>52</v>
      </c>
      <c r="B75" s="121"/>
      <c r="C75" s="121"/>
      <c r="D75" s="121"/>
      <c r="E75" s="121"/>
      <c r="F75" s="121"/>
      <c r="G75" s="121"/>
      <c r="H75" s="121"/>
      <c r="I75" s="122"/>
      <c r="J75" s="144" t="s">
        <v>37</v>
      </c>
      <c r="K75" s="159"/>
      <c r="L75" s="82" t="s">
        <v>53</v>
      </c>
      <c r="M75" s="82"/>
      <c r="N75" s="82"/>
      <c r="O75" s="82"/>
      <c r="P75" s="82"/>
      <c r="Q75" s="82"/>
      <c r="R75" s="82"/>
      <c r="S75" s="82"/>
      <c r="T75" s="82"/>
      <c r="U75" s="82"/>
      <c r="V75" s="82"/>
      <c r="W75" s="82"/>
      <c r="X75" s="160" t="s">
        <v>37</v>
      </c>
      <c r="Y75" s="159"/>
      <c r="Z75" s="154" t="s">
        <v>54</v>
      </c>
      <c r="AA75" s="154"/>
      <c r="AB75" s="154"/>
      <c r="AC75" s="154"/>
      <c r="AD75" s="154"/>
      <c r="AE75" s="154"/>
      <c r="AF75" s="154"/>
      <c r="AG75" s="154"/>
      <c r="AH75" s="154"/>
      <c r="AI75" s="154"/>
      <c r="AJ75" s="154"/>
      <c r="AK75" s="154"/>
      <c r="AL75" s="154"/>
      <c r="AM75" s="155"/>
      <c r="BF75" s="1" t="b">
        <f>IF($K75="○",TRUE,IF($K75="",FALSE,"INPUT_ERROR"))</f>
        <v>0</v>
      </c>
      <c r="BG75" s="1" t="s">
        <v>66</v>
      </c>
      <c r="BH75" s="1">
        <v>6</v>
      </c>
      <c r="BI75" s="10" t="str">
        <f>"ITEM" &amp; BH75&amp; BG75 &amp; "="&amp; BF75</f>
        <v>ITEM6#KBN1_3=FALSE</v>
      </c>
    </row>
    <row r="76" spans="1:61" ht="9.75" hidden="1" customHeight="1">
      <c r="A76" s="141"/>
      <c r="B76" s="142"/>
      <c r="C76" s="142"/>
      <c r="D76" s="142"/>
      <c r="E76" s="142"/>
      <c r="F76" s="142"/>
      <c r="G76" s="142"/>
      <c r="H76" s="142"/>
      <c r="I76" s="143"/>
      <c r="J76" s="144"/>
      <c r="K76" s="159"/>
      <c r="L76" s="82"/>
      <c r="M76" s="82"/>
      <c r="N76" s="82"/>
      <c r="O76" s="82"/>
      <c r="P76" s="82"/>
      <c r="Q76" s="82"/>
      <c r="R76" s="82"/>
      <c r="S76" s="82"/>
      <c r="T76" s="82"/>
      <c r="U76" s="82"/>
      <c r="V76" s="82"/>
      <c r="W76" s="82"/>
      <c r="X76" s="160"/>
      <c r="Y76" s="159"/>
      <c r="Z76" s="82"/>
      <c r="AA76" s="82"/>
      <c r="AB76" s="82"/>
      <c r="AC76" s="82"/>
      <c r="AD76" s="82"/>
      <c r="AE76" s="82"/>
      <c r="AF76" s="82"/>
      <c r="AG76" s="82"/>
      <c r="AH76" s="82"/>
      <c r="AI76" s="82"/>
      <c r="AJ76" s="82"/>
      <c r="AK76" s="82"/>
      <c r="AL76" s="82"/>
      <c r="AM76" s="138"/>
      <c r="BF76" s="1" t="b">
        <f>IF($Y75="○",TRUE,IF($Y75="",FALSE,"INPUT_ERROR"))</f>
        <v>0</v>
      </c>
      <c r="BG76" s="1" t="s">
        <v>66</v>
      </c>
      <c r="BH76" s="1">
        <v>7</v>
      </c>
      <c r="BI76" s="10" t="str">
        <f t="shared" ref="BI76:BI81" si="1">"ITEM" &amp; BH76 &amp; BG76 &amp;"="&amp; BF76</f>
        <v>ITEM7#KBN1_3=FALSE</v>
      </c>
    </row>
    <row r="77" spans="1:61" ht="9.75" hidden="1" customHeight="1">
      <c r="A77" s="141"/>
      <c r="B77" s="142"/>
      <c r="C77" s="142"/>
      <c r="D77" s="142"/>
      <c r="E77" s="142"/>
      <c r="F77" s="142"/>
      <c r="G77" s="142"/>
      <c r="H77" s="142"/>
      <c r="I77" s="143"/>
      <c r="J77" s="144" t="s">
        <v>37</v>
      </c>
      <c r="K77" s="159"/>
      <c r="L77" s="82" t="s">
        <v>55</v>
      </c>
      <c r="M77" s="82"/>
      <c r="N77" s="82"/>
      <c r="O77" s="82"/>
      <c r="P77" s="82"/>
      <c r="Q77" s="82"/>
      <c r="R77" s="82"/>
      <c r="S77" s="82"/>
      <c r="T77" s="82"/>
      <c r="U77" s="82"/>
      <c r="V77" s="82"/>
      <c r="W77" s="82"/>
      <c r="X77" s="160" t="s">
        <v>37</v>
      </c>
      <c r="Y77" s="159"/>
      <c r="Z77" s="82" t="s">
        <v>56</v>
      </c>
      <c r="AA77" s="82"/>
      <c r="AB77" s="82"/>
      <c r="AC77" s="82"/>
      <c r="AD77" s="82"/>
      <c r="AE77" s="82"/>
      <c r="AF77" s="82"/>
      <c r="AG77" s="82"/>
      <c r="AH77" s="82"/>
      <c r="AI77" s="82"/>
      <c r="AJ77" s="82"/>
      <c r="AK77" s="82"/>
      <c r="AL77" s="82"/>
      <c r="AM77" s="138"/>
      <c r="BF77" s="1" t="b">
        <f>IF($K77="○",TRUE,IF($K77="",FALSE,"INPUT_ERROR"))</f>
        <v>0</v>
      </c>
      <c r="BG77" s="1" t="s">
        <v>66</v>
      </c>
      <c r="BH77" s="1">
        <v>8</v>
      </c>
      <c r="BI77" s="10" t="str">
        <f t="shared" si="1"/>
        <v>ITEM8#KBN1_3=FALSE</v>
      </c>
    </row>
    <row r="78" spans="1:61" ht="9.75" hidden="1" customHeight="1">
      <c r="A78" s="141"/>
      <c r="B78" s="142"/>
      <c r="C78" s="142"/>
      <c r="D78" s="142"/>
      <c r="E78" s="142"/>
      <c r="F78" s="142"/>
      <c r="G78" s="142"/>
      <c r="H78" s="142"/>
      <c r="I78" s="143"/>
      <c r="J78" s="144"/>
      <c r="K78" s="159"/>
      <c r="L78" s="82"/>
      <c r="M78" s="82"/>
      <c r="N78" s="82"/>
      <c r="O78" s="82"/>
      <c r="P78" s="82"/>
      <c r="Q78" s="82"/>
      <c r="R78" s="82"/>
      <c r="S78" s="82"/>
      <c r="T78" s="82"/>
      <c r="U78" s="82"/>
      <c r="V78" s="82"/>
      <c r="W78" s="82"/>
      <c r="X78" s="160"/>
      <c r="Y78" s="159"/>
      <c r="Z78" s="82"/>
      <c r="AA78" s="82"/>
      <c r="AB78" s="82"/>
      <c r="AC78" s="82"/>
      <c r="AD78" s="82"/>
      <c r="AE78" s="82"/>
      <c r="AF78" s="82"/>
      <c r="AG78" s="82"/>
      <c r="AH78" s="82"/>
      <c r="AI78" s="82"/>
      <c r="AJ78" s="82"/>
      <c r="AK78" s="82"/>
      <c r="AL78" s="82"/>
      <c r="AM78" s="138"/>
      <c r="BF78" s="1" t="b">
        <f>IF($Y77="○",TRUE,IF($Y77="",FALSE,"INPUT_ERROR"))</f>
        <v>0</v>
      </c>
      <c r="BG78" s="1" t="s">
        <v>66</v>
      </c>
      <c r="BH78" s="1">
        <v>9</v>
      </c>
      <c r="BI78" s="10" t="str">
        <f t="shared" si="1"/>
        <v>ITEM9#KBN1_3=FALSE</v>
      </c>
    </row>
    <row r="79" spans="1:61" ht="9.75" hidden="1" customHeight="1">
      <c r="A79" s="141"/>
      <c r="B79" s="142"/>
      <c r="C79" s="142"/>
      <c r="D79" s="142"/>
      <c r="E79" s="142"/>
      <c r="F79" s="142"/>
      <c r="G79" s="142"/>
      <c r="H79" s="142"/>
      <c r="I79" s="143"/>
      <c r="J79" s="144" t="s">
        <v>37</v>
      </c>
      <c r="K79" s="159"/>
      <c r="L79" s="82" t="s">
        <v>57</v>
      </c>
      <c r="M79" s="82"/>
      <c r="N79" s="82"/>
      <c r="O79" s="82"/>
      <c r="P79" s="82"/>
      <c r="Q79" s="82"/>
      <c r="R79" s="82"/>
      <c r="S79" s="82"/>
      <c r="T79" s="82"/>
      <c r="U79" s="82"/>
      <c r="V79" s="82"/>
      <c r="W79" s="82"/>
      <c r="X79" s="160" t="s">
        <v>37</v>
      </c>
      <c r="Y79" s="159"/>
      <c r="Z79" s="82" t="s">
        <v>58</v>
      </c>
      <c r="AA79" s="82"/>
      <c r="AB79" s="82"/>
      <c r="AC79" s="82"/>
      <c r="AD79" s="82"/>
      <c r="AE79" s="82"/>
      <c r="AF79" s="82"/>
      <c r="AG79" s="82"/>
      <c r="AH79" s="82"/>
      <c r="AI79" s="82"/>
      <c r="AJ79" s="82"/>
      <c r="AK79" s="82"/>
      <c r="AL79" s="82"/>
      <c r="AM79" s="138"/>
      <c r="BF79" s="1" t="b">
        <f>IF($K79="○",TRUE,IF($K79="",FALSE,"INPUT_ERROR"))</f>
        <v>0</v>
      </c>
      <c r="BG79" s="1" t="s">
        <v>66</v>
      </c>
      <c r="BH79" s="1">
        <v>10</v>
      </c>
      <c r="BI79" s="10" t="str">
        <f t="shared" si="1"/>
        <v>ITEM10#KBN1_3=FALSE</v>
      </c>
    </row>
    <row r="80" spans="1:61" ht="9.75" hidden="1" customHeight="1">
      <c r="A80" s="141"/>
      <c r="B80" s="142"/>
      <c r="C80" s="142"/>
      <c r="D80" s="142"/>
      <c r="E80" s="142"/>
      <c r="F80" s="142"/>
      <c r="G80" s="142"/>
      <c r="H80" s="142"/>
      <c r="I80" s="143"/>
      <c r="J80" s="144"/>
      <c r="K80" s="159"/>
      <c r="L80" s="82"/>
      <c r="M80" s="82"/>
      <c r="N80" s="82"/>
      <c r="O80" s="82"/>
      <c r="P80" s="82"/>
      <c r="Q80" s="82"/>
      <c r="R80" s="82"/>
      <c r="S80" s="82"/>
      <c r="T80" s="82"/>
      <c r="U80" s="82"/>
      <c r="V80" s="82"/>
      <c r="W80" s="82"/>
      <c r="X80" s="160"/>
      <c r="Y80" s="159"/>
      <c r="Z80" s="82"/>
      <c r="AA80" s="82"/>
      <c r="AB80" s="82"/>
      <c r="AC80" s="82"/>
      <c r="AD80" s="82"/>
      <c r="AE80" s="82"/>
      <c r="AF80" s="82"/>
      <c r="AG80" s="82"/>
      <c r="AH80" s="82"/>
      <c r="AI80" s="82"/>
      <c r="AJ80" s="82"/>
      <c r="AK80" s="82"/>
      <c r="AL80" s="82"/>
      <c r="AM80" s="138"/>
      <c r="BF80" s="1" t="b">
        <f>IF($Y79="○",TRUE,IF($Y79="",FALSE,"INPUT_ERROR"))</f>
        <v>0</v>
      </c>
      <c r="BG80" s="1" t="s">
        <v>66</v>
      </c>
      <c r="BH80" s="1">
        <v>11</v>
      </c>
      <c r="BI80" s="10" t="str">
        <f t="shared" si="1"/>
        <v>ITEM11#KBN1_3=FALSE</v>
      </c>
    </row>
    <row r="81" spans="1:61" ht="9.75" hidden="1" customHeight="1">
      <c r="A81" s="141"/>
      <c r="B81" s="142"/>
      <c r="C81" s="142"/>
      <c r="D81" s="142"/>
      <c r="E81" s="142"/>
      <c r="F81" s="142"/>
      <c r="G81" s="142"/>
      <c r="H81" s="142"/>
      <c r="I81" s="143"/>
      <c r="J81" s="144" t="s">
        <v>37</v>
      </c>
      <c r="K81" s="159"/>
      <c r="L81" s="82" t="s">
        <v>59</v>
      </c>
      <c r="M81" s="82"/>
      <c r="N81" s="82"/>
      <c r="O81" s="160" t="s">
        <v>60</v>
      </c>
      <c r="P81" s="151"/>
      <c r="Q81" s="151"/>
      <c r="R81" s="151"/>
      <c r="S81" s="151"/>
      <c r="T81" s="151"/>
      <c r="U81" s="151"/>
      <c r="V81" s="151"/>
      <c r="W81" s="151"/>
      <c r="X81" s="151"/>
      <c r="Y81" s="151"/>
      <c r="Z81" s="151"/>
      <c r="AA81" s="151"/>
      <c r="AB81" s="151"/>
      <c r="AC81" s="151"/>
      <c r="AD81" s="151"/>
      <c r="AE81" s="151"/>
      <c r="AF81" s="151"/>
      <c r="AG81" s="151"/>
      <c r="AH81" s="151"/>
      <c r="AI81" s="151"/>
      <c r="AJ81" s="151"/>
      <c r="AK81" s="151"/>
      <c r="AL81" s="82" t="s">
        <v>61</v>
      </c>
      <c r="AM81" s="138"/>
      <c r="BF81" s="1" t="b">
        <f>IF($K81="○",TRUE,IF($K81="",FALSE,"INPUT_ERROR"))</f>
        <v>0</v>
      </c>
      <c r="BG81" s="1" t="s">
        <v>66</v>
      </c>
      <c r="BH81" s="1">
        <v>12</v>
      </c>
      <c r="BI81" s="10" t="str">
        <f t="shared" si="1"/>
        <v>ITEM12#KBN1_3=FALSE</v>
      </c>
    </row>
    <row r="82" spans="1:61" ht="9.75" hidden="1" customHeight="1" thickBot="1">
      <c r="A82" s="123"/>
      <c r="B82" s="124"/>
      <c r="C82" s="124"/>
      <c r="D82" s="124"/>
      <c r="E82" s="124"/>
      <c r="F82" s="124"/>
      <c r="G82" s="124"/>
      <c r="H82" s="124"/>
      <c r="I82" s="125"/>
      <c r="J82" s="161"/>
      <c r="K82" s="162"/>
      <c r="L82" s="98"/>
      <c r="M82" s="98"/>
      <c r="N82" s="98"/>
      <c r="O82" s="163"/>
      <c r="P82" s="128"/>
      <c r="Q82" s="128"/>
      <c r="R82" s="128"/>
      <c r="S82" s="128"/>
      <c r="T82" s="128"/>
      <c r="U82" s="128"/>
      <c r="V82" s="128"/>
      <c r="W82" s="128"/>
      <c r="X82" s="128"/>
      <c r="Y82" s="128"/>
      <c r="Z82" s="128"/>
      <c r="AA82" s="128"/>
      <c r="AB82" s="128"/>
      <c r="AC82" s="128"/>
      <c r="AD82" s="128"/>
      <c r="AE82" s="128"/>
      <c r="AF82" s="128"/>
      <c r="AG82" s="128"/>
      <c r="AH82" s="128"/>
      <c r="AI82" s="128"/>
      <c r="AJ82" s="128"/>
      <c r="AK82" s="128"/>
      <c r="AL82" s="98"/>
      <c r="AM82" s="156"/>
      <c r="BG82" s="1" t="s">
        <v>66</v>
      </c>
      <c r="BH82" s="1">
        <v>13</v>
      </c>
      <c r="BI82" s="10" t="str">
        <f>"ITEM" &amp; BH82 &amp; BG82 &amp;"="&amp;  IF(TRIM($P81)="","",$P81)</f>
        <v>ITEM13#KBN1_3=</v>
      </c>
    </row>
    <row r="83" spans="1:61" ht="9.75" hidden="1" customHeight="1">
      <c r="A83" s="164" t="s">
        <v>67</v>
      </c>
      <c r="B83" s="165"/>
      <c r="C83" s="165"/>
      <c r="D83" s="165"/>
      <c r="E83" s="165"/>
      <c r="F83" s="165"/>
      <c r="G83" s="165"/>
      <c r="H83" s="165"/>
      <c r="I83" s="165"/>
      <c r="J83" s="165"/>
      <c r="K83" s="165"/>
      <c r="L83" s="165"/>
      <c r="M83" s="165"/>
      <c r="N83" s="165"/>
      <c r="O83" s="165"/>
      <c r="P83" s="165"/>
      <c r="Q83" s="165"/>
      <c r="R83" s="165"/>
      <c r="S83" s="165"/>
      <c r="T83" s="165"/>
      <c r="U83" s="165"/>
      <c r="V83" s="165"/>
      <c r="W83" s="165"/>
      <c r="X83" s="165"/>
      <c r="Y83" s="165"/>
      <c r="Z83" s="165"/>
      <c r="AA83" s="165"/>
      <c r="AB83" s="165"/>
      <c r="AC83" s="165"/>
      <c r="AD83" s="165"/>
      <c r="AE83" s="165"/>
      <c r="AF83" s="165"/>
      <c r="AG83" s="165"/>
      <c r="AH83" s="165"/>
      <c r="AI83" s="165"/>
      <c r="AJ83" s="165"/>
      <c r="AK83" s="165"/>
      <c r="AL83" s="165"/>
      <c r="AM83" s="166"/>
      <c r="BH83" s="1" t="s">
        <v>28</v>
      </c>
    </row>
    <row r="84" spans="1:61" ht="9.75" hidden="1" customHeight="1" thickBot="1">
      <c r="A84" s="167"/>
      <c r="B84" s="168"/>
      <c r="C84" s="168"/>
      <c r="D84" s="168"/>
      <c r="E84" s="168"/>
      <c r="F84" s="168"/>
      <c r="G84" s="168"/>
      <c r="H84" s="168"/>
      <c r="I84" s="168"/>
      <c r="J84" s="168"/>
      <c r="K84" s="168"/>
      <c r="L84" s="168"/>
      <c r="M84" s="168"/>
      <c r="N84" s="168"/>
      <c r="O84" s="168"/>
      <c r="P84" s="168"/>
      <c r="Q84" s="168"/>
      <c r="R84" s="168"/>
      <c r="S84" s="168"/>
      <c r="T84" s="168"/>
      <c r="U84" s="168"/>
      <c r="V84" s="168"/>
      <c r="W84" s="168"/>
      <c r="X84" s="168"/>
      <c r="Y84" s="168"/>
      <c r="Z84" s="168"/>
      <c r="AA84" s="168"/>
      <c r="AB84" s="168"/>
      <c r="AC84" s="168"/>
      <c r="AD84" s="168"/>
      <c r="AE84" s="168"/>
      <c r="AF84" s="168"/>
      <c r="AG84" s="168"/>
      <c r="AH84" s="168"/>
      <c r="AI84" s="168"/>
      <c r="AJ84" s="168"/>
      <c r="AK84" s="168"/>
      <c r="AL84" s="168"/>
      <c r="AM84" s="169"/>
      <c r="BH84" s="1" t="s">
        <v>28</v>
      </c>
    </row>
    <row r="85" spans="1:61" ht="9.75" hidden="1" customHeight="1">
      <c r="A85" s="120" t="s">
        <v>46</v>
      </c>
      <c r="B85" s="121"/>
      <c r="C85" s="121"/>
      <c r="D85" s="121"/>
      <c r="E85" s="121"/>
      <c r="F85" s="121"/>
      <c r="G85" s="121"/>
      <c r="H85" s="121"/>
      <c r="I85" s="122"/>
      <c r="J85" s="150"/>
      <c r="K85" s="151"/>
      <c r="L85" s="151"/>
      <c r="M85" s="151"/>
      <c r="N85" s="151"/>
      <c r="O85" s="151"/>
      <c r="P85" s="151"/>
      <c r="Q85" s="151"/>
      <c r="R85" s="151"/>
      <c r="S85" s="151"/>
      <c r="T85" s="151"/>
      <c r="U85" s="151"/>
      <c r="V85" s="151"/>
      <c r="W85" s="151"/>
      <c r="X85" s="151"/>
      <c r="Y85" s="151"/>
      <c r="Z85" s="151"/>
      <c r="AA85" s="151"/>
      <c r="AB85" s="151"/>
      <c r="AC85" s="151"/>
      <c r="AD85" s="151"/>
      <c r="AE85" s="151"/>
      <c r="AF85" s="151"/>
      <c r="AG85" s="151"/>
      <c r="AH85" s="151"/>
      <c r="AI85" s="151"/>
      <c r="AJ85" s="151"/>
      <c r="AK85" s="151"/>
      <c r="AL85" s="151"/>
      <c r="AM85" s="152"/>
      <c r="BG85" s="1" t="s">
        <v>68</v>
      </c>
      <c r="BH85" s="1">
        <v>4</v>
      </c>
      <c r="BI85" s="10" t="str">
        <f>"ITEM" &amp; BH85 &amp; BG85 &amp;"="&amp; IF(TRIM($J85)="","",$J85)</f>
        <v>ITEM4#KBN1_4=</v>
      </c>
    </row>
    <row r="86" spans="1:61" ht="9.75" hidden="1" customHeight="1">
      <c r="A86" s="141"/>
      <c r="B86" s="142"/>
      <c r="C86" s="142"/>
      <c r="D86" s="142"/>
      <c r="E86" s="142"/>
      <c r="F86" s="142"/>
      <c r="G86" s="142"/>
      <c r="H86" s="142"/>
      <c r="I86" s="143"/>
      <c r="J86" s="150"/>
      <c r="K86" s="151"/>
      <c r="L86" s="151"/>
      <c r="M86" s="151"/>
      <c r="N86" s="151"/>
      <c r="O86" s="151"/>
      <c r="P86" s="151"/>
      <c r="Q86" s="151"/>
      <c r="R86" s="151"/>
      <c r="S86" s="151"/>
      <c r="T86" s="151"/>
      <c r="U86" s="151"/>
      <c r="V86" s="151"/>
      <c r="W86" s="151"/>
      <c r="X86" s="151"/>
      <c r="Y86" s="151"/>
      <c r="Z86" s="151"/>
      <c r="AA86" s="151"/>
      <c r="AB86" s="151"/>
      <c r="AC86" s="151"/>
      <c r="AD86" s="151"/>
      <c r="AE86" s="151"/>
      <c r="AF86" s="151"/>
      <c r="AG86" s="151"/>
      <c r="AH86" s="151"/>
      <c r="AI86" s="151"/>
      <c r="AJ86" s="151"/>
      <c r="AK86" s="151"/>
      <c r="AL86" s="151"/>
      <c r="AM86" s="152"/>
      <c r="BH86" s="1" t="s">
        <v>28</v>
      </c>
    </row>
    <row r="87" spans="1:61" ht="9.75" hidden="1" customHeight="1">
      <c r="A87" s="120" t="s">
        <v>48</v>
      </c>
      <c r="B87" s="121"/>
      <c r="C87" s="121"/>
      <c r="D87" s="121"/>
      <c r="E87" s="121"/>
      <c r="F87" s="121"/>
      <c r="G87" s="121"/>
      <c r="H87" s="121"/>
      <c r="I87" s="122"/>
      <c r="J87" s="136"/>
      <c r="K87" s="126"/>
      <c r="L87" s="126"/>
      <c r="M87" s="126"/>
      <c r="N87" s="126"/>
      <c r="O87" s="126"/>
      <c r="P87" s="126"/>
      <c r="Q87" s="126"/>
      <c r="R87" s="126"/>
      <c r="S87" s="126"/>
      <c r="T87" s="126"/>
      <c r="U87" s="126"/>
      <c r="V87" s="126"/>
      <c r="W87" s="126"/>
      <c r="X87" s="126"/>
      <c r="Y87" s="126"/>
      <c r="Z87" s="126"/>
      <c r="AA87" s="126"/>
      <c r="AB87" s="126"/>
      <c r="AC87" s="126"/>
      <c r="AD87" s="126"/>
      <c r="AE87" s="126"/>
      <c r="AF87" s="126"/>
      <c r="AG87" s="126"/>
      <c r="AH87" s="126"/>
      <c r="AI87" s="126"/>
      <c r="AJ87" s="126"/>
      <c r="AK87" s="126"/>
      <c r="AL87" s="126"/>
      <c r="AM87" s="127"/>
      <c r="BG87" s="1" t="s">
        <v>68</v>
      </c>
      <c r="BH87" s="1" t="s">
        <v>49</v>
      </c>
      <c r="BI87" s="10" t="str">
        <f>"ITEM" &amp; BH87 &amp; BG87 &amp;"="&amp; IF(TRIM($J87)="","",$J87)</f>
        <v>ITEM5_1#KBN1_4=</v>
      </c>
    </row>
    <row r="88" spans="1:61" ht="9.75" hidden="1" customHeight="1">
      <c r="A88" s="141"/>
      <c r="B88" s="142"/>
      <c r="C88" s="142"/>
      <c r="D88" s="142"/>
      <c r="E88" s="142"/>
      <c r="F88" s="142"/>
      <c r="G88" s="142"/>
      <c r="H88" s="142"/>
      <c r="I88" s="143"/>
      <c r="J88" s="150"/>
      <c r="K88" s="151"/>
      <c r="L88" s="151"/>
      <c r="M88" s="151"/>
      <c r="N88" s="151"/>
      <c r="O88" s="151"/>
      <c r="P88" s="151"/>
      <c r="Q88" s="151"/>
      <c r="R88" s="151"/>
      <c r="S88" s="151"/>
      <c r="T88" s="151"/>
      <c r="U88" s="151"/>
      <c r="V88" s="151"/>
      <c r="W88" s="151"/>
      <c r="X88" s="151"/>
      <c r="Y88" s="151"/>
      <c r="Z88" s="151"/>
      <c r="AA88" s="151"/>
      <c r="AB88" s="151"/>
      <c r="AC88" s="151"/>
      <c r="AD88" s="151"/>
      <c r="AE88" s="151"/>
      <c r="AF88" s="151"/>
      <c r="AG88" s="151"/>
      <c r="AH88" s="151"/>
      <c r="AI88" s="151"/>
      <c r="AJ88" s="151"/>
      <c r="AK88" s="151"/>
      <c r="AL88" s="151"/>
      <c r="AM88" s="152"/>
      <c r="BH88" s="1" t="s">
        <v>28</v>
      </c>
    </row>
    <row r="89" spans="1:61" ht="9.75" hidden="1" customHeight="1">
      <c r="A89" s="141"/>
      <c r="B89" s="142"/>
      <c r="C89" s="142"/>
      <c r="D89" s="142"/>
      <c r="E89" s="142"/>
      <c r="F89" s="142"/>
      <c r="G89" s="142"/>
      <c r="H89" s="142"/>
      <c r="I89" s="143"/>
      <c r="J89" s="150"/>
      <c r="K89" s="151"/>
      <c r="L89" s="151"/>
      <c r="M89" s="151"/>
      <c r="N89" s="151"/>
      <c r="O89" s="151"/>
      <c r="P89" s="151"/>
      <c r="Q89" s="151"/>
      <c r="R89" s="151"/>
      <c r="S89" s="151"/>
      <c r="T89" s="151"/>
      <c r="U89" s="151"/>
      <c r="V89" s="151"/>
      <c r="W89" s="151"/>
      <c r="X89" s="151"/>
      <c r="Y89" s="151"/>
      <c r="Z89" s="151"/>
      <c r="AA89" s="151"/>
      <c r="AB89" s="151"/>
      <c r="AC89" s="151"/>
      <c r="AD89" s="151"/>
      <c r="AE89" s="151"/>
      <c r="AF89" s="151"/>
      <c r="AG89" s="151"/>
      <c r="AH89" s="151"/>
      <c r="AI89" s="151"/>
      <c r="AJ89" s="151"/>
      <c r="AK89" s="151"/>
      <c r="AL89" s="151"/>
      <c r="AM89" s="152"/>
      <c r="BH89" s="1" t="s">
        <v>28</v>
      </c>
    </row>
    <row r="90" spans="1:61" ht="9.75" hidden="1" customHeight="1">
      <c r="A90" s="141"/>
      <c r="B90" s="142"/>
      <c r="C90" s="142"/>
      <c r="D90" s="142"/>
      <c r="E90" s="142"/>
      <c r="F90" s="142"/>
      <c r="G90" s="142"/>
      <c r="H90" s="142"/>
      <c r="I90" s="143"/>
      <c r="J90" s="150"/>
      <c r="K90" s="151"/>
      <c r="L90" s="151"/>
      <c r="M90" s="151"/>
      <c r="N90" s="151"/>
      <c r="O90" s="151"/>
      <c r="P90" s="151"/>
      <c r="Q90" s="151"/>
      <c r="R90" s="151"/>
      <c r="S90" s="151"/>
      <c r="T90" s="151"/>
      <c r="U90" s="151"/>
      <c r="V90" s="151"/>
      <c r="W90" s="151"/>
      <c r="X90" s="151"/>
      <c r="Y90" s="151"/>
      <c r="Z90" s="151"/>
      <c r="AA90" s="151"/>
      <c r="AB90" s="151"/>
      <c r="AC90" s="151"/>
      <c r="AD90" s="151"/>
      <c r="AE90" s="151"/>
      <c r="AF90" s="151"/>
      <c r="AG90" s="151"/>
      <c r="AH90" s="151"/>
      <c r="AI90" s="151"/>
      <c r="AJ90" s="151"/>
      <c r="AK90" s="151"/>
      <c r="AL90" s="151"/>
      <c r="AM90" s="152"/>
      <c r="BH90" s="1" t="s">
        <v>28</v>
      </c>
    </row>
    <row r="91" spans="1:61" ht="9.75" hidden="1" customHeight="1">
      <c r="A91" s="141"/>
      <c r="B91" s="142"/>
      <c r="C91" s="142"/>
      <c r="D91" s="142"/>
      <c r="E91" s="142"/>
      <c r="F91" s="142"/>
      <c r="G91" s="142"/>
      <c r="H91" s="142"/>
      <c r="I91" s="143"/>
      <c r="J91" s="150"/>
      <c r="K91" s="151"/>
      <c r="L91" s="151"/>
      <c r="M91" s="151"/>
      <c r="N91" s="151"/>
      <c r="O91" s="151"/>
      <c r="P91" s="151"/>
      <c r="Q91" s="151"/>
      <c r="R91" s="151"/>
      <c r="S91" s="151"/>
      <c r="T91" s="151"/>
      <c r="U91" s="151"/>
      <c r="V91" s="151"/>
      <c r="W91" s="151"/>
      <c r="X91" s="151"/>
      <c r="Y91" s="151"/>
      <c r="Z91" s="151"/>
      <c r="AA91" s="151"/>
      <c r="AB91" s="151"/>
      <c r="AC91" s="151"/>
      <c r="AD91" s="151"/>
      <c r="AE91" s="151"/>
      <c r="AF91" s="151"/>
      <c r="AG91" s="151"/>
      <c r="AH91" s="151"/>
      <c r="AI91" s="151"/>
      <c r="AJ91" s="151"/>
      <c r="AK91" s="151"/>
      <c r="AL91" s="151"/>
      <c r="AM91" s="152"/>
      <c r="BH91" s="1" t="s">
        <v>28</v>
      </c>
    </row>
    <row r="92" spans="1:61" ht="9.75" hidden="1" customHeight="1">
      <c r="A92" s="141"/>
      <c r="B92" s="142"/>
      <c r="C92" s="142"/>
      <c r="D92" s="142"/>
      <c r="E92" s="142"/>
      <c r="F92" s="142"/>
      <c r="G92" s="142"/>
      <c r="H92" s="142"/>
      <c r="I92" s="143"/>
      <c r="J92" s="150"/>
      <c r="K92" s="151"/>
      <c r="L92" s="151"/>
      <c r="M92" s="151"/>
      <c r="N92" s="151"/>
      <c r="O92" s="151"/>
      <c r="P92" s="151"/>
      <c r="Q92" s="151"/>
      <c r="R92" s="151"/>
      <c r="S92" s="151"/>
      <c r="T92" s="151"/>
      <c r="U92" s="151"/>
      <c r="V92" s="151"/>
      <c r="W92" s="151"/>
      <c r="X92" s="151"/>
      <c r="Y92" s="151"/>
      <c r="Z92" s="151"/>
      <c r="AA92" s="151"/>
      <c r="AB92" s="151"/>
      <c r="AC92" s="151"/>
      <c r="AD92" s="151"/>
      <c r="AE92" s="151"/>
      <c r="AF92" s="151"/>
      <c r="AG92" s="151"/>
      <c r="AH92" s="151"/>
      <c r="AI92" s="151"/>
      <c r="AJ92" s="151"/>
      <c r="AK92" s="151"/>
      <c r="AL92" s="151"/>
      <c r="AM92" s="152"/>
      <c r="BH92" s="1" t="s">
        <v>28</v>
      </c>
    </row>
    <row r="93" spans="1:61" ht="9.75" hidden="1" customHeight="1">
      <c r="A93" s="141"/>
      <c r="B93" s="142"/>
      <c r="C93" s="142"/>
      <c r="D93" s="142"/>
      <c r="E93" s="142"/>
      <c r="F93" s="142"/>
      <c r="G93" s="142"/>
      <c r="H93" s="142"/>
      <c r="I93" s="143"/>
      <c r="J93" s="150"/>
      <c r="K93" s="151"/>
      <c r="L93" s="151"/>
      <c r="M93" s="151"/>
      <c r="N93" s="151"/>
      <c r="O93" s="151"/>
      <c r="P93" s="151"/>
      <c r="Q93" s="151"/>
      <c r="R93" s="151"/>
      <c r="S93" s="151"/>
      <c r="T93" s="151"/>
      <c r="U93" s="151"/>
      <c r="V93" s="151"/>
      <c r="W93" s="151"/>
      <c r="X93" s="151"/>
      <c r="Y93" s="151"/>
      <c r="Z93" s="151"/>
      <c r="AA93" s="151"/>
      <c r="AB93" s="151"/>
      <c r="AC93" s="151"/>
      <c r="AD93" s="151"/>
      <c r="AE93" s="151"/>
      <c r="AF93" s="151"/>
      <c r="AG93" s="151"/>
      <c r="AH93" s="151"/>
      <c r="AI93" s="151"/>
      <c r="AJ93" s="151"/>
      <c r="AK93" s="151"/>
      <c r="AL93" s="151"/>
      <c r="AM93" s="152"/>
      <c r="BG93" s="1" t="s">
        <v>68</v>
      </c>
      <c r="BH93" s="1" t="s">
        <v>50</v>
      </c>
      <c r="BI93" s="10" t="str">
        <f>"ITEM" &amp; BH93 &amp; BG93 &amp;"="&amp; IF(TRIM($J93)="","",$J93)</f>
        <v>ITEM5_2#KBN1_4=</v>
      </c>
    </row>
    <row r="94" spans="1:61" ht="9.75" hidden="1" customHeight="1">
      <c r="A94" s="123"/>
      <c r="B94" s="124"/>
      <c r="C94" s="124"/>
      <c r="D94" s="124"/>
      <c r="E94" s="124"/>
      <c r="F94" s="124"/>
      <c r="G94" s="124"/>
      <c r="H94" s="124"/>
      <c r="I94" s="125"/>
      <c r="J94" s="137"/>
      <c r="K94" s="128"/>
      <c r="L94" s="128"/>
      <c r="M94" s="128"/>
      <c r="N94" s="128"/>
      <c r="O94" s="128"/>
      <c r="P94" s="128"/>
      <c r="Q94" s="128"/>
      <c r="R94" s="128"/>
      <c r="S94" s="128"/>
      <c r="T94" s="128"/>
      <c r="U94" s="128"/>
      <c r="V94" s="128"/>
      <c r="W94" s="128"/>
      <c r="X94" s="128"/>
      <c r="Y94" s="128"/>
      <c r="Z94" s="128"/>
      <c r="AA94" s="128"/>
      <c r="AB94" s="128"/>
      <c r="AC94" s="128"/>
      <c r="AD94" s="128"/>
      <c r="AE94" s="128"/>
      <c r="AF94" s="128"/>
      <c r="AG94" s="128"/>
      <c r="AH94" s="128"/>
      <c r="AI94" s="128"/>
      <c r="AJ94" s="128"/>
      <c r="AK94" s="128"/>
      <c r="AL94" s="128"/>
      <c r="AM94" s="129"/>
      <c r="BG94" s="1" t="s">
        <v>68</v>
      </c>
      <c r="BH94" s="1" t="s">
        <v>51</v>
      </c>
      <c r="BI94" s="10" t="str">
        <f>"ITEM" &amp; BH94 &amp; BG94 &amp;"="&amp; IF(TRIM($J94)="","",$J94)</f>
        <v>ITEM5_3#KBN1_4=</v>
      </c>
    </row>
    <row r="95" spans="1:61" ht="9.75" hidden="1" customHeight="1">
      <c r="A95" s="120" t="s">
        <v>52</v>
      </c>
      <c r="B95" s="121"/>
      <c r="C95" s="121"/>
      <c r="D95" s="121"/>
      <c r="E95" s="121"/>
      <c r="F95" s="121"/>
      <c r="G95" s="121"/>
      <c r="H95" s="121"/>
      <c r="I95" s="122"/>
      <c r="J95" s="144" t="s">
        <v>37</v>
      </c>
      <c r="K95" s="159"/>
      <c r="L95" s="82" t="s">
        <v>53</v>
      </c>
      <c r="M95" s="82"/>
      <c r="N95" s="82"/>
      <c r="O95" s="82"/>
      <c r="P95" s="82"/>
      <c r="Q95" s="82"/>
      <c r="R95" s="82"/>
      <c r="S95" s="82"/>
      <c r="T95" s="82"/>
      <c r="U95" s="82"/>
      <c r="V95" s="82"/>
      <c r="W95" s="82"/>
      <c r="X95" s="160" t="s">
        <v>37</v>
      </c>
      <c r="Y95" s="159"/>
      <c r="Z95" s="154" t="s">
        <v>54</v>
      </c>
      <c r="AA95" s="154"/>
      <c r="AB95" s="154"/>
      <c r="AC95" s="154"/>
      <c r="AD95" s="154"/>
      <c r="AE95" s="154"/>
      <c r="AF95" s="154"/>
      <c r="AG95" s="154"/>
      <c r="AH95" s="154"/>
      <c r="AI95" s="154"/>
      <c r="AJ95" s="154"/>
      <c r="AK95" s="154"/>
      <c r="AL95" s="154"/>
      <c r="AM95" s="155"/>
      <c r="BF95" s="1" t="b">
        <f>IF($K95="○",TRUE,IF($K95="",FALSE,"INPUT_ERROR"))</f>
        <v>0</v>
      </c>
      <c r="BG95" s="1" t="s">
        <v>68</v>
      </c>
      <c r="BH95" s="1">
        <v>6</v>
      </c>
      <c r="BI95" s="10" t="str">
        <f>"ITEM" &amp; BH95&amp; BG95 &amp; "="&amp; BF95</f>
        <v>ITEM6#KBN1_4=FALSE</v>
      </c>
    </row>
    <row r="96" spans="1:61" ht="9.75" hidden="1" customHeight="1">
      <c r="A96" s="141"/>
      <c r="B96" s="142"/>
      <c r="C96" s="142"/>
      <c r="D96" s="142"/>
      <c r="E96" s="142"/>
      <c r="F96" s="142"/>
      <c r="G96" s="142"/>
      <c r="H96" s="142"/>
      <c r="I96" s="143"/>
      <c r="J96" s="144"/>
      <c r="K96" s="159"/>
      <c r="L96" s="82"/>
      <c r="M96" s="82"/>
      <c r="N96" s="82"/>
      <c r="O96" s="82"/>
      <c r="P96" s="82"/>
      <c r="Q96" s="82"/>
      <c r="R96" s="82"/>
      <c r="S96" s="82"/>
      <c r="T96" s="82"/>
      <c r="U96" s="82"/>
      <c r="V96" s="82"/>
      <c r="W96" s="82"/>
      <c r="X96" s="160"/>
      <c r="Y96" s="159"/>
      <c r="Z96" s="82"/>
      <c r="AA96" s="82"/>
      <c r="AB96" s="82"/>
      <c r="AC96" s="82"/>
      <c r="AD96" s="82"/>
      <c r="AE96" s="82"/>
      <c r="AF96" s="82"/>
      <c r="AG96" s="82"/>
      <c r="AH96" s="82"/>
      <c r="AI96" s="82"/>
      <c r="AJ96" s="82"/>
      <c r="AK96" s="82"/>
      <c r="AL96" s="82"/>
      <c r="AM96" s="138"/>
      <c r="BF96" s="1" t="b">
        <f>IF($Y95="○",TRUE,IF($Y95="",FALSE,"INPUT_ERROR"))</f>
        <v>0</v>
      </c>
      <c r="BG96" s="1" t="s">
        <v>68</v>
      </c>
      <c r="BH96" s="1">
        <v>7</v>
      </c>
      <c r="BI96" s="10" t="str">
        <f t="shared" ref="BI96:BI101" si="2">"ITEM" &amp; BH96 &amp; BG96 &amp;"="&amp; BF96</f>
        <v>ITEM7#KBN1_4=FALSE</v>
      </c>
    </row>
    <row r="97" spans="1:61" ht="9.75" hidden="1" customHeight="1">
      <c r="A97" s="141"/>
      <c r="B97" s="142"/>
      <c r="C97" s="142"/>
      <c r="D97" s="142"/>
      <c r="E97" s="142"/>
      <c r="F97" s="142"/>
      <c r="G97" s="142"/>
      <c r="H97" s="142"/>
      <c r="I97" s="143"/>
      <c r="J97" s="144" t="s">
        <v>37</v>
      </c>
      <c r="K97" s="159"/>
      <c r="L97" s="82" t="s">
        <v>55</v>
      </c>
      <c r="M97" s="82"/>
      <c r="N97" s="82"/>
      <c r="O97" s="82"/>
      <c r="P97" s="82"/>
      <c r="Q97" s="82"/>
      <c r="R97" s="82"/>
      <c r="S97" s="82"/>
      <c r="T97" s="82"/>
      <c r="U97" s="82"/>
      <c r="V97" s="82"/>
      <c r="W97" s="82"/>
      <c r="X97" s="160" t="s">
        <v>37</v>
      </c>
      <c r="Y97" s="159"/>
      <c r="Z97" s="82" t="s">
        <v>56</v>
      </c>
      <c r="AA97" s="82"/>
      <c r="AB97" s="82"/>
      <c r="AC97" s="82"/>
      <c r="AD97" s="82"/>
      <c r="AE97" s="82"/>
      <c r="AF97" s="82"/>
      <c r="AG97" s="82"/>
      <c r="AH97" s="82"/>
      <c r="AI97" s="82"/>
      <c r="AJ97" s="82"/>
      <c r="AK97" s="82"/>
      <c r="AL97" s="82"/>
      <c r="AM97" s="138"/>
      <c r="BF97" s="1" t="b">
        <f>IF($K97="○",TRUE,IF($K97="",FALSE,"INPUT_ERROR"))</f>
        <v>0</v>
      </c>
      <c r="BG97" s="1" t="s">
        <v>68</v>
      </c>
      <c r="BH97" s="1">
        <v>8</v>
      </c>
      <c r="BI97" s="10" t="str">
        <f t="shared" si="2"/>
        <v>ITEM8#KBN1_4=FALSE</v>
      </c>
    </row>
    <row r="98" spans="1:61" ht="9.75" hidden="1" customHeight="1">
      <c r="A98" s="141"/>
      <c r="B98" s="142"/>
      <c r="C98" s="142"/>
      <c r="D98" s="142"/>
      <c r="E98" s="142"/>
      <c r="F98" s="142"/>
      <c r="G98" s="142"/>
      <c r="H98" s="142"/>
      <c r="I98" s="143"/>
      <c r="J98" s="144"/>
      <c r="K98" s="159"/>
      <c r="L98" s="82"/>
      <c r="M98" s="82"/>
      <c r="N98" s="82"/>
      <c r="O98" s="82"/>
      <c r="P98" s="82"/>
      <c r="Q98" s="82"/>
      <c r="R98" s="82"/>
      <c r="S98" s="82"/>
      <c r="T98" s="82"/>
      <c r="U98" s="82"/>
      <c r="V98" s="82"/>
      <c r="W98" s="82"/>
      <c r="X98" s="160"/>
      <c r="Y98" s="159"/>
      <c r="Z98" s="82"/>
      <c r="AA98" s="82"/>
      <c r="AB98" s="82"/>
      <c r="AC98" s="82"/>
      <c r="AD98" s="82"/>
      <c r="AE98" s="82"/>
      <c r="AF98" s="82"/>
      <c r="AG98" s="82"/>
      <c r="AH98" s="82"/>
      <c r="AI98" s="82"/>
      <c r="AJ98" s="82"/>
      <c r="AK98" s="82"/>
      <c r="AL98" s="82"/>
      <c r="AM98" s="138"/>
      <c r="BF98" s="1" t="b">
        <f>IF($Y97="○",TRUE,IF($Y97="",FALSE,"INPUT_ERROR"))</f>
        <v>0</v>
      </c>
      <c r="BG98" s="1" t="s">
        <v>68</v>
      </c>
      <c r="BH98" s="1">
        <v>9</v>
      </c>
      <c r="BI98" s="10" t="str">
        <f t="shared" si="2"/>
        <v>ITEM9#KBN1_4=FALSE</v>
      </c>
    </row>
    <row r="99" spans="1:61" ht="9.75" hidden="1" customHeight="1">
      <c r="A99" s="141"/>
      <c r="B99" s="142"/>
      <c r="C99" s="142"/>
      <c r="D99" s="142"/>
      <c r="E99" s="142"/>
      <c r="F99" s="142"/>
      <c r="G99" s="142"/>
      <c r="H99" s="142"/>
      <c r="I99" s="143"/>
      <c r="J99" s="144" t="s">
        <v>37</v>
      </c>
      <c r="K99" s="159"/>
      <c r="L99" s="82" t="s">
        <v>57</v>
      </c>
      <c r="M99" s="82"/>
      <c r="N99" s="82"/>
      <c r="O99" s="82"/>
      <c r="P99" s="82"/>
      <c r="Q99" s="82"/>
      <c r="R99" s="82"/>
      <c r="S99" s="82"/>
      <c r="T99" s="82"/>
      <c r="U99" s="82"/>
      <c r="V99" s="82"/>
      <c r="W99" s="82"/>
      <c r="X99" s="160" t="s">
        <v>37</v>
      </c>
      <c r="Y99" s="159"/>
      <c r="Z99" s="82" t="s">
        <v>58</v>
      </c>
      <c r="AA99" s="82"/>
      <c r="AB99" s="82"/>
      <c r="AC99" s="82"/>
      <c r="AD99" s="82"/>
      <c r="AE99" s="82"/>
      <c r="AF99" s="82"/>
      <c r="AG99" s="82"/>
      <c r="AH99" s="82"/>
      <c r="AI99" s="82"/>
      <c r="AJ99" s="82"/>
      <c r="AK99" s="82"/>
      <c r="AL99" s="82"/>
      <c r="AM99" s="138"/>
      <c r="BF99" s="1" t="b">
        <f>IF($K99="○",TRUE,IF($K99="",FALSE,"INPUT_ERROR"))</f>
        <v>0</v>
      </c>
      <c r="BG99" s="1" t="s">
        <v>68</v>
      </c>
      <c r="BH99" s="1">
        <v>10</v>
      </c>
      <c r="BI99" s="10" t="str">
        <f t="shared" si="2"/>
        <v>ITEM10#KBN1_4=FALSE</v>
      </c>
    </row>
    <row r="100" spans="1:61" ht="9.75" hidden="1" customHeight="1">
      <c r="A100" s="141"/>
      <c r="B100" s="142"/>
      <c r="C100" s="142"/>
      <c r="D100" s="142"/>
      <c r="E100" s="142"/>
      <c r="F100" s="142"/>
      <c r="G100" s="142"/>
      <c r="H100" s="142"/>
      <c r="I100" s="143"/>
      <c r="J100" s="144"/>
      <c r="K100" s="159"/>
      <c r="L100" s="82"/>
      <c r="M100" s="82"/>
      <c r="N100" s="82"/>
      <c r="O100" s="82"/>
      <c r="P100" s="82"/>
      <c r="Q100" s="82"/>
      <c r="R100" s="82"/>
      <c r="S100" s="82"/>
      <c r="T100" s="82"/>
      <c r="U100" s="82"/>
      <c r="V100" s="82"/>
      <c r="W100" s="82"/>
      <c r="X100" s="160"/>
      <c r="Y100" s="159"/>
      <c r="Z100" s="82"/>
      <c r="AA100" s="82"/>
      <c r="AB100" s="82"/>
      <c r="AC100" s="82"/>
      <c r="AD100" s="82"/>
      <c r="AE100" s="82"/>
      <c r="AF100" s="82"/>
      <c r="AG100" s="82"/>
      <c r="AH100" s="82"/>
      <c r="AI100" s="82"/>
      <c r="AJ100" s="82"/>
      <c r="AK100" s="82"/>
      <c r="AL100" s="82"/>
      <c r="AM100" s="138"/>
      <c r="BF100" s="1" t="b">
        <f>IF($Y99="○",TRUE,IF($Y99="",FALSE,"INPUT_ERROR"))</f>
        <v>0</v>
      </c>
      <c r="BG100" s="1" t="s">
        <v>68</v>
      </c>
      <c r="BH100" s="1">
        <v>11</v>
      </c>
      <c r="BI100" s="10" t="str">
        <f t="shared" si="2"/>
        <v>ITEM11#KBN1_4=FALSE</v>
      </c>
    </row>
    <row r="101" spans="1:61" ht="9.75" hidden="1" customHeight="1">
      <c r="A101" s="141"/>
      <c r="B101" s="142"/>
      <c r="C101" s="142"/>
      <c r="D101" s="142"/>
      <c r="E101" s="142"/>
      <c r="F101" s="142"/>
      <c r="G101" s="142"/>
      <c r="H101" s="142"/>
      <c r="I101" s="143"/>
      <c r="J101" s="144" t="s">
        <v>37</v>
      </c>
      <c r="K101" s="159"/>
      <c r="L101" s="82" t="s">
        <v>59</v>
      </c>
      <c r="M101" s="82"/>
      <c r="N101" s="82"/>
      <c r="O101" s="160" t="s">
        <v>60</v>
      </c>
      <c r="P101" s="151"/>
      <c r="Q101" s="151"/>
      <c r="R101" s="151"/>
      <c r="S101" s="151"/>
      <c r="T101" s="151"/>
      <c r="U101" s="151"/>
      <c r="V101" s="151"/>
      <c r="W101" s="151"/>
      <c r="X101" s="151"/>
      <c r="Y101" s="151"/>
      <c r="Z101" s="151"/>
      <c r="AA101" s="151"/>
      <c r="AB101" s="151"/>
      <c r="AC101" s="151"/>
      <c r="AD101" s="151"/>
      <c r="AE101" s="151"/>
      <c r="AF101" s="151"/>
      <c r="AG101" s="151"/>
      <c r="AH101" s="151"/>
      <c r="AI101" s="151"/>
      <c r="AJ101" s="151"/>
      <c r="AK101" s="151"/>
      <c r="AL101" s="82" t="s">
        <v>61</v>
      </c>
      <c r="AM101" s="138"/>
      <c r="BF101" s="1" t="b">
        <f>IF($K101="○",TRUE,IF($K101="",FALSE,"INPUT_ERROR"))</f>
        <v>0</v>
      </c>
      <c r="BG101" s="1" t="s">
        <v>68</v>
      </c>
      <c r="BH101" s="1">
        <v>12</v>
      </c>
      <c r="BI101" s="10" t="str">
        <f t="shared" si="2"/>
        <v>ITEM12#KBN1_4=FALSE</v>
      </c>
    </row>
    <row r="102" spans="1:61" ht="9.75" hidden="1" customHeight="1" thickBot="1">
      <c r="A102" s="123"/>
      <c r="B102" s="124"/>
      <c r="C102" s="124"/>
      <c r="D102" s="124"/>
      <c r="E102" s="124"/>
      <c r="F102" s="124"/>
      <c r="G102" s="124"/>
      <c r="H102" s="124"/>
      <c r="I102" s="125"/>
      <c r="J102" s="161"/>
      <c r="K102" s="162"/>
      <c r="L102" s="98"/>
      <c r="M102" s="98"/>
      <c r="N102" s="98"/>
      <c r="O102" s="163"/>
      <c r="P102" s="128"/>
      <c r="Q102" s="128"/>
      <c r="R102" s="128"/>
      <c r="S102" s="128"/>
      <c r="T102" s="128"/>
      <c r="U102" s="128"/>
      <c r="V102" s="128"/>
      <c r="W102" s="128"/>
      <c r="X102" s="128"/>
      <c r="Y102" s="128"/>
      <c r="Z102" s="128"/>
      <c r="AA102" s="128"/>
      <c r="AB102" s="128"/>
      <c r="AC102" s="128"/>
      <c r="AD102" s="128"/>
      <c r="AE102" s="128"/>
      <c r="AF102" s="128"/>
      <c r="AG102" s="128"/>
      <c r="AH102" s="128"/>
      <c r="AI102" s="128"/>
      <c r="AJ102" s="128"/>
      <c r="AK102" s="128"/>
      <c r="AL102" s="98"/>
      <c r="AM102" s="156"/>
      <c r="BG102" s="1" t="s">
        <v>68</v>
      </c>
      <c r="BH102" s="1">
        <v>13</v>
      </c>
      <c r="BI102" s="10" t="str">
        <f>"ITEM" &amp; BH102 &amp; BG102 &amp;"="&amp;  IF(TRIM($P101)="","",$P101)</f>
        <v>ITEM13#KBN1_4=</v>
      </c>
    </row>
    <row r="103" spans="1:61" ht="9.75" hidden="1" customHeight="1">
      <c r="A103" s="164" t="s">
        <v>69</v>
      </c>
      <c r="B103" s="165"/>
      <c r="C103" s="165"/>
      <c r="D103" s="165"/>
      <c r="E103" s="165"/>
      <c r="F103" s="165"/>
      <c r="G103" s="165"/>
      <c r="H103" s="165"/>
      <c r="I103" s="165"/>
      <c r="J103" s="165"/>
      <c r="K103" s="165"/>
      <c r="L103" s="165"/>
      <c r="M103" s="165"/>
      <c r="N103" s="165"/>
      <c r="O103" s="165"/>
      <c r="P103" s="165"/>
      <c r="Q103" s="165"/>
      <c r="R103" s="165"/>
      <c r="S103" s="165"/>
      <c r="T103" s="165"/>
      <c r="U103" s="165"/>
      <c r="V103" s="165"/>
      <c r="W103" s="165"/>
      <c r="X103" s="165"/>
      <c r="Y103" s="165"/>
      <c r="Z103" s="165"/>
      <c r="AA103" s="165"/>
      <c r="AB103" s="165"/>
      <c r="AC103" s="165"/>
      <c r="AD103" s="165"/>
      <c r="AE103" s="165"/>
      <c r="AF103" s="165"/>
      <c r="AG103" s="165"/>
      <c r="AH103" s="165"/>
      <c r="AI103" s="165"/>
      <c r="AJ103" s="165"/>
      <c r="AK103" s="165"/>
      <c r="AL103" s="165"/>
      <c r="AM103" s="166"/>
      <c r="BH103" s="1" t="s">
        <v>28</v>
      </c>
    </row>
    <row r="104" spans="1:61" ht="9.75" hidden="1" customHeight="1" thickBot="1">
      <c r="A104" s="167"/>
      <c r="B104" s="168"/>
      <c r="C104" s="168"/>
      <c r="D104" s="168"/>
      <c r="E104" s="168"/>
      <c r="F104" s="168"/>
      <c r="G104" s="168"/>
      <c r="H104" s="168"/>
      <c r="I104" s="168"/>
      <c r="J104" s="168"/>
      <c r="K104" s="168"/>
      <c r="L104" s="168"/>
      <c r="M104" s="168"/>
      <c r="N104" s="168"/>
      <c r="O104" s="168"/>
      <c r="P104" s="168"/>
      <c r="Q104" s="168"/>
      <c r="R104" s="168"/>
      <c r="S104" s="168"/>
      <c r="T104" s="168"/>
      <c r="U104" s="168"/>
      <c r="V104" s="168"/>
      <c r="W104" s="168"/>
      <c r="X104" s="168"/>
      <c r="Y104" s="168"/>
      <c r="Z104" s="168"/>
      <c r="AA104" s="168"/>
      <c r="AB104" s="168"/>
      <c r="AC104" s="168"/>
      <c r="AD104" s="168"/>
      <c r="AE104" s="168"/>
      <c r="AF104" s="168"/>
      <c r="AG104" s="168"/>
      <c r="AH104" s="168"/>
      <c r="AI104" s="168"/>
      <c r="AJ104" s="168"/>
      <c r="AK104" s="168"/>
      <c r="AL104" s="168"/>
      <c r="AM104" s="169"/>
      <c r="BH104" s="1" t="s">
        <v>28</v>
      </c>
    </row>
    <row r="105" spans="1:61" ht="9.75" hidden="1" customHeight="1">
      <c r="A105" s="120" t="s">
        <v>46</v>
      </c>
      <c r="B105" s="121"/>
      <c r="C105" s="121"/>
      <c r="D105" s="121"/>
      <c r="E105" s="121"/>
      <c r="F105" s="121"/>
      <c r="G105" s="121"/>
      <c r="H105" s="121"/>
      <c r="I105" s="122"/>
      <c r="J105" s="150"/>
      <c r="K105" s="151"/>
      <c r="L105" s="151"/>
      <c r="M105" s="151"/>
      <c r="N105" s="151"/>
      <c r="O105" s="151"/>
      <c r="P105" s="151"/>
      <c r="Q105" s="151"/>
      <c r="R105" s="151"/>
      <c r="S105" s="151"/>
      <c r="T105" s="151"/>
      <c r="U105" s="151"/>
      <c r="V105" s="151"/>
      <c r="W105" s="151"/>
      <c r="X105" s="151"/>
      <c r="Y105" s="151"/>
      <c r="Z105" s="151"/>
      <c r="AA105" s="151"/>
      <c r="AB105" s="151"/>
      <c r="AC105" s="151"/>
      <c r="AD105" s="151"/>
      <c r="AE105" s="151"/>
      <c r="AF105" s="151"/>
      <c r="AG105" s="151"/>
      <c r="AH105" s="151"/>
      <c r="AI105" s="151"/>
      <c r="AJ105" s="151"/>
      <c r="AK105" s="151"/>
      <c r="AL105" s="151"/>
      <c r="AM105" s="152"/>
      <c r="BG105" s="1" t="s">
        <v>70</v>
      </c>
      <c r="BH105" s="1">
        <v>4</v>
      </c>
      <c r="BI105" s="10" t="str">
        <f>"ITEM" &amp; BH105 &amp; BG105 &amp;"="&amp; IF(TRIM($J105)="","",$J105)</f>
        <v>ITEM4#KBN1_5=</v>
      </c>
    </row>
    <row r="106" spans="1:61" ht="9.75" hidden="1" customHeight="1">
      <c r="A106" s="141"/>
      <c r="B106" s="142"/>
      <c r="C106" s="142"/>
      <c r="D106" s="142"/>
      <c r="E106" s="142"/>
      <c r="F106" s="142"/>
      <c r="G106" s="142"/>
      <c r="H106" s="142"/>
      <c r="I106" s="143"/>
      <c r="J106" s="150"/>
      <c r="K106" s="151"/>
      <c r="L106" s="151"/>
      <c r="M106" s="151"/>
      <c r="N106" s="151"/>
      <c r="O106" s="151"/>
      <c r="P106" s="151"/>
      <c r="Q106" s="151"/>
      <c r="R106" s="151"/>
      <c r="S106" s="151"/>
      <c r="T106" s="151"/>
      <c r="U106" s="151"/>
      <c r="V106" s="151"/>
      <c r="W106" s="151"/>
      <c r="X106" s="151"/>
      <c r="Y106" s="151"/>
      <c r="Z106" s="151"/>
      <c r="AA106" s="151"/>
      <c r="AB106" s="151"/>
      <c r="AC106" s="151"/>
      <c r="AD106" s="151"/>
      <c r="AE106" s="151"/>
      <c r="AF106" s="151"/>
      <c r="AG106" s="151"/>
      <c r="AH106" s="151"/>
      <c r="AI106" s="151"/>
      <c r="AJ106" s="151"/>
      <c r="AK106" s="151"/>
      <c r="AL106" s="151"/>
      <c r="AM106" s="152"/>
      <c r="BH106" s="1" t="s">
        <v>28</v>
      </c>
    </row>
    <row r="107" spans="1:61" ht="9.75" hidden="1" customHeight="1">
      <c r="A107" s="120" t="s">
        <v>48</v>
      </c>
      <c r="B107" s="121"/>
      <c r="C107" s="121"/>
      <c r="D107" s="121"/>
      <c r="E107" s="121"/>
      <c r="F107" s="121"/>
      <c r="G107" s="121"/>
      <c r="H107" s="121"/>
      <c r="I107" s="122"/>
      <c r="J107" s="136"/>
      <c r="K107" s="126"/>
      <c r="L107" s="126"/>
      <c r="M107" s="126"/>
      <c r="N107" s="126"/>
      <c r="O107" s="126"/>
      <c r="P107" s="126"/>
      <c r="Q107" s="126"/>
      <c r="R107" s="126"/>
      <c r="S107" s="126"/>
      <c r="T107" s="126"/>
      <c r="U107" s="126"/>
      <c r="V107" s="126"/>
      <c r="W107" s="126"/>
      <c r="X107" s="126"/>
      <c r="Y107" s="126"/>
      <c r="Z107" s="126"/>
      <c r="AA107" s="126"/>
      <c r="AB107" s="126"/>
      <c r="AC107" s="126"/>
      <c r="AD107" s="126"/>
      <c r="AE107" s="126"/>
      <c r="AF107" s="126"/>
      <c r="AG107" s="126"/>
      <c r="AH107" s="126"/>
      <c r="AI107" s="126"/>
      <c r="AJ107" s="126"/>
      <c r="AK107" s="126"/>
      <c r="AL107" s="126"/>
      <c r="AM107" s="127"/>
      <c r="BG107" s="1" t="s">
        <v>70</v>
      </c>
      <c r="BH107" s="1" t="s">
        <v>49</v>
      </c>
      <c r="BI107" s="10" t="str">
        <f>"ITEM" &amp; BH107 &amp; BG107 &amp;"="&amp; IF(TRIM($J107)="","",$J107)</f>
        <v>ITEM5_1#KBN1_5=</v>
      </c>
    </row>
    <row r="108" spans="1:61" ht="9.75" hidden="1" customHeight="1">
      <c r="A108" s="141"/>
      <c r="B108" s="142"/>
      <c r="C108" s="142"/>
      <c r="D108" s="142"/>
      <c r="E108" s="142"/>
      <c r="F108" s="142"/>
      <c r="G108" s="142"/>
      <c r="H108" s="142"/>
      <c r="I108" s="143"/>
      <c r="J108" s="150"/>
      <c r="K108" s="151"/>
      <c r="L108" s="151"/>
      <c r="M108" s="151"/>
      <c r="N108" s="151"/>
      <c r="O108" s="151"/>
      <c r="P108" s="151"/>
      <c r="Q108" s="151"/>
      <c r="R108" s="151"/>
      <c r="S108" s="151"/>
      <c r="T108" s="151"/>
      <c r="U108" s="151"/>
      <c r="V108" s="151"/>
      <c r="W108" s="151"/>
      <c r="X108" s="151"/>
      <c r="Y108" s="151"/>
      <c r="Z108" s="151"/>
      <c r="AA108" s="151"/>
      <c r="AB108" s="151"/>
      <c r="AC108" s="151"/>
      <c r="AD108" s="151"/>
      <c r="AE108" s="151"/>
      <c r="AF108" s="151"/>
      <c r="AG108" s="151"/>
      <c r="AH108" s="151"/>
      <c r="AI108" s="151"/>
      <c r="AJ108" s="151"/>
      <c r="AK108" s="151"/>
      <c r="AL108" s="151"/>
      <c r="AM108" s="152"/>
      <c r="BH108" s="1" t="s">
        <v>28</v>
      </c>
    </row>
    <row r="109" spans="1:61" ht="9.75" hidden="1" customHeight="1">
      <c r="A109" s="141"/>
      <c r="B109" s="142"/>
      <c r="C109" s="142"/>
      <c r="D109" s="142"/>
      <c r="E109" s="142"/>
      <c r="F109" s="142"/>
      <c r="G109" s="142"/>
      <c r="H109" s="142"/>
      <c r="I109" s="143"/>
      <c r="J109" s="150"/>
      <c r="K109" s="151"/>
      <c r="L109" s="151"/>
      <c r="M109" s="151"/>
      <c r="N109" s="151"/>
      <c r="O109" s="151"/>
      <c r="P109" s="151"/>
      <c r="Q109" s="151"/>
      <c r="R109" s="151"/>
      <c r="S109" s="151"/>
      <c r="T109" s="151"/>
      <c r="U109" s="151"/>
      <c r="V109" s="151"/>
      <c r="W109" s="151"/>
      <c r="X109" s="151"/>
      <c r="Y109" s="151"/>
      <c r="Z109" s="151"/>
      <c r="AA109" s="151"/>
      <c r="AB109" s="151"/>
      <c r="AC109" s="151"/>
      <c r="AD109" s="151"/>
      <c r="AE109" s="151"/>
      <c r="AF109" s="151"/>
      <c r="AG109" s="151"/>
      <c r="AH109" s="151"/>
      <c r="AI109" s="151"/>
      <c r="AJ109" s="151"/>
      <c r="AK109" s="151"/>
      <c r="AL109" s="151"/>
      <c r="AM109" s="152"/>
      <c r="BH109" s="1" t="s">
        <v>28</v>
      </c>
    </row>
    <row r="110" spans="1:61" ht="9.75" hidden="1" customHeight="1">
      <c r="A110" s="141"/>
      <c r="B110" s="142"/>
      <c r="C110" s="142"/>
      <c r="D110" s="142"/>
      <c r="E110" s="142"/>
      <c r="F110" s="142"/>
      <c r="G110" s="142"/>
      <c r="H110" s="142"/>
      <c r="I110" s="143"/>
      <c r="J110" s="150"/>
      <c r="K110" s="151"/>
      <c r="L110" s="151"/>
      <c r="M110" s="151"/>
      <c r="N110" s="151"/>
      <c r="O110" s="151"/>
      <c r="P110" s="151"/>
      <c r="Q110" s="151"/>
      <c r="R110" s="151"/>
      <c r="S110" s="151"/>
      <c r="T110" s="151"/>
      <c r="U110" s="151"/>
      <c r="V110" s="151"/>
      <c r="W110" s="151"/>
      <c r="X110" s="151"/>
      <c r="Y110" s="151"/>
      <c r="Z110" s="151"/>
      <c r="AA110" s="151"/>
      <c r="AB110" s="151"/>
      <c r="AC110" s="151"/>
      <c r="AD110" s="151"/>
      <c r="AE110" s="151"/>
      <c r="AF110" s="151"/>
      <c r="AG110" s="151"/>
      <c r="AH110" s="151"/>
      <c r="AI110" s="151"/>
      <c r="AJ110" s="151"/>
      <c r="AK110" s="151"/>
      <c r="AL110" s="151"/>
      <c r="AM110" s="152"/>
      <c r="BH110" s="1" t="s">
        <v>28</v>
      </c>
    </row>
    <row r="111" spans="1:61" ht="9.75" hidden="1" customHeight="1">
      <c r="A111" s="141"/>
      <c r="B111" s="142"/>
      <c r="C111" s="142"/>
      <c r="D111" s="142"/>
      <c r="E111" s="142"/>
      <c r="F111" s="142"/>
      <c r="G111" s="142"/>
      <c r="H111" s="142"/>
      <c r="I111" s="143"/>
      <c r="J111" s="150"/>
      <c r="K111" s="151"/>
      <c r="L111" s="151"/>
      <c r="M111" s="151"/>
      <c r="N111" s="151"/>
      <c r="O111" s="151"/>
      <c r="P111" s="151"/>
      <c r="Q111" s="151"/>
      <c r="R111" s="151"/>
      <c r="S111" s="151"/>
      <c r="T111" s="151"/>
      <c r="U111" s="151"/>
      <c r="V111" s="151"/>
      <c r="W111" s="151"/>
      <c r="X111" s="151"/>
      <c r="Y111" s="151"/>
      <c r="Z111" s="151"/>
      <c r="AA111" s="151"/>
      <c r="AB111" s="151"/>
      <c r="AC111" s="151"/>
      <c r="AD111" s="151"/>
      <c r="AE111" s="151"/>
      <c r="AF111" s="151"/>
      <c r="AG111" s="151"/>
      <c r="AH111" s="151"/>
      <c r="AI111" s="151"/>
      <c r="AJ111" s="151"/>
      <c r="AK111" s="151"/>
      <c r="AL111" s="151"/>
      <c r="AM111" s="152"/>
      <c r="BH111" s="1" t="s">
        <v>28</v>
      </c>
    </row>
    <row r="112" spans="1:61" ht="9.75" hidden="1" customHeight="1">
      <c r="A112" s="141"/>
      <c r="B112" s="142"/>
      <c r="C112" s="142"/>
      <c r="D112" s="142"/>
      <c r="E112" s="142"/>
      <c r="F112" s="142"/>
      <c r="G112" s="142"/>
      <c r="H112" s="142"/>
      <c r="I112" s="143"/>
      <c r="J112" s="150"/>
      <c r="K112" s="151"/>
      <c r="L112" s="151"/>
      <c r="M112" s="151"/>
      <c r="N112" s="151"/>
      <c r="O112" s="151"/>
      <c r="P112" s="151"/>
      <c r="Q112" s="151"/>
      <c r="R112" s="151"/>
      <c r="S112" s="151"/>
      <c r="T112" s="151"/>
      <c r="U112" s="151"/>
      <c r="V112" s="151"/>
      <c r="W112" s="151"/>
      <c r="X112" s="151"/>
      <c r="Y112" s="151"/>
      <c r="Z112" s="151"/>
      <c r="AA112" s="151"/>
      <c r="AB112" s="151"/>
      <c r="AC112" s="151"/>
      <c r="AD112" s="151"/>
      <c r="AE112" s="151"/>
      <c r="AF112" s="151"/>
      <c r="AG112" s="151"/>
      <c r="AH112" s="151"/>
      <c r="AI112" s="151"/>
      <c r="AJ112" s="151"/>
      <c r="AK112" s="151"/>
      <c r="AL112" s="151"/>
      <c r="AM112" s="152"/>
      <c r="BH112" s="1" t="s">
        <v>28</v>
      </c>
    </row>
    <row r="113" spans="1:61" ht="9.75" hidden="1" customHeight="1">
      <c r="A113" s="141"/>
      <c r="B113" s="142"/>
      <c r="C113" s="142"/>
      <c r="D113" s="142"/>
      <c r="E113" s="142"/>
      <c r="F113" s="142"/>
      <c r="G113" s="142"/>
      <c r="H113" s="142"/>
      <c r="I113" s="143"/>
      <c r="J113" s="150"/>
      <c r="K113" s="151"/>
      <c r="L113" s="151"/>
      <c r="M113" s="151"/>
      <c r="N113" s="151"/>
      <c r="O113" s="151"/>
      <c r="P113" s="151"/>
      <c r="Q113" s="151"/>
      <c r="R113" s="151"/>
      <c r="S113" s="151"/>
      <c r="T113" s="151"/>
      <c r="U113" s="151"/>
      <c r="V113" s="151"/>
      <c r="W113" s="151"/>
      <c r="X113" s="151"/>
      <c r="Y113" s="151"/>
      <c r="Z113" s="151"/>
      <c r="AA113" s="151"/>
      <c r="AB113" s="151"/>
      <c r="AC113" s="151"/>
      <c r="AD113" s="151"/>
      <c r="AE113" s="151"/>
      <c r="AF113" s="151"/>
      <c r="AG113" s="151"/>
      <c r="AH113" s="151"/>
      <c r="AI113" s="151"/>
      <c r="AJ113" s="151"/>
      <c r="AK113" s="151"/>
      <c r="AL113" s="151"/>
      <c r="AM113" s="152"/>
      <c r="BG113" s="1" t="s">
        <v>70</v>
      </c>
      <c r="BH113" s="1" t="s">
        <v>50</v>
      </c>
      <c r="BI113" s="10" t="str">
        <f>"ITEM" &amp; BH113 &amp; BG113 &amp;"="&amp; IF(TRIM($J113)="","",$J113)</f>
        <v>ITEM5_2#KBN1_5=</v>
      </c>
    </row>
    <row r="114" spans="1:61" ht="9.75" hidden="1" customHeight="1">
      <c r="A114" s="123"/>
      <c r="B114" s="124"/>
      <c r="C114" s="124"/>
      <c r="D114" s="124"/>
      <c r="E114" s="124"/>
      <c r="F114" s="124"/>
      <c r="G114" s="124"/>
      <c r="H114" s="124"/>
      <c r="I114" s="125"/>
      <c r="J114" s="137"/>
      <c r="K114" s="128"/>
      <c r="L114" s="128"/>
      <c r="M114" s="128"/>
      <c r="N114" s="128"/>
      <c r="O114" s="128"/>
      <c r="P114" s="128"/>
      <c r="Q114" s="128"/>
      <c r="R114" s="128"/>
      <c r="S114" s="128"/>
      <c r="T114" s="128"/>
      <c r="U114" s="128"/>
      <c r="V114" s="128"/>
      <c r="W114" s="128"/>
      <c r="X114" s="128"/>
      <c r="Y114" s="128"/>
      <c r="Z114" s="128"/>
      <c r="AA114" s="128"/>
      <c r="AB114" s="128"/>
      <c r="AC114" s="128"/>
      <c r="AD114" s="128"/>
      <c r="AE114" s="128"/>
      <c r="AF114" s="128"/>
      <c r="AG114" s="128"/>
      <c r="AH114" s="128"/>
      <c r="AI114" s="128"/>
      <c r="AJ114" s="128"/>
      <c r="AK114" s="128"/>
      <c r="AL114" s="128"/>
      <c r="AM114" s="129"/>
      <c r="BG114" s="1" t="s">
        <v>70</v>
      </c>
      <c r="BH114" s="1" t="s">
        <v>51</v>
      </c>
      <c r="BI114" s="10" t="str">
        <f>"ITEM" &amp; BH114 &amp; BG114 &amp;"="&amp; IF(TRIM($J114)="","",$J114)</f>
        <v>ITEM5_3#KBN1_5=</v>
      </c>
    </row>
    <row r="115" spans="1:61" ht="9.75" hidden="1" customHeight="1">
      <c r="A115" s="120" t="s">
        <v>52</v>
      </c>
      <c r="B115" s="121"/>
      <c r="C115" s="121"/>
      <c r="D115" s="121"/>
      <c r="E115" s="121"/>
      <c r="F115" s="121"/>
      <c r="G115" s="121"/>
      <c r="H115" s="121"/>
      <c r="I115" s="122"/>
      <c r="J115" s="144" t="s">
        <v>37</v>
      </c>
      <c r="K115" s="159"/>
      <c r="L115" s="82" t="s">
        <v>53</v>
      </c>
      <c r="M115" s="82"/>
      <c r="N115" s="82"/>
      <c r="O115" s="82"/>
      <c r="P115" s="82"/>
      <c r="Q115" s="82"/>
      <c r="R115" s="82"/>
      <c r="S115" s="82"/>
      <c r="T115" s="82"/>
      <c r="U115" s="82"/>
      <c r="V115" s="82"/>
      <c r="W115" s="82"/>
      <c r="X115" s="160" t="s">
        <v>37</v>
      </c>
      <c r="Y115" s="159"/>
      <c r="Z115" s="154" t="s">
        <v>54</v>
      </c>
      <c r="AA115" s="154"/>
      <c r="AB115" s="154"/>
      <c r="AC115" s="154"/>
      <c r="AD115" s="154"/>
      <c r="AE115" s="154"/>
      <c r="AF115" s="154"/>
      <c r="AG115" s="154"/>
      <c r="AH115" s="154"/>
      <c r="AI115" s="154"/>
      <c r="AJ115" s="154"/>
      <c r="AK115" s="154"/>
      <c r="AL115" s="154"/>
      <c r="AM115" s="155"/>
      <c r="BF115" s="1" t="b">
        <f>IF($K115="○",TRUE,IF($K115="",FALSE,"INPUT_ERROR"))</f>
        <v>0</v>
      </c>
      <c r="BG115" s="1" t="s">
        <v>70</v>
      </c>
      <c r="BH115" s="1">
        <v>6</v>
      </c>
      <c r="BI115" s="10" t="str">
        <f>"ITEM" &amp; BH115&amp; BG115 &amp; "="&amp; BF115</f>
        <v>ITEM6#KBN1_5=FALSE</v>
      </c>
    </row>
    <row r="116" spans="1:61" ht="9.75" hidden="1" customHeight="1">
      <c r="A116" s="141"/>
      <c r="B116" s="142"/>
      <c r="C116" s="142"/>
      <c r="D116" s="142"/>
      <c r="E116" s="142"/>
      <c r="F116" s="142"/>
      <c r="G116" s="142"/>
      <c r="H116" s="142"/>
      <c r="I116" s="143"/>
      <c r="J116" s="144"/>
      <c r="K116" s="159"/>
      <c r="L116" s="82"/>
      <c r="M116" s="82"/>
      <c r="N116" s="82"/>
      <c r="O116" s="82"/>
      <c r="P116" s="82"/>
      <c r="Q116" s="82"/>
      <c r="R116" s="82"/>
      <c r="S116" s="82"/>
      <c r="T116" s="82"/>
      <c r="U116" s="82"/>
      <c r="V116" s="82"/>
      <c r="W116" s="82"/>
      <c r="X116" s="160"/>
      <c r="Y116" s="159"/>
      <c r="Z116" s="82"/>
      <c r="AA116" s="82"/>
      <c r="AB116" s="82"/>
      <c r="AC116" s="82"/>
      <c r="AD116" s="82"/>
      <c r="AE116" s="82"/>
      <c r="AF116" s="82"/>
      <c r="AG116" s="82"/>
      <c r="AH116" s="82"/>
      <c r="AI116" s="82"/>
      <c r="AJ116" s="82"/>
      <c r="AK116" s="82"/>
      <c r="AL116" s="82"/>
      <c r="AM116" s="138"/>
      <c r="BF116" s="1" t="b">
        <f>IF($Y115="○",TRUE,IF($Y115="",FALSE,"INPUT_ERROR"))</f>
        <v>0</v>
      </c>
      <c r="BG116" s="1" t="s">
        <v>70</v>
      </c>
      <c r="BH116" s="1">
        <v>7</v>
      </c>
      <c r="BI116" s="10" t="str">
        <f t="shared" ref="BI116:BI121" si="3">"ITEM" &amp; BH116 &amp; BG116 &amp;"="&amp; BF116</f>
        <v>ITEM7#KBN1_5=FALSE</v>
      </c>
    </row>
    <row r="117" spans="1:61" ht="9.75" hidden="1" customHeight="1">
      <c r="A117" s="141"/>
      <c r="B117" s="142"/>
      <c r="C117" s="142"/>
      <c r="D117" s="142"/>
      <c r="E117" s="142"/>
      <c r="F117" s="142"/>
      <c r="G117" s="142"/>
      <c r="H117" s="142"/>
      <c r="I117" s="143"/>
      <c r="J117" s="144" t="s">
        <v>37</v>
      </c>
      <c r="K117" s="159"/>
      <c r="L117" s="82" t="s">
        <v>55</v>
      </c>
      <c r="M117" s="82"/>
      <c r="N117" s="82"/>
      <c r="O117" s="82"/>
      <c r="P117" s="82"/>
      <c r="Q117" s="82"/>
      <c r="R117" s="82"/>
      <c r="S117" s="82"/>
      <c r="T117" s="82"/>
      <c r="U117" s="82"/>
      <c r="V117" s="82"/>
      <c r="W117" s="82"/>
      <c r="X117" s="160" t="s">
        <v>37</v>
      </c>
      <c r="Y117" s="159"/>
      <c r="Z117" s="82" t="s">
        <v>56</v>
      </c>
      <c r="AA117" s="82"/>
      <c r="AB117" s="82"/>
      <c r="AC117" s="82"/>
      <c r="AD117" s="82"/>
      <c r="AE117" s="82"/>
      <c r="AF117" s="82"/>
      <c r="AG117" s="82"/>
      <c r="AH117" s="82"/>
      <c r="AI117" s="82"/>
      <c r="AJ117" s="82"/>
      <c r="AK117" s="82"/>
      <c r="AL117" s="82"/>
      <c r="AM117" s="138"/>
      <c r="BF117" s="1" t="b">
        <f>IF($K117="○",TRUE,IF($K117="",FALSE,"INPUT_ERROR"))</f>
        <v>0</v>
      </c>
      <c r="BG117" s="1" t="s">
        <v>70</v>
      </c>
      <c r="BH117" s="1">
        <v>8</v>
      </c>
      <c r="BI117" s="10" t="str">
        <f t="shared" si="3"/>
        <v>ITEM8#KBN1_5=FALSE</v>
      </c>
    </row>
    <row r="118" spans="1:61" ht="9.75" hidden="1" customHeight="1">
      <c r="A118" s="141"/>
      <c r="B118" s="142"/>
      <c r="C118" s="142"/>
      <c r="D118" s="142"/>
      <c r="E118" s="142"/>
      <c r="F118" s="142"/>
      <c r="G118" s="142"/>
      <c r="H118" s="142"/>
      <c r="I118" s="143"/>
      <c r="J118" s="144"/>
      <c r="K118" s="159"/>
      <c r="L118" s="82"/>
      <c r="M118" s="82"/>
      <c r="N118" s="82"/>
      <c r="O118" s="82"/>
      <c r="P118" s="82"/>
      <c r="Q118" s="82"/>
      <c r="R118" s="82"/>
      <c r="S118" s="82"/>
      <c r="T118" s="82"/>
      <c r="U118" s="82"/>
      <c r="V118" s="82"/>
      <c r="W118" s="82"/>
      <c r="X118" s="160"/>
      <c r="Y118" s="159"/>
      <c r="Z118" s="82"/>
      <c r="AA118" s="82"/>
      <c r="AB118" s="82"/>
      <c r="AC118" s="82"/>
      <c r="AD118" s="82"/>
      <c r="AE118" s="82"/>
      <c r="AF118" s="82"/>
      <c r="AG118" s="82"/>
      <c r="AH118" s="82"/>
      <c r="AI118" s="82"/>
      <c r="AJ118" s="82"/>
      <c r="AK118" s="82"/>
      <c r="AL118" s="82"/>
      <c r="AM118" s="138"/>
      <c r="BF118" s="1" t="b">
        <f>IF($Y117="○",TRUE,IF($Y117="",FALSE,"INPUT_ERROR"))</f>
        <v>0</v>
      </c>
      <c r="BG118" s="1" t="s">
        <v>70</v>
      </c>
      <c r="BH118" s="1">
        <v>9</v>
      </c>
      <c r="BI118" s="10" t="str">
        <f t="shared" si="3"/>
        <v>ITEM9#KBN1_5=FALSE</v>
      </c>
    </row>
    <row r="119" spans="1:61" ht="9.75" hidden="1" customHeight="1">
      <c r="A119" s="141"/>
      <c r="B119" s="142"/>
      <c r="C119" s="142"/>
      <c r="D119" s="142"/>
      <c r="E119" s="142"/>
      <c r="F119" s="142"/>
      <c r="G119" s="142"/>
      <c r="H119" s="142"/>
      <c r="I119" s="143"/>
      <c r="J119" s="144" t="s">
        <v>37</v>
      </c>
      <c r="K119" s="159"/>
      <c r="L119" s="82" t="s">
        <v>57</v>
      </c>
      <c r="M119" s="82"/>
      <c r="N119" s="82"/>
      <c r="O119" s="82"/>
      <c r="P119" s="82"/>
      <c r="Q119" s="82"/>
      <c r="R119" s="82"/>
      <c r="S119" s="82"/>
      <c r="T119" s="82"/>
      <c r="U119" s="82"/>
      <c r="V119" s="82"/>
      <c r="W119" s="82"/>
      <c r="X119" s="160" t="s">
        <v>37</v>
      </c>
      <c r="Y119" s="159"/>
      <c r="Z119" s="82" t="s">
        <v>58</v>
      </c>
      <c r="AA119" s="82"/>
      <c r="AB119" s="82"/>
      <c r="AC119" s="82"/>
      <c r="AD119" s="82"/>
      <c r="AE119" s="82"/>
      <c r="AF119" s="82"/>
      <c r="AG119" s="82"/>
      <c r="AH119" s="82"/>
      <c r="AI119" s="82"/>
      <c r="AJ119" s="82"/>
      <c r="AK119" s="82"/>
      <c r="AL119" s="82"/>
      <c r="AM119" s="138"/>
      <c r="BF119" s="1" t="b">
        <f>IF($K119="○",TRUE,IF($K119="",FALSE,"INPUT_ERROR"))</f>
        <v>0</v>
      </c>
      <c r="BG119" s="1" t="s">
        <v>70</v>
      </c>
      <c r="BH119" s="1">
        <v>10</v>
      </c>
      <c r="BI119" s="10" t="str">
        <f t="shared" si="3"/>
        <v>ITEM10#KBN1_5=FALSE</v>
      </c>
    </row>
    <row r="120" spans="1:61" ht="9.75" hidden="1" customHeight="1">
      <c r="A120" s="141"/>
      <c r="B120" s="142"/>
      <c r="C120" s="142"/>
      <c r="D120" s="142"/>
      <c r="E120" s="142"/>
      <c r="F120" s="142"/>
      <c r="G120" s="142"/>
      <c r="H120" s="142"/>
      <c r="I120" s="143"/>
      <c r="J120" s="144"/>
      <c r="K120" s="159"/>
      <c r="L120" s="82"/>
      <c r="M120" s="82"/>
      <c r="N120" s="82"/>
      <c r="O120" s="82"/>
      <c r="P120" s="82"/>
      <c r="Q120" s="82"/>
      <c r="R120" s="82"/>
      <c r="S120" s="82"/>
      <c r="T120" s="82"/>
      <c r="U120" s="82"/>
      <c r="V120" s="82"/>
      <c r="W120" s="82"/>
      <c r="X120" s="160"/>
      <c r="Y120" s="159"/>
      <c r="Z120" s="82"/>
      <c r="AA120" s="82"/>
      <c r="AB120" s="82"/>
      <c r="AC120" s="82"/>
      <c r="AD120" s="82"/>
      <c r="AE120" s="82"/>
      <c r="AF120" s="82"/>
      <c r="AG120" s="82"/>
      <c r="AH120" s="82"/>
      <c r="AI120" s="82"/>
      <c r="AJ120" s="82"/>
      <c r="AK120" s="82"/>
      <c r="AL120" s="82"/>
      <c r="AM120" s="138"/>
      <c r="BF120" s="1" t="b">
        <f>IF($Y119="○",TRUE,IF($Y119="",FALSE,"INPUT_ERROR"))</f>
        <v>0</v>
      </c>
      <c r="BG120" s="1" t="s">
        <v>70</v>
      </c>
      <c r="BH120" s="1">
        <v>11</v>
      </c>
      <c r="BI120" s="10" t="str">
        <f t="shared" si="3"/>
        <v>ITEM11#KBN1_5=FALSE</v>
      </c>
    </row>
    <row r="121" spans="1:61" ht="9.75" hidden="1" customHeight="1">
      <c r="A121" s="141"/>
      <c r="B121" s="142"/>
      <c r="C121" s="142"/>
      <c r="D121" s="142"/>
      <c r="E121" s="142"/>
      <c r="F121" s="142"/>
      <c r="G121" s="142"/>
      <c r="H121" s="142"/>
      <c r="I121" s="143"/>
      <c r="J121" s="144" t="s">
        <v>37</v>
      </c>
      <c r="K121" s="159"/>
      <c r="L121" s="82" t="s">
        <v>59</v>
      </c>
      <c r="M121" s="82"/>
      <c r="N121" s="82"/>
      <c r="O121" s="160" t="s">
        <v>60</v>
      </c>
      <c r="P121" s="151"/>
      <c r="Q121" s="151"/>
      <c r="R121" s="151"/>
      <c r="S121" s="151"/>
      <c r="T121" s="151"/>
      <c r="U121" s="151"/>
      <c r="V121" s="151"/>
      <c r="W121" s="151"/>
      <c r="X121" s="151"/>
      <c r="Y121" s="151"/>
      <c r="Z121" s="151"/>
      <c r="AA121" s="151"/>
      <c r="AB121" s="151"/>
      <c r="AC121" s="151"/>
      <c r="AD121" s="151"/>
      <c r="AE121" s="151"/>
      <c r="AF121" s="151"/>
      <c r="AG121" s="151"/>
      <c r="AH121" s="151"/>
      <c r="AI121" s="151"/>
      <c r="AJ121" s="151"/>
      <c r="AK121" s="151"/>
      <c r="AL121" s="82" t="s">
        <v>61</v>
      </c>
      <c r="AM121" s="138"/>
      <c r="BF121" s="1" t="b">
        <f>IF($K121="○",TRUE,IF($K121="",FALSE,"INPUT_ERROR"))</f>
        <v>0</v>
      </c>
      <c r="BG121" s="1" t="s">
        <v>70</v>
      </c>
      <c r="BH121" s="1">
        <v>12</v>
      </c>
      <c r="BI121" s="10" t="str">
        <f t="shared" si="3"/>
        <v>ITEM12#KBN1_5=FALSE</v>
      </c>
    </row>
    <row r="122" spans="1:61" ht="9.75" hidden="1" customHeight="1">
      <c r="A122" s="141"/>
      <c r="B122" s="142"/>
      <c r="C122" s="142"/>
      <c r="D122" s="142"/>
      <c r="E122" s="142"/>
      <c r="F122" s="142"/>
      <c r="G122" s="142"/>
      <c r="H122" s="142"/>
      <c r="I122" s="143"/>
      <c r="J122" s="161"/>
      <c r="K122" s="162"/>
      <c r="L122" s="98"/>
      <c r="M122" s="98"/>
      <c r="N122" s="98"/>
      <c r="O122" s="163"/>
      <c r="P122" s="128"/>
      <c r="Q122" s="128"/>
      <c r="R122" s="128"/>
      <c r="S122" s="128"/>
      <c r="T122" s="128"/>
      <c r="U122" s="128"/>
      <c r="V122" s="128"/>
      <c r="W122" s="128"/>
      <c r="X122" s="128"/>
      <c r="Y122" s="128"/>
      <c r="Z122" s="128"/>
      <c r="AA122" s="128"/>
      <c r="AB122" s="128"/>
      <c r="AC122" s="128"/>
      <c r="AD122" s="128"/>
      <c r="AE122" s="128"/>
      <c r="AF122" s="128"/>
      <c r="AG122" s="128"/>
      <c r="AH122" s="128"/>
      <c r="AI122" s="128"/>
      <c r="AJ122" s="128"/>
      <c r="AK122" s="128"/>
      <c r="AL122" s="98"/>
      <c r="AM122" s="156"/>
      <c r="BG122" s="1" t="s">
        <v>70</v>
      </c>
      <c r="BH122" s="1">
        <v>13</v>
      </c>
      <c r="BI122" s="10" t="str">
        <f>"ITEM" &amp; BH122 &amp; BG122 &amp;"="&amp;  IF(TRIM($P121)="","",$P121)</f>
        <v>ITEM13#KBN1_5=</v>
      </c>
    </row>
    <row r="123" spans="1:61" ht="9.75" customHeight="1">
      <c r="A123" s="170" t="s">
        <v>71</v>
      </c>
      <c r="B123" s="171"/>
      <c r="C123" s="171"/>
      <c r="D123" s="171"/>
      <c r="E123" s="171"/>
      <c r="F123" s="171"/>
      <c r="G123" s="171"/>
      <c r="H123" s="171"/>
      <c r="I123" s="171"/>
      <c r="J123" s="171"/>
      <c r="K123" s="171"/>
      <c r="L123" s="171"/>
      <c r="M123" s="171"/>
      <c r="N123" s="171"/>
      <c r="O123" s="171"/>
      <c r="P123" s="171"/>
      <c r="Q123" s="171"/>
      <c r="R123" s="171"/>
      <c r="S123" s="171"/>
      <c r="T123" s="171"/>
      <c r="U123" s="171"/>
      <c r="V123" s="171"/>
      <c r="W123" s="171"/>
      <c r="X123" s="171"/>
      <c r="Y123" s="171"/>
      <c r="Z123" s="171"/>
      <c r="AA123" s="171"/>
      <c r="AB123" s="171"/>
      <c r="AC123" s="171"/>
      <c r="AD123" s="171"/>
      <c r="AE123" s="171"/>
      <c r="AF123" s="171"/>
      <c r="AG123" s="171"/>
      <c r="AH123" s="171"/>
      <c r="AI123" s="171"/>
      <c r="AJ123" s="171"/>
      <c r="AK123" s="171"/>
      <c r="AL123" s="171"/>
      <c r="AM123" s="172"/>
      <c r="BH123" s="1" t="s">
        <v>28</v>
      </c>
    </row>
    <row r="124" spans="1:61" ht="9.75" customHeight="1">
      <c r="A124" s="173"/>
      <c r="B124" s="174"/>
      <c r="C124" s="174"/>
      <c r="D124" s="174"/>
      <c r="E124" s="174"/>
      <c r="F124" s="174"/>
      <c r="G124" s="174"/>
      <c r="H124" s="174"/>
      <c r="I124" s="174"/>
      <c r="J124" s="174"/>
      <c r="K124" s="174"/>
      <c r="L124" s="174"/>
      <c r="M124" s="174"/>
      <c r="N124" s="174"/>
      <c r="O124" s="174"/>
      <c r="P124" s="174"/>
      <c r="Q124" s="174"/>
      <c r="R124" s="174"/>
      <c r="S124" s="174"/>
      <c r="T124" s="174"/>
      <c r="U124" s="174"/>
      <c r="V124" s="174"/>
      <c r="W124" s="174"/>
      <c r="X124" s="174"/>
      <c r="Y124" s="174"/>
      <c r="Z124" s="174"/>
      <c r="AA124" s="174"/>
      <c r="AB124" s="174"/>
      <c r="AC124" s="174"/>
      <c r="AD124" s="174"/>
      <c r="AE124" s="174"/>
      <c r="AF124" s="174"/>
      <c r="AG124" s="174"/>
      <c r="AH124" s="174"/>
      <c r="AI124" s="174"/>
      <c r="AJ124" s="174"/>
      <c r="AK124" s="174"/>
      <c r="AL124" s="174"/>
      <c r="AM124" s="175"/>
      <c r="BH124" s="1" t="s">
        <v>28</v>
      </c>
    </row>
    <row r="125" spans="1:61" ht="9.75" hidden="1" customHeight="1">
      <c r="A125" s="164" t="s">
        <v>72</v>
      </c>
      <c r="B125" s="165"/>
      <c r="C125" s="165"/>
      <c r="D125" s="165"/>
      <c r="E125" s="165"/>
      <c r="F125" s="165"/>
      <c r="G125" s="165"/>
      <c r="H125" s="165"/>
      <c r="I125" s="165"/>
      <c r="J125" s="165"/>
      <c r="K125" s="165"/>
      <c r="L125" s="165"/>
      <c r="M125" s="165"/>
      <c r="N125" s="165"/>
      <c r="O125" s="165"/>
      <c r="P125" s="165"/>
      <c r="Q125" s="165"/>
      <c r="R125" s="165"/>
      <c r="S125" s="165"/>
      <c r="T125" s="165"/>
      <c r="U125" s="165"/>
      <c r="V125" s="165"/>
      <c r="W125" s="165"/>
      <c r="X125" s="165"/>
      <c r="Y125" s="165"/>
      <c r="Z125" s="165"/>
      <c r="AA125" s="165"/>
      <c r="AB125" s="165"/>
      <c r="AC125" s="165"/>
      <c r="AD125" s="165"/>
      <c r="AE125" s="165"/>
      <c r="AF125" s="165"/>
      <c r="AG125" s="165"/>
      <c r="AH125" s="165"/>
      <c r="AI125" s="165"/>
      <c r="AJ125" s="165"/>
      <c r="AK125" s="165"/>
      <c r="AL125" s="165"/>
      <c r="AM125" s="166"/>
      <c r="BH125" s="1" t="s">
        <v>28</v>
      </c>
    </row>
    <row r="126" spans="1:61" ht="9.75" hidden="1" customHeight="1" thickBot="1">
      <c r="A126" s="167"/>
      <c r="B126" s="168"/>
      <c r="C126" s="168"/>
      <c r="D126" s="168"/>
      <c r="E126" s="168"/>
      <c r="F126" s="168"/>
      <c r="G126" s="168"/>
      <c r="H126" s="168"/>
      <c r="I126" s="168"/>
      <c r="J126" s="168"/>
      <c r="K126" s="168"/>
      <c r="L126" s="168"/>
      <c r="M126" s="168"/>
      <c r="N126" s="168"/>
      <c r="O126" s="168"/>
      <c r="P126" s="168"/>
      <c r="Q126" s="168"/>
      <c r="R126" s="168"/>
      <c r="S126" s="168"/>
      <c r="T126" s="168"/>
      <c r="U126" s="168"/>
      <c r="V126" s="168"/>
      <c r="W126" s="168"/>
      <c r="X126" s="168"/>
      <c r="Y126" s="168"/>
      <c r="Z126" s="168"/>
      <c r="AA126" s="168"/>
      <c r="AB126" s="168"/>
      <c r="AC126" s="168"/>
      <c r="AD126" s="168"/>
      <c r="AE126" s="168"/>
      <c r="AF126" s="168"/>
      <c r="AG126" s="168"/>
      <c r="AH126" s="168"/>
      <c r="AI126" s="168"/>
      <c r="AJ126" s="168"/>
      <c r="AK126" s="168"/>
      <c r="AL126" s="168"/>
      <c r="AM126" s="169"/>
      <c r="BH126" s="1" t="s">
        <v>28</v>
      </c>
    </row>
    <row r="127" spans="1:61" ht="9.75" hidden="1" customHeight="1">
      <c r="A127" s="120" t="s">
        <v>46</v>
      </c>
      <c r="B127" s="121"/>
      <c r="C127" s="121"/>
      <c r="D127" s="121"/>
      <c r="E127" s="121"/>
      <c r="F127" s="121"/>
      <c r="G127" s="121"/>
      <c r="H127" s="121"/>
      <c r="I127" s="122"/>
      <c r="J127" s="150"/>
      <c r="K127" s="151"/>
      <c r="L127" s="151"/>
      <c r="M127" s="151"/>
      <c r="N127" s="151"/>
      <c r="O127" s="151"/>
      <c r="P127" s="151"/>
      <c r="Q127" s="151"/>
      <c r="R127" s="151"/>
      <c r="S127" s="151"/>
      <c r="T127" s="151"/>
      <c r="U127" s="151"/>
      <c r="V127" s="151"/>
      <c r="W127" s="151"/>
      <c r="X127" s="151"/>
      <c r="Y127" s="151"/>
      <c r="Z127" s="151"/>
      <c r="AA127" s="151"/>
      <c r="AB127" s="151"/>
      <c r="AC127" s="151"/>
      <c r="AD127" s="151"/>
      <c r="AE127" s="151"/>
      <c r="AF127" s="151"/>
      <c r="AG127" s="151"/>
      <c r="AH127" s="151"/>
      <c r="AI127" s="151"/>
      <c r="AJ127" s="151"/>
      <c r="AK127" s="151"/>
      <c r="AL127" s="151"/>
      <c r="AM127" s="152"/>
      <c r="BG127" s="1" t="s">
        <v>73</v>
      </c>
      <c r="BH127" s="1">
        <v>4</v>
      </c>
      <c r="BI127" s="10" t="str">
        <f>"ITEM" &amp; BH127 &amp; BG127 &amp;"="&amp; IF(TRIM($J127)="","",$J127)</f>
        <v>ITEM4#KBN1_6=</v>
      </c>
    </row>
    <row r="128" spans="1:61" ht="9.75" hidden="1" customHeight="1">
      <c r="A128" s="141"/>
      <c r="B128" s="142"/>
      <c r="C128" s="142"/>
      <c r="D128" s="142"/>
      <c r="E128" s="142"/>
      <c r="F128" s="142"/>
      <c r="G128" s="142"/>
      <c r="H128" s="142"/>
      <c r="I128" s="143"/>
      <c r="J128" s="150"/>
      <c r="K128" s="151"/>
      <c r="L128" s="151"/>
      <c r="M128" s="151"/>
      <c r="N128" s="151"/>
      <c r="O128" s="151"/>
      <c r="P128" s="151"/>
      <c r="Q128" s="151"/>
      <c r="R128" s="151"/>
      <c r="S128" s="151"/>
      <c r="T128" s="151"/>
      <c r="U128" s="151"/>
      <c r="V128" s="151"/>
      <c r="W128" s="151"/>
      <c r="X128" s="151"/>
      <c r="Y128" s="151"/>
      <c r="Z128" s="151"/>
      <c r="AA128" s="151"/>
      <c r="AB128" s="151"/>
      <c r="AC128" s="151"/>
      <c r="AD128" s="151"/>
      <c r="AE128" s="151"/>
      <c r="AF128" s="151"/>
      <c r="AG128" s="151"/>
      <c r="AH128" s="151"/>
      <c r="AI128" s="151"/>
      <c r="AJ128" s="151"/>
      <c r="AK128" s="151"/>
      <c r="AL128" s="151"/>
      <c r="AM128" s="152"/>
      <c r="BH128" s="1" t="s">
        <v>28</v>
      </c>
    </row>
    <row r="129" spans="1:61" ht="9.75" hidden="1" customHeight="1">
      <c r="A129" s="120" t="s">
        <v>48</v>
      </c>
      <c r="B129" s="121"/>
      <c r="C129" s="121"/>
      <c r="D129" s="121"/>
      <c r="E129" s="121"/>
      <c r="F129" s="121"/>
      <c r="G129" s="121"/>
      <c r="H129" s="121"/>
      <c r="I129" s="122"/>
      <c r="J129" s="136"/>
      <c r="K129" s="126"/>
      <c r="L129" s="126"/>
      <c r="M129" s="126"/>
      <c r="N129" s="126"/>
      <c r="O129" s="126"/>
      <c r="P129" s="126"/>
      <c r="Q129" s="126"/>
      <c r="R129" s="126"/>
      <c r="S129" s="126"/>
      <c r="T129" s="126"/>
      <c r="U129" s="126"/>
      <c r="V129" s="126"/>
      <c r="W129" s="126"/>
      <c r="X129" s="126"/>
      <c r="Y129" s="126"/>
      <c r="Z129" s="126"/>
      <c r="AA129" s="126"/>
      <c r="AB129" s="126"/>
      <c r="AC129" s="126"/>
      <c r="AD129" s="126"/>
      <c r="AE129" s="126"/>
      <c r="AF129" s="126"/>
      <c r="AG129" s="126"/>
      <c r="AH129" s="126"/>
      <c r="AI129" s="126"/>
      <c r="AJ129" s="126"/>
      <c r="AK129" s="126"/>
      <c r="AL129" s="126"/>
      <c r="AM129" s="127"/>
      <c r="BG129" s="1" t="s">
        <v>73</v>
      </c>
      <c r="BH129" s="1" t="s">
        <v>49</v>
      </c>
      <c r="BI129" s="10" t="str">
        <f>"ITEM" &amp; BH129 &amp; BG129 &amp;"="&amp; IF(TRIM($J129)="","",$J129)</f>
        <v>ITEM5_1#KBN1_6=</v>
      </c>
    </row>
    <row r="130" spans="1:61" ht="9.75" hidden="1" customHeight="1">
      <c r="A130" s="141"/>
      <c r="B130" s="142"/>
      <c r="C130" s="142"/>
      <c r="D130" s="142"/>
      <c r="E130" s="142"/>
      <c r="F130" s="142"/>
      <c r="G130" s="142"/>
      <c r="H130" s="142"/>
      <c r="I130" s="143"/>
      <c r="J130" s="150"/>
      <c r="K130" s="151"/>
      <c r="L130" s="151"/>
      <c r="M130" s="151"/>
      <c r="N130" s="151"/>
      <c r="O130" s="151"/>
      <c r="P130" s="151"/>
      <c r="Q130" s="151"/>
      <c r="R130" s="151"/>
      <c r="S130" s="151"/>
      <c r="T130" s="151"/>
      <c r="U130" s="151"/>
      <c r="V130" s="151"/>
      <c r="W130" s="151"/>
      <c r="X130" s="151"/>
      <c r="Y130" s="151"/>
      <c r="Z130" s="151"/>
      <c r="AA130" s="151"/>
      <c r="AB130" s="151"/>
      <c r="AC130" s="151"/>
      <c r="AD130" s="151"/>
      <c r="AE130" s="151"/>
      <c r="AF130" s="151"/>
      <c r="AG130" s="151"/>
      <c r="AH130" s="151"/>
      <c r="AI130" s="151"/>
      <c r="AJ130" s="151"/>
      <c r="AK130" s="151"/>
      <c r="AL130" s="151"/>
      <c r="AM130" s="152"/>
      <c r="BH130" s="1" t="s">
        <v>28</v>
      </c>
    </row>
    <row r="131" spans="1:61" ht="9.75" hidden="1" customHeight="1">
      <c r="A131" s="141"/>
      <c r="B131" s="142"/>
      <c r="C131" s="142"/>
      <c r="D131" s="142"/>
      <c r="E131" s="142"/>
      <c r="F131" s="142"/>
      <c r="G131" s="142"/>
      <c r="H131" s="142"/>
      <c r="I131" s="143"/>
      <c r="J131" s="150"/>
      <c r="K131" s="151"/>
      <c r="L131" s="151"/>
      <c r="M131" s="151"/>
      <c r="N131" s="151"/>
      <c r="O131" s="151"/>
      <c r="P131" s="151"/>
      <c r="Q131" s="151"/>
      <c r="R131" s="151"/>
      <c r="S131" s="151"/>
      <c r="T131" s="151"/>
      <c r="U131" s="151"/>
      <c r="V131" s="151"/>
      <c r="W131" s="151"/>
      <c r="X131" s="151"/>
      <c r="Y131" s="151"/>
      <c r="Z131" s="151"/>
      <c r="AA131" s="151"/>
      <c r="AB131" s="151"/>
      <c r="AC131" s="151"/>
      <c r="AD131" s="151"/>
      <c r="AE131" s="151"/>
      <c r="AF131" s="151"/>
      <c r="AG131" s="151"/>
      <c r="AH131" s="151"/>
      <c r="AI131" s="151"/>
      <c r="AJ131" s="151"/>
      <c r="AK131" s="151"/>
      <c r="AL131" s="151"/>
      <c r="AM131" s="152"/>
      <c r="BH131" s="1" t="s">
        <v>28</v>
      </c>
    </row>
    <row r="132" spans="1:61" ht="9.75" hidden="1" customHeight="1">
      <c r="A132" s="141"/>
      <c r="B132" s="142"/>
      <c r="C132" s="142"/>
      <c r="D132" s="142"/>
      <c r="E132" s="142"/>
      <c r="F132" s="142"/>
      <c r="G132" s="142"/>
      <c r="H132" s="142"/>
      <c r="I132" s="143"/>
      <c r="J132" s="150"/>
      <c r="K132" s="151"/>
      <c r="L132" s="151"/>
      <c r="M132" s="151"/>
      <c r="N132" s="151"/>
      <c r="O132" s="151"/>
      <c r="P132" s="151"/>
      <c r="Q132" s="151"/>
      <c r="R132" s="151"/>
      <c r="S132" s="151"/>
      <c r="T132" s="151"/>
      <c r="U132" s="151"/>
      <c r="V132" s="151"/>
      <c r="W132" s="151"/>
      <c r="X132" s="151"/>
      <c r="Y132" s="151"/>
      <c r="Z132" s="151"/>
      <c r="AA132" s="151"/>
      <c r="AB132" s="151"/>
      <c r="AC132" s="151"/>
      <c r="AD132" s="151"/>
      <c r="AE132" s="151"/>
      <c r="AF132" s="151"/>
      <c r="AG132" s="151"/>
      <c r="AH132" s="151"/>
      <c r="AI132" s="151"/>
      <c r="AJ132" s="151"/>
      <c r="AK132" s="151"/>
      <c r="AL132" s="151"/>
      <c r="AM132" s="152"/>
      <c r="BH132" s="1" t="s">
        <v>28</v>
      </c>
    </row>
    <row r="133" spans="1:61" ht="9.75" hidden="1" customHeight="1">
      <c r="A133" s="141"/>
      <c r="B133" s="142"/>
      <c r="C133" s="142"/>
      <c r="D133" s="142"/>
      <c r="E133" s="142"/>
      <c r="F133" s="142"/>
      <c r="G133" s="142"/>
      <c r="H133" s="142"/>
      <c r="I133" s="143"/>
      <c r="J133" s="150"/>
      <c r="K133" s="151"/>
      <c r="L133" s="151"/>
      <c r="M133" s="151"/>
      <c r="N133" s="151"/>
      <c r="O133" s="151"/>
      <c r="P133" s="151"/>
      <c r="Q133" s="151"/>
      <c r="R133" s="151"/>
      <c r="S133" s="151"/>
      <c r="T133" s="151"/>
      <c r="U133" s="151"/>
      <c r="V133" s="151"/>
      <c r="W133" s="151"/>
      <c r="X133" s="151"/>
      <c r="Y133" s="151"/>
      <c r="Z133" s="151"/>
      <c r="AA133" s="151"/>
      <c r="AB133" s="151"/>
      <c r="AC133" s="151"/>
      <c r="AD133" s="151"/>
      <c r="AE133" s="151"/>
      <c r="AF133" s="151"/>
      <c r="AG133" s="151"/>
      <c r="AH133" s="151"/>
      <c r="AI133" s="151"/>
      <c r="AJ133" s="151"/>
      <c r="AK133" s="151"/>
      <c r="AL133" s="151"/>
      <c r="AM133" s="152"/>
      <c r="BH133" s="1" t="s">
        <v>28</v>
      </c>
    </row>
    <row r="134" spans="1:61" ht="9.75" hidden="1" customHeight="1">
      <c r="A134" s="141"/>
      <c r="B134" s="142"/>
      <c r="C134" s="142"/>
      <c r="D134" s="142"/>
      <c r="E134" s="142"/>
      <c r="F134" s="142"/>
      <c r="G134" s="142"/>
      <c r="H134" s="142"/>
      <c r="I134" s="143"/>
      <c r="J134" s="150"/>
      <c r="K134" s="151"/>
      <c r="L134" s="151"/>
      <c r="M134" s="151"/>
      <c r="N134" s="151"/>
      <c r="O134" s="151"/>
      <c r="P134" s="151"/>
      <c r="Q134" s="151"/>
      <c r="R134" s="151"/>
      <c r="S134" s="151"/>
      <c r="T134" s="151"/>
      <c r="U134" s="151"/>
      <c r="V134" s="151"/>
      <c r="W134" s="151"/>
      <c r="X134" s="151"/>
      <c r="Y134" s="151"/>
      <c r="Z134" s="151"/>
      <c r="AA134" s="151"/>
      <c r="AB134" s="151"/>
      <c r="AC134" s="151"/>
      <c r="AD134" s="151"/>
      <c r="AE134" s="151"/>
      <c r="AF134" s="151"/>
      <c r="AG134" s="151"/>
      <c r="AH134" s="151"/>
      <c r="AI134" s="151"/>
      <c r="AJ134" s="151"/>
      <c r="AK134" s="151"/>
      <c r="AL134" s="151"/>
      <c r="AM134" s="152"/>
      <c r="BH134" s="1" t="s">
        <v>28</v>
      </c>
    </row>
    <row r="135" spans="1:61" ht="9.75" hidden="1" customHeight="1">
      <c r="A135" s="141"/>
      <c r="B135" s="142"/>
      <c r="C135" s="142"/>
      <c r="D135" s="142"/>
      <c r="E135" s="142"/>
      <c r="F135" s="142"/>
      <c r="G135" s="142"/>
      <c r="H135" s="142"/>
      <c r="I135" s="143"/>
      <c r="J135" s="150"/>
      <c r="K135" s="151"/>
      <c r="L135" s="151"/>
      <c r="M135" s="151"/>
      <c r="N135" s="151"/>
      <c r="O135" s="151"/>
      <c r="P135" s="151"/>
      <c r="Q135" s="151"/>
      <c r="R135" s="151"/>
      <c r="S135" s="151"/>
      <c r="T135" s="151"/>
      <c r="U135" s="151"/>
      <c r="V135" s="151"/>
      <c r="W135" s="151"/>
      <c r="X135" s="151"/>
      <c r="Y135" s="151"/>
      <c r="Z135" s="151"/>
      <c r="AA135" s="151"/>
      <c r="AB135" s="151"/>
      <c r="AC135" s="151"/>
      <c r="AD135" s="151"/>
      <c r="AE135" s="151"/>
      <c r="AF135" s="151"/>
      <c r="AG135" s="151"/>
      <c r="AH135" s="151"/>
      <c r="AI135" s="151"/>
      <c r="AJ135" s="151"/>
      <c r="AK135" s="151"/>
      <c r="AL135" s="151"/>
      <c r="AM135" s="152"/>
      <c r="BG135" s="1" t="s">
        <v>73</v>
      </c>
      <c r="BH135" s="1" t="s">
        <v>50</v>
      </c>
      <c r="BI135" s="10" t="str">
        <f>"ITEM" &amp; BH135 &amp; BG135 &amp;"="&amp; IF(TRIM($J135)="","",$J135)</f>
        <v>ITEM5_2#KBN1_6=</v>
      </c>
    </row>
    <row r="136" spans="1:61" ht="9.75" hidden="1" customHeight="1">
      <c r="A136" s="123"/>
      <c r="B136" s="124"/>
      <c r="C136" s="124"/>
      <c r="D136" s="124"/>
      <c r="E136" s="124"/>
      <c r="F136" s="124"/>
      <c r="G136" s="124"/>
      <c r="H136" s="124"/>
      <c r="I136" s="125"/>
      <c r="J136" s="137"/>
      <c r="K136" s="128"/>
      <c r="L136" s="128"/>
      <c r="M136" s="128"/>
      <c r="N136" s="128"/>
      <c r="O136" s="128"/>
      <c r="P136" s="128"/>
      <c r="Q136" s="128"/>
      <c r="R136" s="128"/>
      <c r="S136" s="128"/>
      <c r="T136" s="128"/>
      <c r="U136" s="128"/>
      <c r="V136" s="128"/>
      <c r="W136" s="128"/>
      <c r="X136" s="128"/>
      <c r="Y136" s="128"/>
      <c r="Z136" s="128"/>
      <c r="AA136" s="128"/>
      <c r="AB136" s="128"/>
      <c r="AC136" s="128"/>
      <c r="AD136" s="128"/>
      <c r="AE136" s="128"/>
      <c r="AF136" s="128"/>
      <c r="AG136" s="128"/>
      <c r="AH136" s="128"/>
      <c r="AI136" s="128"/>
      <c r="AJ136" s="128"/>
      <c r="AK136" s="128"/>
      <c r="AL136" s="128"/>
      <c r="AM136" s="129"/>
      <c r="BG136" s="1" t="s">
        <v>73</v>
      </c>
      <c r="BH136" s="1" t="s">
        <v>51</v>
      </c>
      <c r="BI136" s="10" t="str">
        <f>"ITEM" &amp; BH136 &amp; BG136 &amp;"="&amp; IF(TRIM($J136)="","",$J136)</f>
        <v>ITEM5_3#KBN1_6=</v>
      </c>
    </row>
    <row r="137" spans="1:61" ht="9.75" hidden="1" customHeight="1">
      <c r="A137" s="120" t="s">
        <v>52</v>
      </c>
      <c r="B137" s="121"/>
      <c r="C137" s="121"/>
      <c r="D137" s="121"/>
      <c r="E137" s="121"/>
      <c r="F137" s="121"/>
      <c r="G137" s="121"/>
      <c r="H137" s="121"/>
      <c r="I137" s="122"/>
      <c r="J137" s="144" t="s">
        <v>37</v>
      </c>
      <c r="K137" s="159"/>
      <c r="L137" s="82" t="s">
        <v>53</v>
      </c>
      <c r="M137" s="82"/>
      <c r="N137" s="82"/>
      <c r="O137" s="82"/>
      <c r="P137" s="82"/>
      <c r="Q137" s="82"/>
      <c r="R137" s="82"/>
      <c r="S137" s="82"/>
      <c r="T137" s="82"/>
      <c r="U137" s="82"/>
      <c r="V137" s="82"/>
      <c r="W137" s="82"/>
      <c r="X137" s="160" t="s">
        <v>37</v>
      </c>
      <c r="Y137" s="159"/>
      <c r="Z137" s="154" t="s">
        <v>54</v>
      </c>
      <c r="AA137" s="154"/>
      <c r="AB137" s="154"/>
      <c r="AC137" s="154"/>
      <c r="AD137" s="154"/>
      <c r="AE137" s="154"/>
      <c r="AF137" s="154"/>
      <c r="AG137" s="154"/>
      <c r="AH137" s="154"/>
      <c r="AI137" s="154"/>
      <c r="AJ137" s="154"/>
      <c r="AK137" s="154"/>
      <c r="AL137" s="154"/>
      <c r="AM137" s="155"/>
      <c r="BF137" s="1" t="b">
        <f>IF($K137="○",TRUE,IF($K137="",FALSE,"INPUT_ERROR"))</f>
        <v>0</v>
      </c>
      <c r="BG137" s="1" t="s">
        <v>73</v>
      </c>
      <c r="BH137" s="1">
        <v>6</v>
      </c>
      <c r="BI137" s="10" t="str">
        <f>"ITEM" &amp; BH137&amp; BG137 &amp; "="&amp; BF137</f>
        <v>ITEM6#KBN1_6=FALSE</v>
      </c>
    </row>
    <row r="138" spans="1:61" ht="9.75" hidden="1" customHeight="1">
      <c r="A138" s="141"/>
      <c r="B138" s="142"/>
      <c r="C138" s="142"/>
      <c r="D138" s="142"/>
      <c r="E138" s="142"/>
      <c r="F138" s="142"/>
      <c r="G138" s="142"/>
      <c r="H138" s="142"/>
      <c r="I138" s="143"/>
      <c r="J138" s="144"/>
      <c r="K138" s="159"/>
      <c r="L138" s="82"/>
      <c r="M138" s="82"/>
      <c r="N138" s="82"/>
      <c r="O138" s="82"/>
      <c r="P138" s="82"/>
      <c r="Q138" s="82"/>
      <c r="R138" s="82"/>
      <c r="S138" s="82"/>
      <c r="T138" s="82"/>
      <c r="U138" s="82"/>
      <c r="V138" s="82"/>
      <c r="W138" s="82"/>
      <c r="X138" s="160"/>
      <c r="Y138" s="159"/>
      <c r="Z138" s="82"/>
      <c r="AA138" s="82"/>
      <c r="AB138" s="82"/>
      <c r="AC138" s="82"/>
      <c r="AD138" s="82"/>
      <c r="AE138" s="82"/>
      <c r="AF138" s="82"/>
      <c r="AG138" s="82"/>
      <c r="AH138" s="82"/>
      <c r="AI138" s="82"/>
      <c r="AJ138" s="82"/>
      <c r="AK138" s="82"/>
      <c r="AL138" s="82"/>
      <c r="AM138" s="138"/>
      <c r="BF138" s="1" t="b">
        <f>IF($Y137="○",TRUE,IF($Y137="",FALSE,"INPUT_ERROR"))</f>
        <v>0</v>
      </c>
      <c r="BG138" s="1" t="s">
        <v>73</v>
      </c>
      <c r="BH138" s="1">
        <v>7</v>
      </c>
      <c r="BI138" s="10" t="str">
        <f t="shared" ref="BI138:BI143" si="4">"ITEM" &amp; BH138 &amp; BG138 &amp;"="&amp; BF138</f>
        <v>ITEM7#KBN1_6=FALSE</v>
      </c>
    </row>
    <row r="139" spans="1:61" ht="9.75" hidden="1" customHeight="1">
      <c r="A139" s="141"/>
      <c r="B139" s="142"/>
      <c r="C139" s="142"/>
      <c r="D139" s="142"/>
      <c r="E139" s="142"/>
      <c r="F139" s="142"/>
      <c r="G139" s="142"/>
      <c r="H139" s="142"/>
      <c r="I139" s="143"/>
      <c r="J139" s="144" t="s">
        <v>37</v>
      </c>
      <c r="K139" s="159"/>
      <c r="L139" s="82" t="s">
        <v>55</v>
      </c>
      <c r="M139" s="82"/>
      <c r="N139" s="82"/>
      <c r="O139" s="82"/>
      <c r="P139" s="82"/>
      <c r="Q139" s="82"/>
      <c r="R139" s="82"/>
      <c r="S139" s="82"/>
      <c r="T139" s="82"/>
      <c r="U139" s="82"/>
      <c r="V139" s="82"/>
      <c r="W139" s="82"/>
      <c r="X139" s="160" t="s">
        <v>37</v>
      </c>
      <c r="Y139" s="159"/>
      <c r="Z139" s="82" t="s">
        <v>56</v>
      </c>
      <c r="AA139" s="82"/>
      <c r="AB139" s="82"/>
      <c r="AC139" s="82"/>
      <c r="AD139" s="82"/>
      <c r="AE139" s="82"/>
      <c r="AF139" s="82"/>
      <c r="AG139" s="82"/>
      <c r="AH139" s="82"/>
      <c r="AI139" s="82"/>
      <c r="AJ139" s="82"/>
      <c r="AK139" s="82"/>
      <c r="AL139" s="82"/>
      <c r="AM139" s="138"/>
      <c r="BF139" s="1" t="b">
        <f>IF($K139="○",TRUE,IF($K139="",FALSE,"INPUT_ERROR"))</f>
        <v>0</v>
      </c>
      <c r="BG139" s="1" t="s">
        <v>73</v>
      </c>
      <c r="BH139" s="1">
        <v>8</v>
      </c>
      <c r="BI139" s="10" t="str">
        <f t="shared" si="4"/>
        <v>ITEM8#KBN1_6=FALSE</v>
      </c>
    </row>
    <row r="140" spans="1:61" ht="9.75" hidden="1" customHeight="1">
      <c r="A140" s="141"/>
      <c r="B140" s="142"/>
      <c r="C140" s="142"/>
      <c r="D140" s="142"/>
      <c r="E140" s="142"/>
      <c r="F140" s="142"/>
      <c r="G140" s="142"/>
      <c r="H140" s="142"/>
      <c r="I140" s="143"/>
      <c r="J140" s="144"/>
      <c r="K140" s="159"/>
      <c r="L140" s="82"/>
      <c r="M140" s="82"/>
      <c r="N140" s="82"/>
      <c r="O140" s="82"/>
      <c r="P140" s="82"/>
      <c r="Q140" s="82"/>
      <c r="R140" s="82"/>
      <c r="S140" s="82"/>
      <c r="T140" s="82"/>
      <c r="U140" s="82"/>
      <c r="V140" s="82"/>
      <c r="W140" s="82"/>
      <c r="X140" s="160"/>
      <c r="Y140" s="159"/>
      <c r="Z140" s="82"/>
      <c r="AA140" s="82"/>
      <c r="AB140" s="82"/>
      <c r="AC140" s="82"/>
      <c r="AD140" s="82"/>
      <c r="AE140" s="82"/>
      <c r="AF140" s="82"/>
      <c r="AG140" s="82"/>
      <c r="AH140" s="82"/>
      <c r="AI140" s="82"/>
      <c r="AJ140" s="82"/>
      <c r="AK140" s="82"/>
      <c r="AL140" s="82"/>
      <c r="AM140" s="138"/>
      <c r="BF140" s="1" t="b">
        <f>IF($Y139="○",TRUE,IF($Y139="",FALSE,"INPUT_ERROR"))</f>
        <v>0</v>
      </c>
      <c r="BG140" s="1" t="s">
        <v>73</v>
      </c>
      <c r="BH140" s="1">
        <v>9</v>
      </c>
      <c r="BI140" s="10" t="str">
        <f t="shared" si="4"/>
        <v>ITEM9#KBN1_6=FALSE</v>
      </c>
    </row>
    <row r="141" spans="1:61" ht="9.75" hidden="1" customHeight="1">
      <c r="A141" s="141"/>
      <c r="B141" s="142"/>
      <c r="C141" s="142"/>
      <c r="D141" s="142"/>
      <c r="E141" s="142"/>
      <c r="F141" s="142"/>
      <c r="G141" s="142"/>
      <c r="H141" s="142"/>
      <c r="I141" s="143"/>
      <c r="J141" s="144" t="s">
        <v>37</v>
      </c>
      <c r="K141" s="159"/>
      <c r="L141" s="82" t="s">
        <v>57</v>
      </c>
      <c r="M141" s="82"/>
      <c r="N141" s="82"/>
      <c r="O141" s="82"/>
      <c r="P141" s="82"/>
      <c r="Q141" s="82"/>
      <c r="R141" s="82"/>
      <c r="S141" s="82"/>
      <c r="T141" s="82"/>
      <c r="U141" s="82"/>
      <c r="V141" s="82"/>
      <c r="W141" s="82"/>
      <c r="X141" s="160" t="s">
        <v>37</v>
      </c>
      <c r="Y141" s="159"/>
      <c r="Z141" s="82" t="s">
        <v>58</v>
      </c>
      <c r="AA141" s="82"/>
      <c r="AB141" s="82"/>
      <c r="AC141" s="82"/>
      <c r="AD141" s="82"/>
      <c r="AE141" s="82"/>
      <c r="AF141" s="82"/>
      <c r="AG141" s="82"/>
      <c r="AH141" s="82"/>
      <c r="AI141" s="82"/>
      <c r="AJ141" s="82"/>
      <c r="AK141" s="82"/>
      <c r="AL141" s="82"/>
      <c r="AM141" s="138"/>
      <c r="BF141" s="1" t="b">
        <f>IF($K141="○",TRUE,IF($K141="",FALSE,"INPUT_ERROR"))</f>
        <v>0</v>
      </c>
      <c r="BG141" s="1" t="s">
        <v>73</v>
      </c>
      <c r="BH141" s="1">
        <v>10</v>
      </c>
      <c r="BI141" s="10" t="str">
        <f t="shared" si="4"/>
        <v>ITEM10#KBN1_6=FALSE</v>
      </c>
    </row>
    <row r="142" spans="1:61" ht="9.75" hidden="1" customHeight="1">
      <c r="A142" s="141"/>
      <c r="B142" s="142"/>
      <c r="C142" s="142"/>
      <c r="D142" s="142"/>
      <c r="E142" s="142"/>
      <c r="F142" s="142"/>
      <c r="G142" s="142"/>
      <c r="H142" s="142"/>
      <c r="I142" s="143"/>
      <c r="J142" s="144"/>
      <c r="K142" s="159"/>
      <c r="L142" s="82"/>
      <c r="M142" s="82"/>
      <c r="N142" s="82"/>
      <c r="O142" s="82"/>
      <c r="P142" s="82"/>
      <c r="Q142" s="82"/>
      <c r="R142" s="82"/>
      <c r="S142" s="82"/>
      <c r="T142" s="82"/>
      <c r="U142" s="82"/>
      <c r="V142" s="82"/>
      <c r="W142" s="82"/>
      <c r="X142" s="160"/>
      <c r="Y142" s="159"/>
      <c r="Z142" s="82"/>
      <c r="AA142" s="82"/>
      <c r="AB142" s="82"/>
      <c r="AC142" s="82"/>
      <c r="AD142" s="82"/>
      <c r="AE142" s="82"/>
      <c r="AF142" s="82"/>
      <c r="AG142" s="82"/>
      <c r="AH142" s="82"/>
      <c r="AI142" s="82"/>
      <c r="AJ142" s="82"/>
      <c r="AK142" s="82"/>
      <c r="AL142" s="82"/>
      <c r="AM142" s="138"/>
      <c r="BF142" s="1" t="b">
        <f>IF($Y141="○",TRUE,IF($Y141="",FALSE,"INPUT_ERROR"))</f>
        <v>0</v>
      </c>
      <c r="BG142" s="1" t="s">
        <v>73</v>
      </c>
      <c r="BH142" s="1">
        <v>11</v>
      </c>
      <c r="BI142" s="10" t="str">
        <f t="shared" si="4"/>
        <v>ITEM11#KBN1_6=FALSE</v>
      </c>
    </row>
    <row r="143" spans="1:61" ht="9.75" hidden="1" customHeight="1">
      <c r="A143" s="141"/>
      <c r="B143" s="142"/>
      <c r="C143" s="142"/>
      <c r="D143" s="142"/>
      <c r="E143" s="142"/>
      <c r="F143" s="142"/>
      <c r="G143" s="142"/>
      <c r="H143" s="142"/>
      <c r="I143" s="143"/>
      <c r="J143" s="144" t="s">
        <v>37</v>
      </c>
      <c r="K143" s="159"/>
      <c r="L143" s="82" t="s">
        <v>59</v>
      </c>
      <c r="M143" s="82"/>
      <c r="N143" s="82"/>
      <c r="O143" s="160" t="s">
        <v>60</v>
      </c>
      <c r="P143" s="151"/>
      <c r="Q143" s="151"/>
      <c r="R143" s="151"/>
      <c r="S143" s="151"/>
      <c r="T143" s="151"/>
      <c r="U143" s="151"/>
      <c r="V143" s="151"/>
      <c r="W143" s="151"/>
      <c r="X143" s="151"/>
      <c r="Y143" s="151"/>
      <c r="Z143" s="151"/>
      <c r="AA143" s="151"/>
      <c r="AB143" s="151"/>
      <c r="AC143" s="151"/>
      <c r="AD143" s="151"/>
      <c r="AE143" s="151"/>
      <c r="AF143" s="151"/>
      <c r="AG143" s="151"/>
      <c r="AH143" s="151"/>
      <c r="AI143" s="151"/>
      <c r="AJ143" s="151"/>
      <c r="AK143" s="151"/>
      <c r="AL143" s="82" t="s">
        <v>61</v>
      </c>
      <c r="AM143" s="138"/>
      <c r="BF143" s="1" t="b">
        <f>IF($K143="○",TRUE,IF($K143="",FALSE,"INPUT_ERROR"))</f>
        <v>0</v>
      </c>
      <c r="BG143" s="1" t="s">
        <v>73</v>
      </c>
      <c r="BH143" s="1">
        <v>12</v>
      </c>
      <c r="BI143" s="10" t="str">
        <f t="shared" si="4"/>
        <v>ITEM12#KBN1_6=FALSE</v>
      </c>
    </row>
    <row r="144" spans="1:61" ht="9.75" hidden="1" customHeight="1" thickBot="1">
      <c r="A144" s="141"/>
      <c r="B144" s="142"/>
      <c r="C144" s="142"/>
      <c r="D144" s="142"/>
      <c r="E144" s="142"/>
      <c r="F144" s="142"/>
      <c r="G144" s="142"/>
      <c r="H144" s="142"/>
      <c r="I144" s="143"/>
      <c r="J144" s="161"/>
      <c r="K144" s="162"/>
      <c r="L144" s="98"/>
      <c r="M144" s="98"/>
      <c r="N144" s="98"/>
      <c r="O144" s="163"/>
      <c r="P144" s="128"/>
      <c r="Q144" s="128"/>
      <c r="R144" s="128"/>
      <c r="S144" s="128"/>
      <c r="T144" s="128"/>
      <c r="U144" s="128"/>
      <c r="V144" s="128"/>
      <c r="W144" s="128"/>
      <c r="X144" s="128"/>
      <c r="Y144" s="128"/>
      <c r="Z144" s="128"/>
      <c r="AA144" s="128"/>
      <c r="AB144" s="128"/>
      <c r="AC144" s="128"/>
      <c r="AD144" s="128"/>
      <c r="AE144" s="128"/>
      <c r="AF144" s="128"/>
      <c r="AG144" s="128"/>
      <c r="AH144" s="128"/>
      <c r="AI144" s="128"/>
      <c r="AJ144" s="128"/>
      <c r="AK144" s="128"/>
      <c r="AL144" s="98"/>
      <c r="AM144" s="156"/>
      <c r="BG144" s="1" t="s">
        <v>73</v>
      </c>
      <c r="BH144" s="1">
        <v>13</v>
      </c>
      <c r="BI144" s="10" t="str">
        <f>"ITEM" &amp; BH144 &amp; BG144 &amp;"="&amp;  IF(TRIM($P143)="","",$P143)</f>
        <v>ITEM13#KBN1_6=</v>
      </c>
    </row>
    <row r="145" spans="1:61" ht="9.75" hidden="1" customHeight="1">
      <c r="A145" s="164" t="s">
        <v>74</v>
      </c>
      <c r="B145" s="165"/>
      <c r="C145" s="165"/>
      <c r="D145" s="165"/>
      <c r="E145" s="165"/>
      <c r="F145" s="165"/>
      <c r="G145" s="165"/>
      <c r="H145" s="165"/>
      <c r="I145" s="165"/>
      <c r="J145" s="165"/>
      <c r="K145" s="165"/>
      <c r="L145" s="165"/>
      <c r="M145" s="165"/>
      <c r="N145" s="165"/>
      <c r="O145" s="165"/>
      <c r="P145" s="165"/>
      <c r="Q145" s="165"/>
      <c r="R145" s="165"/>
      <c r="S145" s="165"/>
      <c r="T145" s="165"/>
      <c r="U145" s="165"/>
      <c r="V145" s="165"/>
      <c r="W145" s="165"/>
      <c r="X145" s="165"/>
      <c r="Y145" s="165"/>
      <c r="Z145" s="165"/>
      <c r="AA145" s="165"/>
      <c r="AB145" s="165"/>
      <c r="AC145" s="165"/>
      <c r="AD145" s="165"/>
      <c r="AE145" s="165"/>
      <c r="AF145" s="165"/>
      <c r="AG145" s="165"/>
      <c r="AH145" s="165"/>
      <c r="AI145" s="165"/>
      <c r="AJ145" s="165"/>
      <c r="AK145" s="165"/>
      <c r="AL145" s="165"/>
      <c r="AM145" s="166"/>
      <c r="BH145" s="1" t="s">
        <v>28</v>
      </c>
    </row>
    <row r="146" spans="1:61" ht="9.75" hidden="1" customHeight="1" thickBot="1">
      <c r="A146" s="167"/>
      <c r="B146" s="168"/>
      <c r="C146" s="168"/>
      <c r="D146" s="168"/>
      <c r="E146" s="168"/>
      <c r="F146" s="168"/>
      <c r="G146" s="168"/>
      <c r="H146" s="168"/>
      <c r="I146" s="168"/>
      <c r="J146" s="168"/>
      <c r="K146" s="168"/>
      <c r="L146" s="168"/>
      <c r="M146" s="168"/>
      <c r="N146" s="168"/>
      <c r="O146" s="168"/>
      <c r="P146" s="168"/>
      <c r="Q146" s="168"/>
      <c r="R146" s="168"/>
      <c r="S146" s="168"/>
      <c r="T146" s="168"/>
      <c r="U146" s="168"/>
      <c r="V146" s="168"/>
      <c r="W146" s="168"/>
      <c r="X146" s="168"/>
      <c r="Y146" s="168"/>
      <c r="Z146" s="168"/>
      <c r="AA146" s="168"/>
      <c r="AB146" s="168"/>
      <c r="AC146" s="168"/>
      <c r="AD146" s="168"/>
      <c r="AE146" s="168"/>
      <c r="AF146" s="168"/>
      <c r="AG146" s="168"/>
      <c r="AH146" s="168"/>
      <c r="AI146" s="168"/>
      <c r="AJ146" s="168"/>
      <c r="AK146" s="168"/>
      <c r="AL146" s="168"/>
      <c r="AM146" s="169"/>
      <c r="BH146" s="1" t="s">
        <v>28</v>
      </c>
    </row>
    <row r="147" spans="1:61" ht="9.75" hidden="1" customHeight="1">
      <c r="A147" s="120" t="s">
        <v>46</v>
      </c>
      <c r="B147" s="121"/>
      <c r="C147" s="121"/>
      <c r="D147" s="121"/>
      <c r="E147" s="121"/>
      <c r="F147" s="121"/>
      <c r="G147" s="121"/>
      <c r="H147" s="121"/>
      <c r="I147" s="122"/>
      <c r="J147" s="150"/>
      <c r="K147" s="151"/>
      <c r="L147" s="151"/>
      <c r="M147" s="151"/>
      <c r="N147" s="151"/>
      <c r="O147" s="151"/>
      <c r="P147" s="151"/>
      <c r="Q147" s="151"/>
      <c r="R147" s="151"/>
      <c r="S147" s="151"/>
      <c r="T147" s="151"/>
      <c r="U147" s="151"/>
      <c r="V147" s="151"/>
      <c r="W147" s="151"/>
      <c r="X147" s="151"/>
      <c r="Y147" s="151"/>
      <c r="Z147" s="151"/>
      <c r="AA147" s="151"/>
      <c r="AB147" s="151"/>
      <c r="AC147" s="151"/>
      <c r="AD147" s="151"/>
      <c r="AE147" s="151"/>
      <c r="AF147" s="151"/>
      <c r="AG147" s="151"/>
      <c r="AH147" s="151"/>
      <c r="AI147" s="151"/>
      <c r="AJ147" s="151"/>
      <c r="AK147" s="151"/>
      <c r="AL147" s="151"/>
      <c r="AM147" s="152"/>
      <c r="BG147" s="1" t="s">
        <v>75</v>
      </c>
      <c r="BH147" s="1">
        <v>4</v>
      </c>
      <c r="BI147" s="10" t="str">
        <f>"ITEM" &amp; BH147 &amp; BG147 &amp;"="&amp; IF(TRIM($J147)="","",$J147)</f>
        <v>ITEM4#KBN1_7=</v>
      </c>
    </row>
    <row r="148" spans="1:61" ht="9.75" hidden="1" customHeight="1">
      <c r="A148" s="141"/>
      <c r="B148" s="142"/>
      <c r="C148" s="142"/>
      <c r="D148" s="142"/>
      <c r="E148" s="142"/>
      <c r="F148" s="142"/>
      <c r="G148" s="142"/>
      <c r="H148" s="142"/>
      <c r="I148" s="143"/>
      <c r="J148" s="150"/>
      <c r="K148" s="151"/>
      <c r="L148" s="151"/>
      <c r="M148" s="151"/>
      <c r="N148" s="151"/>
      <c r="O148" s="151"/>
      <c r="P148" s="151"/>
      <c r="Q148" s="151"/>
      <c r="R148" s="151"/>
      <c r="S148" s="151"/>
      <c r="T148" s="151"/>
      <c r="U148" s="151"/>
      <c r="V148" s="151"/>
      <c r="W148" s="151"/>
      <c r="X148" s="151"/>
      <c r="Y148" s="151"/>
      <c r="Z148" s="151"/>
      <c r="AA148" s="151"/>
      <c r="AB148" s="151"/>
      <c r="AC148" s="151"/>
      <c r="AD148" s="151"/>
      <c r="AE148" s="151"/>
      <c r="AF148" s="151"/>
      <c r="AG148" s="151"/>
      <c r="AH148" s="151"/>
      <c r="AI148" s="151"/>
      <c r="AJ148" s="151"/>
      <c r="AK148" s="151"/>
      <c r="AL148" s="151"/>
      <c r="AM148" s="152"/>
      <c r="BH148" s="1" t="s">
        <v>28</v>
      </c>
    </row>
    <row r="149" spans="1:61" ht="9.75" hidden="1" customHeight="1">
      <c r="A149" s="120" t="s">
        <v>48</v>
      </c>
      <c r="B149" s="121"/>
      <c r="C149" s="121"/>
      <c r="D149" s="121"/>
      <c r="E149" s="121"/>
      <c r="F149" s="121"/>
      <c r="G149" s="121"/>
      <c r="H149" s="121"/>
      <c r="I149" s="122"/>
      <c r="J149" s="136"/>
      <c r="K149" s="126"/>
      <c r="L149" s="126"/>
      <c r="M149" s="126"/>
      <c r="N149" s="126"/>
      <c r="O149" s="126"/>
      <c r="P149" s="126"/>
      <c r="Q149" s="126"/>
      <c r="R149" s="126"/>
      <c r="S149" s="126"/>
      <c r="T149" s="126"/>
      <c r="U149" s="126"/>
      <c r="V149" s="126"/>
      <c r="W149" s="126"/>
      <c r="X149" s="126"/>
      <c r="Y149" s="126"/>
      <c r="Z149" s="126"/>
      <c r="AA149" s="126"/>
      <c r="AB149" s="126"/>
      <c r="AC149" s="126"/>
      <c r="AD149" s="126"/>
      <c r="AE149" s="126"/>
      <c r="AF149" s="126"/>
      <c r="AG149" s="126"/>
      <c r="AH149" s="126"/>
      <c r="AI149" s="126"/>
      <c r="AJ149" s="126"/>
      <c r="AK149" s="126"/>
      <c r="AL149" s="126"/>
      <c r="AM149" s="127"/>
      <c r="BG149" s="1" t="s">
        <v>75</v>
      </c>
      <c r="BH149" s="1" t="s">
        <v>49</v>
      </c>
      <c r="BI149" s="10" t="str">
        <f>"ITEM" &amp; BH149 &amp; BG149 &amp;"="&amp; IF(TRIM($J149)="","",$J149)</f>
        <v>ITEM5_1#KBN1_7=</v>
      </c>
    </row>
    <row r="150" spans="1:61" ht="9.75" hidden="1" customHeight="1">
      <c r="A150" s="141"/>
      <c r="B150" s="142"/>
      <c r="C150" s="142"/>
      <c r="D150" s="142"/>
      <c r="E150" s="142"/>
      <c r="F150" s="142"/>
      <c r="G150" s="142"/>
      <c r="H150" s="142"/>
      <c r="I150" s="143"/>
      <c r="J150" s="150"/>
      <c r="K150" s="151"/>
      <c r="L150" s="151"/>
      <c r="M150" s="151"/>
      <c r="N150" s="151"/>
      <c r="O150" s="151"/>
      <c r="P150" s="151"/>
      <c r="Q150" s="151"/>
      <c r="R150" s="151"/>
      <c r="S150" s="151"/>
      <c r="T150" s="151"/>
      <c r="U150" s="151"/>
      <c r="V150" s="151"/>
      <c r="W150" s="151"/>
      <c r="X150" s="151"/>
      <c r="Y150" s="151"/>
      <c r="Z150" s="151"/>
      <c r="AA150" s="151"/>
      <c r="AB150" s="151"/>
      <c r="AC150" s="151"/>
      <c r="AD150" s="151"/>
      <c r="AE150" s="151"/>
      <c r="AF150" s="151"/>
      <c r="AG150" s="151"/>
      <c r="AH150" s="151"/>
      <c r="AI150" s="151"/>
      <c r="AJ150" s="151"/>
      <c r="AK150" s="151"/>
      <c r="AL150" s="151"/>
      <c r="AM150" s="152"/>
      <c r="BH150" s="1" t="s">
        <v>28</v>
      </c>
    </row>
    <row r="151" spans="1:61" ht="9.75" hidden="1" customHeight="1">
      <c r="A151" s="141"/>
      <c r="B151" s="142"/>
      <c r="C151" s="142"/>
      <c r="D151" s="142"/>
      <c r="E151" s="142"/>
      <c r="F151" s="142"/>
      <c r="G151" s="142"/>
      <c r="H151" s="142"/>
      <c r="I151" s="143"/>
      <c r="J151" s="150"/>
      <c r="K151" s="151"/>
      <c r="L151" s="151"/>
      <c r="M151" s="151"/>
      <c r="N151" s="151"/>
      <c r="O151" s="151"/>
      <c r="P151" s="151"/>
      <c r="Q151" s="151"/>
      <c r="R151" s="151"/>
      <c r="S151" s="151"/>
      <c r="T151" s="151"/>
      <c r="U151" s="151"/>
      <c r="V151" s="151"/>
      <c r="W151" s="151"/>
      <c r="X151" s="151"/>
      <c r="Y151" s="151"/>
      <c r="Z151" s="151"/>
      <c r="AA151" s="151"/>
      <c r="AB151" s="151"/>
      <c r="AC151" s="151"/>
      <c r="AD151" s="151"/>
      <c r="AE151" s="151"/>
      <c r="AF151" s="151"/>
      <c r="AG151" s="151"/>
      <c r="AH151" s="151"/>
      <c r="AI151" s="151"/>
      <c r="AJ151" s="151"/>
      <c r="AK151" s="151"/>
      <c r="AL151" s="151"/>
      <c r="AM151" s="152"/>
      <c r="BH151" s="1" t="s">
        <v>28</v>
      </c>
    </row>
    <row r="152" spans="1:61" ht="9.75" hidden="1" customHeight="1">
      <c r="A152" s="141"/>
      <c r="B152" s="142"/>
      <c r="C152" s="142"/>
      <c r="D152" s="142"/>
      <c r="E152" s="142"/>
      <c r="F152" s="142"/>
      <c r="G152" s="142"/>
      <c r="H152" s="142"/>
      <c r="I152" s="143"/>
      <c r="J152" s="150"/>
      <c r="K152" s="151"/>
      <c r="L152" s="151"/>
      <c r="M152" s="151"/>
      <c r="N152" s="151"/>
      <c r="O152" s="151"/>
      <c r="P152" s="151"/>
      <c r="Q152" s="151"/>
      <c r="R152" s="151"/>
      <c r="S152" s="151"/>
      <c r="T152" s="151"/>
      <c r="U152" s="151"/>
      <c r="V152" s="151"/>
      <c r="W152" s="151"/>
      <c r="X152" s="151"/>
      <c r="Y152" s="151"/>
      <c r="Z152" s="151"/>
      <c r="AA152" s="151"/>
      <c r="AB152" s="151"/>
      <c r="AC152" s="151"/>
      <c r="AD152" s="151"/>
      <c r="AE152" s="151"/>
      <c r="AF152" s="151"/>
      <c r="AG152" s="151"/>
      <c r="AH152" s="151"/>
      <c r="AI152" s="151"/>
      <c r="AJ152" s="151"/>
      <c r="AK152" s="151"/>
      <c r="AL152" s="151"/>
      <c r="AM152" s="152"/>
      <c r="BH152" s="1" t="s">
        <v>28</v>
      </c>
    </row>
    <row r="153" spans="1:61" ht="9.75" hidden="1" customHeight="1">
      <c r="A153" s="141"/>
      <c r="B153" s="142"/>
      <c r="C153" s="142"/>
      <c r="D153" s="142"/>
      <c r="E153" s="142"/>
      <c r="F153" s="142"/>
      <c r="G153" s="142"/>
      <c r="H153" s="142"/>
      <c r="I153" s="143"/>
      <c r="J153" s="150"/>
      <c r="K153" s="151"/>
      <c r="L153" s="151"/>
      <c r="M153" s="151"/>
      <c r="N153" s="151"/>
      <c r="O153" s="151"/>
      <c r="P153" s="151"/>
      <c r="Q153" s="151"/>
      <c r="R153" s="151"/>
      <c r="S153" s="151"/>
      <c r="T153" s="151"/>
      <c r="U153" s="151"/>
      <c r="V153" s="151"/>
      <c r="W153" s="151"/>
      <c r="X153" s="151"/>
      <c r="Y153" s="151"/>
      <c r="Z153" s="151"/>
      <c r="AA153" s="151"/>
      <c r="AB153" s="151"/>
      <c r="AC153" s="151"/>
      <c r="AD153" s="151"/>
      <c r="AE153" s="151"/>
      <c r="AF153" s="151"/>
      <c r="AG153" s="151"/>
      <c r="AH153" s="151"/>
      <c r="AI153" s="151"/>
      <c r="AJ153" s="151"/>
      <c r="AK153" s="151"/>
      <c r="AL153" s="151"/>
      <c r="AM153" s="152"/>
      <c r="BH153" s="1" t="s">
        <v>28</v>
      </c>
    </row>
    <row r="154" spans="1:61" ht="9.75" hidden="1" customHeight="1">
      <c r="A154" s="141"/>
      <c r="B154" s="142"/>
      <c r="C154" s="142"/>
      <c r="D154" s="142"/>
      <c r="E154" s="142"/>
      <c r="F154" s="142"/>
      <c r="G154" s="142"/>
      <c r="H154" s="142"/>
      <c r="I154" s="143"/>
      <c r="J154" s="150"/>
      <c r="K154" s="151"/>
      <c r="L154" s="151"/>
      <c r="M154" s="151"/>
      <c r="N154" s="151"/>
      <c r="O154" s="151"/>
      <c r="P154" s="151"/>
      <c r="Q154" s="151"/>
      <c r="R154" s="151"/>
      <c r="S154" s="151"/>
      <c r="T154" s="151"/>
      <c r="U154" s="151"/>
      <c r="V154" s="151"/>
      <c r="W154" s="151"/>
      <c r="X154" s="151"/>
      <c r="Y154" s="151"/>
      <c r="Z154" s="151"/>
      <c r="AA154" s="151"/>
      <c r="AB154" s="151"/>
      <c r="AC154" s="151"/>
      <c r="AD154" s="151"/>
      <c r="AE154" s="151"/>
      <c r="AF154" s="151"/>
      <c r="AG154" s="151"/>
      <c r="AH154" s="151"/>
      <c r="AI154" s="151"/>
      <c r="AJ154" s="151"/>
      <c r="AK154" s="151"/>
      <c r="AL154" s="151"/>
      <c r="AM154" s="152"/>
      <c r="BH154" s="1" t="s">
        <v>28</v>
      </c>
    </row>
    <row r="155" spans="1:61" ht="9.75" hidden="1" customHeight="1">
      <c r="A155" s="141"/>
      <c r="B155" s="142"/>
      <c r="C155" s="142"/>
      <c r="D155" s="142"/>
      <c r="E155" s="142"/>
      <c r="F155" s="142"/>
      <c r="G155" s="142"/>
      <c r="H155" s="142"/>
      <c r="I155" s="143"/>
      <c r="J155" s="150"/>
      <c r="K155" s="151"/>
      <c r="L155" s="151"/>
      <c r="M155" s="151"/>
      <c r="N155" s="151"/>
      <c r="O155" s="151"/>
      <c r="P155" s="151"/>
      <c r="Q155" s="151"/>
      <c r="R155" s="151"/>
      <c r="S155" s="151"/>
      <c r="T155" s="151"/>
      <c r="U155" s="151"/>
      <c r="V155" s="151"/>
      <c r="W155" s="151"/>
      <c r="X155" s="151"/>
      <c r="Y155" s="151"/>
      <c r="Z155" s="151"/>
      <c r="AA155" s="151"/>
      <c r="AB155" s="151"/>
      <c r="AC155" s="151"/>
      <c r="AD155" s="151"/>
      <c r="AE155" s="151"/>
      <c r="AF155" s="151"/>
      <c r="AG155" s="151"/>
      <c r="AH155" s="151"/>
      <c r="AI155" s="151"/>
      <c r="AJ155" s="151"/>
      <c r="AK155" s="151"/>
      <c r="AL155" s="151"/>
      <c r="AM155" s="152"/>
      <c r="BG155" s="1" t="s">
        <v>75</v>
      </c>
      <c r="BH155" s="1" t="s">
        <v>50</v>
      </c>
      <c r="BI155" s="10" t="str">
        <f>"ITEM" &amp; BH155 &amp; BG155 &amp;"="&amp; IF(TRIM($J155)="","",$J155)</f>
        <v>ITEM5_2#KBN1_7=</v>
      </c>
    </row>
    <row r="156" spans="1:61" ht="9.75" hidden="1" customHeight="1">
      <c r="A156" s="123"/>
      <c r="B156" s="124"/>
      <c r="C156" s="124"/>
      <c r="D156" s="124"/>
      <c r="E156" s="124"/>
      <c r="F156" s="124"/>
      <c r="G156" s="124"/>
      <c r="H156" s="124"/>
      <c r="I156" s="125"/>
      <c r="J156" s="137"/>
      <c r="K156" s="128"/>
      <c r="L156" s="128"/>
      <c r="M156" s="128"/>
      <c r="N156" s="128"/>
      <c r="O156" s="128"/>
      <c r="P156" s="128"/>
      <c r="Q156" s="128"/>
      <c r="R156" s="128"/>
      <c r="S156" s="128"/>
      <c r="T156" s="128"/>
      <c r="U156" s="128"/>
      <c r="V156" s="128"/>
      <c r="W156" s="128"/>
      <c r="X156" s="128"/>
      <c r="Y156" s="128"/>
      <c r="Z156" s="128"/>
      <c r="AA156" s="128"/>
      <c r="AB156" s="128"/>
      <c r="AC156" s="128"/>
      <c r="AD156" s="128"/>
      <c r="AE156" s="128"/>
      <c r="AF156" s="128"/>
      <c r="AG156" s="128"/>
      <c r="AH156" s="128"/>
      <c r="AI156" s="128"/>
      <c r="AJ156" s="128"/>
      <c r="AK156" s="128"/>
      <c r="AL156" s="128"/>
      <c r="AM156" s="129"/>
      <c r="BG156" s="1" t="s">
        <v>75</v>
      </c>
      <c r="BH156" s="1" t="s">
        <v>51</v>
      </c>
      <c r="BI156" s="10" t="str">
        <f>"ITEM" &amp; BH156 &amp; BG156 &amp;"="&amp; IF(TRIM($J156)="","",$J156)</f>
        <v>ITEM5_3#KBN1_7=</v>
      </c>
    </row>
    <row r="157" spans="1:61" ht="9.75" hidden="1" customHeight="1">
      <c r="A157" s="120" t="s">
        <v>52</v>
      </c>
      <c r="B157" s="121"/>
      <c r="C157" s="121"/>
      <c r="D157" s="121"/>
      <c r="E157" s="121"/>
      <c r="F157" s="121"/>
      <c r="G157" s="121"/>
      <c r="H157" s="121"/>
      <c r="I157" s="122"/>
      <c r="J157" s="144" t="s">
        <v>37</v>
      </c>
      <c r="K157" s="159"/>
      <c r="L157" s="82" t="s">
        <v>53</v>
      </c>
      <c r="M157" s="82"/>
      <c r="N157" s="82"/>
      <c r="O157" s="82"/>
      <c r="P157" s="82"/>
      <c r="Q157" s="82"/>
      <c r="R157" s="82"/>
      <c r="S157" s="82"/>
      <c r="T157" s="82"/>
      <c r="U157" s="82"/>
      <c r="V157" s="82"/>
      <c r="W157" s="82"/>
      <c r="X157" s="160" t="s">
        <v>37</v>
      </c>
      <c r="Y157" s="159"/>
      <c r="Z157" s="154" t="s">
        <v>54</v>
      </c>
      <c r="AA157" s="154"/>
      <c r="AB157" s="154"/>
      <c r="AC157" s="154"/>
      <c r="AD157" s="154"/>
      <c r="AE157" s="154"/>
      <c r="AF157" s="154"/>
      <c r="AG157" s="154"/>
      <c r="AH157" s="154"/>
      <c r="AI157" s="154"/>
      <c r="AJ157" s="154"/>
      <c r="AK157" s="154"/>
      <c r="AL157" s="154"/>
      <c r="AM157" s="155"/>
      <c r="BF157" s="1" t="b">
        <f>IF($K157="○",TRUE,IF($K157="",FALSE,"INPUT_ERROR"))</f>
        <v>0</v>
      </c>
      <c r="BG157" s="1" t="s">
        <v>75</v>
      </c>
      <c r="BH157" s="1">
        <v>6</v>
      </c>
      <c r="BI157" s="10" t="str">
        <f>"ITEM" &amp; BH157&amp; BG157 &amp; "="&amp; BF157</f>
        <v>ITEM6#KBN1_7=FALSE</v>
      </c>
    </row>
    <row r="158" spans="1:61" ht="9.75" hidden="1" customHeight="1">
      <c r="A158" s="141"/>
      <c r="B158" s="142"/>
      <c r="C158" s="142"/>
      <c r="D158" s="142"/>
      <c r="E158" s="142"/>
      <c r="F158" s="142"/>
      <c r="G158" s="142"/>
      <c r="H158" s="142"/>
      <c r="I158" s="143"/>
      <c r="J158" s="144"/>
      <c r="K158" s="159"/>
      <c r="L158" s="82"/>
      <c r="M158" s="82"/>
      <c r="N158" s="82"/>
      <c r="O158" s="82"/>
      <c r="P158" s="82"/>
      <c r="Q158" s="82"/>
      <c r="R158" s="82"/>
      <c r="S158" s="82"/>
      <c r="T158" s="82"/>
      <c r="U158" s="82"/>
      <c r="V158" s="82"/>
      <c r="W158" s="82"/>
      <c r="X158" s="160"/>
      <c r="Y158" s="159"/>
      <c r="Z158" s="82"/>
      <c r="AA158" s="82"/>
      <c r="AB158" s="82"/>
      <c r="AC158" s="82"/>
      <c r="AD158" s="82"/>
      <c r="AE158" s="82"/>
      <c r="AF158" s="82"/>
      <c r="AG158" s="82"/>
      <c r="AH158" s="82"/>
      <c r="AI158" s="82"/>
      <c r="AJ158" s="82"/>
      <c r="AK158" s="82"/>
      <c r="AL158" s="82"/>
      <c r="AM158" s="138"/>
      <c r="BF158" s="1" t="b">
        <f>IF($Y157="○",TRUE,IF($Y157="",FALSE,"INPUT_ERROR"))</f>
        <v>0</v>
      </c>
      <c r="BG158" s="1" t="s">
        <v>75</v>
      </c>
      <c r="BH158" s="1">
        <v>7</v>
      </c>
      <c r="BI158" s="10" t="str">
        <f t="shared" ref="BI158:BI163" si="5">"ITEM" &amp; BH158 &amp; BG158 &amp;"="&amp; BF158</f>
        <v>ITEM7#KBN1_7=FALSE</v>
      </c>
    </row>
    <row r="159" spans="1:61" ht="9.75" hidden="1" customHeight="1">
      <c r="A159" s="141"/>
      <c r="B159" s="142"/>
      <c r="C159" s="142"/>
      <c r="D159" s="142"/>
      <c r="E159" s="142"/>
      <c r="F159" s="142"/>
      <c r="G159" s="142"/>
      <c r="H159" s="142"/>
      <c r="I159" s="143"/>
      <c r="J159" s="144" t="s">
        <v>37</v>
      </c>
      <c r="K159" s="159"/>
      <c r="L159" s="82" t="s">
        <v>55</v>
      </c>
      <c r="M159" s="82"/>
      <c r="N159" s="82"/>
      <c r="O159" s="82"/>
      <c r="P159" s="82"/>
      <c r="Q159" s="82"/>
      <c r="R159" s="82"/>
      <c r="S159" s="82"/>
      <c r="T159" s="82"/>
      <c r="U159" s="82"/>
      <c r="V159" s="82"/>
      <c r="W159" s="82"/>
      <c r="X159" s="160" t="s">
        <v>37</v>
      </c>
      <c r="Y159" s="159"/>
      <c r="Z159" s="82" t="s">
        <v>56</v>
      </c>
      <c r="AA159" s="82"/>
      <c r="AB159" s="82"/>
      <c r="AC159" s="82"/>
      <c r="AD159" s="82"/>
      <c r="AE159" s="82"/>
      <c r="AF159" s="82"/>
      <c r="AG159" s="82"/>
      <c r="AH159" s="82"/>
      <c r="AI159" s="82"/>
      <c r="AJ159" s="82"/>
      <c r="AK159" s="82"/>
      <c r="AL159" s="82"/>
      <c r="AM159" s="138"/>
      <c r="BF159" s="1" t="b">
        <f>IF($K159="○",TRUE,IF($K159="",FALSE,"INPUT_ERROR"))</f>
        <v>0</v>
      </c>
      <c r="BG159" s="1" t="s">
        <v>75</v>
      </c>
      <c r="BH159" s="1">
        <v>8</v>
      </c>
      <c r="BI159" s="10" t="str">
        <f t="shared" si="5"/>
        <v>ITEM8#KBN1_7=FALSE</v>
      </c>
    </row>
    <row r="160" spans="1:61" ht="9.75" hidden="1" customHeight="1">
      <c r="A160" s="141"/>
      <c r="B160" s="142"/>
      <c r="C160" s="142"/>
      <c r="D160" s="142"/>
      <c r="E160" s="142"/>
      <c r="F160" s="142"/>
      <c r="G160" s="142"/>
      <c r="H160" s="142"/>
      <c r="I160" s="143"/>
      <c r="J160" s="144"/>
      <c r="K160" s="159"/>
      <c r="L160" s="82"/>
      <c r="M160" s="82"/>
      <c r="N160" s="82"/>
      <c r="O160" s="82"/>
      <c r="P160" s="82"/>
      <c r="Q160" s="82"/>
      <c r="R160" s="82"/>
      <c r="S160" s="82"/>
      <c r="T160" s="82"/>
      <c r="U160" s="82"/>
      <c r="V160" s="82"/>
      <c r="W160" s="82"/>
      <c r="X160" s="160"/>
      <c r="Y160" s="159"/>
      <c r="Z160" s="82"/>
      <c r="AA160" s="82"/>
      <c r="AB160" s="82"/>
      <c r="AC160" s="82"/>
      <c r="AD160" s="82"/>
      <c r="AE160" s="82"/>
      <c r="AF160" s="82"/>
      <c r="AG160" s="82"/>
      <c r="AH160" s="82"/>
      <c r="AI160" s="82"/>
      <c r="AJ160" s="82"/>
      <c r="AK160" s="82"/>
      <c r="AL160" s="82"/>
      <c r="AM160" s="138"/>
      <c r="BF160" s="1" t="b">
        <f>IF($Y159="○",TRUE,IF($Y159="",FALSE,"INPUT_ERROR"))</f>
        <v>0</v>
      </c>
      <c r="BG160" s="1" t="s">
        <v>75</v>
      </c>
      <c r="BH160" s="1">
        <v>9</v>
      </c>
      <c r="BI160" s="10" t="str">
        <f t="shared" si="5"/>
        <v>ITEM9#KBN1_7=FALSE</v>
      </c>
    </row>
    <row r="161" spans="1:61" ht="9.75" hidden="1" customHeight="1">
      <c r="A161" s="141"/>
      <c r="B161" s="142"/>
      <c r="C161" s="142"/>
      <c r="D161" s="142"/>
      <c r="E161" s="142"/>
      <c r="F161" s="142"/>
      <c r="G161" s="142"/>
      <c r="H161" s="142"/>
      <c r="I161" s="143"/>
      <c r="J161" s="144" t="s">
        <v>37</v>
      </c>
      <c r="K161" s="159"/>
      <c r="L161" s="82" t="s">
        <v>57</v>
      </c>
      <c r="M161" s="82"/>
      <c r="N161" s="82"/>
      <c r="O161" s="82"/>
      <c r="P161" s="82"/>
      <c r="Q161" s="82"/>
      <c r="R161" s="82"/>
      <c r="S161" s="82"/>
      <c r="T161" s="82"/>
      <c r="U161" s="82"/>
      <c r="V161" s="82"/>
      <c r="W161" s="82"/>
      <c r="X161" s="160" t="s">
        <v>37</v>
      </c>
      <c r="Y161" s="159"/>
      <c r="Z161" s="82" t="s">
        <v>58</v>
      </c>
      <c r="AA161" s="82"/>
      <c r="AB161" s="82"/>
      <c r="AC161" s="82"/>
      <c r="AD161" s="82"/>
      <c r="AE161" s="82"/>
      <c r="AF161" s="82"/>
      <c r="AG161" s="82"/>
      <c r="AH161" s="82"/>
      <c r="AI161" s="82"/>
      <c r="AJ161" s="82"/>
      <c r="AK161" s="82"/>
      <c r="AL161" s="82"/>
      <c r="AM161" s="138"/>
      <c r="BF161" s="1" t="b">
        <f>IF($K161="○",TRUE,IF($K161="",FALSE,"INPUT_ERROR"))</f>
        <v>0</v>
      </c>
      <c r="BG161" s="1" t="s">
        <v>75</v>
      </c>
      <c r="BH161" s="1">
        <v>10</v>
      </c>
      <c r="BI161" s="10" t="str">
        <f t="shared" si="5"/>
        <v>ITEM10#KBN1_7=FALSE</v>
      </c>
    </row>
    <row r="162" spans="1:61" ht="9.75" hidden="1" customHeight="1">
      <c r="A162" s="141"/>
      <c r="B162" s="142"/>
      <c r="C162" s="142"/>
      <c r="D162" s="142"/>
      <c r="E162" s="142"/>
      <c r="F162" s="142"/>
      <c r="G162" s="142"/>
      <c r="H162" s="142"/>
      <c r="I162" s="143"/>
      <c r="J162" s="144"/>
      <c r="K162" s="159"/>
      <c r="L162" s="82"/>
      <c r="M162" s="82"/>
      <c r="N162" s="82"/>
      <c r="O162" s="82"/>
      <c r="P162" s="82"/>
      <c r="Q162" s="82"/>
      <c r="R162" s="82"/>
      <c r="S162" s="82"/>
      <c r="T162" s="82"/>
      <c r="U162" s="82"/>
      <c r="V162" s="82"/>
      <c r="W162" s="82"/>
      <c r="X162" s="160"/>
      <c r="Y162" s="159"/>
      <c r="Z162" s="82"/>
      <c r="AA162" s="82"/>
      <c r="AB162" s="82"/>
      <c r="AC162" s="82"/>
      <c r="AD162" s="82"/>
      <c r="AE162" s="82"/>
      <c r="AF162" s="82"/>
      <c r="AG162" s="82"/>
      <c r="AH162" s="82"/>
      <c r="AI162" s="82"/>
      <c r="AJ162" s="82"/>
      <c r="AK162" s="82"/>
      <c r="AL162" s="82"/>
      <c r="AM162" s="138"/>
      <c r="BF162" s="1" t="b">
        <f>IF($Y161="○",TRUE,IF($Y161="",FALSE,"INPUT_ERROR"))</f>
        <v>0</v>
      </c>
      <c r="BG162" s="1" t="s">
        <v>75</v>
      </c>
      <c r="BH162" s="1">
        <v>11</v>
      </c>
      <c r="BI162" s="10" t="str">
        <f t="shared" si="5"/>
        <v>ITEM11#KBN1_7=FALSE</v>
      </c>
    </row>
    <row r="163" spans="1:61" ht="9.75" hidden="1" customHeight="1">
      <c r="A163" s="141"/>
      <c r="B163" s="142"/>
      <c r="C163" s="142"/>
      <c r="D163" s="142"/>
      <c r="E163" s="142"/>
      <c r="F163" s="142"/>
      <c r="G163" s="142"/>
      <c r="H163" s="142"/>
      <c r="I163" s="143"/>
      <c r="J163" s="144" t="s">
        <v>37</v>
      </c>
      <c r="K163" s="159"/>
      <c r="L163" s="82" t="s">
        <v>59</v>
      </c>
      <c r="M163" s="82"/>
      <c r="N163" s="82"/>
      <c r="O163" s="160" t="s">
        <v>60</v>
      </c>
      <c r="P163" s="151"/>
      <c r="Q163" s="151"/>
      <c r="R163" s="151"/>
      <c r="S163" s="151"/>
      <c r="T163" s="151"/>
      <c r="U163" s="151"/>
      <c r="V163" s="151"/>
      <c r="W163" s="151"/>
      <c r="X163" s="151"/>
      <c r="Y163" s="151"/>
      <c r="Z163" s="151"/>
      <c r="AA163" s="151"/>
      <c r="AB163" s="151"/>
      <c r="AC163" s="151"/>
      <c r="AD163" s="151"/>
      <c r="AE163" s="151"/>
      <c r="AF163" s="151"/>
      <c r="AG163" s="151"/>
      <c r="AH163" s="151"/>
      <c r="AI163" s="151"/>
      <c r="AJ163" s="151"/>
      <c r="AK163" s="151"/>
      <c r="AL163" s="82" t="s">
        <v>61</v>
      </c>
      <c r="AM163" s="138"/>
      <c r="BF163" s="1" t="b">
        <f>IF($K163="○",TRUE,IF($K163="",FALSE,"INPUT_ERROR"))</f>
        <v>0</v>
      </c>
      <c r="BG163" s="1" t="s">
        <v>75</v>
      </c>
      <c r="BH163" s="1">
        <v>12</v>
      </c>
      <c r="BI163" s="10" t="str">
        <f t="shared" si="5"/>
        <v>ITEM12#KBN1_7=FALSE</v>
      </c>
    </row>
    <row r="164" spans="1:61" ht="9.75" hidden="1" customHeight="1" thickBot="1">
      <c r="A164" s="123"/>
      <c r="B164" s="124"/>
      <c r="C164" s="124"/>
      <c r="D164" s="124"/>
      <c r="E164" s="124"/>
      <c r="F164" s="124"/>
      <c r="G164" s="124"/>
      <c r="H164" s="124"/>
      <c r="I164" s="125"/>
      <c r="J164" s="161"/>
      <c r="K164" s="162"/>
      <c r="L164" s="98"/>
      <c r="M164" s="98"/>
      <c r="N164" s="98"/>
      <c r="O164" s="163"/>
      <c r="P164" s="128"/>
      <c r="Q164" s="128"/>
      <c r="R164" s="128"/>
      <c r="S164" s="128"/>
      <c r="T164" s="128"/>
      <c r="U164" s="128"/>
      <c r="V164" s="128"/>
      <c r="W164" s="128"/>
      <c r="X164" s="128"/>
      <c r="Y164" s="128"/>
      <c r="Z164" s="128"/>
      <c r="AA164" s="128"/>
      <c r="AB164" s="128"/>
      <c r="AC164" s="128"/>
      <c r="AD164" s="128"/>
      <c r="AE164" s="128"/>
      <c r="AF164" s="128"/>
      <c r="AG164" s="128"/>
      <c r="AH164" s="128"/>
      <c r="AI164" s="128"/>
      <c r="AJ164" s="128"/>
      <c r="AK164" s="128"/>
      <c r="AL164" s="98"/>
      <c r="AM164" s="156"/>
      <c r="BG164" s="1" t="s">
        <v>75</v>
      </c>
      <c r="BH164" s="1">
        <v>13</v>
      </c>
      <c r="BI164" s="10" t="str">
        <f>"ITEM" &amp; BH164 &amp; BG164 &amp;"="&amp;  IF(TRIM($P163)="","",$P163)</f>
        <v>ITEM13#KBN1_7=</v>
      </c>
    </row>
    <row r="165" spans="1:61" ht="9.75" hidden="1" customHeight="1">
      <c r="A165" s="164" t="s">
        <v>76</v>
      </c>
      <c r="B165" s="165"/>
      <c r="C165" s="165"/>
      <c r="D165" s="165"/>
      <c r="E165" s="165"/>
      <c r="F165" s="165"/>
      <c r="G165" s="165"/>
      <c r="H165" s="165"/>
      <c r="I165" s="165"/>
      <c r="J165" s="165"/>
      <c r="K165" s="165"/>
      <c r="L165" s="165"/>
      <c r="M165" s="165"/>
      <c r="N165" s="165"/>
      <c r="O165" s="165"/>
      <c r="P165" s="165"/>
      <c r="Q165" s="165"/>
      <c r="R165" s="165"/>
      <c r="S165" s="165"/>
      <c r="T165" s="165"/>
      <c r="U165" s="165"/>
      <c r="V165" s="165"/>
      <c r="W165" s="165"/>
      <c r="X165" s="165"/>
      <c r="Y165" s="165"/>
      <c r="Z165" s="165"/>
      <c r="AA165" s="165"/>
      <c r="AB165" s="165"/>
      <c r="AC165" s="165"/>
      <c r="AD165" s="165"/>
      <c r="AE165" s="165"/>
      <c r="AF165" s="165"/>
      <c r="AG165" s="165"/>
      <c r="AH165" s="165"/>
      <c r="AI165" s="165"/>
      <c r="AJ165" s="165"/>
      <c r="AK165" s="165"/>
      <c r="AL165" s="165"/>
      <c r="AM165" s="166"/>
      <c r="BH165" s="1" t="s">
        <v>28</v>
      </c>
    </row>
    <row r="166" spans="1:61" ht="9.75" hidden="1" customHeight="1" thickBot="1">
      <c r="A166" s="167"/>
      <c r="B166" s="168"/>
      <c r="C166" s="168"/>
      <c r="D166" s="168"/>
      <c r="E166" s="168"/>
      <c r="F166" s="168"/>
      <c r="G166" s="168"/>
      <c r="H166" s="168"/>
      <c r="I166" s="168"/>
      <c r="J166" s="168"/>
      <c r="K166" s="168"/>
      <c r="L166" s="168"/>
      <c r="M166" s="168"/>
      <c r="N166" s="168"/>
      <c r="O166" s="168"/>
      <c r="P166" s="168"/>
      <c r="Q166" s="168"/>
      <c r="R166" s="168"/>
      <c r="S166" s="168"/>
      <c r="T166" s="168"/>
      <c r="U166" s="168"/>
      <c r="V166" s="168"/>
      <c r="W166" s="168"/>
      <c r="X166" s="168"/>
      <c r="Y166" s="168"/>
      <c r="Z166" s="168"/>
      <c r="AA166" s="168"/>
      <c r="AB166" s="168"/>
      <c r="AC166" s="168"/>
      <c r="AD166" s="168"/>
      <c r="AE166" s="168"/>
      <c r="AF166" s="168"/>
      <c r="AG166" s="168"/>
      <c r="AH166" s="168"/>
      <c r="AI166" s="168"/>
      <c r="AJ166" s="168"/>
      <c r="AK166" s="168"/>
      <c r="AL166" s="168"/>
      <c r="AM166" s="169"/>
      <c r="BH166" s="1" t="s">
        <v>28</v>
      </c>
    </row>
    <row r="167" spans="1:61" ht="9.75" hidden="1" customHeight="1">
      <c r="A167" s="120" t="s">
        <v>46</v>
      </c>
      <c r="B167" s="121"/>
      <c r="C167" s="121"/>
      <c r="D167" s="121"/>
      <c r="E167" s="121"/>
      <c r="F167" s="121"/>
      <c r="G167" s="121"/>
      <c r="H167" s="121"/>
      <c r="I167" s="122"/>
      <c r="J167" s="150"/>
      <c r="K167" s="151"/>
      <c r="L167" s="151"/>
      <c r="M167" s="151"/>
      <c r="N167" s="151"/>
      <c r="O167" s="151"/>
      <c r="P167" s="151"/>
      <c r="Q167" s="151"/>
      <c r="R167" s="151"/>
      <c r="S167" s="151"/>
      <c r="T167" s="151"/>
      <c r="U167" s="151"/>
      <c r="V167" s="151"/>
      <c r="W167" s="151"/>
      <c r="X167" s="151"/>
      <c r="Y167" s="151"/>
      <c r="Z167" s="151"/>
      <c r="AA167" s="151"/>
      <c r="AB167" s="151"/>
      <c r="AC167" s="151"/>
      <c r="AD167" s="151"/>
      <c r="AE167" s="151"/>
      <c r="AF167" s="151"/>
      <c r="AG167" s="151"/>
      <c r="AH167" s="151"/>
      <c r="AI167" s="151"/>
      <c r="AJ167" s="151"/>
      <c r="AK167" s="151"/>
      <c r="AL167" s="151"/>
      <c r="AM167" s="152"/>
      <c r="BG167" s="1" t="s">
        <v>77</v>
      </c>
      <c r="BH167" s="1">
        <v>4</v>
      </c>
      <c r="BI167" s="10" t="str">
        <f>"ITEM" &amp; BH167 &amp; BG167 &amp;"="&amp; IF(TRIM($J167)="","",$J167)</f>
        <v>ITEM4#KBN1_8=</v>
      </c>
    </row>
    <row r="168" spans="1:61" ht="9.75" hidden="1" customHeight="1">
      <c r="A168" s="141"/>
      <c r="B168" s="142"/>
      <c r="C168" s="142"/>
      <c r="D168" s="142"/>
      <c r="E168" s="142"/>
      <c r="F168" s="142"/>
      <c r="G168" s="142"/>
      <c r="H168" s="142"/>
      <c r="I168" s="143"/>
      <c r="J168" s="150"/>
      <c r="K168" s="151"/>
      <c r="L168" s="151"/>
      <c r="M168" s="151"/>
      <c r="N168" s="151"/>
      <c r="O168" s="151"/>
      <c r="P168" s="151"/>
      <c r="Q168" s="151"/>
      <c r="R168" s="151"/>
      <c r="S168" s="151"/>
      <c r="T168" s="151"/>
      <c r="U168" s="151"/>
      <c r="V168" s="151"/>
      <c r="W168" s="151"/>
      <c r="X168" s="151"/>
      <c r="Y168" s="151"/>
      <c r="Z168" s="151"/>
      <c r="AA168" s="151"/>
      <c r="AB168" s="151"/>
      <c r="AC168" s="151"/>
      <c r="AD168" s="151"/>
      <c r="AE168" s="151"/>
      <c r="AF168" s="151"/>
      <c r="AG168" s="151"/>
      <c r="AH168" s="151"/>
      <c r="AI168" s="151"/>
      <c r="AJ168" s="151"/>
      <c r="AK168" s="151"/>
      <c r="AL168" s="151"/>
      <c r="AM168" s="152"/>
      <c r="BH168" s="1" t="s">
        <v>28</v>
      </c>
    </row>
    <row r="169" spans="1:61" ht="9.75" hidden="1" customHeight="1">
      <c r="A169" s="120" t="s">
        <v>48</v>
      </c>
      <c r="B169" s="121"/>
      <c r="C169" s="121"/>
      <c r="D169" s="121"/>
      <c r="E169" s="121"/>
      <c r="F169" s="121"/>
      <c r="G169" s="121"/>
      <c r="H169" s="121"/>
      <c r="I169" s="122"/>
      <c r="J169" s="136"/>
      <c r="K169" s="126"/>
      <c r="L169" s="126"/>
      <c r="M169" s="126"/>
      <c r="N169" s="126"/>
      <c r="O169" s="126"/>
      <c r="P169" s="126"/>
      <c r="Q169" s="126"/>
      <c r="R169" s="126"/>
      <c r="S169" s="126"/>
      <c r="T169" s="126"/>
      <c r="U169" s="126"/>
      <c r="V169" s="126"/>
      <c r="W169" s="126"/>
      <c r="X169" s="126"/>
      <c r="Y169" s="126"/>
      <c r="Z169" s="126"/>
      <c r="AA169" s="126"/>
      <c r="AB169" s="126"/>
      <c r="AC169" s="126"/>
      <c r="AD169" s="126"/>
      <c r="AE169" s="126"/>
      <c r="AF169" s="126"/>
      <c r="AG169" s="126"/>
      <c r="AH169" s="126"/>
      <c r="AI169" s="126"/>
      <c r="AJ169" s="126"/>
      <c r="AK169" s="126"/>
      <c r="AL169" s="126"/>
      <c r="AM169" s="127"/>
      <c r="BG169" s="1" t="s">
        <v>77</v>
      </c>
      <c r="BH169" s="1" t="s">
        <v>49</v>
      </c>
      <c r="BI169" s="10" t="str">
        <f>"ITEM" &amp; BH169 &amp; BG169 &amp;"="&amp; IF(TRIM($J169)="","",$J169)</f>
        <v>ITEM5_1#KBN1_8=</v>
      </c>
    </row>
    <row r="170" spans="1:61" ht="9.75" hidden="1" customHeight="1">
      <c r="A170" s="141"/>
      <c r="B170" s="142"/>
      <c r="C170" s="142"/>
      <c r="D170" s="142"/>
      <c r="E170" s="142"/>
      <c r="F170" s="142"/>
      <c r="G170" s="142"/>
      <c r="H170" s="142"/>
      <c r="I170" s="143"/>
      <c r="J170" s="150"/>
      <c r="K170" s="151"/>
      <c r="L170" s="151"/>
      <c r="M170" s="151"/>
      <c r="N170" s="151"/>
      <c r="O170" s="151"/>
      <c r="P170" s="151"/>
      <c r="Q170" s="151"/>
      <c r="R170" s="151"/>
      <c r="S170" s="151"/>
      <c r="T170" s="151"/>
      <c r="U170" s="151"/>
      <c r="V170" s="151"/>
      <c r="W170" s="151"/>
      <c r="X170" s="151"/>
      <c r="Y170" s="151"/>
      <c r="Z170" s="151"/>
      <c r="AA170" s="151"/>
      <c r="AB170" s="151"/>
      <c r="AC170" s="151"/>
      <c r="AD170" s="151"/>
      <c r="AE170" s="151"/>
      <c r="AF170" s="151"/>
      <c r="AG170" s="151"/>
      <c r="AH170" s="151"/>
      <c r="AI170" s="151"/>
      <c r="AJ170" s="151"/>
      <c r="AK170" s="151"/>
      <c r="AL170" s="151"/>
      <c r="AM170" s="152"/>
      <c r="BH170" s="1" t="s">
        <v>28</v>
      </c>
    </row>
    <row r="171" spans="1:61" ht="9.75" hidden="1" customHeight="1">
      <c r="A171" s="141"/>
      <c r="B171" s="142"/>
      <c r="C171" s="142"/>
      <c r="D171" s="142"/>
      <c r="E171" s="142"/>
      <c r="F171" s="142"/>
      <c r="G171" s="142"/>
      <c r="H171" s="142"/>
      <c r="I171" s="143"/>
      <c r="J171" s="150"/>
      <c r="K171" s="151"/>
      <c r="L171" s="151"/>
      <c r="M171" s="151"/>
      <c r="N171" s="151"/>
      <c r="O171" s="151"/>
      <c r="P171" s="151"/>
      <c r="Q171" s="151"/>
      <c r="R171" s="151"/>
      <c r="S171" s="151"/>
      <c r="T171" s="151"/>
      <c r="U171" s="151"/>
      <c r="V171" s="151"/>
      <c r="W171" s="151"/>
      <c r="X171" s="151"/>
      <c r="Y171" s="151"/>
      <c r="Z171" s="151"/>
      <c r="AA171" s="151"/>
      <c r="AB171" s="151"/>
      <c r="AC171" s="151"/>
      <c r="AD171" s="151"/>
      <c r="AE171" s="151"/>
      <c r="AF171" s="151"/>
      <c r="AG171" s="151"/>
      <c r="AH171" s="151"/>
      <c r="AI171" s="151"/>
      <c r="AJ171" s="151"/>
      <c r="AK171" s="151"/>
      <c r="AL171" s="151"/>
      <c r="AM171" s="152"/>
      <c r="BH171" s="1" t="s">
        <v>28</v>
      </c>
    </row>
    <row r="172" spans="1:61" ht="9.75" hidden="1" customHeight="1">
      <c r="A172" s="141"/>
      <c r="B172" s="142"/>
      <c r="C172" s="142"/>
      <c r="D172" s="142"/>
      <c r="E172" s="142"/>
      <c r="F172" s="142"/>
      <c r="G172" s="142"/>
      <c r="H172" s="142"/>
      <c r="I172" s="143"/>
      <c r="J172" s="150"/>
      <c r="K172" s="151"/>
      <c r="L172" s="151"/>
      <c r="M172" s="151"/>
      <c r="N172" s="151"/>
      <c r="O172" s="151"/>
      <c r="P172" s="151"/>
      <c r="Q172" s="151"/>
      <c r="R172" s="151"/>
      <c r="S172" s="151"/>
      <c r="T172" s="151"/>
      <c r="U172" s="151"/>
      <c r="V172" s="151"/>
      <c r="W172" s="151"/>
      <c r="X172" s="151"/>
      <c r="Y172" s="151"/>
      <c r="Z172" s="151"/>
      <c r="AA172" s="151"/>
      <c r="AB172" s="151"/>
      <c r="AC172" s="151"/>
      <c r="AD172" s="151"/>
      <c r="AE172" s="151"/>
      <c r="AF172" s="151"/>
      <c r="AG172" s="151"/>
      <c r="AH172" s="151"/>
      <c r="AI172" s="151"/>
      <c r="AJ172" s="151"/>
      <c r="AK172" s="151"/>
      <c r="AL172" s="151"/>
      <c r="AM172" s="152"/>
      <c r="BH172" s="1" t="s">
        <v>28</v>
      </c>
    </row>
    <row r="173" spans="1:61" ht="9.75" hidden="1" customHeight="1">
      <c r="A173" s="141"/>
      <c r="B173" s="142"/>
      <c r="C173" s="142"/>
      <c r="D173" s="142"/>
      <c r="E173" s="142"/>
      <c r="F173" s="142"/>
      <c r="G173" s="142"/>
      <c r="H173" s="142"/>
      <c r="I173" s="143"/>
      <c r="J173" s="150"/>
      <c r="K173" s="151"/>
      <c r="L173" s="151"/>
      <c r="M173" s="151"/>
      <c r="N173" s="151"/>
      <c r="O173" s="151"/>
      <c r="P173" s="151"/>
      <c r="Q173" s="151"/>
      <c r="R173" s="151"/>
      <c r="S173" s="151"/>
      <c r="T173" s="151"/>
      <c r="U173" s="151"/>
      <c r="V173" s="151"/>
      <c r="W173" s="151"/>
      <c r="X173" s="151"/>
      <c r="Y173" s="151"/>
      <c r="Z173" s="151"/>
      <c r="AA173" s="151"/>
      <c r="AB173" s="151"/>
      <c r="AC173" s="151"/>
      <c r="AD173" s="151"/>
      <c r="AE173" s="151"/>
      <c r="AF173" s="151"/>
      <c r="AG173" s="151"/>
      <c r="AH173" s="151"/>
      <c r="AI173" s="151"/>
      <c r="AJ173" s="151"/>
      <c r="AK173" s="151"/>
      <c r="AL173" s="151"/>
      <c r="AM173" s="152"/>
      <c r="BH173" s="1" t="s">
        <v>28</v>
      </c>
    </row>
    <row r="174" spans="1:61" ht="9.75" hidden="1" customHeight="1">
      <c r="A174" s="141"/>
      <c r="B174" s="142"/>
      <c r="C174" s="142"/>
      <c r="D174" s="142"/>
      <c r="E174" s="142"/>
      <c r="F174" s="142"/>
      <c r="G174" s="142"/>
      <c r="H174" s="142"/>
      <c r="I174" s="143"/>
      <c r="J174" s="150"/>
      <c r="K174" s="151"/>
      <c r="L174" s="151"/>
      <c r="M174" s="151"/>
      <c r="N174" s="151"/>
      <c r="O174" s="151"/>
      <c r="P174" s="151"/>
      <c r="Q174" s="151"/>
      <c r="R174" s="151"/>
      <c r="S174" s="151"/>
      <c r="T174" s="151"/>
      <c r="U174" s="151"/>
      <c r="V174" s="151"/>
      <c r="W174" s="151"/>
      <c r="X174" s="151"/>
      <c r="Y174" s="151"/>
      <c r="Z174" s="151"/>
      <c r="AA174" s="151"/>
      <c r="AB174" s="151"/>
      <c r="AC174" s="151"/>
      <c r="AD174" s="151"/>
      <c r="AE174" s="151"/>
      <c r="AF174" s="151"/>
      <c r="AG174" s="151"/>
      <c r="AH174" s="151"/>
      <c r="AI174" s="151"/>
      <c r="AJ174" s="151"/>
      <c r="AK174" s="151"/>
      <c r="AL174" s="151"/>
      <c r="AM174" s="152"/>
      <c r="BH174" s="1" t="s">
        <v>28</v>
      </c>
    </row>
    <row r="175" spans="1:61" ht="9.75" hidden="1" customHeight="1">
      <c r="A175" s="141"/>
      <c r="B175" s="142"/>
      <c r="C175" s="142"/>
      <c r="D175" s="142"/>
      <c r="E175" s="142"/>
      <c r="F175" s="142"/>
      <c r="G175" s="142"/>
      <c r="H175" s="142"/>
      <c r="I175" s="143"/>
      <c r="J175" s="150"/>
      <c r="K175" s="151"/>
      <c r="L175" s="151"/>
      <c r="M175" s="151"/>
      <c r="N175" s="151"/>
      <c r="O175" s="151"/>
      <c r="P175" s="151"/>
      <c r="Q175" s="151"/>
      <c r="R175" s="151"/>
      <c r="S175" s="151"/>
      <c r="T175" s="151"/>
      <c r="U175" s="151"/>
      <c r="V175" s="151"/>
      <c r="W175" s="151"/>
      <c r="X175" s="151"/>
      <c r="Y175" s="151"/>
      <c r="Z175" s="151"/>
      <c r="AA175" s="151"/>
      <c r="AB175" s="151"/>
      <c r="AC175" s="151"/>
      <c r="AD175" s="151"/>
      <c r="AE175" s="151"/>
      <c r="AF175" s="151"/>
      <c r="AG175" s="151"/>
      <c r="AH175" s="151"/>
      <c r="AI175" s="151"/>
      <c r="AJ175" s="151"/>
      <c r="AK175" s="151"/>
      <c r="AL175" s="151"/>
      <c r="AM175" s="152"/>
      <c r="BG175" s="1" t="s">
        <v>77</v>
      </c>
      <c r="BH175" s="1" t="s">
        <v>50</v>
      </c>
      <c r="BI175" s="10" t="str">
        <f>"ITEM" &amp; BH175 &amp; BG175 &amp;"="&amp; IF(TRIM($J175)="","",$J175)</f>
        <v>ITEM5_2#KBN1_8=</v>
      </c>
    </row>
    <row r="176" spans="1:61" ht="9.75" hidden="1" customHeight="1">
      <c r="A176" s="123"/>
      <c r="B176" s="124"/>
      <c r="C176" s="124"/>
      <c r="D176" s="124"/>
      <c r="E176" s="124"/>
      <c r="F176" s="124"/>
      <c r="G176" s="124"/>
      <c r="H176" s="124"/>
      <c r="I176" s="125"/>
      <c r="J176" s="137"/>
      <c r="K176" s="128"/>
      <c r="L176" s="128"/>
      <c r="M176" s="128"/>
      <c r="N176" s="128"/>
      <c r="O176" s="128"/>
      <c r="P176" s="128"/>
      <c r="Q176" s="128"/>
      <c r="R176" s="128"/>
      <c r="S176" s="128"/>
      <c r="T176" s="128"/>
      <c r="U176" s="128"/>
      <c r="V176" s="128"/>
      <c r="W176" s="128"/>
      <c r="X176" s="128"/>
      <c r="Y176" s="128"/>
      <c r="Z176" s="128"/>
      <c r="AA176" s="128"/>
      <c r="AB176" s="128"/>
      <c r="AC176" s="128"/>
      <c r="AD176" s="128"/>
      <c r="AE176" s="128"/>
      <c r="AF176" s="128"/>
      <c r="AG176" s="128"/>
      <c r="AH176" s="128"/>
      <c r="AI176" s="128"/>
      <c r="AJ176" s="128"/>
      <c r="AK176" s="128"/>
      <c r="AL176" s="128"/>
      <c r="AM176" s="129"/>
      <c r="BG176" s="1" t="s">
        <v>77</v>
      </c>
      <c r="BH176" s="1" t="s">
        <v>51</v>
      </c>
      <c r="BI176" s="10" t="str">
        <f>"ITEM" &amp; BH176 &amp; BG176 &amp;"="&amp; IF(TRIM($J176)="","",$J176)</f>
        <v>ITEM5_3#KBN1_8=</v>
      </c>
    </row>
    <row r="177" spans="1:61" ht="9.75" hidden="1" customHeight="1">
      <c r="A177" s="120" t="s">
        <v>52</v>
      </c>
      <c r="B177" s="121"/>
      <c r="C177" s="121"/>
      <c r="D177" s="121"/>
      <c r="E177" s="121"/>
      <c r="F177" s="121"/>
      <c r="G177" s="121"/>
      <c r="H177" s="121"/>
      <c r="I177" s="122"/>
      <c r="J177" s="144" t="s">
        <v>37</v>
      </c>
      <c r="K177" s="159"/>
      <c r="L177" s="82" t="s">
        <v>53</v>
      </c>
      <c r="M177" s="82"/>
      <c r="N177" s="82"/>
      <c r="O177" s="82"/>
      <c r="P177" s="82"/>
      <c r="Q177" s="82"/>
      <c r="R177" s="82"/>
      <c r="S177" s="82"/>
      <c r="T177" s="82"/>
      <c r="U177" s="82"/>
      <c r="V177" s="82"/>
      <c r="W177" s="82"/>
      <c r="X177" s="160" t="s">
        <v>37</v>
      </c>
      <c r="Y177" s="159"/>
      <c r="Z177" s="154" t="s">
        <v>54</v>
      </c>
      <c r="AA177" s="154"/>
      <c r="AB177" s="154"/>
      <c r="AC177" s="154"/>
      <c r="AD177" s="154"/>
      <c r="AE177" s="154"/>
      <c r="AF177" s="154"/>
      <c r="AG177" s="154"/>
      <c r="AH177" s="154"/>
      <c r="AI177" s="154"/>
      <c r="AJ177" s="154"/>
      <c r="AK177" s="154"/>
      <c r="AL177" s="154"/>
      <c r="AM177" s="155"/>
      <c r="BF177" s="1" t="b">
        <f>IF($K177="○",TRUE,IF($K177="",FALSE,"INPUT_ERROR"))</f>
        <v>0</v>
      </c>
      <c r="BG177" s="1" t="s">
        <v>77</v>
      </c>
      <c r="BH177" s="1">
        <v>6</v>
      </c>
      <c r="BI177" s="10" t="str">
        <f>"ITEM" &amp; BH177&amp; BG177 &amp; "="&amp; BF177</f>
        <v>ITEM6#KBN1_8=FALSE</v>
      </c>
    </row>
    <row r="178" spans="1:61" ht="9.75" hidden="1" customHeight="1">
      <c r="A178" s="141"/>
      <c r="B178" s="142"/>
      <c r="C178" s="142"/>
      <c r="D178" s="142"/>
      <c r="E178" s="142"/>
      <c r="F178" s="142"/>
      <c r="G178" s="142"/>
      <c r="H178" s="142"/>
      <c r="I178" s="143"/>
      <c r="J178" s="144"/>
      <c r="K178" s="159"/>
      <c r="L178" s="82"/>
      <c r="M178" s="82"/>
      <c r="N178" s="82"/>
      <c r="O178" s="82"/>
      <c r="P178" s="82"/>
      <c r="Q178" s="82"/>
      <c r="R178" s="82"/>
      <c r="S178" s="82"/>
      <c r="T178" s="82"/>
      <c r="U178" s="82"/>
      <c r="V178" s="82"/>
      <c r="W178" s="82"/>
      <c r="X178" s="160"/>
      <c r="Y178" s="159"/>
      <c r="Z178" s="82"/>
      <c r="AA178" s="82"/>
      <c r="AB178" s="82"/>
      <c r="AC178" s="82"/>
      <c r="AD178" s="82"/>
      <c r="AE178" s="82"/>
      <c r="AF178" s="82"/>
      <c r="AG178" s="82"/>
      <c r="AH178" s="82"/>
      <c r="AI178" s="82"/>
      <c r="AJ178" s="82"/>
      <c r="AK178" s="82"/>
      <c r="AL178" s="82"/>
      <c r="AM178" s="138"/>
      <c r="BF178" s="1" t="b">
        <f>IF($Y177="○",TRUE,IF($Y177="",FALSE,"INPUT_ERROR"))</f>
        <v>0</v>
      </c>
      <c r="BG178" s="1" t="s">
        <v>77</v>
      </c>
      <c r="BH178" s="1">
        <v>7</v>
      </c>
      <c r="BI178" s="10" t="str">
        <f t="shared" ref="BI178:BI183" si="6">"ITEM" &amp; BH178 &amp; BG178 &amp;"="&amp; BF178</f>
        <v>ITEM7#KBN1_8=FALSE</v>
      </c>
    </row>
    <row r="179" spans="1:61" ht="9.75" hidden="1" customHeight="1">
      <c r="A179" s="141"/>
      <c r="B179" s="142"/>
      <c r="C179" s="142"/>
      <c r="D179" s="142"/>
      <c r="E179" s="142"/>
      <c r="F179" s="142"/>
      <c r="G179" s="142"/>
      <c r="H179" s="142"/>
      <c r="I179" s="143"/>
      <c r="J179" s="144" t="s">
        <v>37</v>
      </c>
      <c r="K179" s="159"/>
      <c r="L179" s="82" t="s">
        <v>55</v>
      </c>
      <c r="M179" s="82"/>
      <c r="N179" s="82"/>
      <c r="O179" s="82"/>
      <c r="P179" s="82"/>
      <c r="Q179" s="82"/>
      <c r="R179" s="82"/>
      <c r="S179" s="82"/>
      <c r="T179" s="82"/>
      <c r="U179" s="82"/>
      <c r="V179" s="82"/>
      <c r="W179" s="82"/>
      <c r="X179" s="160" t="s">
        <v>37</v>
      </c>
      <c r="Y179" s="159"/>
      <c r="Z179" s="82" t="s">
        <v>56</v>
      </c>
      <c r="AA179" s="82"/>
      <c r="AB179" s="82"/>
      <c r="AC179" s="82"/>
      <c r="AD179" s="82"/>
      <c r="AE179" s="82"/>
      <c r="AF179" s="82"/>
      <c r="AG179" s="82"/>
      <c r="AH179" s="82"/>
      <c r="AI179" s="82"/>
      <c r="AJ179" s="82"/>
      <c r="AK179" s="82"/>
      <c r="AL179" s="82"/>
      <c r="AM179" s="138"/>
      <c r="BF179" s="1" t="b">
        <f>IF($K179="○",TRUE,IF($K179="",FALSE,"INPUT_ERROR"))</f>
        <v>0</v>
      </c>
      <c r="BG179" s="1" t="s">
        <v>77</v>
      </c>
      <c r="BH179" s="1">
        <v>8</v>
      </c>
      <c r="BI179" s="10" t="str">
        <f t="shared" si="6"/>
        <v>ITEM8#KBN1_8=FALSE</v>
      </c>
    </row>
    <row r="180" spans="1:61" ht="9.75" hidden="1" customHeight="1">
      <c r="A180" s="141"/>
      <c r="B180" s="142"/>
      <c r="C180" s="142"/>
      <c r="D180" s="142"/>
      <c r="E180" s="142"/>
      <c r="F180" s="142"/>
      <c r="G180" s="142"/>
      <c r="H180" s="142"/>
      <c r="I180" s="143"/>
      <c r="J180" s="144"/>
      <c r="K180" s="159"/>
      <c r="L180" s="82"/>
      <c r="M180" s="82"/>
      <c r="N180" s="82"/>
      <c r="O180" s="82"/>
      <c r="P180" s="82"/>
      <c r="Q180" s="82"/>
      <c r="R180" s="82"/>
      <c r="S180" s="82"/>
      <c r="T180" s="82"/>
      <c r="U180" s="82"/>
      <c r="V180" s="82"/>
      <c r="W180" s="82"/>
      <c r="X180" s="160"/>
      <c r="Y180" s="159"/>
      <c r="Z180" s="82"/>
      <c r="AA180" s="82"/>
      <c r="AB180" s="82"/>
      <c r="AC180" s="82"/>
      <c r="AD180" s="82"/>
      <c r="AE180" s="82"/>
      <c r="AF180" s="82"/>
      <c r="AG180" s="82"/>
      <c r="AH180" s="82"/>
      <c r="AI180" s="82"/>
      <c r="AJ180" s="82"/>
      <c r="AK180" s="82"/>
      <c r="AL180" s="82"/>
      <c r="AM180" s="138"/>
      <c r="BF180" s="1" t="b">
        <f>IF($Y179="○",TRUE,IF($Y179="",FALSE,"INPUT_ERROR"))</f>
        <v>0</v>
      </c>
      <c r="BG180" s="1" t="s">
        <v>77</v>
      </c>
      <c r="BH180" s="1">
        <v>9</v>
      </c>
      <c r="BI180" s="10" t="str">
        <f t="shared" si="6"/>
        <v>ITEM9#KBN1_8=FALSE</v>
      </c>
    </row>
    <row r="181" spans="1:61" ht="9.75" hidden="1" customHeight="1">
      <c r="A181" s="141"/>
      <c r="B181" s="142"/>
      <c r="C181" s="142"/>
      <c r="D181" s="142"/>
      <c r="E181" s="142"/>
      <c r="F181" s="142"/>
      <c r="G181" s="142"/>
      <c r="H181" s="142"/>
      <c r="I181" s="143"/>
      <c r="J181" s="144" t="s">
        <v>37</v>
      </c>
      <c r="K181" s="159"/>
      <c r="L181" s="82" t="s">
        <v>57</v>
      </c>
      <c r="M181" s="82"/>
      <c r="N181" s="82"/>
      <c r="O181" s="82"/>
      <c r="P181" s="82"/>
      <c r="Q181" s="82"/>
      <c r="R181" s="82"/>
      <c r="S181" s="82"/>
      <c r="T181" s="82"/>
      <c r="U181" s="82"/>
      <c r="V181" s="82"/>
      <c r="W181" s="82"/>
      <c r="X181" s="160" t="s">
        <v>37</v>
      </c>
      <c r="Y181" s="159"/>
      <c r="Z181" s="82" t="s">
        <v>58</v>
      </c>
      <c r="AA181" s="82"/>
      <c r="AB181" s="82"/>
      <c r="AC181" s="82"/>
      <c r="AD181" s="82"/>
      <c r="AE181" s="82"/>
      <c r="AF181" s="82"/>
      <c r="AG181" s="82"/>
      <c r="AH181" s="82"/>
      <c r="AI181" s="82"/>
      <c r="AJ181" s="82"/>
      <c r="AK181" s="82"/>
      <c r="AL181" s="82"/>
      <c r="AM181" s="138"/>
      <c r="BF181" s="1" t="b">
        <f>IF($K181="○",TRUE,IF($K181="",FALSE,"INPUT_ERROR"))</f>
        <v>0</v>
      </c>
      <c r="BG181" s="1" t="s">
        <v>77</v>
      </c>
      <c r="BH181" s="1">
        <v>10</v>
      </c>
      <c r="BI181" s="10" t="str">
        <f t="shared" si="6"/>
        <v>ITEM10#KBN1_8=FALSE</v>
      </c>
    </row>
    <row r="182" spans="1:61" ht="9.75" hidden="1" customHeight="1">
      <c r="A182" s="141"/>
      <c r="B182" s="142"/>
      <c r="C182" s="142"/>
      <c r="D182" s="142"/>
      <c r="E182" s="142"/>
      <c r="F182" s="142"/>
      <c r="G182" s="142"/>
      <c r="H182" s="142"/>
      <c r="I182" s="143"/>
      <c r="J182" s="144"/>
      <c r="K182" s="159"/>
      <c r="L182" s="82"/>
      <c r="M182" s="82"/>
      <c r="N182" s="82"/>
      <c r="O182" s="82"/>
      <c r="P182" s="82"/>
      <c r="Q182" s="82"/>
      <c r="R182" s="82"/>
      <c r="S182" s="82"/>
      <c r="T182" s="82"/>
      <c r="U182" s="82"/>
      <c r="V182" s="82"/>
      <c r="W182" s="82"/>
      <c r="X182" s="160"/>
      <c r="Y182" s="159"/>
      <c r="Z182" s="82"/>
      <c r="AA182" s="82"/>
      <c r="AB182" s="82"/>
      <c r="AC182" s="82"/>
      <c r="AD182" s="82"/>
      <c r="AE182" s="82"/>
      <c r="AF182" s="82"/>
      <c r="AG182" s="82"/>
      <c r="AH182" s="82"/>
      <c r="AI182" s="82"/>
      <c r="AJ182" s="82"/>
      <c r="AK182" s="82"/>
      <c r="AL182" s="82"/>
      <c r="AM182" s="138"/>
      <c r="BF182" s="1" t="b">
        <f>IF($Y181="○",TRUE,IF($Y181="",FALSE,"INPUT_ERROR"))</f>
        <v>0</v>
      </c>
      <c r="BG182" s="1" t="s">
        <v>77</v>
      </c>
      <c r="BH182" s="1">
        <v>11</v>
      </c>
      <c r="BI182" s="10" t="str">
        <f t="shared" si="6"/>
        <v>ITEM11#KBN1_8=FALSE</v>
      </c>
    </row>
    <row r="183" spans="1:61" ht="9.75" hidden="1" customHeight="1">
      <c r="A183" s="141"/>
      <c r="B183" s="142"/>
      <c r="C183" s="142"/>
      <c r="D183" s="142"/>
      <c r="E183" s="142"/>
      <c r="F183" s="142"/>
      <c r="G183" s="142"/>
      <c r="H183" s="142"/>
      <c r="I183" s="143"/>
      <c r="J183" s="144" t="s">
        <v>37</v>
      </c>
      <c r="K183" s="159"/>
      <c r="L183" s="82" t="s">
        <v>59</v>
      </c>
      <c r="M183" s="82"/>
      <c r="N183" s="82"/>
      <c r="O183" s="160" t="s">
        <v>60</v>
      </c>
      <c r="P183" s="151"/>
      <c r="Q183" s="151"/>
      <c r="R183" s="151"/>
      <c r="S183" s="151"/>
      <c r="T183" s="151"/>
      <c r="U183" s="151"/>
      <c r="V183" s="151"/>
      <c r="W183" s="151"/>
      <c r="X183" s="151"/>
      <c r="Y183" s="151"/>
      <c r="Z183" s="151"/>
      <c r="AA183" s="151"/>
      <c r="AB183" s="151"/>
      <c r="AC183" s="151"/>
      <c r="AD183" s="151"/>
      <c r="AE183" s="151"/>
      <c r="AF183" s="151"/>
      <c r="AG183" s="151"/>
      <c r="AH183" s="151"/>
      <c r="AI183" s="151"/>
      <c r="AJ183" s="151"/>
      <c r="AK183" s="151"/>
      <c r="AL183" s="82" t="s">
        <v>61</v>
      </c>
      <c r="AM183" s="138"/>
      <c r="BF183" s="1" t="b">
        <f>IF($K183="○",TRUE,IF($K183="",FALSE,"INPUT_ERROR"))</f>
        <v>0</v>
      </c>
      <c r="BG183" s="1" t="s">
        <v>77</v>
      </c>
      <c r="BH183" s="1">
        <v>12</v>
      </c>
      <c r="BI183" s="10" t="str">
        <f t="shared" si="6"/>
        <v>ITEM12#KBN1_8=FALSE</v>
      </c>
    </row>
    <row r="184" spans="1:61" ht="9.75" hidden="1" customHeight="1" thickBot="1">
      <c r="A184" s="141"/>
      <c r="B184" s="142"/>
      <c r="C184" s="142"/>
      <c r="D184" s="142"/>
      <c r="E184" s="142"/>
      <c r="F184" s="142"/>
      <c r="G184" s="142"/>
      <c r="H184" s="142"/>
      <c r="I184" s="143"/>
      <c r="J184" s="161"/>
      <c r="K184" s="162"/>
      <c r="L184" s="98"/>
      <c r="M184" s="98"/>
      <c r="N184" s="98"/>
      <c r="O184" s="163"/>
      <c r="P184" s="128"/>
      <c r="Q184" s="128"/>
      <c r="R184" s="128"/>
      <c r="S184" s="128"/>
      <c r="T184" s="128"/>
      <c r="U184" s="128"/>
      <c r="V184" s="128"/>
      <c r="W184" s="128"/>
      <c r="X184" s="128"/>
      <c r="Y184" s="128"/>
      <c r="Z184" s="128"/>
      <c r="AA184" s="128"/>
      <c r="AB184" s="128"/>
      <c r="AC184" s="128"/>
      <c r="AD184" s="128"/>
      <c r="AE184" s="128"/>
      <c r="AF184" s="128"/>
      <c r="AG184" s="128"/>
      <c r="AH184" s="128"/>
      <c r="AI184" s="128"/>
      <c r="AJ184" s="128"/>
      <c r="AK184" s="128"/>
      <c r="AL184" s="98"/>
      <c r="AM184" s="156"/>
      <c r="BG184" s="1" t="s">
        <v>77</v>
      </c>
      <c r="BH184" s="1">
        <v>13</v>
      </c>
      <c r="BI184" s="10" t="str">
        <f>"ITEM" &amp; BH184 &amp; BG184 &amp;"="&amp;  IF(TRIM($P183)="","",$P183)</f>
        <v>ITEM13#KBN1_8=</v>
      </c>
    </row>
    <row r="185" spans="1:61" ht="9.75" hidden="1" customHeight="1">
      <c r="A185" s="164" t="s">
        <v>78</v>
      </c>
      <c r="B185" s="165"/>
      <c r="C185" s="165"/>
      <c r="D185" s="165"/>
      <c r="E185" s="165"/>
      <c r="F185" s="165"/>
      <c r="G185" s="165"/>
      <c r="H185" s="165"/>
      <c r="I185" s="165"/>
      <c r="J185" s="165"/>
      <c r="K185" s="165"/>
      <c r="L185" s="165"/>
      <c r="M185" s="165"/>
      <c r="N185" s="165"/>
      <c r="O185" s="165"/>
      <c r="P185" s="165"/>
      <c r="Q185" s="165"/>
      <c r="R185" s="165"/>
      <c r="S185" s="165"/>
      <c r="T185" s="165"/>
      <c r="U185" s="165"/>
      <c r="V185" s="165"/>
      <c r="W185" s="165"/>
      <c r="X185" s="165"/>
      <c r="Y185" s="165"/>
      <c r="Z185" s="165"/>
      <c r="AA185" s="165"/>
      <c r="AB185" s="165"/>
      <c r="AC185" s="165"/>
      <c r="AD185" s="165"/>
      <c r="AE185" s="165"/>
      <c r="AF185" s="165"/>
      <c r="AG185" s="165"/>
      <c r="AH185" s="165"/>
      <c r="AI185" s="165"/>
      <c r="AJ185" s="165"/>
      <c r="AK185" s="165"/>
      <c r="AL185" s="165"/>
      <c r="AM185" s="166"/>
      <c r="BH185" s="1" t="s">
        <v>28</v>
      </c>
    </row>
    <row r="186" spans="1:61" ht="9.75" hidden="1" customHeight="1" thickBot="1">
      <c r="A186" s="167"/>
      <c r="B186" s="168"/>
      <c r="C186" s="168"/>
      <c r="D186" s="168"/>
      <c r="E186" s="168"/>
      <c r="F186" s="168"/>
      <c r="G186" s="168"/>
      <c r="H186" s="168"/>
      <c r="I186" s="168"/>
      <c r="J186" s="168"/>
      <c r="K186" s="168"/>
      <c r="L186" s="168"/>
      <c r="M186" s="168"/>
      <c r="N186" s="168"/>
      <c r="O186" s="168"/>
      <c r="P186" s="168"/>
      <c r="Q186" s="168"/>
      <c r="R186" s="168"/>
      <c r="S186" s="168"/>
      <c r="T186" s="168"/>
      <c r="U186" s="168"/>
      <c r="V186" s="168"/>
      <c r="W186" s="168"/>
      <c r="X186" s="168"/>
      <c r="Y186" s="168"/>
      <c r="Z186" s="168"/>
      <c r="AA186" s="168"/>
      <c r="AB186" s="168"/>
      <c r="AC186" s="168"/>
      <c r="AD186" s="168"/>
      <c r="AE186" s="168"/>
      <c r="AF186" s="168"/>
      <c r="AG186" s="168"/>
      <c r="AH186" s="168"/>
      <c r="AI186" s="168"/>
      <c r="AJ186" s="168"/>
      <c r="AK186" s="168"/>
      <c r="AL186" s="168"/>
      <c r="AM186" s="169"/>
      <c r="BH186" s="1" t="s">
        <v>28</v>
      </c>
    </row>
    <row r="187" spans="1:61" ht="9.75" hidden="1" customHeight="1">
      <c r="A187" s="120" t="s">
        <v>46</v>
      </c>
      <c r="B187" s="121"/>
      <c r="C187" s="121"/>
      <c r="D187" s="121"/>
      <c r="E187" s="121"/>
      <c r="F187" s="121"/>
      <c r="G187" s="121"/>
      <c r="H187" s="121"/>
      <c r="I187" s="122"/>
      <c r="J187" s="150"/>
      <c r="K187" s="151"/>
      <c r="L187" s="151"/>
      <c r="M187" s="151"/>
      <c r="N187" s="151"/>
      <c r="O187" s="151"/>
      <c r="P187" s="151"/>
      <c r="Q187" s="151"/>
      <c r="R187" s="151"/>
      <c r="S187" s="151"/>
      <c r="T187" s="151"/>
      <c r="U187" s="151"/>
      <c r="V187" s="151"/>
      <c r="W187" s="151"/>
      <c r="X187" s="151"/>
      <c r="Y187" s="151"/>
      <c r="Z187" s="151"/>
      <c r="AA187" s="151"/>
      <c r="AB187" s="151"/>
      <c r="AC187" s="151"/>
      <c r="AD187" s="151"/>
      <c r="AE187" s="151"/>
      <c r="AF187" s="151"/>
      <c r="AG187" s="151"/>
      <c r="AH187" s="151"/>
      <c r="AI187" s="151"/>
      <c r="AJ187" s="151"/>
      <c r="AK187" s="151"/>
      <c r="AL187" s="151"/>
      <c r="AM187" s="152"/>
      <c r="BG187" s="1" t="s">
        <v>79</v>
      </c>
      <c r="BH187" s="1">
        <v>4</v>
      </c>
      <c r="BI187" s="10" t="str">
        <f>"ITEM" &amp; BH187 &amp; BG187 &amp;"="&amp; IF(TRIM($J187)="","",$J187)</f>
        <v>ITEM4#KBN1_9=</v>
      </c>
    </row>
    <row r="188" spans="1:61" ht="9.75" hidden="1" customHeight="1">
      <c r="A188" s="141"/>
      <c r="B188" s="142"/>
      <c r="C188" s="142"/>
      <c r="D188" s="142"/>
      <c r="E188" s="142"/>
      <c r="F188" s="142"/>
      <c r="G188" s="142"/>
      <c r="H188" s="142"/>
      <c r="I188" s="143"/>
      <c r="J188" s="150"/>
      <c r="K188" s="151"/>
      <c r="L188" s="151"/>
      <c r="M188" s="151"/>
      <c r="N188" s="151"/>
      <c r="O188" s="151"/>
      <c r="P188" s="151"/>
      <c r="Q188" s="151"/>
      <c r="R188" s="151"/>
      <c r="S188" s="151"/>
      <c r="T188" s="151"/>
      <c r="U188" s="151"/>
      <c r="V188" s="151"/>
      <c r="W188" s="151"/>
      <c r="X188" s="151"/>
      <c r="Y188" s="151"/>
      <c r="Z188" s="151"/>
      <c r="AA188" s="151"/>
      <c r="AB188" s="151"/>
      <c r="AC188" s="151"/>
      <c r="AD188" s="151"/>
      <c r="AE188" s="151"/>
      <c r="AF188" s="151"/>
      <c r="AG188" s="151"/>
      <c r="AH188" s="151"/>
      <c r="AI188" s="151"/>
      <c r="AJ188" s="151"/>
      <c r="AK188" s="151"/>
      <c r="AL188" s="151"/>
      <c r="AM188" s="152"/>
      <c r="BH188" s="1" t="s">
        <v>28</v>
      </c>
    </row>
    <row r="189" spans="1:61" ht="9.75" hidden="1" customHeight="1">
      <c r="A189" s="120" t="s">
        <v>48</v>
      </c>
      <c r="B189" s="121"/>
      <c r="C189" s="121"/>
      <c r="D189" s="121"/>
      <c r="E189" s="121"/>
      <c r="F189" s="121"/>
      <c r="G189" s="121"/>
      <c r="H189" s="121"/>
      <c r="I189" s="122"/>
      <c r="J189" s="136"/>
      <c r="K189" s="126"/>
      <c r="L189" s="126"/>
      <c r="M189" s="126"/>
      <c r="N189" s="126"/>
      <c r="O189" s="126"/>
      <c r="P189" s="126"/>
      <c r="Q189" s="126"/>
      <c r="R189" s="126"/>
      <c r="S189" s="126"/>
      <c r="T189" s="126"/>
      <c r="U189" s="126"/>
      <c r="V189" s="126"/>
      <c r="W189" s="126"/>
      <c r="X189" s="126"/>
      <c r="Y189" s="126"/>
      <c r="Z189" s="126"/>
      <c r="AA189" s="126"/>
      <c r="AB189" s="126"/>
      <c r="AC189" s="126"/>
      <c r="AD189" s="126"/>
      <c r="AE189" s="126"/>
      <c r="AF189" s="126"/>
      <c r="AG189" s="126"/>
      <c r="AH189" s="126"/>
      <c r="AI189" s="126"/>
      <c r="AJ189" s="126"/>
      <c r="AK189" s="126"/>
      <c r="AL189" s="126"/>
      <c r="AM189" s="127"/>
      <c r="BG189" s="1" t="s">
        <v>79</v>
      </c>
      <c r="BH189" s="1" t="s">
        <v>49</v>
      </c>
      <c r="BI189" s="10" t="str">
        <f>"ITEM" &amp; BH189 &amp; BG189 &amp;"="&amp; IF(TRIM($J189)="","",$J189)</f>
        <v>ITEM5_1#KBN1_9=</v>
      </c>
    </row>
    <row r="190" spans="1:61" ht="9.75" hidden="1" customHeight="1">
      <c r="A190" s="141"/>
      <c r="B190" s="142"/>
      <c r="C190" s="142"/>
      <c r="D190" s="142"/>
      <c r="E190" s="142"/>
      <c r="F190" s="142"/>
      <c r="G190" s="142"/>
      <c r="H190" s="142"/>
      <c r="I190" s="143"/>
      <c r="J190" s="150"/>
      <c r="K190" s="151"/>
      <c r="L190" s="151"/>
      <c r="M190" s="151"/>
      <c r="N190" s="151"/>
      <c r="O190" s="151"/>
      <c r="P190" s="151"/>
      <c r="Q190" s="151"/>
      <c r="R190" s="151"/>
      <c r="S190" s="151"/>
      <c r="T190" s="151"/>
      <c r="U190" s="151"/>
      <c r="V190" s="151"/>
      <c r="W190" s="151"/>
      <c r="X190" s="151"/>
      <c r="Y190" s="151"/>
      <c r="Z190" s="151"/>
      <c r="AA190" s="151"/>
      <c r="AB190" s="151"/>
      <c r="AC190" s="151"/>
      <c r="AD190" s="151"/>
      <c r="AE190" s="151"/>
      <c r="AF190" s="151"/>
      <c r="AG190" s="151"/>
      <c r="AH190" s="151"/>
      <c r="AI190" s="151"/>
      <c r="AJ190" s="151"/>
      <c r="AK190" s="151"/>
      <c r="AL190" s="151"/>
      <c r="AM190" s="152"/>
      <c r="BH190" s="1" t="s">
        <v>28</v>
      </c>
    </row>
    <row r="191" spans="1:61" ht="9.75" hidden="1" customHeight="1">
      <c r="A191" s="141"/>
      <c r="B191" s="142"/>
      <c r="C191" s="142"/>
      <c r="D191" s="142"/>
      <c r="E191" s="142"/>
      <c r="F191" s="142"/>
      <c r="G191" s="142"/>
      <c r="H191" s="142"/>
      <c r="I191" s="143"/>
      <c r="J191" s="150"/>
      <c r="K191" s="151"/>
      <c r="L191" s="151"/>
      <c r="M191" s="151"/>
      <c r="N191" s="151"/>
      <c r="O191" s="151"/>
      <c r="P191" s="151"/>
      <c r="Q191" s="151"/>
      <c r="R191" s="151"/>
      <c r="S191" s="151"/>
      <c r="T191" s="151"/>
      <c r="U191" s="151"/>
      <c r="V191" s="151"/>
      <c r="W191" s="151"/>
      <c r="X191" s="151"/>
      <c r="Y191" s="151"/>
      <c r="Z191" s="151"/>
      <c r="AA191" s="151"/>
      <c r="AB191" s="151"/>
      <c r="AC191" s="151"/>
      <c r="AD191" s="151"/>
      <c r="AE191" s="151"/>
      <c r="AF191" s="151"/>
      <c r="AG191" s="151"/>
      <c r="AH191" s="151"/>
      <c r="AI191" s="151"/>
      <c r="AJ191" s="151"/>
      <c r="AK191" s="151"/>
      <c r="AL191" s="151"/>
      <c r="AM191" s="152"/>
      <c r="BH191" s="1" t="s">
        <v>28</v>
      </c>
    </row>
    <row r="192" spans="1:61" ht="9.75" hidden="1" customHeight="1">
      <c r="A192" s="141"/>
      <c r="B192" s="142"/>
      <c r="C192" s="142"/>
      <c r="D192" s="142"/>
      <c r="E192" s="142"/>
      <c r="F192" s="142"/>
      <c r="G192" s="142"/>
      <c r="H192" s="142"/>
      <c r="I192" s="143"/>
      <c r="J192" s="150"/>
      <c r="K192" s="151"/>
      <c r="L192" s="151"/>
      <c r="M192" s="151"/>
      <c r="N192" s="151"/>
      <c r="O192" s="151"/>
      <c r="P192" s="151"/>
      <c r="Q192" s="151"/>
      <c r="R192" s="151"/>
      <c r="S192" s="151"/>
      <c r="T192" s="151"/>
      <c r="U192" s="151"/>
      <c r="V192" s="151"/>
      <c r="W192" s="151"/>
      <c r="X192" s="151"/>
      <c r="Y192" s="151"/>
      <c r="Z192" s="151"/>
      <c r="AA192" s="151"/>
      <c r="AB192" s="151"/>
      <c r="AC192" s="151"/>
      <c r="AD192" s="151"/>
      <c r="AE192" s="151"/>
      <c r="AF192" s="151"/>
      <c r="AG192" s="151"/>
      <c r="AH192" s="151"/>
      <c r="AI192" s="151"/>
      <c r="AJ192" s="151"/>
      <c r="AK192" s="151"/>
      <c r="AL192" s="151"/>
      <c r="AM192" s="152"/>
      <c r="BH192" s="1" t="s">
        <v>28</v>
      </c>
    </row>
    <row r="193" spans="1:61" ht="9.75" hidden="1" customHeight="1">
      <c r="A193" s="141"/>
      <c r="B193" s="142"/>
      <c r="C193" s="142"/>
      <c r="D193" s="142"/>
      <c r="E193" s="142"/>
      <c r="F193" s="142"/>
      <c r="G193" s="142"/>
      <c r="H193" s="142"/>
      <c r="I193" s="143"/>
      <c r="J193" s="150"/>
      <c r="K193" s="151"/>
      <c r="L193" s="151"/>
      <c r="M193" s="151"/>
      <c r="N193" s="151"/>
      <c r="O193" s="151"/>
      <c r="P193" s="151"/>
      <c r="Q193" s="151"/>
      <c r="R193" s="151"/>
      <c r="S193" s="151"/>
      <c r="T193" s="151"/>
      <c r="U193" s="151"/>
      <c r="V193" s="151"/>
      <c r="W193" s="151"/>
      <c r="X193" s="151"/>
      <c r="Y193" s="151"/>
      <c r="Z193" s="151"/>
      <c r="AA193" s="151"/>
      <c r="AB193" s="151"/>
      <c r="AC193" s="151"/>
      <c r="AD193" s="151"/>
      <c r="AE193" s="151"/>
      <c r="AF193" s="151"/>
      <c r="AG193" s="151"/>
      <c r="AH193" s="151"/>
      <c r="AI193" s="151"/>
      <c r="AJ193" s="151"/>
      <c r="AK193" s="151"/>
      <c r="AL193" s="151"/>
      <c r="AM193" s="152"/>
      <c r="BH193" s="1" t="s">
        <v>28</v>
      </c>
    </row>
    <row r="194" spans="1:61" ht="9.75" hidden="1" customHeight="1">
      <c r="A194" s="141"/>
      <c r="B194" s="142"/>
      <c r="C194" s="142"/>
      <c r="D194" s="142"/>
      <c r="E194" s="142"/>
      <c r="F194" s="142"/>
      <c r="G194" s="142"/>
      <c r="H194" s="142"/>
      <c r="I194" s="143"/>
      <c r="J194" s="150"/>
      <c r="K194" s="151"/>
      <c r="L194" s="151"/>
      <c r="M194" s="151"/>
      <c r="N194" s="151"/>
      <c r="O194" s="151"/>
      <c r="P194" s="151"/>
      <c r="Q194" s="151"/>
      <c r="R194" s="151"/>
      <c r="S194" s="151"/>
      <c r="T194" s="151"/>
      <c r="U194" s="151"/>
      <c r="V194" s="151"/>
      <c r="W194" s="151"/>
      <c r="X194" s="151"/>
      <c r="Y194" s="151"/>
      <c r="Z194" s="151"/>
      <c r="AA194" s="151"/>
      <c r="AB194" s="151"/>
      <c r="AC194" s="151"/>
      <c r="AD194" s="151"/>
      <c r="AE194" s="151"/>
      <c r="AF194" s="151"/>
      <c r="AG194" s="151"/>
      <c r="AH194" s="151"/>
      <c r="AI194" s="151"/>
      <c r="AJ194" s="151"/>
      <c r="AK194" s="151"/>
      <c r="AL194" s="151"/>
      <c r="AM194" s="152"/>
      <c r="BH194" s="1" t="s">
        <v>28</v>
      </c>
    </row>
    <row r="195" spans="1:61" ht="9.75" hidden="1" customHeight="1">
      <c r="A195" s="141"/>
      <c r="B195" s="142"/>
      <c r="C195" s="142"/>
      <c r="D195" s="142"/>
      <c r="E195" s="142"/>
      <c r="F195" s="142"/>
      <c r="G195" s="142"/>
      <c r="H195" s="142"/>
      <c r="I195" s="143"/>
      <c r="J195" s="150"/>
      <c r="K195" s="151"/>
      <c r="L195" s="151"/>
      <c r="M195" s="151"/>
      <c r="N195" s="151"/>
      <c r="O195" s="151"/>
      <c r="P195" s="151"/>
      <c r="Q195" s="151"/>
      <c r="R195" s="151"/>
      <c r="S195" s="151"/>
      <c r="T195" s="151"/>
      <c r="U195" s="151"/>
      <c r="V195" s="151"/>
      <c r="W195" s="151"/>
      <c r="X195" s="151"/>
      <c r="Y195" s="151"/>
      <c r="Z195" s="151"/>
      <c r="AA195" s="151"/>
      <c r="AB195" s="151"/>
      <c r="AC195" s="151"/>
      <c r="AD195" s="151"/>
      <c r="AE195" s="151"/>
      <c r="AF195" s="151"/>
      <c r="AG195" s="151"/>
      <c r="AH195" s="151"/>
      <c r="AI195" s="151"/>
      <c r="AJ195" s="151"/>
      <c r="AK195" s="151"/>
      <c r="AL195" s="151"/>
      <c r="AM195" s="152"/>
      <c r="BG195" s="1" t="s">
        <v>79</v>
      </c>
      <c r="BH195" s="1" t="s">
        <v>50</v>
      </c>
      <c r="BI195" s="10" t="str">
        <f>"ITEM" &amp; BH195 &amp; BG195 &amp;"="&amp; IF(TRIM($J195)="","",$J195)</f>
        <v>ITEM5_2#KBN1_9=</v>
      </c>
    </row>
    <row r="196" spans="1:61" ht="9.75" hidden="1" customHeight="1">
      <c r="A196" s="123"/>
      <c r="B196" s="124"/>
      <c r="C196" s="124"/>
      <c r="D196" s="124"/>
      <c r="E196" s="124"/>
      <c r="F196" s="124"/>
      <c r="G196" s="124"/>
      <c r="H196" s="124"/>
      <c r="I196" s="125"/>
      <c r="J196" s="137"/>
      <c r="K196" s="128"/>
      <c r="L196" s="128"/>
      <c r="M196" s="128"/>
      <c r="N196" s="128"/>
      <c r="O196" s="128"/>
      <c r="P196" s="128"/>
      <c r="Q196" s="128"/>
      <c r="R196" s="128"/>
      <c r="S196" s="128"/>
      <c r="T196" s="128"/>
      <c r="U196" s="128"/>
      <c r="V196" s="128"/>
      <c r="W196" s="128"/>
      <c r="X196" s="128"/>
      <c r="Y196" s="128"/>
      <c r="Z196" s="128"/>
      <c r="AA196" s="128"/>
      <c r="AB196" s="128"/>
      <c r="AC196" s="128"/>
      <c r="AD196" s="128"/>
      <c r="AE196" s="128"/>
      <c r="AF196" s="128"/>
      <c r="AG196" s="128"/>
      <c r="AH196" s="128"/>
      <c r="AI196" s="128"/>
      <c r="AJ196" s="128"/>
      <c r="AK196" s="128"/>
      <c r="AL196" s="128"/>
      <c r="AM196" s="129"/>
      <c r="BG196" s="1" t="s">
        <v>79</v>
      </c>
      <c r="BH196" s="1" t="s">
        <v>51</v>
      </c>
      <c r="BI196" s="10" t="str">
        <f>"ITEM" &amp; BH196 &amp; BG196 &amp;"="&amp; IF(TRIM($J196)="","",$J196)</f>
        <v>ITEM5_3#KBN1_9=</v>
      </c>
    </row>
    <row r="197" spans="1:61" ht="9.75" hidden="1" customHeight="1">
      <c r="A197" s="120" t="s">
        <v>52</v>
      </c>
      <c r="B197" s="121"/>
      <c r="C197" s="121"/>
      <c r="D197" s="121"/>
      <c r="E197" s="121"/>
      <c r="F197" s="121"/>
      <c r="G197" s="121"/>
      <c r="H197" s="121"/>
      <c r="I197" s="122"/>
      <c r="J197" s="144" t="s">
        <v>37</v>
      </c>
      <c r="K197" s="159"/>
      <c r="L197" s="82" t="s">
        <v>53</v>
      </c>
      <c r="M197" s="82"/>
      <c r="N197" s="82"/>
      <c r="O197" s="82"/>
      <c r="P197" s="82"/>
      <c r="Q197" s="82"/>
      <c r="R197" s="82"/>
      <c r="S197" s="82"/>
      <c r="T197" s="82"/>
      <c r="U197" s="82"/>
      <c r="V197" s="82"/>
      <c r="W197" s="82"/>
      <c r="X197" s="160" t="s">
        <v>37</v>
      </c>
      <c r="Y197" s="159"/>
      <c r="Z197" s="154" t="s">
        <v>54</v>
      </c>
      <c r="AA197" s="154"/>
      <c r="AB197" s="154"/>
      <c r="AC197" s="154"/>
      <c r="AD197" s="154"/>
      <c r="AE197" s="154"/>
      <c r="AF197" s="154"/>
      <c r="AG197" s="154"/>
      <c r="AH197" s="154"/>
      <c r="AI197" s="154"/>
      <c r="AJ197" s="154"/>
      <c r="AK197" s="154"/>
      <c r="AL197" s="154"/>
      <c r="AM197" s="155"/>
      <c r="BF197" s="1" t="b">
        <f>IF($K197="○",TRUE,IF($K197="",FALSE,"INPUT_ERROR"))</f>
        <v>0</v>
      </c>
      <c r="BG197" s="1" t="s">
        <v>79</v>
      </c>
      <c r="BH197" s="1">
        <v>6</v>
      </c>
      <c r="BI197" s="10" t="str">
        <f>"ITEM" &amp; BH197&amp; BG197 &amp; "="&amp; BF197</f>
        <v>ITEM6#KBN1_9=FALSE</v>
      </c>
    </row>
    <row r="198" spans="1:61" ht="9.75" hidden="1" customHeight="1">
      <c r="A198" s="141"/>
      <c r="B198" s="142"/>
      <c r="C198" s="142"/>
      <c r="D198" s="142"/>
      <c r="E198" s="142"/>
      <c r="F198" s="142"/>
      <c r="G198" s="142"/>
      <c r="H198" s="142"/>
      <c r="I198" s="143"/>
      <c r="J198" s="144"/>
      <c r="K198" s="159"/>
      <c r="L198" s="82"/>
      <c r="M198" s="82"/>
      <c r="N198" s="82"/>
      <c r="O198" s="82"/>
      <c r="P198" s="82"/>
      <c r="Q198" s="82"/>
      <c r="R198" s="82"/>
      <c r="S198" s="82"/>
      <c r="T198" s="82"/>
      <c r="U198" s="82"/>
      <c r="V198" s="82"/>
      <c r="W198" s="82"/>
      <c r="X198" s="160"/>
      <c r="Y198" s="159"/>
      <c r="Z198" s="82"/>
      <c r="AA198" s="82"/>
      <c r="AB198" s="82"/>
      <c r="AC198" s="82"/>
      <c r="AD198" s="82"/>
      <c r="AE198" s="82"/>
      <c r="AF198" s="82"/>
      <c r="AG198" s="82"/>
      <c r="AH198" s="82"/>
      <c r="AI198" s="82"/>
      <c r="AJ198" s="82"/>
      <c r="AK198" s="82"/>
      <c r="AL198" s="82"/>
      <c r="AM198" s="138"/>
      <c r="BF198" s="1" t="b">
        <f>IF($Y197="○",TRUE,IF($Y197="",FALSE,"INPUT_ERROR"))</f>
        <v>0</v>
      </c>
      <c r="BG198" s="1" t="s">
        <v>79</v>
      </c>
      <c r="BH198" s="1">
        <v>7</v>
      </c>
      <c r="BI198" s="10" t="str">
        <f t="shared" ref="BI198:BI203" si="7">"ITEM" &amp; BH198 &amp; BG198 &amp;"="&amp; BF198</f>
        <v>ITEM7#KBN1_9=FALSE</v>
      </c>
    </row>
    <row r="199" spans="1:61" ht="9.75" hidden="1" customHeight="1">
      <c r="A199" s="141"/>
      <c r="B199" s="142"/>
      <c r="C199" s="142"/>
      <c r="D199" s="142"/>
      <c r="E199" s="142"/>
      <c r="F199" s="142"/>
      <c r="G199" s="142"/>
      <c r="H199" s="142"/>
      <c r="I199" s="143"/>
      <c r="J199" s="144" t="s">
        <v>37</v>
      </c>
      <c r="K199" s="159"/>
      <c r="L199" s="82" t="s">
        <v>55</v>
      </c>
      <c r="M199" s="82"/>
      <c r="N199" s="82"/>
      <c r="O199" s="82"/>
      <c r="P199" s="82"/>
      <c r="Q199" s="82"/>
      <c r="R199" s="82"/>
      <c r="S199" s="82"/>
      <c r="T199" s="82"/>
      <c r="U199" s="82"/>
      <c r="V199" s="82"/>
      <c r="W199" s="82"/>
      <c r="X199" s="160" t="s">
        <v>37</v>
      </c>
      <c r="Y199" s="159"/>
      <c r="Z199" s="82" t="s">
        <v>56</v>
      </c>
      <c r="AA199" s="82"/>
      <c r="AB199" s="82"/>
      <c r="AC199" s="82"/>
      <c r="AD199" s="82"/>
      <c r="AE199" s="82"/>
      <c r="AF199" s="82"/>
      <c r="AG199" s="82"/>
      <c r="AH199" s="82"/>
      <c r="AI199" s="82"/>
      <c r="AJ199" s="82"/>
      <c r="AK199" s="82"/>
      <c r="AL199" s="82"/>
      <c r="AM199" s="138"/>
      <c r="BF199" s="1" t="b">
        <f>IF($K199="○",TRUE,IF($K199="",FALSE,"INPUT_ERROR"))</f>
        <v>0</v>
      </c>
      <c r="BG199" s="1" t="s">
        <v>79</v>
      </c>
      <c r="BH199" s="1">
        <v>8</v>
      </c>
      <c r="BI199" s="10" t="str">
        <f t="shared" si="7"/>
        <v>ITEM8#KBN1_9=FALSE</v>
      </c>
    </row>
    <row r="200" spans="1:61" ht="9.75" hidden="1" customHeight="1">
      <c r="A200" s="141"/>
      <c r="B200" s="142"/>
      <c r="C200" s="142"/>
      <c r="D200" s="142"/>
      <c r="E200" s="142"/>
      <c r="F200" s="142"/>
      <c r="G200" s="142"/>
      <c r="H200" s="142"/>
      <c r="I200" s="143"/>
      <c r="J200" s="144"/>
      <c r="K200" s="159"/>
      <c r="L200" s="82"/>
      <c r="M200" s="82"/>
      <c r="N200" s="82"/>
      <c r="O200" s="82"/>
      <c r="P200" s="82"/>
      <c r="Q200" s="82"/>
      <c r="R200" s="82"/>
      <c r="S200" s="82"/>
      <c r="T200" s="82"/>
      <c r="U200" s="82"/>
      <c r="V200" s="82"/>
      <c r="W200" s="82"/>
      <c r="X200" s="160"/>
      <c r="Y200" s="159"/>
      <c r="Z200" s="82"/>
      <c r="AA200" s="82"/>
      <c r="AB200" s="82"/>
      <c r="AC200" s="82"/>
      <c r="AD200" s="82"/>
      <c r="AE200" s="82"/>
      <c r="AF200" s="82"/>
      <c r="AG200" s="82"/>
      <c r="AH200" s="82"/>
      <c r="AI200" s="82"/>
      <c r="AJ200" s="82"/>
      <c r="AK200" s="82"/>
      <c r="AL200" s="82"/>
      <c r="AM200" s="138"/>
      <c r="BF200" s="1" t="b">
        <f>IF($Y199="○",TRUE,IF($Y199="",FALSE,"INPUT_ERROR"))</f>
        <v>0</v>
      </c>
      <c r="BG200" s="1" t="s">
        <v>79</v>
      </c>
      <c r="BH200" s="1">
        <v>9</v>
      </c>
      <c r="BI200" s="10" t="str">
        <f t="shared" si="7"/>
        <v>ITEM9#KBN1_9=FALSE</v>
      </c>
    </row>
    <row r="201" spans="1:61" ht="9.75" hidden="1" customHeight="1">
      <c r="A201" s="141"/>
      <c r="B201" s="142"/>
      <c r="C201" s="142"/>
      <c r="D201" s="142"/>
      <c r="E201" s="142"/>
      <c r="F201" s="142"/>
      <c r="G201" s="142"/>
      <c r="H201" s="142"/>
      <c r="I201" s="143"/>
      <c r="J201" s="144" t="s">
        <v>37</v>
      </c>
      <c r="K201" s="159"/>
      <c r="L201" s="82" t="s">
        <v>57</v>
      </c>
      <c r="M201" s="82"/>
      <c r="N201" s="82"/>
      <c r="O201" s="82"/>
      <c r="P201" s="82"/>
      <c r="Q201" s="82"/>
      <c r="R201" s="82"/>
      <c r="S201" s="82"/>
      <c r="T201" s="82"/>
      <c r="U201" s="82"/>
      <c r="V201" s="82"/>
      <c r="W201" s="82"/>
      <c r="X201" s="160" t="s">
        <v>37</v>
      </c>
      <c r="Y201" s="159"/>
      <c r="Z201" s="82" t="s">
        <v>58</v>
      </c>
      <c r="AA201" s="82"/>
      <c r="AB201" s="82"/>
      <c r="AC201" s="82"/>
      <c r="AD201" s="82"/>
      <c r="AE201" s="82"/>
      <c r="AF201" s="82"/>
      <c r="AG201" s="82"/>
      <c r="AH201" s="82"/>
      <c r="AI201" s="82"/>
      <c r="AJ201" s="82"/>
      <c r="AK201" s="82"/>
      <c r="AL201" s="82"/>
      <c r="AM201" s="138"/>
      <c r="BF201" s="1" t="b">
        <f>IF($K201="○",TRUE,IF($K201="",FALSE,"INPUT_ERROR"))</f>
        <v>0</v>
      </c>
      <c r="BG201" s="1" t="s">
        <v>79</v>
      </c>
      <c r="BH201" s="1">
        <v>10</v>
      </c>
      <c r="BI201" s="10" t="str">
        <f t="shared" si="7"/>
        <v>ITEM10#KBN1_9=FALSE</v>
      </c>
    </row>
    <row r="202" spans="1:61" ht="9.75" hidden="1" customHeight="1">
      <c r="A202" s="141"/>
      <c r="B202" s="142"/>
      <c r="C202" s="142"/>
      <c r="D202" s="142"/>
      <c r="E202" s="142"/>
      <c r="F202" s="142"/>
      <c r="G202" s="142"/>
      <c r="H202" s="142"/>
      <c r="I202" s="143"/>
      <c r="J202" s="144"/>
      <c r="K202" s="159"/>
      <c r="L202" s="82"/>
      <c r="M202" s="82"/>
      <c r="N202" s="82"/>
      <c r="O202" s="82"/>
      <c r="P202" s="82"/>
      <c r="Q202" s="82"/>
      <c r="R202" s="82"/>
      <c r="S202" s="82"/>
      <c r="T202" s="82"/>
      <c r="U202" s="82"/>
      <c r="V202" s="82"/>
      <c r="W202" s="82"/>
      <c r="X202" s="160"/>
      <c r="Y202" s="159"/>
      <c r="Z202" s="82"/>
      <c r="AA202" s="82"/>
      <c r="AB202" s="82"/>
      <c r="AC202" s="82"/>
      <c r="AD202" s="82"/>
      <c r="AE202" s="82"/>
      <c r="AF202" s="82"/>
      <c r="AG202" s="82"/>
      <c r="AH202" s="82"/>
      <c r="AI202" s="82"/>
      <c r="AJ202" s="82"/>
      <c r="AK202" s="82"/>
      <c r="AL202" s="82"/>
      <c r="AM202" s="138"/>
      <c r="BF202" s="1" t="b">
        <f>IF($Y201="○",TRUE,IF($Y201="",FALSE,"INPUT_ERROR"))</f>
        <v>0</v>
      </c>
      <c r="BG202" s="1" t="s">
        <v>79</v>
      </c>
      <c r="BH202" s="1">
        <v>11</v>
      </c>
      <c r="BI202" s="10" t="str">
        <f t="shared" si="7"/>
        <v>ITEM11#KBN1_9=FALSE</v>
      </c>
    </row>
    <row r="203" spans="1:61" ht="9.75" hidden="1" customHeight="1">
      <c r="A203" s="141"/>
      <c r="B203" s="142"/>
      <c r="C203" s="142"/>
      <c r="D203" s="142"/>
      <c r="E203" s="142"/>
      <c r="F203" s="142"/>
      <c r="G203" s="142"/>
      <c r="H203" s="142"/>
      <c r="I203" s="143"/>
      <c r="J203" s="144" t="s">
        <v>37</v>
      </c>
      <c r="K203" s="159"/>
      <c r="L203" s="82" t="s">
        <v>59</v>
      </c>
      <c r="M203" s="82"/>
      <c r="N203" s="82"/>
      <c r="O203" s="160" t="s">
        <v>60</v>
      </c>
      <c r="P203" s="151"/>
      <c r="Q203" s="151"/>
      <c r="R203" s="151"/>
      <c r="S203" s="151"/>
      <c r="T203" s="151"/>
      <c r="U203" s="151"/>
      <c r="V203" s="151"/>
      <c r="W203" s="151"/>
      <c r="X203" s="151"/>
      <c r="Y203" s="151"/>
      <c r="Z203" s="151"/>
      <c r="AA203" s="151"/>
      <c r="AB203" s="151"/>
      <c r="AC203" s="151"/>
      <c r="AD203" s="151"/>
      <c r="AE203" s="151"/>
      <c r="AF203" s="151"/>
      <c r="AG203" s="151"/>
      <c r="AH203" s="151"/>
      <c r="AI203" s="151"/>
      <c r="AJ203" s="151"/>
      <c r="AK203" s="151"/>
      <c r="AL203" s="82" t="s">
        <v>61</v>
      </c>
      <c r="AM203" s="138"/>
      <c r="BF203" s="1" t="b">
        <f>IF($K203="○",TRUE,IF($K203="",FALSE,"INPUT_ERROR"))</f>
        <v>0</v>
      </c>
      <c r="BG203" s="1" t="s">
        <v>79</v>
      </c>
      <c r="BH203" s="1">
        <v>12</v>
      </c>
      <c r="BI203" s="10" t="str">
        <f t="shared" si="7"/>
        <v>ITEM12#KBN1_9=FALSE</v>
      </c>
    </row>
    <row r="204" spans="1:61" ht="9.75" hidden="1" customHeight="1" thickBot="1">
      <c r="A204" s="141"/>
      <c r="B204" s="142"/>
      <c r="C204" s="142"/>
      <c r="D204" s="142"/>
      <c r="E204" s="142"/>
      <c r="F204" s="142"/>
      <c r="G204" s="142"/>
      <c r="H204" s="142"/>
      <c r="I204" s="143"/>
      <c r="J204" s="161"/>
      <c r="K204" s="162"/>
      <c r="L204" s="98"/>
      <c r="M204" s="98"/>
      <c r="N204" s="98"/>
      <c r="O204" s="163"/>
      <c r="P204" s="128"/>
      <c r="Q204" s="128"/>
      <c r="R204" s="128"/>
      <c r="S204" s="128"/>
      <c r="T204" s="128"/>
      <c r="U204" s="128"/>
      <c r="V204" s="128"/>
      <c r="W204" s="128"/>
      <c r="X204" s="128"/>
      <c r="Y204" s="128"/>
      <c r="Z204" s="128"/>
      <c r="AA204" s="128"/>
      <c r="AB204" s="128"/>
      <c r="AC204" s="128"/>
      <c r="AD204" s="128"/>
      <c r="AE204" s="128"/>
      <c r="AF204" s="128"/>
      <c r="AG204" s="128"/>
      <c r="AH204" s="128"/>
      <c r="AI204" s="128"/>
      <c r="AJ204" s="128"/>
      <c r="AK204" s="128"/>
      <c r="AL204" s="98"/>
      <c r="AM204" s="156"/>
      <c r="BG204" s="1" t="s">
        <v>79</v>
      </c>
      <c r="BH204" s="1">
        <v>13</v>
      </c>
      <c r="BI204" s="10" t="str">
        <f>"ITEM" &amp; BH204 &amp; BG204 &amp;"="&amp;  IF(TRIM($P203)="","",$P203)</f>
        <v>ITEM13#KBN1_9=</v>
      </c>
    </row>
    <row r="205" spans="1:61" ht="9.75" hidden="1" customHeight="1">
      <c r="A205" s="164" t="s">
        <v>80</v>
      </c>
      <c r="B205" s="165"/>
      <c r="C205" s="165"/>
      <c r="D205" s="165"/>
      <c r="E205" s="165"/>
      <c r="F205" s="165"/>
      <c r="G205" s="165"/>
      <c r="H205" s="165"/>
      <c r="I205" s="165"/>
      <c r="J205" s="165"/>
      <c r="K205" s="165"/>
      <c r="L205" s="165"/>
      <c r="M205" s="165"/>
      <c r="N205" s="165"/>
      <c r="O205" s="165"/>
      <c r="P205" s="165"/>
      <c r="Q205" s="165"/>
      <c r="R205" s="165"/>
      <c r="S205" s="165"/>
      <c r="T205" s="165"/>
      <c r="U205" s="165"/>
      <c r="V205" s="165"/>
      <c r="W205" s="165"/>
      <c r="X205" s="165"/>
      <c r="Y205" s="165"/>
      <c r="Z205" s="165"/>
      <c r="AA205" s="165"/>
      <c r="AB205" s="165"/>
      <c r="AC205" s="165"/>
      <c r="AD205" s="165"/>
      <c r="AE205" s="165"/>
      <c r="AF205" s="165"/>
      <c r="AG205" s="165"/>
      <c r="AH205" s="165"/>
      <c r="AI205" s="165"/>
      <c r="AJ205" s="165"/>
      <c r="AK205" s="165"/>
      <c r="AL205" s="165"/>
      <c r="AM205" s="166"/>
      <c r="BH205" s="1" t="s">
        <v>28</v>
      </c>
    </row>
    <row r="206" spans="1:61" ht="9.75" hidden="1" customHeight="1" thickBot="1">
      <c r="A206" s="167"/>
      <c r="B206" s="168"/>
      <c r="C206" s="168"/>
      <c r="D206" s="168"/>
      <c r="E206" s="168"/>
      <c r="F206" s="168"/>
      <c r="G206" s="168"/>
      <c r="H206" s="168"/>
      <c r="I206" s="168"/>
      <c r="J206" s="168"/>
      <c r="K206" s="168"/>
      <c r="L206" s="168"/>
      <c r="M206" s="168"/>
      <c r="N206" s="168"/>
      <c r="O206" s="168"/>
      <c r="P206" s="168"/>
      <c r="Q206" s="168"/>
      <c r="R206" s="168"/>
      <c r="S206" s="168"/>
      <c r="T206" s="168"/>
      <c r="U206" s="168"/>
      <c r="V206" s="168"/>
      <c r="W206" s="168"/>
      <c r="X206" s="168"/>
      <c r="Y206" s="168"/>
      <c r="Z206" s="168"/>
      <c r="AA206" s="168"/>
      <c r="AB206" s="168"/>
      <c r="AC206" s="168"/>
      <c r="AD206" s="168"/>
      <c r="AE206" s="168"/>
      <c r="AF206" s="168"/>
      <c r="AG206" s="168"/>
      <c r="AH206" s="168"/>
      <c r="AI206" s="168"/>
      <c r="AJ206" s="168"/>
      <c r="AK206" s="168"/>
      <c r="AL206" s="168"/>
      <c r="AM206" s="169"/>
      <c r="BH206" s="1" t="s">
        <v>28</v>
      </c>
    </row>
    <row r="207" spans="1:61" ht="9.75" hidden="1" customHeight="1">
      <c r="A207" s="120" t="s">
        <v>46</v>
      </c>
      <c r="B207" s="121"/>
      <c r="C207" s="121"/>
      <c r="D207" s="121"/>
      <c r="E207" s="121"/>
      <c r="F207" s="121"/>
      <c r="G207" s="121"/>
      <c r="H207" s="121"/>
      <c r="I207" s="122"/>
      <c r="J207" s="150"/>
      <c r="K207" s="151"/>
      <c r="L207" s="151"/>
      <c r="M207" s="151"/>
      <c r="N207" s="151"/>
      <c r="O207" s="151"/>
      <c r="P207" s="151"/>
      <c r="Q207" s="151"/>
      <c r="R207" s="151"/>
      <c r="S207" s="151"/>
      <c r="T207" s="151"/>
      <c r="U207" s="151"/>
      <c r="V207" s="151"/>
      <c r="W207" s="151"/>
      <c r="X207" s="151"/>
      <c r="Y207" s="151"/>
      <c r="Z207" s="151"/>
      <c r="AA207" s="151"/>
      <c r="AB207" s="151"/>
      <c r="AC207" s="151"/>
      <c r="AD207" s="151"/>
      <c r="AE207" s="151"/>
      <c r="AF207" s="151"/>
      <c r="AG207" s="151"/>
      <c r="AH207" s="151"/>
      <c r="AI207" s="151"/>
      <c r="AJ207" s="151"/>
      <c r="AK207" s="151"/>
      <c r="AL207" s="151"/>
      <c r="AM207" s="152"/>
      <c r="BG207" s="1" t="s">
        <v>81</v>
      </c>
      <c r="BH207" s="1">
        <v>4</v>
      </c>
      <c r="BI207" s="10" t="str">
        <f>"ITEM" &amp; BH207 &amp; BG207 &amp;"="&amp; IF(TRIM($J207)="","",$J207)</f>
        <v>ITEM4#KBN1_10=</v>
      </c>
    </row>
    <row r="208" spans="1:61" ht="9.75" hidden="1" customHeight="1">
      <c r="A208" s="141"/>
      <c r="B208" s="142"/>
      <c r="C208" s="142"/>
      <c r="D208" s="142"/>
      <c r="E208" s="142"/>
      <c r="F208" s="142"/>
      <c r="G208" s="142"/>
      <c r="H208" s="142"/>
      <c r="I208" s="143"/>
      <c r="J208" s="150"/>
      <c r="K208" s="151"/>
      <c r="L208" s="151"/>
      <c r="M208" s="151"/>
      <c r="N208" s="151"/>
      <c r="O208" s="151"/>
      <c r="P208" s="151"/>
      <c r="Q208" s="151"/>
      <c r="R208" s="151"/>
      <c r="S208" s="151"/>
      <c r="T208" s="151"/>
      <c r="U208" s="151"/>
      <c r="V208" s="151"/>
      <c r="W208" s="151"/>
      <c r="X208" s="151"/>
      <c r="Y208" s="151"/>
      <c r="Z208" s="151"/>
      <c r="AA208" s="151"/>
      <c r="AB208" s="151"/>
      <c r="AC208" s="151"/>
      <c r="AD208" s="151"/>
      <c r="AE208" s="151"/>
      <c r="AF208" s="151"/>
      <c r="AG208" s="151"/>
      <c r="AH208" s="151"/>
      <c r="AI208" s="151"/>
      <c r="AJ208" s="151"/>
      <c r="AK208" s="151"/>
      <c r="AL208" s="151"/>
      <c r="AM208" s="152"/>
      <c r="BH208" s="1" t="s">
        <v>28</v>
      </c>
    </row>
    <row r="209" spans="1:61" ht="9.75" hidden="1" customHeight="1">
      <c r="A209" s="120" t="s">
        <v>48</v>
      </c>
      <c r="B209" s="121"/>
      <c r="C209" s="121"/>
      <c r="D209" s="121"/>
      <c r="E209" s="121"/>
      <c r="F209" s="121"/>
      <c r="G209" s="121"/>
      <c r="H209" s="121"/>
      <c r="I209" s="122"/>
      <c r="J209" s="136"/>
      <c r="K209" s="126"/>
      <c r="L209" s="126"/>
      <c r="M209" s="126"/>
      <c r="N209" s="126"/>
      <c r="O209" s="126"/>
      <c r="P209" s="126"/>
      <c r="Q209" s="126"/>
      <c r="R209" s="126"/>
      <c r="S209" s="126"/>
      <c r="T209" s="126"/>
      <c r="U209" s="126"/>
      <c r="V209" s="126"/>
      <c r="W209" s="126"/>
      <c r="X209" s="126"/>
      <c r="Y209" s="126"/>
      <c r="Z209" s="126"/>
      <c r="AA209" s="126"/>
      <c r="AB209" s="126"/>
      <c r="AC209" s="126"/>
      <c r="AD209" s="126"/>
      <c r="AE209" s="126"/>
      <c r="AF209" s="126"/>
      <c r="AG209" s="126"/>
      <c r="AH209" s="126"/>
      <c r="AI209" s="126"/>
      <c r="AJ209" s="126"/>
      <c r="AK209" s="126"/>
      <c r="AL209" s="126"/>
      <c r="AM209" s="127"/>
      <c r="BG209" s="1" t="s">
        <v>81</v>
      </c>
      <c r="BH209" s="1" t="s">
        <v>49</v>
      </c>
      <c r="BI209" s="10" t="str">
        <f>"ITEM" &amp; BH209 &amp; BG209 &amp;"="&amp; IF(TRIM($J209)="","",$J209)</f>
        <v>ITEM5_1#KBN1_10=</v>
      </c>
    </row>
    <row r="210" spans="1:61" ht="9.75" hidden="1" customHeight="1">
      <c r="A210" s="141"/>
      <c r="B210" s="142"/>
      <c r="C210" s="142"/>
      <c r="D210" s="142"/>
      <c r="E210" s="142"/>
      <c r="F210" s="142"/>
      <c r="G210" s="142"/>
      <c r="H210" s="142"/>
      <c r="I210" s="143"/>
      <c r="J210" s="150"/>
      <c r="K210" s="151"/>
      <c r="L210" s="151"/>
      <c r="M210" s="151"/>
      <c r="N210" s="151"/>
      <c r="O210" s="151"/>
      <c r="P210" s="151"/>
      <c r="Q210" s="151"/>
      <c r="R210" s="151"/>
      <c r="S210" s="151"/>
      <c r="T210" s="151"/>
      <c r="U210" s="151"/>
      <c r="V210" s="151"/>
      <c r="W210" s="151"/>
      <c r="X210" s="151"/>
      <c r="Y210" s="151"/>
      <c r="Z210" s="151"/>
      <c r="AA210" s="151"/>
      <c r="AB210" s="151"/>
      <c r="AC210" s="151"/>
      <c r="AD210" s="151"/>
      <c r="AE210" s="151"/>
      <c r="AF210" s="151"/>
      <c r="AG210" s="151"/>
      <c r="AH210" s="151"/>
      <c r="AI210" s="151"/>
      <c r="AJ210" s="151"/>
      <c r="AK210" s="151"/>
      <c r="AL210" s="151"/>
      <c r="AM210" s="152"/>
      <c r="BH210" s="1" t="s">
        <v>28</v>
      </c>
    </row>
    <row r="211" spans="1:61" ht="9.75" hidden="1" customHeight="1">
      <c r="A211" s="141"/>
      <c r="B211" s="142"/>
      <c r="C211" s="142"/>
      <c r="D211" s="142"/>
      <c r="E211" s="142"/>
      <c r="F211" s="142"/>
      <c r="G211" s="142"/>
      <c r="H211" s="142"/>
      <c r="I211" s="143"/>
      <c r="J211" s="150"/>
      <c r="K211" s="151"/>
      <c r="L211" s="151"/>
      <c r="M211" s="151"/>
      <c r="N211" s="151"/>
      <c r="O211" s="151"/>
      <c r="P211" s="151"/>
      <c r="Q211" s="151"/>
      <c r="R211" s="151"/>
      <c r="S211" s="151"/>
      <c r="T211" s="151"/>
      <c r="U211" s="151"/>
      <c r="V211" s="151"/>
      <c r="W211" s="151"/>
      <c r="X211" s="151"/>
      <c r="Y211" s="151"/>
      <c r="Z211" s="151"/>
      <c r="AA211" s="151"/>
      <c r="AB211" s="151"/>
      <c r="AC211" s="151"/>
      <c r="AD211" s="151"/>
      <c r="AE211" s="151"/>
      <c r="AF211" s="151"/>
      <c r="AG211" s="151"/>
      <c r="AH211" s="151"/>
      <c r="AI211" s="151"/>
      <c r="AJ211" s="151"/>
      <c r="AK211" s="151"/>
      <c r="AL211" s="151"/>
      <c r="AM211" s="152"/>
      <c r="BH211" s="1" t="s">
        <v>28</v>
      </c>
    </row>
    <row r="212" spans="1:61" ht="9.75" hidden="1" customHeight="1">
      <c r="A212" s="141"/>
      <c r="B212" s="142"/>
      <c r="C212" s="142"/>
      <c r="D212" s="142"/>
      <c r="E212" s="142"/>
      <c r="F212" s="142"/>
      <c r="G212" s="142"/>
      <c r="H212" s="142"/>
      <c r="I212" s="143"/>
      <c r="J212" s="150"/>
      <c r="K212" s="151"/>
      <c r="L212" s="151"/>
      <c r="M212" s="151"/>
      <c r="N212" s="151"/>
      <c r="O212" s="151"/>
      <c r="P212" s="151"/>
      <c r="Q212" s="151"/>
      <c r="R212" s="151"/>
      <c r="S212" s="151"/>
      <c r="T212" s="151"/>
      <c r="U212" s="151"/>
      <c r="V212" s="151"/>
      <c r="W212" s="151"/>
      <c r="X212" s="151"/>
      <c r="Y212" s="151"/>
      <c r="Z212" s="151"/>
      <c r="AA212" s="151"/>
      <c r="AB212" s="151"/>
      <c r="AC212" s="151"/>
      <c r="AD212" s="151"/>
      <c r="AE212" s="151"/>
      <c r="AF212" s="151"/>
      <c r="AG212" s="151"/>
      <c r="AH212" s="151"/>
      <c r="AI212" s="151"/>
      <c r="AJ212" s="151"/>
      <c r="AK212" s="151"/>
      <c r="AL212" s="151"/>
      <c r="AM212" s="152"/>
      <c r="BH212" s="1" t="s">
        <v>28</v>
      </c>
    </row>
    <row r="213" spans="1:61" ht="9.75" hidden="1" customHeight="1">
      <c r="A213" s="141"/>
      <c r="B213" s="142"/>
      <c r="C213" s="142"/>
      <c r="D213" s="142"/>
      <c r="E213" s="142"/>
      <c r="F213" s="142"/>
      <c r="G213" s="142"/>
      <c r="H213" s="142"/>
      <c r="I213" s="143"/>
      <c r="J213" s="150"/>
      <c r="K213" s="151"/>
      <c r="L213" s="151"/>
      <c r="M213" s="151"/>
      <c r="N213" s="151"/>
      <c r="O213" s="151"/>
      <c r="P213" s="151"/>
      <c r="Q213" s="151"/>
      <c r="R213" s="151"/>
      <c r="S213" s="151"/>
      <c r="T213" s="151"/>
      <c r="U213" s="151"/>
      <c r="V213" s="151"/>
      <c r="W213" s="151"/>
      <c r="X213" s="151"/>
      <c r="Y213" s="151"/>
      <c r="Z213" s="151"/>
      <c r="AA213" s="151"/>
      <c r="AB213" s="151"/>
      <c r="AC213" s="151"/>
      <c r="AD213" s="151"/>
      <c r="AE213" s="151"/>
      <c r="AF213" s="151"/>
      <c r="AG213" s="151"/>
      <c r="AH213" s="151"/>
      <c r="AI213" s="151"/>
      <c r="AJ213" s="151"/>
      <c r="AK213" s="151"/>
      <c r="AL213" s="151"/>
      <c r="AM213" s="152"/>
      <c r="BH213" s="1" t="s">
        <v>28</v>
      </c>
    </row>
    <row r="214" spans="1:61" ht="9.75" hidden="1" customHeight="1">
      <c r="A214" s="141"/>
      <c r="B214" s="142"/>
      <c r="C214" s="142"/>
      <c r="D214" s="142"/>
      <c r="E214" s="142"/>
      <c r="F214" s="142"/>
      <c r="G214" s="142"/>
      <c r="H214" s="142"/>
      <c r="I214" s="143"/>
      <c r="J214" s="150"/>
      <c r="K214" s="151"/>
      <c r="L214" s="151"/>
      <c r="M214" s="151"/>
      <c r="N214" s="151"/>
      <c r="O214" s="151"/>
      <c r="P214" s="151"/>
      <c r="Q214" s="151"/>
      <c r="R214" s="151"/>
      <c r="S214" s="151"/>
      <c r="T214" s="151"/>
      <c r="U214" s="151"/>
      <c r="V214" s="151"/>
      <c r="W214" s="151"/>
      <c r="X214" s="151"/>
      <c r="Y214" s="151"/>
      <c r="Z214" s="151"/>
      <c r="AA214" s="151"/>
      <c r="AB214" s="151"/>
      <c r="AC214" s="151"/>
      <c r="AD214" s="151"/>
      <c r="AE214" s="151"/>
      <c r="AF214" s="151"/>
      <c r="AG214" s="151"/>
      <c r="AH214" s="151"/>
      <c r="AI214" s="151"/>
      <c r="AJ214" s="151"/>
      <c r="AK214" s="151"/>
      <c r="AL214" s="151"/>
      <c r="AM214" s="152"/>
      <c r="BH214" s="1" t="s">
        <v>28</v>
      </c>
    </row>
    <row r="215" spans="1:61" ht="9.75" hidden="1" customHeight="1">
      <c r="A215" s="141"/>
      <c r="B215" s="142"/>
      <c r="C215" s="142"/>
      <c r="D215" s="142"/>
      <c r="E215" s="142"/>
      <c r="F215" s="142"/>
      <c r="G215" s="142"/>
      <c r="H215" s="142"/>
      <c r="I215" s="143"/>
      <c r="J215" s="150"/>
      <c r="K215" s="151"/>
      <c r="L215" s="151"/>
      <c r="M215" s="151"/>
      <c r="N215" s="151"/>
      <c r="O215" s="151"/>
      <c r="P215" s="151"/>
      <c r="Q215" s="151"/>
      <c r="R215" s="151"/>
      <c r="S215" s="151"/>
      <c r="T215" s="151"/>
      <c r="U215" s="151"/>
      <c r="V215" s="151"/>
      <c r="W215" s="151"/>
      <c r="X215" s="151"/>
      <c r="Y215" s="151"/>
      <c r="Z215" s="151"/>
      <c r="AA215" s="151"/>
      <c r="AB215" s="151"/>
      <c r="AC215" s="151"/>
      <c r="AD215" s="151"/>
      <c r="AE215" s="151"/>
      <c r="AF215" s="151"/>
      <c r="AG215" s="151"/>
      <c r="AH215" s="151"/>
      <c r="AI215" s="151"/>
      <c r="AJ215" s="151"/>
      <c r="AK215" s="151"/>
      <c r="AL215" s="151"/>
      <c r="AM215" s="152"/>
      <c r="BG215" s="1" t="s">
        <v>81</v>
      </c>
      <c r="BH215" s="1" t="s">
        <v>50</v>
      </c>
      <c r="BI215" s="10" t="str">
        <f>"ITEM" &amp; BH215 &amp; BG215 &amp;"="&amp; IF(TRIM($J215)="","",$J215)</f>
        <v>ITEM5_2#KBN1_10=</v>
      </c>
    </row>
    <row r="216" spans="1:61" ht="9.75" hidden="1" customHeight="1">
      <c r="A216" s="123"/>
      <c r="B216" s="124"/>
      <c r="C216" s="124"/>
      <c r="D216" s="124"/>
      <c r="E216" s="124"/>
      <c r="F216" s="124"/>
      <c r="G216" s="124"/>
      <c r="H216" s="124"/>
      <c r="I216" s="125"/>
      <c r="J216" s="137"/>
      <c r="K216" s="128"/>
      <c r="L216" s="128"/>
      <c r="M216" s="128"/>
      <c r="N216" s="128"/>
      <c r="O216" s="128"/>
      <c r="P216" s="128"/>
      <c r="Q216" s="128"/>
      <c r="R216" s="128"/>
      <c r="S216" s="128"/>
      <c r="T216" s="128"/>
      <c r="U216" s="128"/>
      <c r="V216" s="128"/>
      <c r="W216" s="128"/>
      <c r="X216" s="128"/>
      <c r="Y216" s="128"/>
      <c r="Z216" s="128"/>
      <c r="AA216" s="128"/>
      <c r="AB216" s="128"/>
      <c r="AC216" s="128"/>
      <c r="AD216" s="128"/>
      <c r="AE216" s="128"/>
      <c r="AF216" s="128"/>
      <c r="AG216" s="128"/>
      <c r="AH216" s="128"/>
      <c r="AI216" s="128"/>
      <c r="AJ216" s="128"/>
      <c r="AK216" s="128"/>
      <c r="AL216" s="128"/>
      <c r="AM216" s="129"/>
      <c r="BG216" s="1" t="s">
        <v>81</v>
      </c>
      <c r="BH216" s="1" t="s">
        <v>51</v>
      </c>
      <c r="BI216" s="10" t="str">
        <f>"ITEM" &amp; BH216 &amp; BG216 &amp;"="&amp; IF(TRIM($J216)="","",$J216)</f>
        <v>ITEM5_3#KBN1_10=</v>
      </c>
    </row>
    <row r="217" spans="1:61" ht="9.75" hidden="1" customHeight="1">
      <c r="A217" s="120" t="s">
        <v>52</v>
      </c>
      <c r="B217" s="121"/>
      <c r="C217" s="121"/>
      <c r="D217" s="121"/>
      <c r="E217" s="121"/>
      <c r="F217" s="121"/>
      <c r="G217" s="121"/>
      <c r="H217" s="121"/>
      <c r="I217" s="122"/>
      <c r="J217" s="144" t="s">
        <v>37</v>
      </c>
      <c r="K217" s="159"/>
      <c r="L217" s="82" t="s">
        <v>53</v>
      </c>
      <c r="M217" s="82"/>
      <c r="N217" s="82"/>
      <c r="O217" s="82"/>
      <c r="P217" s="82"/>
      <c r="Q217" s="82"/>
      <c r="R217" s="82"/>
      <c r="S217" s="82"/>
      <c r="T217" s="82"/>
      <c r="U217" s="82"/>
      <c r="V217" s="82"/>
      <c r="W217" s="82"/>
      <c r="X217" s="160" t="s">
        <v>37</v>
      </c>
      <c r="Y217" s="159"/>
      <c r="Z217" s="154" t="s">
        <v>54</v>
      </c>
      <c r="AA217" s="154"/>
      <c r="AB217" s="154"/>
      <c r="AC217" s="154"/>
      <c r="AD217" s="154"/>
      <c r="AE217" s="154"/>
      <c r="AF217" s="154"/>
      <c r="AG217" s="154"/>
      <c r="AH217" s="154"/>
      <c r="AI217" s="154"/>
      <c r="AJ217" s="154"/>
      <c r="AK217" s="154"/>
      <c r="AL217" s="154"/>
      <c r="AM217" s="155"/>
      <c r="BF217" s="1" t="b">
        <f>IF($K217="○",TRUE,IF($K217="",FALSE,"INPUT_ERROR"))</f>
        <v>0</v>
      </c>
      <c r="BG217" s="1" t="s">
        <v>81</v>
      </c>
      <c r="BH217" s="1">
        <v>6</v>
      </c>
      <c r="BI217" s="10" t="str">
        <f>"ITEM" &amp; BH217&amp; BG217 &amp; "="&amp; BF217</f>
        <v>ITEM6#KBN1_10=FALSE</v>
      </c>
    </row>
    <row r="218" spans="1:61" ht="9.75" hidden="1" customHeight="1">
      <c r="A218" s="141"/>
      <c r="B218" s="142"/>
      <c r="C218" s="142"/>
      <c r="D218" s="142"/>
      <c r="E218" s="142"/>
      <c r="F218" s="142"/>
      <c r="G218" s="142"/>
      <c r="H218" s="142"/>
      <c r="I218" s="143"/>
      <c r="J218" s="144"/>
      <c r="K218" s="159"/>
      <c r="L218" s="82"/>
      <c r="M218" s="82"/>
      <c r="N218" s="82"/>
      <c r="O218" s="82"/>
      <c r="P218" s="82"/>
      <c r="Q218" s="82"/>
      <c r="R218" s="82"/>
      <c r="S218" s="82"/>
      <c r="T218" s="82"/>
      <c r="U218" s="82"/>
      <c r="V218" s="82"/>
      <c r="W218" s="82"/>
      <c r="X218" s="160"/>
      <c r="Y218" s="159"/>
      <c r="Z218" s="82"/>
      <c r="AA218" s="82"/>
      <c r="AB218" s="82"/>
      <c r="AC218" s="82"/>
      <c r="AD218" s="82"/>
      <c r="AE218" s="82"/>
      <c r="AF218" s="82"/>
      <c r="AG218" s="82"/>
      <c r="AH218" s="82"/>
      <c r="AI218" s="82"/>
      <c r="AJ218" s="82"/>
      <c r="AK218" s="82"/>
      <c r="AL218" s="82"/>
      <c r="AM218" s="138"/>
      <c r="BF218" s="1" t="b">
        <f>IF($Y217="○",TRUE,IF($Y217="",FALSE,"INPUT_ERROR"))</f>
        <v>0</v>
      </c>
      <c r="BG218" s="1" t="s">
        <v>81</v>
      </c>
      <c r="BH218" s="1">
        <v>7</v>
      </c>
      <c r="BI218" s="10" t="str">
        <f t="shared" ref="BI218:BI223" si="8">"ITEM" &amp; BH218 &amp; BG218 &amp;"="&amp; BF218</f>
        <v>ITEM7#KBN1_10=FALSE</v>
      </c>
    </row>
    <row r="219" spans="1:61" ht="9.75" hidden="1" customHeight="1">
      <c r="A219" s="141"/>
      <c r="B219" s="142"/>
      <c r="C219" s="142"/>
      <c r="D219" s="142"/>
      <c r="E219" s="142"/>
      <c r="F219" s="142"/>
      <c r="G219" s="142"/>
      <c r="H219" s="142"/>
      <c r="I219" s="143"/>
      <c r="J219" s="144" t="s">
        <v>37</v>
      </c>
      <c r="K219" s="159"/>
      <c r="L219" s="82" t="s">
        <v>55</v>
      </c>
      <c r="M219" s="82"/>
      <c r="N219" s="82"/>
      <c r="O219" s="82"/>
      <c r="P219" s="82"/>
      <c r="Q219" s="82"/>
      <c r="R219" s="82"/>
      <c r="S219" s="82"/>
      <c r="T219" s="82"/>
      <c r="U219" s="82"/>
      <c r="V219" s="82"/>
      <c r="W219" s="82"/>
      <c r="X219" s="160" t="s">
        <v>37</v>
      </c>
      <c r="Y219" s="159"/>
      <c r="Z219" s="82" t="s">
        <v>56</v>
      </c>
      <c r="AA219" s="82"/>
      <c r="AB219" s="82"/>
      <c r="AC219" s="82"/>
      <c r="AD219" s="82"/>
      <c r="AE219" s="82"/>
      <c r="AF219" s="82"/>
      <c r="AG219" s="82"/>
      <c r="AH219" s="82"/>
      <c r="AI219" s="82"/>
      <c r="AJ219" s="82"/>
      <c r="AK219" s="82"/>
      <c r="AL219" s="82"/>
      <c r="AM219" s="138"/>
      <c r="BF219" s="1" t="b">
        <f>IF($K219="○",TRUE,IF($K219="",FALSE,"INPUT_ERROR"))</f>
        <v>0</v>
      </c>
      <c r="BG219" s="1" t="s">
        <v>81</v>
      </c>
      <c r="BH219" s="1">
        <v>8</v>
      </c>
      <c r="BI219" s="10" t="str">
        <f t="shared" si="8"/>
        <v>ITEM8#KBN1_10=FALSE</v>
      </c>
    </row>
    <row r="220" spans="1:61" ht="9.75" hidden="1" customHeight="1">
      <c r="A220" s="141"/>
      <c r="B220" s="142"/>
      <c r="C220" s="142"/>
      <c r="D220" s="142"/>
      <c r="E220" s="142"/>
      <c r="F220" s="142"/>
      <c r="G220" s="142"/>
      <c r="H220" s="142"/>
      <c r="I220" s="143"/>
      <c r="J220" s="144"/>
      <c r="K220" s="159"/>
      <c r="L220" s="82"/>
      <c r="M220" s="82"/>
      <c r="N220" s="82"/>
      <c r="O220" s="82"/>
      <c r="P220" s="82"/>
      <c r="Q220" s="82"/>
      <c r="R220" s="82"/>
      <c r="S220" s="82"/>
      <c r="T220" s="82"/>
      <c r="U220" s="82"/>
      <c r="V220" s="82"/>
      <c r="W220" s="82"/>
      <c r="X220" s="160"/>
      <c r="Y220" s="159"/>
      <c r="Z220" s="82"/>
      <c r="AA220" s="82"/>
      <c r="AB220" s="82"/>
      <c r="AC220" s="82"/>
      <c r="AD220" s="82"/>
      <c r="AE220" s="82"/>
      <c r="AF220" s="82"/>
      <c r="AG220" s="82"/>
      <c r="AH220" s="82"/>
      <c r="AI220" s="82"/>
      <c r="AJ220" s="82"/>
      <c r="AK220" s="82"/>
      <c r="AL220" s="82"/>
      <c r="AM220" s="138"/>
      <c r="BF220" s="1" t="b">
        <f>IF($Y219="○",TRUE,IF($Y219="",FALSE,"INPUT_ERROR"))</f>
        <v>0</v>
      </c>
      <c r="BG220" s="1" t="s">
        <v>81</v>
      </c>
      <c r="BH220" s="1">
        <v>9</v>
      </c>
      <c r="BI220" s="10" t="str">
        <f t="shared" si="8"/>
        <v>ITEM9#KBN1_10=FALSE</v>
      </c>
    </row>
    <row r="221" spans="1:61" ht="9.75" hidden="1" customHeight="1">
      <c r="A221" s="141"/>
      <c r="B221" s="142"/>
      <c r="C221" s="142"/>
      <c r="D221" s="142"/>
      <c r="E221" s="142"/>
      <c r="F221" s="142"/>
      <c r="G221" s="142"/>
      <c r="H221" s="142"/>
      <c r="I221" s="143"/>
      <c r="J221" s="144" t="s">
        <v>37</v>
      </c>
      <c r="K221" s="159"/>
      <c r="L221" s="82" t="s">
        <v>57</v>
      </c>
      <c r="M221" s="82"/>
      <c r="N221" s="82"/>
      <c r="O221" s="82"/>
      <c r="P221" s="82"/>
      <c r="Q221" s="82"/>
      <c r="R221" s="82"/>
      <c r="S221" s="82"/>
      <c r="T221" s="82"/>
      <c r="U221" s="82"/>
      <c r="V221" s="82"/>
      <c r="W221" s="82"/>
      <c r="X221" s="160" t="s">
        <v>37</v>
      </c>
      <c r="Y221" s="159"/>
      <c r="Z221" s="82" t="s">
        <v>58</v>
      </c>
      <c r="AA221" s="82"/>
      <c r="AB221" s="82"/>
      <c r="AC221" s="82"/>
      <c r="AD221" s="82"/>
      <c r="AE221" s="82"/>
      <c r="AF221" s="82"/>
      <c r="AG221" s="82"/>
      <c r="AH221" s="82"/>
      <c r="AI221" s="82"/>
      <c r="AJ221" s="82"/>
      <c r="AK221" s="82"/>
      <c r="AL221" s="82"/>
      <c r="AM221" s="138"/>
      <c r="BF221" s="1" t="b">
        <f>IF($K221="○",TRUE,IF($K221="",FALSE,"INPUT_ERROR"))</f>
        <v>0</v>
      </c>
      <c r="BG221" s="1" t="s">
        <v>81</v>
      </c>
      <c r="BH221" s="1">
        <v>10</v>
      </c>
      <c r="BI221" s="10" t="str">
        <f t="shared" si="8"/>
        <v>ITEM10#KBN1_10=FALSE</v>
      </c>
    </row>
    <row r="222" spans="1:61" ht="9.75" hidden="1" customHeight="1">
      <c r="A222" s="141"/>
      <c r="B222" s="142"/>
      <c r="C222" s="142"/>
      <c r="D222" s="142"/>
      <c r="E222" s="142"/>
      <c r="F222" s="142"/>
      <c r="G222" s="142"/>
      <c r="H222" s="142"/>
      <c r="I222" s="143"/>
      <c r="J222" s="144"/>
      <c r="K222" s="159"/>
      <c r="L222" s="82"/>
      <c r="M222" s="82"/>
      <c r="N222" s="82"/>
      <c r="O222" s="82"/>
      <c r="P222" s="82"/>
      <c r="Q222" s="82"/>
      <c r="R222" s="82"/>
      <c r="S222" s="82"/>
      <c r="T222" s="82"/>
      <c r="U222" s="82"/>
      <c r="V222" s="82"/>
      <c r="W222" s="82"/>
      <c r="X222" s="160"/>
      <c r="Y222" s="159"/>
      <c r="Z222" s="82"/>
      <c r="AA222" s="82"/>
      <c r="AB222" s="82"/>
      <c r="AC222" s="82"/>
      <c r="AD222" s="82"/>
      <c r="AE222" s="82"/>
      <c r="AF222" s="82"/>
      <c r="AG222" s="82"/>
      <c r="AH222" s="82"/>
      <c r="AI222" s="82"/>
      <c r="AJ222" s="82"/>
      <c r="AK222" s="82"/>
      <c r="AL222" s="82"/>
      <c r="AM222" s="138"/>
      <c r="BF222" s="1" t="b">
        <f>IF($Y221="○",TRUE,IF($Y221="",FALSE,"INPUT_ERROR"))</f>
        <v>0</v>
      </c>
      <c r="BG222" s="1" t="s">
        <v>81</v>
      </c>
      <c r="BH222" s="1">
        <v>11</v>
      </c>
      <c r="BI222" s="10" t="str">
        <f t="shared" si="8"/>
        <v>ITEM11#KBN1_10=FALSE</v>
      </c>
    </row>
    <row r="223" spans="1:61" ht="9.75" hidden="1" customHeight="1">
      <c r="A223" s="141"/>
      <c r="B223" s="142"/>
      <c r="C223" s="142"/>
      <c r="D223" s="142"/>
      <c r="E223" s="142"/>
      <c r="F223" s="142"/>
      <c r="G223" s="142"/>
      <c r="H223" s="142"/>
      <c r="I223" s="143"/>
      <c r="J223" s="144" t="s">
        <v>37</v>
      </c>
      <c r="K223" s="159"/>
      <c r="L223" s="82" t="s">
        <v>59</v>
      </c>
      <c r="M223" s="82"/>
      <c r="N223" s="82"/>
      <c r="O223" s="160" t="s">
        <v>60</v>
      </c>
      <c r="P223" s="151"/>
      <c r="Q223" s="151"/>
      <c r="R223" s="151"/>
      <c r="S223" s="151"/>
      <c r="T223" s="151"/>
      <c r="U223" s="151"/>
      <c r="V223" s="151"/>
      <c r="W223" s="151"/>
      <c r="X223" s="151"/>
      <c r="Y223" s="151"/>
      <c r="Z223" s="151"/>
      <c r="AA223" s="151"/>
      <c r="AB223" s="151"/>
      <c r="AC223" s="151"/>
      <c r="AD223" s="151"/>
      <c r="AE223" s="151"/>
      <c r="AF223" s="151"/>
      <c r="AG223" s="151"/>
      <c r="AH223" s="151"/>
      <c r="AI223" s="151"/>
      <c r="AJ223" s="151"/>
      <c r="AK223" s="151"/>
      <c r="AL223" s="82" t="s">
        <v>61</v>
      </c>
      <c r="AM223" s="138"/>
      <c r="BF223" s="1" t="b">
        <f>IF($K223="○",TRUE,IF($K223="",FALSE,"INPUT_ERROR"))</f>
        <v>0</v>
      </c>
      <c r="BG223" s="1" t="s">
        <v>81</v>
      </c>
      <c r="BH223" s="1">
        <v>12</v>
      </c>
      <c r="BI223" s="10" t="str">
        <f t="shared" si="8"/>
        <v>ITEM12#KBN1_10=FALSE</v>
      </c>
    </row>
    <row r="224" spans="1:61" ht="9.75" hidden="1" customHeight="1">
      <c r="A224" s="123"/>
      <c r="B224" s="124"/>
      <c r="C224" s="124"/>
      <c r="D224" s="124"/>
      <c r="E224" s="124"/>
      <c r="F224" s="124"/>
      <c r="G224" s="124"/>
      <c r="H224" s="124"/>
      <c r="I224" s="125"/>
      <c r="J224" s="161"/>
      <c r="K224" s="162"/>
      <c r="L224" s="98"/>
      <c r="M224" s="98"/>
      <c r="N224" s="98"/>
      <c r="O224" s="163"/>
      <c r="P224" s="128"/>
      <c r="Q224" s="128"/>
      <c r="R224" s="128"/>
      <c r="S224" s="128"/>
      <c r="T224" s="128"/>
      <c r="U224" s="128"/>
      <c r="V224" s="128"/>
      <c r="W224" s="128"/>
      <c r="X224" s="128"/>
      <c r="Y224" s="128"/>
      <c r="Z224" s="128"/>
      <c r="AA224" s="128"/>
      <c r="AB224" s="128"/>
      <c r="AC224" s="128"/>
      <c r="AD224" s="128"/>
      <c r="AE224" s="128"/>
      <c r="AF224" s="128"/>
      <c r="AG224" s="128"/>
      <c r="AH224" s="128"/>
      <c r="AI224" s="128"/>
      <c r="AJ224" s="128"/>
      <c r="AK224" s="128"/>
      <c r="AL224" s="98"/>
      <c r="AM224" s="156"/>
      <c r="BG224" s="1" t="s">
        <v>81</v>
      </c>
      <c r="BH224" s="1">
        <v>13</v>
      </c>
      <c r="BI224" s="10" t="str">
        <f>"ITEM" &amp; BH224 &amp; BG224 &amp;"="&amp;  IF(TRIM($P223)="","",$P223)</f>
        <v>ITEM13#KBN1_10=</v>
      </c>
    </row>
    <row r="225" spans="1:61" ht="9.75" customHeight="1">
      <c r="A225" s="170" t="s">
        <v>82</v>
      </c>
      <c r="B225" s="171"/>
      <c r="C225" s="171"/>
      <c r="D225" s="171"/>
      <c r="E225" s="171"/>
      <c r="F225" s="171"/>
      <c r="G225" s="171"/>
      <c r="H225" s="171"/>
      <c r="I225" s="171"/>
      <c r="J225" s="171"/>
      <c r="K225" s="171"/>
      <c r="L225" s="171"/>
      <c r="M225" s="171"/>
      <c r="N225" s="171"/>
      <c r="O225" s="171"/>
      <c r="P225" s="171"/>
      <c r="Q225" s="171"/>
      <c r="R225" s="171"/>
      <c r="S225" s="171"/>
      <c r="T225" s="171"/>
      <c r="U225" s="171"/>
      <c r="V225" s="171"/>
      <c r="W225" s="171"/>
      <c r="X225" s="171"/>
      <c r="Y225" s="171"/>
      <c r="Z225" s="171"/>
      <c r="AA225" s="171"/>
      <c r="AB225" s="171"/>
      <c r="AC225" s="171"/>
      <c r="AD225" s="171"/>
      <c r="AE225" s="171"/>
      <c r="AF225" s="171"/>
      <c r="AG225" s="171"/>
      <c r="AH225" s="171"/>
      <c r="AI225" s="171"/>
      <c r="AJ225" s="171"/>
      <c r="AK225" s="171"/>
      <c r="AL225" s="171"/>
      <c r="AM225" s="172"/>
      <c r="BH225" s="1" t="s">
        <v>28</v>
      </c>
    </row>
    <row r="226" spans="1:61" ht="9.75" customHeight="1">
      <c r="A226" s="173"/>
      <c r="B226" s="174"/>
      <c r="C226" s="174"/>
      <c r="D226" s="174"/>
      <c r="E226" s="174"/>
      <c r="F226" s="174"/>
      <c r="G226" s="174"/>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5"/>
      <c r="BH226" s="1" t="s">
        <v>28</v>
      </c>
    </row>
    <row r="227" spans="1:61" ht="9.75" hidden="1" customHeight="1">
      <c r="A227" s="164" t="s">
        <v>83</v>
      </c>
      <c r="B227" s="165"/>
      <c r="C227" s="165"/>
      <c r="D227" s="165"/>
      <c r="E227" s="165"/>
      <c r="F227" s="165"/>
      <c r="G227" s="165"/>
      <c r="H227" s="165"/>
      <c r="I227" s="165"/>
      <c r="J227" s="165"/>
      <c r="K227" s="165"/>
      <c r="L227" s="165"/>
      <c r="M227" s="165"/>
      <c r="N227" s="165"/>
      <c r="O227" s="165"/>
      <c r="P227" s="165"/>
      <c r="Q227" s="165"/>
      <c r="R227" s="165"/>
      <c r="S227" s="165"/>
      <c r="T227" s="165"/>
      <c r="U227" s="165"/>
      <c r="V227" s="165"/>
      <c r="W227" s="165"/>
      <c r="X227" s="165"/>
      <c r="Y227" s="165"/>
      <c r="Z227" s="165"/>
      <c r="AA227" s="165"/>
      <c r="AB227" s="165"/>
      <c r="AC227" s="165"/>
      <c r="AD227" s="165"/>
      <c r="AE227" s="165"/>
      <c r="AF227" s="165"/>
      <c r="AG227" s="165"/>
      <c r="AH227" s="165"/>
      <c r="AI227" s="165"/>
      <c r="AJ227" s="165"/>
      <c r="AK227" s="165"/>
      <c r="AL227" s="165"/>
      <c r="AM227" s="166"/>
      <c r="BH227" s="1" t="s">
        <v>28</v>
      </c>
    </row>
    <row r="228" spans="1:61" ht="9.75" hidden="1" customHeight="1" thickBot="1">
      <c r="A228" s="167"/>
      <c r="B228" s="168"/>
      <c r="C228" s="168"/>
      <c r="D228" s="168"/>
      <c r="E228" s="168"/>
      <c r="F228" s="168"/>
      <c r="G228" s="168"/>
      <c r="H228" s="168"/>
      <c r="I228" s="168"/>
      <c r="J228" s="168"/>
      <c r="K228" s="168"/>
      <c r="L228" s="168"/>
      <c r="M228" s="168"/>
      <c r="N228" s="168"/>
      <c r="O228" s="168"/>
      <c r="P228" s="168"/>
      <c r="Q228" s="168"/>
      <c r="R228" s="168"/>
      <c r="S228" s="168"/>
      <c r="T228" s="168"/>
      <c r="U228" s="168"/>
      <c r="V228" s="168"/>
      <c r="W228" s="168"/>
      <c r="X228" s="168"/>
      <c r="Y228" s="168"/>
      <c r="Z228" s="168"/>
      <c r="AA228" s="168"/>
      <c r="AB228" s="168"/>
      <c r="AC228" s="168"/>
      <c r="AD228" s="168"/>
      <c r="AE228" s="168"/>
      <c r="AF228" s="168"/>
      <c r="AG228" s="168"/>
      <c r="AH228" s="168"/>
      <c r="AI228" s="168"/>
      <c r="AJ228" s="168"/>
      <c r="AK228" s="168"/>
      <c r="AL228" s="168"/>
      <c r="AM228" s="169"/>
      <c r="BH228" s="1" t="s">
        <v>28</v>
      </c>
    </row>
    <row r="229" spans="1:61" ht="9.75" hidden="1" customHeight="1">
      <c r="A229" s="120" t="s">
        <v>46</v>
      </c>
      <c r="B229" s="121"/>
      <c r="C229" s="121"/>
      <c r="D229" s="121"/>
      <c r="E229" s="121"/>
      <c r="F229" s="121"/>
      <c r="G229" s="121"/>
      <c r="H229" s="121"/>
      <c r="I229" s="122"/>
      <c r="J229" s="150"/>
      <c r="K229" s="151"/>
      <c r="L229" s="151"/>
      <c r="M229" s="151"/>
      <c r="N229" s="151"/>
      <c r="O229" s="151"/>
      <c r="P229" s="151"/>
      <c r="Q229" s="151"/>
      <c r="R229" s="151"/>
      <c r="S229" s="151"/>
      <c r="T229" s="151"/>
      <c r="U229" s="151"/>
      <c r="V229" s="151"/>
      <c r="W229" s="151"/>
      <c r="X229" s="151"/>
      <c r="Y229" s="151"/>
      <c r="Z229" s="151"/>
      <c r="AA229" s="151"/>
      <c r="AB229" s="151"/>
      <c r="AC229" s="151"/>
      <c r="AD229" s="151"/>
      <c r="AE229" s="151"/>
      <c r="AF229" s="151"/>
      <c r="AG229" s="151"/>
      <c r="AH229" s="151"/>
      <c r="AI229" s="151"/>
      <c r="AJ229" s="151"/>
      <c r="AK229" s="151"/>
      <c r="AL229" s="151"/>
      <c r="AM229" s="152"/>
      <c r="BG229" s="1" t="s">
        <v>84</v>
      </c>
      <c r="BH229" s="1">
        <v>4</v>
      </c>
      <c r="BI229" s="10" t="str">
        <f>"ITEM" &amp; BH229 &amp; BG229 &amp;"="&amp; IF(TRIM($J229)="","",$J229)</f>
        <v>ITEM4#KBN1_11=</v>
      </c>
    </row>
    <row r="230" spans="1:61" ht="9.75" hidden="1" customHeight="1">
      <c r="A230" s="141"/>
      <c r="B230" s="142"/>
      <c r="C230" s="142"/>
      <c r="D230" s="142"/>
      <c r="E230" s="142"/>
      <c r="F230" s="142"/>
      <c r="G230" s="142"/>
      <c r="H230" s="142"/>
      <c r="I230" s="143"/>
      <c r="J230" s="150"/>
      <c r="K230" s="151"/>
      <c r="L230" s="151"/>
      <c r="M230" s="151"/>
      <c r="N230" s="151"/>
      <c r="O230" s="151"/>
      <c r="P230" s="151"/>
      <c r="Q230" s="151"/>
      <c r="R230" s="151"/>
      <c r="S230" s="151"/>
      <c r="T230" s="151"/>
      <c r="U230" s="151"/>
      <c r="V230" s="151"/>
      <c r="W230" s="151"/>
      <c r="X230" s="151"/>
      <c r="Y230" s="151"/>
      <c r="Z230" s="151"/>
      <c r="AA230" s="151"/>
      <c r="AB230" s="151"/>
      <c r="AC230" s="151"/>
      <c r="AD230" s="151"/>
      <c r="AE230" s="151"/>
      <c r="AF230" s="151"/>
      <c r="AG230" s="151"/>
      <c r="AH230" s="151"/>
      <c r="AI230" s="151"/>
      <c r="AJ230" s="151"/>
      <c r="AK230" s="151"/>
      <c r="AL230" s="151"/>
      <c r="AM230" s="152"/>
      <c r="BH230" s="1" t="s">
        <v>28</v>
      </c>
    </row>
    <row r="231" spans="1:61" ht="9.75" hidden="1" customHeight="1">
      <c r="A231" s="120" t="s">
        <v>48</v>
      </c>
      <c r="B231" s="121"/>
      <c r="C231" s="121"/>
      <c r="D231" s="121"/>
      <c r="E231" s="121"/>
      <c r="F231" s="121"/>
      <c r="G231" s="121"/>
      <c r="H231" s="121"/>
      <c r="I231" s="122"/>
      <c r="J231" s="136"/>
      <c r="K231" s="126"/>
      <c r="L231" s="126"/>
      <c r="M231" s="126"/>
      <c r="N231" s="126"/>
      <c r="O231" s="126"/>
      <c r="P231" s="126"/>
      <c r="Q231" s="126"/>
      <c r="R231" s="126"/>
      <c r="S231" s="126"/>
      <c r="T231" s="126"/>
      <c r="U231" s="126"/>
      <c r="V231" s="126"/>
      <c r="W231" s="126"/>
      <c r="X231" s="126"/>
      <c r="Y231" s="126"/>
      <c r="Z231" s="126"/>
      <c r="AA231" s="126"/>
      <c r="AB231" s="126"/>
      <c r="AC231" s="126"/>
      <c r="AD231" s="126"/>
      <c r="AE231" s="126"/>
      <c r="AF231" s="126"/>
      <c r="AG231" s="126"/>
      <c r="AH231" s="126"/>
      <c r="AI231" s="126"/>
      <c r="AJ231" s="126"/>
      <c r="AK231" s="126"/>
      <c r="AL231" s="126"/>
      <c r="AM231" s="127"/>
      <c r="BG231" s="1" t="s">
        <v>84</v>
      </c>
      <c r="BH231" s="1" t="s">
        <v>49</v>
      </c>
      <c r="BI231" s="10" t="str">
        <f>"ITEM" &amp; BH231 &amp; BG231 &amp;"="&amp; IF(TRIM($J231)="","",$J231)</f>
        <v>ITEM5_1#KBN1_11=</v>
      </c>
    </row>
    <row r="232" spans="1:61" ht="9.75" hidden="1" customHeight="1">
      <c r="A232" s="141"/>
      <c r="B232" s="142"/>
      <c r="C232" s="142"/>
      <c r="D232" s="142"/>
      <c r="E232" s="142"/>
      <c r="F232" s="142"/>
      <c r="G232" s="142"/>
      <c r="H232" s="142"/>
      <c r="I232" s="143"/>
      <c r="J232" s="150"/>
      <c r="K232" s="151"/>
      <c r="L232" s="151"/>
      <c r="M232" s="151"/>
      <c r="N232" s="151"/>
      <c r="O232" s="151"/>
      <c r="P232" s="151"/>
      <c r="Q232" s="151"/>
      <c r="R232" s="151"/>
      <c r="S232" s="151"/>
      <c r="T232" s="151"/>
      <c r="U232" s="151"/>
      <c r="V232" s="151"/>
      <c r="W232" s="151"/>
      <c r="X232" s="151"/>
      <c r="Y232" s="151"/>
      <c r="Z232" s="151"/>
      <c r="AA232" s="151"/>
      <c r="AB232" s="151"/>
      <c r="AC232" s="151"/>
      <c r="AD232" s="151"/>
      <c r="AE232" s="151"/>
      <c r="AF232" s="151"/>
      <c r="AG232" s="151"/>
      <c r="AH232" s="151"/>
      <c r="AI232" s="151"/>
      <c r="AJ232" s="151"/>
      <c r="AK232" s="151"/>
      <c r="AL232" s="151"/>
      <c r="AM232" s="152"/>
      <c r="BH232" s="1" t="s">
        <v>28</v>
      </c>
    </row>
    <row r="233" spans="1:61" ht="9.75" hidden="1" customHeight="1">
      <c r="A233" s="141"/>
      <c r="B233" s="142"/>
      <c r="C233" s="142"/>
      <c r="D233" s="142"/>
      <c r="E233" s="142"/>
      <c r="F233" s="142"/>
      <c r="G233" s="142"/>
      <c r="H233" s="142"/>
      <c r="I233" s="143"/>
      <c r="J233" s="150"/>
      <c r="K233" s="151"/>
      <c r="L233" s="151"/>
      <c r="M233" s="151"/>
      <c r="N233" s="151"/>
      <c r="O233" s="151"/>
      <c r="P233" s="151"/>
      <c r="Q233" s="151"/>
      <c r="R233" s="151"/>
      <c r="S233" s="151"/>
      <c r="T233" s="151"/>
      <c r="U233" s="151"/>
      <c r="V233" s="151"/>
      <c r="W233" s="151"/>
      <c r="X233" s="151"/>
      <c r="Y233" s="151"/>
      <c r="Z233" s="151"/>
      <c r="AA233" s="151"/>
      <c r="AB233" s="151"/>
      <c r="AC233" s="151"/>
      <c r="AD233" s="151"/>
      <c r="AE233" s="151"/>
      <c r="AF233" s="151"/>
      <c r="AG233" s="151"/>
      <c r="AH233" s="151"/>
      <c r="AI233" s="151"/>
      <c r="AJ233" s="151"/>
      <c r="AK233" s="151"/>
      <c r="AL233" s="151"/>
      <c r="AM233" s="152"/>
      <c r="BH233" s="1" t="s">
        <v>28</v>
      </c>
    </row>
    <row r="234" spans="1:61" ht="9.75" hidden="1" customHeight="1">
      <c r="A234" s="141"/>
      <c r="B234" s="142"/>
      <c r="C234" s="142"/>
      <c r="D234" s="142"/>
      <c r="E234" s="142"/>
      <c r="F234" s="142"/>
      <c r="G234" s="142"/>
      <c r="H234" s="142"/>
      <c r="I234" s="143"/>
      <c r="J234" s="150"/>
      <c r="K234" s="151"/>
      <c r="L234" s="151"/>
      <c r="M234" s="151"/>
      <c r="N234" s="151"/>
      <c r="O234" s="151"/>
      <c r="P234" s="151"/>
      <c r="Q234" s="151"/>
      <c r="R234" s="151"/>
      <c r="S234" s="151"/>
      <c r="T234" s="151"/>
      <c r="U234" s="151"/>
      <c r="V234" s="151"/>
      <c r="W234" s="151"/>
      <c r="X234" s="151"/>
      <c r="Y234" s="151"/>
      <c r="Z234" s="151"/>
      <c r="AA234" s="151"/>
      <c r="AB234" s="151"/>
      <c r="AC234" s="151"/>
      <c r="AD234" s="151"/>
      <c r="AE234" s="151"/>
      <c r="AF234" s="151"/>
      <c r="AG234" s="151"/>
      <c r="AH234" s="151"/>
      <c r="AI234" s="151"/>
      <c r="AJ234" s="151"/>
      <c r="AK234" s="151"/>
      <c r="AL234" s="151"/>
      <c r="AM234" s="152"/>
      <c r="BH234" s="1" t="s">
        <v>28</v>
      </c>
    </row>
    <row r="235" spans="1:61" ht="9.75" hidden="1" customHeight="1">
      <c r="A235" s="141"/>
      <c r="B235" s="142"/>
      <c r="C235" s="142"/>
      <c r="D235" s="142"/>
      <c r="E235" s="142"/>
      <c r="F235" s="142"/>
      <c r="G235" s="142"/>
      <c r="H235" s="142"/>
      <c r="I235" s="143"/>
      <c r="J235" s="150"/>
      <c r="K235" s="151"/>
      <c r="L235" s="151"/>
      <c r="M235" s="151"/>
      <c r="N235" s="151"/>
      <c r="O235" s="151"/>
      <c r="P235" s="151"/>
      <c r="Q235" s="151"/>
      <c r="R235" s="151"/>
      <c r="S235" s="151"/>
      <c r="T235" s="151"/>
      <c r="U235" s="151"/>
      <c r="V235" s="151"/>
      <c r="W235" s="151"/>
      <c r="X235" s="151"/>
      <c r="Y235" s="151"/>
      <c r="Z235" s="151"/>
      <c r="AA235" s="151"/>
      <c r="AB235" s="151"/>
      <c r="AC235" s="151"/>
      <c r="AD235" s="151"/>
      <c r="AE235" s="151"/>
      <c r="AF235" s="151"/>
      <c r="AG235" s="151"/>
      <c r="AH235" s="151"/>
      <c r="AI235" s="151"/>
      <c r="AJ235" s="151"/>
      <c r="AK235" s="151"/>
      <c r="AL235" s="151"/>
      <c r="AM235" s="152"/>
      <c r="BH235" s="1" t="s">
        <v>28</v>
      </c>
    </row>
    <row r="236" spans="1:61" ht="9.75" hidden="1" customHeight="1">
      <c r="A236" s="141"/>
      <c r="B236" s="142"/>
      <c r="C236" s="142"/>
      <c r="D236" s="142"/>
      <c r="E236" s="142"/>
      <c r="F236" s="142"/>
      <c r="G236" s="142"/>
      <c r="H236" s="142"/>
      <c r="I236" s="143"/>
      <c r="J236" s="150"/>
      <c r="K236" s="151"/>
      <c r="L236" s="151"/>
      <c r="M236" s="151"/>
      <c r="N236" s="151"/>
      <c r="O236" s="151"/>
      <c r="P236" s="151"/>
      <c r="Q236" s="151"/>
      <c r="R236" s="151"/>
      <c r="S236" s="151"/>
      <c r="T236" s="151"/>
      <c r="U236" s="151"/>
      <c r="V236" s="151"/>
      <c r="W236" s="151"/>
      <c r="X236" s="151"/>
      <c r="Y236" s="151"/>
      <c r="Z236" s="151"/>
      <c r="AA236" s="151"/>
      <c r="AB236" s="151"/>
      <c r="AC236" s="151"/>
      <c r="AD236" s="151"/>
      <c r="AE236" s="151"/>
      <c r="AF236" s="151"/>
      <c r="AG236" s="151"/>
      <c r="AH236" s="151"/>
      <c r="AI236" s="151"/>
      <c r="AJ236" s="151"/>
      <c r="AK236" s="151"/>
      <c r="AL236" s="151"/>
      <c r="AM236" s="152"/>
      <c r="BH236" s="1" t="s">
        <v>28</v>
      </c>
    </row>
    <row r="237" spans="1:61" ht="9.75" hidden="1" customHeight="1">
      <c r="A237" s="141"/>
      <c r="B237" s="142"/>
      <c r="C237" s="142"/>
      <c r="D237" s="142"/>
      <c r="E237" s="142"/>
      <c r="F237" s="142"/>
      <c r="G237" s="142"/>
      <c r="H237" s="142"/>
      <c r="I237" s="143"/>
      <c r="J237" s="150"/>
      <c r="K237" s="151"/>
      <c r="L237" s="151"/>
      <c r="M237" s="151"/>
      <c r="N237" s="151"/>
      <c r="O237" s="151"/>
      <c r="P237" s="151"/>
      <c r="Q237" s="151"/>
      <c r="R237" s="151"/>
      <c r="S237" s="151"/>
      <c r="T237" s="151"/>
      <c r="U237" s="151"/>
      <c r="V237" s="151"/>
      <c r="W237" s="151"/>
      <c r="X237" s="151"/>
      <c r="Y237" s="151"/>
      <c r="Z237" s="151"/>
      <c r="AA237" s="151"/>
      <c r="AB237" s="151"/>
      <c r="AC237" s="151"/>
      <c r="AD237" s="151"/>
      <c r="AE237" s="151"/>
      <c r="AF237" s="151"/>
      <c r="AG237" s="151"/>
      <c r="AH237" s="151"/>
      <c r="AI237" s="151"/>
      <c r="AJ237" s="151"/>
      <c r="AK237" s="151"/>
      <c r="AL237" s="151"/>
      <c r="AM237" s="152"/>
      <c r="BG237" s="1" t="s">
        <v>84</v>
      </c>
      <c r="BH237" s="1" t="s">
        <v>50</v>
      </c>
      <c r="BI237" s="10" t="str">
        <f>"ITEM" &amp; BH237 &amp; BG237 &amp;"="&amp; IF(TRIM($J237)="","",$J237)</f>
        <v>ITEM5_2#KBN1_11=</v>
      </c>
    </row>
    <row r="238" spans="1:61" ht="9.75" hidden="1" customHeight="1">
      <c r="A238" s="123"/>
      <c r="B238" s="124"/>
      <c r="C238" s="124"/>
      <c r="D238" s="124"/>
      <c r="E238" s="124"/>
      <c r="F238" s="124"/>
      <c r="G238" s="124"/>
      <c r="H238" s="124"/>
      <c r="I238" s="125"/>
      <c r="J238" s="137"/>
      <c r="K238" s="128"/>
      <c r="L238" s="128"/>
      <c r="M238" s="128"/>
      <c r="N238" s="128"/>
      <c r="O238" s="128"/>
      <c r="P238" s="128"/>
      <c r="Q238" s="128"/>
      <c r="R238" s="128"/>
      <c r="S238" s="128"/>
      <c r="T238" s="128"/>
      <c r="U238" s="128"/>
      <c r="V238" s="128"/>
      <c r="W238" s="128"/>
      <c r="X238" s="128"/>
      <c r="Y238" s="128"/>
      <c r="Z238" s="128"/>
      <c r="AA238" s="128"/>
      <c r="AB238" s="128"/>
      <c r="AC238" s="128"/>
      <c r="AD238" s="128"/>
      <c r="AE238" s="128"/>
      <c r="AF238" s="128"/>
      <c r="AG238" s="128"/>
      <c r="AH238" s="128"/>
      <c r="AI238" s="128"/>
      <c r="AJ238" s="128"/>
      <c r="AK238" s="128"/>
      <c r="AL238" s="128"/>
      <c r="AM238" s="129"/>
      <c r="BG238" s="1" t="s">
        <v>84</v>
      </c>
      <c r="BH238" s="1" t="s">
        <v>51</v>
      </c>
      <c r="BI238" s="10" t="str">
        <f>"ITEM" &amp; BH238 &amp; BG238 &amp;"="&amp; IF(TRIM($J238)="","",$J238)</f>
        <v>ITEM5_3#KBN1_11=</v>
      </c>
    </row>
    <row r="239" spans="1:61" ht="9.75" hidden="1" customHeight="1">
      <c r="A239" s="120" t="s">
        <v>52</v>
      </c>
      <c r="B239" s="121"/>
      <c r="C239" s="121"/>
      <c r="D239" s="121"/>
      <c r="E239" s="121"/>
      <c r="F239" s="121"/>
      <c r="G239" s="121"/>
      <c r="H239" s="121"/>
      <c r="I239" s="122"/>
      <c r="J239" s="144" t="s">
        <v>37</v>
      </c>
      <c r="K239" s="159"/>
      <c r="L239" s="82" t="s">
        <v>53</v>
      </c>
      <c r="M239" s="82"/>
      <c r="N239" s="82"/>
      <c r="O239" s="82"/>
      <c r="P239" s="82"/>
      <c r="Q239" s="82"/>
      <c r="R239" s="82"/>
      <c r="S239" s="82"/>
      <c r="T239" s="82"/>
      <c r="U239" s="82"/>
      <c r="V239" s="82"/>
      <c r="W239" s="82"/>
      <c r="X239" s="160" t="s">
        <v>37</v>
      </c>
      <c r="Y239" s="159"/>
      <c r="Z239" s="154" t="s">
        <v>54</v>
      </c>
      <c r="AA239" s="154"/>
      <c r="AB239" s="154"/>
      <c r="AC239" s="154"/>
      <c r="AD239" s="154"/>
      <c r="AE239" s="154"/>
      <c r="AF239" s="154"/>
      <c r="AG239" s="154"/>
      <c r="AH239" s="154"/>
      <c r="AI239" s="154"/>
      <c r="AJ239" s="154"/>
      <c r="AK239" s="154"/>
      <c r="AL239" s="154"/>
      <c r="AM239" s="155"/>
      <c r="BF239" s="1" t="b">
        <f>IF($K239="○",TRUE,IF($K239="",FALSE,"INPUT_ERROR"))</f>
        <v>0</v>
      </c>
      <c r="BG239" s="1" t="s">
        <v>84</v>
      </c>
      <c r="BH239" s="1">
        <v>6</v>
      </c>
      <c r="BI239" s="10" t="str">
        <f>"ITEM" &amp; BH239&amp; BG239 &amp; "="&amp; BF239</f>
        <v>ITEM6#KBN1_11=FALSE</v>
      </c>
    </row>
    <row r="240" spans="1:61" ht="9.75" hidden="1" customHeight="1">
      <c r="A240" s="141"/>
      <c r="B240" s="142"/>
      <c r="C240" s="142"/>
      <c r="D240" s="142"/>
      <c r="E240" s="142"/>
      <c r="F240" s="142"/>
      <c r="G240" s="142"/>
      <c r="H240" s="142"/>
      <c r="I240" s="143"/>
      <c r="J240" s="144"/>
      <c r="K240" s="159"/>
      <c r="L240" s="82"/>
      <c r="M240" s="82"/>
      <c r="N240" s="82"/>
      <c r="O240" s="82"/>
      <c r="P240" s="82"/>
      <c r="Q240" s="82"/>
      <c r="R240" s="82"/>
      <c r="S240" s="82"/>
      <c r="T240" s="82"/>
      <c r="U240" s="82"/>
      <c r="V240" s="82"/>
      <c r="W240" s="82"/>
      <c r="X240" s="160"/>
      <c r="Y240" s="159"/>
      <c r="Z240" s="82"/>
      <c r="AA240" s="82"/>
      <c r="AB240" s="82"/>
      <c r="AC240" s="82"/>
      <c r="AD240" s="82"/>
      <c r="AE240" s="82"/>
      <c r="AF240" s="82"/>
      <c r="AG240" s="82"/>
      <c r="AH240" s="82"/>
      <c r="AI240" s="82"/>
      <c r="AJ240" s="82"/>
      <c r="AK240" s="82"/>
      <c r="AL240" s="82"/>
      <c r="AM240" s="138"/>
      <c r="BF240" s="1" t="b">
        <f>IF($Y239="○",TRUE,IF($Y239="",FALSE,"INPUT_ERROR"))</f>
        <v>0</v>
      </c>
      <c r="BG240" s="1" t="s">
        <v>84</v>
      </c>
      <c r="BH240" s="1">
        <v>7</v>
      </c>
      <c r="BI240" s="10" t="str">
        <f t="shared" ref="BI240:BI245" si="9">"ITEM" &amp; BH240 &amp; BG240 &amp;"="&amp; BF240</f>
        <v>ITEM7#KBN1_11=FALSE</v>
      </c>
    </row>
    <row r="241" spans="1:61" ht="9.75" hidden="1" customHeight="1">
      <c r="A241" s="141"/>
      <c r="B241" s="142"/>
      <c r="C241" s="142"/>
      <c r="D241" s="142"/>
      <c r="E241" s="142"/>
      <c r="F241" s="142"/>
      <c r="G241" s="142"/>
      <c r="H241" s="142"/>
      <c r="I241" s="143"/>
      <c r="J241" s="144" t="s">
        <v>37</v>
      </c>
      <c r="K241" s="159"/>
      <c r="L241" s="82" t="s">
        <v>55</v>
      </c>
      <c r="M241" s="82"/>
      <c r="N241" s="82"/>
      <c r="O241" s="82"/>
      <c r="P241" s="82"/>
      <c r="Q241" s="82"/>
      <c r="R241" s="82"/>
      <c r="S241" s="82"/>
      <c r="T241" s="82"/>
      <c r="U241" s="82"/>
      <c r="V241" s="82"/>
      <c r="W241" s="82"/>
      <c r="X241" s="160" t="s">
        <v>37</v>
      </c>
      <c r="Y241" s="159"/>
      <c r="Z241" s="82" t="s">
        <v>56</v>
      </c>
      <c r="AA241" s="82"/>
      <c r="AB241" s="82"/>
      <c r="AC241" s="82"/>
      <c r="AD241" s="82"/>
      <c r="AE241" s="82"/>
      <c r="AF241" s="82"/>
      <c r="AG241" s="82"/>
      <c r="AH241" s="82"/>
      <c r="AI241" s="82"/>
      <c r="AJ241" s="82"/>
      <c r="AK241" s="82"/>
      <c r="AL241" s="82"/>
      <c r="AM241" s="138"/>
      <c r="BF241" s="1" t="b">
        <f>IF($K241="○",TRUE,IF($K241="",FALSE,"INPUT_ERROR"))</f>
        <v>0</v>
      </c>
      <c r="BG241" s="1" t="s">
        <v>84</v>
      </c>
      <c r="BH241" s="1">
        <v>8</v>
      </c>
      <c r="BI241" s="10" t="str">
        <f t="shared" si="9"/>
        <v>ITEM8#KBN1_11=FALSE</v>
      </c>
    </row>
    <row r="242" spans="1:61" ht="9.75" hidden="1" customHeight="1">
      <c r="A242" s="141"/>
      <c r="B242" s="142"/>
      <c r="C242" s="142"/>
      <c r="D242" s="142"/>
      <c r="E242" s="142"/>
      <c r="F242" s="142"/>
      <c r="G242" s="142"/>
      <c r="H242" s="142"/>
      <c r="I242" s="143"/>
      <c r="J242" s="144"/>
      <c r="K242" s="159"/>
      <c r="L242" s="82"/>
      <c r="M242" s="82"/>
      <c r="N242" s="82"/>
      <c r="O242" s="82"/>
      <c r="P242" s="82"/>
      <c r="Q242" s="82"/>
      <c r="R242" s="82"/>
      <c r="S242" s="82"/>
      <c r="T242" s="82"/>
      <c r="U242" s="82"/>
      <c r="V242" s="82"/>
      <c r="W242" s="82"/>
      <c r="X242" s="160"/>
      <c r="Y242" s="159"/>
      <c r="Z242" s="82"/>
      <c r="AA242" s="82"/>
      <c r="AB242" s="82"/>
      <c r="AC242" s="82"/>
      <c r="AD242" s="82"/>
      <c r="AE242" s="82"/>
      <c r="AF242" s="82"/>
      <c r="AG242" s="82"/>
      <c r="AH242" s="82"/>
      <c r="AI242" s="82"/>
      <c r="AJ242" s="82"/>
      <c r="AK242" s="82"/>
      <c r="AL242" s="82"/>
      <c r="AM242" s="138"/>
      <c r="BF242" s="1" t="b">
        <f>IF($Y241="○",TRUE,IF($Y241="",FALSE,"INPUT_ERROR"))</f>
        <v>0</v>
      </c>
      <c r="BG242" s="1" t="s">
        <v>84</v>
      </c>
      <c r="BH242" s="1">
        <v>9</v>
      </c>
      <c r="BI242" s="10" t="str">
        <f t="shared" si="9"/>
        <v>ITEM9#KBN1_11=FALSE</v>
      </c>
    </row>
    <row r="243" spans="1:61" ht="9.75" hidden="1" customHeight="1">
      <c r="A243" s="141"/>
      <c r="B243" s="142"/>
      <c r="C243" s="142"/>
      <c r="D243" s="142"/>
      <c r="E243" s="142"/>
      <c r="F243" s="142"/>
      <c r="G243" s="142"/>
      <c r="H243" s="142"/>
      <c r="I243" s="143"/>
      <c r="J243" s="144" t="s">
        <v>37</v>
      </c>
      <c r="K243" s="159"/>
      <c r="L243" s="82" t="s">
        <v>57</v>
      </c>
      <c r="M243" s="82"/>
      <c r="N243" s="82"/>
      <c r="O243" s="82"/>
      <c r="P243" s="82"/>
      <c r="Q243" s="82"/>
      <c r="R243" s="82"/>
      <c r="S243" s="82"/>
      <c r="T243" s="82"/>
      <c r="U243" s="82"/>
      <c r="V243" s="82"/>
      <c r="W243" s="82"/>
      <c r="X243" s="160" t="s">
        <v>37</v>
      </c>
      <c r="Y243" s="159"/>
      <c r="Z243" s="82" t="s">
        <v>58</v>
      </c>
      <c r="AA243" s="82"/>
      <c r="AB243" s="82"/>
      <c r="AC243" s="82"/>
      <c r="AD243" s="82"/>
      <c r="AE243" s="82"/>
      <c r="AF243" s="82"/>
      <c r="AG243" s="82"/>
      <c r="AH243" s="82"/>
      <c r="AI243" s="82"/>
      <c r="AJ243" s="82"/>
      <c r="AK243" s="82"/>
      <c r="AL243" s="82"/>
      <c r="AM243" s="138"/>
      <c r="BF243" s="1" t="b">
        <f>IF($K243="○",TRUE,IF($K243="",FALSE,"INPUT_ERROR"))</f>
        <v>0</v>
      </c>
      <c r="BG243" s="1" t="s">
        <v>84</v>
      </c>
      <c r="BH243" s="1">
        <v>10</v>
      </c>
      <c r="BI243" s="10" t="str">
        <f t="shared" si="9"/>
        <v>ITEM10#KBN1_11=FALSE</v>
      </c>
    </row>
    <row r="244" spans="1:61" ht="9.75" hidden="1" customHeight="1">
      <c r="A244" s="141"/>
      <c r="B244" s="142"/>
      <c r="C244" s="142"/>
      <c r="D244" s="142"/>
      <c r="E244" s="142"/>
      <c r="F244" s="142"/>
      <c r="G244" s="142"/>
      <c r="H244" s="142"/>
      <c r="I244" s="143"/>
      <c r="J244" s="144"/>
      <c r="K244" s="159"/>
      <c r="L244" s="82"/>
      <c r="M244" s="82"/>
      <c r="N244" s="82"/>
      <c r="O244" s="82"/>
      <c r="P244" s="82"/>
      <c r="Q244" s="82"/>
      <c r="R244" s="82"/>
      <c r="S244" s="82"/>
      <c r="T244" s="82"/>
      <c r="U244" s="82"/>
      <c r="V244" s="82"/>
      <c r="W244" s="82"/>
      <c r="X244" s="160"/>
      <c r="Y244" s="159"/>
      <c r="Z244" s="82"/>
      <c r="AA244" s="82"/>
      <c r="AB244" s="82"/>
      <c r="AC244" s="82"/>
      <c r="AD244" s="82"/>
      <c r="AE244" s="82"/>
      <c r="AF244" s="82"/>
      <c r="AG244" s="82"/>
      <c r="AH244" s="82"/>
      <c r="AI244" s="82"/>
      <c r="AJ244" s="82"/>
      <c r="AK244" s="82"/>
      <c r="AL244" s="82"/>
      <c r="AM244" s="138"/>
      <c r="BF244" s="1" t="b">
        <f>IF($Y243="○",TRUE,IF($Y243="",FALSE,"INPUT_ERROR"))</f>
        <v>0</v>
      </c>
      <c r="BG244" s="1" t="s">
        <v>84</v>
      </c>
      <c r="BH244" s="1">
        <v>11</v>
      </c>
      <c r="BI244" s="10" t="str">
        <f t="shared" si="9"/>
        <v>ITEM11#KBN1_11=FALSE</v>
      </c>
    </row>
    <row r="245" spans="1:61" ht="9.75" hidden="1" customHeight="1">
      <c r="A245" s="141"/>
      <c r="B245" s="142"/>
      <c r="C245" s="142"/>
      <c r="D245" s="142"/>
      <c r="E245" s="142"/>
      <c r="F245" s="142"/>
      <c r="G245" s="142"/>
      <c r="H245" s="142"/>
      <c r="I245" s="143"/>
      <c r="J245" s="144" t="s">
        <v>37</v>
      </c>
      <c r="K245" s="159"/>
      <c r="L245" s="82" t="s">
        <v>59</v>
      </c>
      <c r="M245" s="82"/>
      <c r="N245" s="82"/>
      <c r="O245" s="160" t="s">
        <v>60</v>
      </c>
      <c r="P245" s="151"/>
      <c r="Q245" s="151"/>
      <c r="R245" s="151"/>
      <c r="S245" s="151"/>
      <c r="T245" s="151"/>
      <c r="U245" s="151"/>
      <c r="V245" s="151"/>
      <c r="W245" s="151"/>
      <c r="X245" s="151"/>
      <c r="Y245" s="151"/>
      <c r="Z245" s="151"/>
      <c r="AA245" s="151"/>
      <c r="AB245" s="151"/>
      <c r="AC245" s="151"/>
      <c r="AD245" s="151"/>
      <c r="AE245" s="151"/>
      <c r="AF245" s="151"/>
      <c r="AG245" s="151"/>
      <c r="AH245" s="151"/>
      <c r="AI245" s="151"/>
      <c r="AJ245" s="151"/>
      <c r="AK245" s="151"/>
      <c r="AL245" s="82" t="s">
        <v>61</v>
      </c>
      <c r="AM245" s="138"/>
      <c r="BF245" s="1" t="b">
        <f>IF($K245="○",TRUE,IF($K245="",FALSE,"INPUT_ERROR"))</f>
        <v>0</v>
      </c>
      <c r="BG245" s="1" t="s">
        <v>84</v>
      </c>
      <c r="BH245" s="1">
        <v>12</v>
      </c>
      <c r="BI245" s="10" t="str">
        <f t="shared" si="9"/>
        <v>ITEM12#KBN1_11=FALSE</v>
      </c>
    </row>
    <row r="246" spans="1:61" ht="9.75" hidden="1" customHeight="1" thickBot="1">
      <c r="A246" s="141"/>
      <c r="B246" s="142"/>
      <c r="C246" s="142"/>
      <c r="D246" s="142"/>
      <c r="E246" s="142"/>
      <c r="F246" s="142"/>
      <c r="G246" s="142"/>
      <c r="H246" s="142"/>
      <c r="I246" s="143"/>
      <c r="J246" s="161"/>
      <c r="K246" s="162"/>
      <c r="L246" s="98"/>
      <c r="M246" s="98"/>
      <c r="N246" s="98"/>
      <c r="O246" s="163"/>
      <c r="P246" s="128"/>
      <c r="Q246" s="128"/>
      <c r="R246" s="128"/>
      <c r="S246" s="128"/>
      <c r="T246" s="128"/>
      <c r="U246" s="128"/>
      <c r="V246" s="128"/>
      <c r="W246" s="128"/>
      <c r="X246" s="128"/>
      <c r="Y246" s="128"/>
      <c r="Z246" s="128"/>
      <c r="AA246" s="128"/>
      <c r="AB246" s="128"/>
      <c r="AC246" s="128"/>
      <c r="AD246" s="128"/>
      <c r="AE246" s="128"/>
      <c r="AF246" s="128"/>
      <c r="AG246" s="128"/>
      <c r="AH246" s="128"/>
      <c r="AI246" s="128"/>
      <c r="AJ246" s="128"/>
      <c r="AK246" s="128"/>
      <c r="AL246" s="98"/>
      <c r="AM246" s="156"/>
      <c r="BG246" s="1" t="s">
        <v>84</v>
      </c>
      <c r="BH246" s="1">
        <v>13</v>
      </c>
      <c r="BI246" s="10" t="str">
        <f>"ITEM" &amp; BH246 &amp; BG246 &amp;"="&amp;  IF(TRIM($P245)="","",$P245)</f>
        <v>ITEM13#KBN1_11=</v>
      </c>
    </row>
    <row r="247" spans="1:61" ht="9.75" hidden="1" customHeight="1">
      <c r="A247" s="164" t="s">
        <v>85</v>
      </c>
      <c r="B247" s="165"/>
      <c r="C247" s="165"/>
      <c r="D247" s="165"/>
      <c r="E247" s="165"/>
      <c r="F247" s="165"/>
      <c r="G247" s="165"/>
      <c r="H247" s="165"/>
      <c r="I247" s="165"/>
      <c r="J247" s="165"/>
      <c r="K247" s="165"/>
      <c r="L247" s="165"/>
      <c r="M247" s="165"/>
      <c r="N247" s="165"/>
      <c r="O247" s="165"/>
      <c r="P247" s="165"/>
      <c r="Q247" s="165"/>
      <c r="R247" s="165"/>
      <c r="S247" s="165"/>
      <c r="T247" s="165"/>
      <c r="U247" s="165"/>
      <c r="V247" s="165"/>
      <c r="W247" s="165"/>
      <c r="X247" s="165"/>
      <c r="Y247" s="165"/>
      <c r="Z247" s="165"/>
      <c r="AA247" s="165"/>
      <c r="AB247" s="165"/>
      <c r="AC247" s="165"/>
      <c r="AD247" s="165"/>
      <c r="AE247" s="165"/>
      <c r="AF247" s="165"/>
      <c r="AG247" s="165"/>
      <c r="AH247" s="165"/>
      <c r="AI247" s="165"/>
      <c r="AJ247" s="165"/>
      <c r="AK247" s="165"/>
      <c r="AL247" s="165"/>
      <c r="AM247" s="166"/>
      <c r="BH247" s="1" t="s">
        <v>28</v>
      </c>
    </row>
    <row r="248" spans="1:61" ht="9.75" hidden="1" customHeight="1" thickBot="1">
      <c r="A248" s="167"/>
      <c r="B248" s="168"/>
      <c r="C248" s="168"/>
      <c r="D248" s="168"/>
      <c r="E248" s="168"/>
      <c r="F248" s="168"/>
      <c r="G248" s="168"/>
      <c r="H248" s="168"/>
      <c r="I248" s="168"/>
      <c r="J248" s="168"/>
      <c r="K248" s="168"/>
      <c r="L248" s="168"/>
      <c r="M248" s="168"/>
      <c r="N248" s="168"/>
      <c r="O248" s="168"/>
      <c r="P248" s="168"/>
      <c r="Q248" s="168"/>
      <c r="R248" s="168"/>
      <c r="S248" s="168"/>
      <c r="T248" s="168"/>
      <c r="U248" s="168"/>
      <c r="V248" s="168"/>
      <c r="W248" s="168"/>
      <c r="X248" s="168"/>
      <c r="Y248" s="168"/>
      <c r="Z248" s="168"/>
      <c r="AA248" s="168"/>
      <c r="AB248" s="168"/>
      <c r="AC248" s="168"/>
      <c r="AD248" s="168"/>
      <c r="AE248" s="168"/>
      <c r="AF248" s="168"/>
      <c r="AG248" s="168"/>
      <c r="AH248" s="168"/>
      <c r="AI248" s="168"/>
      <c r="AJ248" s="168"/>
      <c r="AK248" s="168"/>
      <c r="AL248" s="168"/>
      <c r="AM248" s="169"/>
      <c r="BH248" s="1" t="s">
        <v>28</v>
      </c>
    </row>
    <row r="249" spans="1:61" ht="9.75" hidden="1" customHeight="1">
      <c r="A249" s="120" t="s">
        <v>46</v>
      </c>
      <c r="B249" s="121"/>
      <c r="C249" s="121"/>
      <c r="D249" s="121"/>
      <c r="E249" s="121"/>
      <c r="F249" s="121"/>
      <c r="G249" s="121"/>
      <c r="H249" s="121"/>
      <c r="I249" s="122"/>
      <c r="J249" s="150"/>
      <c r="K249" s="151"/>
      <c r="L249" s="151"/>
      <c r="M249" s="151"/>
      <c r="N249" s="151"/>
      <c r="O249" s="151"/>
      <c r="P249" s="151"/>
      <c r="Q249" s="151"/>
      <c r="R249" s="151"/>
      <c r="S249" s="151"/>
      <c r="T249" s="151"/>
      <c r="U249" s="151"/>
      <c r="V249" s="151"/>
      <c r="W249" s="151"/>
      <c r="X249" s="151"/>
      <c r="Y249" s="151"/>
      <c r="Z249" s="151"/>
      <c r="AA249" s="151"/>
      <c r="AB249" s="151"/>
      <c r="AC249" s="151"/>
      <c r="AD249" s="151"/>
      <c r="AE249" s="151"/>
      <c r="AF249" s="151"/>
      <c r="AG249" s="151"/>
      <c r="AH249" s="151"/>
      <c r="AI249" s="151"/>
      <c r="AJ249" s="151"/>
      <c r="AK249" s="151"/>
      <c r="AL249" s="151"/>
      <c r="AM249" s="152"/>
      <c r="BG249" s="1" t="s">
        <v>86</v>
      </c>
      <c r="BH249" s="1">
        <v>4</v>
      </c>
      <c r="BI249" s="10" t="str">
        <f>"ITEM" &amp; BH249 &amp; BG249 &amp;"="&amp; IF(TRIM($J249)="","",$J249)</f>
        <v>ITEM4#KBN1_12=</v>
      </c>
    </row>
    <row r="250" spans="1:61" ht="9.75" hidden="1" customHeight="1">
      <c r="A250" s="141"/>
      <c r="B250" s="142"/>
      <c r="C250" s="142"/>
      <c r="D250" s="142"/>
      <c r="E250" s="142"/>
      <c r="F250" s="142"/>
      <c r="G250" s="142"/>
      <c r="H250" s="142"/>
      <c r="I250" s="143"/>
      <c r="J250" s="150"/>
      <c r="K250" s="151"/>
      <c r="L250" s="151"/>
      <c r="M250" s="151"/>
      <c r="N250" s="151"/>
      <c r="O250" s="151"/>
      <c r="P250" s="151"/>
      <c r="Q250" s="151"/>
      <c r="R250" s="151"/>
      <c r="S250" s="151"/>
      <c r="T250" s="151"/>
      <c r="U250" s="151"/>
      <c r="V250" s="151"/>
      <c r="W250" s="151"/>
      <c r="X250" s="151"/>
      <c r="Y250" s="151"/>
      <c r="Z250" s="151"/>
      <c r="AA250" s="151"/>
      <c r="AB250" s="151"/>
      <c r="AC250" s="151"/>
      <c r="AD250" s="151"/>
      <c r="AE250" s="151"/>
      <c r="AF250" s="151"/>
      <c r="AG250" s="151"/>
      <c r="AH250" s="151"/>
      <c r="AI250" s="151"/>
      <c r="AJ250" s="151"/>
      <c r="AK250" s="151"/>
      <c r="AL250" s="151"/>
      <c r="AM250" s="152"/>
      <c r="BH250" s="1" t="s">
        <v>28</v>
      </c>
    </row>
    <row r="251" spans="1:61" ht="9.75" hidden="1" customHeight="1">
      <c r="A251" s="120" t="s">
        <v>48</v>
      </c>
      <c r="B251" s="121"/>
      <c r="C251" s="121"/>
      <c r="D251" s="121"/>
      <c r="E251" s="121"/>
      <c r="F251" s="121"/>
      <c r="G251" s="121"/>
      <c r="H251" s="121"/>
      <c r="I251" s="122"/>
      <c r="J251" s="136"/>
      <c r="K251" s="126"/>
      <c r="L251" s="126"/>
      <c r="M251" s="126"/>
      <c r="N251" s="126"/>
      <c r="O251" s="126"/>
      <c r="P251" s="126"/>
      <c r="Q251" s="126"/>
      <c r="R251" s="126"/>
      <c r="S251" s="126"/>
      <c r="T251" s="126"/>
      <c r="U251" s="126"/>
      <c r="V251" s="126"/>
      <c r="W251" s="126"/>
      <c r="X251" s="126"/>
      <c r="Y251" s="126"/>
      <c r="Z251" s="126"/>
      <c r="AA251" s="126"/>
      <c r="AB251" s="126"/>
      <c r="AC251" s="126"/>
      <c r="AD251" s="126"/>
      <c r="AE251" s="126"/>
      <c r="AF251" s="126"/>
      <c r="AG251" s="126"/>
      <c r="AH251" s="126"/>
      <c r="AI251" s="126"/>
      <c r="AJ251" s="126"/>
      <c r="AK251" s="126"/>
      <c r="AL251" s="126"/>
      <c r="AM251" s="127"/>
      <c r="BG251" s="1" t="s">
        <v>86</v>
      </c>
      <c r="BH251" s="1" t="s">
        <v>49</v>
      </c>
      <c r="BI251" s="10" t="str">
        <f>"ITEM" &amp; BH251 &amp; BG251 &amp;"="&amp; IF(TRIM($J251)="","",$J251)</f>
        <v>ITEM5_1#KBN1_12=</v>
      </c>
    </row>
    <row r="252" spans="1:61" ht="9.75" hidden="1" customHeight="1">
      <c r="A252" s="141"/>
      <c r="B252" s="142"/>
      <c r="C252" s="142"/>
      <c r="D252" s="142"/>
      <c r="E252" s="142"/>
      <c r="F252" s="142"/>
      <c r="G252" s="142"/>
      <c r="H252" s="142"/>
      <c r="I252" s="143"/>
      <c r="J252" s="150"/>
      <c r="K252" s="151"/>
      <c r="L252" s="151"/>
      <c r="M252" s="151"/>
      <c r="N252" s="151"/>
      <c r="O252" s="151"/>
      <c r="P252" s="151"/>
      <c r="Q252" s="151"/>
      <c r="R252" s="151"/>
      <c r="S252" s="151"/>
      <c r="T252" s="151"/>
      <c r="U252" s="151"/>
      <c r="V252" s="151"/>
      <c r="W252" s="151"/>
      <c r="X252" s="151"/>
      <c r="Y252" s="151"/>
      <c r="Z252" s="151"/>
      <c r="AA252" s="151"/>
      <c r="AB252" s="151"/>
      <c r="AC252" s="151"/>
      <c r="AD252" s="151"/>
      <c r="AE252" s="151"/>
      <c r="AF252" s="151"/>
      <c r="AG252" s="151"/>
      <c r="AH252" s="151"/>
      <c r="AI252" s="151"/>
      <c r="AJ252" s="151"/>
      <c r="AK252" s="151"/>
      <c r="AL252" s="151"/>
      <c r="AM252" s="152"/>
      <c r="BH252" s="1" t="s">
        <v>28</v>
      </c>
    </row>
    <row r="253" spans="1:61" ht="9.75" hidden="1" customHeight="1">
      <c r="A253" s="141"/>
      <c r="B253" s="142"/>
      <c r="C253" s="142"/>
      <c r="D253" s="142"/>
      <c r="E253" s="142"/>
      <c r="F253" s="142"/>
      <c r="G253" s="142"/>
      <c r="H253" s="142"/>
      <c r="I253" s="143"/>
      <c r="J253" s="150"/>
      <c r="K253" s="151"/>
      <c r="L253" s="151"/>
      <c r="M253" s="151"/>
      <c r="N253" s="151"/>
      <c r="O253" s="151"/>
      <c r="P253" s="151"/>
      <c r="Q253" s="151"/>
      <c r="R253" s="151"/>
      <c r="S253" s="151"/>
      <c r="T253" s="151"/>
      <c r="U253" s="151"/>
      <c r="V253" s="151"/>
      <c r="W253" s="151"/>
      <c r="X253" s="151"/>
      <c r="Y253" s="151"/>
      <c r="Z253" s="151"/>
      <c r="AA253" s="151"/>
      <c r="AB253" s="151"/>
      <c r="AC253" s="151"/>
      <c r="AD253" s="151"/>
      <c r="AE253" s="151"/>
      <c r="AF253" s="151"/>
      <c r="AG253" s="151"/>
      <c r="AH253" s="151"/>
      <c r="AI253" s="151"/>
      <c r="AJ253" s="151"/>
      <c r="AK253" s="151"/>
      <c r="AL253" s="151"/>
      <c r="AM253" s="152"/>
      <c r="BH253" s="1" t="s">
        <v>28</v>
      </c>
    </row>
    <row r="254" spans="1:61" ht="9.75" hidden="1" customHeight="1">
      <c r="A254" s="141"/>
      <c r="B254" s="142"/>
      <c r="C254" s="142"/>
      <c r="D254" s="142"/>
      <c r="E254" s="142"/>
      <c r="F254" s="142"/>
      <c r="G254" s="142"/>
      <c r="H254" s="142"/>
      <c r="I254" s="143"/>
      <c r="J254" s="150"/>
      <c r="K254" s="151"/>
      <c r="L254" s="151"/>
      <c r="M254" s="151"/>
      <c r="N254" s="151"/>
      <c r="O254" s="151"/>
      <c r="P254" s="151"/>
      <c r="Q254" s="151"/>
      <c r="R254" s="151"/>
      <c r="S254" s="151"/>
      <c r="T254" s="151"/>
      <c r="U254" s="151"/>
      <c r="V254" s="151"/>
      <c r="W254" s="151"/>
      <c r="X254" s="151"/>
      <c r="Y254" s="151"/>
      <c r="Z254" s="151"/>
      <c r="AA254" s="151"/>
      <c r="AB254" s="151"/>
      <c r="AC254" s="151"/>
      <c r="AD254" s="151"/>
      <c r="AE254" s="151"/>
      <c r="AF254" s="151"/>
      <c r="AG254" s="151"/>
      <c r="AH254" s="151"/>
      <c r="AI254" s="151"/>
      <c r="AJ254" s="151"/>
      <c r="AK254" s="151"/>
      <c r="AL254" s="151"/>
      <c r="AM254" s="152"/>
      <c r="BH254" s="1" t="s">
        <v>28</v>
      </c>
    </row>
    <row r="255" spans="1:61" ht="9.75" hidden="1" customHeight="1">
      <c r="A255" s="141"/>
      <c r="B255" s="142"/>
      <c r="C255" s="142"/>
      <c r="D255" s="142"/>
      <c r="E255" s="142"/>
      <c r="F255" s="142"/>
      <c r="G255" s="142"/>
      <c r="H255" s="142"/>
      <c r="I255" s="143"/>
      <c r="J255" s="150"/>
      <c r="K255" s="151"/>
      <c r="L255" s="151"/>
      <c r="M255" s="151"/>
      <c r="N255" s="151"/>
      <c r="O255" s="151"/>
      <c r="P255" s="151"/>
      <c r="Q255" s="151"/>
      <c r="R255" s="151"/>
      <c r="S255" s="151"/>
      <c r="T255" s="151"/>
      <c r="U255" s="151"/>
      <c r="V255" s="151"/>
      <c r="W255" s="151"/>
      <c r="X255" s="151"/>
      <c r="Y255" s="151"/>
      <c r="Z255" s="151"/>
      <c r="AA255" s="151"/>
      <c r="AB255" s="151"/>
      <c r="AC255" s="151"/>
      <c r="AD255" s="151"/>
      <c r="AE255" s="151"/>
      <c r="AF255" s="151"/>
      <c r="AG255" s="151"/>
      <c r="AH255" s="151"/>
      <c r="AI255" s="151"/>
      <c r="AJ255" s="151"/>
      <c r="AK255" s="151"/>
      <c r="AL255" s="151"/>
      <c r="AM255" s="152"/>
      <c r="BH255" s="1" t="s">
        <v>28</v>
      </c>
    </row>
    <row r="256" spans="1:61" ht="9.75" hidden="1" customHeight="1">
      <c r="A256" s="141"/>
      <c r="B256" s="142"/>
      <c r="C256" s="142"/>
      <c r="D256" s="142"/>
      <c r="E256" s="142"/>
      <c r="F256" s="142"/>
      <c r="G256" s="142"/>
      <c r="H256" s="142"/>
      <c r="I256" s="143"/>
      <c r="J256" s="150"/>
      <c r="K256" s="151"/>
      <c r="L256" s="151"/>
      <c r="M256" s="151"/>
      <c r="N256" s="151"/>
      <c r="O256" s="151"/>
      <c r="P256" s="151"/>
      <c r="Q256" s="151"/>
      <c r="R256" s="151"/>
      <c r="S256" s="151"/>
      <c r="T256" s="151"/>
      <c r="U256" s="151"/>
      <c r="V256" s="151"/>
      <c r="W256" s="151"/>
      <c r="X256" s="151"/>
      <c r="Y256" s="151"/>
      <c r="Z256" s="151"/>
      <c r="AA256" s="151"/>
      <c r="AB256" s="151"/>
      <c r="AC256" s="151"/>
      <c r="AD256" s="151"/>
      <c r="AE256" s="151"/>
      <c r="AF256" s="151"/>
      <c r="AG256" s="151"/>
      <c r="AH256" s="151"/>
      <c r="AI256" s="151"/>
      <c r="AJ256" s="151"/>
      <c r="AK256" s="151"/>
      <c r="AL256" s="151"/>
      <c r="AM256" s="152"/>
      <c r="BH256" s="1" t="s">
        <v>28</v>
      </c>
    </row>
    <row r="257" spans="1:61" ht="9.75" hidden="1" customHeight="1">
      <c r="A257" s="141"/>
      <c r="B257" s="142"/>
      <c r="C257" s="142"/>
      <c r="D257" s="142"/>
      <c r="E257" s="142"/>
      <c r="F257" s="142"/>
      <c r="G257" s="142"/>
      <c r="H257" s="142"/>
      <c r="I257" s="143"/>
      <c r="J257" s="150"/>
      <c r="K257" s="151"/>
      <c r="L257" s="151"/>
      <c r="M257" s="151"/>
      <c r="N257" s="151"/>
      <c r="O257" s="151"/>
      <c r="P257" s="151"/>
      <c r="Q257" s="151"/>
      <c r="R257" s="151"/>
      <c r="S257" s="151"/>
      <c r="T257" s="151"/>
      <c r="U257" s="151"/>
      <c r="V257" s="151"/>
      <c r="W257" s="151"/>
      <c r="X257" s="151"/>
      <c r="Y257" s="151"/>
      <c r="Z257" s="151"/>
      <c r="AA257" s="151"/>
      <c r="AB257" s="151"/>
      <c r="AC257" s="151"/>
      <c r="AD257" s="151"/>
      <c r="AE257" s="151"/>
      <c r="AF257" s="151"/>
      <c r="AG257" s="151"/>
      <c r="AH257" s="151"/>
      <c r="AI257" s="151"/>
      <c r="AJ257" s="151"/>
      <c r="AK257" s="151"/>
      <c r="AL257" s="151"/>
      <c r="AM257" s="152"/>
      <c r="BG257" s="1" t="s">
        <v>86</v>
      </c>
      <c r="BH257" s="1" t="s">
        <v>50</v>
      </c>
      <c r="BI257" s="10" t="str">
        <f>"ITEM" &amp; BH257 &amp; BG257 &amp;"="&amp; IF(TRIM($J257)="","",$J257)</f>
        <v>ITEM5_2#KBN1_12=</v>
      </c>
    </row>
    <row r="258" spans="1:61" ht="9.75" hidden="1" customHeight="1">
      <c r="A258" s="123"/>
      <c r="B258" s="124"/>
      <c r="C258" s="124"/>
      <c r="D258" s="124"/>
      <c r="E258" s="124"/>
      <c r="F258" s="124"/>
      <c r="G258" s="124"/>
      <c r="H258" s="124"/>
      <c r="I258" s="125"/>
      <c r="J258" s="137"/>
      <c r="K258" s="128"/>
      <c r="L258" s="128"/>
      <c r="M258" s="128"/>
      <c r="N258" s="128"/>
      <c r="O258" s="128"/>
      <c r="P258" s="128"/>
      <c r="Q258" s="128"/>
      <c r="R258" s="128"/>
      <c r="S258" s="128"/>
      <c r="T258" s="128"/>
      <c r="U258" s="128"/>
      <c r="V258" s="128"/>
      <c r="W258" s="128"/>
      <c r="X258" s="128"/>
      <c r="Y258" s="128"/>
      <c r="Z258" s="128"/>
      <c r="AA258" s="128"/>
      <c r="AB258" s="128"/>
      <c r="AC258" s="128"/>
      <c r="AD258" s="128"/>
      <c r="AE258" s="128"/>
      <c r="AF258" s="128"/>
      <c r="AG258" s="128"/>
      <c r="AH258" s="128"/>
      <c r="AI258" s="128"/>
      <c r="AJ258" s="128"/>
      <c r="AK258" s="128"/>
      <c r="AL258" s="128"/>
      <c r="AM258" s="129"/>
      <c r="BG258" s="1" t="s">
        <v>86</v>
      </c>
      <c r="BH258" s="1" t="s">
        <v>51</v>
      </c>
      <c r="BI258" s="10" t="str">
        <f>"ITEM" &amp; BH258 &amp; BG258 &amp;"="&amp; IF(TRIM($J258)="","",$J258)</f>
        <v>ITEM5_3#KBN1_12=</v>
      </c>
    </row>
    <row r="259" spans="1:61" ht="9.75" hidden="1" customHeight="1">
      <c r="A259" s="120" t="s">
        <v>52</v>
      </c>
      <c r="B259" s="121"/>
      <c r="C259" s="121"/>
      <c r="D259" s="121"/>
      <c r="E259" s="121"/>
      <c r="F259" s="121"/>
      <c r="G259" s="121"/>
      <c r="H259" s="121"/>
      <c r="I259" s="122"/>
      <c r="J259" s="144" t="s">
        <v>37</v>
      </c>
      <c r="K259" s="159"/>
      <c r="L259" s="82" t="s">
        <v>53</v>
      </c>
      <c r="M259" s="82"/>
      <c r="N259" s="82"/>
      <c r="O259" s="82"/>
      <c r="P259" s="82"/>
      <c r="Q259" s="82"/>
      <c r="R259" s="82"/>
      <c r="S259" s="82"/>
      <c r="T259" s="82"/>
      <c r="U259" s="82"/>
      <c r="V259" s="82"/>
      <c r="W259" s="82"/>
      <c r="X259" s="160" t="s">
        <v>37</v>
      </c>
      <c r="Y259" s="159"/>
      <c r="Z259" s="154" t="s">
        <v>54</v>
      </c>
      <c r="AA259" s="154"/>
      <c r="AB259" s="154"/>
      <c r="AC259" s="154"/>
      <c r="AD259" s="154"/>
      <c r="AE259" s="154"/>
      <c r="AF259" s="154"/>
      <c r="AG259" s="154"/>
      <c r="AH259" s="154"/>
      <c r="AI259" s="154"/>
      <c r="AJ259" s="154"/>
      <c r="AK259" s="154"/>
      <c r="AL259" s="154"/>
      <c r="AM259" s="155"/>
      <c r="BF259" s="1" t="b">
        <f>IF($K259="○",TRUE,IF($K259="",FALSE,"INPUT_ERROR"))</f>
        <v>0</v>
      </c>
      <c r="BG259" s="1" t="s">
        <v>86</v>
      </c>
      <c r="BH259" s="1">
        <v>6</v>
      </c>
      <c r="BI259" s="10" t="str">
        <f>"ITEM" &amp; BH259&amp; BG259 &amp; "="&amp; BF259</f>
        <v>ITEM6#KBN1_12=FALSE</v>
      </c>
    </row>
    <row r="260" spans="1:61" ht="9.75" hidden="1" customHeight="1">
      <c r="A260" s="141"/>
      <c r="B260" s="142"/>
      <c r="C260" s="142"/>
      <c r="D260" s="142"/>
      <c r="E260" s="142"/>
      <c r="F260" s="142"/>
      <c r="G260" s="142"/>
      <c r="H260" s="142"/>
      <c r="I260" s="143"/>
      <c r="J260" s="144"/>
      <c r="K260" s="159"/>
      <c r="L260" s="82"/>
      <c r="M260" s="82"/>
      <c r="N260" s="82"/>
      <c r="O260" s="82"/>
      <c r="P260" s="82"/>
      <c r="Q260" s="82"/>
      <c r="R260" s="82"/>
      <c r="S260" s="82"/>
      <c r="T260" s="82"/>
      <c r="U260" s="82"/>
      <c r="V260" s="82"/>
      <c r="W260" s="82"/>
      <c r="X260" s="160"/>
      <c r="Y260" s="159"/>
      <c r="Z260" s="82"/>
      <c r="AA260" s="82"/>
      <c r="AB260" s="82"/>
      <c r="AC260" s="82"/>
      <c r="AD260" s="82"/>
      <c r="AE260" s="82"/>
      <c r="AF260" s="82"/>
      <c r="AG260" s="82"/>
      <c r="AH260" s="82"/>
      <c r="AI260" s="82"/>
      <c r="AJ260" s="82"/>
      <c r="AK260" s="82"/>
      <c r="AL260" s="82"/>
      <c r="AM260" s="138"/>
      <c r="BF260" s="1" t="b">
        <f>IF($Y259="○",TRUE,IF($Y259="",FALSE,"INPUT_ERROR"))</f>
        <v>0</v>
      </c>
      <c r="BG260" s="1" t="s">
        <v>86</v>
      </c>
      <c r="BH260" s="1">
        <v>7</v>
      </c>
      <c r="BI260" s="10" t="str">
        <f t="shared" ref="BI260:BI265" si="10">"ITEM" &amp; BH260 &amp; BG260 &amp;"="&amp; BF260</f>
        <v>ITEM7#KBN1_12=FALSE</v>
      </c>
    </row>
    <row r="261" spans="1:61" ht="9.75" hidden="1" customHeight="1">
      <c r="A261" s="141"/>
      <c r="B261" s="142"/>
      <c r="C261" s="142"/>
      <c r="D261" s="142"/>
      <c r="E261" s="142"/>
      <c r="F261" s="142"/>
      <c r="G261" s="142"/>
      <c r="H261" s="142"/>
      <c r="I261" s="143"/>
      <c r="J261" s="144" t="s">
        <v>37</v>
      </c>
      <c r="K261" s="159"/>
      <c r="L261" s="82" t="s">
        <v>55</v>
      </c>
      <c r="M261" s="82"/>
      <c r="N261" s="82"/>
      <c r="O261" s="82"/>
      <c r="P261" s="82"/>
      <c r="Q261" s="82"/>
      <c r="R261" s="82"/>
      <c r="S261" s="82"/>
      <c r="T261" s="82"/>
      <c r="U261" s="82"/>
      <c r="V261" s="82"/>
      <c r="W261" s="82"/>
      <c r="X261" s="160" t="s">
        <v>37</v>
      </c>
      <c r="Y261" s="159"/>
      <c r="Z261" s="82" t="s">
        <v>56</v>
      </c>
      <c r="AA261" s="82"/>
      <c r="AB261" s="82"/>
      <c r="AC261" s="82"/>
      <c r="AD261" s="82"/>
      <c r="AE261" s="82"/>
      <c r="AF261" s="82"/>
      <c r="AG261" s="82"/>
      <c r="AH261" s="82"/>
      <c r="AI261" s="82"/>
      <c r="AJ261" s="82"/>
      <c r="AK261" s="82"/>
      <c r="AL261" s="82"/>
      <c r="AM261" s="138"/>
      <c r="BF261" s="1" t="b">
        <f>IF($K261="○",TRUE,IF($K261="",FALSE,"INPUT_ERROR"))</f>
        <v>0</v>
      </c>
      <c r="BG261" s="1" t="s">
        <v>86</v>
      </c>
      <c r="BH261" s="1">
        <v>8</v>
      </c>
      <c r="BI261" s="10" t="str">
        <f t="shared" si="10"/>
        <v>ITEM8#KBN1_12=FALSE</v>
      </c>
    </row>
    <row r="262" spans="1:61" ht="9.75" hidden="1" customHeight="1">
      <c r="A262" s="141"/>
      <c r="B262" s="142"/>
      <c r="C262" s="142"/>
      <c r="D262" s="142"/>
      <c r="E262" s="142"/>
      <c r="F262" s="142"/>
      <c r="G262" s="142"/>
      <c r="H262" s="142"/>
      <c r="I262" s="143"/>
      <c r="J262" s="144"/>
      <c r="K262" s="159"/>
      <c r="L262" s="82"/>
      <c r="M262" s="82"/>
      <c r="N262" s="82"/>
      <c r="O262" s="82"/>
      <c r="P262" s="82"/>
      <c r="Q262" s="82"/>
      <c r="R262" s="82"/>
      <c r="S262" s="82"/>
      <c r="T262" s="82"/>
      <c r="U262" s="82"/>
      <c r="V262" s="82"/>
      <c r="W262" s="82"/>
      <c r="X262" s="160"/>
      <c r="Y262" s="159"/>
      <c r="Z262" s="82"/>
      <c r="AA262" s="82"/>
      <c r="AB262" s="82"/>
      <c r="AC262" s="82"/>
      <c r="AD262" s="82"/>
      <c r="AE262" s="82"/>
      <c r="AF262" s="82"/>
      <c r="AG262" s="82"/>
      <c r="AH262" s="82"/>
      <c r="AI262" s="82"/>
      <c r="AJ262" s="82"/>
      <c r="AK262" s="82"/>
      <c r="AL262" s="82"/>
      <c r="AM262" s="138"/>
      <c r="BF262" s="1" t="b">
        <f>IF($Y261="○",TRUE,IF($Y261="",FALSE,"INPUT_ERROR"))</f>
        <v>0</v>
      </c>
      <c r="BG262" s="1" t="s">
        <v>86</v>
      </c>
      <c r="BH262" s="1">
        <v>9</v>
      </c>
      <c r="BI262" s="10" t="str">
        <f t="shared" si="10"/>
        <v>ITEM9#KBN1_12=FALSE</v>
      </c>
    </row>
    <row r="263" spans="1:61" ht="9.75" hidden="1" customHeight="1">
      <c r="A263" s="141"/>
      <c r="B263" s="142"/>
      <c r="C263" s="142"/>
      <c r="D263" s="142"/>
      <c r="E263" s="142"/>
      <c r="F263" s="142"/>
      <c r="G263" s="142"/>
      <c r="H263" s="142"/>
      <c r="I263" s="143"/>
      <c r="J263" s="144" t="s">
        <v>37</v>
      </c>
      <c r="K263" s="159"/>
      <c r="L263" s="82" t="s">
        <v>57</v>
      </c>
      <c r="M263" s="82"/>
      <c r="N263" s="82"/>
      <c r="O263" s="82"/>
      <c r="P263" s="82"/>
      <c r="Q263" s="82"/>
      <c r="R263" s="82"/>
      <c r="S263" s="82"/>
      <c r="T263" s="82"/>
      <c r="U263" s="82"/>
      <c r="V263" s="82"/>
      <c r="W263" s="82"/>
      <c r="X263" s="160" t="s">
        <v>37</v>
      </c>
      <c r="Y263" s="159"/>
      <c r="Z263" s="82" t="s">
        <v>58</v>
      </c>
      <c r="AA263" s="82"/>
      <c r="AB263" s="82"/>
      <c r="AC263" s="82"/>
      <c r="AD263" s="82"/>
      <c r="AE263" s="82"/>
      <c r="AF263" s="82"/>
      <c r="AG263" s="82"/>
      <c r="AH263" s="82"/>
      <c r="AI263" s="82"/>
      <c r="AJ263" s="82"/>
      <c r="AK263" s="82"/>
      <c r="AL263" s="82"/>
      <c r="AM263" s="138"/>
      <c r="BF263" s="1" t="b">
        <f>IF($K263="○",TRUE,IF($K263="",FALSE,"INPUT_ERROR"))</f>
        <v>0</v>
      </c>
      <c r="BG263" s="1" t="s">
        <v>86</v>
      </c>
      <c r="BH263" s="1">
        <v>10</v>
      </c>
      <c r="BI263" s="10" t="str">
        <f t="shared" si="10"/>
        <v>ITEM10#KBN1_12=FALSE</v>
      </c>
    </row>
    <row r="264" spans="1:61" ht="9.75" hidden="1" customHeight="1">
      <c r="A264" s="141"/>
      <c r="B264" s="142"/>
      <c r="C264" s="142"/>
      <c r="D264" s="142"/>
      <c r="E264" s="142"/>
      <c r="F264" s="142"/>
      <c r="G264" s="142"/>
      <c r="H264" s="142"/>
      <c r="I264" s="143"/>
      <c r="J264" s="144"/>
      <c r="K264" s="159"/>
      <c r="L264" s="82"/>
      <c r="M264" s="82"/>
      <c r="N264" s="82"/>
      <c r="O264" s="82"/>
      <c r="P264" s="82"/>
      <c r="Q264" s="82"/>
      <c r="R264" s="82"/>
      <c r="S264" s="82"/>
      <c r="T264" s="82"/>
      <c r="U264" s="82"/>
      <c r="V264" s="82"/>
      <c r="W264" s="82"/>
      <c r="X264" s="160"/>
      <c r="Y264" s="159"/>
      <c r="Z264" s="82"/>
      <c r="AA264" s="82"/>
      <c r="AB264" s="82"/>
      <c r="AC264" s="82"/>
      <c r="AD264" s="82"/>
      <c r="AE264" s="82"/>
      <c r="AF264" s="82"/>
      <c r="AG264" s="82"/>
      <c r="AH264" s="82"/>
      <c r="AI264" s="82"/>
      <c r="AJ264" s="82"/>
      <c r="AK264" s="82"/>
      <c r="AL264" s="82"/>
      <c r="AM264" s="138"/>
      <c r="BF264" s="1" t="b">
        <f>IF($Y263="○",TRUE,IF($Y263="",FALSE,"INPUT_ERROR"))</f>
        <v>0</v>
      </c>
      <c r="BG264" s="1" t="s">
        <v>86</v>
      </c>
      <c r="BH264" s="1">
        <v>11</v>
      </c>
      <c r="BI264" s="10" t="str">
        <f t="shared" si="10"/>
        <v>ITEM11#KBN1_12=FALSE</v>
      </c>
    </row>
    <row r="265" spans="1:61" ht="9.75" hidden="1" customHeight="1">
      <c r="A265" s="141"/>
      <c r="B265" s="142"/>
      <c r="C265" s="142"/>
      <c r="D265" s="142"/>
      <c r="E265" s="142"/>
      <c r="F265" s="142"/>
      <c r="G265" s="142"/>
      <c r="H265" s="142"/>
      <c r="I265" s="143"/>
      <c r="J265" s="144" t="s">
        <v>37</v>
      </c>
      <c r="K265" s="159"/>
      <c r="L265" s="82" t="s">
        <v>59</v>
      </c>
      <c r="M265" s="82"/>
      <c r="N265" s="82"/>
      <c r="O265" s="160" t="s">
        <v>60</v>
      </c>
      <c r="P265" s="151"/>
      <c r="Q265" s="151"/>
      <c r="R265" s="151"/>
      <c r="S265" s="151"/>
      <c r="T265" s="151"/>
      <c r="U265" s="151"/>
      <c r="V265" s="151"/>
      <c r="W265" s="151"/>
      <c r="X265" s="151"/>
      <c r="Y265" s="151"/>
      <c r="Z265" s="151"/>
      <c r="AA265" s="151"/>
      <c r="AB265" s="151"/>
      <c r="AC265" s="151"/>
      <c r="AD265" s="151"/>
      <c r="AE265" s="151"/>
      <c r="AF265" s="151"/>
      <c r="AG265" s="151"/>
      <c r="AH265" s="151"/>
      <c r="AI265" s="151"/>
      <c r="AJ265" s="151"/>
      <c r="AK265" s="151"/>
      <c r="AL265" s="82" t="s">
        <v>61</v>
      </c>
      <c r="AM265" s="138"/>
      <c r="BF265" s="1" t="b">
        <f>IF($K265="○",TRUE,IF($K265="",FALSE,"INPUT_ERROR"))</f>
        <v>0</v>
      </c>
      <c r="BG265" s="1" t="s">
        <v>86</v>
      </c>
      <c r="BH265" s="1">
        <v>12</v>
      </c>
      <c r="BI265" s="10" t="str">
        <f t="shared" si="10"/>
        <v>ITEM12#KBN1_12=FALSE</v>
      </c>
    </row>
    <row r="266" spans="1:61" ht="9.75" hidden="1" customHeight="1" thickBot="1">
      <c r="A266" s="141"/>
      <c r="B266" s="142"/>
      <c r="C266" s="142"/>
      <c r="D266" s="142"/>
      <c r="E266" s="142"/>
      <c r="F266" s="142"/>
      <c r="G266" s="142"/>
      <c r="H266" s="142"/>
      <c r="I266" s="143"/>
      <c r="J266" s="161"/>
      <c r="K266" s="162"/>
      <c r="L266" s="98"/>
      <c r="M266" s="98"/>
      <c r="N266" s="98"/>
      <c r="O266" s="163"/>
      <c r="P266" s="128"/>
      <c r="Q266" s="128"/>
      <c r="R266" s="128"/>
      <c r="S266" s="128"/>
      <c r="T266" s="128"/>
      <c r="U266" s="128"/>
      <c r="V266" s="128"/>
      <c r="W266" s="128"/>
      <c r="X266" s="128"/>
      <c r="Y266" s="128"/>
      <c r="Z266" s="128"/>
      <c r="AA266" s="128"/>
      <c r="AB266" s="128"/>
      <c r="AC266" s="128"/>
      <c r="AD266" s="128"/>
      <c r="AE266" s="128"/>
      <c r="AF266" s="128"/>
      <c r="AG266" s="128"/>
      <c r="AH266" s="128"/>
      <c r="AI266" s="128"/>
      <c r="AJ266" s="128"/>
      <c r="AK266" s="128"/>
      <c r="AL266" s="98"/>
      <c r="AM266" s="156"/>
      <c r="BG266" s="1" t="s">
        <v>86</v>
      </c>
      <c r="BH266" s="1">
        <v>13</v>
      </c>
      <c r="BI266" s="10" t="str">
        <f>"ITEM" &amp; BH266 &amp; BG266 &amp;"="&amp;  IF(TRIM($P265)="","",$P265)</f>
        <v>ITEM13#KBN1_12=</v>
      </c>
    </row>
    <row r="267" spans="1:61" ht="9.75" hidden="1" customHeight="1">
      <c r="A267" s="164" t="s">
        <v>87</v>
      </c>
      <c r="B267" s="165"/>
      <c r="C267" s="165"/>
      <c r="D267" s="165"/>
      <c r="E267" s="165"/>
      <c r="F267" s="165"/>
      <c r="G267" s="165"/>
      <c r="H267" s="165"/>
      <c r="I267" s="165"/>
      <c r="J267" s="165"/>
      <c r="K267" s="165"/>
      <c r="L267" s="165"/>
      <c r="M267" s="165"/>
      <c r="N267" s="165"/>
      <c r="O267" s="165"/>
      <c r="P267" s="165"/>
      <c r="Q267" s="165"/>
      <c r="R267" s="165"/>
      <c r="S267" s="165"/>
      <c r="T267" s="165"/>
      <c r="U267" s="165"/>
      <c r="V267" s="165"/>
      <c r="W267" s="165"/>
      <c r="X267" s="165"/>
      <c r="Y267" s="165"/>
      <c r="Z267" s="165"/>
      <c r="AA267" s="165"/>
      <c r="AB267" s="165"/>
      <c r="AC267" s="165"/>
      <c r="AD267" s="165"/>
      <c r="AE267" s="165"/>
      <c r="AF267" s="165"/>
      <c r="AG267" s="165"/>
      <c r="AH267" s="165"/>
      <c r="AI267" s="165"/>
      <c r="AJ267" s="165"/>
      <c r="AK267" s="165"/>
      <c r="AL267" s="165"/>
      <c r="AM267" s="166"/>
      <c r="BH267" s="1" t="s">
        <v>28</v>
      </c>
    </row>
    <row r="268" spans="1:61" ht="9.75" hidden="1" customHeight="1" thickBot="1">
      <c r="A268" s="167"/>
      <c r="B268" s="168"/>
      <c r="C268" s="168"/>
      <c r="D268" s="168"/>
      <c r="E268" s="168"/>
      <c r="F268" s="168"/>
      <c r="G268" s="168"/>
      <c r="H268" s="168"/>
      <c r="I268" s="168"/>
      <c r="J268" s="168"/>
      <c r="K268" s="168"/>
      <c r="L268" s="168"/>
      <c r="M268" s="168"/>
      <c r="N268" s="168"/>
      <c r="O268" s="168"/>
      <c r="P268" s="168"/>
      <c r="Q268" s="168"/>
      <c r="R268" s="168"/>
      <c r="S268" s="168"/>
      <c r="T268" s="168"/>
      <c r="U268" s="168"/>
      <c r="V268" s="168"/>
      <c r="W268" s="168"/>
      <c r="X268" s="168"/>
      <c r="Y268" s="168"/>
      <c r="Z268" s="168"/>
      <c r="AA268" s="168"/>
      <c r="AB268" s="168"/>
      <c r="AC268" s="168"/>
      <c r="AD268" s="168"/>
      <c r="AE268" s="168"/>
      <c r="AF268" s="168"/>
      <c r="AG268" s="168"/>
      <c r="AH268" s="168"/>
      <c r="AI268" s="168"/>
      <c r="AJ268" s="168"/>
      <c r="AK268" s="168"/>
      <c r="AL268" s="168"/>
      <c r="AM268" s="169"/>
      <c r="BH268" s="1" t="s">
        <v>28</v>
      </c>
    </row>
    <row r="269" spans="1:61" ht="9.75" hidden="1" customHeight="1">
      <c r="A269" s="120" t="s">
        <v>46</v>
      </c>
      <c r="B269" s="121"/>
      <c r="C269" s="121"/>
      <c r="D269" s="121"/>
      <c r="E269" s="121"/>
      <c r="F269" s="121"/>
      <c r="G269" s="121"/>
      <c r="H269" s="121"/>
      <c r="I269" s="122"/>
      <c r="J269" s="150"/>
      <c r="K269" s="151"/>
      <c r="L269" s="151"/>
      <c r="M269" s="151"/>
      <c r="N269" s="151"/>
      <c r="O269" s="151"/>
      <c r="P269" s="151"/>
      <c r="Q269" s="151"/>
      <c r="R269" s="151"/>
      <c r="S269" s="151"/>
      <c r="T269" s="151"/>
      <c r="U269" s="151"/>
      <c r="V269" s="151"/>
      <c r="W269" s="151"/>
      <c r="X269" s="151"/>
      <c r="Y269" s="151"/>
      <c r="Z269" s="151"/>
      <c r="AA269" s="151"/>
      <c r="AB269" s="151"/>
      <c r="AC269" s="151"/>
      <c r="AD269" s="151"/>
      <c r="AE269" s="151"/>
      <c r="AF269" s="151"/>
      <c r="AG269" s="151"/>
      <c r="AH269" s="151"/>
      <c r="AI269" s="151"/>
      <c r="AJ269" s="151"/>
      <c r="AK269" s="151"/>
      <c r="AL269" s="151"/>
      <c r="AM269" s="152"/>
      <c r="BG269" s="1" t="s">
        <v>88</v>
      </c>
      <c r="BH269" s="1">
        <v>4</v>
      </c>
      <c r="BI269" s="10" t="str">
        <f>"ITEM" &amp; BH269 &amp; BG269 &amp;"="&amp; IF(TRIM($J269)="","",$J269)</f>
        <v>ITEM4#KBN1_13=</v>
      </c>
    </row>
    <row r="270" spans="1:61" ht="9.75" hidden="1" customHeight="1">
      <c r="A270" s="141"/>
      <c r="B270" s="142"/>
      <c r="C270" s="142"/>
      <c r="D270" s="142"/>
      <c r="E270" s="142"/>
      <c r="F270" s="142"/>
      <c r="G270" s="142"/>
      <c r="H270" s="142"/>
      <c r="I270" s="143"/>
      <c r="J270" s="150"/>
      <c r="K270" s="151"/>
      <c r="L270" s="151"/>
      <c r="M270" s="151"/>
      <c r="N270" s="151"/>
      <c r="O270" s="151"/>
      <c r="P270" s="151"/>
      <c r="Q270" s="151"/>
      <c r="R270" s="151"/>
      <c r="S270" s="151"/>
      <c r="T270" s="151"/>
      <c r="U270" s="151"/>
      <c r="V270" s="151"/>
      <c r="W270" s="151"/>
      <c r="X270" s="151"/>
      <c r="Y270" s="151"/>
      <c r="Z270" s="151"/>
      <c r="AA270" s="151"/>
      <c r="AB270" s="151"/>
      <c r="AC270" s="151"/>
      <c r="AD270" s="151"/>
      <c r="AE270" s="151"/>
      <c r="AF270" s="151"/>
      <c r="AG270" s="151"/>
      <c r="AH270" s="151"/>
      <c r="AI270" s="151"/>
      <c r="AJ270" s="151"/>
      <c r="AK270" s="151"/>
      <c r="AL270" s="151"/>
      <c r="AM270" s="152"/>
      <c r="BH270" s="1" t="s">
        <v>28</v>
      </c>
    </row>
    <row r="271" spans="1:61" ht="9.75" hidden="1" customHeight="1">
      <c r="A271" s="120" t="s">
        <v>48</v>
      </c>
      <c r="B271" s="121"/>
      <c r="C271" s="121"/>
      <c r="D271" s="121"/>
      <c r="E271" s="121"/>
      <c r="F271" s="121"/>
      <c r="G271" s="121"/>
      <c r="H271" s="121"/>
      <c r="I271" s="122"/>
      <c r="J271" s="136"/>
      <c r="K271" s="126"/>
      <c r="L271" s="126"/>
      <c r="M271" s="126"/>
      <c r="N271" s="126"/>
      <c r="O271" s="126"/>
      <c r="P271" s="126"/>
      <c r="Q271" s="126"/>
      <c r="R271" s="126"/>
      <c r="S271" s="126"/>
      <c r="T271" s="126"/>
      <c r="U271" s="126"/>
      <c r="V271" s="126"/>
      <c r="W271" s="126"/>
      <c r="X271" s="126"/>
      <c r="Y271" s="126"/>
      <c r="Z271" s="126"/>
      <c r="AA271" s="126"/>
      <c r="AB271" s="126"/>
      <c r="AC271" s="126"/>
      <c r="AD271" s="126"/>
      <c r="AE271" s="126"/>
      <c r="AF271" s="126"/>
      <c r="AG271" s="126"/>
      <c r="AH271" s="126"/>
      <c r="AI271" s="126"/>
      <c r="AJ271" s="126"/>
      <c r="AK271" s="126"/>
      <c r="AL271" s="126"/>
      <c r="AM271" s="127"/>
      <c r="BG271" s="1" t="s">
        <v>88</v>
      </c>
      <c r="BH271" s="1" t="s">
        <v>49</v>
      </c>
      <c r="BI271" s="10" t="str">
        <f>"ITEM" &amp; BH271 &amp; BG271 &amp;"="&amp; IF(TRIM($J271)="","",$J271)</f>
        <v>ITEM5_1#KBN1_13=</v>
      </c>
    </row>
    <row r="272" spans="1:61" ht="9.75" hidden="1" customHeight="1">
      <c r="A272" s="141"/>
      <c r="B272" s="142"/>
      <c r="C272" s="142"/>
      <c r="D272" s="142"/>
      <c r="E272" s="142"/>
      <c r="F272" s="142"/>
      <c r="G272" s="142"/>
      <c r="H272" s="142"/>
      <c r="I272" s="143"/>
      <c r="J272" s="150"/>
      <c r="K272" s="151"/>
      <c r="L272" s="151"/>
      <c r="M272" s="151"/>
      <c r="N272" s="151"/>
      <c r="O272" s="151"/>
      <c r="P272" s="151"/>
      <c r="Q272" s="151"/>
      <c r="R272" s="151"/>
      <c r="S272" s="151"/>
      <c r="T272" s="151"/>
      <c r="U272" s="151"/>
      <c r="V272" s="151"/>
      <c r="W272" s="151"/>
      <c r="X272" s="151"/>
      <c r="Y272" s="151"/>
      <c r="Z272" s="151"/>
      <c r="AA272" s="151"/>
      <c r="AB272" s="151"/>
      <c r="AC272" s="151"/>
      <c r="AD272" s="151"/>
      <c r="AE272" s="151"/>
      <c r="AF272" s="151"/>
      <c r="AG272" s="151"/>
      <c r="AH272" s="151"/>
      <c r="AI272" s="151"/>
      <c r="AJ272" s="151"/>
      <c r="AK272" s="151"/>
      <c r="AL272" s="151"/>
      <c r="AM272" s="152"/>
      <c r="BH272" s="1" t="s">
        <v>28</v>
      </c>
    </row>
    <row r="273" spans="1:61" ht="9.75" hidden="1" customHeight="1">
      <c r="A273" s="141"/>
      <c r="B273" s="142"/>
      <c r="C273" s="142"/>
      <c r="D273" s="142"/>
      <c r="E273" s="142"/>
      <c r="F273" s="142"/>
      <c r="G273" s="142"/>
      <c r="H273" s="142"/>
      <c r="I273" s="143"/>
      <c r="J273" s="150"/>
      <c r="K273" s="151"/>
      <c r="L273" s="151"/>
      <c r="M273" s="151"/>
      <c r="N273" s="151"/>
      <c r="O273" s="151"/>
      <c r="P273" s="151"/>
      <c r="Q273" s="151"/>
      <c r="R273" s="151"/>
      <c r="S273" s="151"/>
      <c r="T273" s="151"/>
      <c r="U273" s="151"/>
      <c r="V273" s="151"/>
      <c r="W273" s="151"/>
      <c r="X273" s="151"/>
      <c r="Y273" s="151"/>
      <c r="Z273" s="151"/>
      <c r="AA273" s="151"/>
      <c r="AB273" s="151"/>
      <c r="AC273" s="151"/>
      <c r="AD273" s="151"/>
      <c r="AE273" s="151"/>
      <c r="AF273" s="151"/>
      <c r="AG273" s="151"/>
      <c r="AH273" s="151"/>
      <c r="AI273" s="151"/>
      <c r="AJ273" s="151"/>
      <c r="AK273" s="151"/>
      <c r="AL273" s="151"/>
      <c r="AM273" s="152"/>
      <c r="BH273" s="1" t="s">
        <v>28</v>
      </c>
    </row>
    <row r="274" spans="1:61" ht="9.75" hidden="1" customHeight="1">
      <c r="A274" s="141"/>
      <c r="B274" s="142"/>
      <c r="C274" s="142"/>
      <c r="D274" s="142"/>
      <c r="E274" s="142"/>
      <c r="F274" s="142"/>
      <c r="G274" s="142"/>
      <c r="H274" s="142"/>
      <c r="I274" s="143"/>
      <c r="J274" s="150"/>
      <c r="K274" s="151"/>
      <c r="L274" s="151"/>
      <c r="M274" s="151"/>
      <c r="N274" s="151"/>
      <c r="O274" s="151"/>
      <c r="P274" s="151"/>
      <c r="Q274" s="151"/>
      <c r="R274" s="151"/>
      <c r="S274" s="151"/>
      <c r="T274" s="151"/>
      <c r="U274" s="151"/>
      <c r="V274" s="151"/>
      <c r="W274" s="151"/>
      <c r="X274" s="151"/>
      <c r="Y274" s="151"/>
      <c r="Z274" s="151"/>
      <c r="AA274" s="151"/>
      <c r="AB274" s="151"/>
      <c r="AC274" s="151"/>
      <c r="AD274" s="151"/>
      <c r="AE274" s="151"/>
      <c r="AF274" s="151"/>
      <c r="AG274" s="151"/>
      <c r="AH274" s="151"/>
      <c r="AI274" s="151"/>
      <c r="AJ274" s="151"/>
      <c r="AK274" s="151"/>
      <c r="AL274" s="151"/>
      <c r="AM274" s="152"/>
      <c r="BH274" s="1" t="s">
        <v>28</v>
      </c>
    </row>
    <row r="275" spans="1:61" ht="9.75" hidden="1" customHeight="1">
      <c r="A275" s="141"/>
      <c r="B275" s="142"/>
      <c r="C275" s="142"/>
      <c r="D275" s="142"/>
      <c r="E275" s="142"/>
      <c r="F275" s="142"/>
      <c r="G275" s="142"/>
      <c r="H275" s="142"/>
      <c r="I275" s="143"/>
      <c r="J275" s="150"/>
      <c r="K275" s="151"/>
      <c r="L275" s="151"/>
      <c r="M275" s="151"/>
      <c r="N275" s="151"/>
      <c r="O275" s="151"/>
      <c r="P275" s="151"/>
      <c r="Q275" s="151"/>
      <c r="R275" s="151"/>
      <c r="S275" s="151"/>
      <c r="T275" s="151"/>
      <c r="U275" s="151"/>
      <c r="V275" s="151"/>
      <c r="W275" s="151"/>
      <c r="X275" s="151"/>
      <c r="Y275" s="151"/>
      <c r="Z275" s="151"/>
      <c r="AA275" s="151"/>
      <c r="AB275" s="151"/>
      <c r="AC275" s="151"/>
      <c r="AD275" s="151"/>
      <c r="AE275" s="151"/>
      <c r="AF275" s="151"/>
      <c r="AG275" s="151"/>
      <c r="AH275" s="151"/>
      <c r="AI275" s="151"/>
      <c r="AJ275" s="151"/>
      <c r="AK275" s="151"/>
      <c r="AL275" s="151"/>
      <c r="AM275" s="152"/>
      <c r="BH275" s="1" t="s">
        <v>28</v>
      </c>
    </row>
    <row r="276" spans="1:61" ht="9.75" hidden="1" customHeight="1">
      <c r="A276" s="141"/>
      <c r="B276" s="142"/>
      <c r="C276" s="142"/>
      <c r="D276" s="142"/>
      <c r="E276" s="142"/>
      <c r="F276" s="142"/>
      <c r="G276" s="142"/>
      <c r="H276" s="142"/>
      <c r="I276" s="143"/>
      <c r="J276" s="150"/>
      <c r="K276" s="151"/>
      <c r="L276" s="151"/>
      <c r="M276" s="151"/>
      <c r="N276" s="151"/>
      <c r="O276" s="151"/>
      <c r="P276" s="151"/>
      <c r="Q276" s="151"/>
      <c r="R276" s="151"/>
      <c r="S276" s="151"/>
      <c r="T276" s="151"/>
      <c r="U276" s="151"/>
      <c r="V276" s="151"/>
      <c r="W276" s="151"/>
      <c r="X276" s="151"/>
      <c r="Y276" s="151"/>
      <c r="Z276" s="151"/>
      <c r="AA276" s="151"/>
      <c r="AB276" s="151"/>
      <c r="AC276" s="151"/>
      <c r="AD276" s="151"/>
      <c r="AE276" s="151"/>
      <c r="AF276" s="151"/>
      <c r="AG276" s="151"/>
      <c r="AH276" s="151"/>
      <c r="AI276" s="151"/>
      <c r="AJ276" s="151"/>
      <c r="AK276" s="151"/>
      <c r="AL276" s="151"/>
      <c r="AM276" s="152"/>
      <c r="BH276" s="1" t="s">
        <v>28</v>
      </c>
    </row>
    <row r="277" spans="1:61" ht="9.75" hidden="1" customHeight="1">
      <c r="A277" s="141"/>
      <c r="B277" s="142"/>
      <c r="C277" s="142"/>
      <c r="D277" s="142"/>
      <c r="E277" s="142"/>
      <c r="F277" s="142"/>
      <c r="G277" s="142"/>
      <c r="H277" s="142"/>
      <c r="I277" s="143"/>
      <c r="J277" s="150"/>
      <c r="K277" s="151"/>
      <c r="L277" s="151"/>
      <c r="M277" s="151"/>
      <c r="N277" s="151"/>
      <c r="O277" s="151"/>
      <c r="P277" s="151"/>
      <c r="Q277" s="151"/>
      <c r="R277" s="151"/>
      <c r="S277" s="151"/>
      <c r="T277" s="151"/>
      <c r="U277" s="151"/>
      <c r="V277" s="151"/>
      <c r="W277" s="151"/>
      <c r="X277" s="151"/>
      <c r="Y277" s="151"/>
      <c r="Z277" s="151"/>
      <c r="AA277" s="151"/>
      <c r="AB277" s="151"/>
      <c r="AC277" s="151"/>
      <c r="AD277" s="151"/>
      <c r="AE277" s="151"/>
      <c r="AF277" s="151"/>
      <c r="AG277" s="151"/>
      <c r="AH277" s="151"/>
      <c r="AI277" s="151"/>
      <c r="AJ277" s="151"/>
      <c r="AK277" s="151"/>
      <c r="AL277" s="151"/>
      <c r="AM277" s="152"/>
      <c r="BG277" s="1" t="s">
        <v>88</v>
      </c>
      <c r="BH277" s="1" t="s">
        <v>50</v>
      </c>
      <c r="BI277" s="10" t="str">
        <f>"ITEM" &amp; BH277 &amp; BG277 &amp;"="&amp; IF(TRIM($J277)="","",$J277)</f>
        <v>ITEM5_2#KBN1_13=</v>
      </c>
    </row>
    <row r="278" spans="1:61" ht="9.75" hidden="1" customHeight="1">
      <c r="A278" s="123"/>
      <c r="B278" s="124"/>
      <c r="C278" s="124"/>
      <c r="D278" s="124"/>
      <c r="E278" s="124"/>
      <c r="F278" s="124"/>
      <c r="G278" s="124"/>
      <c r="H278" s="124"/>
      <c r="I278" s="125"/>
      <c r="J278" s="137"/>
      <c r="K278" s="128"/>
      <c r="L278" s="128"/>
      <c r="M278" s="128"/>
      <c r="N278" s="128"/>
      <c r="O278" s="128"/>
      <c r="P278" s="128"/>
      <c r="Q278" s="128"/>
      <c r="R278" s="128"/>
      <c r="S278" s="128"/>
      <c r="T278" s="128"/>
      <c r="U278" s="128"/>
      <c r="V278" s="128"/>
      <c r="W278" s="128"/>
      <c r="X278" s="128"/>
      <c r="Y278" s="128"/>
      <c r="Z278" s="128"/>
      <c r="AA278" s="128"/>
      <c r="AB278" s="128"/>
      <c r="AC278" s="128"/>
      <c r="AD278" s="128"/>
      <c r="AE278" s="128"/>
      <c r="AF278" s="128"/>
      <c r="AG278" s="128"/>
      <c r="AH278" s="128"/>
      <c r="AI278" s="128"/>
      <c r="AJ278" s="128"/>
      <c r="AK278" s="128"/>
      <c r="AL278" s="128"/>
      <c r="AM278" s="129"/>
      <c r="BG278" s="1" t="s">
        <v>88</v>
      </c>
      <c r="BH278" s="1" t="s">
        <v>51</v>
      </c>
      <c r="BI278" s="10" t="str">
        <f>"ITEM" &amp; BH278 &amp; BG278 &amp;"="&amp; IF(TRIM($J278)="","",$J278)</f>
        <v>ITEM5_3#KBN1_13=</v>
      </c>
    </row>
    <row r="279" spans="1:61" ht="9.75" hidden="1" customHeight="1">
      <c r="A279" s="120" t="s">
        <v>52</v>
      </c>
      <c r="B279" s="121"/>
      <c r="C279" s="121"/>
      <c r="D279" s="121"/>
      <c r="E279" s="121"/>
      <c r="F279" s="121"/>
      <c r="G279" s="121"/>
      <c r="H279" s="121"/>
      <c r="I279" s="122"/>
      <c r="J279" s="144" t="s">
        <v>37</v>
      </c>
      <c r="K279" s="159"/>
      <c r="L279" s="82" t="s">
        <v>53</v>
      </c>
      <c r="M279" s="82"/>
      <c r="N279" s="82"/>
      <c r="O279" s="82"/>
      <c r="P279" s="82"/>
      <c r="Q279" s="82"/>
      <c r="R279" s="82"/>
      <c r="S279" s="82"/>
      <c r="T279" s="82"/>
      <c r="U279" s="82"/>
      <c r="V279" s="82"/>
      <c r="W279" s="82"/>
      <c r="X279" s="160" t="s">
        <v>37</v>
      </c>
      <c r="Y279" s="159"/>
      <c r="Z279" s="154" t="s">
        <v>54</v>
      </c>
      <c r="AA279" s="154"/>
      <c r="AB279" s="154"/>
      <c r="AC279" s="154"/>
      <c r="AD279" s="154"/>
      <c r="AE279" s="154"/>
      <c r="AF279" s="154"/>
      <c r="AG279" s="154"/>
      <c r="AH279" s="154"/>
      <c r="AI279" s="154"/>
      <c r="AJ279" s="154"/>
      <c r="AK279" s="154"/>
      <c r="AL279" s="154"/>
      <c r="AM279" s="155"/>
      <c r="BF279" s="1" t="b">
        <f>IF($K279="○",TRUE,IF($K279="",FALSE,"INPUT_ERROR"))</f>
        <v>0</v>
      </c>
      <c r="BG279" s="1" t="s">
        <v>88</v>
      </c>
      <c r="BH279" s="1">
        <v>6</v>
      </c>
      <c r="BI279" s="10" t="str">
        <f>"ITEM" &amp; BH279&amp; BG279 &amp; "="&amp; BF279</f>
        <v>ITEM6#KBN1_13=FALSE</v>
      </c>
    </row>
    <row r="280" spans="1:61" ht="9.75" hidden="1" customHeight="1">
      <c r="A280" s="141"/>
      <c r="B280" s="142"/>
      <c r="C280" s="142"/>
      <c r="D280" s="142"/>
      <c r="E280" s="142"/>
      <c r="F280" s="142"/>
      <c r="G280" s="142"/>
      <c r="H280" s="142"/>
      <c r="I280" s="143"/>
      <c r="J280" s="144"/>
      <c r="K280" s="159"/>
      <c r="L280" s="82"/>
      <c r="M280" s="82"/>
      <c r="N280" s="82"/>
      <c r="O280" s="82"/>
      <c r="P280" s="82"/>
      <c r="Q280" s="82"/>
      <c r="R280" s="82"/>
      <c r="S280" s="82"/>
      <c r="T280" s="82"/>
      <c r="U280" s="82"/>
      <c r="V280" s="82"/>
      <c r="W280" s="82"/>
      <c r="X280" s="160"/>
      <c r="Y280" s="159"/>
      <c r="Z280" s="82"/>
      <c r="AA280" s="82"/>
      <c r="AB280" s="82"/>
      <c r="AC280" s="82"/>
      <c r="AD280" s="82"/>
      <c r="AE280" s="82"/>
      <c r="AF280" s="82"/>
      <c r="AG280" s="82"/>
      <c r="AH280" s="82"/>
      <c r="AI280" s="82"/>
      <c r="AJ280" s="82"/>
      <c r="AK280" s="82"/>
      <c r="AL280" s="82"/>
      <c r="AM280" s="138"/>
      <c r="BF280" s="1" t="b">
        <f>IF($Y279="○",TRUE,IF($Y279="",FALSE,"INPUT_ERROR"))</f>
        <v>0</v>
      </c>
      <c r="BG280" s="1" t="s">
        <v>88</v>
      </c>
      <c r="BH280" s="1">
        <v>7</v>
      </c>
      <c r="BI280" s="10" t="str">
        <f t="shared" ref="BI280:BI285" si="11">"ITEM" &amp; BH280 &amp; BG280 &amp;"="&amp; BF280</f>
        <v>ITEM7#KBN1_13=FALSE</v>
      </c>
    </row>
    <row r="281" spans="1:61" ht="9.75" hidden="1" customHeight="1">
      <c r="A281" s="141"/>
      <c r="B281" s="142"/>
      <c r="C281" s="142"/>
      <c r="D281" s="142"/>
      <c r="E281" s="142"/>
      <c r="F281" s="142"/>
      <c r="G281" s="142"/>
      <c r="H281" s="142"/>
      <c r="I281" s="143"/>
      <c r="J281" s="144" t="s">
        <v>37</v>
      </c>
      <c r="K281" s="159"/>
      <c r="L281" s="82" t="s">
        <v>55</v>
      </c>
      <c r="M281" s="82"/>
      <c r="N281" s="82"/>
      <c r="O281" s="82"/>
      <c r="P281" s="82"/>
      <c r="Q281" s="82"/>
      <c r="R281" s="82"/>
      <c r="S281" s="82"/>
      <c r="T281" s="82"/>
      <c r="U281" s="82"/>
      <c r="V281" s="82"/>
      <c r="W281" s="82"/>
      <c r="X281" s="160" t="s">
        <v>37</v>
      </c>
      <c r="Y281" s="159"/>
      <c r="Z281" s="82" t="s">
        <v>56</v>
      </c>
      <c r="AA281" s="82"/>
      <c r="AB281" s="82"/>
      <c r="AC281" s="82"/>
      <c r="AD281" s="82"/>
      <c r="AE281" s="82"/>
      <c r="AF281" s="82"/>
      <c r="AG281" s="82"/>
      <c r="AH281" s="82"/>
      <c r="AI281" s="82"/>
      <c r="AJ281" s="82"/>
      <c r="AK281" s="82"/>
      <c r="AL281" s="82"/>
      <c r="AM281" s="138"/>
      <c r="BF281" s="1" t="b">
        <f>IF($K281="○",TRUE,IF($K281="",FALSE,"INPUT_ERROR"))</f>
        <v>0</v>
      </c>
      <c r="BG281" s="1" t="s">
        <v>88</v>
      </c>
      <c r="BH281" s="1">
        <v>8</v>
      </c>
      <c r="BI281" s="10" t="str">
        <f t="shared" si="11"/>
        <v>ITEM8#KBN1_13=FALSE</v>
      </c>
    </row>
    <row r="282" spans="1:61" ht="9.75" hidden="1" customHeight="1">
      <c r="A282" s="141"/>
      <c r="B282" s="142"/>
      <c r="C282" s="142"/>
      <c r="D282" s="142"/>
      <c r="E282" s="142"/>
      <c r="F282" s="142"/>
      <c r="G282" s="142"/>
      <c r="H282" s="142"/>
      <c r="I282" s="143"/>
      <c r="J282" s="144"/>
      <c r="K282" s="159"/>
      <c r="L282" s="82"/>
      <c r="M282" s="82"/>
      <c r="N282" s="82"/>
      <c r="O282" s="82"/>
      <c r="P282" s="82"/>
      <c r="Q282" s="82"/>
      <c r="R282" s="82"/>
      <c r="S282" s="82"/>
      <c r="T282" s="82"/>
      <c r="U282" s="82"/>
      <c r="V282" s="82"/>
      <c r="W282" s="82"/>
      <c r="X282" s="160"/>
      <c r="Y282" s="159"/>
      <c r="Z282" s="82"/>
      <c r="AA282" s="82"/>
      <c r="AB282" s="82"/>
      <c r="AC282" s="82"/>
      <c r="AD282" s="82"/>
      <c r="AE282" s="82"/>
      <c r="AF282" s="82"/>
      <c r="AG282" s="82"/>
      <c r="AH282" s="82"/>
      <c r="AI282" s="82"/>
      <c r="AJ282" s="82"/>
      <c r="AK282" s="82"/>
      <c r="AL282" s="82"/>
      <c r="AM282" s="138"/>
      <c r="BF282" s="1" t="b">
        <f>IF($Y281="○",TRUE,IF($Y281="",FALSE,"INPUT_ERROR"))</f>
        <v>0</v>
      </c>
      <c r="BG282" s="1" t="s">
        <v>88</v>
      </c>
      <c r="BH282" s="1">
        <v>9</v>
      </c>
      <c r="BI282" s="10" t="str">
        <f t="shared" si="11"/>
        <v>ITEM9#KBN1_13=FALSE</v>
      </c>
    </row>
    <row r="283" spans="1:61" ht="9.75" hidden="1" customHeight="1">
      <c r="A283" s="141"/>
      <c r="B283" s="142"/>
      <c r="C283" s="142"/>
      <c r="D283" s="142"/>
      <c r="E283" s="142"/>
      <c r="F283" s="142"/>
      <c r="G283" s="142"/>
      <c r="H283" s="142"/>
      <c r="I283" s="143"/>
      <c r="J283" s="144" t="s">
        <v>37</v>
      </c>
      <c r="K283" s="159"/>
      <c r="L283" s="82" t="s">
        <v>57</v>
      </c>
      <c r="M283" s="82"/>
      <c r="N283" s="82"/>
      <c r="O283" s="82"/>
      <c r="P283" s="82"/>
      <c r="Q283" s="82"/>
      <c r="R283" s="82"/>
      <c r="S283" s="82"/>
      <c r="T283" s="82"/>
      <c r="U283" s="82"/>
      <c r="V283" s="82"/>
      <c r="W283" s="82"/>
      <c r="X283" s="160" t="s">
        <v>37</v>
      </c>
      <c r="Y283" s="159"/>
      <c r="Z283" s="82" t="s">
        <v>58</v>
      </c>
      <c r="AA283" s="82"/>
      <c r="AB283" s="82"/>
      <c r="AC283" s="82"/>
      <c r="AD283" s="82"/>
      <c r="AE283" s="82"/>
      <c r="AF283" s="82"/>
      <c r="AG283" s="82"/>
      <c r="AH283" s="82"/>
      <c r="AI283" s="82"/>
      <c r="AJ283" s="82"/>
      <c r="AK283" s="82"/>
      <c r="AL283" s="82"/>
      <c r="AM283" s="138"/>
      <c r="BF283" s="1" t="b">
        <f>IF($K283="○",TRUE,IF($K283="",FALSE,"INPUT_ERROR"))</f>
        <v>0</v>
      </c>
      <c r="BG283" s="1" t="s">
        <v>88</v>
      </c>
      <c r="BH283" s="1">
        <v>10</v>
      </c>
      <c r="BI283" s="10" t="str">
        <f t="shared" si="11"/>
        <v>ITEM10#KBN1_13=FALSE</v>
      </c>
    </row>
    <row r="284" spans="1:61" ht="9.75" hidden="1" customHeight="1">
      <c r="A284" s="141"/>
      <c r="B284" s="142"/>
      <c r="C284" s="142"/>
      <c r="D284" s="142"/>
      <c r="E284" s="142"/>
      <c r="F284" s="142"/>
      <c r="G284" s="142"/>
      <c r="H284" s="142"/>
      <c r="I284" s="143"/>
      <c r="J284" s="144"/>
      <c r="K284" s="159"/>
      <c r="L284" s="82"/>
      <c r="M284" s="82"/>
      <c r="N284" s="82"/>
      <c r="O284" s="82"/>
      <c r="P284" s="82"/>
      <c r="Q284" s="82"/>
      <c r="R284" s="82"/>
      <c r="S284" s="82"/>
      <c r="T284" s="82"/>
      <c r="U284" s="82"/>
      <c r="V284" s="82"/>
      <c r="W284" s="82"/>
      <c r="X284" s="160"/>
      <c r="Y284" s="159"/>
      <c r="Z284" s="82"/>
      <c r="AA284" s="82"/>
      <c r="AB284" s="82"/>
      <c r="AC284" s="82"/>
      <c r="AD284" s="82"/>
      <c r="AE284" s="82"/>
      <c r="AF284" s="82"/>
      <c r="AG284" s="82"/>
      <c r="AH284" s="82"/>
      <c r="AI284" s="82"/>
      <c r="AJ284" s="82"/>
      <c r="AK284" s="82"/>
      <c r="AL284" s="82"/>
      <c r="AM284" s="138"/>
      <c r="BF284" s="1" t="b">
        <f>IF($Y283="○",TRUE,IF($Y283="",FALSE,"INPUT_ERROR"))</f>
        <v>0</v>
      </c>
      <c r="BG284" s="1" t="s">
        <v>88</v>
      </c>
      <c r="BH284" s="1">
        <v>11</v>
      </c>
      <c r="BI284" s="10" t="str">
        <f t="shared" si="11"/>
        <v>ITEM11#KBN1_13=FALSE</v>
      </c>
    </row>
    <row r="285" spans="1:61" ht="9.75" hidden="1" customHeight="1">
      <c r="A285" s="141"/>
      <c r="B285" s="142"/>
      <c r="C285" s="142"/>
      <c r="D285" s="142"/>
      <c r="E285" s="142"/>
      <c r="F285" s="142"/>
      <c r="G285" s="142"/>
      <c r="H285" s="142"/>
      <c r="I285" s="143"/>
      <c r="J285" s="144" t="s">
        <v>37</v>
      </c>
      <c r="K285" s="159"/>
      <c r="L285" s="82" t="s">
        <v>59</v>
      </c>
      <c r="M285" s="82"/>
      <c r="N285" s="82"/>
      <c r="O285" s="160" t="s">
        <v>60</v>
      </c>
      <c r="P285" s="151"/>
      <c r="Q285" s="151"/>
      <c r="R285" s="151"/>
      <c r="S285" s="151"/>
      <c r="T285" s="151"/>
      <c r="U285" s="151"/>
      <c r="V285" s="151"/>
      <c r="W285" s="151"/>
      <c r="X285" s="151"/>
      <c r="Y285" s="151"/>
      <c r="Z285" s="151"/>
      <c r="AA285" s="151"/>
      <c r="AB285" s="151"/>
      <c r="AC285" s="151"/>
      <c r="AD285" s="151"/>
      <c r="AE285" s="151"/>
      <c r="AF285" s="151"/>
      <c r="AG285" s="151"/>
      <c r="AH285" s="151"/>
      <c r="AI285" s="151"/>
      <c r="AJ285" s="151"/>
      <c r="AK285" s="151"/>
      <c r="AL285" s="82" t="s">
        <v>61</v>
      </c>
      <c r="AM285" s="138"/>
      <c r="BF285" s="1" t="b">
        <f>IF($K285="○",TRUE,IF($K285="",FALSE,"INPUT_ERROR"))</f>
        <v>0</v>
      </c>
      <c r="BG285" s="1" t="s">
        <v>88</v>
      </c>
      <c r="BH285" s="1">
        <v>12</v>
      </c>
      <c r="BI285" s="10" t="str">
        <f t="shared" si="11"/>
        <v>ITEM12#KBN1_13=FALSE</v>
      </c>
    </row>
    <row r="286" spans="1:61" ht="9.75" hidden="1" customHeight="1" thickBot="1">
      <c r="A286" s="123"/>
      <c r="B286" s="124"/>
      <c r="C286" s="124"/>
      <c r="D286" s="124"/>
      <c r="E286" s="124"/>
      <c r="F286" s="124"/>
      <c r="G286" s="124"/>
      <c r="H286" s="124"/>
      <c r="I286" s="125"/>
      <c r="J286" s="161"/>
      <c r="K286" s="162"/>
      <c r="L286" s="98"/>
      <c r="M286" s="98"/>
      <c r="N286" s="98"/>
      <c r="O286" s="163"/>
      <c r="P286" s="128"/>
      <c r="Q286" s="128"/>
      <c r="R286" s="128"/>
      <c r="S286" s="128"/>
      <c r="T286" s="128"/>
      <c r="U286" s="128"/>
      <c r="V286" s="128"/>
      <c r="W286" s="128"/>
      <c r="X286" s="128"/>
      <c r="Y286" s="128"/>
      <c r="Z286" s="128"/>
      <c r="AA286" s="128"/>
      <c r="AB286" s="128"/>
      <c r="AC286" s="128"/>
      <c r="AD286" s="128"/>
      <c r="AE286" s="128"/>
      <c r="AF286" s="128"/>
      <c r="AG286" s="128"/>
      <c r="AH286" s="128"/>
      <c r="AI286" s="128"/>
      <c r="AJ286" s="128"/>
      <c r="AK286" s="128"/>
      <c r="AL286" s="98"/>
      <c r="AM286" s="156"/>
      <c r="BG286" s="1" t="s">
        <v>88</v>
      </c>
      <c r="BH286" s="1">
        <v>13</v>
      </c>
      <c r="BI286" s="10" t="str">
        <f>"ITEM" &amp; BH286 &amp; BG286 &amp;"="&amp;  IF(TRIM($P285)="","",$P285)</f>
        <v>ITEM13#KBN1_13=</v>
      </c>
    </row>
    <row r="287" spans="1:61" ht="9.75" hidden="1" customHeight="1">
      <c r="A287" s="164" t="s">
        <v>89</v>
      </c>
      <c r="B287" s="165"/>
      <c r="C287" s="165"/>
      <c r="D287" s="165"/>
      <c r="E287" s="165"/>
      <c r="F287" s="165"/>
      <c r="G287" s="165"/>
      <c r="H287" s="165"/>
      <c r="I287" s="165"/>
      <c r="J287" s="165"/>
      <c r="K287" s="165"/>
      <c r="L287" s="165"/>
      <c r="M287" s="165"/>
      <c r="N287" s="165"/>
      <c r="O287" s="165"/>
      <c r="P287" s="165"/>
      <c r="Q287" s="165"/>
      <c r="R287" s="165"/>
      <c r="S287" s="165"/>
      <c r="T287" s="165"/>
      <c r="U287" s="165"/>
      <c r="V287" s="165"/>
      <c r="W287" s="165"/>
      <c r="X287" s="165"/>
      <c r="Y287" s="165"/>
      <c r="Z287" s="165"/>
      <c r="AA287" s="165"/>
      <c r="AB287" s="165"/>
      <c r="AC287" s="165"/>
      <c r="AD287" s="165"/>
      <c r="AE287" s="165"/>
      <c r="AF287" s="165"/>
      <c r="AG287" s="165"/>
      <c r="AH287" s="165"/>
      <c r="AI287" s="165"/>
      <c r="AJ287" s="165"/>
      <c r="AK287" s="165"/>
      <c r="AL287" s="165"/>
      <c r="AM287" s="166"/>
      <c r="BH287" s="1" t="s">
        <v>28</v>
      </c>
    </row>
    <row r="288" spans="1:61" ht="9.75" hidden="1" customHeight="1" thickBot="1">
      <c r="A288" s="167"/>
      <c r="B288" s="168"/>
      <c r="C288" s="168"/>
      <c r="D288" s="168"/>
      <c r="E288" s="168"/>
      <c r="F288" s="168"/>
      <c r="G288" s="168"/>
      <c r="H288" s="168"/>
      <c r="I288" s="168"/>
      <c r="J288" s="168"/>
      <c r="K288" s="168"/>
      <c r="L288" s="168"/>
      <c r="M288" s="168"/>
      <c r="N288" s="168"/>
      <c r="O288" s="168"/>
      <c r="P288" s="168"/>
      <c r="Q288" s="168"/>
      <c r="R288" s="168"/>
      <c r="S288" s="168"/>
      <c r="T288" s="168"/>
      <c r="U288" s="168"/>
      <c r="V288" s="168"/>
      <c r="W288" s="168"/>
      <c r="X288" s="168"/>
      <c r="Y288" s="168"/>
      <c r="Z288" s="168"/>
      <c r="AA288" s="168"/>
      <c r="AB288" s="168"/>
      <c r="AC288" s="168"/>
      <c r="AD288" s="168"/>
      <c r="AE288" s="168"/>
      <c r="AF288" s="168"/>
      <c r="AG288" s="168"/>
      <c r="AH288" s="168"/>
      <c r="AI288" s="168"/>
      <c r="AJ288" s="168"/>
      <c r="AK288" s="168"/>
      <c r="AL288" s="168"/>
      <c r="AM288" s="169"/>
      <c r="BH288" s="1" t="s">
        <v>28</v>
      </c>
    </row>
    <row r="289" spans="1:61" ht="9.75" hidden="1" customHeight="1">
      <c r="A289" s="120" t="s">
        <v>46</v>
      </c>
      <c r="B289" s="121"/>
      <c r="C289" s="121"/>
      <c r="D289" s="121"/>
      <c r="E289" s="121"/>
      <c r="F289" s="121"/>
      <c r="G289" s="121"/>
      <c r="H289" s="121"/>
      <c r="I289" s="122"/>
      <c r="J289" s="150"/>
      <c r="K289" s="151"/>
      <c r="L289" s="151"/>
      <c r="M289" s="151"/>
      <c r="N289" s="151"/>
      <c r="O289" s="151"/>
      <c r="P289" s="151"/>
      <c r="Q289" s="151"/>
      <c r="R289" s="151"/>
      <c r="S289" s="151"/>
      <c r="T289" s="151"/>
      <c r="U289" s="151"/>
      <c r="V289" s="151"/>
      <c r="W289" s="151"/>
      <c r="X289" s="151"/>
      <c r="Y289" s="151"/>
      <c r="Z289" s="151"/>
      <c r="AA289" s="151"/>
      <c r="AB289" s="151"/>
      <c r="AC289" s="151"/>
      <c r="AD289" s="151"/>
      <c r="AE289" s="151"/>
      <c r="AF289" s="151"/>
      <c r="AG289" s="151"/>
      <c r="AH289" s="151"/>
      <c r="AI289" s="151"/>
      <c r="AJ289" s="151"/>
      <c r="AK289" s="151"/>
      <c r="AL289" s="151"/>
      <c r="AM289" s="152"/>
      <c r="BG289" s="1" t="s">
        <v>90</v>
      </c>
      <c r="BH289" s="1">
        <v>4</v>
      </c>
      <c r="BI289" s="10" t="str">
        <f>"ITEM" &amp; BH289 &amp; BG289 &amp;"="&amp; IF(TRIM($J289)="","",$J289)</f>
        <v>ITEM4#KBN1_14=</v>
      </c>
    </row>
    <row r="290" spans="1:61" ht="9.75" hidden="1" customHeight="1">
      <c r="A290" s="141"/>
      <c r="B290" s="142"/>
      <c r="C290" s="142"/>
      <c r="D290" s="142"/>
      <c r="E290" s="142"/>
      <c r="F290" s="142"/>
      <c r="G290" s="142"/>
      <c r="H290" s="142"/>
      <c r="I290" s="143"/>
      <c r="J290" s="150"/>
      <c r="K290" s="151"/>
      <c r="L290" s="151"/>
      <c r="M290" s="151"/>
      <c r="N290" s="151"/>
      <c r="O290" s="151"/>
      <c r="P290" s="151"/>
      <c r="Q290" s="151"/>
      <c r="R290" s="151"/>
      <c r="S290" s="151"/>
      <c r="T290" s="151"/>
      <c r="U290" s="151"/>
      <c r="V290" s="151"/>
      <c r="W290" s="151"/>
      <c r="X290" s="151"/>
      <c r="Y290" s="151"/>
      <c r="Z290" s="151"/>
      <c r="AA290" s="151"/>
      <c r="AB290" s="151"/>
      <c r="AC290" s="151"/>
      <c r="AD290" s="151"/>
      <c r="AE290" s="151"/>
      <c r="AF290" s="151"/>
      <c r="AG290" s="151"/>
      <c r="AH290" s="151"/>
      <c r="AI290" s="151"/>
      <c r="AJ290" s="151"/>
      <c r="AK290" s="151"/>
      <c r="AL290" s="151"/>
      <c r="AM290" s="152"/>
      <c r="BH290" s="1" t="s">
        <v>28</v>
      </c>
    </row>
    <row r="291" spans="1:61" ht="9.75" hidden="1" customHeight="1">
      <c r="A291" s="120" t="s">
        <v>48</v>
      </c>
      <c r="B291" s="121"/>
      <c r="C291" s="121"/>
      <c r="D291" s="121"/>
      <c r="E291" s="121"/>
      <c r="F291" s="121"/>
      <c r="G291" s="121"/>
      <c r="H291" s="121"/>
      <c r="I291" s="122"/>
      <c r="J291" s="136"/>
      <c r="K291" s="126"/>
      <c r="L291" s="126"/>
      <c r="M291" s="126"/>
      <c r="N291" s="126"/>
      <c r="O291" s="126"/>
      <c r="P291" s="126"/>
      <c r="Q291" s="126"/>
      <c r="R291" s="126"/>
      <c r="S291" s="126"/>
      <c r="T291" s="126"/>
      <c r="U291" s="126"/>
      <c r="V291" s="126"/>
      <c r="W291" s="126"/>
      <c r="X291" s="126"/>
      <c r="Y291" s="126"/>
      <c r="Z291" s="126"/>
      <c r="AA291" s="126"/>
      <c r="AB291" s="126"/>
      <c r="AC291" s="126"/>
      <c r="AD291" s="126"/>
      <c r="AE291" s="126"/>
      <c r="AF291" s="126"/>
      <c r="AG291" s="126"/>
      <c r="AH291" s="126"/>
      <c r="AI291" s="126"/>
      <c r="AJ291" s="126"/>
      <c r="AK291" s="126"/>
      <c r="AL291" s="126"/>
      <c r="AM291" s="127"/>
      <c r="BG291" s="1" t="s">
        <v>90</v>
      </c>
      <c r="BH291" s="1" t="s">
        <v>49</v>
      </c>
      <c r="BI291" s="10" t="str">
        <f>"ITEM" &amp; BH291 &amp; BG291 &amp;"="&amp; IF(TRIM($J291)="","",$J291)</f>
        <v>ITEM5_1#KBN1_14=</v>
      </c>
    </row>
    <row r="292" spans="1:61" ht="9.75" hidden="1" customHeight="1">
      <c r="A292" s="141"/>
      <c r="B292" s="142"/>
      <c r="C292" s="142"/>
      <c r="D292" s="142"/>
      <c r="E292" s="142"/>
      <c r="F292" s="142"/>
      <c r="G292" s="142"/>
      <c r="H292" s="142"/>
      <c r="I292" s="143"/>
      <c r="J292" s="150"/>
      <c r="K292" s="151"/>
      <c r="L292" s="151"/>
      <c r="M292" s="151"/>
      <c r="N292" s="151"/>
      <c r="O292" s="151"/>
      <c r="P292" s="151"/>
      <c r="Q292" s="151"/>
      <c r="R292" s="151"/>
      <c r="S292" s="151"/>
      <c r="T292" s="151"/>
      <c r="U292" s="151"/>
      <c r="V292" s="151"/>
      <c r="W292" s="151"/>
      <c r="X292" s="151"/>
      <c r="Y292" s="151"/>
      <c r="Z292" s="151"/>
      <c r="AA292" s="151"/>
      <c r="AB292" s="151"/>
      <c r="AC292" s="151"/>
      <c r="AD292" s="151"/>
      <c r="AE292" s="151"/>
      <c r="AF292" s="151"/>
      <c r="AG292" s="151"/>
      <c r="AH292" s="151"/>
      <c r="AI292" s="151"/>
      <c r="AJ292" s="151"/>
      <c r="AK292" s="151"/>
      <c r="AL292" s="151"/>
      <c r="AM292" s="152"/>
      <c r="BH292" s="1" t="s">
        <v>28</v>
      </c>
    </row>
    <row r="293" spans="1:61" ht="9.75" hidden="1" customHeight="1">
      <c r="A293" s="141"/>
      <c r="B293" s="142"/>
      <c r="C293" s="142"/>
      <c r="D293" s="142"/>
      <c r="E293" s="142"/>
      <c r="F293" s="142"/>
      <c r="G293" s="142"/>
      <c r="H293" s="142"/>
      <c r="I293" s="143"/>
      <c r="J293" s="150"/>
      <c r="K293" s="151"/>
      <c r="L293" s="151"/>
      <c r="M293" s="151"/>
      <c r="N293" s="151"/>
      <c r="O293" s="151"/>
      <c r="P293" s="151"/>
      <c r="Q293" s="151"/>
      <c r="R293" s="151"/>
      <c r="S293" s="151"/>
      <c r="T293" s="151"/>
      <c r="U293" s="151"/>
      <c r="V293" s="151"/>
      <c r="W293" s="151"/>
      <c r="X293" s="151"/>
      <c r="Y293" s="151"/>
      <c r="Z293" s="151"/>
      <c r="AA293" s="151"/>
      <c r="AB293" s="151"/>
      <c r="AC293" s="151"/>
      <c r="AD293" s="151"/>
      <c r="AE293" s="151"/>
      <c r="AF293" s="151"/>
      <c r="AG293" s="151"/>
      <c r="AH293" s="151"/>
      <c r="AI293" s="151"/>
      <c r="AJ293" s="151"/>
      <c r="AK293" s="151"/>
      <c r="AL293" s="151"/>
      <c r="AM293" s="152"/>
      <c r="BH293" s="1" t="s">
        <v>28</v>
      </c>
    </row>
    <row r="294" spans="1:61" ht="9.75" hidden="1" customHeight="1">
      <c r="A294" s="141"/>
      <c r="B294" s="142"/>
      <c r="C294" s="142"/>
      <c r="D294" s="142"/>
      <c r="E294" s="142"/>
      <c r="F294" s="142"/>
      <c r="G294" s="142"/>
      <c r="H294" s="142"/>
      <c r="I294" s="143"/>
      <c r="J294" s="150"/>
      <c r="K294" s="151"/>
      <c r="L294" s="151"/>
      <c r="M294" s="151"/>
      <c r="N294" s="151"/>
      <c r="O294" s="151"/>
      <c r="P294" s="151"/>
      <c r="Q294" s="151"/>
      <c r="R294" s="151"/>
      <c r="S294" s="151"/>
      <c r="T294" s="151"/>
      <c r="U294" s="151"/>
      <c r="V294" s="151"/>
      <c r="W294" s="151"/>
      <c r="X294" s="151"/>
      <c r="Y294" s="151"/>
      <c r="Z294" s="151"/>
      <c r="AA294" s="151"/>
      <c r="AB294" s="151"/>
      <c r="AC294" s="151"/>
      <c r="AD294" s="151"/>
      <c r="AE294" s="151"/>
      <c r="AF294" s="151"/>
      <c r="AG294" s="151"/>
      <c r="AH294" s="151"/>
      <c r="AI294" s="151"/>
      <c r="AJ294" s="151"/>
      <c r="AK294" s="151"/>
      <c r="AL294" s="151"/>
      <c r="AM294" s="152"/>
      <c r="BH294" s="1" t="s">
        <v>28</v>
      </c>
    </row>
    <row r="295" spans="1:61" ht="9.75" hidden="1" customHeight="1">
      <c r="A295" s="141"/>
      <c r="B295" s="142"/>
      <c r="C295" s="142"/>
      <c r="D295" s="142"/>
      <c r="E295" s="142"/>
      <c r="F295" s="142"/>
      <c r="G295" s="142"/>
      <c r="H295" s="142"/>
      <c r="I295" s="143"/>
      <c r="J295" s="150"/>
      <c r="K295" s="151"/>
      <c r="L295" s="151"/>
      <c r="M295" s="151"/>
      <c r="N295" s="151"/>
      <c r="O295" s="151"/>
      <c r="P295" s="151"/>
      <c r="Q295" s="151"/>
      <c r="R295" s="151"/>
      <c r="S295" s="151"/>
      <c r="T295" s="151"/>
      <c r="U295" s="151"/>
      <c r="V295" s="151"/>
      <c r="W295" s="151"/>
      <c r="X295" s="151"/>
      <c r="Y295" s="151"/>
      <c r="Z295" s="151"/>
      <c r="AA295" s="151"/>
      <c r="AB295" s="151"/>
      <c r="AC295" s="151"/>
      <c r="AD295" s="151"/>
      <c r="AE295" s="151"/>
      <c r="AF295" s="151"/>
      <c r="AG295" s="151"/>
      <c r="AH295" s="151"/>
      <c r="AI295" s="151"/>
      <c r="AJ295" s="151"/>
      <c r="AK295" s="151"/>
      <c r="AL295" s="151"/>
      <c r="AM295" s="152"/>
      <c r="BH295" s="1" t="s">
        <v>28</v>
      </c>
    </row>
    <row r="296" spans="1:61" ht="9.75" hidden="1" customHeight="1">
      <c r="A296" s="141"/>
      <c r="B296" s="142"/>
      <c r="C296" s="142"/>
      <c r="D296" s="142"/>
      <c r="E296" s="142"/>
      <c r="F296" s="142"/>
      <c r="G296" s="142"/>
      <c r="H296" s="142"/>
      <c r="I296" s="143"/>
      <c r="J296" s="150"/>
      <c r="K296" s="151"/>
      <c r="L296" s="151"/>
      <c r="M296" s="151"/>
      <c r="N296" s="151"/>
      <c r="O296" s="151"/>
      <c r="P296" s="151"/>
      <c r="Q296" s="151"/>
      <c r="R296" s="151"/>
      <c r="S296" s="151"/>
      <c r="T296" s="151"/>
      <c r="U296" s="151"/>
      <c r="V296" s="151"/>
      <c r="W296" s="151"/>
      <c r="X296" s="151"/>
      <c r="Y296" s="151"/>
      <c r="Z296" s="151"/>
      <c r="AA296" s="151"/>
      <c r="AB296" s="151"/>
      <c r="AC296" s="151"/>
      <c r="AD296" s="151"/>
      <c r="AE296" s="151"/>
      <c r="AF296" s="151"/>
      <c r="AG296" s="151"/>
      <c r="AH296" s="151"/>
      <c r="AI296" s="151"/>
      <c r="AJ296" s="151"/>
      <c r="AK296" s="151"/>
      <c r="AL296" s="151"/>
      <c r="AM296" s="152"/>
      <c r="BH296" s="1" t="s">
        <v>28</v>
      </c>
    </row>
    <row r="297" spans="1:61" ht="9.75" hidden="1" customHeight="1">
      <c r="A297" s="141"/>
      <c r="B297" s="142"/>
      <c r="C297" s="142"/>
      <c r="D297" s="142"/>
      <c r="E297" s="142"/>
      <c r="F297" s="142"/>
      <c r="G297" s="142"/>
      <c r="H297" s="142"/>
      <c r="I297" s="143"/>
      <c r="J297" s="150"/>
      <c r="K297" s="151"/>
      <c r="L297" s="151"/>
      <c r="M297" s="151"/>
      <c r="N297" s="151"/>
      <c r="O297" s="151"/>
      <c r="P297" s="151"/>
      <c r="Q297" s="151"/>
      <c r="R297" s="151"/>
      <c r="S297" s="151"/>
      <c r="T297" s="151"/>
      <c r="U297" s="151"/>
      <c r="V297" s="151"/>
      <c r="W297" s="151"/>
      <c r="X297" s="151"/>
      <c r="Y297" s="151"/>
      <c r="Z297" s="151"/>
      <c r="AA297" s="151"/>
      <c r="AB297" s="151"/>
      <c r="AC297" s="151"/>
      <c r="AD297" s="151"/>
      <c r="AE297" s="151"/>
      <c r="AF297" s="151"/>
      <c r="AG297" s="151"/>
      <c r="AH297" s="151"/>
      <c r="AI297" s="151"/>
      <c r="AJ297" s="151"/>
      <c r="AK297" s="151"/>
      <c r="AL297" s="151"/>
      <c r="AM297" s="152"/>
      <c r="BG297" s="1" t="s">
        <v>90</v>
      </c>
      <c r="BH297" s="1" t="s">
        <v>50</v>
      </c>
      <c r="BI297" s="10" t="str">
        <f>"ITEM" &amp; BH297 &amp; BG297 &amp;"="&amp; IF(TRIM($J297)="","",$J297)</f>
        <v>ITEM5_2#KBN1_14=</v>
      </c>
    </row>
    <row r="298" spans="1:61" ht="9.75" hidden="1" customHeight="1">
      <c r="A298" s="123"/>
      <c r="B298" s="124"/>
      <c r="C298" s="124"/>
      <c r="D298" s="124"/>
      <c r="E298" s="124"/>
      <c r="F298" s="124"/>
      <c r="G298" s="124"/>
      <c r="H298" s="124"/>
      <c r="I298" s="125"/>
      <c r="J298" s="137"/>
      <c r="K298" s="128"/>
      <c r="L298" s="128"/>
      <c r="M298" s="128"/>
      <c r="N298" s="128"/>
      <c r="O298" s="128"/>
      <c r="P298" s="128"/>
      <c r="Q298" s="128"/>
      <c r="R298" s="128"/>
      <c r="S298" s="128"/>
      <c r="T298" s="128"/>
      <c r="U298" s="128"/>
      <c r="V298" s="128"/>
      <c r="W298" s="128"/>
      <c r="X298" s="128"/>
      <c r="Y298" s="128"/>
      <c r="Z298" s="128"/>
      <c r="AA298" s="128"/>
      <c r="AB298" s="128"/>
      <c r="AC298" s="128"/>
      <c r="AD298" s="128"/>
      <c r="AE298" s="128"/>
      <c r="AF298" s="128"/>
      <c r="AG298" s="128"/>
      <c r="AH298" s="128"/>
      <c r="AI298" s="128"/>
      <c r="AJ298" s="128"/>
      <c r="AK298" s="128"/>
      <c r="AL298" s="128"/>
      <c r="AM298" s="129"/>
      <c r="BG298" s="1" t="s">
        <v>90</v>
      </c>
      <c r="BH298" s="1" t="s">
        <v>51</v>
      </c>
      <c r="BI298" s="10" t="str">
        <f>"ITEM" &amp; BH298 &amp; BG298 &amp;"="&amp; IF(TRIM($J298)="","",$J298)</f>
        <v>ITEM5_3#KBN1_14=</v>
      </c>
    </row>
    <row r="299" spans="1:61" ht="9.75" hidden="1" customHeight="1">
      <c r="A299" s="120" t="s">
        <v>52</v>
      </c>
      <c r="B299" s="121"/>
      <c r="C299" s="121"/>
      <c r="D299" s="121"/>
      <c r="E299" s="121"/>
      <c r="F299" s="121"/>
      <c r="G299" s="121"/>
      <c r="H299" s="121"/>
      <c r="I299" s="122"/>
      <c r="J299" s="144" t="s">
        <v>37</v>
      </c>
      <c r="K299" s="159"/>
      <c r="L299" s="82" t="s">
        <v>53</v>
      </c>
      <c r="M299" s="82"/>
      <c r="N299" s="82"/>
      <c r="O299" s="82"/>
      <c r="P299" s="82"/>
      <c r="Q299" s="82"/>
      <c r="R299" s="82"/>
      <c r="S299" s="82"/>
      <c r="T299" s="82"/>
      <c r="U299" s="82"/>
      <c r="V299" s="82"/>
      <c r="W299" s="82"/>
      <c r="X299" s="160" t="s">
        <v>37</v>
      </c>
      <c r="Y299" s="159"/>
      <c r="Z299" s="154" t="s">
        <v>54</v>
      </c>
      <c r="AA299" s="154"/>
      <c r="AB299" s="154"/>
      <c r="AC299" s="154"/>
      <c r="AD299" s="154"/>
      <c r="AE299" s="154"/>
      <c r="AF299" s="154"/>
      <c r="AG299" s="154"/>
      <c r="AH299" s="154"/>
      <c r="AI299" s="154"/>
      <c r="AJ299" s="154"/>
      <c r="AK299" s="154"/>
      <c r="AL299" s="154"/>
      <c r="AM299" s="155"/>
      <c r="BF299" s="1" t="b">
        <f>IF($K299="○",TRUE,IF($K299="",FALSE,"INPUT_ERROR"))</f>
        <v>0</v>
      </c>
      <c r="BG299" s="1" t="s">
        <v>90</v>
      </c>
      <c r="BH299" s="1">
        <v>6</v>
      </c>
      <c r="BI299" s="10" t="str">
        <f>"ITEM" &amp; BH299&amp; BG299 &amp; "="&amp; BF299</f>
        <v>ITEM6#KBN1_14=FALSE</v>
      </c>
    </row>
    <row r="300" spans="1:61" ht="9.75" hidden="1" customHeight="1">
      <c r="A300" s="141"/>
      <c r="B300" s="142"/>
      <c r="C300" s="142"/>
      <c r="D300" s="142"/>
      <c r="E300" s="142"/>
      <c r="F300" s="142"/>
      <c r="G300" s="142"/>
      <c r="H300" s="142"/>
      <c r="I300" s="143"/>
      <c r="J300" s="144"/>
      <c r="K300" s="159"/>
      <c r="L300" s="82"/>
      <c r="M300" s="82"/>
      <c r="N300" s="82"/>
      <c r="O300" s="82"/>
      <c r="P300" s="82"/>
      <c r="Q300" s="82"/>
      <c r="R300" s="82"/>
      <c r="S300" s="82"/>
      <c r="T300" s="82"/>
      <c r="U300" s="82"/>
      <c r="V300" s="82"/>
      <c r="W300" s="82"/>
      <c r="X300" s="160"/>
      <c r="Y300" s="159"/>
      <c r="Z300" s="82"/>
      <c r="AA300" s="82"/>
      <c r="AB300" s="82"/>
      <c r="AC300" s="82"/>
      <c r="AD300" s="82"/>
      <c r="AE300" s="82"/>
      <c r="AF300" s="82"/>
      <c r="AG300" s="82"/>
      <c r="AH300" s="82"/>
      <c r="AI300" s="82"/>
      <c r="AJ300" s="82"/>
      <c r="AK300" s="82"/>
      <c r="AL300" s="82"/>
      <c r="AM300" s="138"/>
      <c r="BF300" s="1" t="b">
        <f>IF($Y299="○",TRUE,IF($Y299="",FALSE,"INPUT_ERROR"))</f>
        <v>0</v>
      </c>
      <c r="BG300" s="1" t="s">
        <v>90</v>
      </c>
      <c r="BH300" s="1">
        <v>7</v>
      </c>
      <c r="BI300" s="10" t="str">
        <f t="shared" ref="BI300:BI305" si="12">"ITEM" &amp; BH300 &amp; BG300 &amp;"="&amp; BF300</f>
        <v>ITEM7#KBN1_14=FALSE</v>
      </c>
    </row>
    <row r="301" spans="1:61" ht="9.75" hidden="1" customHeight="1">
      <c r="A301" s="141"/>
      <c r="B301" s="142"/>
      <c r="C301" s="142"/>
      <c r="D301" s="142"/>
      <c r="E301" s="142"/>
      <c r="F301" s="142"/>
      <c r="G301" s="142"/>
      <c r="H301" s="142"/>
      <c r="I301" s="143"/>
      <c r="J301" s="144" t="s">
        <v>37</v>
      </c>
      <c r="K301" s="159"/>
      <c r="L301" s="82" t="s">
        <v>55</v>
      </c>
      <c r="M301" s="82"/>
      <c r="N301" s="82"/>
      <c r="O301" s="82"/>
      <c r="P301" s="82"/>
      <c r="Q301" s="82"/>
      <c r="R301" s="82"/>
      <c r="S301" s="82"/>
      <c r="T301" s="82"/>
      <c r="U301" s="82"/>
      <c r="V301" s="82"/>
      <c r="W301" s="82"/>
      <c r="X301" s="160" t="s">
        <v>37</v>
      </c>
      <c r="Y301" s="159"/>
      <c r="Z301" s="82" t="s">
        <v>56</v>
      </c>
      <c r="AA301" s="82"/>
      <c r="AB301" s="82"/>
      <c r="AC301" s="82"/>
      <c r="AD301" s="82"/>
      <c r="AE301" s="82"/>
      <c r="AF301" s="82"/>
      <c r="AG301" s="82"/>
      <c r="AH301" s="82"/>
      <c r="AI301" s="82"/>
      <c r="AJ301" s="82"/>
      <c r="AK301" s="82"/>
      <c r="AL301" s="82"/>
      <c r="AM301" s="138"/>
      <c r="BF301" s="1" t="b">
        <f>IF($K301="○",TRUE,IF($K301="",FALSE,"INPUT_ERROR"))</f>
        <v>0</v>
      </c>
      <c r="BG301" s="1" t="s">
        <v>90</v>
      </c>
      <c r="BH301" s="1">
        <v>8</v>
      </c>
      <c r="BI301" s="10" t="str">
        <f t="shared" si="12"/>
        <v>ITEM8#KBN1_14=FALSE</v>
      </c>
    </row>
    <row r="302" spans="1:61" ht="9.75" hidden="1" customHeight="1">
      <c r="A302" s="141"/>
      <c r="B302" s="142"/>
      <c r="C302" s="142"/>
      <c r="D302" s="142"/>
      <c r="E302" s="142"/>
      <c r="F302" s="142"/>
      <c r="G302" s="142"/>
      <c r="H302" s="142"/>
      <c r="I302" s="143"/>
      <c r="J302" s="144"/>
      <c r="K302" s="159"/>
      <c r="L302" s="82"/>
      <c r="M302" s="82"/>
      <c r="N302" s="82"/>
      <c r="O302" s="82"/>
      <c r="P302" s="82"/>
      <c r="Q302" s="82"/>
      <c r="R302" s="82"/>
      <c r="S302" s="82"/>
      <c r="T302" s="82"/>
      <c r="U302" s="82"/>
      <c r="V302" s="82"/>
      <c r="W302" s="82"/>
      <c r="X302" s="160"/>
      <c r="Y302" s="159"/>
      <c r="Z302" s="82"/>
      <c r="AA302" s="82"/>
      <c r="AB302" s="82"/>
      <c r="AC302" s="82"/>
      <c r="AD302" s="82"/>
      <c r="AE302" s="82"/>
      <c r="AF302" s="82"/>
      <c r="AG302" s="82"/>
      <c r="AH302" s="82"/>
      <c r="AI302" s="82"/>
      <c r="AJ302" s="82"/>
      <c r="AK302" s="82"/>
      <c r="AL302" s="82"/>
      <c r="AM302" s="138"/>
      <c r="BF302" s="1" t="b">
        <f>IF($Y301="○",TRUE,IF($Y301="",FALSE,"INPUT_ERROR"))</f>
        <v>0</v>
      </c>
      <c r="BG302" s="1" t="s">
        <v>90</v>
      </c>
      <c r="BH302" s="1">
        <v>9</v>
      </c>
      <c r="BI302" s="10" t="str">
        <f t="shared" si="12"/>
        <v>ITEM9#KBN1_14=FALSE</v>
      </c>
    </row>
    <row r="303" spans="1:61" ht="9.75" hidden="1" customHeight="1">
      <c r="A303" s="141"/>
      <c r="B303" s="142"/>
      <c r="C303" s="142"/>
      <c r="D303" s="142"/>
      <c r="E303" s="142"/>
      <c r="F303" s="142"/>
      <c r="G303" s="142"/>
      <c r="H303" s="142"/>
      <c r="I303" s="143"/>
      <c r="J303" s="144" t="s">
        <v>37</v>
      </c>
      <c r="K303" s="159"/>
      <c r="L303" s="82" t="s">
        <v>57</v>
      </c>
      <c r="M303" s="82"/>
      <c r="N303" s="82"/>
      <c r="O303" s="82"/>
      <c r="P303" s="82"/>
      <c r="Q303" s="82"/>
      <c r="R303" s="82"/>
      <c r="S303" s="82"/>
      <c r="T303" s="82"/>
      <c r="U303" s="82"/>
      <c r="V303" s="82"/>
      <c r="W303" s="82"/>
      <c r="X303" s="160" t="s">
        <v>37</v>
      </c>
      <c r="Y303" s="159"/>
      <c r="Z303" s="82" t="s">
        <v>58</v>
      </c>
      <c r="AA303" s="82"/>
      <c r="AB303" s="82"/>
      <c r="AC303" s="82"/>
      <c r="AD303" s="82"/>
      <c r="AE303" s="82"/>
      <c r="AF303" s="82"/>
      <c r="AG303" s="82"/>
      <c r="AH303" s="82"/>
      <c r="AI303" s="82"/>
      <c r="AJ303" s="82"/>
      <c r="AK303" s="82"/>
      <c r="AL303" s="82"/>
      <c r="AM303" s="138"/>
      <c r="BF303" s="1" t="b">
        <f>IF($K303="○",TRUE,IF($K303="",FALSE,"INPUT_ERROR"))</f>
        <v>0</v>
      </c>
      <c r="BG303" s="1" t="s">
        <v>90</v>
      </c>
      <c r="BH303" s="1">
        <v>10</v>
      </c>
      <c r="BI303" s="10" t="str">
        <f t="shared" si="12"/>
        <v>ITEM10#KBN1_14=FALSE</v>
      </c>
    </row>
    <row r="304" spans="1:61" ht="9.75" hidden="1" customHeight="1">
      <c r="A304" s="141"/>
      <c r="B304" s="142"/>
      <c r="C304" s="142"/>
      <c r="D304" s="142"/>
      <c r="E304" s="142"/>
      <c r="F304" s="142"/>
      <c r="G304" s="142"/>
      <c r="H304" s="142"/>
      <c r="I304" s="143"/>
      <c r="J304" s="144"/>
      <c r="K304" s="159"/>
      <c r="L304" s="82"/>
      <c r="M304" s="82"/>
      <c r="N304" s="82"/>
      <c r="O304" s="82"/>
      <c r="P304" s="82"/>
      <c r="Q304" s="82"/>
      <c r="R304" s="82"/>
      <c r="S304" s="82"/>
      <c r="T304" s="82"/>
      <c r="U304" s="82"/>
      <c r="V304" s="82"/>
      <c r="W304" s="82"/>
      <c r="X304" s="160"/>
      <c r="Y304" s="159"/>
      <c r="Z304" s="82"/>
      <c r="AA304" s="82"/>
      <c r="AB304" s="82"/>
      <c r="AC304" s="82"/>
      <c r="AD304" s="82"/>
      <c r="AE304" s="82"/>
      <c r="AF304" s="82"/>
      <c r="AG304" s="82"/>
      <c r="AH304" s="82"/>
      <c r="AI304" s="82"/>
      <c r="AJ304" s="82"/>
      <c r="AK304" s="82"/>
      <c r="AL304" s="82"/>
      <c r="AM304" s="138"/>
      <c r="BF304" s="1" t="b">
        <f>IF($Y303="○",TRUE,IF($Y303="",FALSE,"INPUT_ERROR"))</f>
        <v>0</v>
      </c>
      <c r="BG304" s="1" t="s">
        <v>90</v>
      </c>
      <c r="BH304" s="1">
        <v>11</v>
      </c>
      <c r="BI304" s="10" t="str">
        <f t="shared" si="12"/>
        <v>ITEM11#KBN1_14=FALSE</v>
      </c>
    </row>
    <row r="305" spans="1:61" ht="9.75" hidden="1" customHeight="1">
      <c r="A305" s="141"/>
      <c r="B305" s="142"/>
      <c r="C305" s="142"/>
      <c r="D305" s="142"/>
      <c r="E305" s="142"/>
      <c r="F305" s="142"/>
      <c r="G305" s="142"/>
      <c r="H305" s="142"/>
      <c r="I305" s="143"/>
      <c r="J305" s="144" t="s">
        <v>37</v>
      </c>
      <c r="K305" s="159"/>
      <c r="L305" s="82" t="s">
        <v>59</v>
      </c>
      <c r="M305" s="82"/>
      <c r="N305" s="82"/>
      <c r="O305" s="160" t="s">
        <v>60</v>
      </c>
      <c r="P305" s="151"/>
      <c r="Q305" s="151"/>
      <c r="R305" s="151"/>
      <c r="S305" s="151"/>
      <c r="T305" s="151"/>
      <c r="U305" s="151"/>
      <c r="V305" s="151"/>
      <c r="W305" s="151"/>
      <c r="X305" s="151"/>
      <c r="Y305" s="151"/>
      <c r="Z305" s="151"/>
      <c r="AA305" s="151"/>
      <c r="AB305" s="151"/>
      <c r="AC305" s="151"/>
      <c r="AD305" s="151"/>
      <c r="AE305" s="151"/>
      <c r="AF305" s="151"/>
      <c r="AG305" s="151"/>
      <c r="AH305" s="151"/>
      <c r="AI305" s="151"/>
      <c r="AJ305" s="151"/>
      <c r="AK305" s="151"/>
      <c r="AL305" s="82" t="s">
        <v>61</v>
      </c>
      <c r="AM305" s="138"/>
      <c r="BF305" s="1" t="b">
        <f>IF($K305="○",TRUE,IF($K305="",FALSE,"INPUT_ERROR"))</f>
        <v>0</v>
      </c>
      <c r="BG305" s="1" t="s">
        <v>90</v>
      </c>
      <c r="BH305" s="1">
        <v>12</v>
      </c>
      <c r="BI305" s="10" t="str">
        <f t="shared" si="12"/>
        <v>ITEM12#KBN1_14=FALSE</v>
      </c>
    </row>
    <row r="306" spans="1:61" ht="9.75" hidden="1" customHeight="1" thickBot="1">
      <c r="A306" s="141"/>
      <c r="B306" s="142"/>
      <c r="C306" s="142"/>
      <c r="D306" s="142"/>
      <c r="E306" s="142"/>
      <c r="F306" s="142"/>
      <c r="G306" s="142"/>
      <c r="H306" s="142"/>
      <c r="I306" s="143"/>
      <c r="J306" s="161"/>
      <c r="K306" s="162"/>
      <c r="L306" s="98"/>
      <c r="M306" s="98"/>
      <c r="N306" s="98"/>
      <c r="O306" s="163"/>
      <c r="P306" s="128"/>
      <c r="Q306" s="128"/>
      <c r="R306" s="128"/>
      <c r="S306" s="128"/>
      <c r="T306" s="128"/>
      <c r="U306" s="128"/>
      <c r="V306" s="128"/>
      <c r="W306" s="128"/>
      <c r="X306" s="128"/>
      <c r="Y306" s="128"/>
      <c r="Z306" s="128"/>
      <c r="AA306" s="128"/>
      <c r="AB306" s="128"/>
      <c r="AC306" s="128"/>
      <c r="AD306" s="128"/>
      <c r="AE306" s="128"/>
      <c r="AF306" s="128"/>
      <c r="AG306" s="128"/>
      <c r="AH306" s="128"/>
      <c r="AI306" s="128"/>
      <c r="AJ306" s="128"/>
      <c r="AK306" s="128"/>
      <c r="AL306" s="98"/>
      <c r="AM306" s="156"/>
      <c r="BG306" s="1" t="s">
        <v>90</v>
      </c>
      <c r="BH306" s="1">
        <v>13</v>
      </c>
      <c r="BI306" s="10" t="str">
        <f>"ITEM" &amp; BH306 &amp; BG306 &amp;"="&amp;  IF(TRIM($P305)="","",$P305)</f>
        <v>ITEM13#KBN1_14=</v>
      </c>
    </row>
    <row r="307" spans="1:61" ht="9.75" hidden="1" customHeight="1">
      <c r="A307" s="164" t="s">
        <v>91</v>
      </c>
      <c r="B307" s="165"/>
      <c r="C307" s="165"/>
      <c r="D307" s="165"/>
      <c r="E307" s="165"/>
      <c r="F307" s="165"/>
      <c r="G307" s="165"/>
      <c r="H307" s="165"/>
      <c r="I307" s="165"/>
      <c r="J307" s="165"/>
      <c r="K307" s="165"/>
      <c r="L307" s="165"/>
      <c r="M307" s="165"/>
      <c r="N307" s="165"/>
      <c r="O307" s="165"/>
      <c r="P307" s="165"/>
      <c r="Q307" s="165"/>
      <c r="R307" s="165"/>
      <c r="S307" s="165"/>
      <c r="T307" s="165"/>
      <c r="U307" s="165"/>
      <c r="V307" s="165"/>
      <c r="W307" s="165"/>
      <c r="X307" s="165"/>
      <c r="Y307" s="165"/>
      <c r="Z307" s="165"/>
      <c r="AA307" s="165"/>
      <c r="AB307" s="165"/>
      <c r="AC307" s="165"/>
      <c r="AD307" s="165"/>
      <c r="AE307" s="165"/>
      <c r="AF307" s="165"/>
      <c r="AG307" s="165"/>
      <c r="AH307" s="165"/>
      <c r="AI307" s="165"/>
      <c r="AJ307" s="165"/>
      <c r="AK307" s="165"/>
      <c r="AL307" s="165"/>
      <c r="AM307" s="166"/>
      <c r="BH307" s="1" t="s">
        <v>28</v>
      </c>
    </row>
    <row r="308" spans="1:61" ht="9.75" hidden="1" customHeight="1" thickBot="1">
      <c r="A308" s="167"/>
      <c r="B308" s="168"/>
      <c r="C308" s="168"/>
      <c r="D308" s="168"/>
      <c r="E308" s="168"/>
      <c r="F308" s="168"/>
      <c r="G308" s="168"/>
      <c r="H308" s="168"/>
      <c r="I308" s="168"/>
      <c r="J308" s="168"/>
      <c r="K308" s="168"/>
      <c r="L308" s="168"/>
      <c r="M308" s="168"/>
      <c r="N308" s="168"/>
      <c r="O308" s="168"/>
      <c r="P308" s="168"/>
      <c r="Q308" s="168"/>
      <c r="R308" s="168"/>
      <c r="S308" s="168"/>
      <c r="T308" s="168"/>
      <c r="U308" s="168"/>
      <c r="V308" s="168"/>
      <c r="W308" s="168"/>
      <c r="X308" s="168"/>
      <c r="Y308" s="168"/>
      <c r="Z308" s="168"/>
      <c r="AA308" s="168"/>
      <c r="AB308" s="168"/>
      <c r="AC308" s="168"/>
      <c r="AD308" s="168"/>
      <c r="AE308" s="168"/>
      <c r="AF308" s="168"/>
      <c r="AG308" s="168"/>
      <c r="AH308" s="168"/>
      <c r="AI308" s="168"/>
      <c r="AJ308" s="168"/>
      <c r="AK308" s="168"/>
      <c r="AL308" s="168"/>
      <c r="AM308" s="169"/>
      <c r="BH308" s="1" t="s">
        <v>28</v>
      </c>
    </row>
    <row r="309" spans="1:61" ht="9.75" hidden="1" customHeight="1">
      <c r="A309" s="120" t="s">
        <v>46</v>
      </c>
      <c r="B309" s="121"/>
      <c r="C309" s="121"/>
      <c r="D309" s="121"/>
      <c r="E309" s="121"/>
      <c r="F309" s="121"/>
      <c r="G309" s="121"/>
      <c r="H309" s="121"/>
      <c r="I309" s="122"/>
      <c r="J309" s="150"/>
      <c r="K309" s="151"/>
      <c r="L309" s="151"/>
      <c r="M309" s="151"/>
      <c r="N309" s="151"/>
      <c r="O309" s="151"/>
      <c r="P309" s="151"/>
      <c r="Q309" s="151"/>
      <c r="R309" s="151"/>
      <c r="S309" s="151"/>
      <c r="T309" s="151"/>
      <c r="U309" s="151"/>
      <c r="V309" s="151"/>
      <c r="W309" s="151"/>
      <c r="X309" s="151"/>
      <c r="Y309" s="151"/>
      <c r="Z309" s="151"/>
      <c r="AA309" s="151"/>
      <c r="AB309" s="151"/>
      <c r="AC309" s="151"/>
      <c r="AD309" s="151"/>
      <c r="AE309" s="151"/>
      <c r="AF309" s="151"/>
      <c r="AG309" s="151"/>
      <c r="AH309" s="151"/>
      <c r="AI309" s="151"/>
      <c r="AJ309" s="151"/>
      <c r="AK309" s="151"/>
      <c r="AL309" s="151"/>
      <c r="AM309" s="152"/>
      <c r="BG309" s="1" t="s">
        <v>92</v>
      </c>
      <c r="BH309" s="1">
        <v>4</v>
      </c>
      <c r="BI309" s="10" t="str">
        <f>"ITEM" &amp; BH309 &amp; BG309 &amp;"="&amp; IF(TRIM($J309)="","",$J309)</f>
        <v>ITEM4#KBN1_15=</v>
      </c>
    </row>
    <row r="310" spans="1:61" ht="9.75" hidden="1" customHeight="1">
      <c r="A310" s="141"/>
      <c r="B310" s="142"/>
      <c r="C310" s="142"/>
      <c r="D310" s="142"/>
      <c r="E310" s="142"/>
      <c r="F310" s="142"/>
      <c r="G310" s="142"/>
      <c r="H310" s="142"/>
      <c r="I310" s="143"/>
      <c r="J310" s="150"/>
      <c r="K310" s="151"/>
      <c r="L310" s="151"/>
      <c r="M310" s="151"/>
      <c r="N310" s="151"/>
      <c r="O310" s="151"/>
      <c r="P310" s="151"/>
      <c r="Q310" s="151"/>
      <c r="R310" s="151"/>
      <c r="S310" s="151"/>
      <c r="T310" s="151"/>
      <c r="U310" s="151"/>
      <c r="V310" s="151"/>
      <c r="W310" s="151"/>
      <c r="X310" s="151"/>
      <c r="Y310" s="151"/>
      <c r="Z310" s="151"/>
      <c r="AA310" s="151"/>
      <c r="AB310" s="151"/>
      <c r="AC310" s="151"/>
      <c r="AD310" s="151"/>
      <c r="AE310" s="151"/>
      <c r="AF310" s="151"/>
      <c r="AG310" s="151"/>
      <c r="AH310" s="151"/>
      <c r="AI310" s="151"/>
      <c r="AJ310" s="151"/>
      <c r="AK310" s="151"/>
      <c r="AL310" s="151"/>
      <c r="AM310" s="152"/>
      <c r="BH310" s="1" t="s">
        <v>28</v>
      </c>
    </row>
    <row r="311" spans="1:61" ht="9.75" hidden="1" customHeight="1">
      <c r="A311" s="120" t="s">
        <v>48</v>
      </c>
      <c r="B311" s="121"/>
      <c r="C311" s="121"/>
      <c r="D311" s="121"/>
      <c r="E311" s="121"/>
      <c r="F311" s="121"/>
      <c r="G311" s="121"/>
      <c r="H311" s="121"/>
      <c r="I311" s="122"/>
      <c r="J311" s="136"/>
      <c r="K311" s="126"/>
      <c r="L311" s="126"/>
      <c r="M311" s="126"/>
      <c r="N311" s="126"/>
      <c r="O311" s="126"/>
      <c r="P311" s="126"/>
      <c r="Q311" s="126"/>
      <c r="R311" s="126"/>
      <c r="S311" s="126"/>
      <c r="T311" s="126"/>
      <c r="U311" s="126"/>
      <c r="V311" s="126"/>
      <c r="W311" s="126"/>
      <c r="X311" s="126"/>
      <c r="Y311" s="126"/>
      <c r="Z311" s="126"/>
      <c r="AA311" s="126"/>
      <c r="AB311" s="126"/>
      <c r="AC311" s="126"/>
      <c r="AD311" s="126"/>
      <c r="AE311" s="126"/>
      <c r="AF311" s="126"/>
      <c r="AG311" s="126"/>
      <c r="AH311" s="126"/>
      <c r="AI311" s="126"/>
      <c r="AJ311" s="126"/>
      <c r="AK311" s="126"/>
      <c r="AL311" s="126"/>
      <c r="AM311" s="127"/>
      <c r="BG311" s="1" t="s">
        <v>92</v>
      </c>
      <c r="BH311" s="1" t="s">
        <v>49</v>
      </c>
      <c r="BI311" s="10" t="str">
        <f>"ITEM" &amp; BH311 &amp; BG311 &amp;"="&amp; IF(TRIM($J311)="","",$J311)</f>
        <v>ITEM5_1#KBN1_15=</v>
      </c>
    </row>
    <row r="312" spans="1:61" ht="9.75" hidden="1" customHeight="1">
      <c r="A312" s="141"/>
      <c r="B312" s="142"/>
      <c r="C312" s="142"/>
      <c r="D312" s="142"/>
      <c r="E312" s="142"/>
      <c r="F312" s="142"/>
      <c r="G312" s="142"/>
      <c r="H312" s="142"/>
      <c r="I312" s="143"/>
      <c r="J312" s="150"/>
      <c r="K312" s="151"/>
      <c r="L312" s="151"/>
      <c r="M312" s="151"/>
      <c r="N312" s="151"/>
      <c r="O312" s="151"/>
      <c r="P312" s="151"/>
      <c r="Q312" s="151"/>
      <c r="R312" s="151"/>
      <c r="S312" s="151"/>
      <c r="T312" s="151"/>
      <c r="U312" s="151"/>
      <c r="V312" s="151"/>
      <c r="W312" s="151"/>
      <c r="X312" s="151"/>
      <c r="Y312" s="151"/>
      <c r="Z312" s="151"/>
      <c r="AA312" s="151"/>
      <c r="AB312" s="151"/>
      <c r="AC312" s="151"/>
      <c r="AD312" s="151"/>
      <c r="AE312" s="151"/>
      <c r="AF312" s="151"/>
      <c r="AG312" s="151"/>
      <c r="AH312" s="151"/>
      <c r="AI312" s="151"/>
      <c r="AJ312" s="151"/>
      <c r="AK312" s="151"/>
      <c r="AL312" s="151"/>
      <c r="AM312" s="152"/>
      <c r="BH312" s="1" t="s">
        <v>28</v>
      </c>
    </row>
    <row r="313" spans="1:61" ht="9.75" hidden="1" customHeight="1">
      <c r="A313" s="141"/>
      <c r="B313" s="142"/>
      <c r="C313" s="142"/>
      <c r="D313" s="142"/>
      <c r="E313" s="142"/>
      <c r="F313" s="142"/>
      <c r="G313" s="142"/>
      <c r="H313" s="142"/>
      <c r="I313" s="143"/>
      <c r="J313" s="150"/>
      <c r="K313" s="151"/>
      <c r="L313" s="151"/>
      <c r="M313" s="151"/>
      <c r="N313" s="151"/>
      <c r="O313" s="151"/>
      <c r="P313" s="151"/>
      <c r="Q313" s="151"/>
      <c r="R313" s="151"/>
      <c r="S313" s="151"/>
      <c r="T313" s="151"/>
      <c r="U313" s="151"/>
      <c r="V313" s="151"/>
      <c r="W313" s="151"/>
      <c r="X313" s="151"/>
      <c r="Y313" s="151"/>
      <c r="Z313" s="151"/>
      <c r="AA313" s="151"/>
      <c r="AB313" s="151"/>
      <c r="AC313" s="151"/>
      <c r="AD313" s="151"/>
      <c r="AE313" s="151"/>
      <c r="AF313" s="151"/>
      <c r="AG313" s="151"/>
      <c r="AH313" s="151"/>
      <c r="AI313" s="151"/>
      <c r="AJ313" s="151"/>
      <c r="AK313" s="151"/>
      <c r="AL313" s="151"/>
      <c r="AM313" s="152"/>
      <c r="BH313" s="1" t="s">
        <v>28</v>
      </c>
    </row>
    <row r="314" spans="1:61" ht="9.75" hidden="1" customHeight="1">
      <c r="A314" s="141"/>
      <c r="B314" s="142"/>
      <c r="C314" s="142"/>
      <c r="D314" s="142"/>
      <c r="E314" s="142"/>
      <c r="F314" s="142"/>
      <c r="G314" s="142"/>
      <c r="H314" s="142"/>
      <c r="I314" s="143"/>
      <c r="J314" s="150"/>
      <c r="K314" s="151"/>
      <c r="L314" s="151"/>
      <c r="M314" s="151"/>
      <c r="N314" s="151"/>
      <c r="O314" s="151"/>
      <c r="P314" s="151"/>
      <c r="Q314" s="151"/>
      <c r="R314" s="151"/>
      <c r="S314" s="151"/>
      <c r="T314" s="151"/>
      <c r="U314" s="151"/>
      <c r="V314" s="151"/>
      <c r="W314" s="151"/>
      <c r="X314" s="151"/>
      <c r="Y314" s="151"/>
      <c r="Z314" s="151"/>
      <c r="AA314" s="151"/>
      <c r="AB314" s="151"/>
      <c r="AC314" s="151"/>
      <c r="AD314" s="151"/>
      <c r="AE314" s="151"/>
      <c r="AF314" s="151"/>
      <c r="AG314" s="151"/>
      <c r="AH314" s="151"/>
      <c r="AI314" s="151"/>
      <c r="AJ314" s="151"/>
      <c r="AK314" s="151"/>
      <c r="AL314" s="151"/>
      <c r="AM314" s="152"/>
      <c r="BH314" s="1" t="s">
        <v>28</v>
      </c>
    </row>
    <row r="315" spans="1:61" ht="9.75" hidden="1" customHeight="1">
      <c r="A315" s="141"/>
      <c r="B315" s="142"/>
      <c r="C315" s="142"/>
      <c r="D315" s="142"/>
      <c r="E315" s="142"/>
      <c r="F315" s="142"/>
      <c r="G315" s="142"/>
      <c r="H315" s="142"/>
      <c r="I315" s="143"/>
      <c r="J315" s="150"/>
      <c r="K315" s="151"/>
      <c r="L315" s="151"/>
      <c r="M315" s="151"/>
      <c r="N315" s="151"/>
      <c r="O315" s="151"/>
      <c r="P315" s="151"/>
      <c r="Q315" s="151"/>
      <c r="R315" s="151"/>
      <c r="S315" s="151"/>
      <c r="T315" s="151"/>
      <c r="U315" s="151"/>
      <c r="V315" s="151"/>
      <c r="W315" s="151"/>
      <c r="X315" s="151"/>
      <c r="Y315" s="151"/>
      <c r="Z315" s="151"/>
      <c r="AA315" s="151"/>
      <c r="AB315" s="151"/>
      <c r="AC315" s="151"/>
      <c r="AD315" s="151"/>
      <c r="AE315" s="151"/>
      <c r="AF315" s="151"/>
      <c r="AG315" s="151"/>
      <c r="AH315" s="151"/>
      <c r="AI315" s="151"/>
      <c r="AJ315" s="151"/>
      <c r="AK315" s="151"/>
      <c r="AL315" s="151"/>
      <c r="AM315" s="152"/>
      <c r="BH315" s="1" t="s">
        <v>28</v>
      </c>
    </row>
    <row r="316" spans="1:61" ht="9.75" hidden="1" customHeight="1">
      <c r="A316" s="141"/>
      <c r="B316" s="142"/>
      <c r="C316" s="142"/>
      <c r="D316" s="142"/>
      <c r="E316" s="142"/>
      <c r="F316" s="142"/>
      <c r="G316" s="142"/>
      <c r="H316" s="142"/>
      <c r="I316" s="143"/>
      <c r="J316" s="150"/>
      <c r="K316" s="151"/>
      <c r="L316" s="151"/>
      <c r="M316" s="151"/>
      <c r="N316" s="151"/>
      <c r="O316" s="151"/>
      <c r="P316" s="151"/>
      <c r="Q316" s="151"/>
      <c r="R316" s="151"/>
      <c r="S316" s="151"/>
      <c r="T316" s="151"/>
      <c r="U316" s="151"/>
      <c r="V316" s="151"/>
      <c r="W316" s="151"/>
      <c r="X316" s="151"/>
      <c r="Y316" s="151"/>
      <c r="Z316" s="151"/>
      <c r="AA316" s="151"/>
      <c r="AB316" s="151"/>
      <c r="AC316" s="151"/>
      <c r="AD316" s="151"/>
      <c r="AE316" s="151"/>
      <c r="AF316" s="151"/>
      <c r="AG316" s="151"/>
      <c r="AH316" s="151"/>
      <c r="AI316" s="151"/>
      <c r="AJ316" s="151"/>
      <c r="AK316" s="151"/>
      <c r="AL316" s="151"/>
      <c r="AM316" s="152"/>
      <c r="BH316" s="1" t="s">
        <v>28</v>
      </c>
    </row>
    <row r="317" spans="1:61" ht="9.75" hidden="1" customHeight="1">
      <c r="A317" s="141"/>
      <c r="B317" s="142"/>
      <c r="C317" s="142"/>
      <c r="D317" s="142"/>
      <c r="E317" s="142"/>
      <c r="F317" s="142"/>
      <c r="G317" s="142"/>
      <c r="H317" s="142"/>
      <c r="I317" s="143"/>
      <c r="J317" s="150"/>
      <c r="K317" s="151"/>
      <c r="L317" s="151"/>
      <c r="M317" s="151"/>
      <c r="N317" s="151"/>
      <c r="O317" s="151"/>
      <c r="P317" s="151"/>
      <c r="Q317" s="151"/>
      <c r="R317" s="151"/>
      <c r="S317" s="151"/>
      <c r="T317" s="151"/>
      <c r="U317" s="151"/>
      <c r="V317" s="151"/>
      <c r="W317" s="151"/>
      <c r="X317" s="151"/>
      <c r="Y317" s="151"/>
      <c r="Z317" s="151"/>
      <c r="AA317" s="151"/>
      <c r="AB317" s="151"/>
      <c r="AC317" s="151"/>
      <c r="AD317" s="151"/>
      <c r="AE317" s="151"/>
      <c r="AF317" s="151"/>
      <c r="AG317" s="151"/>
      <c r="AH317" s="151"/>
      <c r="AI317" s="151"/>
      <c r="AJ317" s="151"/>
      <c r="AK317" s="151"/>
      <c r="AL317" s="151"/>
      <c r="AM317" s="152"/>
      <c r="BG317" s="1" t="s">
        <v>92</v>
      </c>
      <c r="BH317" s="1" t="s">
        <v>50</v>
      </c>
      <c r="BI317" s="10" t="str">
        <f>"ITEM" &amp; BH317 &amp; BG317 &amp;"="&amp; IF(TRIM($J317)="","",$J317)</f>
        <v>ITEM5_2#KBN1_15=</v>
      </c>
    </row>
    <row r="318" spans="1:61" ht="9.75" hidden="1" customHeight="1">
      <c r="A318" s="123"/>
      <c r="B318" s="124"/>
      <c r="C318" s="124"/>
      <c r="D318" s="124"/>
      <c r="E318" s="124"/>
      <c r="F318" s="124"/>
      <c r="G318" s="124"/>
      <c r="H318" s="124"/>
      <c r="I318" s="125"/>
      <c r="J318" s="137"/>
      <c r="K318" s="128"/>
      <c r="L318" s="128"/>
      <c r="M318" s="128"/>
      <c r="N318" s="128"/>
      <c r="O318" s="128"/>
      <c r="P318" s="128"/>
      <c r="Q318" s="128"/>
      <c r="R318" s="128"/>
      <c r="S318" s="128"/>
      <c r="T318" s="128"/>
      <c r="U318" s="128"/>
      <c r="V318" s="128"/>
      <c r="W318" s="128"/>
      <c r="X318" s="128"/>
      <c r="Y318" s="128"/>
      <c r="Z318" s="128"/>
      <c r="AA318" s="128"/>
      <c r="AB318" s="128"/>
      <c r="AC318" s="128"/>
      <c r="AD318" s="128"/>
      <c r="AE318" s="128"/>
      <c r="AF318" s="128"/>
      <c r="AG318" s="128"/>
      <c r="AH318" s="128"/>
      <c r="AI318" s="128"/>
      <c r="AJ318" s="128"/>
      <c r="AK318" s="128"/>
      <c r="AL318" s="128"/>
      <c r="AM318" s="129"/>
      <c r="BG318" s="1" t="s">
        <v>92</v>
      </c>
      <c r="BH318" s="1" t="s">
        <v>51</v>
      </c>
      <c r="BI318" s="10" t="str">
        <f>"ITEM" &amp; BH318 &amp; BG318 &amp;"="&amp; IF(TRIM($J318)="","",$J318)</f>
        <v>ITEM5_3#KBN1_15=</v>
      </c>
    </row>
    <row r="319" spans="1:61" ht="9.75" hidden="1" customHeight="1">
      <c r="A319" s="120" t="s">
        <v>52</v>
      </c>
      <c r="B319" s="121"/>
      <c r="C319" s="121"/>
      <c r="D319" s="121"/>
      <c r="E319" s="121"/>
      <c r="F319" s="121"/>
      <c r="G319" s="121"/>
      <c r="H319" s="121"/>
      <c r="I319" s="122"/>
      <c r="J319" s="144" t="s">
        <v>37</v>
      </c>
      <c r="K319" s="159"/>
      <c r="L319" s="82" t="s">
        <v>53</v>
      </c>
      <c r="M319" s="82"/>
      <c r="N319" s="82"/>
      <c r="O319" s="82"/>
      <c r="P319" s="82"/>
      <c r="Q319" s="82"/>
      <c r="R319" s="82"/>
      <c r="S319" s="82"/>
      <c r="T319" s="82"/>
      <c r="U319" s="82"/>
      <c r="V319" s="82"/>
      <c r="W319" s="82"/>
      <c r="X319" s="160" t="s">
        <v>37</v>
      </c>
      <c r="Y319" s="159"/>
      <c r="Z319" s="154" t="s">
        <v>54</v>
      </c>
      <c r="AA319" s="154"/>
      <c r="AB319" s="154"/>
      <c r="AC319" s="154"/>
      <c r="AD319" s="154"/>
      <c r="AE319" s="154"/>
      <c r="AF319" s="154"/>
      <c r="AG319" s="154"/>
      <c r="AH319" s="154"/>
      <c r="AI319" s="154"/>
      <c r="AJ319" s="154"/>
      <c r="AK319" s="154"/>
      <c r="AL319" s="154"/>
      <c r="AM319" s="155"/>
      <c r="BF319" s="1" t="b">
        <f>IF($K319="○",TRUE,IF($K319="",FALSE,"INPUT_ERROR"))</f>
        <v>0</v>
      </c>
      <c r="BG319" s="1" t="s">
        <v>92</v>
      </c>
      <c r="BH319" s="1">
        <v>6</v>
      </c>
      <c r="BI319" s="10" t="str">
        <f>"ITEM" &amp; BH319&amp; BG319 &amp; "="&amp; BF319</f>
        <v>ITEM6#KBN1_15=FALSE</v>
      </c>
    </row>
    <row r="320" spans="1:61" ht="9.75" hidden="1" customHeight="1">
      <c r="A320" s="141"/>
      <c r="B320" s="142"/>
      <c r="C320" s="142"/>
      <c r="D320" s="142"/>
      <c r="E320" s="142"/>
      <c r="F320" s="142"/>
      <c r="G320" s="142"/>
      <c r="H320" s="142"/>
      <c r="I320" s="143"/>
      <c r="J320" s="144"/>
      <c r="K320" s="159"/>
      <c r="L320" s="82"/>
      <c r="M320" s="82"/>
      <c r="N320" s="82"/>
      <c r="O320" s="82"/>
      <c r="P320" s="82"/>
      <c r="Q320" s="82"/>
      <c r="R320" s="82"/>
      <c r="S320" s="82"/>
      <c r="T320" s="82"/>
      <c r="U320" s="82"/>
      <c r="V320" s="82"/>
      <c r="W320" s="82"/>
      <c r="X320" s="160"/>
      <c r="Y320" s="159"/>
      <c r="Z320" s="82"/>
      <c r="AA320" s="82"/>
      <c r="AB320" s="82"/>
      <c r="AC320" s="82"/>
      <c r="AD320" s="82"/>
      <c r="AE320" s="82"/>
      <c r="AF320" s="82"/>
      <c r="AG320" s="82"/>
      <c r="AH320" s="82"/>
      <c r="AI320" s="82"/>
      <c r="AJ320" s="82"/>
      <c r="AK320" s="82"/>
      <c r="AL320" s="82"/>
      <c r="AM320" s="138"/>
      <c r="BF320" s="1" t="b">
        <f>IF($Y319="○",TRUE,IF($Y319="",FALSE,"INPUT_ERROR"))</f>
        <v>0</v>
      </c>
      <c r="BG320" s="1" t="s">
        <v>92</v>
      </c>
      <c r="BH320" s="1">
        <v>7</v>
      </c>
      <c r="BI320" s="10" t="str">
        <f t="shared" ref="BI320:BI325" si="13">"ITEM" &amp; BH320 &amp; BG320 &amp;"="&amp; BF320</f>
        <v>ITEM7#KBN1_15=FALSE</v>
      </c>
    </row>
    <row r="321" spans="1:61" ht="9.75" hidden="1" customHeight="1">
      <c r="A321" s="141"/>
      <c r="B321" s="142"/>
      <c r="C321" s="142"/>
      <c r="D321" s="142"/>
      <c r="E321" s="142"/>
      <c r="F321" s="142"/>
      <c r="G321" s="142"/>
      <c r="H321" s="142"/>
      <c r="I321" s="143"/>
      <c r="J321" s="144" t="s">
        <v>37</v>
      </c>
      <c r="K321" s="159"/>
      <c r="L321" s="82" t="s">
        <v>55</v>
      </c>
      <c r="M321" s="82"/>
      <c r="N321" s="82"/>
      <c r="O321" s="82"/>
      <c r="P321" s="82"/>
      <c r="Q321" s="82"/>
      <c r="R321" s="82"/>
      <c r="S321" s="82"/>
      <c r="T321" s="82"/>
      <c r="U321" s="82"/>
      <c r="V321" s="82"/>
      <c r="W321" s="82"/>
      <c r="X321" s="160" t="s">
        <v>37</v>
      </c>
      <c r="Y321" s="159"/>
      <c r="Z321" s="82" t="s">
        <v>56</v>
      </c>
      <c r="AA321" s="82"/>
      <c r="AB321" s="82"/>
      <c r="AC321" s="82"/>
      <c r="AD321" s="82"/>
      <c r="AE321" s="82"/>
      <c r="AF321" s="82"/>
      <c r="AG321" s="82"/>
      <c r="AH321" s="82"/>
      <c r="AI321" s="82"/>
      <c r="AJ321" s="82"/>
      <c r="AK321" s="82"/>
      <c r="AL321" s="82"/>
      <c r="AM321" s="138"/>
      <c r="BF321" s="1" t="b">
        <f>IF($K321="○",TRUE,IF($K321="",FALSE,"INPUT_ERROR"))</f>
        <v>0</v>
      </c>
      <c r="BG321" s="1" t="s">
        <v>92</v>
      </c>
      <c r="BH321" s="1">
        <v>8</v>
      </c>
      <c r="BI321" s="10" t="str">
        <f t="shared" si="13"/>
        <v>ITEM8#KBN1_15=FALSE</v>
      </c>
    </row>
    <row r="322" spans="1:61" ht="9.75" hidden="1" customHeight="1">
      <c r="A322" s="141"/>
      <c r="B322" s="142"/>
      <c r="C322" s="142"/>
      <c r="D322" s="142"/>
      <c r="E322" s="142"/>
      <c r="F322" s="142"/>
      <c r="G322" s="142"/>
      <c r="H322" s="142"/>
      <c r="I322" s="143"/>
      <c r="J322" s="144"/>
      <c r="K322" s="159"/>
      <c r="L322" s="82"/>
      <c r="M322" s="82"/>
      <c r="N322" s="82"/>
      <c r="O322" s="82"/>
      <c r="P322" s="82"/>
      <c r="Q322" s="82"/>
      <c r="R322" s="82"/>
      <c r="S322" s="82"/>
      <c r="T322" s="82"/>
      <c r="U322" s="82"/>
      <c r="V322" s="82"/>
      <c r="W322" s="82"/>
      <c r="X322" s="160"/>
      <c r="Y322" s="159"/>
      <c r="Z322" s="82"/>
      <c r="AA322" s="82"/>
      <c r="AB322" s="82"/>
      <c r="AC322" s="82"/>
      <c r="AD322" s="82"/>
      <c r="AE322" s="82"/>
      <c r="AF322" s="82"/>
      <c r="AG322" s="82"/>
      <c r="AH322" s="82"/>
      <c r="AI322" s="82"/>
      <c r="AJ322" s="82"/>
      <c r="AK322" s="82"/>
      <c r="AL322" s="82"/>
      <c r="AM322" s="138"/>
      <c r="BF322" s="1" t="b">
        <f>IF($Y321="○",TRUE,IF($Y321="",FALSE,"INPUT_ERROR"))</f>
        <v>0</v>
      </c>
      <c r="BG322" s="1" t="s">
        <v>92</v>
      </c>
      <c r="BH322" s="1">
        <v>9</v>
      </c>
      <c r="BI322" s="10" t="str">
        <f t="shared" si="13"/>
        <v>ITEM9#KBN1_15=FALSE</v>
      </c>
    </row>
    <row r="323" spans="1:61" ht="9.75" hidden="1" customHeight="1">
      <c r="A323" s="141"/>
      <c r="B323" s="142"/>
      <c r="C323" s="142"/>
      <c r="D323" s="142"/>
      <c r="E323" s="142"/>
      <c r="F323" s="142"/>
      <c r="G323" s="142"/>
      <c r="H323" s="142"/>
      <c r="I323" s="143"/>
      <c r="J323" s="144" t="s">
        <v>37</v>
      </c>
      <c r="K323" s="159"/>
      <c r="L323" s="82" t="s">
        <v>57</v>
      </c>
      <c r="M323" s="82"/>
      <c r="N323" s="82"/>
      <c r="O323" s="82"/>
      <c r="P323" s="82"/>
      <c r="Q323" s="82"/>
      <c r="R323" s="82"/>
      <c r="S323" s="82"/>
      <c r="T323" s="82"/>
      <c r="U323" s="82"/>
      <c r="V323" s="82"/>
      <c r="W323" s="82"/>
      <c r="X323" s="160" t="s">
        <v>37</v>
      </c>
      <c r="Y323" s="159"/>
      <c r="Z323" s="82" t="s">
        <v>58</v>
      </c>
      <c r="AA323" s="82"/>
      <c r="AB323" s="82"/>
      <c r="AC323" s="82"/>
      <c r="AD323" s="82"/>
      <c r="AE323" s="82"/>
      <c r="AF323" s="82"/>
      <c r="AG323" s="82"/>
      <c r="AH323" s="82"/>
      <c r="AI323" s="82"/>
      <c r="AJ323" s="82"/>
      <c r="AK323" s="82"/>
      <c r="AL323" s="82"/>
      <c r="AM323" s="138"/>
      <c r="BF323" s="1" t="b">
        <f>IF($K323="○",TRUE,IF($K323="",FALSE,"INPUT_ERROR"))</f>
        <v>0</v>
      </c>
      <c r="BG323" s="1" t="s">
        <v>92</v>
      </c>
      <c r="BH323" s="1">
        <v>10</v>
      </c>
      <c r="BI323" s="10" t="str">
        <f t="shared" si="13"/>
        <v>ITEM10#KBN1_15=FALSE</v>
      </c>
    </row>
    <row r="324" spans="1:61" ht="9.75" hidden="1" customHeight="1">
      <c r="A324" s="141"/>
      <c r="B324" s="142"/>
      <c r="C324" s="142"/>
      <c r="D324" s="142"/>
      <c r="E324" s="142"/>
      <c r="F324" s="142"/>
      <c r="G324" s="142"/>
      <c r="H324" s="142"/>
      <c r="I324" s="143"/>
      <c r="J324" s="144"/>
      <c r="K324" s="159"/>
      <c r="L324" s="82"/>
      <c r="M324" s="82"/>
      <c r="N324" s="82"/>
      <c r="O324" s="82"/>
      <c r="P324" s="82"/>
      <c r="Q324" s="82"/>
      <c r="R324" s="82"/>
      <c r="S324" s="82"/>
      <c r="T324" s="82"/>
      <c r="U324" s="82"/>
      <c r="V324" s="82"/>
      <c r="W324" s="82"/>
      <c r="X324" s="160"/>
      <c r="Y324" s="159"/>
      <c r="Z324" s="82"/>
      <c r="AA324" s="82"/>
      <c r="AB324" s="82"/>
      <c r="AC324" s="82"/>
      <c r="AD324" s="82"/>
      <c r="AE324" s="82"/>
      <c r="AF324" s="82"/>
      <c r="AG324" s="82"/>
      <c r="AH324" s="82"/>
      <c r="AI324" s="82"/>
      <c r="AJ324" s="82"/>
      <c r="AK324" s="82"/>
      <c r="AL324" s="82"/>
      <c r="AM324" s="138"/>
      <c r="BF324" s="1" t="b">
        <f>IF($Y323="○",TRUE,IF($Y323="",FALSE,"INPUT_ERROR"))</f>
        <v>0</v>
      </c>
      <c r="BG324" s="1" t="s">
        <v>92</v>
      </c>
      <c r="BH324" s="1">
        <v>11</v>
      </c>
      <c r="BI324" s="10" t="str">
        <f t="shared" si="13"/>
        <v>ITEM11#KBN1_15=FALSE</v>
      </c>
    </row>
    <row r="325" spans="1:61" ht="9.75" hidden="1" customHeight="1">
      <c r="A325" s="141"/>
      <c r="B325" s="142"/>
      <c r="C325" s="142"/>
      <c r="D325" s="142"/>
      <c r="E325" s="142"/>
      <c r="F325" s="142"/>
      <c r="G325" s="142"/>
      <c r="H325" s="142"/>
      <c r="I325" s="143"/>
      <c r="J325" s="144" t="s">
        <v>37</v>
      </c>
      <c r="K325" s="159"/>
      <c r="L325" s="82" t="s">
        <v>59</v>
      </c>
      <c r="M325" s="82"/>
      <c r="N325" s="82"/>
      <c r="O325" s="160" t="s">
        <v>60</v>
      </c>
      <c r="P325" s="151"/>
      <c r="Q325" s="151"/>
      <c r="R325" s="151"/>
      <c r="S325" s="151"/>
      <c r="T325" s="151"/>
      <c r="U325" s="151"/>
      <c r="V325" s="151"/>
      <c r="W325" s="151"/>
      <c r="X325" s="151"/>
      <c r="Y325" s="151"/>
      <c r="Z325" s="151"/>
      <c r="AA325" s="151"/>
      <c r="AB325" s="151"/>
      <c r="AC325" s="151"/>
      <c r="AD325" s="151"/>
      <c r="AE325" s="151"/>
      <c r="AF325" s="151"/>
      <c r="AG325" s="151"/>
      <c r="AH325" s="151"/>
      <c r="AI325" s="151"/>
      <c r="AJ325" s="151"/>
      <c r="AK325" s="151"/>
      <c r="AL325" s="82" t="s">
        <v>61</v>
      </c>
      <c r="AM325" s="138"/>
      <c r="BF325" s="1" t="b">
        <f>IF($K325="○",TRUE,IF($K325="",FALSE,"INPUT_ERROR"))</f>
        <v>0</v>
      </c>
      <c r="BG325" s="1" t="s">
        <v>92</v>
      </c>
      <c r="BH325" s="1">
        <v>12</v>
      </c>
      <c r="BI325" s="10" t="str">
        <f t="shared" si="13"/>
        <v>ITEM12#KBN1_15=FALSE</v>
      </c>
    </row>
    <row r="326" spans="1:61" ht="9.75" hidden="1" customHeight="1">
      <c r="A326" s="123"/>
      <c r="B326" s="124"/>
      <c r="C326" s="124"/>
      <c r="D326" s="124"/>
      <c r="E326" s="124"/>
      <c r="F326" s="124"/>
      <c r="G326" s="124"/>
      <c r="H326" s="124"/>
      <c r="I326" s="125"/>
      <c r="J326" s="161"/>
      <c r="K326" s="162"/>
      <c r="L326" s="98"/>
      <c r="M326" s="98"/>
      <c r="N326" s="98"/>
      <c r="O326" s="163"/>
      <c r="P326" s="128"/>
      <c r="Q326" s="128"/>
      <c r="R326" s="128"/>
      <c r="S326" s="128"/>
      <c r="T326" s="128"/>
      <c r="U326" s="128"/>
      <c r="V326" s="128"/>
      <c r="W326" s="128"/>
      <c r="X326" s="128"/>
      <c r="Y326" s="128"/>
      <c r="Z326" s="128"/>
      <c r="AA326" s="128"/>
      <c r="AB326" s="128"/>
      <c r="AC326" s="128"/>
      <c r="AD326" s="128"/>
      <c r="AE326" s="128"/>
      <c r="AF326" s="128"/>
      <c r="AG326" s="128"/>
      <c r="AH326" s="128"/>
      <c r="AI326" s="128"/>
      <c r="AJ326" s="128"/>
      <c r="AK326" s="128"/>
      <c r="AL326" s="98"/>
      <c r="AM326" s="156"/>
      <c r="BG326" s="1" t="s">
        <v>92</v>
      </c>
      <c r="BH326" s="1">
        <v>13</v>
      </c>
      <c r="BI326" s="10" t="str">
        <f>"ITEM" &amp; BH326 &amp; BG326 &amp;"="&amp;  IF(TRIM($P325)="","",$P325)</f>
        <v>ITEM13#KBN1_15=</v>
      </c>
    </row>
    <row r="327" spans="1:61" ht="9.75" customHeight="1">
      <c r="A327" s="170" t="s">
        <v>93</v>
      </c>
      <c r="B327" s="171"/>
      <c r="C327" s="171"/>
      <c r="D327" s="171"/>
      <c r="E327" s="171"/>
      <c r="F327" s="171"/>
      <c r="G327" s="171"/>
      <c r="H327" s="171"/>
      <c r="I327" s="171"/>
      <c r="J327" s="171"/>
      <c r="K327" s="171"/>
      <c r="L327" s="171"/>
      <c r="M327" s="171"/>
      <c r="N327" s="171"/>
      <c r="O327" s="171"/>
      <c r="P327" s="171"/>
      <c r="Q327" s="171"/>
      <c r="R327" s="171"/>
      <c r="S327" s="171"/>
      <c r="T327" s="171"/>
      <c r="U327" s="171"/>
      <c r="V327" s="171"/>
      <c r="W327" s="171"/>
      <c r="X327" s="171"/>
      <c r="Y327" s="171"/>
      <c r="Z327" s="171"/>
      <c r="AA327" s="171"/>
      <c r="AB327" s="171"/>
      <c r="AC327" s="171"/>
      <c r="AD327" s="171"/>
      <c r="AE327" s="171"/>
      <c r="AF327" s="171"/>
      <c r="AG327" s="171"/>
      <c r="AH327" s="171"/>
      <c r="AI327" s="171"/>
      <c r="AJ327" s="171"/>
      <c r="AK327" s="171"/>
      <c r="AL327" s="171"/>
      <c r="AM327" s="172"/>
    </row>
    <row r="328" spans="1:61" ht="9.75" customHeight="1">
      <c r="A328" s="173"/>
      <c r="B328" s="174"/>
      <c r="C328" s="174"/>
      <c r="D328" s="174"/>
      <c r="E328" s="174"/>
      <c r="F328" s="174"/>
      <c r="G328" s="174"/>
      <c r="H328" s="174"/>
      <c r="I328" s="174"/>
      <c r="J328" s="174"/>
      <c r="K328" s="174"/>
      <c r="L328" s="174"/>
      <c r="M328" s="174"/>
      <c r="N328" s="174"/>
      <c r="O328" s="174"/>
      <c r="P328" s="174"/>
      <c r="Q328" s="174"/>
      <c r="R328" s="174"/>
      <c r="S328" s="174"/>
      <c r="T328" s="174"/>
      <c r="U328" s="174"/>
      <c r="V328" s="174"/>
      <c r="W328" s="174"/>
      <c r="X328" s="174"/>
      <c r="Y328" s="174"/>
      <c r="Z328" s="174"/>
      <c r="AA328" s="174"/>
      <c r="AB328" s="174"/>
      <c r="AC328" s="174"/>
      <c r="AD328" s="174"/>
      <c r="AE328" s="174"/>
      <c r="AF328" s="174"/>
      <c r="AG328" s="174"/>
      <c r="AH328" s="174"/>
      <c r="AI328" s="174"/>
      <c r="AJ328" s="174"/>
      <c r="AK328" s="174"/>
      <c r="AL328" s="174"/>
      <c r="AM328" s="175"/>
      <c r="BH328" s="1" t="s">
        <v>28</v>
      </c>
    </row>
    <row r="329" spans="1:61" ht="9.75" hidden="1" customHeight="1">
      <c r="A329" s="164" t="s">
        <v>94</v>
      </c>
      <c r="B329" s="165"/>
      <c r="C329" s="165"/>
      <c r="D329" s="165"/>
      <c r="E329" s="165"/>
      <c r="F329" s="165"/>
      <c r="G329" s="165"/>
      <c r="H329" s="165"/>
      <c r="I329" s="165"/>
      <c r="J329" s="165"/>
      <c r="K329" s="165"/>
      <c r="L329" s="165"/>
      <c r="M329" s="165"/>
      <c r="N329" s="165"/>
      <c r="O329" s="165"/>
      <c r="P329" s="165"/>
      <c r="Q329" s="165"/>
      <c r="R329" s="165"/>
      <c r="S329" s="165"/>
      <c r="T329" s="165"/>
      <c r="U329" s="165"/>
      <c r="V329" s="165"/>
      <c r="W329" s="165"/>
      <c r="X329" s="165"/>
      <c r="Y329" s="165"/>
      <c r="Z329" s="165"/>
      <c r="AA329" s="165"/>
      <c r="AB329" s="165"/>
      <c r="AC329" s="165"/>
      <c r="AD329" s="165"/>
      <c r="AE329" s="165"/>
      <c r="AF329" s="165"/>
      <c r="AG329" s="165"/>
      <c r="AH329" s="165"/>
      <c r="AI329" s="165"/>
      <c r="AJ329" s="165"/>
      <c r="AK329" s="165"/>
      <c r="AL329" s="165"/>
      <c r="AM329" s="166"/>
      <c r="BH329" s="1" t="s">
        <v>28</v>
      </c>
    </row>
    <row r="330" spans="1:61" ht="9.75" hidden="1" customHeight="1" thickBot="1">
      <c r="A330" s="167"/>
      <c r="B330" s="168"/>
      <c r="C330" s="168"/>
      <c r="D330" s="168"/>
      <c r="E330" s="168"/>
      <c r="F330" s="168"/>
      <c r="G330" s="168"/>
      <c r="H330" s="168"/>
      <c r="I330" s="168"/>
      <c r="J330" s="168"/>
      <c r="K330" s="168"/>
      <c r="L330" s="168"/>
      <c r="M330" s="168"/>
      <c r="N330" s="168"/>
      <c r="O330" s="168"/>
      <c r="P330" s="168"/>
      <c r="Q330" s="168"/>
      <c r="R330" s="168"/>
      <c r="S330" s="168"/>
      <c r="T330" s="168"/>
      <c r="U330" s="168"/>
      <c r="V330" s="168"/>
      <c r="W330" s="168"/>
      <c r="X330" s="168"/>
      <c r="Y330" s="168"/>
      <c r="Z330" s="168"/>
      <c r="AA330" s="168"/>
      <c r="AB330" s="168"/>
      <c r="AC330" s="168"/>
      <c r="AD330" s="168"/>
      <c r="AE330" s="168"/>
      <c r="AF330" s="168"/>
      <c r="AG330" s="168"/>
      <c r="AH330" s="168"/>
      <c r="AI330" s="168"/>
      <c r="AJ330" s="168"/>
      <c r="AK330" s="168"/>
      <c r="AL330" s="168"/>
      <c r="AM330" s="169"/>
      <c r="BH330" s="1" t="s">
        <v>28</v>
      </c>
    </row>
    <row r="331" spans="1:61" ht="9.75" hidden="1" customHeight="1">
      <c r="A331" s="120" t="s">
        <v>46</v>
      </c>
      <c r="B331" s="121"/>
      <c r="C331" s="121"/>
      <c r="D331" s="121"/>
      <c r="E331" s="121"/>
      <c r="F331" s="121"/>
      <c r="G331" s="121"/>
      <c r="H331" s="121"/>
      <c r="I331" s="122"/>
      <c r="J331" s="150"/>
      <c r="K331" s="151"/>
      <c r="L331" s="151"/>
      <c r="M331" s="151"/>
      <c r="N331" s="151"/>
      <c r="O331" s="151"/>
      <c r="P331" s="151"/>
      <c r="Q331" s="151"/>
      <c r="R331" s="151"/>
      <c r="S331" s="151"/>
      <c r="T331" s="151"/>
      <c r="U331" s="151"/>
      <c r="V331" s="151"/>
      <c r="W331" s="151"/>
      <c r="X331" s="151"/>
      <c r="Y331" s="151"/>
      <c r="Z331" s="151"/>
      <c r="AA331" s="151"/>
      <c r="AB331" s="151"/>
      <c r="AC331" s="151"/>
      <c r="AD331" s="151"/>
      <c r="AE331" s="151"/>
      <c r="AF331" s="151"/>
      <c r="AG331" s="151"/>
      <c r="AH331" s="151"/>
      <c r="AI331" s="151"/>
      <c r="AJ331" s="151"/>
      <c r="AK331" s="151"/>
      <c r="AL331" s="151"/>
      <c r="AM331" s="152"/>
      <c r="BG331" s="1" t="s">
        <v>95</v>
      </c>
      <c r="BH331" s="1">
        <v>4</v>
      </c>
      <c r="BI331" s="10" t="str">
        <f>"ITEM" &amp; BH331 &amp; BG331 &amp;"="&amp; IF(TRIM($J331)="","",$J331)</f>
        <v>ITEM4#KBN1_16=</v>
      </c>
    </row>
    <row r="332" spans="1:61" ht="9.75" hidden="1" customHeight="1">
      <c r="A332" s="141"/>
      <c r="B332" s="142"/>
      <c r="C332" s="142"/>
      <c r="D332" s="142"/>
      <c r="E332" s="142"/>
      <c r="F332" s="142"/>
      <c r="G332" s="142"/>
      <c r="H332" s="142"/>
      <c r="I332" s="143"/>
      <c r="J332" s="150"/>
      <c r="K332" s="151"/>
      <c r="L332" s="151"/>
      <c r="M332" s="151"/>
      <c r="N332" s="151"/>
      <c r="O332" s="151"/>
      <c r="P332" s="151"/>
      <c r="Q332" s="151"/>
      <c r="R332" s="151"/>
      <c r="S332" s="151"/>
      <c r="T332" s="151"/>
      <c r="U332" s="151"/>
      <c r="V332" s="151"/>
      <c r="W332" s="151"/>
      <c r="X332" s="151"/>
      <c r="Y332" s="151"/>
      <c r="Z332" s="151"/>
      <c r="AA332" s="151"/>
      <c r="AB332" s="151"/>
      <c r="AC332" s="151"/>
      <c r="AD332" s="151"/>
      <c r="AE332" s="151"/>
      <c r="AF332" s="151"/>
      <c r="AG332" s="151"/>
      <c r="AH332" s="151"/>
      <c r="AI332" s="151"/>
      <c r="AJ332" s="151"/>
      <c r="AK332" s="151"/>
      <c r="AL332" s="151"/>
      <c r="AM332" s="152"/>
      <c r="BH332" s="1" t="s">
        <v>28</v>
      </c>
    </row>
    <row r="333" spans="1:61" ht="9.75" hidden="1" customHeight="1">
      <c r="A333" s="120" t="s">
        <v>48</v>
      </c>
      <c r="B333" s="121"/>
      <c r="C333" s="121"/>
      <c r="D333" s="121"/>
      <c r="E333" s="121"/>
      <c r="F333" s="121"/>
      <c r="G333" s="121"/>
      <c r="H333" s="121"/>
      <c r="I333" s="122"/>
      <c r="J333" s="136"/>
      <c r="K333" s="126"/>
      <c r="L333" s="126"/>
      <c r="M333" s="126"/>
      <c r="N333" s="126"/>
      <c r="O333" s="126"/>
      <c r="P333" s="126"/>
      <c r="Q333" s="126"/>
      <c r="R333" s="126"/>
      <c r="S333" s="126"/>
      <c r="T333" s="126"/>
      <c r="U333" s="126"/>
      <c r="V333" s="126"/>
      <c r="W333" s="126"/>
      <c r="X333" s="126"/>
      <c r="Y333" s="126"/>
      <c r="Z333" s="126"/>
      <c r="AA333" s="126"/>
      <c r="AB333" s="126"/>
      <c r="AC333" s="126"/>
      <c r="AD333" s="126"/>
      <c r="AE333" s="126"/>
      <c r="AF333" s="126"/>
      <c r="AG333" s="126"/>
      <c r="AH333" s="126"/>
      <c r="AI333" s="126"/>
      <c r="AJ333" s="126"/>
      <c r="AK333" s="126"/>
      <c r="AL333" s="126"/>
      <c r="AM333" s="127"/>
      <c r="BG333" s="1" t="s">
        <v>95</v>
      </c>
      <c r="BH333" s="1" t="s">
        <v>49</v>
      </c>
      <c r="BI333" s="10" t="str">
        <f>"ITEM" &amp; BH333 &amp; BG333 &amp;"="&amp; IF(TRIM($J333)="","",$J333)</f>
        <v>ITEM5_1#KBN1_16=</v>
      </c>
    </row>
    <row r="334" spans="1:61" ht="9.75" hidden="1" customHeight="1">
      <c r="A334" s="141"/>
      <c r="B334" s="142"/>
      <c r="C334" s="142"/>
      <c r="D334" s="142"/>
      <c r="E334" s="142"/>
      <c r="F334" s="142"/>
      <c r="G334" s="142"/>
      <c r="H334" s="142"/>
      <c r="I334" s="143"/>
      <c r="J334" s="150"/>
      <c r="K334" s="151"/>
      <c r="L334" s="151"/>
      <c r="M334" s="151"/>
      <c r="N334" s="151"/>
      <c r="O334" s="151"/>
      <c r="P334" s="151"/>
      <c r="Q334" s="151"/>
      <c r="R334" s="151"/>
      <c r="S334" s="151"/>
      <c r="T334" s="151"/>
      <c r="U334" s="151"/>
      <c r="V334" s="151"/>
      <c r="W334" s="151"/>
      <c r="X334" s="151"/>
      <c r="Y334" s="151"/>
      <c r="Z334" s="151"/>
      <c r="AA334" s="151"/>
      <c r="AB334" s="151"/>
      <c r="AC334" s="151"/>
      <c r="AD334" s="151"/>
      <c r="AE334" s="151"/>
      <c r="AF334" s="151"/>
      <c r="AG334" s="151"/>
      <c r="AH334" s="151"/>
      <c r="AI334" s="151"/>
      <c r="AJ334" s="151"/>
      <c r="AK334" s="151"/>
      <c r="AL334" s="151"/>
      <c r="AM334" s="152"/>
      <c r="BH334" s="1" t="s">
        <v>28</v>
      </c>
    </row>
    <row r="335" spans="1:61" ht="9.75" hidden="1" customHeight="1">
      <c r="A335" s="141"/>
      <c r="B335" s="142"/>
      <c r="C335" s="142"/>
      <c r="D335" s="142"/>
      <c r="E335" s="142"/>
      <c r="F335" s="142"/>
      <c r="G335" s="142"/>
      <c r="H335" s="142"/>
      <c r="I335" s="143"/>
      <c r="J335" s="150"/>
      <c r="K335" s="151"/>
      <c r="L335" s="151"/>
      <c r="M335" s="151"/>
      <c r="N335" s="151"/>
      <c r="O335" s="151"/>
      <c r="P335" s="151"/>
      <c r="Q335" s="151"/>
      <c r="R335" s="151"/>
      <c r="S335" s="151"/>
      <c r="T335" s="151"/>
      <c r="U335" s="151"/>
      <c r="V335" s="151"/>
      <c r="W335" s="151"/>
      <c r="X335" s="151"/>
      <c r="Y335" s="151"/>
      <c r="Z335" s="151"/>
      <c r="AA335" s="151"/>
      <c r="AB335" s="151"/>
      <c r="AC335" s="151"/>
      <c r="AD335" s="151"/>
      <c r="AE335" s="151"/>
      <c r="AF335" s="151"/>
      <c r="AG335" s="151"/>
      <c r="AH335" s="151"/>
      <c r="AI335" s="151"/>
      <c r="AJ335" s="151"/>
      <c r="AK335" s="151"/>
      <c r="AL335" s="151"/>
      <c r="AM335" s="152"/>
      <c r="BH335" s="1" t="s">
        <v>28</v>
      </c>
    </row>
    <row r="336" spans="1:61" ht="9.75" hidden="1" customHeight="1">
      <c r="A336" s="141"/>
      <c r="B336" s="142"/>
      <c r="C336" s="142"/>
      <c r="D336" s="142"/>
      <c r="E336" s="142"/>
      <c r="F336" s="142"/>
      <c r="G336" s="142"/>
      <c r="H336" s="142"/>
      <c r="I336" s="143"/>
      <c r="J336" s="150"/>
      <c r="K336" s="151"/>
      <c r="L336" s="151"/>
      <c r="M336" s="151"/>
      <c r="N336" s="151"/>
      <c r="O336" s="151"/>
      <c r="P336" s="151"/>
      <c r="Q336" s="151"/>
      <c r="R336" s="151"/>
      <c r="S336" s="151"/>
      <c r="T336" s="151"/>
      <c r="U336" s="151"/>
      <c r="V336" s="151"/>
      <c r="W336" s="151"/>
      <c r="X336" s="151"/>
      <c r="Y336" s="151"/>
      <c r="Z336" s="151"/>
      <c r="AA336" s="151"/>
      <c r="AB336" s="151"/>
      <c r="AC336" s="151"/>
      <c r="AD336" s="151"/>
      <c r="AE336" s="151"/>
      <c r="AF336" s="151"/>
      <c r="AG336" s="151"/>
      <c r="AH336" s="151"/>
      <c r="AI336" s="151"/>
      <c r="AJ336" s="151"/>
      <c r="AK336" s="151"/>
      <c r="AL336" s="151"/>
      <c r="AM336" s="152"/>
      <c r="BH336" s="1" t="s">
        <v>28</v>
      </c>
    </row>
    <row r="337" spans="1:61" ht="9.75" hidden="1" customHeight="1">
      <c r="A337" s="141"/>
      <c r="B337" s="142"/>
      <c r="C337" s="142"/>
      <c r="D337" s="142"/>
      <c r="E337" s="142"/>
      <c r="F337" s="142"/>
      <c r="G337" s="142"/>
      <c r="H337" s="142"/>
      <c r="I337" s="143"/>
      <c r="J337" s="150"/>
      <c r="K337" s="151"/>
      <c r="L337" s="151"/>
      <c r="M337" s="151"/>
      <c r="N337" s="151"/>
      <c r="O337" s="151"/>
      <c r="P337" s="151"/>
      <c r="Q337" s="151"/>
      <c r="R337" s="151"/>
      <c r="S337" s="151"/>
      <c r="T337" s="151"/>
      <c r="U337" s="151"/>
      <c r="V337" s="151"/>
      <c r="W337" s="151"/>
      <c r="X337" s="151"/>
      <c r="Y337" s="151"/>
      <c r="Z337" s="151"/>
      <c r="AA337" s="151"/>
      <c r="AB337" s="151"/>
      <c r="AC337" s="151"/>
      <c r="AD337" s="151"/>
      <c r="AE337" s="151"/>
      <c r="AF337" s="151"/>
      <c r="AG337" s="151"/>
      <c r="AH337" s="151"/>
      <c r="AI337" s="151"/>
      <c r="AJ337" s="151"/>
      <c r="AK337" s="151"/>
      <c r="AL337" s="151"/>
      <c r="AM337" s="152"/>
      <c r="BH337" s="1" t="s">
        <v>28</v>
      </c>
    </row>
    <row r="338" spans="1:61" ht="9.75" hidden="1" customHeight="1">
      <c r="A338" s="141"/>
      <c r="B338" s="142"/>
      <c r="C338" s="142"/>
      <c r="D338" s="142"/>
      <c r="E338" s="142"/>
      <c r="F338" s="142"/>
      <c r="G338" s="142"/>
      <c r="H338" s="142"/>
      <c r="I338" s="143"/>
      <c r="J338" s="150"/>
      <c r="K338" s="151"/>
      <c r="L338" s="151"/>
      <c r="M338" s="151"/>
      <c r="N338" s="151"/>
      <c r="O338" s="151"/>
      <c r="P338" s="151"/>
      <c r="Q338" s="151"/>
      <c r="R338" s="151"/>
      <c r="S338" s="151"/>
      <c r="T338" s="151"/>
      <c r="U338" s="151"/>
      <c r="V338" s="151"/>
      <c r="W338" s="151"/>
      <c r="X338" s="151"/>
      <c r="Y338" s="151"/>
      <c r="Z338" s="151"/>
      <c r="AA338" s="151"/>
      <c r="AB338" s="151"/>
      <c r="AC338" s="151"/>
      <c r="AD338" s="151"/>
      <c r="AE338" s="151"/>
      <c r="AF338" s="151"/>
      <c r="AG338" s="151"/>
      <c r="AH338" s="151"/>
      <c r="AI338" s="151"/>
      <c r="AJ338" s="151"/>
      <c r="AK338" s="151"/>
      <c r="AL338" s="151"/>
      <c r="AM338" s="152"/>
      <c r="BH338" s="1" t="s">
        <v>28</v>
      </c>
    </row>
    <row r="339" spans="1:61" ht="9.75" hidden="1" customHeight="1">
      <c r="A339" s="141"/>
      <c r="B339" s="142"/>
      <c r="C339" s="142"/>
      <c r="D339" s="142"/>
      <c r="E339" s="142"/>
      <c r="F339" s="142"/>
      <c r="G339" s="142"/>
      <c r="H339" s="142"/>
      <c r="I339" s="143"/>
      <c r="J339" s="150"/>
      <c r="K339" s="151"/>
      <c r="L339" s="151"/>
      <c r="M339" s="151"/>
      <c r="N339" s="151"/>
      <c r="O339" s="151"/>
      <c r="P339" s="151"/>
      <c r="Q339" s="151"/>
      <c r="R339" s="151"/>
      <c r="S339" s="151"/>
      <c r="T339" s="151"/>
      <c r="U339" s="151"/>
      <c r="V339" s="151"/>
      <c r="W339" s="151"/>
      <c r="X339" s="151"/>
      <c r="Y339" s="151"/>
      <c r="Z339" s="151"/>
      <c r="AA339" s="151"/>
      <c r="AB339" s="151"/>
      <c r="AC339" s="151"/>
      <c r="AD339" s="151"/>
      <c r="AE339" s="151"/>
      <c r="AF339" s="151"/>
      <c r="AG339" s="151"/>
      <c r="AH339" s="151"/>
      <c r="AI339" s="151"/>
      <c r="AJ339" s="151"/>
      <c r="AK339" s="151"/>
      <c r="AL339" s="151"/>
      <c r="AM339" s="152"/>
      <c r="BG339" s="1" t="s">
        <v>95</v>
      </c>
      <c r="BH339" s="1" t="s">
        <v>50</v>
      </c>
      <c r="BI339" s="10" t="str">
        <f>"ITEM" &amp; BH339 &amp; BG339 &amp;"="&amp; IF(TRIM($J339)="","",$J339)</f>
        <v>ITEM5_2#KBN1_16=</v>
      </c>
    </row>
    <row r="340" spans="1:61" ht="9.75" hidden="1" customHeight="1">
      <c r="A340" s="123"/>
      <c r="B340" s="124"/>
      <c r="C340" s="124"/>
      <c r="D340" s="124"/>
      <c r="E340" s="124"/>
      <c r="F340" s="124"/>
      <c r="G340" s="124"/>
      <c r="H340" s="124"/>
      <c r="I340" s="125"/>
      <c r="J340" s="137"/>
      <c r="K340" s="128"/>
      <c r="L340" s="128"/>
      <c r="M340" s="128"/>
      <c r="N340" s="128"/>
      <c r="O340" s="128"/>
      <c r="P340" s="128"/>
      <c r="Q340" s="128"/>
      <c r="R340" s="128"/>
      <c r="S340" s="128"/>
      <c r="T340" s="128"/>
      <c r="U340" s="128"/>
      <c r="V340" s="128"/>
      <c r="W340" s="128"/>
      <c r="X340" s="128"/>
      <c r="Y340" s="128"/>
      <c r="Z340" s="128"/>
      <c r="AA340" s="128"/>
      <c r="AB340" s="128"/>
      <c r="AC340" s="128"/>
      <c r="AD340" s="128"/>
      <c r="AE340" s="128"/>
      <c r="AF340" s="128"/>
      <c r="AG340" s="128"/>
      <c r="AH340" s="128"/>
      <c r="AI340" s="128"/>
      <c r="AJ340" s="128"/>
      <c r="AK340" s="128"/>
      <c r="AL340" s="128"/>
      <c r="AM340" s="129"/>
      <c r="BG340" s="1" t="s">
        <v>95</v>
      </c>
      <c r="BH340" s="1" t="s">
        <v>51</v>
      </c>
      <c r="BI340" s="10" t="str">
        <f>"ITEM" &amp; BH340 &amp; BG340 &amp;"="&amp; IF(TRIM($J340)="","",$J340)</f>
        <v>ITEM5_3#KBN1_16=</v>
      </c>
    </row>
    <row r="341" spans="1:61" ht="9.75" hidden="1" customHeight="1">
      <c r="A341" s="120" t="s">
        <v>52</v>
      </c>
      <c r="B341" s="121"/>
      <c r="C341" s="121"/>
      <c r="D341" s="121"/>
      <c r="E341" s="121"/>
      <c r="F341" s="121"/>
      <c r="G341" s="121"/>
      <c r="H341" s="121"/>
      <c r="I341" s="122"/>
      <c r="J341" s="144" t="s">
        <v>37</v>
      </c>
      <c r="K341" s="159"/>
      <c r="L341" s="82" t="s">
        <v>53</v>
      </c>
      <c r="M341" s="82"/>
      <c r="N341" s="82"/>
      <c r="O341" s="82"/>
      <c r="P341" s="82"/>
      <c r="Q341" s="82"/>
      <c r="R341" s="82"/>
      <c r="S341" s="82"/>
      <c r="T341" s="82"/>
      <c r="U341" s="82"/>
      <c r="V341" s="82"/>
      <c r="W341" s="82"/>
      <c r="X341" s="160" t="s">
        <v>37</v>
      </c>
      <c r="Y341" s="159"/>
      <c r="Z341" s="154" t="s">
        <v>54</v>
      </c>
      <c r="AA341" s="154"/>
      <c r="AB341" s="154"/>
      <c r="AC341" s="154"/>
      <c r="AD341" s="154"/>
      <c r="AE341" s="154"/>
      <c r="AF341" s="154"/>
      <c r="AG341" s="154"/>
      <c r="AH341" s="154"/>
      <c r="AI341" s="154"/>
      <c r="AJ341" s="154"/>
      <c r="AK341" s="154"/>
      <c r="AL341" s="154"/>
      <c r="AM341" s="155"/>
      <c r="BF341" s="1" t="b">
        <f>IF($K341="○",TRUE,IF($K341="",FALSE,"INPUT_ERROR"))</f>
        <v>0</v>
      </c>
      <c r="BG341" s="1" t="s">
        <v>95</v>
      </c>
      <c r="BH341" s="1">
        <v>6</v>
      </c>
      <c r="BI341" s="10" t="str">
        <f>"ITEM" &amp; BH341&amp; BG341 &amp; "="&amp; BF341</f>
        <v>ITEM6#KBN1_16=FALSE</v>
      </c>
    </row>
    <row r="342" spans="1:61" ht="9.75" hidden="1" customHeight="1">
      <c r="A342" s="141"/>
      <c r="B342" s="142"/>
      <c r="C342" s="142"/>
      <c r="D342" s="142"/>
      <c r="E342" s="142"/>
      <c r="F342" s="142"/>
      <c r="G342" s="142"/>
      <c r="H342" s="142"/>
      <c r="I342" s="143"/>
      <c r="J342" s="144"/>
      <c r="K342" s="159"/>
      <c r="L342" s="82"/>
      <c r="M342" s="82"/>
      <c r="N342" s="82"/>
      <c r="O342" s="82"/>
      <c r="P342" s="82"/>
      <c r="Q342" s="82"/>
      <c r="R342" s="82"/>
      <c r="S342" s="82"/>
      <c r="T342" s="82"/>
      <c r="U342" s="82"/>
      <c r="V342" s="82"/>
      <c r="W342" s="82"/>
      <c r="X342" s="160"/>
      <c r="Y342" s="159"/>
      <c r="Z342" s="82"/>
      <c r="AA342" s="82"/>
      <c r="AB342" s="82"/>
      <c r="AC342" s="82"/>
      <c r="AD342" s="82"/>
      <c r="AE342" s="82"/>
      <c r="AF342" s="82"/>
      <c r="AG342" s="82"/>
      <c r="AH342" s="82"/>
      <c r="AI342" s="82"/>
      <c r="AJ342" s="82"/>
      <c r="AK342" s="82"/>
      <c r="AL342" s="82"/>
      <c r="AM342" s="138"/>
      <c r="BF342" s="1" t="b">
        <f>IF($Y341="○",TRUE,IF($Y341="",FALSE,"INPUT_ERROR"))</f>
        <v>0</v>
      </c>
      <c r="BG342" s="1" t="s">
        <v>95</v>
      </c>
      <c r="BH342" s="1">
        <v>7</v>
      </c>
      <c r="BI342" s="10" t="str">
        <f t="shared" ref="BI342:BI347" si="14">"ITEM" &amp; BH342 &amp; BG342 &amp;"="&amp; BF342</f>
        <v>ITEM7#KBN1_16=FALSE</v>
      </c>
    </row>
    <row r="343" spans="1:61" ht="9.75" hidden="1" customHeight="1">
      <c r="A343" s="141"/>
      <c r="B343" s="142"/>
      <c r="C343" s="142"/>
      <c r="D343" s="142"/>
      <c r="E343" s="142"/>
      <c r="F343" s="142"/>
      <c r="G343" s="142"/>
      <c r="H343" s="142"/>
      <c r="I343" s="143"/>
      <c r="J343" s="144" t="s">
        <v>37</v>
      </c>
      <c r="K343" s="159"/>
      <c r="L343" s="82" t="s">
        <v>55</v>
      </c>
      <c r="M343" s="82"/>
      <c r="N343" s="82"/>
      <c r="O343" s="82"/>
      <c r="P343" s="82"/>
      <c r="Q343" s="82"/>
      <c r="R343" s="82"/>
      <c r="S343" s="82"/>
      <c r="T343" s="82"/>
      <c r="U343" s="82"/>
      <c r="V343" s="82"/>
      <c r="W343" s="82"/>
      <c r="X343" s="160" t="s">
        <v>37</v>
      </c>
      <c r="Y343" s="159"/>
      <c r="Z343" s="82" t="s">
        <v>56</v>
      </c>
      <c r="AA343" s="82"/>
      <c r="AB343" s="82"/>
      <c r="AC343" s="82"/>
      <c r="AD343" s="82"/>
      <c r="AE343" s="82"/>
      <c r="AF343" s="82"/>
      <c r="AG343" s="82"/>
      <c r="AH343" s="82"/>
      <c r="AI343" s="82"/>
      <c r="AJ343" s="82"/>
      <c r="AK343" s="82"/>
      <c r="AL343" s="82"/>
      <c r="AM343" s="138"/>
      <c r="BF343" s="1" t="b">
        <f>IF($K343="○",TRUE,IF($K343="",FALSE,"INPUT_ERROR"))</f>
        <v>0</v>
      </c>
      <c r="BG343" s="1" t="s">
        <v>95</v>
      </c>
      <c r="BH343" s="1">
        <v>8</v>
      </c>
      <c r="BI343" s="10" t="str">
        <f t="shared" si="14"/>
        <v>ITEM8#KBN1_16=FALSE</v>
      </c>
    </row>
    <row r="344" spans="1:61" ht="9.75" hidden="1" customHeight="1">
      <c r="A344" s="141"/>
      <c r="B344" s="142"/>
      <c r="C344" s="142"/>
      <c r="D344" s="142"/>
      <c r="E344" s="142"/>
      <c r="F344" s="142"/>
      <c r="G344" s="142"/>
      <c r="H344" s="142"/>
      <c r="I344" s="143"/>
      <c r="J344" s="144"/>
      <c r="K344" s="159"/>
      <c r="L344" s="82"/>
      <c r="M344" s="82"/>
      <c r="N344" s="82"/>
      <c r="O344" s="82"/>
      <c r="P344" s="82"/>
      <c r="Q344" s="82"/>
      <c r="R344" s="82"/>
      <c r="S344" s="82"/>
      <c r="T344" s="82"/>
      <c r="U344" s="82"/>
      <c r="V344" s="82"/>
      <c r="W344" s="82"/>
      <c r="X344" s="160"/>
      <c r="Y344" s="159"/>
      <c r="Z344" s="82"/>
      <c r="AA344" s="82"/>
      <c r="AB344" s="82"/>
      <c r="AC344" s="82"/>
      <c r="AD344" s="82"/>
      <c r="AE344" s="82"/>
      <c r="AF344" s="82"/>
      <c r="AG344" s="82"/>
      <c r="AH344" s="82"/>
      <c r="AI344" s="82"/>
      <c r="AJ344" s="82"/>
      <c r="AK344" s="82"/>
      <c r="AL344" s="82"/>
      <c r="AM344" s="138"/>
      <c r="BF344" s="1" t="b">
        <f>IF($Y343="○",TRUE,IF($Y343="",FALSE,"INPUT_ERROR"))</f>
        <v>0</v>
      </c>
      <c r="BG344" s="1" t="s">
        <v>95</v>
      </c>
      <c r="BH344" s="1">
        <v>9</v>
      </c>
      <c r="BI344" s="10" t="str">
        <f t="shared" si="14"/>
        <v>ITEM9#KBN1_16=FALSE</v>
      </c>
    </row>
    <row r="345" spans="1:61" ht="9.75" hidden="1" customHeight="1">
      <c r="A345" s="141"/>
      <c r="B345" s="142"/>
      <c r="C345" s="142"/>
      <c r="D345" s="142"/>
      <c r="E345" s="142"/>
      <c r="F345" s="142"/>
      <c r="G345" s="142"/>
      <c r="H345" s="142"/>
      <c r="I345" s="143"/>
      <c r="J345" s="144" t="s">
        <v>37</v>
      </c>
      <c r="K345" s="159"/>
      <c r="L345" s="82" t="s">
        <v>57</v>
      </c>
      <c r="M345" s="82"/>
      <c r="N345" s="82"/>
      <c r="O345" s="82"/>
      <c r="P345" s="82"/>
      <c r="Q345" s="82"/>
      <c r="R345" s="82"/>
      <c r="S345" s="82"/>
      <c r="T345" s="82"/>
      <c r="U345" s="82"/>
      <c r="V345" s="82"/>
      <c r="W345" s="82"/>
      <c r="X345" s="160" t="s">
        <v>37</v>
      </c>
      <c r="Y345" s="159"/>
      <c r="Z345" s="82" t="s">
        <v>58</v>
      </c>
      <c r="AA345" s="82"/>
      <c r="AB345" s="82"/>
      <c r="AC345" s="82"/>
      <c r="AD345" s="82"/>
      <c r="AE345" s="82"/>
      <c r="AF345" s="82"/>
      <c r="AG345" s="82"/>
      <c r="AH345" s="82"/>
      <c r="AI345" s="82"/>
      <c r="AJ345" s="82"/>
      <c r="AK345" s="82"/>
      <c r="AL345" s="82"/>
      <c r="AM345" s="138"/>
      <c r="BF345" s="1" t="b">
        <f>IF($K345="○",TRUE,IF($K345="",FALSE,"INPUT_ERROR"))</f>
        <v>0</v>
      </c>
      <c r="BG345" s="1" t="s">
        <v>95</v>
      </c>
      <c r="BH345" s="1">
        <v>10</v>
      </c>
      <c r="BI345" s="10" t="str">
        <f t="shared" si="14"/>
        <v>ITEM10#KBN1_16=FALSE</v>
      </c>
    </row>
    <row r="346" spans="1:61" ht="9.75" hidden="1" customHeight="1">
      <c r="A346" s="141"/>
      <c r="B346" s="142"/>
      <c r="C346" s="142"/>
      <c r="D346" s="142"/>
      <c r="E346" s="142"/>
      <c r="F346" s="142"/>
      <c r="G346" s="142"/>
      <c r="H346" s="142"/>
      <c r="I346" s="143"/>
      <c r="J346" s="144"/>
      <c r="K346" s="159"/>
      <c r="L346" s="82"/>
      <c r="M346" s="82"/>
      <c r="N346" s="82"/>
      <c r="O346" s="82"/>
      <c r="P346" s="82"/>
      <c r="Q346" s="82"/>
      <c r="R346" s="82"/>
      <c r="S346" s="82"/>
      <c r="T346" s="82"/>
      <c r="U346" s="82"/>
      <c r="V346" s="82"/>
      <c r="W346" s="82"/>
      <c r="X346" s="160"/>
      <c r="Y346" s="159"/>
      <c r="Z346" s="82"/>
      <c r="AA346" s="82"/>
      <c r="AB346" s="82"/>
      <c r="AC346" s="82"/>
      <c r="AD346" s="82"/>
      <c r="AE346" s="82"/>
      <c r="AF346" s="82"/>
      <c r="AG346" s="82"/>
      <c r="AH346" s="82"/>
      <c r="AI346" s="82"/>
      <c r="AJ346" s="82"/>
      <c r="AK346" s="82"/>
      <c r="AL346" s="82"/>
      <c r="AM346" s="138"/>
      <c r="BF346" s="1" t="b">
        <f>IF($Y345="○",TRUE,IF($Y345="",FALSE,"INPUT_ERROR"))</f>
        <v>0</v>
      </c>
      <c r="BG346" s="1" t="s">
        <v>95</v>
      </c>
      <c r="BH346" s="1">
        <v>11</v>
      </c>
      <c r="BI346" s="10" t="str">
        <f t="shared" si="14"/>
        <v>ITEM11#KBN1_16=FALSE</v>
      </c>
    </row>
    <row r="347" spans="1:61" ht="9.75" hidden="1" customHeight="1">
      <c r="A347" s="141"/>
      <c r="B347" s="142"/>
      <c r="C347" s="142"/>
      <c r="D347" s="142"/>
      <c r="E347" s="142"/>
      <c r="F347" s="142"/>
      <c r="G347" s="142"/>
      <c r="H347" s="142"/>
      <c r="I347" s="143"/>
      <c r="J347" s="144" t="s">
        <v>37</v>
      </c>
      <c r="K347" s="159"/>
      <c r="L347" s="82" t="s">
        <v>59</v>
      </c>
      <c r="M347" s="82"/>
      <c r="N347" s="82"/>
      <c r="O347" s="160" t="s">
        <v>60</v>
      </c>
      <c r="P347" s="151"/>
      <c r="Q347" s="151"/>
      <c r="R347" s="151"/>
      <c r="S347" s="151"/>
      <c r="T347" s="151"/>
      <c r="U347" s="151"/>
      <c r="V347" s="151"/>
      <c r="W347" s="151"/>
      <c r="X347" s="151"/>
      <c r="Y347" s="151"/>
      <c r="Z347" s="151"/>
      <c r="AA347" s="151"/>
      <c r="AB347" s="151"/>
      <c r="AC347" s="151"/>
      <c r="AD347" s="151"/>
      <c r="AE347" s="151"/>
      <c r="AF347" s="151"/>
      <c r="AG347" s="151"/>
      <c r="AH347" s="151"/>
      <c r="AI347" s="151"/>
      <c r="AJ347" s="151"/>
      <c r="AK347" s="151"/>
      <c r="AL347" s="82" t="s">
        <v>61</v>
      </c>
      <c r="AM347" s="138"/>
      <c r="BF347" s="1" t="b">
        <f>IF($K347="○",TRUE,IF($K347="",FALSE,"INPUT_ERROR"))</f>
        <v>0</v>
      </c>
      <c r="BG347" s="1" t="s">
        <v>95</v>
      </c>
      <c r="BH347" s="1">
        <v>12</v>
      </c>
      <c r="BI347" s="10" t="str">
        <f t="shared" si="14"/>
        <v>ITEM12#KBN1_16=FALSE</v>
      </c>
    </row>
    <row r="348" spans="1:61" ht="9.75" hidden="1" customHeight="1" thickBot="1">
      <c r="A348" s="141"/>
      <c r="B348" s="142"/>
      <c r="C348" s="142"/>
      <c r="D348" s="142"/>
      <c r="E348" s="142"/>
      <c r="F348" s="142"/>
      <c r="G348" s="142"/>
      <c r="H348" s="142"/>
      <c r="I348" s="143"/>
      <c r="J348" s="161"/>
      <c r="K348" s="162"/>
      <c r="L348" s="98"/>
      <c r="M348" s="98"/>
      <c r="N348" s="98"/>
      <c r="O348" s="163"/>
      <c r="P348" s="128"/>
      <c r="Q348" s="128"/>
      <c r="R348" s="128"/>
      <c r="S348" s="128"/>
      <c r="T348" s="128"/>
      <c r="U348" s="128"/>
      <c r="V348" s="128"/>
      <c r="W348" s="128"/>
      <c r="X348" s="128"/>
      <c r="Y348" s="128"/>
      <c r="Z348" s="128"/>
      <c r="AA348" s="128"/>
      <c r="AB348" s="128"/>
      <c r="AC348" s="128"/>
      <c r="AD348" s="128"/>
      <c r="AE348" s="128"/>
      <c r="AF348" s="128"/>
      <c r="AG348" s="128"/>
      <c r="AH348" s="128"/>
      <c r="AI348" s="128"/>
      <c r="AJ348" s="128"/>
      <c r="AK348" s="128"/>
      <c r="AL348" s="98"/>
      <c r="AM348" s="156"/>
      <c r="BG348" s="1" t="s">
        <v>95</v>
      </c>
      <c r="BH348" s="1">
        <v>13</v>
      </c>
      <c r="BI348" s="10" t="str">
        <f>"ITEM" &amp; BH348 &amp; BG348 &amp;"="&amp;  IF(TRIM($P347)="","",$P347)</f>
        <v>ITEM13#KBN1_16=</v>
      </c>
    </row>
    <row r="349" spans="1:61" ht="9.75" hidden="1" customHeight="1">
      <c r="A349" s="164" t="s">
        <v>96</v>
      </c>
      <c r="B349" s="165"/>
      <c r="C349" s="165"/>
      <c r="D349" s="165"/>
      <c r="E349" s="165"/>
      <c r="F349" s="165"/>
      <c r="G349" s="165"/>
      <c r="H349" s="165"/>
      <c r="I349" s="165"/>
      <c r="J349" s="165"/>
      <c r="K349" s="165"/>
      <c r="L349" s="165"/>
      <c r="M349" s="165"/>
      <c r="N349" s="165"/>
      <c r="O349" s="165"/>
      <c r="P349" s="165"/>
      <c r="Q349" s="165"/>
      <c r="R349" s="165"/>
      <c r="S349" s="165"/>
      <c r="T349" s="165"/>
      <c r="U349" s="165"/>
      <c r="V349" s="165"/>
      <c r="W349" s="165"/>
      <c r="X349" s="165"/>
      <c r="Y349" s="165"/>
      <c r="Z349" s="165"/>
      <c r="AA349" s="165"/>
      <c r="AB349" s="165"/>
      <c r="AC349" s="165"/>
      <c r="AD349" s="165"/>
      <c r="AE349" s="165"/>
      <c r="AF349" s="165"/>
      <c r="AG349" s="165"/>
      <c r="AH349" s="165"/>
      <c r="AI349" s="165"/>
      <c r="AJ349" s="165"/>
      <c r="AK349" s="165"/>
      <c r="AL349" s="165"/>
      <c r="AM349" s="166"/>
      <c r="BH349" s="1" t="s">
        <v>28</v>
      </c>
    </row>
    <row r="350" spans="1:61" ht="9.75" hidden="1" customHeight="1" thickBot="1">
      <c r="A350" s="167"/>
      <c r="B350" s="168"/>
      <c r="C350" s="168"/>
      <c r="D350" s="168"/>
      <c r="E350" s="168"/>
      <c r="F350" s="168"/>
      <c r="G350" s="168"/>
      <c r="H350" s="168"/>
      <c r="I350" s="168"/>
      <c r="J350" s="168"/>
      <c r="K350" s="168"/>
      <c r="L350" s="168"/>
      <c r="M350" s="168"/>
      <c r="N350" s="168"/>
      <c r="O350" s="168"/>
      <c r="P350" s="168"/>
      <c r="Q350" s="168"/>
      <c r="R350" s="168"/>
      <c r="S350" s="168"/>
      <c r="T350" s="168"/>
      <c r="U350" s="168"/>
      <c r="V350" s="168"/>
      <c r="W350" s="168"/>
      <c r="X350" s="168"/>
      <c r="Y350" s="168"/>
      <c r="Z350" s="168"/>
      <c r="AA350" s="168"/>
      <c r="AB350" s="168"/>
      <c r="AC350" s="168"/>
      <c r="AD350" s="168"/>
      <c r="AE350" s="168"/>
      <c r="AF350" s="168"/>
      <c r="AG350" s="168"/>
      <c r="AH350" s="168"/>
      <c r="AI350" s="168"/>
      <c r="AJ350" s="168"/>
      <c r="AK350" s="168"/>
      <c r="AL350" s="168"/>
      <c r="AM350" s="169"/>
      <c r="BH350" s="1" t="s">
        <v>28</v>
      </c>
    </row>
    <row r="351" spans="1:61" ht="9.75" hidden="1" customHeight="1">
      <c r="A351" s="120" t="s">
        <v>46</v>
      </c>
      <c r="B351" s="121"/>
      <c r="C351" s="121"/>
      <c r="D351" s="121"/>
      <c r="E351" s="121"/>
      <c r="F351" s="121"/>
      <c r="G351" s="121"/>
      <c r="H351" s="121"/>
      <c r="I351" s="122"/>
      <c r="J351" s="150"/>
      <c r="K351" s="151"/>
      <c r="L351" s="151"/>
      <c r="M351" s="151"/>
      <c r="N351" s="151"/>
      <c r="O351" s="151"/>
      <c r="P351" s="151"/>
      <c r="Q351" s="151"/>
      <c r="R351" s="151"/>
      <c r="S351" s="151"/>
      <c r="T351" s="151"/>
      <c r="U351" s="151"/>
      <c r="V351" s="151"/>
      <c r="W351" s="151"/>
      <c r="X351" s="151"/>
      <c r="Y351" s="151"/>
      <c r="Z351" s="151"/>
      <c r="AA351" s="151"/>
      <c r="AB351" s="151"/>
      <c r="AC351" s="151"/>
      <c r="AD351" s="151"/>
      <c r="AE351" s="151"/>
      <c r="AF351" s="151"/>
      <c r="AG351" s="151"/>
      <c r="AH351" s="151"/>
      <c r="AI351" s="151"/>
      <c r="AJ351" s="151"/>
      <c r="AK351" s="151"/>
      <c r="AL351" s="151"/>
      <c r="AM351" s="152"/>
      <c r="BG351" s="1" t="s">
        <v>97</v>
      </c>
      <c r="BH351" s="1">
        <v>4</v>
      </c>
      <c r="BI351" s="10" t="str">
        <f>"ITEM" &amp; BH351 &amp; BG351 &amp;"="&amp; IF(TRIM($J351)="","",$J351)</f>
        <v>ITEM4#KBN1_17=</v>
      </c>
    </row>
    <row r="352" spans="1:61" ht="9.75" hidden="1" customHeight="1">
      <c r="A352" s="141"/>
      <c r="B352" s="142"/>
      <c r="C352" s="142"/>
      <c r="D352" s="142"/>
      <c r="E352" s="142"/>
      <c r="F352" s="142"/>
      <c r="G352" s="142"/>
      <c r="H352" s="142"/>
      <c r="I352" s="143"/>
      <c r="J352" s="150"/>
      <c r="K352" s="151"/>
      <c r="L352" s="151"/>
      <c r="M352" s="151"/>
      <c r="N352" s="151"/>
      <c r="O352" s="151"/>
      <c r="P352" s="151"/>
      <c r="Q352" s="151"/>
      <c r="R352" s="151"/>
      <c r="S352" s="151"/>
      <c r="T352" s="151"/>
      <c r="U352" s="151"/>
      <c r="V352" s="151"/>
      <c r="W352" s="151"/>
      <c r="X352" s="151"/>
      <c r="Y352" s="151"/>
      <c r="Z352" s="151"/>
      <c r="AA352" s="151"/>
      <c r="AB352" s="151"/>
      <c r="AC352" s="151"/>
      <c r="AD352" s="151"/>
      <c r="AE352" s="151"/>
      <c r="AF352" s="151"/>
      <c r="AG352" s="151"/>
      <c r="AH352" s="151"/>
      <c r="AI352" s="151"/>
      <c r="AJ352" s="151"/>
      <c r="AK352" s="151"/>
      <c r="AL352" s="151"/>
      <c r="AM352" s="152"/>
      <c r="BH352" s="1" t="s">
        <v>28</v>
      </c>
    </row>
    <row r="353" spans="1:61" ht="9.75" hidden="1" customHeight="1">
      <c r="A353" s="120" t="s">
        <v>48</v>
      </c>
      <c r="B353" s="121"/>
      <c r="C353" s="121"/>
      <c r="D353" s="121"/>
      <c r="E353" s="121"/>
      <c r="F353" s="121"/>
      <c r="G353" s="121"/>
      <c r="H353" s="121"/>
      <c r="I353" s="122"/>
      <c r="J353" s="136"/>
      <c r="K353" s="126"/>
      <c r="L353" s="126"/>
      <c r="M353" s="126"/>
      <c r="N353" s="126"/>
      <c r="O353" s="126"/>
      <c r="P353" s="126"/>
      <c r="Q353" s="126"/>
      <c r="R353" s="126"/>
      <c r="S353" s="126"/>
      <c r="T353" s="126"/>
      <c r="U353" s="126"/>
      <c r="V353" s="126"/>
      <c r="W353" s="126"/>
      <c r="X353" s="126"/>
      <c r="Y353" s="126"/>
      <c r="Z353" s="126"/>
      <c r="AA353" s="126"/>
      <c r="AB353" s="126"/>
      <c r="AC353" s="126"/>
      <c r="AD353" s="126"/>
      <c r="AE353" s="126"/>
      <c r="AF353" s="126"/>
      <c r="AG353" s="126"/>
      <c r="AH353" s="126"/>
      <c r="AI353" s="126"/>
      <c r="AJ353" s="126"/>
      <c r="AK353" s="126"/>
      <c r="AL353" s="126"/>
      <c r="AM353" s="127"/>
      <c r="BG353" s="1" t="s">
        <v>97</v>
      </c>
      <c r="BH353" s="1" t="s">
        <v>49</v>
      </c>
      <c r="BI353" s="10" t="str">
        <f>"ITEM" &amp; BH353 &amp; BG353 &amp;"="&amp; IF(TRIM($J353)="","",$J353)</f>
        <v>ITEM5_1#KBN1_17=</v>
      </c>
    </row>
    <row r="354" spans="1:61" ht="9.75" hidden="1" customHeight="1">
      <c r="A354" s="141"/>
      <c r="B354" s="142"/>
      <c r="C354" s="142"/>
      <c r="D354" s="142"/>
      <c r="E354" s="142"/>
      <c r="F354" s="142"/>
      <c r="G354" s="142"/>
      <c r="H354" s="142"/>
      <c r="I354" s="143"/>
      <c r="J354" s="150"/>
      <c r="K354" s="151"/>
      <c r="L354" s="151"/>
      <c r="M354" s="151"/>
      <c r="N354" s="151"/>
      <c r="O354" s="151"/>
      <c r="P354" s="151"/>
      <c r="Q354" s="151"/>
      <c r="R354" s="151"/>
      <c r="S354" s="151"/>
      <c r="T354" s="151"/>
      <c r="U354" s="151"/>
      <c r="V354" s="151"/>
      <c r="W354" s="151"/>
      <c r="X354" s="151"/>
      <c r="Y354" s="151"/>
      <c r="Z354" s="151"/>
      <c r="AA354" s="151"/>
      <c r="AB354" s="151"/>
      <c r="AC354" s="151"/>
      <c r="AD354" s="151"/>
      <c r="AE354" s="151"/>
      <c r="AF354" s="151"/>
      <c r="AG354" s="151"/>
      <c r="AH354" s="151"/>
      <c r="AI354" s="151"/>
      <c r="AJ354" s="151"/>
      <c r="AK354" s="151"/>
      <c r="AL354" s="151"/>
      <c r="AM354" s="152"/>
      <c r="BH354" s="1" t="s">
        <v>28</v>
      </c>
    </row>
    <row r="355" spans="1:61" ht="9.75" hidden="1" customHeight="1">
      <c r="A355" s="141"/>
      <c r="B355" s="142"/>
      <c r="C355" s="142"/>
      <c r="D355" s="142"/>
      <c r="E355" s="142"/>
      <c r="F355" s="142"/>
      <c r="G355" s="142"/>
      <c r="H355" s="142"/>
      <c r="I355" s="143"/>
      <c r="J355" s="150"/>
      <c r="K355" s="151"/>
      <c r="L355" s="151"/>
      <c r="M355" s="151"/>
      <c r="N355" s="151"/>
      <c r="O355" s="151"/>
      <c r="P355" s="151"/>
      <c r="Q355" s="151"/>
      <c r="R355" s="151"/>
      <c r="S355" s="151"/>
      <c r="T355" s="151"/>
      <c r="U355" s="151"/>
      <c r="V355" s="151"/>
      <c r="W355" s="151"/>
      <c r="X355" s="151"/>
      <c r="Y355" s="151"/>
      <c r="Z355" s="151"/>
      <c r="AA355" s="151"/>
      <c r="AB355" s="151"/>
      <c r="AC355" s="151"/>
      <c r="AD355" s="151"/>
      <c r="AE355" s="151"/>
      <c r="AF355" s="151"/>
      <c r="AG355" s="151"/>
      <c r="AH355" s="151"/>
      <c r="AI355" s="151"/>
      <c r="AJ355" s="151"/>
      <c r="AK355" s="151"/>
      <c r="AL355" s="151"/>
      <c r="AM355" s="152"/>
      <c r="BH355" s="1" t="s">
        <v>28</v>
      </c>
    </row>
    <row r="356" spans="1:61" ht="9.75" hidden="1" customHeight="1">
      <c r="A356" s="141"/>
      <c r="B356" s="142"/>
      <c r="C356" s="142"/>
      <c r="D356" s="142"/>
      <c r="E356" s="142"/>
      <c r="F356" s="142"/>
      <c r="G356" s="142"/>
      <c r="H356" s="142"/>
      <c r="I356" s="143"/>
      <c r="J356" s="150"/>
      <c r="K356" s="151"/>
      <c r="L356" s="151"/>
      <c r="M356" s="151"/>
      <c r="N356" s="151"/>
      <c r="O356" s="151"/>
      <c r="P356" s="151"/>
      <c r="Q356" s="151"/>
      <c r="R356" s="151"/>
      <c r="S356" s="151"/>
      <c r="T356" s="151"/>
      <c r="U356" s="151"/>
      <c r="V356" s="151"/>
      <c r="W356" s="151"/>
      <c r="X356" s="151"/>
      <c r="Y356" s="151"/>
      <c r="Z356" s="151"/>
      <c r="AA356" s="151"/>
      <c r="AB356" s="151"/>
      <c r="AC356" s="151"/>
      <c r="AD356" s="151"/>
      <c r="AE356" s="151"/>
      <c r="AF356" s="151"/>
      <c r="AG356" s="151"/>
      <c r="AH356" s="151"/>
      <c r="AI356" s="151"/>
      <c r="AJ356" s="151"/>
      <c r="AK356" s="151"/>
      <c r="AL356" s="151"/>
      <c r="AM356" s="152"/>
      <c r="BH356" s="1" t="s">
        <v>28</v>
      </c>
    </row>
    <row r="357" spans="1:61" ht="9.75" hidden="1" customHeight="1">
      <c r="A357" s="141"/>
      <c r="B357" s="142"/>
      <c r="C357" s="142"/>
      <c r="D357" s="142"/>
      <c r="E357" s="142"/>
      <c r="F357" s="142"/>
      <c r="G357" s="142"/>
      <c r="H357" s="142"/>
      <c r="I357" s="143"/>
      <c r="J357" s="150"/>
      <c r="K357" s="151"/>
      <c r="L357" s="151"/>
      <c r="M357" s="151"/>
      <c r="N357" s="151"/>
      <c r="O357" s="151"/>
      <c r="P357" s="151"/>
      <c r="Q357" s="151"/>
      <c r="R357" s="151"/>
      <c r="S357" s="151"/>
      <c r="T357" s="151"/>
      <c r="U357" s="151"/>
      <c r="V357" s="151"/>
      <c r="W357" s="151"/>
      <c r="X357" s="151"/>
      <c r="Y357" s="151"/>
      <c r="Z357" s="151"/>
      <c r="AA357" s="151"/>
      <c r="AB357" s="151"/>
      <c r="AC357" s="151"/>
      <c r="AD357" s="151"/>
      <c r="AE357" s="151"/>
      <c r="AF357" s="151"/>
      <c r="AG357" s="151"/>
      <c r="AH357" s="151"/>
      <c r="AI357" s="151"/>
      <c r="AJ357" s="151"/>
      <c r="AK357" s="151"/>
      <c r="AL357" s="151"/>
      <c r="AM357" s="152"/>
      <c r="BH357" s="1" t="s">
        <v>28</v>
      </c>
    </row>
    <row r="358" spans="1:61" ht="9.75" hidden="1" customHeight="1">
      <c r="A358" s="141"/>
      <c r="B358" s="142"/>
      <c r="C358" s="142"/>
      <c r="D358" s="142"/>
      <c r="E358" s="142"/>
      <c r="F358" s="142"/>
      <c r="G358" s="142"/>
      <c r="H358" s="142"/>
      <c r="I358" s="143"/>
      <c r="J358" s="150"/>
      <c r="K358" s="151"/>
      <c r="L358" s="151"/>
      <c r="M358" s="151"/>
      <c r="N358" s="151"/>
      <c r="O358" s="151"/>
      <c r="P358" s="151"/>
      <c r="Q358" s="151"/>
      <c r="R358" s="151"/>
      <c r="S358" s="151"/>
      <c r="T358" s="151"/>
      <c r="U358" s="151"/>
      <c r="V358" s="151"/>
      <c r="W358" s="151"/>
      <c r="X358" s="151"/>
      <c r="Y358" s="151"/>
      <c r="Z358" s="151"/>
      <c r="AA358" s="151"/>
      <c r="AB358" s="151"/>
      <c r="AC358" s="151"/>
      <c r="AD358" s="151"/>
      <c r="AE358" s="151"/>
      <c r="AF358" s="151"/>
      <c r="AG358" s="151"/>
      <c r="AH358" s="151"/>
      <c r="AI358" s="151"/>
      <c r="AJ358" s="151"/>
      <c r="AK358" s="151"/>
      <c r="AL358" s="151"/>
      <c r="AM358" s="152"/>
      <c r="BH358" s="1" t="s">
        <v>28</v>
      </c>
    </row>
    <row r="359" spans="1:61" ht="9.75" hidden="1" customHeight="1">
      <c r="A359" s="141"/>
      <c r="B359" s="142"/>
      <c r="C359" s="142"/>
      <c r="D359" s="142"/>
      <c r="E359" s="142"/>
      <c r="F359" s="142"/>
      <c r="G359" s="142"/>
      <c r="H359" s="142"/>
      <c r="I359" s="143"/>
      <c r="J359" s="150"/>
      <c r="K359" s="151"/>
      <c r="L359" s="151"/>
      <c r="M359" s="151"/>
      <c r="N359" s="151"/>
      <c r="O359" s="151"/>
      <c r="P359" s="151"/>
      <c r="Q359" s="151"/>
      <c r="R359" s="151"/>
      <c r="S359" s="151"/>
      <c r="T359" s="151"/>
      <c r="U359" s="151"/>
      <c r="V359" s="151"/>
      <c r="W359" s="151"/>
      <c r="X359" s="151"/>
      <c r="Y359" s="151"/>
      <c r="Z359" s="151"/>
      <c r="AA359" s="151"/>
      <c r="AB359" s="151"/>
      <c r="AC359" s="151"/>
      <c r="AD359" s="151"/>
      <c r="AE359" s="151"/>
      <c r="AF359" s="151"/>
      <c r="AG359" s="151"/>
      <c r="AH359" s="151"/>
      <c r="AI359" s="151"/>
      <c r="AJ359" s="151"/>
      <c r="AK359" s="151"/>
      <c r="AL359" s="151"/>
      <c r="AM359" s="152"/>
      <c r="BG359" s="1" t="s">
        <v>97</v>
      </c>
      <c r="BH359" s="1" t="s">
        <v>50</v>
      </c>
      <c r="BI359" s="10" t="str">
        <f>"ITEM" &amp; BH359 &amp; BG359 &amp;"="&amp; IF(TRIM($J359)="","",$J359)</f>
        <v>ITEM5_2#KBN1_17=</v>
      </c>
    </row>
    <row r="360" spans="1:61" ht="9.75" hidden="1" customHeight="1">
      <c r="A360" s="123"/>
      <c r="B360" s="124"/>
      <c r="C360" s="124"/>
      <c r="D360" s="124"/>
      <c r="E360" s="124"/>
      <c r="F360" s="124"/>
      <c r="G360" s="124"/>
      <c r="H360" s="124"/>
      <c r="I360" s="125"/>
      <c r="J360" s="137"/>
      <c r="K360" s="128"/>
      <c r="L360" s="128"/>
      <c r="M360" s="128"/>
      <c r="N360" s="128"/>
      <c r="O360" s="128"/>
      <c r="P360" s="128"/>
      <c r="Q360" s="128"/>
      <c r="R360" s="128"/>
      <c r="S360" s="128"/>
      <c r="T360" s="128"/>
      <c r="U360" s="128"/>
      <c r="V360" s="128"/>
      <c r="W360" s="128"/>
      <c r="X360" s="128"/>
      <c r="Y360" s="128"/>
      <c r="Z360" s="128"/>
      <c r="AA360" s="128"/>
      <c r="AB360" s="128"/>
      <c r="AC360" s="128"/>
      <c r="AD360" s="128"/>
      <c r="AE360" s="128"/>
      <c r="AF360" s="128"/>
      <c r="AG360" s="128"/>
      <c r="AH360" s="128"/>
      <c r="AI360" s="128"/>
      <c r="AJ360" s="128"/>
      <c r="AK360" s="128"/>
      <c r="AL360" s="128"/>
      <c r="AM360" s="129"/>
      <c r="BG360" s="1" t="s">
        <v>97</v>
      </c>
      <c r="BH360" s="1" t="s">
        <v>51</v>
      </c>
      <c r="BI360" s="10" t="str">
        <f>"ITEM" &amp; BH360 &amp; BG360 &amp;"="&amp; IF(TRIM($J360)="","",$J360)</f>
        <v>ITEM5_3#KBN1_17=</v>
      </c>
    </row>
    <row r="361" spans="1:61" ht="9.75" hidden="1" customHeight="1">
      <c r="A361" s="120" t="s">
        <v>52</v>
      </c>
      <c r="B361" s="121"/>
      <c r="C361" s="121"/>
      <c r="D361" s="121"/>
      <c r="E361" s="121"/>
      <c r="F361" s="121"/>
      <c r="G361" s="121"/>
      <c r="H361" s="121"/>
      <c r="I361" s="122"/>
      <c r="J361" s="144" t="s">
        <v>37</v>
      </c>
      <c r="K361" s="159"/>
      <c r="L361" s="82" t="s">
        <v>53</v>
      </c>
      <c r="M361" s="82"/>
      <c r="N361" s="82"/>
      <c r="O361" s="82"/>
      <c r="P361" s="82"/>
      <c r="Q361" s="82"/>
      <c r="R361" s="82"/>
      <c r="S361" s="82"/>
      <c r="T361" s="82"/>
      <c r="U361" s="82"/>
      <c r="V361" s="82"/>
      <c r="W361" s="82"/>
      <c r="X361" s="160" t="s">
        <v>37</v>
      </c>
      <c r="Y361" s="159"/>
      <c r="Z361" s="154" t="s">
        <v>54</v>
      </c>
      <c r="AA361" s="154"/>
      <c r="AB361" s="154"/>
      <c r="AC361" s="154"/>
      <c r="AD361" s="154"/>
      <c r="AE361" s="154"/>
      <c r="AF361" s="154"/>
      <c r="AG361" s="154"/>
      <c r="AH361" s="154"/>
      <c r="AI361" s="154"/>
      <c r="AJ361" s="154"/>
      <c r="AK361" s="154"/>
      <c r="AL361" s="154"/>
      <c r="AM361" s="155"/>
      <c r="BF361" s="1" t="b">
        <f>IF($K361="○",TRUE,IF($K361="",FALSE,"INPUT_ERROR"))</f>
        <v>0</v>
      </c>
      <c r="BG361" s="1" t="s">
        <v>97</v>
      </c>
      <c r="BH361" s="1">
        <v>6</v>
      </c>
      <c r="BI361" s="10" t="str">
        <f>"ITEM" &amp; BH361&amp; BG361 &amp; "="&amp; BF361</f>
        <v>ITEM6#KBN1_17=FALSE</v>
      </c>
    </row>
    <row r="362" spans="1:61" ht="9.75" hidden="1" customHeight="1">
      <c r="A362" s="141"/>
      <c r="B362" s="142"/>
      <c r="C362" s="142"/>
      <c r="D362" s="142"/>
      <c r="E362" s="142"/>
      <c r="F362" s="142"/>
      <c r="G362" s="142"/>
      <c r="H362" s="142"/>
      <c r="I362" s="143"/>
      <c r="J362" s="144"/>
      <c r="K362" s="159"/>
      <c r="L362" s="82"/>
      <c r="M362" s="82"/>
      <c r="N362" s="82"/>
      <c r="O362" s="82"/>
      <c r="P362" s="82"/>
      <c r="Q362" s="82"/>
      <c r="R362" s="82"/>
      <c r="S362" s="82"/>
      <c r="T362" s="82"/>
      <c r="U362" s="82"/>
      <c r="V362" s="82"/>
      <c r="W362" s="82"/>
      <c r="X362" s="160"/>
      <c r="Y362" s="159"/>
      <c r="Z362" s="82"/>
      <c r="AA362" s="82"/>
      <c r="AB362" s="82"/>
      <c r="AC362" s="82"/>
      <c r="AD362" s="82"/>
      <c r="AE362" s="82"/>
      <c r="AF362" s="82"/>
      <c r="AG362" s="82"/>
      <c r="AH362" s="82"/>
      <c r="AI362" s="82"/>
      <c r="AJ362" s="82"/>
      <c r="AK362" s="82"/>
      <c r="AL362" s="82"/>
      <c r="AM362" s="138"/>
      <c r="BF362" s="1" t="b">
        <f>IF($Y361="○",TRUE,IF($Y361="",FALSE,"INPUT_ERROR"))</f>
        <v>0</v>
      </c>
      <c r="BG362" s="1" t="s">
        <v>97</v>
      </c>
      <c r="BH362" s="1">
        <v>7</v>
      </c>
      <c r="BI362" s="10" t="str">
        <f t="shared" ref="BI362:BI367" si="15">"ITEM" &amp; BH362 &amp; BG362 &amp;"="&amp; BF362</f>
        <v>ITEM7#KBN1_17=FALSE</v>
      </c>
    </row>
    <row r="363" spans="1:61" ht="9.75" hidden="1" customHeight="1">
      <c r="A363" s="141"/>
      <c r="B363" s="142"/>
      <c r="C363" s="142"/>
      <c r="D363" s="142"/>
      <c r="E363" s="142"/>
      <c r="F363" s="142"/>
      <c r="G363" s="142"/>
      <c r="H363" s="142"/>
      <c r="I363" s="143"/>
      <c r="J363" s="144" t="s">
        <v>37</v>
      </c>
      <c r="K363" s="159"/>
      <c r="L363" s="82" t="s">
        <v>55</v>
      </c>
      <c r="M363" s="82"/>
      <c r="N363" s="82"/>
      <c r="O363" s="82"/>
      <c r="P363" s="82"/>
      <c r="Q363" s="82"/>
      <c r="R363" s="82"/>
      <c r="S363" s="82"/>
      <c r="T363" s="82"/>
      <c r="U363" s="82"/>
      <c r="V363" s="82"/>
      <c r="W363" s="82"/>
      <c r="X363" s="160" t="s">
        <v>37</v>
      </c>
      <c r="Y363" s="159"/>
      <c r="Z363" s="82" t="s">
        <v>56</v>
      </c>
      <c r="AA363" s="82"/>
      <c r="AB363" s="82"/>
      <c r="AC363" s="82"/>
      <c r="AD363" s="82"/>
      <c r="AE363" s="82"/>
      <c r="AF363" s="82"/>
      <c r="AG363" s="82"/>
      <c r="AH363" s="82"/>
      <c r="AI363" s="82"/>
      <c r="AJ363" s="82"/>
      <c r="AK363" s="82"/>
      <c r="AL363" s="82"/>
      <c r="AM363" s="138"/>
      <c r="BF363" s="1" t="b">
        <f>IF($K363="○",TRUE,IF($K363="",FALSE,"INPUT_ERROR"))</f>
        <v>0</v>
      </c>
      <c r="BG363" s="1" t="s">
        <v>97</v>
      </c>
      <c r="BH363" s="1">
        <v>8</v>
      </c>
      <c r="BI363" s="10" t="str">
        <f t="shared" si="15"/>
        <v>ITEM8#KBN1_17=FALSE</v>
      </c>
    </row>
    <row r="364" spans="1:61" ht="9.75" hidden="1" customHeight="1">
      <c r="A364" s="141"/>
      <c r="B364" s="142"/>
      <c r="C364" s="142"/>
      <c r="D364" s="142"/>
      <c r="E364" s="142"/>
      <c r="F364" s="142"/>
      <c r="G364" s="142"/>
      <c r="H364" s="142"/>
      <c r="I364" s="143"/>
      <c r="J364" s="144"/>
      <c r="K364" s="159"/>
      <c r="L364" s="82"/>
      <c r="M364" s="82"/>
      <c r="N364" s="82"/>
      <c r="O364" s="82"/>
      <c r="P364" s="82"/>
      <c r="Q364" s="82"/>
      <c r="R364" s="82"/>
      <c r="S364" s="82"/>
      <c r="T364" s="82"/>
      <c r="U364" s="82"/>
      <c r="V364" s="82"/>
      <c r="W364" s="82"/>
      <c r="X364" s="160"/>
      <c r="Y364" s="159"/>
      <c r="Z364" s="82"/>
      <c r="AA364" s="82"/>
      <c r="AB364" s="82"/>
      <c r="AC364" s="82"/>
      <c r="AD364" s="82"/>
      <c r="AE364" s="82"/>
      <c r="AF364" s="82"/>
      <c r="AG364" s="82"/>
      <c r="AH364" s="82"/>
      <c r="AI364" s="82"/>
      <c r="AJ364" s="82"/>
      <c r="AK364" s="82"/>
      <c r="AL364" s="82"/>
      <c r="AM364" s="138"/>
      <c r="BF364" s="1" t="b">
        <f>IF($Y363="○",TRUE,IF($Y363="",FALSE,"INPUT_ERROR"))</f>
        <v>0</v>
      </c>
      <c r="BG364" s="1" t="s">
        <v>97</v>
      </c>
      <c r="BH364" s="1">
        <v>9</v>
      </c>
      <c r="BI364" s="10" t="str">
        <f t="shared" si="15"/>
        <v>ITEM9#KBN1_17=FALSE</v>
      </c>
    </row>
    <row r="365" spans="1:61" ht="9.75" hidden="1" customHeight="1">
      <c r="A365" s="141"/>
      <c r="B365" s="142"/>
      <c r="C365" s="142"/>
      <c r="D365" s="142"/>
      <c r="E365" s="142"/>
      <c r="F365" s="142"/>
      <c r="G365" s="142"/>
      <c r="H365" s="142"/>
      <c r="I365" s="143"/>
      <c r="J365" s="144" t="s">
        <v>37</v>
      </c>
      <c r="K365" s="159"/>
      <c r="L365" s="82" t="s">
        <v>57</v>
      </c>
      <c r="M365" s="82"/>
      <c r="N365" s="82"/>
      <c r="O365" s="82"/>
      <c r="P365" s="82"/>
      <c r="Q365" s="82"/>
      <c r="R365" s="82"/>
      <c r="S365" s="82"/>
      <c r="T365" s="82"/>
      <c r="U365" s="82"/>
      <c r="V365" s="82"/>
      <c r="W365" s="82"/>
      <c r="X365" s="160" t="s">
        <v>37</v>
      </c>
      <c r="Y365" s="159"/>
      <c r="Z365" s="82" t="s">
        <v>58</v>
      </c>
      <c r="AA365" s="82"/>
      <c r="AB365" s="82"/>
      <c r="AC365" s="82"/>
      <c r="AD365" s="82"/>
      <c r="AE365" s="82"/>
      <c r="AF365" s="82"/>
      <c r="AG365" s="82"/>
      <c r="AH365" s="82"/>
      <c r="AI365" s="82"/>
      <c r="AJ365" s="82"/>
      <c r="AK365" s="82"/>
      <c r="AL365" s="82"/>
      <c r="AM365" s="138"/>
      <c r="BF365" s="1" t="b">
        <f>IF($K365="○",TRUE,IF($K365="",FALSE,"INPUT_ERROR"))</f>
        <v>0</v>
      </c>
      <c r="BG365" s="1" t="s">
        <v>97</v>
      </c>
      <c r="BH365" s="1">
        <v>10</v>
      </c>
      <c r="BI365" s="10" t="str">
        <f t="shared" si="15"/>
        <v>ITEM10#KBN1_17=FALSE</v>
      </c>
    </row>
    <row r="366" spans="1:61" ht="9.75" hidden="1" customHeight="1">
      <c r="A366" s="141"/>
      <c r="B366" s="142"/>
      <c r="C366" s="142"/>
      <c r="D366" s="142"/>
      <c r="E366" s="142"/>
      <c r="F366" s="142"/>
      <c r="G366" s="142"/>
      <c r="H366" s="142"/>
      <c r="I366" s="143"/>
      <c r="J366" s="144"/>
      <c r="K366" s="159"/>
      <c r="L366" s="82"/>
      <c r="M366" s="82"/>
      <c r="N366" s="82"/>
      <c r="O366" s="82"/>
      <c r="P366" s="82"/>
      <c r="Q366" s="82"/>
      <c r="R366" s="82"/>
      <c r="S366" s="82"/>
      <c r="T366" s="82"/>
      <c r="U366" s="82"/>
      <c r="V366" s="82"/>
      <c r="W366" s="82"/>
      <c r="X366" s="160"/>
      <c r="Y366" s="159"/>
      <c r="Z366" s="82"/>
      <c r="AA366" s="82"/>
      <c r="AB366" s="82"/>
      <c r="AC366" s="82"/>
      <c r="AD366" s="82"/>
      <c r="AE366" s="82"/>
      <c r="AF366" s="82"/>
      <c r="AG366" s="82"/>
      <c r="AH366" s="82"/>
      <c r="AI366" s="82"/>
      <c r="AJ366" s="82"/>
      <c r="AK366" s="82"/>
      <c r="AL366" s="82"/>
      <c r="AM366" s="138"/>
      <c r="BF366" s="1" t="b">
        <f>IF($Y365="○",TRUE,IF($Y365="",FALSE,"INPUT_ERROR"))</f>
        <v>0</v>
      </c>
      <c r="BG366" s="1" t="s">
        <v>97</v>
      </c>
      <c r="BH366" s="1">
        <v>11</v>
      </c>
      <c r="BI366" s="10" t="str">
        <f t="shared" si="15"/>
        <v>ITEM11#KBN1_17=FALSE</v>
      </c>
    </row>
    <row r="367" spans="1:61" ht="9.75" hidden="1" customHeight="1">
      <c r="A367" s="141"/>
      <c r="B367" s="142"/>
      <c r="C367" s="142"/>
      <c r="D367" s="142"/>
      <c r="E367" s="142"/>
      <c r="F367" s="142"/>
      <c r="G367" s="142"/>
      <c r="H367" s="142"/>
      <c r="I367" s="143"/>
      <c r="J367" s="144" t="s">
        <v>37</v>
      </c>
      <c r="K367" s="159"/>
      <c r="L367" s="82" t="s">
        <v>59</v>
      </c>
      <c r="M367" s="82"/>
      <c r="N367" s="82"/>
      <c r="O367" s="160" t="s">
        <v>60</v>
      </c>
      <c r="P367" s="151"/>
      <c r="Q367" s="151"/>
      <c r="R367" s="151"/>
      <c r="S367" s="151"/>
      <c r="T367" s="151"/>
      <c r="U367" s="151"/>
      <c r="V367" s="151"/>
      <c r="W367" s="151"/>
      <c r="X367" s="151"/>
      <c r="Y367" s="151"/>
      <c r="Z367" s="151"/>
      <c r="AA367" s="151"/>
      <c r="AB367" s="151"/>
      <c r="AC367" s="151"/>
      <c r="AD367" s="151"/>
      <c r="AE367" s="151"/>
      <c r="AF367" s="151"/>
      <c r="AG367" s="151"/>
      <c r="AH367" s="151"/>
      <c r="AI367" s="151"/>
      <c r="AJ367" s="151"/>
      <c r="AK367" s="151"/>
      <c r="AL367" s="82" t="s">
        <v>61</v>
      </c>
      <c r="AM367" s="138"/>
      <c r="BF367" s="1" t="b">
        <f>IF($K367="○",TRUE,IF($K367="",FALSE,"INPUT_ERROR"))</f>
        <v>0</v>
      </c>
      <c r="BG367" s="1" t="s">
        <v>97</v>
      </c>
      <c r="BH367" s="1">
        <v>12</v>
      </c>
      <c r="BI367" s="10" t="str">
        <f t="shared" si="15"/>
        <v>ITEM12#KBN1_17=FALSE</v>
      </c>
    </row>
    <row r="368" spans="1:61" ht="9.75" hidden="1" customHeight="1" thickBot="1">
      <c r="A368" s="141"/>
      <c r="B368" s="142"/>
      <c r="C368" s="142"/>
      <c r="D368" s="142"/>
      <c r="E368" s="142"/>
      <c r="F368" s="142"/>
      <c r="G368" s="142"/>
      <c r="H368" s="142"/>
      <c r="I368" s="143"/>
      <c r="J368" s="161"/>
      <c r="K368" s="162"/>
      <c r="L368" s="98"/>
      <c r="M368" s="98"/>
      <c r="N368" s="98"/>
      <c r="O368" s="163"/>
      <c r="P368" s="128"/>
      <c r="Q368" s="128"/>
      <c r="R368" s="128"/>
      <c r="S368" s="128"/>
      <c r="T368" s="128"/>
      <c r="U368" s="128"/>
      <c r="V368" s="128"/>
      <c r="W368" s="128"/>
      <c r="X368" s="128"/>
      <c r="Y368" s="128"/>
      <c r="Z368" s="128"/>
      <c r="AA368" s="128"/>
      <c r="AB368" s="128"/>
      <c r="AC368" s="128"/>
      <c r="AD368" s="128"/>
      <c r="AE368" s="128"/>
      <c r="AF368" s="128"/>
      <c r="AG368" s="128"/>
      <c r="AH368" s="128"/>
      <c r="AI368" s="128"/>
      <c r="AJ368" s="128"/>
      <c r="AK368" s="128"/>
      <c r="AL368" s="98"/>
      <c r="AM368" s="156"/>
      <c r="BG368" s="1" t="s">
        <v>97</v>
      </c>
      <c r="BH368" s="1">
        <v>13</v>
      </c>
      <c r="BI368" s="10" t="str">
        <f>"ITEM" &amp; BH368 &amp; BG368 &amp;"="&amp;  IF(TRIM($P367)="","",$P367)</f>
        <v>ITEM13#KBN1_17=</v>
      </c>
    </row>
    <row r="369" spans="1:61" ht="9.75" hidden="1" customHeight="1">
      <c r="A369" s="164" t="s">
        <v>98</v>
      </c>
      <c r="B369" s="165"/>
      <c r="C369" s="165"/>
      <c r="D369" s="165"/>
      <c r="E369" s="165"/>
      <c r="F369" s="165"/>
      <c r="G369" s="165"/>
      <c r="H369" s="165"/>
      <c r="I369" s="165"/>
      <c r="J369" s="165"/>
      <c r="K369" s="165"/>
      <c r="L369" s="165"/>
      <c r="M369" s="165"/>
      <c r="N369" s="165"/>
      <c r="O369" s="165"/>
      <c r="P369" s="165"/>
      <c r="Q369" s="165"/>
      <c r="R369" s="165"/>
      <c r="S369" s="165"/>
      <c r="T369" s="165"/>
      <c r="U369" s="165"/>
      <c r="V369" s="165"/>
      <c r="W369" s="165"/>
      <c r="X369" s="165"/>
      <c r="Y369" s="165"/>
      <c r="Z369" s="165"/>
      <c r="AA369" s="165"/>
      <c r="AB369" s="165"/>
      <c r="AC369" s="165"/>
      <c r="AD369" s="165"/>
      <c r="AE369" s="165"/>
      <c r="AF369" s="165"/>
      <c r="AG369" s="165"/>
      <c r="AH369" s="165"/>
      <c r="AI369" s="165"/>
      <c r="AJ369" s="165"/>
      <c r="AK369" s="165"/>
      <c r="AL369" s="165"/>
      <c r="AM369" s="166"/>
      <c r="BH369" s="1" t="s">
        <v>28</v>
      </c>
    </row>
    <row r="370" spans="1:61" ht="9.75" hidden="1" customHeight="1" thickBot="1">
      <c r="A370" s="167"/>
      <c r="B370" s="168"/>
      <c r="C370" s="168"/>
      <c r="D370" s="168"/>
      <c r="E370" s="168"/>
      <c r="F370" s="168"/>
      <c r="G370" s="168"/>
      <c r="H370" s="168"/>
      <c r="I370" s="168"/>
      <c r="J370" s="168"/>
      <c r="K370" s="168"/>
      <c r="L370" s="168"/>
      <c r="M370" s="168"/>
      <c r="N370" s="168"/>
      <c r="O370" s="168"/>
      <c r="P370" s="168"/>
      <c r="Q370" s="168"/>
      <c r="R370" s="168"/>
      <c r="S370" s="168"/>
      <c r="T370" s="168"/>
      <c r="U370" s="168"/>
      <c r="V370" s="168"/>
      <c r="W370" s="168"/>
      <c r="X370" s="168"/>
      <c r="Y370" s="168"/>
      <c r="Z370" s="168"/>
      <c r="AA370" s="168"/>
      <c r="AB370" s="168"/>
      <c r="AC370" s="168"/>
      <c r="AD370" s="168"/>
      <c r="AE370" s="168"/>
      <c r="AF370" s="168"/>
      <c r="AG370" s="168"/>
      <c r="AH370" s="168"/>
      <c r="AI370" s="168"/>
      <c r="AJ370" s="168"/>
      <c r="AK370" s="168"/>
      <c r="AL370" s="168"/>
      <c r="AM370" s="169"/>
      <c r="BH370" s="1" t="s">
        <v>28</v>
      </c>
    </row>
    <row r="371" spans="1:61" ht="9.75" hidden="1" customHeight="1">
      <c r="A371" s="120" t="s">
        <v>46</v>
      </c>
      <c r="B371" s="121"/>
      <c r="C371" s="121"/>
      <c r="D371" s="121"/>
      <c r="E371" s="121"/>
      <c r="F371" s="121"/>
      <c r="G371" s="121"/>
      <c r="H371" s="121"/>
      <c r="I371" s="122"/>
      <c r="J371" s="150"/>
      <c r="K371" s="151"/>
      <c r="L371" s="151"/>
      <c r="M371" s="151"/>
      <c r="N371" s="151"/>
      <c r="O371" s="151"/>
      <c r="P371" s="151"/>
      <c r="Q371" s="151"/>
      <c r="R371" s="151"/>
      <c r="S371" s="151"/>
      <c r="T371" s="151"/>
      <c r="U371" s="151"/>
      <c r="V371" s="151"/>
      <c r="W371" s="151"/>
      <c r="X371" s="151"/>
      <c r="Y371" s="151"/>
      <c r="Z371" s="151"/>
      <c r="AA371" s="151"/>
      <c r="AB371" s="151"/>
      <c r="AC371" s="151"/>
      <c r="AD371" s="151"/>
      <c r="AE371" s="151"/>
      <c r="AF371" s="151"/>
      <c r="AG371" s="151"/>
      <c r="AH371" s="151"/>
      <c r="AI371" s="151"/>
      <c r="AJ371" s="151"/>
      <c r="AK371" s="151"/>
      <c r="AL371" s="151"/>
      <c r="AM371" s="152"/>
      <c r="BG371" s="1" t="s">
        <v>99</v>
      </c>
      <c r="BH371" s="1">
        <v>4</v>
      </c>
      <c r="BI371" s="10" t="str">
        <f>"ITEM" &amp; BH371 &amp; BG371 &amp;"="&amp; IF(TRIM($J371)="","",$J371)</f>
        <v>ITEM4#KBN1_18=</v>
      </c>
    </row>
    <row r="372" spans="1:61" ht="9.75" hidden="1" customHeight="1">
      <c r="A372" s="141"/>
      <c r="B372" s="142"/>
      <c r="C372" s="142"/>
      <c r="D372" s="142"/>
      <c r="E372" s="142"/>
      <c r="F372" s="142"/>
      <c r="G372" s="142"/>
      <c r="H372" s="142"/>
      <c r="I372" s="143"/>
      <c r="J372" s="150"/>
      <c r="K372" s="151"/>
      <c r="L372" s="151"/>
      <c r="M372" s="151"/>
      <c r="N372" s="151"/>
      <c r="O372" s="151"/>
      <c r="P372" s="151"/>
      <c r="Q372" s="151"/>
      <c r="R372" s="151"/>
      <c r="S372" s="151"/>
      <c r="T372" s="151"/>
      <c r="U372" s="151"/>
      <c r="V372" s="151"/>
      <c r="W372" s="151"/>
      <c r="X372" s="151"/>
      <c r="Y372" s="151"/>
      <c r="Z372" s="151"/>
      <c r="AA372" s="151"/>
      <c r="AB372" s="151"/>
      <c r="AC372" s="151"/>
      <c r="AD372" s="151"/>
      <c r="AE372" s="151"/>
      <c r="AF372" s="151"/>
      <c r="AG372" s="151"/>
      <c r="AH372" s="151"/>
      <c r="AI372" s="151"/>
      <c r="AJ372" s="151"/>
      <c r="AK372" s="151"/>
      <c r="AL372" s="151"/>
      <c r="AM372" s="152"/>
      <c r="BH372" s="1" t="s">
        <v>28</v>
      </c>
    </row>
    <row r="373" spans="1:61" ht="9.75" hidden="1" customHeight="1">
      <c r="A373" s="120" t="s">
        <v>48</v>
      </c>
      <c r="B373" s="121"/>
      <c r="C373" s="121"/>
      <c r="D373" s="121"/>
      <c r="E373" s="121"/>
      <c r="F373" s="121"/>
      <c r="G373" s="121"/>
      <c r="H373" s="121"/>
      <c r="I373" s="122"/>
      <c r="J373" s="136"/>
      <c r="K373" s="126"/>
      <c r="L373" s="126"/>
      <c r="M373" s="126"/>
      <c r="N373" s="126"/>
      <c r="O373" s="126"/>
      <c r="P373" s="126"/>
      <c r="Q373" s="126"/>
      <c r="R373" s="126"/>
      <c r="S373" s="126"/>
      <c r="T373" s="126"/>
      <c r="U373" s="126"/>
      <c r="V373" s="126"/>
      <c r="W373" s="126"/>
      <c r="X373" s="126"/>
      <c r="Y373" s="126"/>
      <c r="Z373" s="126"/>
      <c r="AA373" s="126"/>
      <c r="AB373" s="126"/>
      <c r="AC373" s="126"/>
      <c r="AD373" s="126"/>
      <c r="AE373" s="126"/>
      <c r="AF373" s="126"/>
      <c r="AG373" s="126"/>
      <c r="AH373" s="126"/>
      <c r="AI373" s="126"/>
      <c r="AJ373" s="126"/>
      <c r="AK373" s="126"/>
      <c r="AL373" s="126"/>
      <c r="AM373" s="127"/>
      <c r="BG373" s="1" t="s">
        <v>99</v>
      </c>
      <c r="BH373" s="1" t="s">
        <v>49</v>
      </c>
      <c r="BI373" s="10" t="str">
        <f>"ITEM" &amp; BH373 &amp; BG373 &amp;"="&amp; IF(TRIM($J373)="","",$J373)</f>
        <v>ITEM5_1#KBN1_18=</v>
      </c>
    </row>
    <row r="374" spans="1:61" ht="9.75" hidden="1" customHeight="1">
      <c r="A374" s="141"/>
      <c r="B374" s="142"/>
      <c r="C374" s="142"/>
      <c r="D374" s="142"/>
      <c r="E374" s="142"/>
      <c r="F374" s="142"/>
      <c r="G374" s="142"/>
      <c r="H374" s="142"/>
      <c r="I374" s="143"/>
      <c r="J374" s="150"/>
      <c r="K374" s="151"/>
      <c r="L374" s="151"/>
      <c r="M374" s="151"/>
      <c r="N374" s="151"/>
      <c r="O374" s="151"/>
      <c r="P374" s="151"/>
      <c r="Q374" s="151"/>
      <c r="R374" s="151"/>
      <c r="S374" s="151"/>
      <c r="T374" s="151"/>
      <c r="U374" s="151"/>
      <c r="V374" s="151"/>
      <c r="W374" s="151"/>
      <c r="X374" s="151"/>
      <c r="Y374" s="151"/>
      <c r="Z374" s="151"/>
      <c r="AA374" s="151"/>
      <c r="AB374" s="151"/>
      <c r="AC374" s="151"/>
      <c r="AD374" s="151"/>
      <c r="AE374" s="151"/>
      <c r="AF374" s="151"/>
      <c r="AG374" s="151"/>
      <c r="AH374" s="151"/>
      <c r="AI374" s="151"/>
      <c r="AJ374" s="151"/>
      <c r="AK374" s="151"/>
      <c r="AL374" s="151"/>
      <c r="AM374" s="152"/>
      <c r="BH374" s="1" t="s">
        <v>28</v>
      </c>
    </row>
    <row r="375" spans="1:61" ht="9.75" hidden="1" customHeight="1">
      <c r="A375" s="141"/>
      <c r="B375" s="142"/>
      <c r="C375" s="142"/>
      <c r="D375" s="142"/>
      <c r="E375" s="142"/>
      <c r="F375" s="142"/>
      <c r="G375" s="142"/>
      <c r="H375" s="142"/>
      <c r="I375" s="143"/>
      <c r="J375" s="150"/>
      <c r="K375" s="151"/>
      <c r="L375" s="151"/>
      <c r="M375" s="151"/>
      <c r="N375" s="151"/>
      <c r="O375" s="151"/>
      <c r="P375" s="151"/>
      <c r="Q375" s="151"/>
      <c r="R375" s="151"/>
      <c r="S375" s="151"/>
      <c r="T375" s="151"/>
      <c r="U375" s="151"/>
      <c r="V375" s="151"/>
      <c r="W375" s="151"/>
      <c r="X375" s="151"/>
      <c r="Y375" s="151"/>
      <c r="Z375" s="151"/>
      <c r="AA375" s="151"/>
      <c r="AB375" s="151"/>
      <c r="AC375" s="151"/>
      <c r="AD375" s="151"/>
      <c r="AE375" s="151"/>
      <c r="AF375" s="151"/>
      <c r="AG375" s="151"/>
      <c r="AH375" s="151"/>
      <c r="AI375" s="151"/>
      <c r="AJ375" s="151"/>
      <c r="AK375" s="151"/>
      <c r="AL375" s="151"/>
      <c r="AM375" s="152"/>
      <c r="BH375" s="1" t="s">
        <v>28</v>
      </c>
    </row>
    <row r="376" spans="1:61" ht="9.75" hidden="1" customHeight="1">
      <c r="A376" s="141"/>
      <c r="B376" s="142"/>
      <c r="C376" s="142"/>
      <c r="D376" s="142"/>
      <c r="E376" s="142"/>
      <c r="F376" s="142"/>
      <c r="G376" s="142"/>
      <c r="H376" s="142"/>
      <c r="I376" s="143"/>
      <c r="J376" s="150"/>
      <c r="K376" s="151"/>
      <c r="L376" s="151"/>
      <c r="M376" s="151"/>
      <c r="N376" s="151"/>
      <c r="O376" s="151"/>
      <c r="P376" s="151"/>
      <c r="Q376" s="151"/>
      <c r="R376" s="151"/>
      <c r="S376" s="151"/>
      <c r="T376" s="151"/>
      <c r="U376" s="151"/>
      <c r="V376" s="151"/>
      <c r="W376" s="151"/>
      <c r="X376" s="151"/>
      <c r="Y376" s="151"/>
      <c r="Z376" s="151"/>
      <c r="AA376" s="151"/>
      <c r="AB376" s="151"/>
      <c r="AC376" s="151"/>
      <c r="AD376" s="151"/>
      <c r="AE376" s="151"/>
      <c r="AF376" s="151"/>
      <c r="AG376" s="151"/>
      <c r="AH376" s="151"/>
      <c r="AI376" s="151"/>
      <c r="AJ376" s="151"/>
      <c r="AK376" s="151"/>
      <c r="AL376" s="151"/>
      <c r="AM376" s="152"/>
      <c r="BH376" s="1" t="s">
        <v>28</v>
      </c>
    </row>
    <row r="377" spans="1:61" ht="9.75" hidden="1" customHeight="1">
      <c r="A377" s="141"/>
      <c r="B377" s="142"/>
      <c r="C377" s="142"/>
      <c r="D377" s="142"/>
      <c r="E377" s="142"/>
      <c r="F377" s="142"/>
      <c r="G377" s="142"/>
      <c r="H377" s="142"/>
      <c r="I377" s="143"/>
      <c r="J377" s="150"/>
      <c r="K377" s="151"/>
      <c r="L377" s="151"/>
      <c r="M377" s="151"/>
      <c r="N377" s="151"/>
      <c r="O377" s="151"/>
      <c r="P377" s="151"/>
      <c r="Q377" s="151"/>
      <c r="R377" s="151"/>
      <c r="S377" s="151"/>
      <c r="T377" s="151"/>
      <c r="U377" s="151"/>
      <c r="V377" s="151"/>
      <c r="W377" s="151"/>
      <c r="X377" s="151"/>
      <c r="Y377" s="151"/>
      <c r="Z377" s="151"/>
      <c r="AA377" s="151"/>
      <c r="AB377" s="151"/>
      <c r="AC377" s="151"/>
      <c r="AD377" s="151"/>
      <c r="AE377" s="151"/>
      <c r="AF377" s="151"/>
      <c r="AG377" s="151"/>
      <c r="AH377" s="151"/>
      <c r="AI377" s="151"/>
      <c r="AJ377" s="151"/>
      <c r="AK377" s="151"/>
      <c r="AL377" s="151"/>
      <c r="AM377" s="152"/>
      <c r="BH377" s="1" t="s">
        <v>28</v>
      </c>
    </row>
    <row r="378" spans="1:61" ht="9.75" hidden="1" customHeight="1">
      <c r="A378" s="141"/>
      <c r="B378" s="142"/>
      <c r="C378" s="142"/>
      <c r="D378" s="142"/>
      <c r="E378" s="142"/>
      <c r="F378" s="142"/>
      <c r="G378" s="142"/>
      <c r="H378" s="142"/>
      <c r="I378" s="143"/>
      <c r="J378" s="150"/>
      <c r="K378" s="151"/>
      <c r="L378" s="151"/>
      <c r="M378" s="151"/>
      <c r="N378" s="151"/>
      <c r="O378" s="151"/>
      <c r="P378" s="151"/>
      <c r="Q378" s="151"/>
      <c r="R378" s="151"/>
      <c r="S378" s="151"/>
      <c r="T378" s="151"/>
      <c r="U378" s="151"/>
      <c r="V378" s="151"/>
      <c r="W378" s="151"/>
      <c r="X378" s="151"/>
      <c r="Y378" s="151"/>
      <c r="Z378" s="151"/>
      <c r="AA378" s="151"/>
      <c r="AB378" s="151"/>
      <c r="AC378" s="151"/>
      <c r="AD378" s="151"/>
      <c r="AE378" s="151"/>
      <c r="AF378" s="151"/>
      <c r="AG378" s="151"/>
      <c r="AH378" s="151"/>
      <c r="AI378" s="151"/>
      <c r="AJ378" s="151"/>
      <c r="AK378" s="151"/>
      <c r="AL378" s="151"/>
      <c r="AM378" s="152"/>
      <c r="BH378" s="1" t="s">
        <v>28</v>
      </c>
    </row>
    <row r="379" spans="1:61" ht="9.75" hidden="1" customHeight="1">
      <c r="A379" s="141"/>
      <c r="B379" s="142"/>
      <c r="C379" s="142"/>
      <c r="D379" s="142"/>
      <c r="E379" s="142"/>
      <c r="F379" s="142"/>
      <c r="G379" s="142"/>
      <c r="H379" s="142"/>
      <c r="I379" s="143"/>
      <c r="J379" s="150"/>
      <c r="K379" s="151"/>
      <c r="L379" s="151"/>
      <c r="M379" s="151"/>
      <c r="N379" s="151"/>
      <c r="O379" s="151"/>
      <c r="P379" s="151"/>
      <c r="Q379" s="151"/>
      <c r="R379" s="151"/>
      <c r="S379" s="151"/>
      <c r="T379" s="151"/>
      <c r="U379" s="151"/>
      <c r="V379" s="151"/>
      <c r="W379" s="151"/>
      <c r="X379" s="151"/>
      <c r="Y379" s="151"/>
      <c r="Z379" s="151"/>
      <c r="AA379" s="151"/>
      <c r="AB379" s="151"/>
      <c r="AC379" s="151"/>
      <c r="AD379" s="151"/>
      <c r="AE379" s="151"/>
      <c r="AF379" s="151"/>
      <c r="AG379" s="151"/>
      <c r="AH379" s="151"/>
      <c r="AI379" s="151"/>
      <c r="AJ379" s="151"/>
      <c r="AK379" s="151"/>
      <c r="AL379" s="151"/>
      <c r="AM379" s="152"/>
      <c r="BG379" s="1" t="s">
        <v>99</v>
      </c>
      <c r="BH379" s="1" t="s">
        <v>50</v>
      </c>
      <c r="BI379" s="10" t="str">
        <f>"ITEM" &amp; BH379 &amp; BG379 &amp;"="&amp; IF(TRIM($J379)="","",$J379)</f>
        <v>ITEM5_2#KBN1_18=</v>
      </c>
    </row>
    <row r="380" spans="1:61" ht="9.75" hidden="1" customHeight="1">
      <c r="A380" s="123"/>
      <c r="B380" s="124"/>
      <c r="C380" s="124"/>
      <c r="D380" s="124"/>
      <c r="E380" s="124"/>
      <c r="F380" s="124"/>
      <c r="G380" s="124"/>
      <c r="H380" s="124"/>
      <c r="I380" s="125"/>
      <c r="J380" s="137"/>
      <c r="K380" s="128"/>
      <c r="L380" s="128"/>
      <c r="M380" s="128"/>
      <c r="N380" s="128"/>
      <c r="O380" s="128"/>
      <c r="P380" s="128"/>
      <c r="Q380" s="128"/>
      <c r="R380" s="128"/>
      <c r="S380" s="128"/>
      <c r="T380" s="128"/>
      <c r="U380" s="128"/>
      <c r="V380" s="128"/>
      <c r="W380" s="128"/>
      <c r="X380" s="128"/>
      <c r="Y380" s="128"/>
      <c r="Z380" s="128"/>
      <c r="AA380" s="128"/>
      <c r="AB380" s="128"/>
      <c r="AC380" s="128"/>
      <c r="AD380" s="128"/>
      <c r="AE380" s="128"/>
      <c r="AF380" s="128"/>
      <c r="AG380" s="128"/>
      <c r="AH380" s="128"/>
      <c r="AI380" s="128"/>
      <c r="AJ380" s="128"/>
      <c r="AK380" s="128"/>
      <c r="AL380" s="128"/>
      <c r="AM380" s="129"/>
      <c r="BG380" s="1" t="s">
        <v>99</v>
      </c>
      <c r="BH380" s="1" t="s">
        <v>51</v>
      </c>
      <c r="BI380" s="10" t="str">
        <f>"ITEM" &amp; BH380 &amp; BG380 &amp;"="&amp; IF(TRIM($J380)="","",$J380)</f>
        <v>ITEM5_3#KBN1_18=</v>
      </c>
    </row>
    <row r="381" spans="1:61" ht="9.75" hidden="1" customHeight="1">
      <c r="A381" s="120" t="s">
        <v>52</v>
      </c>
      <c r="B381" s="121"/>
      <c r="C381" s="121"/>
      <c r="D381" s="121"/>
      <c r="E381" s="121"/>
      <c r="F381" s="121"/>
      <c r="G381" s="121"/>
      <c r="H381" s="121"/>
      <c r="I381" s="122"/>
      <c r="J381" s="144" t="s">
        <v>37</v>
      </c>
      <c r="K381" s="159"/>
      <c r="L381" s="82" t="s">
        <v>53</v>
      </c>
      <c r="M381" s="82"/>
      <c r="N381" s="82"/>
      <c r="O381" s="82"/>
      <c r="P381" s="82"/>
      <c r="Q381" s="82"/>
      <c r="R381" s="82"/>
      <c r="S381" s="82"/>
      <c r="T381" s="82"/>
      <c r="U381" s="82"/>
      <c r="V381" s="82"/>
      <c r="W381" s="82"/>
      <c r="X381" s="160" t="s">
        <v>37</v>
      </c>
      <c r="Y381" s="159"/>
      <c r="Z381" s="154" t="s">
        <v>54</v>
      </c>
      <c r="AA381" s="154"/>
      <c r="AB381" s="154"/>
      <c r="AC381" s="154"/>
      <c r="AD381" s="154"/>
      <c r="AE381" s="154"/>
      <c r="AF381" s="154"/>
      <c r="AG381" s="154"/>
      <c r="AH381" s="154"/>
      <c r="AI381" s="154"/>
      <c r="AJ381" s="154"/>
      <c r="AK381" s="154"/>
      <c r="AL381" s="154"/>
      <c r="AM381" s="155"/>
      <c r="BF381" s="1" t="b">
        <f>IF($K381="○",TRUE,IF($K381="",FALSE,"INPUT_ERROR"))</f>
        <v>0</v>
      </c>
      <c r="BG381" s="1" t="s">
        <v>99</v>
      </c>
      <c r="BH381" s="1">
        <v>6</v>
      </c>
      <c r="BI381" s="10" t="str">
        <f>"ITEM" &amp; BH381&amp; BG381 &amp; "="&amp; BF381</f>
        <v>ITEM6#KBN1_18=FALSE</v>
      </c>
    </row>
    <row r="382" spans="1:61" ht="9.75" hidden="1" customHeight="1">
      <c r="A382" s="141"/>
      <c r="B382" s="142"/>
      <c r="C382" s="142"/>
      <c r="D382" s="142"/>
      <c r="E382" s="142"/>
      <c r="F382" s="142"/>
      <c r="G382" s="142"/>
      <c r="H382" s="142"/>
      <c r="I382" s="143"/>
      <c r="J382" s="144"/>
      <c r="K382" s="159"/>
      <c r="L382" s="82"/>
      <c r="M382" s="82"/>
      <c r="N382" s="82"/>
      <c r="O382" s="82"/>
      <c r="P382" s="82"/>
      <c r="Q382" s="82"/>
      <c r="R382" s="82"/>
      <c r="S382" s="82"/>
      <c r="T382" s="82"/>
      <c r="U382" s="82"/>
      <c r="V382" s="82"/>
      <c r="W382" s="82"/>
      <c r="X382" s="160"/>
      <c r="Y382" s="159"/>
      <c r="Z382" s="82"/>
      <c r="AA382" s="82"/>
      <c r="AB382" s="82"/>
      <c r="AC382" s="82"/>
      <c r="AD382" s="82"/>
      <c r="AE382" s="82"/>
      <c r="AF382" s="82"/>
      <c r="AG382" s="82"/>
      <c r="AH382" s="82"/>
      <c r="AI382" s="82"/>
      <c r="AJ382" s="82"/>
      <c r="AK382" s="82"/>
      <c r="AL382" s="82"/>
      <c r="AM382" s="138"/>
      <c r="BF382" s="1" t="b">
        <f>IF($Y381="○",TRUE,IF($Y381="",FALSE,"INPUT_ERROR"))</f>
        <v>0</v>
      </c>
      <c r="BG382" s="1" t="s">
        <v>99</v>
      </c>
      <c r="BH382" s="1">
        <v>7</v>
      </c>
      <c r="BI382" s="10" t="str">
        <f t="shared" ref="BI382:BI387" si="16">"ITEM" &amp; BH382 &amp; BG382 &amp;"="&amp; BF382</f>
        <v>ITEM7#KBN1_18=FALSE</v>
      </c>
    </row>
    <row r="383" spans="1:61" ht="9.75" hidden="1" customHeight="1">
      <c r="A383" s="141"/>
      <c r="B383" s="142"/>
      <c r="C383" s="142"/>
      <c r="D383" s="142"/>
      <c r="E383" s="142"/>
      <c r="F383" s="142"/>
      <c r="G383" s="142"/>
      <c r="H383" s="142"/>
      <c r="I383" s="143"/>
      <c r="J383" s="144" t="s">
        <v>37</v>
      </c>
      <c r="K383" s="159"/>
      <c r="L383" s="82" t="s">
        <v>55</v>
      </c>
      <c r="M383" s="82"/>
      <c r="N383" s="82"/>
      <c r="O383" s="82"/>
      <c r="P383" s="82"/>
      <c r="Q383" s="82"/>
      <c r="R383" s="82"/>
      <c r="S383" s="82"/>
      <c r="T383" s="82"/>
      <c r="U383" s="82"/>
      <c r="V383" s="82"/>
      <c r="W383" s="82"/>
      <c r="X383" s="160" t="s">
        <v>37</v>
      </c>
      <c r="Y383" s="159"/>
      <c r="Z383" s="82" t="s">
        <v>56</v>
      </c>
      <c r="AA383" s="82"/>
      <c r="AB383" s="82"/>
      <c r="AC383" s="82"/>
      <c r="AD383" s="82"/>
      <c r="AE383" s="82"/>
      <c r="AF383" s="82"/>
      <c r="AG383" s="82"/>
      <c r="AH383" s="82"/>
      <c r="AI383" s="82"/>
      <c r="AJ383" s="82"/>
      <c r="AK383" s="82"/>
      <c r="AL383" s="82"/>
      <c r="AM383" s="138"/>
      <c r="BF383" s="1" t="b">
        <f>IF($K383="○",TRUE,IF($K383="",FALSE,"INPUT_ERROR"))</f>
        <v>0</v>
      </c>
      <c r="BG383" s="1" t="s">
        <v>99</v>
      </c>
      <c r="BH383" s="1">
        <v>8</v>
      </c>
      <c r="BI383" s="10" t="str">
        <f t="shared" si="16"/>
        <v>ITEM8#KBN1_18=FALSE</v>
      </c>
    </row>
    <row r="384" spans="1:61" ht="9.75" hidden="1" customHeight="1">
      <c r="A384" s="141"/>
      <c r="B384" s="142"/>
      <c r="C384" s="142"/>
      <c r="D384" s="142"/>
      <c r="E384" s="142"/>
      <c r="F384" s="142"/>
      <c r="G384" s="142"/>
      <c r="H384" s="142"/>
      <c r="I384" s="143"/>
      <c r="J384" s="144"/>
      <c r="K384" s="159"/>
      <c r="L384" s="82"/>
      <c r="M384" s="82"/>
      <c r="N384" s="82"/>
      <c r="O384" s="82"/>
      <c r="P384" s="82"/>
      <c r="Q384" s="82"/>
      <c r="R384" s="82"/>
      <c r="S384" s="82"/>
      <c r="T384" s="82"/>
      <c r="U384" s="82"/>
      <c r="V384" s="82"/>
      <c r="W384" s="82"/>
      <c r="X384" s="160"/>
      <c r="Y384" s="159"/>
      <c r="Z384" s="82"/>
      <c r="AA384" s="82"/>
      <c r="AB384" s="82"/>
      <c r="AC384" s="82"/>
      <c r="AD384" s="82"/>
      <c r="AE384" s="82"/>
      <c r="AF384" s="82"/>
      <c r="AG384" s="82"/>
      <c r="AH384" s="82"/>
      <c r="AI384" s="82"/>
      <c r="AJ384" s="82"/>
      <c r="AK384" s="82"/>
      <c r="AL384" s="82"/>
      <c r="AM384" s="138"/>
      <c r="BF384" s="1" t="b">
        <f>IF($Y383="○",TRUE,IF($Y383="",FALSE,"INPUT_ERROR"))</f>
        <v>0</v>
      </c>
      <c r="BG384" s="1" t="s">
        <v>99</v>
      </c>
      <c r="BH384" s="1">
        <v>9</v>
      </c>
      <c r="BI384" s="10" t="str">
        <f t="shared" si="16"/>
        <v>ITEM9#KBN1_18=FALSE</v>
      </c>
    </row>
    <row r="385" spans="1:61" ht="9.75" hidden="1" customHeight="1">
      <c r="A385" s="141"/>
      <c r="B385" s="142"/>
      <c r="C385" s="142"/>
      <c r="D385" s="142"/>
      <c r="E385" s="142"/>
      <c r="F385" s="142"/>
      <c r="G385" s="142"/>
      <c r="H385" s="142"/>
      <c r="I385" s="143"/>
      <c r="J385" s="144" t="s">
        <v>37</v>
      </c>
      <c r="K385" s="159"/>
      <c r="L385" s="82" t="s">
        <v>57</v>
      </c>
      <c r="M385" s="82"/>
      <c r="N385" s="82"/>
      <c r="O385" s="82"/>
      <c r="P385" s="82"/>
      <c r="Q385" s="82"/>
      <c r="R385" s="82"/>
      <c r="S385" s="82"/>
      <c r="T385" s="82"/>
      <c r="U385" s="82"/>
      <c r="V385" s="82"/>
      <c r="W385" s="82"/>
      <c r="X385" s="160" t="s">
        <v>37</v>
      </c>
      <c r="Y385" s="159"/>
      <c r="Z385" s="82" t="s">
        <v>58</v>
      </c>
      <c r="AA385" s="82"/>
      <c r="AB385" s="82"/>
      <c r="AC385" s="82"/>
      <c r="AD385" s="82"/>
      <c r="AE385" s="82"/>
      <c r="AF385" s="82"/>
      <c r="AG385" s="82"/>
      <c r="AH385" s="82"/>
      <c r="AI385" s="82"/>
      <c r="AJ385" s="82"/>
      <c r="AK385" s="82"/>
      <c r="AL385" s="82"/>
      <c r="AM385" s="138"/>
      <c r="BF385" s="1" t="b">
        <f>IF($K385="○",TRUE,IF($K385="",FALSE,"INPUT_ERROR"))</f>
        <v>0</v>
      </c>
      <c r="BG385" s="1" t="s">
        <v>99</v>
      </c>
      <c r="BH385" s="1">
        <v>10</v>
      </c>
      <c r="BI385" s="10" t="str">
        <f t="shared" si="16"/>
        <v>ITEM10#KBN1_18=FALSE</v>
      </c>
    </row>
    <row r="386" spans="1:61" ht="9.75" hidden="1" customHeight="1">
      <c r="A386" s="141"/>
      <c r="B386" s="142"/>
      <c r="C386" s="142"/>
      <c r="D386" s="142"/>
      <c r="E386" s="142"/>
      <c r="F386" s="142"/>
      <c r="G386" s="142"/>
      <c r="H386" s="142"/>
      <c r="I386" s="143"/>
      <c r="J386" s="144"/>
      <c r="K386" s="159"/>
      <c r="L386" s="82"/>
      <c r="M386" s="82"/>
      <c r="N386" s="82"/>
      <c r="O386" s="82"/>
      <c r="P386" s="82"/>
      <c r="Q386" s="82"/>
      <c r="R386" s="82"/>
      <c r="S386" s="82"/>
      <c r="T386" s="82"/>
      <c r="U386" s="82"/>
      <c r="V386" s="82"/>
      <c r="W386" s="82"/>
      <c r="X386" s="160"/>
      <c r="Y386" s="159"/>
      <c r="Z386" s="82"/>
      <c r="AA386" s="82"/>
      <c r="AB386" s="82"/>
      <c r="AC386" s="82"/>
      <c r="AD386" s="82"/>
      <c r="AE386" s="82"/>
      <c r="AF386" s="82"/>
      <c r="AG386" s="82"/>
      <c r="AH386" s="82"/>
      <c r="AI386" s="82"/>
      <c r="AJ386" s="82"/>
      <c r="AK386" s="82"/>
      <c r="AL386" s="82"/>
      <c r="AM386" s="138"/>
      <c r="BF386" s="1" t="b">
        <f>IF($Y385="○",TRUE,IF($Y385="",FALSE,"INPUT_ERROR"))</f>
        <v>0</v>
      </c>
      <c r="BG386" s="1" t="s">
        <v>99</v>
      </c>
      <c r="BH386" s="1">
        <v>11</v>
      </c>
      <c r="BI386" s="10" t="str">
        <f t="shared" si="16"/>
        <v>ITEM11#KBN1_18=FALSE</v>
      </c>
    </row>
    <row r="387" spans="1:61" ht="9.75" hidden="1" customHeight="1">
      <c r="A387" s="141"/>
      <c r="B387" s="142"/>
      <c r="C387" s="142"/>
      <c r="D387" s="142"/>
      <c r="E387" s="142"/>
      <c r="F387" s="142"/>
      <c r="G387" s="142"/>
      <c r="H387" s="142"/>
      <c r="I387" s="143"/>
      <c r="J387" s="144" t="s">
        <v>37</v>
      </c>
      <c r="K387" s="159"/>
      <c r="L387" s="82" t="s">
        <v>59</v>
      </c>
      <c r="M387" s="82"/>
      <c r="N387" s="82"/>
      <c r="O387" s="160" t="s">
        <v>60</v>
      </c>
      <c r="P387" s="151"/>
      <c r="Q387" s="151"/>
      <c r="R387" s="151"/>
      <c r="S387" s="151"/>
      <c r="T387" s="151"/>
      <c r="U387" s="151"/>
      <c r="V387" s="151"/>
      <c r="W387" s="151"/>
      <c r="X387" s="151"/>
      <c r="Y387" s="151"/>
      <c r="Z387" s="151"/>
      <c r="AA387" s="151"/>
      <c r="AB387" s="151"/>
      <c r="AC387" s="151"/>
      <c r="AD387" s="151"/>
      <c r="AE387" s="151"/>
      <c r="AF387" s="151"/>
      <c r="AG387" s="151"/>
      <c r="AH387" s="151"/>
      <c r="AI387" s="151"/>
      <c r="AJ387" s="151"/>
      <c r="AK387" s="151"/>
      <c r="AL387" s="82" t="s">
        <v>61</v>
      </c>
      <c r="AM387" s="138"/>
      <c r="BF387" s="1" t="b">
        <f>IF($K387="○",TRUE,IF($K387="",FALSE,"INPUT_ERROR"))</f>
        <v>0</v>
      </c>
      <c r="BG387" s="1" t="s">
        <v>99</v>
      </c>
      <c r="BH387" s="1">
        <v>12</v>
      </c>
      <c r="BI387" s="10" t="str">
        <f t="shared" si="16"/>
        <v>ITEM12#KBN1_18=FALSE</v>
      </c>
    </row>
    <row r="388" spans="1:61" ht="9.75" hidden="1" customHeight="1" thickBot="1">
      <c r="A388" s="123"/>
      <c r="B388" s="124"/>
      <c r="C388" s="124"/>
      <c r="D388" s="124"/>
      <c r="E388" s="124"/>
      <c r="F388" s="124"/>
      <c r="G388" s="124"/>
      <c r="H388" s="124"/>
      <c r="I388" s="125"/>
      <c r="J388" s="161"/>
      <c r="K388" s="162"/>
      <c r="L388" s="98"/>
      <c r="M388" s="98"/>
      <c r="N388" s="98"/>
      <c r="O388" s="163"/>
      <c r="P388" s="128"/>
      <c r="Q388" s="128"/>
      <c r="R388" s="128"/>
      <c r="S388" s="128"/>
      <c r="T388" s="128"/>
      <c r="U388" s="128"/>
      <c r="V388" s="128"/>
      <c r="W388" s="128"/>
      <c r="X388" s="128"/>
      <c r="Y388" s="128"/>
      <c r="Z388" s="128"/>
      <c r="AA388" s="128"/>
      <c r="AB388" s="128"/>
      <c r="AC388" s="128"/>
      <c r="AD388" s="128"/>
      <c r="AE388" s="128"/>
      <c r="AF388" s="128"/>
      <c r="AG388" s="128"/>
      <c r="AH388" s="128"/>
      <c r="AI388" s="128"/>
      <c r="AJ388" s="128"/>
      <c r="AK388" s="128"/>
      <c r="AL388" s="98"/>
      <c r="AM388" s="156"/>
      <c r="BG388" s="1" t="s">
        <v>99</v>
      </c>
      <c r="BH388" s="1">
        <v>13</v>
      </c>
      <c r="BI388" s="10" t="str">
        <f>"ITEM" &amp; BH388 &amp; BG388 &amp;"="&amp;  IF(TRIM($P387)="","",$P387)</f>
        <v>ITEM13#KBN1_18=</v>
      </c>
    </row>
    <row r="389" spans="1:61" ht="9.75" hidden="1" customHeight="1">
      <c r="A389" s="164" t="s">
        <v>100</v>
      </c>
      <c r="B389" s="165"/>
      <c r="C389" s="165"/>
      <c r="D389" s="165"/>
      <c r="E389" s="165"/>
      <c r="F389" s="165"/>
      <c r="G389" s="165"/>
      <c r="H389" s="165"/>
      <c r="I389" s="165"/>
      <c r="J389" s="165"/>
      <c r="K389" s="165"/>
      <c r="L389" s="165"/>
      <c r="M389" s="165"/>
      <c r="N389" s="165"/>
      <c r="O389" s="165"/>
      <c r="P389" s="165"/>
      <c r="Q389" s="165"/>
      <c r="R389" s="165"/>
      <c r="S389" s="165"/>
      <c r="T389" s="165"/>
      <c r="U389" s="165"/>
      <c r="V389" s="165"/>
      <c r="W389" s="165"/>
      <c r="X389" s="165"/>
      <c r="Y389" s="165"/>
      <c r="Z389" s="165"/>
      <c r="AA389" s="165"/>
      <c r="AB389" s="165"/>
      <c r="AC389" s="165"/>
      <c r="AD389" s="165"/>
      <c r="AE389" s="165"/>
      <c r="AF389" s="165"/>
      <c r="AG389" s="165"/>
      <c r="AH389" s="165"/>
      <c r="AI389" s="165"/>
      <c r="AJ389" s="165"/>
      <c r="AK389" s="165"/>
      <c r="AL389" s="165"/>
      <c r="AM389" s="166"/>
      <c r="BH389" s="1" t="s">
        <v>28</v>
      </c>
    </row>
    <row r="390" spans="1:61" ht="9.75" hidden="1" customHeight="1" thickBot="1">
      <c r="A390" s="167"/>
      <c r="B390" s="168"/>
      <c r="C390" s="168"/>
      <c r="D390" s="168"/>
      <c r="E390" s="168"/>
      <c r="F390" s="168"/>
      <c r="G390" s="168"/>
      <c r="H390" s="168"/>
      <c r="I390" s="168"/>
      <c r="J390" s="168"/>
      <c r="K390" s="168"/>
      <c r="L390" s="168"/>
      <c r="M390" s="168"/>
      <c r="N390" s="168"/>
      <c r="O390" s="168"/>
      <c r="P390" s="168"/>
      <c r="Q390" s="168"/>
      <c r="R390" s="168"/>
      <c r="S390" s="168"/>
      <c r="T390" s="168"/>
      <c r="U390" s="168"/>
      <c r="V390" s="168"/>
      <c r="W390" s="168"/>
      <c r="X390" s="168"/>
      <c r="Y390" s="168"/>
      <c r="Z390" s="168"/>
      <c r="AA390" s="168"/>
      <c r="AB390" s="168"/>
      <c r="AC390" s="168"/>
      <c r="AD390" s="168"/>
      <c r="AE390" s="168"/>
      <c r="AF390" s="168"/>
      <c r="AG390" s="168"/>
      <c r="AH390" s="168"/>
      <c r="AI390" s="168"/>
      <c r="AJ390" s="168"/>
      <c r="AK390" s="168"/>
      <c r="AL390" s="168"/>
      <c r="AM390" s="169"/>
      <c r="BH390" s="1" t="s">
        <v>28</v>
      </c>
    </row>
    <row r="391" spans="1:61" ht="9.75" hidden="1" customHeight="1">
      <c r="A391" s="120" t="s">
        <v>46</v>
      </c>
      <c r="B391" s="121"/>
      <c r="C391" s="121"/>
      <c r="D391" s="121"/>
      <c r="E391" s="121"/>
      <c r="F391" s="121"/>
      <c r="G391" s="121"/>
      <c r="H391" s="121"/>
      <c r="I391" s="122"/>
      <c r="J391" s="150"/>
      <c r="K391" s="151"/>
      <c r="L391" s="151"/>
      <c r="M391" s="151"/>
      <c r="N391" s="151"/>
      <c r="O391" s="151"/>
      <c r="P391" s="151"/>
      <c r="Q391" s="151"/>
      <c r="R391" s="151"/>
      <c r="S391" s="151"/>
      <c r="T391" s="151"/>
      <c r="U391" s="151"/>
      <c r="V391" s="151"/>
      <c r="W391" s="151"/>
      <c r="X391" s="151"/>
      <c r="Y391" s="151"/>
      <c r="Z391" s="151"/>
      <c r="AA391" s="151"/>
      <c r="AB391" s="151"/>
      <c r="AC391" s="151"/>
      <c r="AD391" s="151"/>
      <c r="AE391" s="151"/>
      <c r="AF391" s="151"/>
      <c r="AG391" s="151"/>
      <c r="AH391" s="151"/>
      <c r="AI391" s="151"/>
      <c r="AJ391" s="151"/>
      <c r="AK391" s="151"/>
      <c r="AL391" s="151"/>
      <c r="AM391" s="152"/>
      <c r="BG391" s="1" t="s">
        <v>101</v>
      </c>
      <c r="BH391" s="1">
        <v>4</v>
      </c>
      <c r="BI391" s="10" t="str">
        <f>"ITEM" &amp; BH391 &amp; BG391 &amp;"="&amp; IF(TRIM($J391)="","",$J391)</f>
        <v>ITEM4#KBN1_19=</v>
      </c>
    </row>
    <row r="392" spans="1:61" ht="9.75" hidden="1" customHeight="1">
      <c r="A392" s="141"/>
      <c r="B392" s="142"/>
      <c r="C392" s="142"/>
      <c r="D392" s="142"/>
      <c r="E392" s="142"/>
      <c r="F392" s="142"/>
      <c r="G392" s="142"/>
      <c r="H392" s="142"/>
      <c r="I392" s="143"/>
      <c r="J392" s="150"/>
      <c r="K392" s="151"/>
      <c r="L392" s="151"/>
      <c r="M392" s="151"/>
      <c r="N392" s="151"/>
      <c r="O392" s="151"/>
      <c r="P392" s="151"/>
      <c r="Q392" s="151"/>
      <c r="R392" s="151"/>
      <c r="S392" s="151"/>
      <c r="T392" s="151"/>
      <c r="U392" s="151"/>
      <c r="V392" s="151"/>
      <c r="W392" s="151"/>
      <c r="X392" s="151"/>
      <c r="Y392" s="151"/>
      <c r="Z392" s="151"/>
      <c r="AA392" s="151"/>
      <c r="AB392" s="151"/>
      <c r="AC392" s="151"/>
      <c r="AD392" s="151"/>
      <c r="AE392" s="151"/>
      <c r="AF392" s="151"/>
      <c r="AG392" s="151"/>
      <c r="AH392" s="151"/>
      <c r="AI392" s="151"/>
      <c r="AJ392" s="151"/>
      <c r="AK392" s="151"/>
      <c r="AL392" s="151"/>
      <c r="AM392" s="152"/>
      <c r="BH392" s="1" t="s">
        <v>28</v>
      </c>
    </row>
    <row r="393" spans="1:61" ht="9.75" hidden="1" customHeight="1">
      <c r="A393" s="120" t="s">
        <v>48</v>
      </c>
      <c r="B393" s="121"/>
      <c r="C393" s="121"/>
      <c r="D393" s="121"/>
      <c r="E393" s="121"/>
      <c r="F393" s="121"/>
      <c r="G393" s="121"/>
      <c r="H393" s="121"/>
      <c r="I393" s="122"/>
      <c r="J393" s="136"/>
      <c r="K393" s="126"/>
      <c r="L393" s="126"/>
      <c r="M393" s="126"/>
      <c r="N393" s="126"/>
      <c r="O393" s="126"/>
      <c r="P393" s="126"/>
      <c r="Q393" s="126"/>
      <c r="R393" s="126"/>
      <c r="S393" s="126"/>
      <c r="T393" s="126"/>
      <c r="U393" s="126"/>
      <c r="V393" s="126"/>
      <c r="W393" s="126"/>
      <c r="X393" s="126"/>
      <c r="Y393" s="126"/>
      <c r="Z393" s="126"/>
      <c r="AA393" s="126"/>
      <c r="AB393" s="126"/>
      <c r="AC393" s="126"/>
      <c r="AD393" s="126"/>
      <c r="AE393" s="126"/>
      <c r="AF393" s="126"/>
      <c r="AG393" s="126"/>
      <c r="AH393" s="126"/>
      <c r="AI393" s="126"/>
      <c r="AJ393" s="126"/>
      <c r="AK393" s="126"/>
      <c r="AL393" s="126"/>
      <c r="AM393" s="127"/>
      <c r="BG393" s="1" t="s">
        <v>101</v>
      </c>
      <c r="BH393" s="1" t="s">
        <v>49</v>
      </c>
      <c r="BI393" s="10" t="str">
        <f>"ITEM" &amp; BH393 &amp; BG393 &amp;"="&amp; IF(TRIM($J393)="","",$J393)</f>
        <v>ITEM5_1#KBN1_19=</v>
      </c>
    </row>
    <row r="394" spans="1:61" ht="9.75" hidden="1" customHeight="1">
      <c r="A394" s="141"/>
      <c r="B394" s="142"/>
      <c r="C394" s="142"/>
      <c r="D394" s="142"/>
      <c r="E394" s="142"/>
      <c r="F394" s="142"/>
      <c r="G394" s="142"/>
      <c r="H394" s="142"/>
      <c r="I394" s="143"/>
      <c r="J394" s="150"/>
      <c r="K394" s="151"/>
      <c r="L394" s="151"/>
      <c r="M394" s="151"/>
      <c r="N394" s="151"/>
      <c r="O394" s="151"/>
      <c r="P394" s="151"/>
      <c r="Q394" s="151"/>
      <c r="R394" s="151"/>
      <c r="S394" s="151"/>
      <c r="T394" s="151"/>
      <c r="U394" s="151"/>
      <c r="V394" s="151"/>
      <c r="W394" s="151"/>
      <c r="X394" s="151"/>
      <c r="Y394" s="151"/>
      <c r="Z394" s="151"/>
      <c r="AA394" s="151"/>
      <c r="AB394" s="151"/>
      <c r="AC394" s="151"/>
      <c r="AD394" s="151"/>
      <c r="AE394" s="151"/>
      <c r="AF394" s="151"/>
      <c r="AG394" s="151"/>
      <c r="AH394" s="151"/>
      <c r="AI394" s="151"/>
      <c r="AJ394" s="151"/>
      <c r="AK394" s="151"/>
      <c r="AL394" s="151"/>
      <c r="AM394" s="152"/>
      <c r="BH394" s="1" t="s">
        <v>28</v>
      </c>
    </row>
    <row r="395" spans="1:61" ht="9.75" hidden="1" customHeight="1">
      <c r="A395" s="141"/>
      <c r="B395" s="142"/>
      <c r="C395" s="142"/>
      <c r="D395" s="142"/>
      <c r="E395" s="142"/>
      <c r="F395" s="142"/>
      <c r="G395" s="142"/>
      <c r="H395" s="142"/>
      <c r="I395" s="143"/>
      <c r="J395" s="150"/>
      <c r="K395" s="151"/>
      <c r="L395" s="151"/>
      <c r="M395" s="151"/>
      <c r="N395" s="151"/>
      <c r="O395" s="151"/>
      <c r="P395" s="151"/>
      <c r="Q395" s="151"/>
      <c r="R395" s="151"/>
      <c r="S395" s="151"/>
      <c r="T395" s="151"/>
      <c r="U395" s="151"/>
      <c r="V395" s="151"/>
      <c r="W395" s="151"/>
      <c r="X395" s="151"/>
      <c r="Y395" s="151"/>
      <c r="Z395" s="151"/>
      <c r="AA395" s="151"/>
      <c r="AB395" s="151"/>
      <c r="AC395" s="151"/>
      <c r="AD395" s="151"/>
      <c r="AE395" s="151"/>
      <c r="AF395" s="151"/>
      <c r="AG395" s="151"/>
      <c r="AH395" s="151"/>
      <c r="AI395" s="151"/>
      <c r="AJ395" s="151"/>
      <c r="AK395" s="151"/>
      <c r="AL395" s="151"/>
      <c r="AM395" s="152"/>
      <c r="BH395" s="1" t="s">
        <v>28</v>
      </c>
    </row>
    <row r="396" spans="1:61" ht="9.75" hidden="1" customHeight="1">
      <c r="A396" s="141"/>
      <c r="B396" s="142"/>
      <c r="C396" s="142"/>
      <c r="D396" s="142"/>
      <c r="E396" s="142"/>
      <c r="F396" s="142"/>
      <c r="G396" s="142"/>
      <c r="H396" s="142"/>
      <c r="I396" s="143"/>
      <c r="J396" s="150"/>
      <c r="K396" s="151"/>
      <c r="L396" s="151"/>
      <c r="M396" s="151"/>
      <c r="N396" s="151"/>
      <c r="O396" s="151"/>
      <c r="P396" s="151"/>
      <c r="Q396" s="151"/>
      <c r="R396" s="151"/>
      <c r="S396" s="151"/>
      <c r="T396" s="151"/>
      <c r="U396" s="151"/>
      <c r="V396" s="151"/>
      <c r="W396" s="151"/>
      <c r="X396" s="151"/>
      <c r="Y396" s="151"/>
      <c r="Z396" s="151"/>
      <c r="AA396" s="151"/>
      <c r="AB396" s="151"/>
      <c r="AC396" s="151"/>
      <c r="AD396" s="151"/>
      <c r="AE396" s="151"/>
      <c r="AF396" s="151"/>
      <c r="AG396" s="151"/>
      <c r="AH396" s="151"/>
      <c r="AI396" s="151"/>
      <c r="AJ396" s="151"/>
      <c r="AK396" s="151"/>
      <c r="AL396" s="151"/>
      <c r="AM396" s="152"/>
      <c r="BH396" s="1" t="s">
        <v>28</v>
      </c>
    </row>
    <row r="397" spans="1:61" ht="9.75" hidden="1" customHeight="1">
      <c r="A397" s="141"/>
      <c r="B397" s="142"/>
      <c r="C397" s="142"/>
      <c r="D397" s="142"/>
      <c r="E397" s="142"/>
      <c r="F397" s="142"/>
      <c r="G397" s="142"/>
      <c r="H397" s="142"/>
      <c r="I397" s="143"/>
      <c r="J397" s="150"/>
      <c r="K397" s="151"/>
      <c r="L397" s="151"/>
      <c r="M397" s="151"/>
      <c r="N397" s="151"/>
      <c r="O397" s="151"/>
      <c r="P397" s="151"/>
      <c r="Q397" s="151"/>
      <c r="R397" s="151"/>
      <c r="S397" s="151"/>
      <c r="T397" s="151"/>
      <c r="U397" s="151"/>
      <c r="V397" s="151"/>
      <c r="W397" s="151"/>
      <c r="X397" s="151"/>
      <c r="Y397" s="151"/>
      <c r="Z397" s="151"/>
      <c r="AA397" s="151"/>
      <c r="AB397" s="151"/>
      <c r="AC397" s="151"/>
      <c r="AD397" s="151"/>
      <c r="AE397" s="151"/>
      <c r="AF397" s="151"/>
      <c r="AG397" s="151"/>
      <c r="AH397" s="151"/>
      <c r="AI397" s="151"/>
      <c r="AJ397" s="151"/>
      <c r="AK397" s="151"/>
      <c r="AL397" s="151"/>
      <c r="AM397" s="152"/>
      <c r="BH397" s="1" t="s">
        <v>28</v>
      </c>
    </row>
    <row r="398" spans="1:61" ht="9.75" hidden="1" customHeight="1">
      <c r="A398" s="141"/>
      <c r="B398" s="142"/>
      <c r="C398" s="142"/>
      <c r="D398" s="142"/>
      <c r="E398" s="142"/>
      <c r="F398" s="142"/>
      <c r="G398" s="142"/>
      <c r="H398" s="142"/>
      <c r="I398" s="143"/>
      <c r="J398" s="150"/>
      <c r="K398" s="151"/>
      <c r="L398" s="151"/>
      <c r="M398" s="151"/>
      <c r="N398" s="151"/>
      <c r="O398" s="151"/>
      <c r="P398" s="151"/>
      <c r="Q398" s="151"/>
      <c r="R398" s="151"/>
      <c r="S398" s="151"/>
      <c r="T398" s="151"/>
      <c r="U398" s="151"/>
      <c r="V398" s="151"/>
      <c r="W398" s="151"/>
      <c r="X398" s="151"/>
      <c r="Y398" s="151"/>
      <c r="Z398" s="151"/>
      <c r="AA398" s="151"/>
      <c r="AB398" s="151"/>
      <c r="AC398" s="151"/>
      <c r="AD398" s="151"/>
      <c r="AE398" s="151"/>
      <c r="AF398" s="151"/>
      <c r="AG398" s="151"/>
      <c r="AH398" s="151"/>
      <c r="AI398" s="151"/>
      <c r="AJ398" s="151"/>
      <c r="AK398" s="151"/>
      <c r="AL398" s="151"/>
      <c r="AM398" s="152"/>
      <c r="BH398" s="1" t="s">
        <v>28</v>
      </c>
    </row>
    <row r="399" spans="1:61" ht="9.75" hidden="1" customHeight="1">
      <c r="A399" s="141"/>
      <c r="B399" s="142"/>
      <c r="C399" s="142"/>
      <c r="D399" s="142"/>
      <c r="E399" s="142"/>
      <c r="F399" s="142"/>
      <c r="G399" s="142"/>
      <c r="H399" s="142"/>
      <c r="I399" s="143"/>
      <c r="J399" s="150"/>
      <c r="K399" s="151"/>
      <c r="L399" s="151"/>
      <c r="M399" s="151"/>
      <c r="N399" s="151"/>
      <c r="O399" s="151"/>
      <c r="P399" s="151"/>
      <c r="Q399" s="151"/>
      <c r="R399" s="151"/>
      <c r="S399" s="151"/>
      <c r="T399" s="151"/>
      <c r="U399" s="151"/>
      <c r="V399" s="151"/>
      <c r="W399" s="151"/>
      <c r="X399" s="151"/>
      <c r="Y399" s="151"/>
      <c r="Z399" s="151"/>
      <c r="AA399" s="151"/>
      <c r="AB399" s="151"/>
      <c r="AC399" s="151"/>
      <c r="AD399" s="151"/>
      <c r="AE399" s="151"/>
      <c r="AF399" s="151"/>
      <c r="AG399" s="151"/>
      <c r="AH399" s="151"/>
      <c r="AI399" s="151"/>
      <c r="AJ399" s="151"/>
      <c r="AK399" s="151"/>
      <c r="AL399" s="151"/>
      <c r="AM399" s="152"/>
      <c r="BG399" s="1" t="s">
        <v>101</v>
      </c>
      <c r="BH399" s="1" t="s">
        <v>50</v>
      </c>
      <c r="BI399" s="10" t="str">
        <f>"ITEM" &amp; BH399 &amp; BG399 &amp;"="&amp; IF(TRIM($J399)="","",$J399)</f>
        <v>ITEM5_2#KBN1_19=</v>
      </c>
    </row>
    <row r="400" spans="1:61" ht="9.75" hidden="1" customHeight="1">
      <c r="A400" s="123"/>
      <c r="B400" s="124"/>
      <c r="C400" s="124"/>
      <c r="D400" s="124"/>
      <c r="E400" s="124"/>
      <c r="F400" s="124"/>
      <c r="G400" s="124"/>
      <c r="H400" s="124"/>
      <c r="I400" s="125"/>
      <c r="J400" s="137"/>
      <c r="K400" s="128"/>
      <c r="L400" s="128"/>
      <c r="M400" s="128"/>
      <c r="N400" s="128"/>
      <c r="O400" s="128"/>
      <c r="P400" s="128"/>
      <c r="Q400" s="128"/>
      <c r="R400" s="128"/>
      <c r="S400" s="128"/>
      <c r="T400" s="128"/>
      <c r="U400" s="128"/>
      <c r="V400" s="128"/>
      <c r="W400" s="128"/>
      <c r="X400" s="128"/>
      <c r="Y400" s="128"/>
      <c r="Z400" s="128"/>
      <c r="AA400" s="128"/>
      <c r="AB400" s="128"/>
      <c r="AC400" s="128"/>
      <c r="AD400" s="128"/>
      <c r="AE400" s="128"/>
      <c r="AF400" s="128"/>
      <c r="AG400" s="128"/>
      <c r="AH400" s="128"/>
      <c r="AI400" s="128"/>
      <c r="AJ400" s="128"/>
      <c r="AK400" s="128"/>
      <c r="AL400" s="128"/>
      <c r="AM400" s="129"/>
      <c r="BG400" s="1" t="s">
        <v>101</v>
      </c>
      <c r="BH400" s="1" t="s">
        <v>51</v>
      </c>
      <c r="BI400" s="10" t="str">
        <f>"ITEM" &amp; BH400 &amp; BG400 &amp;"="&amp; IF(TRIM($J400)="","",$J400)</f>
        <v>ITEM5_3#KBN1_19=</v>
      </c>
    </row>
    <row r="401" spans="1:61" ht="9.75" hidden="1" customHeight="1">
      <c r="A401" s="120" t="s">
        <v>52</v>
      </c>
      <c r="B401" s="121"/>
      <c r="C401" s="121"/>
      <c r="D401" s="121"/>
      <c r="E401" s="121"/>
      <c r="F401" s="121"/>
      <c r="G401" s="121"/>
      <c r="H401" s="121"/>
      <c r="I401" s="122"/>
      <c r="J401" s="144" t="s">
        <v>37</v>
      </c>
      <c r="K401" s="159"/>
      <c r="L401" s="82" t="s">
        <v>53</v>
      </c>
      <c r="M401" s="82"/>
      <c r="N401" s="82"/>
      <c r="O401" s="82"/>
      <c r="P401" s="82"/>
      <c r="Q401" s="82"/>
      <c r="R401" s="82"/>
      <c r="S401" s="82"/>
      <c r="T401" s="82"/>
      <c r="U401" s="82"/>
      <c r="V401" s="82"/>
      <c r="W401" s="82"/>
      <c r="X401" s="160" t="s">
        <v>37</v>
      </c>
      <c r="Y401" s="159"/>
      <c r="Z401" s="154" t="s">
        <v>54</v>
      </c>
      <c r="AA401" s="154"/>
      <c r="AB401" s="154"/>
      <c r="AC401" s="154"/>
      <c r="AD401" s="154"/>
      <c r="AE401" s="154"/>
      <c r="AF401" s="154"/>
      <c r="AG401" s="154"/>
      <c r="AH401" s="154"/>
      <c r="AI401" s="154"/>
      <c r="AJ401" s="154"/>
      <c r="AK401" s="154"/>
      <c r="AL401" s="154"/>
      <c r="AM401" s="155"/>
      <c r="BF401" s="1" t="b">
        <f>IF($K401="○",TRUE,IF($K401="",FALSE,"INPUT_ERROR"))</f>
        <v>0</v>
      </c>
      <c r="BG401" s="1" t="s">
        <v>101</v>
      </c>
      <c r="BH401" s="1">
        <v>6</v>
      </c>
      <c r="BI401" s="10" t="str">
        <f>"ITEM" &amp; BH401&amp; BG401 &amp; "="&amp; BF401</f>
        <v>ITEM6#KBN1_19=FALSE</v>
      </c>
    </row>
    <row r="402" spans="1:61" ht="9.75" hidden="1" customHeight="1">
      <c r="A402" s="141"/>
      <c r="B402" s="142"/>
      <c r="C402" s="142"/>
      <c r="D402" s="142"/>
      <c r="E402" s="142"/>
      <c r="F402" s="142"/>
      <c r="G402" s="142"/>
      <c r="H402" s="142"/>
      <c r="I402" s="143"/>
      <c r="J402" s="144"/>
      <c r="K402" s="159"/>
      <c r="L402" s="82"/>
      <c r="M402" s="82"/>
      <c r="N402" s="82"/>
      <c r="O402" s="82"/>
      <c r="P402" s="82"/>
      <c r="Q402" s="82"/>
      <c r="R402" s="82"/>
      <c r="S402" s="82"/>
      <c r="T402" s="82"/>
      <c r="U402" s="82"/>
      <c r="V402" s="82"/>
      <c r="W402" s="82"/>
      <c r="X402" s="160"/>
      <c r="Y402" s="159"/>
      <c r="Z402" s="82"/>
      <c r="AA402" s="82"/>
      <c r="AB402" s="82"/>
      <c r="AC402" s="82"/>
      <c r="AD402" s="82"/>
      <c r="AE402" s="82"/>
      <c r="AF402" s="82"/>
      <c r="AG402" s="82"/>
      <c r="AH402" s="82"/>
      <c r="AI402" s="82"/>
      <c r="AJ402" s="82"/>
      <c r="AK402" s="82"/>
      <c r="AL402" s="82"/>
      <c r="AM402" s="138"/>
      <c r="BF402" s="1" t="b">
        <f>IF($Y401="○",TRUE,IF($Y401="",FALSE,"INPUT_ERROR"))</f>
        <v>0</v>
      </c>
      <c r="BG402" s="1" t="s">
        <v>101</v>
      </c>
      <c r="BH402" s="1">
        <v>7</v>
      </c>
      <c r="BI402" s="10" t="str">
        <f t="shared" ref="BI402:BI407" si="17">"ITEM" &amp; BH402 &amp; BG402 &amp;"="&amp; BF402</f>
        <v>ITEM7#KBN1_19=FALSE</v>
      </c>
    </row>
    <row r="403" spans="1:61" ht="9.75" hidden="1" customHeight="1">
      <c r="A403" s="141"/>
      <c r="B403" s="142"/>
      <c r="C403" s="142"/>
      <c r="D403" s="142"/>
      <c r="E403" s="142"/>
      <c r="F403" s="142"/>
      <c r="G403" s="142"/>
      <c r="H403" s="142"/>
      <c r="I403" s="143"/>
      <c r="J403" s="144" t="s">
        <v>37</v>
      </c>
      <c r="K403" s="159"/>
      <c r="L403" s="82" t="s">
        <v>55</v>
      </c>
      <c r="M403" s="82"/>
      <c r="N403" s="82"/>
      <c r="O403" s="82"/>
      <c r="P403" s="82"/>
      <c r="Q403" s="82"/>
      <c r="R403" s="82"/>
      <c r="S403" s="82"/>
      <c r="T403" s="82"/>
      <c r="U403" s="82"/>
      <c r="V403" s="82"/>
      <c r="W403" s="82"/>
      <c r="X403" s="160" t="s">
        <v>37</v>
      </c>
      <c r="Y403" s="159"/>
      <c r="Z403" s="82" t="s">
        <v>56</v>
      </c>
      <c r="AA403" s="82"/>
      <c r="AB403" s="82"/>
      <c r="AC403" s="82"/>
      <c r="AD403" s="82"/>
      <c r="AE403" s="82"/>
      <c r="AF403" s="82"/>
      <c r="AG403" s="82"/>
      <c r="AH403" s="82"/>
      <c r="AI403" s="82"/>
      <c r="AJ403" s="82"/>
      <c r="AK403" s="82"/>
      <c r="AL403" s="82"/>
      <c r="AM403" s="138"/>
      <c r="BF403" s="1" t="b">
        <f>IF($K403="○",TRUE,IF($K403="",FALSE,"INPUT_ERROR"))</f>
        <v>0</v>
      </c>
      <c r="BG403" s="1" t="s">
        <v>101</v>
      </c>
      <c r="BH403" s="1">
        <v>8</v>
      </c>
      <c r="BI403" s="10" t="str">
        <f t="shared" si="17"/>
        <v>ITEM8#KBN1_19=FALSE</v>
      </c>
    </row>
    <row r="404" spans="1:61" ht="9.75" hidden="1" customHeight="1">
      <c r="A404" s="141"/>
      <c r="B404" s="142"/>
      <c r="C404" s="142"/>
      <c r="D404" s="142"/>
      <c r="E404" s="142"/>
      <c r="F404" s="142"/>
      <c r="G404" s="142"/>
      <c r="H404" s="142"/>
      <c r="I404" s="143"/>
      <c r="J404" s="144"/>
      <c r="K404" s="159"/>
      <c r="L404" s="82"/>
      <c r="M404" s="82"/>
      <c r="N404" s="82"/>
      <c r="O404" s="82"/>
      <c r="P404" s="82"/>
      <c r="Q404" s="82"/>
      <c r="R404" s="82"/>
      <c r="S404" s="82"/>
      <c r="T404" s="82"/>
      <c r="U404" s="82"/>
      <c r="V404" s="82"/>
      <c r="W404" s="82"/>
      <c r="X404" s="160"/>
      <c r="Y404" s="159"/>
      <c r="Z404" s="82"/>
      <c r="AA404" s="82"/>
      <c r="AB404" s="82"/>
      <c r="AC404" s="82"/>
      <c r="AD404" s="82"/>
      <c r="AE404" s="82"/>
      <c r="AF404" s="82"/>
      <c r="AG404" s="82"/>
      <c r="AH404" s="82"/>
      <c r="AI404" s="82"/>
      <c r="AJ404" s="82"/>
      <c r="AK404" s="82"/>
      <c r="AL404" s="82"/>
      <c r="AM404" s="138"/>
      <c r="BF404" s="1" t="b">
        <f>IF($Y403="○",TRUE,IF($Y403="",FALSE,"INPUT_ERROR"))</f>
        <v>0</v>
      </c>
      <c r="BG404" s="1" t="s">
        <v>101</v>
      </c>
      <c r="BH404" s="1">
        <v>9</v>
      </c>
      <c r="BI404" s="10" t="str">
        <f t="shared" si="17"/>
        <v>ITEM9#KBN1_19=FALSE</v>
      </c>
    </row>
    <row r="405" spans="1:61" ht="9.75" hidden="1" customHeight="1">
      <c r="A405" s="141"/>
      <c r="B405" s="142"/>
      <c r="C405" s="142"/>
      <c r="D405" s="142"/>
      <c r="E405" s="142"/>
      <c r="F405" s="142"/>
      <c r="G405" s="142"/>
      <c r="H405" s="142"/>
      <c r="I405" s="143"/>
      <c r="J405" s="144" t="s">
        <v>37</v>
      </c>
      <c r="K405" s="159"/>
      <c r="L405" s="82" t="s">
        <v>57</v>
      </c>
      <c r="M405" s="82"/>
      <c r="N405" s="82"/>
      <c r="O405" s="82"/>
      <c r="P405" s="82"/>
      <c r="Q405" s="82"/>
      <c r="R405" s="82"/>
      <c r="S405" s="82"/>
      <c r="T405" s="82"/>
      <c r="U405" s="82"/>
      <c r="V405" s="82"/>
      <c r="W405" s="82"/>
      <c r="X405" s="160" t="s">
        <v>37</v>
      </c>
      <c r="Y405" s="159"/>
      <c r="Z405" s="82" t="s">
        <v>58</v>
      </c>
      <c r="AA405" s="82"/>
      <c r="AB405" s="82"/>
      <c r="AC405" s="82"/>
      <c r="AD405" s="82"/>
      <c r="AE405" s="82"/>
      <c r="AF405" s="82"/>
      <c r="AG405" s="82"/>
      <c r="AH405" s="82"/>
      <c r="AI405" s="82"/>
      <c r="AJ405" s="82"/>
      <c r="AK405" s="82"/>
      <c r="AL405" s="82"/>
      <c r="AM405" s="138"/>
      <c r="BF405" s="1" t="b">
        <f>IF($K405="○",TRUE,IF($K405="",FALSE,"INPUT_ERROR"))</f>
        <v>0</v>
      </c>
      <c r="BG405" s="1" t="s">
        <v>101</v>
      </c>
      <c r="BH405" s="1">
        <v>10</v>
      </c>
      <c r="BI405" s="10" t="str">
        <f t="shared" si="17"/>
        <v>ITEM10#KBN1_19=FALSE</v>
      </c>
    </row>
    <row r="406" spans="1:61" ht="9.75" hidden="1" customHeight="1">
      <c r="A406" s="141"/>
      <c r="B406" s="142"/>
      <c r="C406" s="142"/>
      <c r="D406" s="142"/>
      <c r="E406" s="142"/>
      <c r="F406" s="142"/>
      <c r="G406" s="142"/>
      <c r="H406" s="142"/>
      <c r="I406" s="143"/>
      <c r="J406" s="144"/>
      <c r="K406" s="159"/>
      <c r="L406" s="82"/>
      <c r="M406" s="82"/>
      <c r="N406" s="82"/>
      <c r="O406" s="82"/>
      <c r="P406" s="82"/>
      <c r="Q406" s="82"/>
      <c r="R406" s="82"/>
      <c r="S406" s="82"/>
      <c r="T406" s="82"/>
      <c r="U406" s="82"/>
      <c r="V406" s="82"/>
      <c r="W406" s="82"/>
      <c r="X406" s="160"/>
      <c r="Y406" s="159"/>
      <c r="Z406" s="82"/>
      <c r="AA406" s="82"/>
      <c r="AB406" s="82"/>
      <c r="AC406" s="82"/>
      <c r="AD406" s="82"/>
      <c r="AE406" s="82"/>
      <c r="AF406" s="82"/>
      <c r="AG406" s="82"/>
      <c r="AH406" s="82"/>
      <c r="AI406" s="82"/>
      <c r="AJ406" s="82"/>
      <c r="AK406" s="82"/>
      <c r="AL406" s="82"/>
      <c r="AM406" s="138"/>
      <c r="BF406" s="1" t="b">
        <f>IF($Y405="○",TRUE,IF($Y405="",FALSE,"INPUT_ERROR"))</f>
        <v>0</v>
      </c>
      <c r="BG406" s="1" t="s">
        <v>101</v>
      </c>
      <c r="BH406" s="1">
        <v>11</v>
      </c>
      <c r="BI406" s="10" t="str">
        <f t="shared" si="17"/>
        <v>ITEM11#KBN1_19=FALSE</v>
      </c>
    </row>
    <row r="407" spans="1:61" ht="9.75" hidden="1" customHeight="1">
      <c r="A407" s="141"/>
      <c r="B407" s="142"/>
      <c r="C407" s="142"/>
      <c r="D407" s="142"/>
      <c r="E407" s="142"/>
      <c r="F407" s="142"/>
      <c r="G407" s="142"/>
      <c r="H407" s="142"/>
      <c r="I407" s="143"/>
      <c r="J407" s="144" t="s">
        <v>37</v>
      </c>
      <c r="K407" s="159"/>
      <c r="L407" s="82" t="s">
        <v>59</v>
      </c>
      <c r="M407" s="82"/>
      <c r="N407" s="82"/>
      <c r="O407" s="160" t="s">
        <v>60</v>
      </c>
      <c r="P407" s="151"/>
      <c r="Q407" s="151"/>
      <c r="R407" s="151"/>
      <c r="S407" s="151"/>
      <c r="T407" s="151"/>
      <c r="U407" s="151"/>
      <c r="V407" s="151"/>
      <c r="W407" s="151"/>
      <c r="X407" s="151"/>
      <c r="Y407" s="151"/>
      <c r="Z407" s="151"/>
      <c r="AA407" s="151"/>
      <c r="AB407" s="151"/>
      <c r="AC407" s="151"/>
      <c r="AD407" s="151"/>
      <c r="AE407" s="151"/>
      <c r="AF407" s="151"/>
      <c r="AG407" s="151"/>
      <c r="AH407" s="151"/>
      <c r="AI407" s="151"/>
      <c r="AJ407" s="151"/>
      <c r="AK407" s="151"/>
      <c r="AL407" s="82" t="s">
        <v>61</v>
      </c>
      <c r="AM407" s="138"/>
      <c r="BF407" s="1" t="b">
        <f>IF($K407="○",TRUE,IF($K407="",FALSE,"INPUT_ERROR"))</f>
        <v>0</v>
      </c>
      <c r="BG407" s="1" t="s">
        <v>101</v>
      </c>
      <c r="BH407" s="1">
        <v>12</v>
      </c>
      <c r="BI407" s="10" t="str">
        <f t="shared" si="17"/>
        <v>ITEM12#KBN1_19=FALSE</v>
      </c>
    </row>
    <row r="408" spans="1:61" ht="9.75" hidden="1" customHeight="1" thickBot="1">
      <c r="A408" s="141"/>
      <c r="B408" s="142"/>
      <c r="C408" s="142"/>
      <c r="D408" s="142"/>
      <c r="E408" s="142"/>
      <c r="F408" s="142"/>
      <c r="G408" s="142"/>
      <c r="H408" s="142"/>
      <c r="I408" s="143"/>
      <c r="J408" s="161"/>
      <c r="K408" s="162"/>
      <c r="L408" s="98"/>
      <c r="M408" s="98"/>
      <c r="N408" s="98"/>
      <c r="O408" s="163"/>
      <c r="P408" s="128"/>
      <c r="Q408" s="128"/>
      <c r="R408" s="128"/>
      <c r="S408" s="128"/>
      <c r="T408" s="128"/>
      <c r="U408" s="128"/>
      <c r="V408" s="128"/>
      <c r="W408" s="128"/>
      <c r="X408" s="128"/>
      <c r="Y408" s="128"/>
      <c r="Z408" s="128"/>
      <c r="AA408" s="128"/>
      <c r="AB408" s="128"/>
      <c r="AC408" s="128"/>
      <c r="AD408" s="128"/>
      <c r="AE408" s="128"/>
      <c r="AF408" s="128"/>
      <c r="AG408" s="128"/>
      <c r="AH408" s="128"/>
      <c r="AI408" s="128"/>
      <c r="AJ408" s="128"/>
      <c r="AK408" s="128"/>
      <c r="AL408" s="98"/>
      <c r="AM408" s="156"/>
      <c r="BG408" s="1" t="s">
        <v>101</v>
      </c>
      <c r="BH408" s="1">
        <v>13</v>
      </c>
      <c r="BI408" s="10" t="str">
        <f>"ITEM" &amp; BH408 &amp; BG408 &amp;"="&amp;  IF(TRIM($P407)="","",$P407)</f>
        <v>ITEM13#KBN1_19=</v>
      </c>
    </row>
    <row r="409" spans="1:61" ht="9.75" hidden="1" customHeight="1">
      <c r="A409" s="164" t="s">
        <v>102</v>
      </c>
      <c r="B409" s="165"/>
      <c r="C409" s="165"/>
      <c r="D409" s="165"/>
      <c r="E409" s="165"/>
      <c r="F409" s="165"/>
      <c r="G409" s="165"/>
      <c r="H409" s="165"/>
      <c r="I409" s="165"/>
      <c r="J409" s="165"/>
      <c r="K409" s="165"/>
      <c r="L409" s="165"/>
      <c r="M409" s="165"/>
      <c r="N409" s="165"/>
      <c r="O409" s="165"/>
      <c r="P409" s="165"/>
      <c r="Q409" s="165"/>
      <c r="R409" s="165"/>
      <c r="S409" s="165"/>
      <c r="T409" s="165"/>
      <c r="U409" s="165"/>
      <c r="V409" s="165"/>
      <c r="W409" s="165"/>
      <c r="X409" s="165"/>
      <c r="Y409" s="165"/>
      <c r="Z409" s="165"/>
      <c r="AA409" s="165"/>
      <c r="AB409" s="165"/>
      <c r="AC409" s="165"/>
      <c r="AD409" s="165"/>
      <c r="AE409" s="165"/>
      <c r="AF409" s="165"/>
      <c r="AG409" s="165"/>
      <c r="AH409" s="165"/>
      <c r="AI409" s="165"/>
      <c r="AJ409" s="165"/>
      <c r="AK409" s="165"/>
      <c r="AL409" s="165"/>
      <c r="AM409" s="166"/>
      <c r="BH409" s="1" t="s">
        <v>28</v>
      </c>
    </row>
    <row r="410" spans="1:61" ht="9.75" hidden="1" customHeight="1" thickBot="1">
      <c r="A410" s="167"/>
      <c r="B410" s="168"/>
      <c r="C410" s="168"/>
      <c r="D410" s="168"/>
      <c r="E410" s="168"/>
      <c r="F410" s="168"/>
      <c r="G410" s="168"/>
      <c r="H410" s="168"/>
      <c r="I410" s="168"/>
      <c r="J410" s="168"/>
      <c r="K410" s="168"/>
      <c r="L410" s="168"/>
      <c r="M410" s="168"/>
      <c r="N410" s="168"/>
      <c r="O410" s="168"/>
      <c r="P410" s="168"/>
      <c r="Q410" s="168"/>
      <c r="R410" s="168"/>
      <c r="S410" s="168"/>
      <c r="T410" s="168"/>
      <c r="U410" s="168"/>
      <c r="V410" s="168"/>
      <c r="W410" s="168"/>
      <c r="X410" s="168"/>
      <c r="Y410" s="168"/>
      <c r="Z410" s="168"/>
      <c r="AA410" s="168"/>
      <c r="AB410" s="168"/>
      <c r="AC410" s="168"/>
      <c r="AD410" s="168"/>
      <c r="AE410" s="168"/>
      <c r="AF410" s="168"/>
      <c r="AG410" s="168"/>
      <c r="AH410" s="168"/>
      <c r="AI410" s="168"/>
      <c r="AJ410" s="168"/>
      <c r="AK410" s="168"/>
      <c r="AL410" s="168"/>
      <c r="AM410" s="169"/>
      <c r="BH410" s="1" t="s">
        <v>28</v>
      </c>
    </row>
    <row r="411" spans="1:61" ht="9.75" hidden="1" customHeight="1">
      <c r="A411" s="120" t="s">
        <v>46</v>
      </c>
      <c r="B411" s="121"/>
      <c r="C411" s="121"/>
      <c r="D411" s="121"/>
      <c r="E411" s="121"/>
      <c r="F411" s="121"/>
      <c r="G411" s="121"/>
      <c r="H411" s="121"/>
      <c r="I411" s="122"/>
      <c r="J411" s="150"/>
      <c r="K411" s="151"/>
      <c r="L411" s="151"/>
      <c r="M411" s="151"/>
      <c r="N411" s="151"/>
      <c r="O411" s="151"/>
      <c r="P411" s="151"/>
      <c r="Q411" s="151"/>
      <c r="R411" s="151"/>
      <c r="S411" s="151"/>
      <c r="T411" s="151"/>
      <c r="U411" s="151"/>
      <c r="V411" s="151"/>
      <c r="W411" s="151"/>
      <c r="X411" s="151"/>
      <c r="Y411" s="151"/>
      <c r="Z411" s="151"/>
      <c r="AA411" s="151"/>
      <c r="AB411" s="151"/>
      <c r="AC411" s="151"/>
      <c r="AD411" s="151"/>
      <c r="AE411" s="151"/>
      <c r="AF411" s="151"/>
      <c r="AG411" s="151"/>
      <c r="AH411" s="151"/>
      <c r="AI411" s="151"/>
      <c r="AJ411" s="151"/>
      <c r="AK411" s="151"/>
      <c r="AL411" s="151"/>
      <c r="AM411" s="152"/>
      <c r="BG411" s="1" t="s">
        <v>103</v>
      </c>
      <c r="BH411" s="1">
        <v>4</v>
      </c>
      <c r="BI411" s="10" t="str">
        <f>"ITEM" &amp; BH411 &amp; BG411 &amp;"="&amp; IF(TRIM($J411)="","",$J411)</f>
        <v>ITEM4#KBN1_20=</v>
      </c>
    </row>
    <row r="412" spans="1:61" ht="9.75" hidden="1" customHeight="1">
      <c r="A412" s="141"/>
      <c r="B412" s="142"/>
      <c r="C412" s="142"/>
      <c r="D412" s="142"/>
      <c r="E412" s="142"/>
      <c r="F412" s="142"/>
      <c r="G412" s="142"/>
      <c r="H412" s="142"/>
      <c r="I412" s="143"/>
      <c r="J412" s="150"/>
      <c r="K412" s="151"/>
      <c r="L412" s="151"/>
      <c r="M412" s="151"/>
      <c r="N412" s="151"/>
      <c r="O412" s="151"/>
      <c r="P412" s="151"/>
      <c r="Q412" s="151"/>
      <c r="R412" s="151"/>
      <c r="S412" s="151"/>
      <c r="T412" s="151"/>
      <c r="U412" s="151"/>
      <c r="V412" s="151"/>
      <c r="W412" s="151"/>
      <c r="X412" s="151"/>
      <c r="Y412" s="151"/>
      <c r="Z412" s="151"/>
      <c r="AA412" s="151"/>
      <c r="AB412" s="151"/>
      <c r="AC412" s="151"/>
      <c r="AD412" s="151"/>
      <c r="AE412" s="151"/>
      <c r="AF412" s="151"/>
      <c r="AG412" s="151"/>
      <c r="AH412" s="151"/>
      <c r="AI412" s="151"/>
      <c r="AJ412" s="151"/>
      <c r="AK412" s="151"/>
      <c r="AL412" s="151"/>
      <c r="AM412" s="152"/>
      <c r="BH412" s="1" t="s">
        <v>28</v>
      </c>
    </row>
    <row r="413" spans="1:61" ht="9.75" hidden="1" customHeight="1">
      <c r="A413" s="120" t="s">
        <v>48</v>
      </c>
      <c r="B413" s="121"/>
      <c r="C413" s="121"/>
      <c r="D413" s="121"/>
      <c r="E413" s="121"/>
      <c r="F413" s="121"/>
      <c r="G413" s="121"/>
      <c r="H413" s="121"/>
      <c r="I413" s="122"/>
      <c r="J413" s="136"/>
      <c r="K413" s="126"/>
      <c r="L413" s="126"/>
      <c r="M413" s="126"/>
      <c r="N413" s="126"/>
      <c r="O413" s="126"/>
      <c r="P413" s="126"/>
      <c r="Q413" s="126"/>
      <c r="R413" s="126"/>
      <c r="S413" s="126"/>
      <c r="T413" s="126"/>
      <c r="U413" s="126"/>
      <c r="V413" s="126"/>
      <c r="W413" s="126"/>
      <c r="X413" s="126"/>
      <c r="Y413" s="126"/>
      <c r="Z413" s="126"/>
      <c r="AA413" s="126"/>
      <c r="AB413" s="126"/>
      <c r="AC413" s="126"/>
      <c r="AD413" s="126"/>
      <c r="AE413" s="126"/>
      <c r="AF413" s="126"/>
      <c r="AG413" s="126"/>
      <c r="AH413" s="126"/>
      <c r="AI413" s="126"/>
      <c r="AJ413" s="126"/>
      <c r="AK413" s="126"/>
      <c r="AL413" s="126"/>
      <c r="AM413" s="127"/>
      <c r="BG413" s="1" t="s">
        <v>103</v>
      </c>
      <c r="BH413" s="1" t="s">
        <v>49</v>
      </c>
      <c r="BI413" s="10" t="str">
        <f>"ITEM" &amp; BH413 &amp; BG413 &amp;"="&amp; IF(TRIM($J413)="","",$J413)</f>
        <v>ITEM5_1#KBN1_20=</v>
      </c>
    </row>
    <row r="414" spans="1:61" ht="9.75" hidden="1" customHeight="1">
      <c r="A414" s="141"/>
      <c r="B414" s="142"/>
      <c r="C414" s="142"/>
      <c r="D414" s="142"/>
      <c r="E414" s="142"/>
      <c r="F414" s="142"/>
      <c r="G414" s="142"/>
      <c r="H414" s="142"/>
      <c r="I414" s="143"/>
      <c r="J414" s="150"/>
      <c r="K414" s="151"/>
      <c r="L414" s="151"/>
      <c r="M414" s="151"/>
      <c r="N414" s="151"/>
      <c r="O414" s="151"/>
      <c r="P414" s="151"/>
      <c r="Q414" s="151"/>
      <c r="R414" s="151"/>
      <c r="S414" s="151"/>
      <c r="T414" s="151"/>
      <c r="U414" s="151"/>
      <c r="V414" s="151"/>
      <c r="W414" s="151"/>
      <c r="X414" s="151"/>
      <c r="Y414" s="151"/>
      <c r="Z414" s="151"/>
      <c r="AA414" s="151"/>
      <c r="AB414" s="151"/>
      <c r="AC414" s="151"/>
      <c r="AD414" s="151"/>
      <c r="AE414" s="151"/>
      <c r="AF414" s="151"/>
      <c r="AG414" s="151"/>
      <c r="AH414" s="151"/>
      <c r="AI414" s="151"/>
      <c r="AJ414" s="151"/>
      <c r="AK414" s="151"/>
      <c r="AL414" s="151"/>
      <c r="AM414" s="152"/>
      <c r="BH414" s="1" t="s">
        <v>28</v>
      </c>
    </row>
    <row r="415" spans="1:61" ht="9.75" hidden="1" customHeight="1">
      <c r="A415" s="141"/>
      <c r="B415" s="142"/>
      <c r="C415" s="142"/>
      <c r="D415" s="142"/>
      <c r="E415" s="142"/>
      <c r="F415" s="142"/>
      <c r="G415" s="142"/>
      <c r="H415" s="142"/>
      <c r="I415" s="143"/>
      <c r="J415" s="150"/>
      <c r="K415" s="151"/>
      <c r="L415" s="151"/>
      <c r="M415" s="151"/>
      <c r="N415" s="151"/>
      <c r="O415" s="151"/>
      <c r="P415" s="151"/>
      <c r="Q415" s="151"/>
      <c r="R415" s="151"/>
      <c r="S415" s="151"/>
      <c r="T415" s="151"/>
      <c r="U415" s="151"/>
      <c r="V415" s="151"/>
      <c r="W415" s="151"/>
      <c r="X415" s="151"/>
      <c r="Y415" s="151"/>
      <c r="Z415" s="151"/>
      <c r="AA415" s="151"/>
      <c r="AB415" s="151"/>
      <c r="AC415" s="151"/>
      <c r="AD415" s="151"/>
      <c r="AE415" s="151"/>
      <c r="AF415" s="151"/>
      <c r="AG415" s="151"/>
      <c r="AH415" s="151"/>
      <c r="AI415" s="151"/>
      <c r="AJ415" s="151"/>
      <c r="AK415" s="151"/>
      <c r="AL415" s="151"/>
      <c r="AM415" s="152"/>
      <c r="BH415" s="1" t="s">
        <v>28</v>
      </c>
    </row>
    <row r="416" spans="1:61" ht="9.75" hidden="1" customHeight="1">
      <c r="A416" s="141"/>
      <c r="B416" s="142"/>
      <c r="C416" s="142"/>
      <c r="D416" s="142"/>
      <c r="E416" s="142"/>
      <c r="F416" s="142"/>
      <c r="G416" s="142"/>
      <c r="H416" s="142"/>
      <c r="I416" s="143"/>
      <c r="J416" s="150"/>
      <c r="K416" s="151"/>
      <c r="L416" s="151"/>
      <c r="M416" s="151"/>
      <c r="N416" s="151"/>
      <c r="O416" s="151"/>
      <c r="P416" s="151"/>
      <c r="Q416" s="151"/>
      <c r="R416" s="151"/>
      <c r="S416" s="151"/>
      <c r="T416" s="151"/>
      <c r="U416" s="151"/>
      <c r="V416" s="151"/>
      <c r="W416" s="151"/>
      <c r="X416" s="151"/>
      <c r="Y416" s="151"/>
      <c r="Z416" s="151"/>
      <c r="AA416" s="151"/>
      <c r="AB416" s="151"/>
      <c r="AC416" s="151"/>
      <c r="AD416" s="151"/>
      <c r="AE416" s="151"/>
      <c r="AF416" s="151"/>
      <c r="AG416" s="151"/>
      <c r="AH416" s="151"/>
      <c r="AI416" s="151"/>
      <c r="AJ416" s="151"/>
      <c r="AK416" s="151"/>
      <c r="AL416" s="151"/>
      <c r="AM416" s="152"/>
      <c r="BH416" s="1" t="s">
        <v>28</v>
      </c>
    </row>
    <row r="417" spans="1:61" ht="9.75" hidden="1" customHeight="1">
      <c r="A417" s="141"/>
      <c r="B417" s="142"/>
      <c r="C417" s="142"/>
      <c r="D417" s="142"/>
      <c r="E417" s="142"/>
      <c r="F417" s="142"/>
      <c r="G417" s="142"/>
      <c r="H417" s="142"/>
      <c r="I417" s="143"/>
      <c r="J417" s="150"/>
      <c r="K417" s="151"/>
      <c r="L417" s="151"/>
      <c r="M417" s="151"/>
      <c r="N417" s="151"/>
      <c r="O417" s="151"/>
      <c r="P417" s="151"/>
      <c r="Q417" s="151"/>
      <c r="R417" s="151"/>
      <c r="S417" s="151"/>
      <c r="T417" s="151"/>
      <c r="U417" s="151"/>
      <c r="V417" s="151"/>
      <c r="W417" s="151"/>
      <c r="X417" s="151"/>
      <c r="Y417" s="151"/>
      <c r="Z417" s="151"/>
      <c r="AA417" s="151"/>
      <c r="AB417" s="151"/>
      <c r="AC417" s="151"/>
      <c r="AD417" s="151"/>
      <c r="AE417" s="151"/>
      <c r="AF417" s="151"/>
      <c r="AG417" s="151"/>
      <c r="AH417" s="151"/>
      <c r="AI417" s="151"/>
      <c r="AJ417" s="151"/>
      <c r="AK417" s="151"/>
      <c r="AL417" s="151"/>
      <c r="AM417" s="152"/>
      <c r="BH417" s="1" t="s">
        <v>28</v>
      </c>
    </row>
    <row r="418" spans="1:61" ht="9.75" hidden="1" customHeight="1">
      <c r="A418" s="141"/>
      <c r="B418" s="142"/>
      <c r="C418" s="142"/>
      <c r="D418" s="142"/>
      <c r="E418" s="142"/>
      <c r="F418" s="142"/>
      <c r="G418" s="142"/>
      <c r="H418" s="142"/>
      <c r="I418" s="143"/>
      <c r="J418" s="150"/>
      <c r="K418" s="151"/>
      <c r="L418" s="151"/>
      <c r="M418" s="151"/>
      <c r="N418" s="151"/>
      <c r="O418" s="151"/>
      <c r="P418" s="151"/>
      <c r="Q418" s="151"/>
      <c r="R418" s="151"/>
      <c r="S418" s="151"/>
      <c r="T418" s="151"/>
      <c r="U418" s="151"/>
      <c r="V418" s="151"/>
      <c r="W418" s="151"/>
      <c r="X418" s="151"/>
      <c r="Y418" s="151"/>
      <c r="Z418" s="151"/>
      <c r="AA418" s="151"/>
      <c r="AB418" s="151"/>
      <c r="AC418" s="151"/>
      <c r="AD418" s="151"/>
      <c r="AE418" s="151"/>
      <c r="AF418" s="151"/>
      <c r="AG418" s="151"/>
      <c r="AH418" s="151"/>
      <c r="AI418" s="151"/>
      <c r="AJ418" s="151"/>
      <c r="AK418" s="151"/>
      <c r="AL418" s="151"/>
      <c r="AM418" s="152"/>
      <c r="BH418" s="1" t="s">
        <v>28</v>
      </c>
    </row>
    <row r="419" spans="1:61" ht="9.75" hidden="1" customHeight="1">
      <c r="A419" s="141"/>
      <c r="B419" s="142"/>
      <c r="C419" s="142"/>
      <c r="D419" s="142"/>
      <c r="E419" s="142"/>
      <c r="F419" s="142"/>
      <c r="G419" s="142"/>
      <c r="H419" s="142"/>
      <c r="I419" s="143"/>
      <c r="J419" s="150"/>
      <c r="K419" s="151"/>
      <c r="L419" s="151"/>
      <c r="M419" s="151"/>
      <c r="N419" s="151"/>
      <c r="O419" s="151"/>
      <c r="P419" s="151"/>
      <c r="Q419" s="151"/>
      <c r="R419" s="151"/>
      <c r="S419" s="151"/>
      <c r="T419" s="151"/>
      <c r="U419" s="151"/>
      <c r="V419" s="151"/>
      <c r="W419" s="151"/>
      <c r="X419" s="151"/>
      <c r="Y419" s="151"/>
      <c r="Z419" s="151"/>
      <c r="AA419" s="151"/>
      <c r="AB419" s="151"/>
      <c r="AC419" s="151"/>
      <c r="AD419" s="151"/>
      <c r="AE419" s="151"/>
      <c r="AF419" s="151"/>
      <c r="AG419" s="151"/>
      <c r="AH419" s="151"/>
      <c r="AI419" s="151"/>
      <c r="AJ419" s="151"/>
      <c r="AK419" s="151"/>
      <c r="AL419" s="151"/>
      <c r="AM419" s="152"/>
      <c r="BG419" s="1" t="s">
        <v>103</v>
      </c>
      <c r="BH419" s="1" t="s">
        <v>50</v>
      </c>
      <c r="BI419" s="10" t="str">
        <f>"ITEM" &amp; BH419 &amp; BG419 &amp;"="&amp; IF(TRIM($J419)="","",$J419)</f>
        <v>ITEM5_2#KBN1_20=</v>
      </c>
    </row>
    <row r="420" spans="1:61" ht="9.75" hidden="1" customHeight="1">
      <c r="A420" s="123"/>
      <c r="B420" s="124"/>
      <c r="C420" s="124"/>
      <c r="D420" s="124"/>
      <c r="E420" s="124"/>
      <c r="F420" s="124"/>
      <c r="G420" s="124"/>
      <c r="H420" s="124"/>
      <c r="I420" s="125"/>
      <c r="J420" s="137"/>
      <c r="K420" s="128"/>
      <c r="L420" s="128"/>
      <c r="M420" s="128"/>
      <c r="N420" s="128"/>
      <c r="O420" s="128"/>
      <c r="P420" s="128"/>
      <c r="Q420" s="128"/>
      <c r="R420" s="128"/>
      <c r="S420" s="128"/>
      <c r="T420" s="128"/>
      <c r="U420" s="128"/>
      <c r="V420" s="128"/>
      <c r="W420" s="128"/>
      <c r="X420" s="128"/>
      <c r="Y420" s="128"/>
      <c r="Z420" s="128"/>
      <c r="AA420" s="128"/>
      <c r="AB420" s="128"/>
      <c r="AC420" s="128"/>
      <c r="AD420" s="128"/>
      <c r="AE420" s="128"/>
      <c r="AF420" s="128"/>
      <c r="AG420" s="128"/>
      <c r="AH420" s="128"/>
      <c r="AI420" s="128"/>
      <c r="AJ420" s="128"/>
      <c r="AK420" s="128"/>
      <c r="AL420" s="128"/>
      <c r="AM420" s="129"/>
      <c r="BG420" s="1" t="s">
        <v>103</v>
      </c>
      <c r="BH420" s="1" t="s">
        <v>51</v>
      </c>
      <c r="BI420" s="10" t="str">
        <f>"ITEM" &amp; BH420 &amp; BG420 &amp;"="&amp; IF(TRIM($J420)="","",$J420)</f>
        <v>ITEM5_3#KBN1_20=</v>
      </c>
    </row>
    <row r="421" spans="1:61" ht="9.75" hidden="1" customHeight="1">
      <c r="A421" s="120" t="s">
        <v>52</v>
      </c>
      <c r="B421" s="121"/>
      <c r="C421" s="121"/>
      <c r="D421" s="121"/>
      <c r="E421" s="121"/>
      <c r="F421" s="121"/>
      <c r="G421" s="121"/>
      <c r="H421" s="121"/>
      <c r="I421" s="122"/>
      <c r="J421" s="144" t="s">
        <v>37</v>
      </c>
      <c r="K421" s="159"/>
      <c r="L421" s="82" t="s">
        <v>53</v>
      </c>
      <c r="M421" s="82"/>
      <c r="N421" s="82"/>
      <c r="O421" s="82"/>
      <c r="P421" s="82"/>
      <c r="Q421" s="82"/>
      <c r="R421" s="82"/>
      <c r="S421" s="82"/>
      <c r="T421" s="82"/>
      <c r="U421" s="82"/>
      <c r="V421" s="82"/>
      <c r="W421" s="82"/>
      <c r="X421" s="160" t="s">
        <v>37</v>
      </c>
      <c r="Y421" s="159"/>
      <c r="Z421" s="154" t="s">
        <v>54</v>
      </c>
      <c r="AA421" s="154"/>
      <c r="AB421" s="154"/>
      <c r="AC421" s="154"/>
      <c r="AD421" s="154"/>
      <c r="AE421" s="154"/>
      <c r="AF421" s="154"/>
      <c r="AG421" s="154"/>
      <c r="AH421" s="154"/>
      <c r="AI421" s="154"/>
      <c r="AJ421" s="154"/>
      <c r="AK421" s="154"/>
      <c r="AL421" s="154"/>
      <c r="AM421" s="155"/>
      <c r="BF421" s="1" t="b">
        <f>IF($K421="○",TRUE,IF($K421="",FALSE,"INPUT_ERROR"))</f>
        <v>0</v>
      </c>
      <c r="BG421" s="1" t="s">
        <v>103</v>
      </c>
      <c r="BH421" s="1">
        <v>6</v>
      </c>
      <c r="BI421" s="10" t="str">
        <f>"ITEM" &amp; BH421&amp; BG421 &amp; "="&amp; BF421</f>
        <v>ITEM6#KBN1_20=FALSE</v>
      </c>
    </row>
    <row r="422" spans="1:61" ht="9.75" hidden="1" customHeight="1">
      <c r="A422" s="141"/>
      <c r="B422" s="142"/>
      <c r="C422" s="142"/>
      <c r="D422" s="142"/>
      <c r="E422" s="142"/>
      <c r="F422" s="142"/>
      <c r="G422" s="142"/>
      <c r="H422" s="142"/>
      <c r="I422" s="143"/>
      <c r="J422" s="144"/>
      <c r="K422" s="159"/>
      <c r="L422" s="82"/>
      <c r="M422" s="82"/>
      <c r="N422" s="82"/>
      <c r="O422" s="82"/>
      <c r="P422" s="82"/>
      <c r="Q422" s="82"/>
      <c r="R422" s="82"/>
      <c r="S422" s="82"/>
      <c r="T422" s="82"/>
      <c r="U422" s="82"/>
      <c r="V422" s="82"/>
      <c r="W422" s="82"/>
      <c r="X422" s="160"/>
      <c r="Y422" s="159"/>
      <c r="Z422" s="82"/>
      <c r="AA422" s="82"/>
      <c r="AB422" s="82"/>
      <c r="AC422" s="82"/>
      <c r="AD422" s="82"/>
      <c r="AE422" s="82"/>
      <c r="AF422" s="82"/>
      <c r="AG422" s="82"/>
      <c r="AH422" s="82"/>
      <c r="AI422" s="82"/>
      <c r="AJ422" s="82"/>
      <c r="AK422" s="82"/>
      <c r="AL422" s="82"/>
      <c r="AM422" s="138"/>
      <c r="BF422" s="1" t="b">
        <f>IF($Y421="○",TRUE,IF($Y421="",FALSE,"INPUT_ERROR"))</f>
        <v>0</v>
      </c>
      <c r="BG422" s="1" t="s">
        <v>103</v>
      </c>
      <c r="BH422" s="1">
        <v>7</v>
      </c>
      <c r="BI422" s="10" t="str">
        <f t="shared" ref="BI422:BI427" si="18">"ITEM" &amp; BH422 &amp; BG422 &amp;"="&amp; BF422</f>
        <v>ITEM7#KBN1_20=FALSE</v>
      </c>
    </row>
    <row r="423" spans="1:61" ht="9.75" hidden="1" customHeight="1">
      <c r="A423" s="141"/>
      <c r="B423" s="142"/>
      <c r="C423" s="142"/>
      <c r="D423" s="142"/>
      <c r="E423" s="142"/>
      <c r="F423" s="142"/>
      <c r="G423" s="142"/>
      <c r="H423" s="142"/>
      <c r="I423" s="143"/>
      <c r="J423" s="144" t="s">
        <v>37</v>
      </c>
      <c r="K423" s="159"/>
      <c r="L423" s="82" t="s">
        <v>55</v>
      </c>
      <c r="M423" s="82"/>
      <c r="N423" s="82"/>
      <c r="O423" s="82"/>
      <c r="P423" s="82"/>
      <c r="Q423" s="82"/>
      <c r="R423" s="82"/>
      <c r="S423" s="82"/>
      <c r="T423" s="82"/>
      <c r="U423" s="82"/>
      <c r="V423" s="82"/>
      <c r="W423" s="82"/>
      <c r="X423" s="160" t="s">
        <v>37</v>
      </c>
      <c r="Y423" s="159"/>
      <c r="Z423" s="82" t="s">
        <v>56</v>
      </c>
      <c r="AA423" s="82"/>
      <c r="AB423" s="82"/>
      <c r="AC423" s="82"/>
      <c r="AD423" s="82"/>
      <c r="AE423" s="82"/>
      <c r="AF423" s="82"/>
      <c r="AG423" s="82"/>
      <c r="AH423" s="82"/>
      <c r="AI423" s="82"/>
      <c r="AJ423" s="82"/>
      <c r="AK423" s="82"/>
      <c r="AL423" s="82"/>
      <c r="AM423" s="138"/>
      <c r="BF423" s="1" t="b">
        <f>IF($K423="○",TRUE,IF($K423="",FALSE,"INPUT_ERROR"))</f>
        <v>0</v>
      </c>
      <c r="BG423" s="1" t="s">
        <v>103</v>
      </c>
      <c r="BH423" s="1">
        <v>8</v>
      </c>
      <c r="BI423" s="10" t="str">
        <f t="shared" si="18"/>
        <v>ITEM8#KBN1_20=FALSE</v>
      </c>
    </row>
    <row r="424" spans="1:61" ht="9.75" hidden="1" customHeight="1">
      <c r="A424" s="141"/>
      <c r="B424" s="142"/>
      <c r="C424" s="142"/>
      <c r="D424" s="142"/>
      <c r="E424" s="142"/>
      <c r="F424" s="142"/>
      <c r="G424" s="142"/>
      <c r="H424" s="142"/>
      <c r="I424" s="143"/>
      <c r="J424" s="144"/>
      <c r="K424" s="159"/>
      <c r="L424" s="82"/>
      <c r="M424" s="82"/>
      <c r="N424" s="82"/>
      <c r="O424" s="82"/>
      <c r="P424" s="82"/>
      <c r="Q424" s="82"/>
      <c r="R424" s="82"/>
      <c r="S424" s="82"/>
      <c r="T424" s="82"/>
      <c r="U424" s="82"/>
      <c r="V424" s="82"/>
      <c r="W424" s="82"/>
      <c r="X424" s="160"/>
      <c r="Y424" s="159"/>
      <c r="Z424" s="82"/>
      <c r="AA424" s="82"/>
      <c r="AB424" s="82"/>
      <c r="AC424" s="82"/>
      <c r="AD424" s="82"/>
      <c r="AE424" s="82"/>
      <c r="AF424" s="82"/>
      <c r="AG424" s="82"/>
      <c r="AH424" s="82"/>
      <c r="AI424" s="82"/>
      <c r="AJ424" s="82"/>
      <c r="AK424" s="82"/>
      <c r="AL424" s="82"/>
      <c r="AM424" s="138"/>
      <c r="BF424" s="1" t="b">
        <f>IF($Y423="○",TRUE,IF($Y423="",FALSE,"INPUT_ERROR"))</f>
        <v>0</v>
      </c>
      <c r="BG424" s="1" t="s">
        <v>103</v>
      </c>
      <c r="BH424" s="1">
        <v>9</v>
      </c>
      <c r="BI424" s="10" t="str">
        <f t="shared" si="18"/>
        <v>ITEM9#KBN1_20=FALSE</v>
      </c>
    </row>
    <row r="425" spans="1:61" ht="9.75" hidden="1" customHeight="1">
      <c r="A425" s="141"/>
      <c r="B425" s="142"/>
      <c r="C425" s="142"/>
      <c r="D425" s="142"/>
      <c r="E425" s="142"/>
      <c r="F425" s="142"/>
      <c r="G425" s="142"/>
      <c r="H425" s="142"/>
      <c r="I425" s="143"/>
      <c r="J425" s="144" t="s">
        <v>37</v>
      </c>
      <c r="K425" s="159"/>
      <c r="L425" s="82" t="s">
        <v>57</v>
      </c>
      <c r="M425" s="82"/>
      <c r="N425" s="82"/>
      <c r="O425" s="82"/>
      <c r="P425" s="82"/>
      <c r="Q425" s="82"/>
      <c r="R425" s="82"/>
      <c r="S425" s="82"/>
      <c r="T425" s="82"/>
      <c r="U425" s="82"/>
      <c r="V425" s="82"/>
      <c r="W425" s="82"/>
      <c r="X425" s="160" t="s">
        <v>37</v>
      </c>
      <c r="Y425" s="159"/>
      <c r="Z425" s="82" t="s">
        <v>58</v>
      </c>
      <c r="AA425" s="82"/>
      <c r="AB425" s="82"/>
      <c r="AC425" s="82"/>
      <c r="AD425" s="82"/>
      <c r="AE425" s="82"/>
      <c r="AF425" s="82"/>
      <c r="AG425" s="82"/>
      <c r="AH425" s="82"/>
      <c r="AI425" s="82"/>
      <c r="AJ425" s="82"/>
      <c r="AK425" s="82"/>
      <c r="AL425" s="82"/>
      <c r="AM425" s="138"/>
      <c r="BF425" s="1" t="b">
        <f>IF($K425="○",TRUE,IF($K425="",FALSE,"INPUT_ERROR"))</f>
        <v>0</v>
      </c>
      <c r="BG425" s="1" t="s">
        <v>103</v>
      </c>
      <c r="BH425" s="1">
        <v>10</v>
      </c>
      <c r="BI425" s="10" t="str">
        <f t="shared" si="18"/>
        <v>ITEM10#KBN1_20=FALSE</v>
      </c>
    </row>
    <row r="426" spans="1:61" ht="9.75" hidden="1" customHeight="1">
      <c r="A426" s="141"/>
      <c r="B426" s="142"/>
      <c r="C426" s="142"/>
      <c r="D426" s="142"/>
      <c r="E426" s="142"/>
      <c r="F426" s="142"/>
      <c r="G426" s="142"/>
      <c r="H426" s="142"/>
      <c r="I426" s="143"/>
      <c r="J426" s="144"/>
      <c r="K426" s="159"/>
      <c r="L426" s="82"/>
      <c r="M426" s="82"/>
      <c r="N426" s="82"/>
      <c r="O426" s="82"/>
      <c r="P426" s="82"/>
      <c r="Q426" s="82"/>
      <c r="R426" s="82"/>
      <c r="S426" s="82"/>
      <c r="T426" s="82"/>
      <c r="U426" s="82"/>
      <c r="V426" s="82"/>
      <c r="W426" s="82"/>
      <c r="X426" s="160"/>
      <c r="Y426" s="159"/>
      <c r="Z426" s="82"/>
      <c r="AA426" s="82"/>
      <c r="AB426" s="82"/>
      <c r="AC426" s="82"/>
      <c r="AD426" s="82"/>
      <c r="AE426" s="82"/>
      <c r="AF426" s="82"/>
      <c r="AG426" s="82"/>
      <c r="AH426" s="82"/>
      <c r="AI426" s="82"/>
      <c r="AJ426" s="82"/>
      <c r="AK426" s="82"/>
      <c r="AL426" s="82"/>
      <c r="AM426" s="138"/>
      <c r="BF426" s="1" t="b">
        <f>IF($Y425="○",TRUE,IF($Y425="",FALSE,"INPUT_ERROR"))</f>
        <v>0</v>
      </c>
      <c r="BG426" s="1" t="s">
        <v>103</v>
      </c>
      <c r="BH426" s="1">
        <v>11</v>
      </c>
      <c r="BI426" s="10" t="str">
        <f t="shared" si="18"/>
        <v>ITEM11#KBN1_20=FALSE</v>
      </c>
    </row>
    <row r="427" spans="1:61" ht="9.75" hidden="1" customHeight="1">
      <c r="A427" s="141"/>
      <c r="B427" s="142"/>
      <c r="C427" s="142"/>
      <c r="D427" s="142"/>
      <c r="E427" s="142"/>
      <c r="F427" s="142"/>
      <c r="G427" s="142"/>
      <c r="H427" s="142"/>
      <c r="I427" s="143"/>
      <c r="J427" s="144" t="s">
        <v>37</v>
      </c>
      <c r="K427" s="159"/>
      <c r="L427" s="82" t="s">
        <v>59</v>
      </c>
      <c r="M427" s="82"/>
      <c r="N427" s="82"/>
      <c r="O427" s="160" t="s">
        <v>60</v>
      </c>
      <c r="P427" s="151"/>
      <c r="Q427" s="151"/>
      <c r="R427" s="151"/>
      <c r="S427" s="151"/>
      <c r="T427" s="151"/>
      <c r="U427" s="151"/>
      <c r="V427" s="151"/>
      <c r="W427" s="151"/>
      <c r="X427" s="151"/>
      <c r="Y427" s="151"/>
      <c r="Z427" s="151"/>
      <c r="AA427" s="151"/>
      <c r="AB427" s="151"/>
      <c r="AC427" s="151"/>
      <c r="AD427" s="151"/>
      <c r="AE427" s="151"/>
      <c r="AF427" s="151"/>
      <c r="AG427" s="151"/>
      <c r="AH427" s="151"/>
      <c r="AI427" s="151"/>
      <c r="AJ427" s="151"/>
      <c r="AK427" s="151"/>
      <c r="AL427" s="82" t="s">
        <v>61</v>
      </c>
      <c r="AM427" s="138"/>
      <c r="BF427" s="1" t="b">
        <f>IF($K427="○",TRUE,IF($K427="",FALSE,"INPUT_ERROR"))</f>
        <v>0</v>
      </c>
      <c r="BG427" s="1" t="s">
        <v>103</v>
      </c>
      <c r="BH427" s="1">
        <v>12</v>
      </c>
      <c r="BI427" s="10" t="str">
        <f t="shared" si="18"/>
        <v>ITEM12#KBN1_20=FALSE</v>
      </c>
    </row>
    <row r="428" spans="1:61" ht="9.75" hidden="1" customHeight="1">
      <c r="A428" s="123"/>
      <c r="B428" s="124"/>
      <c r="C428" s="124"/>
      <c r="D428" s="124"/>
      <c r="E428" s="124"/>
      <c r="F428" s="124"/>
      <c r="G428" s="124"/>
      <c r="H428" s="124"/>
      <c r="I428" s="125"/>
      <c r="J428" s="161"/>
      <c r="K428" s="162"/>
      <c r="L428" s="98"/>
      <c r="M428" s="98"/>
      <c r="N428" s="98"/>
      <c r="O428" s="163"/>
      <c r="P428" s="128"/>
      <c r="Q428" s="128"/>
      <c r="R428" s="128"/>
      <c r="S428" s="128"/>
      <c r="T428" s="128"/>
      <c r="U428" s="128"/>
      <c r="V428" s="128"/>
      <c r="W428" s="128"/>
      <c r="X428" s="128"/>
      <c r="Y428" s="128"/>
      <c r="Z428" s="128"/>
      <c r="AA428" s="128"/>
      <c r="AB428" s="128"/>
      <c r="AC428" s="128"/>
      <c r="AD428" s="128"/>
      <c r="AE428" s="128"/>
      <c r="AF428" s="128"/>
      <c r="AG428" s="128"/>
      <c r="AH428" s="128"/>
      <c r="AI428" s="128"/>
      <c r="AJ428" s="128"/>
      <c r="AK428" s="128"/>
      <c r="AL428" s="98"/>
      <c r="AM428" s="156"/>
      <c r="BG428" s="1" t="s">
        <v>103</v>
      </c>
      <c r="BH428" s="1">
        <v>13</v>
      </c>
      <c r="BI428" s="10" t="str">
        <f>"ITEM" &amp; BH428 &amp; BG428 &amp;"="&amp;  IF(TRIM($P427)="","",$P427)</f>
        <v>ITEM13#KBN1_20=</v>
      </c>
    </row>
    <row r="429" spans="1:61" ht="9.75" customHeight="1">
      <c r="A429" s="113" t="s">
        <v>104</v>
      </c>
      <c r="B429" s="113"/>
      <c r="C429" s="113"/>
      <c r="D429" s="113"/>
      <c r="E429" s="113"/>
      <c r="F429" s="113"/>
      <c r="G429" s="113"/>
      <c r="H429" s="113"/>
      <c r="I429" s="113"/>
      <c r="J429" s="113"/>
      <c r="K429" s="113"/>
      <c r="L429" s="113"/>
      <c r="M429" s="113"/>
      <c r="N429" s="113"/>
      <c r="O429" s="113"/>
      <c r="P429" s="113"/>
      <c r="Q429" s="113"/>
      <c r="R429" s="113"/>
      <c r="S429" s="113"/>
      <c r="T429" s="113"/>
      <c r="U429" s="113"/>
      <c r="V429" s="113"/>
      <c r="W429" s="113"/>
      <c r="X429" s="113"/>
      <c r="Y429" s="113"/>
      <c r="Z429" s="113"/>
      <c r="AA429" s="113"/>
      <c r="AB429" s="113"/>
      <c r="AC429" s="113"/>
      <c r="AD429" s="113"/>
      <c r="AE429" s="113"/>
      <c r="AF429" s="113"/>
      <c r="AG429" s="113"/>
      <c r="AH429" s="113"/>
      <c r="AI429" s="113"/>
      <c r="AJ429" s="113"/>
      <c r="AK429" s="113"/>
      <c r="AL429" s="113"/>
      <c r="AM429" s="113"/>
      <c r="BH429" s="1" t="s">
        <v>28</v>
      </c>
    </row>
    <row r="430" spans="1:61" ht="9.75" customHeight="1">
      <c r="A430" s="113"/>
      <c r="B430" s="113"/>
      <c r="C430" s="113"/>
      <c r="D430" s="113"/>
      <c r="E430" s="113"/>
      <c r="F430" s="113"/>
      <c r="G430" s="113"/>
      <c r="H430" s="113"/>
      <c r="I430" s="113"/>
      <c r="J430" s="113"/>
      <c r="K430" s="113"/>
      <c r="L430" s="113"/>
      <c r="M430" s="113"/>
      <c r="N430" s="113"/>
      <c r="O430" s="113"/>
      <c r="P430" s="113"/>
      <c r="Q430" s="113"/>
      <c r="R430" s="113"/>
      <c r="S430" s="113"/>
      <c r="T430" s="113"/>
      <c r="U430" s="113"/>
      <c r="V430" s="113"/>
      <c r="W430" s="113"/>
      <c r="X430" s="113"/>
      <c r="Y430" s="113"/>
      <c r="Z430" s="113"/>
      <c r="AA430" s="113"/>
      <c r="AB430" s="113"/>
      <c r="AC430" s="113"/>
      <c r="AD430" s="113"/>
      <c r="AE430" s="113"/>
      <c r="AF430" s="113"/>
      <c r="AG430" s="113"/>
      <c r="AH430" s="113"/>
      <c r="AI430" s="113"/>
      <c r="AJ430" s="113"/>
      <c r="AK430" s="113"/>
      <c r="AL430" s="113"/>
      <c r="AM430" s="113"/>
      <c r="BH430" s="1" t="s">
        <v>28</v>
      </c>
    </row>
    <row r="431" spans="1:61" ht="22.05" customHeight="1">
      <c r="A431" s="114" t="s">
        <v>700</v>
      </c>
      <c r="B431" s="115"/>
      <c r="C431" s="115"/>
      <c r="D431" s="115"/>
      <c r="E431" s="115"/>
      <c r="F431" s="115"/>
      <c r="G431" s="115"/>
      <c r="H431" s="115"/>
      <c r="I431" s="115"/>
      <c r="J431" s="115"/>
      <c r="K431" s="115"/>
      <c r="L431" s="115"/>
      <c r="M431" s="115"/>
      <c r="N431" s="115"/>
      <c r="O431" s="115"/>
      <c r="P431" s="115"/>
      <c r="Q431" s="115"/>
      <c r="R431" s="115"/>
      <c r="S431" s="115"/>
      <c r="T431" s="115"/>
      <c r="U431" s="115"/>
      <c r="V431" s="115"/>
      <c r="W431" s="115"/>
      <c r="X431" s="115"/>
      <c r="Y431" s="115"/>
      <c r="Z431" s="115"/>
      <c r="AA431" s="115"/>
      <c r="AB431" s="115"/>
      <c r="AC431" s="115"/>
      <c r="AD431" s="115"/>
      <c r="AE431" s="115"/>
      <c r="AF431" s="115"/>
      <c r="AG431" s="115"/>
      <c r="AH431" s="115"/>
      <c r="AI431" s="115"/>
      <c r="AJ431" s="115"/>
      <c r="AK431" s="115"/>
      <c r="AL431" s="115"/>
      <c r="AM431" s="116"/>
      <c r="BH431" s="1">
        <v>14</v>
      </c>
      <c r="BI431" s="10" t="str">
        <f>"ITEM" &amp; BH431 &amp; BG431&amp; "="&amp; IF(TRIM($A431)="","",$A431)</f>
        <v>ITEM14=(1)都道府県知事保存本人確認情報ファイル 
(2)都道府県知事保存附票本人確認情報ファイル</v>
      </c>
    </row>
    <row r="432" spans="1:61" ht="9.75" customHeight="1">
      <c r="A432" s="146"/>
      <c r="B432" s="147"/>
      <c r="C432" s="147"/>
      <c r="D432" s="147"/>
      <c r="E432" s="147"/>
      <c r="F432" s="147"/>
      <c r="G432" s="147"/>
      <c r="H432" s="147"/>
      <c r="I432" s="147"/>
      <c r="J432" s="147"/>
      <c r="K432" s="147"/>
      <c r="L432" s="147"/>
      <c r="M432" s="147"/>
      <c r="N432" s="147"/>
      <c r="O432" s="147"/>
      <c r="P432" s="147"/>
      <c r="Q432" s="147"/>
      <c r="R432" s="147"/>
      <c r="S432" s="147"/>
      <c r="T432" s="147"/>
      <c r="U432" s="147"/>
      <c r="V432" s="147"/>
      <c r="W432" s="147"/>
      <c r="X432" s="147"/>
      <c r="Y432" s="147"/>
      <c r="Z432" s="147"/>
      <c r="AA432" s="147"/>
      <c r="AB432" s="147"/>
      <c r="AC432" s="147"/>
      <c r="AD432" s="147"/>
      <c r="AE432" s="147"/>
      <c r="AF432" s="147"/>
      <c r="AG432" s="147"/>
      <c r="AH432" s="147"/>
      <c r="AI432" s="147"/>
      <c r="AJ432" s="147"/>
      <c r="AK432" s="147"/>
      <c r="AL432" s="147"/>
      <c r="AM432" s="148"/>
      <c r="BH432" s="1" t="s">
        <v>28</v>
      </c>
    </row>
    <row r="433" spans="1:61" ht="9.75" customHeight="1">
      <c r="A433" s="130" t="s">
        <v>105</v>
      </c>
      <c r="B433" s="131"/>
      <c r="C433" s="131"/>
      <c r="D433" s="131"/>
      <c r="E433" s="131"/>
      <c r="F433" s="131"/>
      <c r="G433" s="131"/>
      <c r="H433" s="131"/>
      <c r="I433" s="131"/>
      <c r="J433" s="131"/>
      <c r="K433" s="131"/>
      <c r="L433" s="131"/>
      <c r="M433" s="131"/>
      <c r="N433" s="131"/>
      <c r="O433" s="131"/>
      <c r="P433" s="131"/>
      <c r="Q433" s="131"/>
      <c r="R433" s="131"/>
      <c r="S433" s="131"/>
      <c r="T433" s="131"/>
      <c r="U433" s="131"/>
      <c r="V433" s="131"/>
      <c r="W433" s="131"/>
      <c r="X433" s="131"/>
      <c r="Y433" s="131"/>
      <c r="Z433" s="131"/>
      <c r="AA433" s="131"/>
      <c r="AB433" s="131"/>
      <c r="AC433" s="131"/>
      <c r="AD433" s="131"/>
      <c r="AE433" s="131"/>
      <c r="AF433" s="131"/>
      <c r="AG433" s="131"/>
      <c r="AH433" s="131"/>
      <c r="AI433" s="131"/>
      <c r="AJ433" s="131"/>
      <c r="AK433" s="131"/>
      <c r="AL433" s="131"/>
      <c r="AM433" s="132"/>
      <c r="BH433" s="1" t="s">
        <v>28</v>
      </c>
    </row>
    <row r="434" spans="1:61" ht="9.75" customHeight="1">
      <c r="A434" s="133"/>
      <c r="B434" s="134"/>
      <c r="C434" s="134"/>
      <c r="D434" s="134"/>
      <c r="E434" s="134"/>
      <c r="F434" s="134"/>
      <c r="G434" s="134"/>
      <c r="H434" s="134"/>
      <c r="I434" s="134"/>
      <c r="J434" s="134"/>
      <c r="K434" s="134"/>
      <c r="L434" s="149"/>
      <c r="M434" s="134"/>
      <c r="N434" s="134"/>
      <c r="O434" s="134"/>
      <c r="P434" s="134"/>
      <c r="Q434" s="134"/>
      <c r="R434" s="134"/>
      <c r="S434" s="134"/>
      <c r="T434" s="134"/>
      <c r="U434" s="134"/>
      <c r="V434" s="134"/>
      <c r="W434" s="134"/>
      <c r="X434" s="134"/>
      <c r="Y434" s="134"/>
      <c r="Z434" s="134"/>
      <c r="AA434" s="134"/>
      <c r="AB434" s="134"/>
      <c r="AC434" s="134"/>
      <c r="AD434" s="134"/>
      <c r="AE434" s="134"/>
      <c r="AF434" s="134"/>
      <c r="AG434" s="134"/>
      <c r="AH434" s="134"/>
      <c r="AI434" s="134"/>
      <c r="AJ434" s="134"/>
      <c r="AK434" s="134"/>
      <c r="AL434" s="134"/>
      <c r="AM434" s="135"/>
      <c r="BH434" s="1" t="s">
        <v>28</v>
      </c>
    </row>
    <row r="435" spans="1:61" ht="247.2" customHeight="1">
      <c r="A435" s="120" t="s">
        <v>106</v>
      </c>
      <c r="B435" s="121"/>
      <c r="C435" s="121"/>
      <c r="D435" s="121"/>
      <c r="E435" s="121"/>
      <c r="F435" s="121"/>
      <c r="G435" s="121"/>
      <c r="H435" s="121"/>
      <c r="I435" s="121"/>
      <c r="J435" s="136" t="s">
        <v>1202</v>
      </c>
      <c r="K435" s="126"/>
      <c r="L435" s="126"/>
      <c r="M435" s="126"/>
      <c r="N435" s="126"/>
      <c r="O435" s="126"/>
      <c r="P435" s="126"/>
      <c r="Q435" s="126"/>
      <c r="R435" s="126"/>
      <c r="S435" s="126"/>
      <c r="T435" s="126"/>
      <c r="U435" s="126"/>
      <c r="V435" s="126"/>
      <c r="W435" s="126"/>
      <c r="X435" s="126"/>
      <c r="Y435" s="126"/>
      <c r="Z435" s="126"/>
      <c r="AA435" s="126"/>
      <c r="AB435" s="126"/>
      <c r="AC435" s="126"/>
      <c r="AD435" s="126"/>
      <c r="AE435" s="126"/>
      <c r="AF435" s="126"/>
      <c r="AG435" s="126"/>
      <c r="AH435" s="126"/>
      <c r="AI435" s="126"/>
      <c r="AJ435" s="126"/>
      <c r="AK435" s="126"/>
      <c r="AL435" s="126"/>
      <c r="AM435" s="127"/>
      <c r="BH435" s="1">
        <v>15</v>
      </c>
      <c r="BI435" s="10" t="str">
        <f>"ITEM" &amp; BH435 &amp; BG435 &amp; "="&amp; IF(TRIM($J435)="","",$J435)</f>
        <v>ITEM15=(1)都道府県知事保存本人確認情報ファイル 
大阪府では、以下の必要性から、都道府県知事保存本人確認情報ファイルを取り扱う。
・都道府県知事保存本人確認情報ファイルは、転出入があった場合等にスムーズな住民情報の処理を行うため、また全国的な本人確認手段として、１つの市町村内にとどまらず、全地方公共団体で、本人確認情報を正確かつ統一的に記録・管理することを目的として、以下の用途に用いられる。
①住基ネットを用いて市町村の区域を越えた住民基本台帳に関する事務（住民基本台帳ネットワークに係る本人確認情報の管理及び提供等に関する事務）の処理を行うため、区域内の住民に係る最新の本人確認情報を管理する。
②市町村からの本人確認情報の更新情報の通知を受けて都道府県知事保存本人確認情報ファイルを更新し、当該更新情報を機構に対して通知する。
③大阪府の他の執行機関からの照会に基づき、本人確認情報を提供する。
④住民からの請求に基づき、当該個人の本人確認情報を開示する。
⑤住民基本台帳ネットワークに係る本人確認情報の管理及び提供等に関する事務において、本人確認情報を検索する。
⑥市町村において保存する本人確認情報との整合性を確認する。
(2)都道府県知事保存附票本人確認情報ファイル
大阪府では、以下の必要性から、都道府県知事保存附票本人確認情報ファイルを取り扱う。
・都道府県知事保存附票本人確認情報ファイルは、国外転出者に係る本人確認手段として、１つの市町村内にとどまらず、全地方公共団体で、附票本人確認情報を正確かつ統一的に記録・管理することを目的として、以下の用途に用いられる。
①附票連携システムに係る附票本人確認情報の管理及び提供等に関する事務の処理を行うため、区域内の住民に係る最新の附票本人確認情報を管理する。
②市町村からの附票本人確認情報の更新情報の通知を受けて都道府県知事保存附票本人確認情報ファイルを更新し、当該更新情報を機構に対して通知する。
③大阪府の他の執行機関からの照会に基づき、附票本人確認情報を提供する。
その際、番号法で認められた場合に限り、自都道府県の他の執行機関からの求めに応じ、附票本人確認情報の提供に併せて当該個人の住民票コードを用いて、都道府県知事保存本人確認情報ファイルから個人番号を抽出し、照会元に提供する場合がある。
④本人からの請求に基づき、当該個人の附票本人確認情報を開示する。
⑤附票本人確認情報の管理及び提供等に関する事務において、附票本人確認情報を検索する。
⑥市町村において保存する附票本人確認情報との整合性を確認する。</v>
      </c>
    </row>
    <row r="436" spans="1:61" ht="85.8" customHeight="1">
      <c r="A436" s="141"/>
      <c r="B436" s="142"/>
      <c r="C436" s="142"/>
      <c r="D436" s="142"/>
      <c r="E436" s="142"/>
      <c r="F436" s="142"/>
      <c r="G436" s="142"/>
      <c r="H436" s="142"/>
      <c r="I436" s="142"/>
      <c r="J436" s="150"/>
      <c r="K436" s="151"/>
      <c r="L436" s="151"/>
      <c r="M436" s="151"/>
      <c r="N436" s="151"/>
      <c r="O436" s="151"/>
      <c r="P436" s="151"/>
      <c r="Q436" s="151"/>
      <c r="R436" s="151"/>
      <c r="S436" s="151"/>
      <c r="T436" s="151"/>
      <c r="U436" s="151"/>
      <c r="V436" s="151"/>
      <c r="W436" s="151"/>
      <c r="X436" s="151"/>
      <c r="Y436" s="151"/>
      <c r="Z436" s="151"/>
      <c r="AA436" s="151"/>
      <c r="AB436" s="151"/>
      <c r="AC436" s="151"/>
      <c r="AD436" s="151"/>
      <c r="AE436" s="151"/>
      <c r="AF436" s="151"/>
      <c r="AG436" s="151"/>
      <c r="AH436" s="151"/>
      <c r="AI436" s="151"/>
      <c r="AJ436" s="151"/>
      <c r="AK436" s="151"/>
      <c r="AL436" s="151"/>
      <c r="AM436" s="152"/>
    </row>
    <row r="437" spans="1:61" ht="63" customHeight="1">
      <c r="A437" s="141"/>
      <c r="B437" s="142"/>
      <c r="C437" s="142"/>
      <c r="D437" s="142"/>
      <c r="E437" s="142"/>
      <c r="F437" s="142"/>
      <c r="G437" s="142"/>
      <c r="H437" s="142"/>
      <c r="I437" s="142"/>
      <c r="J437" s="150"/>
      <c r="K437" s="151"/>
      <c r="L437" s="151"/>
      <c r="M437" s="151"/>
      <c r="N437" s="151"/>
      <c r="O437" s="151"/>
      <c r="P437" s="151"/>
      <c r="Q437" s="151"/>
      <c r="R437" s="151"/>
      <c r="S437" s="151"/>
      <c r="T437" s="151"/>
      <c r="U437" s="151"/>
      <c r="V437" s="151"/>
      <c r="W437" s="151"/>
      <c r="X437" s="151"/>
      <c r="Y437" s="151"/>
      <c r="Z437" s="151"/>
      <c r="AA437" s="151"/>
      <c r="AB437" s="151"/>
      <c r="AC437" s="151"/>
      <c r="AD437" s="151"/>
      <c r="AE437" s="151"/>
      <c r="AF437" s="151"/>
      <c r="AG437" s="151"/>
      <c r="AH437" s="151"/>
      <c r="AI437" s="151"/>
      <c r="AJ437" s="151"/>
      <c r="AK437" s="151"/>
      <c r="AL437" s="151"/>
      <c r="AM437" s="152"/>
    </row>
    <row r="438" spans="1:61" ht="9.75" customHeight="1">
      <c r="A438" s="141"/>
      <c r="B438" s="142"/>
      <c r="C438" s="142"/>
      <c r="D438" s="142"/>
      <c r="E438" s="142"/>
      <c r="F438" s="142"/>
      <c r="G438" s="142"/>
      <c r="H438" s="142"/>
      <c r="I438" s="142"/>
      <c r="J438" s="150"/>
      <c r="K438" s="151"/>
      <c r="L438" s="151"/>
      <c r="M438" s="151"/>
      <c r="N438" s="151"/>
      <c r="O438" s="151"/>
      <c r="P438" s="151"/>
      <c r="Q438" s="151"/>
      <c r="R438" s="151"/>
      <c r="S438" s="151"/>
      <c r="T438" s="151"/>
      <c r="U438" s="151"/>
      <c r="V438" s="151"/>
      <c r="W438" s="151"/>
      <c r="X438" s="151"/>
      <c r="Y438" s="151"/>
      <c r="Z438" s="151"/>
      <c r="AA438" s="151"/>
      <c r="AB438" s="151"/>
      <c r="AC438" s="151"/>
      <c r="AD438" s="151"/>
      <c r="AE438" s="151"/>
      <c r="AF438" s="151"/>
      <c r="AG438" s="151"/>
      <c r="AH438" s="151"/>
      <c r="AI438" s="151"/>
      <c r="AJ438" s="151"/>
      <c r="AK438" s="151"/>
      <c r="AL438" s="151"/>
      <c r="AM438" s="152"/>
    </row>
    <row r="439" spans="1:61" ht="33" customHeight="1">
      <c r="A439" s="153" t="s">
        <v>107</v>
      </c>
      <c r="B439" s="153"/>
      <c r="C439" s="153"/>
      <c r="D439" s="153"/>
      <c r="E439" s="153"/>
      <c r="F439" s="153"/>
      <c r="G439" s="153"/>
      <c r="H439" s="153"/>
      <c r="I439" s="153"/>
      <c r="J439" s="27" t="s">
        <v>701</v>
      </c>
      <c r="K439" s="27"/>
      <c r="L439" s="27"/>
      <c r="M439" s="27"/>
      <c r="N439" s="27"/>
      <c r="O439" s="27"/>
      <c r="P439" s="27"/>
      <c r="Q439" s="27"/>
      <c r="R439" s="27"/>
      <c r="S439" s="27"/>
      <c r="T439" s="27"/>
      <c r="U439" s="27"/>
      <c r="V439" s="27"/>
      <c r="W439" s="27"/>
      <c r="X439" s="27"/>
      <c r="Y439" s="27"/>
      <c r="Z439" s="27"/>
      <c r="AA439" s="27"/>
      <c r="AB439" s="27"/>
      <c r="AC439" s="27"/>
      <c r="AD439" s="27"/>
      <c r="AE439" s="27"/>
      <c r="AF439" s="27"/>
      <c r="AG439" s="27"/>
      <c r="AH439" s="27"/>
      <c r="AI439" s="27"/>
      <c r="AJ439" s="27"/>
      <c r="AK439" s="27"/>
      <c r="AL439" s="27"/>
      <c r="AM439" s="27"/>
      <c r="BH439" s="1">
        <v>16</v>
      </c>
      <c r="BI439" s="10" t="str">
        <f>"ITEM" &amp; BH439 &amp; BG439 &amp; "="&amp; IF(TRIM($J439)="","",$J439)</f>
        <v xml:space="preserve">ITEM16=本人確認情報を利用することにより、これまで窓口で提出が求められていた行政機関が発行する添付書類（住民票の写し等）の省略が図られ、住民の負担軽減（各機関を訪問し、証明書等を入手する金銭的、時間的コストの節約）につながることが見込まれる。 </v>
      </c>
    </row>
    <row r="440" spans="1:61" ht="9.75" customHeight="1">
      <c r="A440" s="153"/>
      <c r="B440" s="153"/>
      <c r="C440" s="153"/>
      <c r="D440" s="153"/>
      <c r="E440" s="153"/>
      <c r="F440" s="153"/>
      <c r="G440" s="153"/>
      <c r="H440" s="153"/>
      <c r="I440" s="153"/>
      <c r="J440" s="27"/>
      <c r="K440" s="27"/>
      <c r="L440" s="27"/>
      <c r="M440" s="27"/>
      <c r="N440" s="27"/>
      <c r="O440" s="27"/>
      <c r="P440" s="27"/>
      <c r="Q440" s="27"/>
      <c r="R440" s="27"/>
      <c r="S440" s="27"/>
      <c r="T440" s="27"/>
      <c r="U440" s="27"/>
      <c r="V440" s="27"/>
      <c r="W440" s="27"/>
      <c r="X440" s="27"/>
      <c r="Y440" s="27"/>
      <c r="Z440" s="27"/>
      <c r="AA440" s="27"/>
      <c r="AB440" s="27"/>
      <c r="AC440" s="27"/>
      <c r="AD440" s="27"/>
      <c r="AE440" s="27"/>
      <c r="AF440" s="27"/>
      <c r="AG440" s="27"/>
      <c r="AH440" s="27"/>
      <c r="AI440" s="27"/>
      <c r="AJ440" s="27"/>
      <c r="AK440" s="27"/>
      <c r="AL440" s="27"/>
      <c r="AM440" s="27"/>
    </row>
    <row r="441" spans="1:61" ht="9.75" customHeight="1">
      <c r="A441" s="153"/>
      <c r="B441" s="153"/>
      <c r="C441" s="153"/>
      <c r="D441" s="153"/>
      <c r="E441" s="153"/>
      <c r="F441" s="153"/>
      <c r="G441" s="153"/>
      <c r="H441" s="153"/>
      <c r="I441" s="153"/>
      <c r="J441" s="27"/>
      <c r="K441" s="27"/>
      <c r="L441" s="27"/>
      <c r="M441" s="27"/>
      <c r="N441" s="27"/>
      <c r="O441" s="27"/>
      <c r="P441" s="27"/>
      <c r="Q441" s="27"/>
      <c r="R441" s="27"/>
      <c r="S441" s="27"/>
      <c r="T441" s="27"/>
      <c r="U441" s="27"/>
      <c r="V441" s="27"/>
      <c r="W441" s="27"/>
      <c r="X441" s="27"/>
      <c r="Y441" s="27"/>
      <c r="Z441" s="27"/>
      <c r="AA441" s="27"/>
      <c r="AB441" s="27"/>
      <c r="AC441" s="27"/>
      <c r="AD441" s="27"/>
      <c r="AE441" s="27"/>
      <c r="AF441" s="27"/>
      <c r="AG441" s="27"/>
      <c r="AH441" s="27"/>
      <c r="AI441" s="27"/>
      <c r="AJ441" s="27"/>
      <c r="AK441" s="27"/>
      <c r="AL441" s="27"/>
      <c r="AM441" s="27"/>
    </row>
    <row r="442" spans="1:61" ht="9.75" customHeight="1">
      <c r="A442" s="153"/>
      <c r="B442" s="153"/>
      <c r="C442" s="153"/>
      <c r="D442" s="153"/>
      <c r="E442" s="153"/>
      <c r="F442" s="153"/>
      <c r="G442" s="153"/>
      <c r="H442" s="153"/>
      <c r="I442" s="153"/>
      <c r="J442" s="27"/>
      <c r="K442" s="27"/>
      <c r="L442" s="27"/>
      <c r="M442" s="27"/>
      <c r="N442" s="27"/>
      <c r="O442" s="27"/>
      <c r="P442" s="27"/>
      <c r="Q442" s="27"/>
      <c r="R442" s="27"/>
      <c r="S442" s="27"/>
      <c r="T442" s="27"/>
      <c r="U442" s="27"/>
      <c r="V442" s="27"/>
      <c r="W442" s="27"/>
      <c r="X442" s="27"/>
      <c r="Y442" s="27"/>
      <c r="Z442" s="27"/>
      <c r="AA442" s="27"/>
      <c r="AB442" s="27"/>
      <c r="AC442" s="27"/>
      <c r="AD442" s="27"/>
      <c r="AE442" s="27"/>
      <c r="AF442" s="27"/>
      <c r="AG442" s="27"/>
      <c r="AH442" s="27"/>
      <c r="AI442" s="27"/>
      <c r="AJ442" s="27"/>
      <c r="AK442" s="27"/>
      <c r="AL442" s="27"/>
      <c r="AM442" s="27"/>
    </row>
    <row r="443" spans="1:61" ht="9.75" customHeight="1">
      <c r="A443" s="130" t="s">
        <v>108</v>
      </c>
      <c r="B443" s="131"/>
      <c r="C443" s="131"/>
      <c r="D443" s="131"/>
      <c r="E443" s="131"/>
      <c r="F443" s="131"/>
      <c r="G443" s="131"/>
      <c r="H443" s="131"/>
      <c r="I443" s="131"/>
      <c r="J443" s="131"/>
      <c r="K443" s="131"/>
      <c r="L443" s="131"/>
      <c r="M443" s="131"/>
      <c r="N443" s="131"/>
      <c r="O443" s="131"/>
      <c r="P443" s="131"/>
      <c r="Q443" s="131"/>
      <c r="R443" s="131"/>
      <c r="S443" s="131"/>
      <c r="T443" s="131"/>
      <c r="U443" s="131"/>
      <c r="V443" s="131"/>
      <c r="W443" s="131"/>
      <c r="X443" s="131"/>
      <c r="Y443" s="131"/>
      <c r="Z443" s="131"/>
      <c r="AA443" s="131"/>
      <c r="AB443" s="131"/>
      <c r="AC443" s="131"/>
      <c r="AD443" s="131"/>
      <c r="AE443" s="131"/>
      <c r="AF443" s="131"/>
      <c r="AG443" s="131"/>
      <c r="AH443" s="131"/>
      <c r="AI443" s="131"/>
      <c r="AJ443" s="131"/>
      <c r="AK443" s="131"/>
      <c r="AL443" s="131"/>
      <c r="AM443" s="132"/>
    </row>
    <row r="444" spans="1:61" ht="9.75" customHeight="1">
      <c r="A444" s="133"/>
      <c r="B444" s="134"/>
      <c r="C444" s="134"/>
      <c r="D444" s="134"/>
      <c r="E444" s="134"/>
      <c r="F444" s="134"/>
      <c r="G444" s="134"/>
      <c r="H444" s="134"/>
      <c r="I444" s="134"/>
      <c r="J444" s="139"/>
      <c r="K444" s="139"/>
      <c r="L444" s="139"/>
      <c r="M444" s="139"/>
      <c r="N444" s="139"/>
      <c r="O444" s="139"/>
      <c r="P444" s="139"/>
      <c r="Q444" s="139"/>
      <c r="R444" s="139"/>
      <c r="S444" s="139"/>
      <c r="T444" s="139"/>
      <c r="U444" s="139"/>
      <c r="V444" s="139"/>
      <c r="W444" s="139"/>
      <c r="X444" s="139"/>
      <c r="Y444" s="139"/>
      <c r="Z444" s="139"/>
      <c r="AA444" s="139"/>
      <c r="AB444" s="139"/>
      <c r="AC444" s="139"/>
      <c r="AD444" s="139"/>
      <c r="AE444" s="139"/>
      <c r="AF444" s="139"/>
      <c r="AG444" s="139"/>
      <c r="AH444" s="139"/>
      <c r="AI444" s="139"/>
      <c r="AJ444" s="139"/>
      <c r="AK444" s="139"/>
      <c r="AL444" s="139"/>
      <c r="AM444" s="140"/>
    </row>
    <row r="445" spans="1:61" ht="153.6" customHeight="1">
      <c r="A445" s="120" t="s">
        <v>109</v>
      </c>
      <c r="B445" s="121"/>
      <c r="C445" s="121"/>
      <c r="D445" s="121"/>
      <c r="E445" s="121"/>
      <c r="F445" s="121"/>
      <c r="G445" s="121"/>
      <c r="H445" s="121"/>
      <c r="I445" s="122"/>
      <c r="J445" s="136" t="s">
        <v>1203</v>
      </c>
      <c r="K445" s="126"/>
      <c r="L445" s="126"/>
      <c r="M445" s="126"/>
      <c r="N445" s="126"/>
      <c r="O445" s="126"/>
      <c r="P445" s="126"/>
      <c r="Q445" s="126"/>
      <c r="R445" s="126"/>
      <c r="S445" s="126"/>
      <c r="T445" s="126"/>
      <c r="U445" s="126"/>
      <c r="V445" s="126"/>
      <c r="W445" s="126"/>
      <c r="X445" s="126"/>
      <c r="Y445" s="126"/>
      <c r="Z445" s="126"/>
      <c r="AA445" s="126"/>
      <c r="AB445" s="126"/>
      <c r="AC445" s="126"/>
      <c r="AD445" s="126"/>
      <c r="AE445" s="126"/>
      <c r="AF445" s="126"/>
      <c r="AG445" s="126"/>
      <c r="AH445" s="126"/>
      <c r="AI445" s="126"/>
      <c r="AJ445" s="126"/>
      <c r="AK445" s="126"/>
      <c r="AL445" s="126"/>
      <c r="AM445" s="127"/>
      <c r="BH445" s="1">
        <v>17</v>
      </c>
      <c r="BI445" s="10" t="str">
        <f>"ITEM" &amp; BH445 &amp; BG445 &amp; "="&amp; IF(TRIM($J445)="","",$J445)</f>
        <v>ITEM17=住民基本台帳法（住基法）（昭和４２年７月２５日法律第８１号）
・第７条（住民票の記載事項）
・第１２条の５（住民基本台帳の脱漏等に関する都道府県知事の通報）
・第３０条の６（市町村長から都道府県知事への本人確認情報の通知等）
・第３０条の７（都道府県知事から機構への本人確認情報の通知等）
・第３０条の８（本人確認情報の誤りに関する機構の通報）
・第３０条の１１（通知都道府県以外の都道府県の執行機関への本人確認情報の提供）
・第３０条の１５（本人確認情報の利用）
・第３０条の２２（市町村間の連絡調整等）
・第３０条の３２（自己の本人確認情報の開示）
・第３０条の３５（自己の本人確認情報の訂正）
・第３０条の４４の６第３項（都道府県知事保存附票本人確認情報（住民票コードに限る。）の利用）
・第３０条の１５の２第２項・第３項（準法定事務処理者への本人確認情報の提供等）
・第３０条の４４の７第２項・第３項（準法定事務処理者への附票本人確認情報の提供等）</v>
      </c>
    </row>
    <row r="446" spans="1:61" ht="9.75" customHeight="1">
      <c r="A446" s="123"/>
      <c r="B446" s="124"/>
      <c r="C446" s="124"/>
      <c r="D446" s="124"/>
      <c r="E446" s="124"/>
      <c r="F446" s="124"/>
      <c r="G446" s="124"/>
      <c r="H446" s="124"/>
      <c r="I446" s="125"/>
      <c r="J446" s="137"/>
      <c r="K446" s="128"/>
      <c r="L446" s="128"/>
      <c r="M446" s="128"/>
      <c r="N446" s="128"/>
      <c r="O446" s="128"/>
      <c r="P446" s="128"/>
      <c r="Q446" s="128"/>
      <c r="R446" s="128"/>
      <c r="S446" s="128"/>
      <c r="T446" s="128"/>
      <c r="U446" s="128"/>
      <c r="V446" s="128"/>
      <c r="W446" s="128"/>
      <c r="X446" s="128"/>
      <c r="Y446" s="128"/>
      <c r="Z446" s="128"/>
      <c r="AA446" s="128"/>
      <c r="AB446" s="128"/>
      <c r="AC446" s="128"/>
      <c r="AD446" s="128"/>
      <c r="AE446" s="128"/>
      <c r="AF446" s="128"/>
      <c r="AG446" s="128"/>
      <c r="AH446" s="128"/>
      <c r="AI446" s="128"/>
      <c r="AJ446" s="128"/>
      <c r="AK446" s="128"/>
      <c r="AL446" s="128"/>
      <c r="AM446" s="129"/>
      <c r="BH446" s="1" t="s">
        <v>28</v>
      </c>
    </row>
    <row r="447" spans="1:61" ht="9.75" customHeight="1">
      <c r="A447" s="130" t="s">
        <v>110</v>
      </c>
      <c r="B447" s="131"/>
      <c r="C447" s="131"/>
      <c r="D447" s="131"/>
      <c r="E447" s="131"/>
      <c r="F447" s="131"/>
      <c r="G447" s="131"/>
      <c r="H447" s="131"/>
      <c r="I447" s="131"/>
      <c r="J447" s="139"/>
      <c r="K447" s="139"/>
      <c r="L447" s="139"/>
      <c r="M447" s="139"/>
      <c r="N447" s="139"/>
      <c r="O447" s="139"/>
      <c r="P447" s="139"/>
      <c r="Q447" s="139"/>
      <c r="R447" s="139"/>
      <c r="S447" s="139"/>
      <c r="T447" s="139"/>
      <c r="U447" s="139"/>
      <c r="V447" s="139"/>
      <c r="W447" s="139"/>
      <c r="X447" s="139"/>
      <c r="Y447" s="139"/>
      <c r="Z447" s="139"/>
      <c r="AA447" s="139"/>
      <c r="AB447" s="139"/>
      <c r="AC447" s="139"/>
      <c r="AD447" s="139"/>
      <c r="AE447" s="139"/>
      <c r="AF447" s="139"/>
      <c r="AG447" s="139"/>
      <c r="AH447" s="139"/>
      <c r="AI447" s="139"/>
      <c r="AJ447" s="139"/>
      <c r="AK447" s="139"/>
      <c r="AL447" s="139"/>
      <c r="AM447" s="140"/>
      <c r="BH447" s="1" t="s">
        <v>28</v>
      </c>
    </row>
    <row r="448" spans="1:61" ht="9.75" customHeight="1">
      <c r="A448" s="133"/>
      <c r="B448" s="134"/>
      <c r="C448" s="134"/>
      <c r="D448" s="134"/>
      <c r="E448" s="134"/>
      <c r="F448" s="134"/>
      <c r="G448" s="134"/>
      <c r="H448" s="134"/>
      <c r="I448" s="134"/>
      <c r="J448" s="134"/>
      <c r="K448" s="134"/>
      <c r="L448" s="134"/>
      <c r="M448" s="134"/>
      <c r="N448" s="134"/>
      <c r="O448" s="134"/>
      <c r="P448" s="134"/>
      <c r="Q448" s="134"/>
      <c r="R448" s="134"/>
      <c r="S448" s="134"/>
      <c r="T448" s="134"/>
      <c r="U448" s="134"/>
      <c r="V448" s="134"/>
      <c r="W448" s="134"/>
      <c r="X448" s="134"/>
      <c r="Y448" s="134"/>
      <c r="Z448" s="134"/>
      <c r="AA448" s="134"/>
      <c r="AB448" s="134"/>
      <c r="AC448" s="134"/>
      <c r="AD448" s="134"/>
      <c r="AE448" s="134"/>
      <c r="AF448" s="134"/>
      <c r="AG448" s="134"/>
      <c r="AH448" s="134"/>
      <c r="AI448" s="134"/>
      <c r="AJ448" s="134"/>
      <c r="AK448" s="134"/>
      <c r="AL448" s="134"/>
      <c r="AM448" s="135"/>
      <c r="BH448" s="1" t="s">
        <v>28</v>
      </c>
    </row>
    <row r="449" spans="1:61" ht="10.65" customHeight="1">
      <c r="A449" s="120" t="s">
        <v>111</v>
      </c>
      <c r="B449" s="121"/>
      <c r="C449" s="121"/>
      <c r="D449" s="121"/>
      <c r="E449" s="121"/>
      <c r="F449" s="121"/>
      <c r="G449" s="121"/>
      <c r="H449" s="121"/>
      <c r="I449" s="122"/>
      <c r="J449" s="158"/>
      <c r="K449" s="154"/>
      <c r="L449" s="154"/>
      <c r="M449" s="154"/>
      <c r="N449" s="154"/>
      <c r="O449" s="154"/>
      <c r="P449" s="154"/>
      <c r="Q449" s="154"/>
      <c r="R449" s="154"/>
      <c r="S449" s="154"/>
      <c r="T449" s="154"/>
      <c r="U449" s="154"/>
      <c r="V449" s="154"/>
      <c r="W449" s="154"/>
      <c r="X449" s="154"/>
      <c r="Y449" s="154"/>
      <c r="Z449" s="154" t="s">
        <v>36</v>
      </c>
      <c r="AA449" s="154"/>
      <c r="AB449" s="154"/>
      <c r="AC449" s="154"/>
      <c r="AD449" s="154"/>
      <c r="AE449" s="154"/>
      <c r="AF449" s="154"/>
      <c r="AG449" s="154"/>
      <c r="AH449" s="154"/>
      <c r="AI449" s="154"/>
      <c r="AJ449" s="154"/>
      <c r="AK449" s="154"/>
      <c r="AL449" s="154"/>
      <c r="AM449" s="155"/>
      <c r="BE449" s="1" t="str">
        <f ca="1">MID(CELL("address",$CC$2),2,2)</f>
        <v>CC</v>
      </c>
      <c r="BF449" s="1">
        <f>IF(TRIM($K450)="","",IF(ISERROR(MATCH($K450,$CC$3:$CC$5,0)),"INPUT_ERROR",MATCH($K450,$CC$3:$CC$5,0)))</f>
        <v>2</v>
      </c>
      <c r="BH449" s="1">
        <v>18</v>
      </c>
      <c r="BI449" s="10" t="str">
        <f>"ITEM" &amp;BH449 &amp; BG449 &amp; "=" &amp; $BF449</f>
        <v>ITEM18=2</v>
      </c>
    </row>
    <row r="450" spans="1:61" ht="10.95" customHeight="1">
      <c r="A450" s="141"/>
      <c r="B450" s="142"/>
      <c r="C450" s="142"/>
      <c r="D450" s="142"/>
      <c r="E450" s="142"/>
      <c r="F450" s="142"/>
      <c r="G450" s="142"/>
      <c r="H450" s="142"/>
      <c r="I450" s="143"/>
      <c r="J450" s="144" t="s">
        <v>37</v>
      </c>
      <c r="K450" s="145" t="s">
        <v>703</v>
      </c>
      <c r="L450" s="145"/>
      <c r="M450" s="145"/>
      <c r="N450" s="145"/>
      <c r="O450" s="145"/>
      <c r="P450" s="145"/>
      <c r="Q450" s="82" t="s">
        <v>38</v>
      </c>
      <c r="R450" s="82"/>
      <c r="S450" s="82"/>
      <c r="T450" s="82"/>
      <c r="U450" s="82"/>
      <c r="V450" s="82"/>
      <c r="W450" s="82"/>
      <c r="X450" s="82"/>
      <c r="Y450" s="82"/>
      <c r="Z450" s="82" t="s">
        <v>112</v>
      </c>
      <c r="AA450" s="82"/>
      <c r="AB450" s="82"/>
      <c r="AC450" s="82"/>
      <c r="AD450" s="82"/>
      <c r="AE450" s="82"/>
      <c r="AF450" s="82"/>
      <c r="AG450" s="82"/>
      <c r="AH450" s="82"/>
      <c r="AI450" s="82"/>
      <c r="AJ450" s="82"/>
      <c r="AK450" s="82"/>
      <c r="AL450" s="82"/>
      <c r="AM450" s="138"/>
      <c r="BH450" s="1" t="s">
        <v>28</v>
      </c>
    </row>
    <row r="451" spans="1:61" ht="10.65" customHeight="1">
      <c r="A451" s="141"/>
      <c r="B451" s="142"/>
      <c r="C451" s="142"/>
      <c r="D451" s="142"/>
      <c r="E451" s="142"/>
      <c r="F451" s="142"/>
      <c r="G451" s="142"/>
      <c r="H451" s="142"/>
      <c r="I451" s="143"/>
      <c r="J451" s="144"/>
      <c r="K451" s="145"/>
      <c r="L451" s="145"/>
      <c r="M451" s="145"/>
      <c r="N451" s="145"/>
      <c r="O451" s="145"/>
      <c r="P451" s="145"/>
      <c r="Q451" s="82"/>
      <c r="R451" s="82"/>
      <c r="S451" s="82"/>
      <c r="T451" s="82"/>
      <c r="U451" s="82"/>
      <c r="V451" s="82"/>
      <c r="W451" s="82"/>
      <c r="X451" s="82"/>
      <c r="Y451" s="82"/>
      <c r="Z451" s="82" t="s">
        <v>113</v>
      </c>
      <c r="AA451" s="82"/>
      <c r="AB451" s="82"/>
      <c r="AC451" s="82"/>
      <c r="AD451" s="82"/>
      <c r="AE451" s="82"/>
      <c r="AF451" s="82"/>
      <c r="AG451" s="82"/>
      <c r="AH451" s="82"/>
      <c r="AI451" s="82"/>
      <c r="AJ451" s="82"/>
      <c r="AK451" s="82"/>
      <c r="AL451" s="82"/>
      <c r="AM451" s="138"/>
      <c r="BH451" s="1" t="s">
        <v>28</v>
      </c>
    </row>
    <row r="452" spans="1:61" ht="10.65" customHeight="1">
      <c r="A452" s="123"/>
      <c r="B452" s="124"/>
      <c r="C452" s="124"/>
      <c r="D452" s="124"/>
      <c r="E452" s="124"/>
      <c r="F452" s="124"/>
      <c r="G452" s="124"/>
      <c r="H452" s="124"/>
      <c r="I452" s="125"/>
      <c r="J452" s="157"/>
      <c r="K452" s="98"/>
      <c r="L452" s="98"/>
      <c r="M452" s="98"/>
      <c r="N452" s="98"/>
      <c r="O452" s="98"/>
      <c r="P452" s="98"/>
      <c r="Q452" s="98"/>
      <c r="R452" s="98"/>
      <c r="S452" s="98"/>
      <c r="T452" s="98"/>
      <c r="U452" s="98"/>
      <c r="V452" s="98"/>
      <c r="W452" s="98"/>
      <c r="X452" s="98"/>
      <c r="Y452" s="98"/>
      <c r="Z452" s="98" t="s">
        <v>114</v>
      </c>
      <c r="AA452" s="98"/>
      <c r="AB452" s="98"/>
      <c r="AC452" s="98"/>
      <c r="AD452" s="98"/>
      <c r="AE452" s="98"/>
      <c r="AF452" s="98"/>
      <c r="AG452" s="98"/>
      <c r="AH452" s="98"/>
      <c r="AI452" s="98"/>
      <c r="AJ452" s="98"/>
      <c r="AK452" s="98"/>
      <c r="AL452" s="98"/>
      <c r="AM452" s="156"/>
      <c r="BH452" s="1" t="s">
        <v>28</v>
      </c>
    </row>
    <row r="453" spans="1:61" ht="9.75" customHeight="1">
      <c r="A453" s="120" t="s">
        <v>115</v>
      </c>
      <c r="B453" s="121"/>
      <c r="C453" s="121"/>
      <c r="D453" s="121"/>
      <c r="E453" s="121"/>
      <c r="F453" s="121"/>
      <c r="G453" s="121"/>
      <c r="H453" s="121"/>
      <c r="I453" s="122"/>
      <c r="J453" s="126"/>
      <c r="K453" s="126"/>
      <c r="L453" s="126"/>
      <c r="M453" s="126"/>
      <c r="N453" s="126"/>
      <c r="O453" s="126"/>
      <c r="P453" s="126"/>
      <c r="Q453" s="126"/>
      <c r="R453" s="126"/>
      <c r="S453" s="126"/>
      <c r="T453" s="126"/>
      <c r="U453" s="126"/>
      <c r="V453" s="126"/>
      <c r="W453" s="126"/>
      <c r="X453" s="126"/>
      <c r="Y453" s="126"/>
      <c r="Z453" s="126"/>
      <c r="AA453" s="126"/>
      <c r="AB453" s="126"/>
      <c r="AC453" s="126"/>
      <c r="AD453" s="126"/>
      <c r="AE453" s="126"/>
      <c r="AF453" s="126"/>
      <c r="AG453" s="126"/>
      <c r="AH453" s="126"/>
      <c r="AI453" s="126"/>
      <c r="AJ453" s="126"/>
      <c r="AK453" s="126"/>
      <c r="AL453" s="126"/>
      <c r="AM453" s="127"/>
      <c r="BH453" s="1">
        <v>19</v>
      </c>
      <c r="BI453" s="10" t="str">
        <f>"ITEM" &amp; BH453 &amp; BG453 &amp;"="&amp; IF(TRIM($J453)="","",$J453)</f>
        <v>ITEM19=</v>
      </c>
    </row>
    <row r="454" spans="1:61" ht="9.75" customHeight="1">
      <c r="A454" s="123"/>
      <c r="B454" s="124"/>
      <c r="C454" s="124"/>
      <c r="D454" s="124"/>
      <c r="E454" s="124"/>
      <c r="F454" s="124"/>
      <c r="G454" s="124"/>
      <c r="H454" s="124"/>
      <c r="I454" s="125"/>
      <c r="J454" s="128"/>
      <c r="K454" s="128"/>
      <c r="L454" s="128"/>
      <c r="M454" s="128"/>
      <c r="N454" s="128"/>
      <c r="O454" s="128"/>
      <c r="P454" s="128"/>
      <c r="Q454" s="128"/>
      <c r="R454" s="128"/>
      <c r="S454" s="128"/>
      <c r="T454" s="128"/>
      <c r="U454" s="128"/>
      <c r="V454" s="128"/>
      <c r="W454" s="128"/>
      <c r="X454" s="128"/>
      <c r="Y454" s="128"/>
      <c r="Z454" s="128"/>
      <c r="AA454" s="128"/>
      <c r="AB454" s="128"/>
      <c r="AC454" s="128"/>
      <c r="AD454" s="128"/>
      <c r="AE454" s="128"/>
      <c r="AF454" s="128"/>
      <c r="AG454" s="128"/>
      <c r="AH454" s="128"/>
      <c r="AI454" s="128"/>
      <c r="AJ454" s="128"/>
      <c r="AK454" s="128"/>
      <c r="AL454" s="128"/>
      <c r="AM454" s="129"/>
      <c r="BH454" s="1" t="s">
        <v>28</v>
      </c>
    </row>
    <row r="455" spans="1:61" ht="9.75" customHeight="1">
      <c r="A455" s="130" t="s">
        <v>116</v>
      </c>
      <c r="B455" s="131"/>
      <c r="C455" s="131"/>
      <c r="D455" s="131"/>
      <c r="E455" s="131"/>
      <c r="F455" s="131"/>
      <c r="G455" s="131"/>
      <c r="H455" s="131"/>
      <c r="I455" s="131"/>
      <c r="J455" s="131"/>
      <c r="K455" s="131"/>
      <c r="L455" s="131"/>
      <c r="M455" s="131"/>
      <c r="N455" s="131"/>
      <c r="O455" s="131"/>
      <c r="P455" s="131"/>
      <c r="Q455" s="131"/>
      <c r="R455" s="131"/>
      <c r="S455" s="131"/>
      <c r="T455" s="131"/>
      <c r="U455" s="131"/>
      <c r="V455" s="131"/>
      <c r="W455" s="131"/>
      <c r="X455" s="131"/>
      <c r="Y455" s="131"/>
      <c r="Z455" s="131"/>
      <c r="AA455" s="131"/>
      <c r="AB455" s="131"/>
      <c r="AC455" s="131"/>
      <c r="AD455" s="131"/>
      <c r="AE455" s="131"/>
      <c r="AF455" s="131"/>
      <c r="AG455" s="131"/>
      <c r="AH455" s="131"/>
      <c r="AI455" s="131"/>
      <c r="AJ455" s="131"/>
      <c r="AK455" s="131"/>
      <c r="AL455" s="131"/>
      <c r="AM455" s="132"/>
      <c r="BH455" s="1" t="s">
        <v>28</v>
      </c>
    </row>
    <row r="456" spans="1:61" ht="9.75" customHeight="1">
      <c r="A456" s="133"/>
      <c r="B456" s="134"/>
      <c r="C456" s="134"/>
      <c r="D456" s="134"/>
      <c r="E456" s="134"/>
      <c r="F456" s="134"/>
      <c r="G456" s="134"/>
      <c r="H456" s="134"/>
      <c r="I456" s="134"/>
      <c r="J456" s="134"/>
      <c r="K456" s="134"/>
      <c r="L456" s="134"/>
      <c r="M456" s="134"/>
      <c r="N456" s="134"/>
      <c r="O456" s="134"/>
      <c r="P456" s="134"/>
      <c r="Q456" s="134"/>
      <c r="R456" s="134"/>
      <c r="S456" s="134"/>
      <c r="T456" s="134"/>
      <c r="U456" s="134"/>
      <c r="V456" s="134"/>
      <c r="W456" s="134"/>
      <c r="X456" s="134"/>
      <c r="Y456" s="134"/>
      <c r="Z456" s="134"/>
      <c r="AA456" s="134"/>
      <c r="AB456" s="134"/>
      <c r="AC456" s="134"/>
      <c r="AD456" s="134"/>
      <c r="AE456" s="134"/>
      <c r="AF456" s="134"/>
      <c r="AG456" s="134"/>
      <c r="AH456" s="134"/>
      <c r="AI456" s="134"/>
      <c r="AJ456" s="134"/>
      <c r="AK456" s="134"/>
      <c r="AL456" s="134"/>
      <c r="AM456" s="135"/>
      <c r="BH456" s="1" t="s">
        <v>28</v>
      </c>
    </row>
    <row r="457" spans="1:61" ht="10.050000000000001" customHeight="1">
      <c r="A457" s="120" t="s">
        <v>117</v>
      </c>
      <c r="B457" s="121"/>
      <c r="C457" s="121"/>
      <c r="D457" s="121"/>
      <c r="E457" s="121"/>
      <c r="F457" s="121"/>
      <c r="G457" s="121"/>
      <c r="H457" s="121"/>
      <c r="I457" s="122"/>
      <c r="J457" s="136" t="s">
        <v>704</v>
      </c>
      <c r="K457" s="126"/>
      <c r="L457" s="126"/>
      <c r="M457" s="126"/>
      <c r="N457" s="126"/>
      <c r="O457" s="126"/>
      <c r="P457" s="126"/>
      <c r="Q457" s="126"/>
      <c r="R457" s="126"/>
      <c r="S457" s="126"/>
      <c r="T457" s="126"/>
      <c r="U457" s="126"/>
      <c r="V457" s="126"/>
      <c r="W457" s="126"/>
      <c r="X457" s="126"/>
      <c r="Y457" s="126"/>
      <c r="Z457" s="126"/>
      <c r="AA457" s="126"/>
      <c r="AB457" s="126"/>
      <c r="AC457" s="126"/>
      <c r="AD457" s="126"/>
      <c r="AE457" s="126"/>
      <c r="AF457" s="126"/>
      <c r="AG457" s="126"/>
      <c r="AH457" s="126"/>
      <c r="AI457" s="126"/>
      <c r="AJ457" s="126"/>
      <c r="AK457" s="126"/>
      <c r="AL457" s="126"/>
      <c r="AM457" s="127"/>
      <c r="BH457" s="1">
        <v>20</v>
      </c>
      <c r="BI457" s="10" t="str">
        <f>"ITEM" &amp; BH457 &amp; BG457 &amp;"="&amp; IF(TRIM($J457)="","",$J457)</f>
        <v>ITEM20=大阪府総務部市町村局行政課</v>
      </c>
    </row>
    <row r="458" spans="1:61" ht="9.75" customHeight="1">
      <c r="A458" s="123"/>
      <c r="B458" s="124"/>
      <c r="C458" s="124"/>
      <c r="D458" s="124"/>
      <c r="E458" s="124"/>
      <c r="F458" s="124"/>
      <c r="G458" s="124"/>
      <c r="H458" s="124"/>
      <c r="I458" s="125"/>
      <c r="J458" s="137"/>
      <c r="K458" s="128"/>
      <c r="L458" s="128"/>
      <c r="M458" s="128"/>
      <c r="N458" s="128"/>
      <c r="O458" s="128"/>
      <c r="P458" s="128"/>
      <c r="Q458" s="128"/>
      <c r="R458" s="128"/>
      <c r="S458" s="128"/>
      <c r="T458" s="128"/>
      <c r="U458" s="128"/>
      <c r="V458" s="128"/>
      <c r="W458" s="128"/>
      <c r="X458" s="128"/>
      <c r="Y458" s="128"/>
      <c r="Z458" s="128"/>
      <c r="AA458" s="128"/>
      <c r="AB458" s="128"/>
      <c r="AC458" s="128"/>
      <c r="AD458" s="128"/>
      <c r="AE458" s="128"/>
      <c r="AF458" s="128"/>
      <c r="AG458" s="128"/>
      <c r="AH458" s="128"/>
      <c r="AI458" s="128"/>
      <c r="AJ458" s="128"/>
      <c r="AK458" s="128"/>
      <c r="AL458" s="128"/>
      <c r="AM458" s="129"/>
      <c r="BH458" s="1" t="s">
        <v>28</v>
      </c>
    </row>
    <row r="459" spans="1:61" ht="10.050000000000001" customHeight="1">
      <c r="A459" s="120" t="s">
        <v>118</v>
      </c>
      <c r="B459" s="121"/>
      <c r="C459" s="121"/>
      <c r="D459" s="121"/>
      <c r="E459" s="121"/>
      <c r="F459" s="121"/>
      <c r="G459" s="121"/>
      <c r="H459" s="121"/>
      <c r="I459" s="122"/>
      <c r="J459" s="136" t="s">
        <v>705</v>
      </c>
      <c r="K459" s="126"/>
      <c r="L459" s="126"/>
      <c r="M459" s="126"/>
      <c r="N459" s="126"/>
      <c r="O459" s="126"/>
      <c r="P459" s="126"/>
      <c r="Q459" s="126"/>
      <c r="R459" s="126"/>
      <c r="S459" s="126"/>
      <c r="T459" s="126"/>
      <c r="U459" s="126"/>
      <c r="V459" s="126"/>
      <c r="W459" s="126"/>
      <c r="X459" s="126"/>
      <c r="Y459" s="126"/>
      <c r="Z459" s="126"/>
      <c r="AA459" s="126"/>
      <c r="AB459" s="126"/>
      <c r="AC459" s="126"/>
      <c r="AD459" s="126"/>
      <c r="AE459" s="126"/>
      <c r="AF459" s="126"/>
      <c r="AG459" s="126"/>
      <c r="AH459" s="126"/>
      <c r="AI459" s="126"/>
      <c r="AJ459" s="126"/>
      <c r="AK459" s="126"/>
      <c r="AL459" s="126"/>
      <c r="AM459" s="127"/>
      <c r="BH459" s="1">
        <v>21</v>
      </c>
      <c r="BI459" s="10" t="str">
        <f>"ITEM" &amp; BH459 &amp; BG459 &amp;"="&amp; IF(TRIM($J459)="","",$J459)</f>
        <v>ITEM21=課長</v>
      </c>
    </row>
    <row r="460" spans="1:61" ht="9.75" customHeight="1">
      <c r="A460" s="123"/>
      <c r="B460" s="124"/>
      <c r="C460" s="124"/>
      <c r="D460" s="124"/>
      <c r="E460" s="124"/>
      <c r="F460" s="124"/>
      <c r="G460" s="124"/>
      <c r="H460" s="124"/>
      <c r="I460" s="125"/>
      <c r="J460" s="137"/>
      <c r="K460" s="128"/>
      <c r="L460" s="128"/>
      <c r="M460" s="128"/>
      <c r="N460" s="128"/>
      <c r="O460" s="128"/>
      <c r="P460" s="128"/>
      <c r="Q460" s="128"/>
      <c r="R460" s="128"/>
      <c r="S460" s="128"/>
      <c r="T460" s="128"/>
      <c r="U460" s="128"/>
      <c r="V460" s="128"/>
      <c r="W460" s="128"/>
      <c r="X460" s="128"/>
      <c r="Y460" s="128"/>
      <c r="Z460" s="128"/>
      <c r="AA460" s="128"/>
      <c r="AB460" s="128"/>
      <c r="AC460" s="128"/>
      <c r="AD460" s="128"/>
      <c r="AE460" s="128"/>
      <c r="AF460" s="128"/>
      <c r="AG460" s="128"/>
      <c r="AH460" s="128"/>
      <c r="AI460" s="128"/>
      <c r="AJ460" s="128"/>
      <c r="AK460" s="128"/>
      <c r="AL460" s="128"/>
      <c r="AM460" s="129"/>
      <c r="BH460" s="1" t="s">
        <v>28</v>
      </c>
    </row>
    <row r="461" spans="1:61" ht="9.75" customHeight="1">
      <c r="A461" s="113" t="s">
        <v>119</v>
      </c>
      <c r="B461" s="113"/>
      <c r="C461" s="113"/>
      <c r="D461" s="113"/>
      <c r="E461" s="113"/>
      <c r="F461" s="113"/>
      <c r="G461" s="113"/>
      <c r="H461" s="113"/>
      <c r="I461" s="113"/>
      <c r="J461" s="113"/>
      <c r="K461" s="113"/>
      <c r="L461" s="113"/>
      <c r="M461" s="113"/>
      <c r="N461" s="113"/>
      <c r="O461" s="113"/>
      <c r="P461" s="113"/>
      <c r="Q461" s="113"/>
      <c r="R461" s="113"/>
      <c r="S461" s="113"/>
      <c r="T461" s="113"/>
      <c r="U461" s="113"/>
      <c r="V461" s="113"/>
      <c r="W461" s="113"/>
      <c r="X461" s="113"/>
      <c r="Y461" s="113"/>
      <c r="Z461" s="113"/>
      <c r="AA461" s="113"/>
      <c r="AB461" s="113"/>
      <c r="AC461" s="113"/>
      <c r="AD461" s="113"/>
      <c r="AE461" s="113"/>
      <c r="AF461" s="113"/>
      <c r="AG461" s="113"/>
      <c r="AH461" s="113"/>
      <c r="AI461" s="113"/>
      <c r="AJ461" s="113"/>
      <c r="AK461" s="113"/>
      <c r="AL461" s="113"/>
      <c r="AM461" s="113"/>
      <c r="BH461" s="1" t="s">
        <v>28</v>
      </c>
    </row>
    <row r="462" spans="1:61" ht="9.75" customHeight="1">
      <c r="A462" s="113"/>
      <c r="B462" s="113"/>
      <c r="C462" s="113"/>
      <c r="D462" s="113"/>
      <c r="E462" s="113"/>
      <c r="F462" s="113"/>
      <c r="G462" s="113"/>
      <c r="H462" s="113"/>
      <c r="I462" s="113"/>
      <c r="J462" s="113"/>
      <c r="K462" s="113"/>
      <c r="L462" s="113"/>
      <c r="M462" s="113"/>
      <c r="N462" s="113"/>
      <c r="O462" s="113"/>
      <c r="P462" s="113"/>
      <c r="Q462" s="113"/>
      <c r="R462" s="113"/>
      <c r="S462" s="113"/>
      <c r="T462" s="113"/>
      <c r="U462" s="113"/>
      <c r="V462" s="113"/>
      <c r="W462" s="113"/>
      <c r="X462" s="113"/>
      <c r="Y462" s="113"/>
      <c r="Z462" s="113"/>
      <c r="AA462" s="113"/>
      <c r="AB462" s="113"/>
      <c r="AC462" s="113"/>
      <c r="AD462" s="113"/>
      <c r="AE462" s="113"/>
      <c r="AF462" s="113"/>
      <c r="AG462" s="113"/>
      <c r="AH462" s="113"/>
      <c r="AI462" s="113"/>
      <c r="AJ462" s="113"/>
      <c r="AK462" s="113"/>
      <c r="AL462" s="113"/>
      <c r="AM462" s="113"/>
      <c r="BH462" s="1" t="s">
        <v>28</v>
      </c>
    </row>
    <row r="463" spans="1:61" ht="9.75" customHeight="1">
      <c r="A463" s="114"/>
      <c r="B463" s="115"/>
      <c r="C463" s="115"/>
      <c r="D463" s="115"/>
      <c r="E463" s="115"/>
      <c r="F463" s="115"/>
      <c r="G463" s="115"/>
      <c r="H463" s="115"/>
      <c r="I463" s="115"/>
      <c r="J463" s="115"/>
      <c r="K463" s="115"/>
      <c r="L463" s="115"/>
      <c r="M463" s="115"/>
      <c r="N463" s="115"/>
      <c r="O463" s="115"/>
      <c r="P463" s="115"/>
      <c r="Q463" s="115"/>
      <c r="R463" s="115"/>
      <c r="S463" s="115"/>
      <c r="T463" s="115"/>
      <c r="U463" s="115"/>
      <c r="V463" s="115"/>
      <c r="W463" s="115"/>
      <c r="X463" s="115"/>
      <c r="Y463" s="115"/>
      <c r="Z463" s="115"/>
      <c r="AA463" s="115"/>
      <c r="AB463" s="115"/>
      <c r="AC463" s="115"/>
      <c r="AD463" s="115"/>
      <c r="AE463" s="115"/>
      <c r="AF463" s="115"/>
      <c r="AG463" s="115"/>
      <c r="AH463" s="115"/>
      <c r="AI463" s="115"/>
      <c r="AJ463" s="115"/>
      <c r="AK463" s="115"/>
      <c r="AL463" s="115"/>
      <c r="AM463" s="116"/>
      <c r="BH463" s="1">
        <v>22</v>
      </c>
      <c r="BI463" s="10" t="str">
        <f>"ITEM" &amp; BH463 &amp; BG463 &amp;"="&amp; IF(TRIM($A463)="","",$A463)</f>
        <v>ITEM22=</v>
      </c>
    </row>
    <row r="464" spans="1:61" ht="9.75" customHeight="1">
      <c r="A464" s="117"/>
      <c r="B464" s="118"/>
      <c r="C464" s="118"/>
      <c r="D464" s="118"/>
      <c r="E464" s="118"/>
      <c r="F464" s="118"/>
      <c r="G464" s="118"/>
      <c r="H464" s="118"/>
      <c r="I464" s="118"/>
      <c r="J464" s="118"/>
      <c r="K464" s="118"/>
      <c r="L464" s="118"/>
      <c r="M464" s="118"/>
      <c r="N464" s="118"/>
      <c r="O464" s="118"/>
      <c r="P464" s="118"/>
      <c r="Q464" s="118"/>
      <c r="R464" s="118"/>
      <c r="S464" s="118"/>
      <c r="T464" s="118"/>
      <c r="U464" s="118"/>
      <c r="V464" s="118"/>
      <c r="W464" s="118"/>
      <c r="X464" s="118"/>
      <c r="Y464" s="118"/>
      <c r="Z464" s="118"/>
      <c r="AA464" s="118"/>
      <c r="AB464" s="118"/>
      <c r="AC464" s="118"/>
      <c r="AD464" s="118"/>
      <c r="AE464" s="118"/>
      <c r="AF464" s="118"/>
      <c r="AG464" s="118"/>
      <c r="AH464" s="118"/>
      <c r="AI464" s="118"/>
      <c r="AJ464" s="118"/>
      <c r="AK464" s="118"/>
      <c r="AL464" s="118"/>
      <c r="AM464" s="119"/>
    </row>
    <row r="465" spans="61:61" ht="9.75" customHeight="1">
      <c r="BI465" s="1" t="s">
        <v>8</v>
      </c>
    </row>
  </sheetData>
  <sheetProtection algorithmName="SHA-512" hashValue="5I60eSpXZDD6iv7LJu2oQIklW43IhPVUVzpWKVXrXAJTBNsATbhM8wGXB6SferGUS9fUBZ/IERahfAy6eHXJow==" saltValue="6Jf4PttvRI2IbzGgd0/eeQ==" spinCount="100000" sheet="1" objects="1" formatCells="0" formatRows="0"/>
  <mergeCells count="691">
    <mergeCell ref="J7:AM14"/>
    <mergeCell ref="J25:AM32"/>
    <mergeCell ref="A33:I40"/>
    <mergeCell ref="J33:J34"/>
    <mergeCell ref="K33:K34"/>
    <mergeCell ref="L33:W34"/>
    <mergeCell ref="X33:X34"/>
    <mergeCell ref="A1:AM2"/>
    <mergeCell ref="A3:AM4"/>
    <mergeCell ref="A5:I6"/>
    <mergeCell ref="J5:AM6"/>
    <mergeCell ref="A7:I14"/>
    <mergeCell ref="A23:I24"/>
    <mergeCell ref="J23:AM24"/>
    <mergeCell ref="A25:I32"/>
    <mergeCell ref="A15:I18"/>
    <mergeCell ref="J16:J17"/>
    <mergeCell ref="K16:S17"/>
    <mergeCell ref="A19:AM20"/>
    <mergeCell ref="A21:AM22"/>
    <mergeCell ref="J15:U15"/>
    <mergeCell ref="V15:AM15"/>
    <mergeCell ref="V16:AD16"/>
    <mergeCell ref="V17:AD17"/>
    <mergeCell ref="V18:AM18"/>
    <mergeCell ref="AE16:AM16"/>
    <mergeCell ref="AE17:AM17"/>
    <mergeCell ref="J18:U18"/>
    <mergeCell ref="T16:U17"/>
    <mergeCell ref="Y33:Y34"/>
    <mergeCell ref="J37:J38"/>
    <mergeCell ref="K37:K38"/>
    <mergeCell ref="L37:W38"/>
    <mergeCell ref="X37:X38"/>
    <mergeCell ref="Y37:Y38"/>
    <mergeCell ref="J39:J40"/>
    <mergeCell ref="K39:K40"/>
    <mergeCell ref="L39:N40"/>
    <mergeCell ref="O39:O40"/>
    <mergeCell ref="P39:AK40"/>
    <mergeCell ref="Z33:AM34"/>
    <mergeCell ref="AL39:AM40"/>
    <mergeCell ref="Z37:AM38"/>
    <mergeCell ref="J35:J36"/>
    <mergeCell ref="K35:K36"/>
    <mergeCell ref="L35:W36"/>
    <mergeCell ref="X35:X36"/>
    <mergeCell ref="Y35:Y36"/>
    <mergeCell ref="Z35:AM36"/>
    <mergeCell ref="Z57:AM58"/>
    <mergeCell ref="Z55:AM56"/>
    <mergeCell ref="A41:AM42"/>
    <mergeCell ref="A43:AM44"/>
    <mergeCell ref="A45:I46"/>
    <mergeCell ref="J45:AM46"/>
    <mergeCell ref="A47:I54"/>
    <mergeCell ref="J47:AM52"/>
    <mergeCell ref="J53:AM53"/>
    <mergeCell ref="J54:AM54"/>
    <mergeCell ref="J57:J58"/>
    <mergeCell ref="K57:K58"/>
    <mergeCell ref="L57:W58"/>
    <mergeCell ref="X57:X58"/>
    <mergeCell ref="Y57:Y58"/>
    <mergeCell ref="A55:I62"/>
    <mergeCell ref="J55:J56"/>
    <mergeCell ref="K55:K56"/>
    <mergeCell ref="L55:W56"/>
    <mergeCell ref="X55:X56"/>
    <mergeCell ref="Y55:Y56"/>
    <mergeCell ref="J59:J60"/>
    <mergeCell ref="K59:K60"/>
    <mergeCell ref="L59:W60"/>
    <mergeCell ref="X59:X60"/>
    <mergeCell ref="Z75:AM76"/>
    <mergeCell ref="A63:AM64"/>
    <mergeCell ref="A65:I66"/>
    <mergeCell ref="J65:AM66"/>
    <mergeCell ref="A67:I74"/>
    <mergeCell ref="J67:AM72"/>
    <mergeCell ref="J73:AM73"/>
    <mergeCell ref="J74:AM74"/>
    <mergeCell ref="Y59:Y60"/>
    <mergeCell ref="J61:J62"/>
    <mergeCell ref="K61:K62"/>
    <mergeCell ref="L61:N62"/>
    <mergeCell ref="O61:O62"/>
    <mergeCell ref="P61:AK62"/>
    <mergeCell ref="AL61:AM62"/>
    <mergeCell ref="Z59:AM60"/>
    <mergeCell ref="A75:I82"/>
    <mergeCell ref="J75:J76"/>
    <mergeCell ref="K75:K76"/>
    <mergeCell ref="L75:W76"/>
    <mergeCell ref="X75:X76"/>
    <mergeCell ref="Y75:Y76"/>
    <mergeCell ref="J79:J80"/>
    <mergeCell ref="K79:K80"/>
    <mergeCell ref="L79:W80"/>
    <mergeCell ref="X79:X80"/>
    <mergeCell ref="Y79:Y80"/>
    <mergeCell ref="J81:J82"/>
    <mergeCell ref="K81:K82"/>
    <mergeCell ref="L81:N82"/>
    <mergeCell ref="O81:O82"/>
    <mergeCell ref="P81:AK82"/>
    <mergeCell ref="AL81:AM82"/>
    <mergeCell ref="Z79:AM80"/>
    <mergeCell ref="J77:J78"/>
    <mergeCell ref="K77:K78"/>
    <mergeCell ref="L77:W78"/>
    <mergeCell ref="X77:X78"/>
    <mergeCell ref="Y77:Y78"/>
    <mergeCell ref="Z77:AM78"/>
    <mergeCell ref="Z97:AM98"/>
    <mergeCell ref="Z95:AM96"/>
    <mergeCell ref="A83:AM84"/>
    <mergeCell ref="A85:I86"/>
    <mergeCell ref="J85:AM86"/>
    <mergeCell ref="A87:I94"/>
    <mergeCell ref="J87:AM92"/>
    <mergeCell ref="J93:AM93"/>
    <mergeCell ref="J94:AM94"/>
    <mergeCell ref="J97:J98"/>
    <mergeCell ref="K97:K98"/>
    <mergeCell ref="L97:W98"/>
    <mergeCell ref="X97:X98"/>
    <mergeCell ref="Y97:Y98"/>
    <mergeCell ref="A95:I102"/>
    <mergeCell ref="J95:J96"/>
    <mergeCell ref="K95:K96"/>
    <mergeCell ref="L95:W96"/>
    <mergeCell ref="X95:X96"/>
    <mergeCell ref="Y95:Y96"/>
    <mergeCell ref="J99:J100"/>
    <mergeCell ref="K99:K100"/>
    <mergeCell ref="L99:W100"/>
    <mergeCell ref="X99:X100"/>
    <mergeCell ref="Z115:AM116"/>
    <mergeCell ref="A103:AM104"/>
    <mergeCell ref="A105:I106"/>
    <mergeCell ref="J105:AM106"/>
    <mergeCell ref="A107:I114"/>
    <mergeCell ref="J107:AM112"/>
    <mergeCell ref="J113:AM113"/>
    <mergeCell ref="J114:AM114"/>
    <mergeCell ref="Y99:Y100"/>
    <mergeCell ref="J101:J102"/>
    <mergeCell ref="K101:K102"/>
    <mergeCell ref="L101:N102"/>
    <mergeCell ref="O101:O102"/>
    <mergeCell ref="P101:AK102"/>
    <mergeCell ref="AL101:AM102"/>
    <mergeCell ref="Z99:AM100"/>
    <mergeCell ref="A115:I122"/>
    <mergeCell ref="J115:J116"/>
    <mergeCell ref="K115:K116"/>
    <mergeCell ref="L115:W116"/>
    <mergeCell ref="X115:X116"/>
    <mergeCell ref="Y115:Y116"/>
    <mergeCell ref="J119:J120"/>
    <mergeCell ref="K119:K120"/>
    <mergeCell ref="L119:W120"/>
    <mergeCell ref="X119:X120"/>
    <mergeCell ref="Y119:Y120"/>
    <mergeCell ref="J121:J122"/>
    <mergeCell ref="K121:K122"/>
    <mergeCell ref="L121:N122"/>
    <mergeCell ref="O121:O122"/>
    <mergeCell ref="P121:AK122"/>
    <mergeCell ref="AL121:AM122"/>
    <mergeCell ref="Z119:AM120"/>
    <mergeCell ref="J117:J118"/>
    <mergeCell ref="K117:K118"/>
    <mergeCell ref="L117:W118"/>
    <mergeCell ref="X117:X118"/>
    <mergeCell ref="Y117:Y118"/>
    <mergeCell ref="Z117:AM118"/>
    <mergeCell ref="Z137:AM138"/>
    <mergeCell ref="A123:AM124"/>
    <mergeCell ref="A125:AM126"/>
    <mergeCell ref="A127:I128"/>
    <mergeCell ref="J127:AM128"/>
    <mergeCell ref="A129:I136"/>
    <mergeCell ref="J129:AM134"/>
    <mergeCell ref="J135:AM135"/>
    <mergeCell ref="J136:AM136"/>
    <mergeCell ref="A137:I144"/>
    <mergeCell ref="J137:J138"/>
    <mergeCell ref="K137:K138"/>
    <mergeCell ref="L137:W138"/>
    <mergeCell ref="X137:X138"/>
    <mergeCell ref="Y137:Y138"/>
    <mergeCell ref="J141:J142"/>
    <mergeCell ref="K141:K142"/>
    <mergeCell ref="L141:W142"/>
    <mergeCell ref="X141:X142"/>
    <mergeCell ref="Y141:Y142"/>
    <mergeCell ref="J143:J144"/>
    <mergeCell ref="K143:K144"/>
    <mergeCell ref="L143:N144"/>
    <mergeCell ref="O143:O144"/>
    <mergeCell ref="P143:AK144"/>
    <mergeCell ref="AL143:AM144"/>
    <mergeCell ref="Z141:AM142"/>
    <mergeCell ref="J139:J140"/>
    <mergeCell ref="K139:K140"/>
    <mergeCell ref="L139:W140"/>
    <mergeCell ref="X139:X140"/>
    <mergeCell ref="Y139:Y140"/>
    <mergeCell ref="Z139:AM140"/>
    <mergeCell ref="Z159:AM160"/>
    <mergeCell ref="Z157:AM158"/>
    <mergeCell ref="A145:AM146"/>
    <mergeCell ref="A147:I148"/>
    <mergeCell ref="J147:AM148"/>
    <mergeCell ref="A149:I156"/>
    <mergeCell ref="J149:AM154"/>
    <mergeCell ref="J155:AM155"/>
    <mergeCell ref="J156:AM156"/>
    <mergeCell ref="J159:J160"/>
    <mergeCell ref="K159:K160"/>
    <mergeCell ref="L159:W160"/>
    <mergeCell ref="X159:X160"/>
    <mergeCell ref="Y159:Y160"/>
    <mergeCell ref="A157:I164"/>
    <mergeCell ref="J157:J158"/>
    <mergeCell ref="K157:K158"/>
    <mergeCell ref="L157:W158"/>
    <mergeCell ref="X157:X158"/>
    <mergeCell ref="Y157:Y158"/>
    <mergeCell ref="J161:J162"/>
    <mergeCell ref="K161:K162"/>
    <mergeCell ref="L161:W162"/>
    <mergeCell ref="X161:X162"/>
    <mergeCell ref="Z177:AM178"/>
    <mergeCell ref="A165:AM166"/>
    <mergeCell ref="A167:I168"/>
    <mergeCell ref="J167:AM168"/>
    <mergeCell ref="A169:I176"/>
    <mergeCell ref="J169:AM174"/>
    <mergeCell ref="J175:AM175"/>
    <mergeCell ref="J176:AM176"/>
    <mergeCell ref="Y161:Y162"/>
    <mergeCell ref="J163:J164"/>
    <mergeCell ref="K163:K164"/>
    <mergeCell ref="L163:N164"/>
    <mergeCell ref="O163:O164"/>
    <mergeCell ref="P163:AK164"/>
    <mergeCell ref="AL163:AM164"/>
    <mergeCell ref="Z161:AM162"/>
    <mergeCell ref="A177:I184"/>
    <mergeCell ref="J177:J178"/>
    <mergeCell ref="K177:K178"/>
    <mergeCell ref="L177:W178"/>
    <mergeCell ref="X177:X178"/>
    <mergeCell ref="Y177:Y178"/>
    <mergeCell ref="J181:J182"/>
    <mergeCell ref="K181:K182"/>
    <mergeCell ref="L181:W182"/>
    <mergeCell ref="X181:X182"/>
    <mergeCell ref="Y181:Y182"/>
    <mergeCell ref="J183:J184"/>
    <mergeCell ref="K183:K184"/>
    <mergeCell ref="L183:N184"/>
    <mergeCell ref="O183:O184"/>
    <mergeCell ref="P183:AK184"/>
    <mergeCell ref="AL183:AM184"/>
    <mergeCell ref="Z181:AM182"/>
    <mergeCell ref="J179:J180"/>
    <mergeCell ref="K179:K180"/>
    <mergeCell ref="L179:W180"/>
    <mergeCell ref="X179:X180"/>
    <mergeCell ref="Y179:Y180"/>
    <mergeCell ref="Z179:AM180"/>
    <mergeCell ref="Z199:AM200"/>
    <mergeCell ref="Z197:AM198"/>
    <mergeCell ref="A185:AM186"/>
    <mergeCell ref="A187:I188"/>
    <mergeCell ref="J187:AM188"/>
    <mergeCell ref="A189:I196"/>
    <mergeCell ref="J189:AM194"/>
    <mergeCell ref="J195:AM195"/>
    <mergeCell ref="J196:AM196"/>
    <mergeCell ref="J199:J200"/>
    <mergeCell ref="K199:K200"/>
    <mergeCell ref="L199:W200"/>
    <mergeCell ref="X199:X200"/>
    <mergeCell ref="Y199:Y200"/>
    <mergeCell ref="A197:I204"/>
    <mergeCell ref="J197:J198"/>
    <mergeCell ref="K197:K198"/>
    <mergeCell ref="L197:W198"/>
    <mergeCell ref="X197:X198"/>
    <mergeCell ref="Y197:Y198"/>
    <mergeCell ref="J201:J202"/>
    <mergeCell ref="K201:K202"/>
    <mergeCell ref="L201:W202"/>
    <mergeCell ref="X201:X202"/>
    <mergeCell ref="Z217:AM218"/>
    <mergeCell ref="A205:AM206"/>
    <mergeCell ref="A207:I208"/>
    <mergeCell ref="J207:AM208"/>
    <mergeCell ref="A209:I216"/>
    <mergeCell ref="J209:AM214"/>
    <mergeCell ref="J215:AM215"/>
    <mergeCell ref="J216:AM216"/>
    <mergeCell ref="Y201:Y202"/>
    <mergeCell ref="J203:J204"/>
    <mergeCell ref="K203:K204"/>
    <mergeCell ref="L203:N204"/>
    <mergeCell ref="O203:O204"/>
    <mergeCell ref="P203:AK204"/>
    <mergeCell ref="AL203:AM204"/>
    <mergeCell ref="Z201:AM202"/>
    <mergeCell ref="A217:I224"/>
    <mergeCell ref="J217:J218"/>
    <mergeCell ref="K217:K218"/>
    <mergeCell ref="L217:W218"/>
    <mergeCell ref="X217:X218"/>
    <mergeCell ref="Y217:Y218"/>
    <mergeCell ref="J221:J222"/>
    <mergeCell ref="K221:K222"/>
    <mergeCell ref="L221:W222"/>
    <mergeCell ref="X221:X222"/>
    <mergeCell ref="Y221:Y222"/>
    <mergeCell ref="J223:J224"/>
    <mergeCell ref="K223:K224"/>
    <mergeCell ref="L223:N224"/>
    <mergeCell ref="O223:O224"/>
    <mergeCell ref="P223:AK224"/>
    <mergeCell ref="AL223:AM224"/>
    <mergeCell ref="Z221:AM222"/>
    <mergeCell ref="J219:J220"/>
    <mergeCell ref="K219:K220"/>
    <mergeCell ref="L219:W220"/>
    <mergeCell ref="X219:X220"/>
    <mergeCell ref="Y219:Y220"/>
    <mergeCell ref="Z219:AM220"/>
    <mergeCell ref="Z239:AM240"/>
    <mergeCell ref="A225:AM226"/>
    <mergeCell ref="A227:AM228"/>
    <mergeCell ref="A229:I230"/>
    <mergeCell ref="J229:AM230"/>
    <mergeCell ref="A231:I238"/>
    <mergeCell ref="J231:AM236"/>
    <mergeCell ref="J237:AM237"/>
    <mergeCell ref="J238:AM238"/>
    <mergeCell ref="A239:I246"/>
    <mergeCell ref="J239:J240"/>
    <mergeCell ref="K239:K240"/>
    <mergeCell ref="L239:W240"/>
    <mergeCell ref="X239:X240"/>
    <mergeCell ref="Y239:Y240"/>
    <mergeCell ref="J243:J244"/>
    <mergeCell ref="K243:K244"/>
    <mergeCell ref="L243:W244"/>
    <mergeCell ref="X243:X244"/>
    <mergeCell ref="Y243:Y244"/>
    <mergeCell ref="J245:J246"/>
    <mergeCell ref="K245:K246"/>
    <mergeCell ref="L245:N246"/>
    <mergeCell ref="O245:O246"/>
    <mergeCell ref="P245:AK246"/>
    <mergeCell ref="AL245:AM246"/>
    <mergeCell ref="Z243:AM244"/>
    <mergeCell ref="J241:J242"/>
    <mergeCell ref="K241:K242"/>
    <mergeCell ref="L241:W242"/>
    <mergeCell ref="X241:X242"/>
    <mergeCell ref="Y241:Y242"/>
    <mergeCell ref="Z241:AM242"/>
    <mergeCell ref="Z261:AM262"/>
    <mergeCell ref="Z259:AM260"/>
    <mergeCell ref="A247:AM248"/>
    <mergeCell ref="A249:I250"/>
    <mergeCell ref="J249:AM250"/>
    <mergeCell ref="A251:I258"/>
    <mergeCell ref="J251:AM256"/>
    <mergeCell ref="J257:AM257"/>
    <mergeCell ref="J258:AM258"/>
    <mergeCell ref="J261:J262"/>
    <mergeCell ref="K261:K262"/>
    <mergeCell ref="L261:W262"/>
    <mergeCell ref="X261:X262"/>
    <mergeCell ref="Y261:Y262"/>
    <mergeCell ref="A259:I266"/>
    <mergeCell ref="J259:J260"/>
    <mergeCell ref="K259:K260"/>
    <mergeCell ref="L259:W260"/>
    <mergeCell ref="X259:X260"/>
    <mergeCell ref="Y259:Y260"/>
    <mergeCell ref="J263:J264"/>
    <mergeCell ref="K263:K264"/>
    <mergeCell ref="L263:W264"/>
    <mergeCell ref="X263:X264"/>
    <mergeCell ref="Z279:AM280"/>
    <mergeCell ref="A267:AM268"/>
    <mergeCell ref="A269:I270"/>
    <mergeCell ref="J269:AM270"/>
    <mergeCell ref="A271:I278"/>
    <mergeCell ref="J271:AM276"/>
    <mergeCell ref="J277:AM277"/>
    <mergeCell ref="J278:AM278"/>
    <mergeCell ref="Y263:Y264"/>
    <mergeCell ref="J265:J266"/>
    <mergeCell ref="K265:K266"/>
    <mergeCell ref="L265:N266"/>
    <mergeCell ref="O265:O266"/>
    <mergeCell ref="P265:AK266"/>
    <mergeCell ref="AL265:AM266"/>
    <mergeCell ref="Z263:AM264"/>
    <mergeCell ref="A279:I286"/>
    <mergeCell ref="J279:J280"/>
    <mergeCell ref="K279:K280"/>
    <mergeCell ref="L279:W280"/>
    <mergeCell ref="X279:X280"/>
    <mergeCell ref="Y279:Y280"/>
    <mergeCell ref="J283:J284"/>
    <mergeCell ref="K283:K284"/>
    <mergeCell ref="L283:W284"/>
    <mergeCell ref="X283:X284"/>
    <mergeCell ref="Y283:Y284"/>
    <mergeCell ref="J285:J286"/>
    <mergeCell ref="K285:K286"/>
    <mergeCell ref="L285:N286"/>
    <mergeCell ref="O285:O286"/>
    <mergeCell ref="P285:AK286"/>
    <mergeCell ref="AL285:AM286"/>
    <mergeCell ref="Z283:AM284"/>
    <mergeCell ref="J281:J282"/>
    <mergeCell ref="K281:K282"/>
    <mergeCell ref="L281:W282"/>
    <mergeCell ref="X281:X282"/>
    <mergeCell ref="Y281:Y282"/>
    <mergeCell ref="Z281:AM282"/>
    <mergeCell ref="Z301:AM302"/>
    <mergeCell ref="Z299:AM300"/>
    <mergeCell ref="A287:AM288"/>
    <mergeCell ref="A289:I290"/>
    <mergeCell ref="J289:AM290"/>
    <mergeCell ref="A291:I298"/>
    <mergeCell ref="J291:AM296"/>
    <mergeCell ref="J297:AM297"/>
    <mergeCell ref="J298:AM298"/>
    <mergeCell ref="J301:J302"/>
    <mergeCell ref="K301:K302"/>
    <mergeCell ref="L301:W302"/>
    <mergeCell ref="X301:X302"/>
    <mergeCell ref="Y301:Y302"/>
    <mergeCell ref="A299:I306"/>
    <mergeCell ref="J299:J300"/>
    <mergeCell ref="K299:K300"/>
    <mergeCell ref="L299:W300"/>
    <mergeCell ref="X299:X300"/>
    <mergeCell ref="Y299:Y300"/>
    <mergeCell ref="J303:J304"/>
    <mergeCell ref="K303:K304"/>
    <mergeCell ref="L303:W304"/>
    <mergeCell ref="X303:X304"/>
    <mergeCell ref="Z319:AM320"/>
    <mergeCell ref="A307:AM308"/>
    <mergeCell ref="A309:I310"/>
    <mergeCell ref="J309:AM310"/>
    <mergeCell ref="A311:I318"/>
    <mergeCell ref="J311:AM316"/>
    <mergeCell ref="J317:AM317"/>
    <mergeCell ref="J318:AM318"/>
    <mergeCell ref="Y303:Y304"/>
    <mergeCell ref="J305:J306"/>
    <mergeCell ref="K305:K306"/>
    <mergeCell ref="L305:N306"/>
    <mergeCell ref="O305:O306"/>
    <mergeCell ref="P305:AK306"/>
    <mergeCell ref="AL305:AM306"/>
    <mergeCell ref="Z303:AM304"/>
    <mergeCell ref="A319:I326"/>
    <mergeCell ref="J319:J320"/>
    <mergeCell ref="K319:K320"/>
    <mergeCell ref="L319:W320"/>
    <mergeCell ref="X319:X320"/>
    <mergeCell ref="Y319:Y320"/>
    <mergeCell ref="J323:J324"/>
    <mergeCell ref="K323:K324"/>
    <mergeCell ref="L323:W324"/>
    <mergeCell ref="X323:X324"/>
    <mergeCell ref="Y323:Y324"/>
    <mergeCell ref="J325:J326"/>
    <mergeCell ref="K325:K326"/>
    <mergeCell ref="L325:N326"/>
    <mergeCell ref="O325:O326"/>
    <mergeCell ref="P325:AK326"/>
    <mergeCell ref="AL325:AM326"/>
    <mergeCell ref="Z323:AM324"/>
    <mergeCell ref="J321:J322"/>
    <mergeCell ref="K321:K322"/>
    <mergeCell ref="L321:W322"/>
    <mergeCell ref="X321:X322"/>
    <mergeCell ref="Y321:Y322"/>
    <mergeCell ref="Z321:AM322"/>
    <mergeCell ref="Z341:AM342"/>
    <mergeCell ref="A327:AM328"/>
    <mergeCell ref="A329:AM330"/>
    <mergeCell ref="A331:I332"/>
    <mergeCell ref="J331:AM332"/>
    <mergeCell ref="A333:I340"/>
    <mergeCell ref="J333:AM338"/>
    <mergeCell ref="J339:AM339"/>
    <mergeCell ref="J340:AM340"/>
    <mergeCell ref="A341:I348"/>
    <mergeCell ref="J341:J342"/>
    <mergeCell ref="K341:K342"/>
    <mergeCell ref="L341:W342"/>
    <mergeCell ref="X341:X342"/>
    <mergeCell ref="Y341:Y342"/>
    <mergeCell ref="J345:J346"/>
    <mergeCell ref="K345:K346"/>
    <mergeCell ref="L345:W346"/>
    <mergeCell ref="X345:X346"/>
    <mergeCell ref="Y345:Y346"/>
    <mergeCell ref="J347:J348"/>
    <mergeCell ref="K347:K348"/>
    <mergeCell ref="L347:N348"/>
    <mergeCell ref="O347:O348"/>
    <mergeCell ref="P347:AK348"/>
    <mergeCell ref="AL347:AM348"/>
    <mergeCell ref="Z345:AM346"/>
    <mergeCell ref="J343:J344"/>
    <mergeCell ref="K343:K344"/>
    <mergeCell ref="L343:W344"/>
    <mergeCell ref="X343:X344"/>
    <mergeCell ref="Y343:Y344"/>
    <mergeCell ref="Z343:AM344"/>
    <mergeCell ref="Z363:AM364"/>
    <mergeCell ref="Z361:AM362"/>
    <mergeCell ref="A349:AM350"/>
    <mergeCell ref="A351:I352"/>
    <mergeCell ref="J351:AM352"/>
    <mergeCell ref="A353:I360"/>
    <mergeCell ref="J353:AM358"/>
    <mergeCell ref="J359:AM359"/>
    <mergeCell ref="J360:AM360"/>
    <mergeCell ref="J363:J364"/>
    <mergeCell ref="K363:K364"/>
    <mergeCell ref="L363:W364"/>
    <mergeCell ref="X363:X364"/>
    <mergeCell ref="Y363:Y364"/>
    <mergeCell ref="A361:I368"/>
    <mergeCell ref="J361:J362"/>
    <mergeCell ref="K361:K362"/>
    <mergeCell ref="L361:W362"/>
    <mergeCell ref="X361:X362"/>
    <mergeCell ref="Y361:Y362"/>
    <mergeCell ref="J365:J366"/>
    <mergeCell ref="K365:K366"/>
    <mergeCell ref="L365:W366"/>
    <mergeCell ref="X365:X366"/>
    <mergeCell ref="Z381:AM382"/>
    <mergeCell ref="A369:AM370"/>
    <mergeCell ref="A371:I372"/>
    <mergeCell ref="J371:AM372"/>
    <mergeCell ref="A373:I380"/>
    <mergeCell ref="J373:AM378"/>
    <mergeCell ref="J379:AM379"/>
    <mergeCell ref="J380:AM380"/>
    <mergeCell ref="Y365:Y366"/>
    <mergeCell ref="J367:J368"/>
    <mergeCell ref="K367:K368"/>
    <mergeCell ref="L367:N368"/>
    <mergeCell ref="O367:O368"/>
    <mergeCell ref="P367:AK368"/>
    <mergeCell ref="AL367:AM368"/>
    <mergeCell ref="Z365:AM366"/>
    <mergeCell ref="A381:I388"/>
    <mergeCell ref="J381:J382"/>
    <mergeCell ref="K381:K382"/>
    <mergeCell ref="L381:W382"/>
    <mergeCell ref="X381:X382"/>
    <mergeCell ref="Y381:Y382"/>
    <mergeCell ref="J385:J386"/>
    <mergeCell ref="K385:K386"/>
    <mergeCell ref="L385:W386"/>
    <mergeCell ref="X385:X386"/>
    <mergeCell ref="Y385:Y386"/>
    <mergeCell ref="J387:J388"/>
    <mergeCell ref="K387:K388"/>
    <mergeCell ref="L387:N388"/>
    <mergeCell ref="O387:O388"/>
    <mergeCell ref="P387:AK388"/>
    <mergeCell ref="AL387:AM388"/>
    <mergeCell ref="Z385:AM386"/>
    <mergeCell ref="J383:J384"/>
    <mergeCell ref="K383:K384"/>
    <mergeCell ref="L383:W384"/>
    <mergeCell ref="X383:X384"/>
    <mergeCell ref="Y383:Y384"/>
    <mergeCell ref="Z383:AM384"/>
    <mergeCell ref="Z403:AM404"/>
    <mergeCell ref="Z401:AM402"/>
    <mergeCell ref="A389:AM390"/>
    <mergeCell ref="A391:I392"/>
    <mergeCell ref="J391:AM392"/>
    <mergeCell ref="A393:I400"/>
    <mergeCell ref="J393:AM398"/>
    <mergeCell ref="J399:AM399"/>
    <mergeCell ref="J400:AM400"/>
    <mergeCell ref="J403:J404"/>
    <mergeCell ref="K403:K404"/>
    <mergeCell ref="L403:W404"/>
    <mergeCell ref="X403:X404"/>
    <mergeCell ref="Y403:Y404"/>
    <mergeCell ref="A401:I408"/>
    <mergeCell ref="J401:J402"/>
    <mergeCell ref="K401:K402"/>
    <mergeCell ref="L401:W402"/>
    <mergeCell ref="X401:X402"/>
    <mergeCell ref="Y401:Y402"/>
    <mergeCell ref="J405:J406"/>
    <mergeCell ref="K405:K406"/>
    <mergeCell ref="L405:W406"/>
    <mergeCell ref="X405:X406"/>
    <mergeCell ref="A409:AM410"/>
    <mergeCell ref="A411:I412"/>
    <mergeCell ref="J411:AM412"/>
    <mergeCell ref="A413:I420"/>
    <mergeCell ref="J413:AM418"/>
    <mergeCell ref="J419:AM419"/>
    <mergeCell ref="J420:AM420"/>
    <mergeCell ref="Y405:Y406"/>
    <mergeCell ref="J407:J408"/>
    <mergeCell ref="K407:K408"/>
    <mergeCell ref="L407:N408"/>
    <mergeCell ref="O407:O408"/>
    <mergeCell ref="P407:AK408"/>
    <mergeCell ref="AL407:AM408"/>
    <mergeCell ref="Z405:AM406"/>
    <mergeCell ref="Z421:AM422"/>
    <mergeCell ref="A421:I428"/>
    <mergeCell ref="J421:J422"/>
    <mergeCell ref="K421:K422"/>
    <mergeCell ref="L421:W422"/>
    <mergeCell ref="X421:X422"/>
    <mergeCell ref="Y421:Y422"/>
    <mergeCell ref="J425:J426"/>
    <mergeCell ref="K425:K426"/>
    <mergeCell ref="L425:W426"/>
    <mergeCell ref="X425:X426"/>
    <mergeCell ref="Y425:Y426"/>
    <mergeCell ref="J427:J428"/>
    <mergeCell ref="K427:K428"/>
    <mergeCell ref="L427:N428"/>
    <mergeCell ref="O427:O428"/>
    <mergeCell ref="P427:AK428"/>
    <mergeCell ref="AL427:AM428"/>
    <mergeCell ref="J423:J424"/>
    <mergeCell ref="K423:K424"/>
    <mergeCell ref="L423:W424"/>
    <mergeCell ref="X423:X424"/>
    <mergeCell ref="Y423:Y424"/>
    <mergeCell ref="Z425:AM426"/>
    <mergeCell ref="Z423:AM424"/>
    <mergeCell ref="A443:AM444"/>
    <mergeCell ref="A445:I446"/>
    <mergeCell ref="J445:AM446"/>
    <mergeCell ref="A447:AM448"/>
    <mergeCell ref="A449:I452"/>
    <mergeCell ref="J450:J451"/>
    <mergeCell ref="K450:P451"/>
    <mergeCell ref="A429:AM430"/>
    <mergeCell ref="A431:AM432"/>
    <mergeCell ref="A433:AM434"/>
    <mergeCell ref="A435:I438"/>
    <mergeCell ref="J435:AM438"/>
    <mergeCell ref="A439:I442"/>
    <mergeCell ref="J439:AM442"/>
    <mergeCell ref="Q450:Y451"/>
    <mergeCell ref="Z449:AM449"/>
    <mergeCell ref="Z450:AM450"/>
    <mergeCell ref="Z451:AM451"/>
    <mergeCell ref="Z452:AM452"/>
    <mergeCell ref="J452:Y452"/>
    <mergeCell ref="J449:Y449"/>
    <mergeCell ref="A461:AM462"/>
    <mergeCell ref="A463:AM464"/>
    <mergeCell ref="A453:I454"/>
    <mergeCell ref="J453:AM454"/>
    <mergeCell ref="A455:AM456"/>
    <mergeCell ref="A457:I458"/>
    <mergeCell ref="J457:AM458"/>
    <mergeCell ref="A459:I460"/>
    <mergeCell ref="J459:AM460"/>
  </mergeCells>
  <phoneticPr fontId="1"/>
  <conditionalFormatting sqref="A3:AM4">
    <cfRule type="expression" dxfId="64" priority="1">
      <formula>CELL("protect",A3)=0</formula>
    </cfRule>
  </conditionalFormatting>
  <dataValidations count="4">
    <dataValidation imeMode="hiragana" allowBlank="1" showInputMessage="1" showErrorMessage="1" sqref="J5:J7 A431:AM432 J435:AM442 J445:AM446 J453:AM454 J457:AM460 A463:AM464 P427:AK428 P39:AK40 J391:AM400 J45:AM54 P61:AK62 P407:AK408 J65:AM74 P81:AK82 J85:AM94 P101:AK102 J105:AM114 P121:AK122 J127:AM136 P143:AK144 J147:AM156 P163:AK164 J167:AM176 P183:AK184 J187:AM196 P203:AK204 J207:AM216 P223:AK224 J229:AM238 P245:AK246 J249:AM258 P265:AK266 J269:AM278 P285:AK286 J289:AM298 P305:AK306 J309:AM318 P325:AK326 J331:AM340 P347:AK348 J351:AM360 P367:AK368 J371:AM380 P387:AK388 J411:AM420 K5:AM6 K23:AM24 J23:J25" xr:uid="{00000000-0002-0000-0200-000000000000}"/>
    <dataValidation type="list" allowBlank="1" showInputMessage="1" showErrorMessage="1" errorTitle="入力エラー" error="正しい選択肢を選んでください。" sqref="K450:P451" xr:uid="{00000000-0002-0000-0200-000001000000}">
      <formula1>$CC$2:$CC$5</formula1>
    </dataValidation>
    <dataValidation type="list" allowBlank="1" showInputMessage="1" showErrorMessage="1" errorTitle="入力エラー" error="正しい選択肢を選んでください。" sqref="K16:S17" xr:uid="{00000000-0002-0000-0200-000002000000}">
      <formula1>$CA$2:$CA$7</formula1>
    </dataValidation>
    <dataValidation type="list" allowBlank="1" showInputMessage="1" showErrorMessage="1" errorTitle="入力エラー" error="正しい選択肢を選んでください。" sqref="K33:K40 Y421:Y426 K421:K428 Y401:Y406 K401:K408 Y381:Y386 K381:K388 Y361:Y366 K361:K368 Y341:Y346 K341:K348 Y319:Y324 K319:K326 Y299:Y304 K299:K306 Y279:Y284 K279:K286 Y259:Y264 K259:K266 Y239:Y244 K239:K246 Y217:Y222 K217:K224 Y197:Y202 K197:K204 Y177:Y182 K177:K184 Y157:Y162 K157:K164 Y137:Y142 K137:K144 Y115:Y120 K115:K122 Y95:Y100 K95:K102 Y75:Y80 K75:K82 Y55:Y60 K55:K62 Y33:Y38" xr:uid="{00000000-0002-0000-0200-000003000000}">
      <formula1>$CB$2:$CB$3</formula1>
    </dataValidation>
  </dataValidations>
  <pageMargins left="0.78740157480314965" right="0.27559055118110237" top="0.74803149606299213" bottom="0.74803149606299213" header="0.31496062992125984" footer="0.31496062992125984"/>
  <pageSetup paperSize="9" scale="92" fitToHeight="0" orientation="portrait" r:id="rId1"/>
  <rowBreaks count="3" manualBreakCount="3">
    <brk id="24" max="38" man="1"/>
    <brk id="54" max="38" man="1"/>
    <brk id="446" max="38" man="1"/>
  </rowBreaks>
  <colBreaks count="1" manualBreakCount="1">
    <brk id="39" max="70" man="1"/>
  </colBreaks>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DE67A-7C98-436C-A374-35ECE4428B0D}">
  <dimension ref="A1:BM71"/>
  <sheetViews>
    <sheetView view="pageBreakPreview" topLeftCell="A68" zoomScaleNormal="100" zoomScaleSheetLayoutView="100" zoomScalePageLayoutView="55" workbookViewId="0">
      <selection activeCell="A63" sqref="A63:AM70"/>
    </sheetView>
  </sheetViews>
  <sheetFormatPr defaultColWidth="2.33203125" defaultRowHeight="9.75" customHeight="1"/>
  <cols>
    <col min="1" max="56" width="2.33203125" style="1"/>
    <col min="57" max="62" width="2.33203125" style="1" hidden="1" customWidth="1"/>
    <col min="63" max="63" width="2.33203125" style="1" customWidth="1"/>
    <col min="64" max="16384" width="2.33203125" style="1"/>
  </cols>
  <sheetData>
    <row r="1" spans="1:65" ht="9.75" customHeight="1">
      <c r="A1" s="130" t="s">
        <v>120</v>
      </c>
      <c r="B1" s="131"/>
      <c r="C1" s="131"/>
      <c r="D1" s="131"/>
      <c r="E1" s="131"/>
      <c r="F1" s="131"/>
      <c r="G1" s="131"/>
      <c r="H1" s="131"/>
      <c r="I1" s="131"/>
      <c r="J1" s="131"/>
      <c r="K1" s="131"/>
      <c r="L1" s="131"/>
      <c r="M1" s="131"/>
      <c r="N1" s="131"/>
      <c r="O1" s="131"/>
      <c r="P1" s="131"/>
      <c r="Q1" s="131"/>
      <c r="R1" s="131"/>
      <c r="S1" s="131"/>
      <c r="T1" s="131"/>
      <c r="U1" s="131"/>
      <c r="V1" s="131"/>
      <c r="W1" s="131"/>
      <c r="X1" s="131"/>
      <c r="Y1" s="131"/>
      <c r="Z1" s="131"/>
      <c r="AA1" s="131"/>
      <c r="AB1" s="131"/>
      <c r="AC1" s="131"/>
      <c r="AD1" s="131"/>
      <c r="AE1" s="131"/>
      <c r="AF1" s="131"/>
      <c r="AG1" s="131"/>
      <c r="AH1" s="131"/>
      <c r="AI1" s="131"/>
      <c r="AJ1" s="131"/>
      <c r="AK1" s="131"/>
      <c r="AL1" s="131"/>
      <c r="AM1" s="132"/>
      <c r="BI1" s="1" t="str">
        <f>"FORM=4"</f>
        <v>FORM=4</v>
      </c>
    </row>
    <row r="2" spans="1:65" ht="9.75" customHeight="1">
      <c r="A2" s="133"/>
      <c r="B2" s="134"/>
      <c r="C2" s="134"/>
      <c r="D2" s="134"/>
      <c r="E2" s="134"/>
      <c r="F2" s="134"/>
      <c r="G2" s="134"/>
      <c r="H2" s="134"/>
      <c r="I2" s="134"/>
      <c r="J2" s="134"/>
      <c r="K2" s="134"/>
      <c r="L2" s="134"/>
      <c r="M2" s="134"/>
      <c r="N2" s="134"/>
      <c r="O2" s="134"/>
      <c r="P2" s="134"/>
      <c r="Q2" s="134"/>
      <c r="R2" s="134"/>
      <c r="S2" s="134"/>
      <c r="T2" s="134"/>
      <c r="U2" s="134"/>
      <c r="V2" s="134"/>
      <c r="W2" s="134"/>
      <c r="X2" s="134"/>
      <c r="Y2" s="134"/>
      <c r="Z2" s="134"/>
      <c r="AA2" s="134"/>
      <c r="AB2" s="134"/>
      <c r="AC2" s="134"/>
      <c r="AD2" s="134"/>
      <c r="AE2" s="134"/>
      <c r="AF2" s="134"/>
      <c r="AG2" s="134"/>
      <c r="AH2" s="134"/>
      <c r="AI2" s="134"/>
      <c r="AJ2" s="134"/>
      <c r="AK2" s="134"/>
      <c r="AL2" s="134"/>
      <c r="AM2" s="135"/>
      <c r="BI2" s="1" t="str">
        <f>"VER=1.10"</f>
        <v>VER=1.10</v>
      </c>
    </row>
    <row r="3" spans="1:65" s="7" customFormat="1" ht="9.6" customHeight="1">
      <c r="A3" s="180" t="s">
        <v>1269</v>
      </c>
      <c r="B3" s="181"/>
      <c r="C3" s="181"/>
      <c r="D3" s="181"/>
      <c r="E3" s="181"/>
      <c r="F3" s="181"/>
      <c r="G3" s="181"/>
      <c r="H3" s="181"/>
      <c r="I3" s="181"/>
      <c r="J3" s="181"/>
      <c r="K3" s="181"/>
      <c r="L3" s="181"/>
      <c r="M3" s="181"/>
      <c r="N3" s="181"/>
      <c r="O3" s="181"/>
      <c r="P3" s="181"/>
      <c r="Q3" s="181"/>
      <c r="R3" s="181"/>
      <c r="S3" s="181"/>
      <c r="T3" s="181"/>
      <c r="U3" s="181"/>
      <c r="V3" s="181"/>
      <c r="W3" s="181"/>
      <c r="X3" s="181"/>
      <c r="Y3" s="181"/>
      <c r="Z3" s="181"/>
      <c r="AA3" s="181"/>
      <c r="AB3" s="181"/>
      <c r="AC3" s="181"/>
      <c r="AD3" s="181"/>
      <c r="AE3" s="181"/>
      <c r="AF3" s="181"/>
      <c r="AG3" s="181"/>
      <c r="AH3" s="181"/>
      <c r="AI3" s="181"/>
      <c r="AJ3" s="181"/>
      <c r="AK3" s="181"/>
      <c r="AL3" s="181"/>
      <c r="AM3" s="182"/>
      <c r="AQ3" s="1"/>
      <c r="AR3" s="1"/>
      <c r="AS3" s="1"/>
      <c r="AT3" s="1"/>
      <c r="AU3" s="1"/>
      <c r="AV3" s="1"/>
      <c r="AW3" s="1"/>
      <c r="AX3" s="1"/>
      <c r="AY3" s="1"/>
      <c r="AZ3" s="1"/>
      <c r="BA3" s="1"/>
      <c r="BB3" s="1"/>
      <c r="BC3" s="1"/>
      <c r="BD3" s="1"/>
      <c r="BE3" s="1"/>
      <c r="BF3" s="1"/>
      <c r="BG3" s="1"/>
      <c r="BH3" s="1"/>
      <c r="BI3" s="1" t="str">
        <f>"SHEET=3"</f>
        <v>SHEET=3</v>
      </c>
      <c r="BJ3" s="1"/>
      <c r="BK3" s="1"/>
      <c r="BL3" s="1"/>
      <c r="BM3" s="1"/>
    </row>
    <row r="4" spans="1:65" ht="9.75" customHeight="1">
      <c r="A4" s="183"/>
      <c r="B4" s="184"/>
      <c r="C4" s="184"/>
      <c r="D4" s="184"/>
      <c r="E4" s="184"/>
      <c r="F4" s="184"/>
      <c r="G4" s="184"/>
      <c r="H4" s="184"/>
      <c r="I4" s="184"/>
      <c r="J4" s="184"/>
      <c r="K4" s="184"/>
      <c r="L4" s="184"/>
      <c r="M4" s="184"/>
      <c r="N4" s="184"/>
      <c r="O4" s="184"/>
      <c r="P4" s="184"/>
      <c r="Q4" s="184"/>
      <c r="R4" s="184"/>
      <c r="S4" s="184"/>
      <c r="T4" s="184"/>
      <c r="U4" s="184"/>
      <c r="V4" s="184"/>
      <c r="W4" s="184"/>
      <c r="X4" s="184"/>
      <c r="Y4" s="184"/>
      <c r="Z4" s="184"/>
      <c r="AA4" s="184"/>
      <c r="AB4" s="184"/>
      <c r="AC4" s="184"/>
      <c r="AD4" s="184"/>
      <c r="AE4" s="184"/>
      <c r="AF4" s="184"/>
      <c r="AG4" s="184"/>
      <c r="AH4" s="184"/>
      <c r="AI4" s="184"/>
      <c r="AJ4" s="184"/>
      <c r="AK4" s="184"/>
      <c r="AL4" s="184"/>
      <c r="AM4" s="185"/>
      <c r="BH4" s="1">
        <v>1</v>
      </c>
      <c r="BI4" s="1" t="str">
        <f>"ITEM"&amp;BH4&amp; BG4 &amp;"="&amp; IF(TRIM($A3)="","",$A3)</f>
        <v>ITEM1=（１）本人確認情報の管理及び提供等に関する事務
（２）附票本人確認情報の管理及び提供等に関する事務</v>
      </c>
    </row>
    <row r="5" spans="1:65" ht="9.75" customHeight="1">
      <c r="A5" s="183"/>
      <c r="B5" s="184"/>
      <c r="C5" s="184"/>
      <c r="D5" s="184"/>
      <c r="E5" s="184"/>
      <c r="F5" s="184"/>
      <c r="G5" s="184"/>
      <c r="H5" s="184"/>
      <c r="I5" s="184"/>
      <c r="J5" s="184"/>
      <c r="K5" s="184"/>
      <c r="L5" s="184"/>
      <c r="M5" s="184"/>
      <c r="N5" s="184"/>
      <c r="O5" s="184"/>
      <c r="P5" s="184"/>
      <c r="Q5" s="184"/>
      <c r="R5" s="184"/>
      <c r="S5" s="184"/>
      <c r="T5" s="184"/>
      <c r="U5" s="184"/>
      <c r="V5" s="184"/>
      <c r="W5" s="184"/>
      <c r="X5" s="184"/>
      <c r="Y5" s="184"/>
      <c r="Z5" s="184"/>
      <c r="AA5" s="184"/>
      <c r="AB5" s="184"/>
      <c r="AC5" s="184"/>
      <c r="AD5" s="184"/>
      <c r="AE5" s="184"/>
      <c r="AF5" s="184"/>
      <c r="AG5" s="184"/>
      <c r="AH5" s="184"/>
      <c r="AI5" s="184"/>
      <c r="AJ5" s="184"/>
      <c r="AK5" s="184"/>
      <c r="AL5" s="184"/>
      <c r="AM5" s="185"/>
    </row>
    <row r="6" spans="1:65" ht="9.75" customHeight="1">
      <c r="A6" s="183"/>
      <c r="B6" s="184"/>
      <c r="C6" s="184"/>
      <c r="D6" s="184"/>
      <c r="E6" s="184"/>
      <c r="F6" s="184"/>
      <c r="G6" s="184"/>
      <c r="H6" s="184"/>
      <c r="I6" s="184"/>
      <c r="J6" s="184"/>
      <c r="K6" s="184"/>
      <c r="L6" s="184"/>
      <c r="M6" s="184"/>
      <c r="N6" s="184"/>
      <c r="O6" s="184"/>
      <c r="P6" s="184"/>
      <c r="Q6" s="184"/>
      <c r="R6" s="184"/>
      <c r="S6" s="184"/>
      <c r="T6" s="184"/>
      <c r="U6" s="184"/>
      <c r="V6" s="184"/>
      <c r="W6" s="184"/>
      <c r="X6" s="184"/>
      <c r="Y6" s="184"/>
      <c r="Z6" s="184"/>
      <c r="AA6" s="184"/>
      <c r="AB6" s="184"/>
      <c r="AC6" s="184"/>
      <c r="AD6" s="184"/>
      <c r="AE6" s="184"/>
      <c r="AF6" s="184"/>
      <c r="AG6" s="184"/>
      <c r="AH6" s="184"/>
      <c r="AI6" s="184"/>
      <c r="AJ6" s="184"/>
      <c r="AK6" s="184"/>
      <c r="AL6" s="184"/>
      <c r="AM6" s="185"/>
    </row>
    <row r="7" spans="1:65" ht="9.75" customHeight="1">
      <c r="A7" s="183"/>
      <c r="B7" s="184"/>
      <c r="C7" s="184"/>
      <c r="D7" s="184"/>
      <c r="E7" s="184"/>
      <c r="F7" s="184"/>
      <c r="G7" s="184"/>
      <c r="H7" s="184"/>
      <c r="I7" s="184"/>
      <c r="J7" s="184"/>
      <c r="K7" s="184"/>
      <c r="L7" s="184"/>
      <c r="M7" s="184"/>
      <c r="N7" s="184"/>
      <c r="O7" s="184"/>
      <c r="P7" s="184"/>
      <c r="Q7" s="184"/>
      <c r="R7" s="184"/>
      <c r="S7" s="184"/>
      <c r="T7" s="184"/>
      <c r="U7" s="184"/>
      <c r="V7" s="184"/>
      <c r="W7" s="184"/>
      <c r="X7" s="184"/>
      <c r="Y7" s="184"/>
      <c r="Z7" s="184"/>
      <c r="AA7" s="184"/>
      <c r="AB7" s="184"/>
      <c r="AC7" s="184"/>
      <c r="AD7" s="184"/>
      <c r="AE7" s="184"/>
      <c r="AF7" s="184"/>
      <c r="AG7" s="184"/>
      <c r="AH7" s="184"/>
      <c r="AI7" s="184"/>
      <c r="AJ7" s="184"/>
      <c r="AK7" s="184"/>
      <c r="AL7" s="184"/>
      <c r="AM7" s="185"/>
    </row>
    <row r="8" spans="1:65" ht="9.75" customHeight="1">
      <c r="A8" s="183"/>
      <c r="B8" s="184"/>
      <c r="C8" s="184"/>
      <c r="D8" s="184"/>
      <c r="E8" s="184"/>
      <c r="F8" s="184"/>
      <c r="G8" s="184"/>
      <c r="H8" s="184"/>
      <c r="I8" s="184"/>
      <c r="J8" s="184"/>
      <c r="K8" s="184"/>
      <c r="L8" s="184"/>
      <c r="M8" s="184"/>
      <c r="N8" s="184"/>
      <c r="O8" s="184"/>
      <c r="P8" s="184"/>
      <c r="Q8" s="184"/>
      <c r="R8" s="184"/>
      <c r="S8" s="184"/>
      <c r="T8" s="184"/>
      <c r="U8" s="184"/>
      <c r="V8" s="184"/>
      <c r="W8" s="184"/>
      <c r="X8" s="184"/>
      <c r="Y8" s="184"/>
      <c r="Z8" s="184"/>
      <c r="AA8" s="184"/>
      <c r="AB8" s="184"/>
      <c r="AC8" s="184"/>
      <c r="AD8" s="184"/>
      <c r="AE8" s="184"/>
      <c r="AF8" s="184"/>
      <c r="AG8" s="184"/>
      <c r="AH8" s="184"/>
      <c r="AI8" s="184"/>
      <c r="AJ8" s="184"/>
      <c r="AK8" s="184"/>
      <c r="AL8" s="184"/>
      <c r="AM8" s="185"/>
    </row>
    <row r="9" spans="1:65" ht="9.75" customHeight="1">
      <c r="A9" s="183"/>
      <c r="B9" s="184"/>
      <c r="C9" s="184"/>
      <c r="D9" s="184"/>
      <c r="E9" s="184"/>
      <c r="F9" s="184"/>
      <c r="G9" s="184"/>
      <c r="H9" s="184"/>
      <c r="I9" s="184"/>
      <c r="J9" s="184"/>
      <c r="K9" s="184"/>
      <c r="L9" s="184"/>
      <c r="M9" s="184"/>
      <c r="N9" s="184"/>
      <c r="O9" s="184"/>
      <c r="P9" s="184"/>
      <c r="Q9" s="184"/>
      <c r="R9" s="184"/>
      <c r="S9" s="184"/>
      <c r="T9" s="184"/>
      <c r="U9" s="184"/>
      <c r="V9" s="184"/>
      <c r="W9" s="184"/>
      <c r="X9" s="184"/>
      <c r="Y9" s="184"/>
      <c r="Z9" s="184"/>
      <c r="AA9" s="184"/>
      <c r="AB9" s="184"/>
      <c r="AC9" s="184"/>
      <c r="AD9" s="184"/>
      <c r="AE9" s="184"/>
      <c r="AF9" s="184"/>
      <c r="AG9" s="184"/>
      <c r="AH9" s="184"/>
      <c r="AI9" s="184"/>
      <c r="AJ9" s="184"/>
      <c r="AK9" s="184"/>
      <c r="AL9" s="184"/>
      <c r="AM9" s="185"/>
    </row>
    <row r="10" spans="1:65" ht="9.75" customHeight="1">
      <c r="A10" s="183"/>
      <c r="B10" s="184"/>
      <c r="C10" s="184"/>
      <c r="D10" s="184"/>
      <c r="E10" s="184"/>
      <c r="F10" s="184"/>
      <c r="G10" s="184"/>
      <c r="H10" s="184"/>
      <c r="I10" s="184"/>
      <c r="J10" s="184"/>
      <c r="K10" s="184"/>
      <c r="L10" s="184"/>
      <c r="M10" s="184"/>
      <c r="N10" s="184"/>
      <c r="O10" s="184"/>
      <c r="P10" s="184"/>
      <c r="Q10" s="184"/>
      <c r="R10" s="184"/>
      <c r="S10" s="184"/>
      <c r="T10" s="184"/>
      <c r="U10" s="184"/>
      <c r="V10" s="184"/>
      <c r="W10" s="184"/>
      <c r="X10" s="184"/>
      <c r="Y10" s="184"/>
      <c r="Z10" s="184"/>
      <c r="AA10" s="184"/>
      <c r="AB10" s="184"/>
      <c r="AC10" s="184"/>
      <c r="AD10" s="184"/>
      <c r="AE10" s="184"/>
      <c r="AF10" s="184"/>
      <c r="AG10" s="184"/>
      <c r="AH10" s="184"/>
      <c r="AI10" s="184"/>
      <c r="AJ10" s="184"/>
      <c r="AK10" s="184"/>
      <c r="AL10" s="184"/>
      <c r="AM10" s="185"/>
    </row>
    <row r="11" spans="1:65" ht="9.75" customHeight="1">
      <c r="A11" s="183"/>
      <c r="B11" s="184"/>
      <c r="C11" s="184"/>
      <c r="D11" s="184"/>
      <c r="E11" s="184"/>
      <c r="F11" s="184"/>
      <c r="G11" s="184"/>
      <c r="H11" s="184"/>
      <c r="I11" s="184"/>
      <c r="J11" s="184"/>
      <c r="K11" s="184"/>
      <c r="L11" s="184"/>
      <c r="M11" s="184"/>
      <c r="N11" s="184"/>
      <c r="O11" s="184"/>
      <c r="P11" s="184"/>
      <c r="Q11" s="184"/>
      <c r="R11" s="184"/>
      <c r="S11" s="184"/>
      <c r="T11" s="184"/>
      <c r="U11" s="184"/>
      <c r="V11" s="184"/>
      <c r="W11" s="184"/>
      <c r="X11" s="184"/>
      <c r="Y11" s="184"/>
      <c r="Z11" s="184"/>
      <c r="AA11" s="184"/>
      <c r="AB11" s="184"/>
      <c r="AC11" s="184"/>
      <c r="AD11" s="184"/>
      <c r="AE11" s="184"/>
      <c r="AF11" s="184"/>
      <c r="AG11" s="184"/>
      <c r="AH11" s="184"/>
      <c r="AI11" s="184"/>
      <c r="AJ11" s="184"/>
      <c r="AK11" s="184"/>
      <c r="AL11" s="184"/>
      <c r="AM11" s="185"/>
    </row>
    <row r="12" spans="1:65" ht="9.75" customHeight="1">
      <c r="A12" s="183"/>
      <c r="B12" s="184"/>
      <c r="C12" s="184"/>
      <c r="D12" s="184"/>
      <c r="E12" s="184"/>
      <c r="F12" s="184"/>
      <c r="G12" s="184"/>
      <c r="H12" s="184"/>
      <c r="I12" s="184"/>
      <c r="J12" s="184"/>
      <c r="K12" s="184"/>
      <c r="L12" s="184"/>
      <c r="M12" s="184"/>
      <c r="N12" s="184"/>
      <c r="O12" s="184"/>
      <c r="P12" s="184"/>
      <c r="Q12" s="184"/>
      <c r="R12" s="184"/>
      <c r="S12" s="184"/>
      <c r="T12" s="184"/>
      <c r="U12" s="184"/>
      <c r="V12" s="184"/>
      <c r="W12" s="184"/>
      <c r="X12" s="184"/>
      <c r="Y12" s="184"/>
      <c r="Z12" s="184"/>
      <c r="AA12" s="184"/>
      <c r="AB12" s="184"/>
      <c r="AC12" s="184"/>
      <c r="AD12" s="184"/>
      <c r="AE12" s="184"/>
      <c r="AF12" s="184"/>
      <c r="AG12" s="184"/>
      <c r="AH12" s="184"/>
      <c r="AI12" s="184"/>
      <c r="AJ12" s="184"/>
      <c r="AK12" s="184"/>
      <c r="AL12" s="184"/>
      <c r="AM12" s="185"/>
    </row>
    <row r="13" spans="1:65" ht="9.75" customHeight="1">
      <c r="A13" s="183"/>
      <c r="B13" s="184"/>
      <c r="C13" s="184"/>
      <c r="D13" s="184"/>
      <c r="E13" s="184"/>
      <c r="F13" s="184"/>
      <c r="G13" s="184"/>
      <c r="H13" s="184"/>
      <c r="I13" s="184"/>
      <c r="J13" s="184"/>
      <c r="K13" s="184"/>
      <c r="L13" s="184"/>
      <c r="M13" s="184"/>
      <c r="N13" s="184"/>
      <c r="O13" s="184"/>
      <c r="P13" s="184"/>
      <c r="Q13" s="184"/>
      <c r="R13" s="184"/>
      <c r="S13" s="184"/>
      <c r="T13" s="184"/>
      <c r="U13" s="184"/>
      <c r="V13" s="184"/>
      <c r="W13" s="184"/>
      <c r="X13" s="184"/>
      <c r="Y13" s="184"/>
      <c r="Z13" s="184"/>
      <c r="AA13" s="184"/>
      <c r="AB13" s="184"/>
      <c r="AC13" s="184"/>
      <c r="AD13" s="184"/>
      <c r="AE13" s="184"/>
      <c r="AF13" s="184"/>
      <c r="AG13" s="184"/>
      <c r="AH13" s="184"/>
      <c r="AI13" s="184"/>
      <c r="AJ13" s="184"/>
      <c r="AK13" s="184"/>
      <c r="AL13" s="184"/>
      <c r="AM13" s="185"/>
    </row>
    <row r="14" spans="1:65" ht="9.75" customHeight="1">
      <c r="A14" s="183"/>
      <c r="B14" s="184"/>
      <c r="C14" s="184"/>
      <c r="D14" s="184"/>
      <c r="E14" s="184"/>
      <c r="F14" s="184"/>
      <c r="G14" s="184"/>
      <c r="H14" s="184"/>
      <c r="I14" s="184"/>
      <c r="J14" s="184"/>
      <c r="K14" s="184"/>
      <c r="L14" s="184"/>
      <c r="M14" s="184"/>
      <c r="N14" s="184"/>
      <c r="O14" s="184"/>
      <c r="P14" s="184"/>
      <c r="Q14" s="184"/>
      <c r="R14" s="184"/>
      <c r="S14" s="184"/>
      <c r="T14" s="184"/>
      <c r="U14" s="184"/>
      <c r="V14" s="184"/>
      <c r="W14" s="184"/>
      <c r="X14" s="184"/>
      <c r="Y14" s="184"/>
      <c r="Z14" s="184"/>
      <c r="AA14" s="184"/>
      <c r="AB14" s="184"/>
      <c r="AC14" s="184"/>
      <c r="AD14" s="184"/>
      <c r="AE14" s="184"/>
      <c r="AF14" s="184"/>
      <c r="AG14" s="184"/>
      <c r="AH14" s="184"/>
      <c r="AI14" s="184"/>
      <c r="AJ14" s="184"/>
      <c r="AK14" s="184"/>
      <c r="AL14" s="184"/>
      <c r="AM14" s="185"/>
    </row>
    <row r="15" spans="1:65" ht="9.75" customHeight="1">
      <c r="A15" s="183"/>
      <c r="B15" s="184"/>
      <c r="C15" s="184"/>
      <c r="D15" s="184"/>
      <c r="E15" s="184"/>
      <c r="F15" s="184"/>
      <c r="G15" s="184"/>
      <c r="H15" s="184"/>
      <c r="I15" s="184"/>
      <c r="J15" s="184"/>
      <c r="K15" s="184"/>
      <c r="L15" s="184"/>
      <c r="M15" s="184"/>
      <c r="N15" s="184"/>
      <c r="O15" s="184"/>
      <c r="P15" s="184"/>
      <c r="Q15" s="184"/>
      <c r="R15" s="184"/>
      <c r="S15" s="184"/>
      <c r="T15" s="184"/>
      <c r="U15" s="184"/>
      <c r="V15" s="184"/>
      <c r="W15" s="184"/>
      <c r="X15" s="184"/>
      <c r="Y15" s="184"/>
      <c r="Z15" s="184"/>
      <c r="AA15" s="184"/>
      <c r="AB15" s="184"/>
      <c r="AC15" s="184"/>
      <c r="AD15" s="184"/>
      <c r="AE15" s="184"/>
      <c r="AF15" s="184"/>
      <c r="AG15" s="184"/>
      <c r="AH15" s="184"/>
      <c r="AI15" s="184"/>
      <c r="AJ15" s="184"/>
      <c r="AK15" s="184"/>
      <c r="AL15" s="184"/>
      <c r="AM15" s="185"/>
    </row>
    <row r="16" spans="1:65" ht="9.75" customHeight="1">
      <c r="A16" s="183"/>
      <c r="B16" s="184"/>
      <c r="C16" s="184"/>
      <c r="D16" s="184"/>
      <c r="E16" s="184"/>
      <c r="F16" s="184"/>
      <c r="G16" s="184"/>
      <c r="H16" s="184"/>
      <c r="I16" s="184"/>
      <c r="J16" s="184"/>
      <c r="K16" s="184"/>
      <c r="L16" s="184"/>
      <c r="M16" s="184"/>
      <c r="N16" s="184"/>
      <c r="O16" s="184"/>
      <c r="P16" s="184"/>
      <c r="Q16" s="184"/>
      <c r="R16" s="184"/>
      <c r="S16" s="184"/>
      <c r="T16" s="184"/>
      <c r="U16" s="184"/>
      <c r="V16" s="184"/>
      <c r="W16" s="184"/>
      <c r="X16" s="184"/>
      <c r="Y16" s="184"/>
      <c r="Z16" s="184"/>
      <c r="AA16" s="184"/>
      <c r="AB16" s="184"/>
      <c r="AC16" s="184"/>
      <c r="AD16" s="184"/>
      <c r="AE16" s="184"/>
      <c r="AF16" s="184"/>
      <c r="AG16" s="184"/>
      <c r="AH16" s="184"/>
      <c r="AI16" s="184"/>
      <c r="AJ16" s="184"/>
      <c r="AK16" s="184"/>
      <c r="AL16" s="184"/>
      <c r="AM16" s="185"/>
    </row>
    <row r="17" spans="1:39" ht="9.75" customHeight="1">
      <c r="A17" s="183"/>
      <c r="B17" s="184"/>
      <c r="C17" s="184"/>
      <c r="D17" s="184"/>
      <c r="E17" s="184"/>
      <c r="F17" s="184"/>
      <c r="G17" s="184"/>
      <c r="H17" s="184"/>
      <c r="I17" s="184"/>
      <c r="J17" s="184"/>
      <c r="K17" s="184"/>
      <c r="L17" s="184"/>
      <c r="M17" s="184"/>
      <c r="N17" s="184"/>
      <c r="O17" s="184"/>
      <c r="P17" s="184"/>
      <c r="Q17" s="184"/>
      <c r="R17" s="184"/>
      <c r="S17" s="184"/>
      <c r="T17" s="184"/>
      <c r="U17" s="184"/>
      <c r="V17" s="184"/>
      <c r="W17" s="184"/>
      <c r="X17" s="184"/>
      <c r="Y17" s="184"/>
      <c r="Z17" s="184"/>
      <c r="AA17" s="184"/>
      <c r="AB17" s="184"/>
      <c r="AC17" s="184"/>
      <c r="AD17" s="184"/>
      <c r="AE17" s="184"/>
      <c r="AF17" s="184"/>
      <c r="AG17" s="184"/>
      <c r="AH17" s="184"/>
      <c r="AI17" s="184"/>
      <c r="AJ17" s="184"/>
      <c r="AK17" s="184"/>
      <c r="AL17" s="184"/>
      <c r="AM17" s="185"/>
    </row>
    <row r="18" spans="1:39" ht="9.75" customHeight="1">
      <c r="A18" s="183"/>
      <c r="B18" s="184"/>
      <c r="C18" s="184"/>
      <c r="D18" s="184"/>
      <c r="E18" s="184"/>
      <c r="F18" s="184"/>
      <c r="G18" s="184"/>
      <c r="H18" s="184"/>
      <c r="I18" s="184"/>
      <c r="J18" s="184"/>
      <c r="K18" s="184"/>
      <c r="L18" s="184"/>
      <c r="M18" s="184"/>
      <c r="N18" s="184"/>
      <c r="O18" s="184"/>
      <c r="P18" s="184"/>
      <c r="Q18" s="184"/>
      <c r="R18" s="184"/>
      <c r="S18" s="184"/>
      <c r="T18" s="184"/>
      <c r="U18" s="184"/>
      <c r="V18" s="184"/>
      <c r="W18" s="184"/>
      <c r="X18" s="184"/>
      <c r="Y18" s="184"/>
      <c r="Z18" s="184"/>
      <c r="AA18" s="184"/>
      <c r="AB18" s="184"/>
      <c r="AC18" s="184"/>
      <c r="AD18" s="184"/>
      <c r="AE18" s="184"/>
      <c r="AF18" s="184"/>
      <c r="AG18" s="184"/>
      <c r="AH18" s="184"/>
      <c r="AI18" s="184"/>
      <c r="AJ18" s="184"/>
      <c r="AK18" s="184"/>
      <c r="AL18" s="184"/>
      <c r="AM18" s="185"/>
    </row>
    <row r="19" spans="1:39" ht="9.75" customHeight="1">
      <c r="A19" s="183"/>
      <c r="B19" s="184"/>
      <c r="C19" s="184"/>
      <c r="D19" s="184"/>
      <c r="E19" s="184"/>
      <c r="F19" s="184"/>
      <c r="G19" s="184"/>
      <c r="H19" s="184"/>
      <c r="I19" s="184"/>
      <c r="J19" s="184"/>
      <c r="K19" s="184"/>
      <c r="L19" s="184"/>
      <c r="M19" s="184"/>
      <c r="N19" s="184"/>
      <c r="O19" s="184"/>
      <c r="P19" s="184"/>
      <c r="Q19" s="184"/>
      <c r="R19" s="184"/>
      <c r="S19" s="184"/>
      <c r="T19" s="184"/>
      <c r="U19" s="184"/>
      <c r="V19" s="184"/>
      <c r="W19" s="184"/>
      <c r="X19" s="184"/>
      <c r="Y19" s="184"/>
      <c r="Z19" s="184"/>
      <c r="AA19" s="184"/>
      <c r="AB19" s="184"/>
      <c r="AC19" s="184"/>
      <c r="AD19" s="184"/>
      <c r="AE19" s="184"/>
      <c r="AF19" s="184"/>
      <c r="AG19" s="184"/>
      <c r="AH19" s="184"/>
      <c r="AI19" s="184"/>
      <c r="AJ19" s="184"/>
      <c r="AK19" s="184"/>
      <c r="AL19" s="184"/>
      <c r="AM19" s="185"/>
    </row>
    <row r="20" spans="1:39" ht="9.75" customHeight="1">
      <c r="A20" s="183"/>
      <c r="B20" s="184"/>
      <c r="C20" s="184"/>
      <c r="D20" s="184"/>
      <c r="E20" s="184"/>
      <c r="F20" s="184"/>
      <c r="G20" s="184"/>
      <c r="H20" s="184"/>
      <c r="I20" s="184"/>
      <c r="J20" s="184"/>
      <c r="K20" s="184"/>
      <c r="L20" s="184"/>
      <c r="M20" s="184"/>
      <c r="N20" s="184"/>
      <c r="O20" s="184"/>
      <c r="P20" s="184"/>
      <c r="Q20" s="184"/>
      <c r="R20" s="184"/>
      <c r="S20" s="184"/>
      <c r="T20" s="184"/>
      <c r="U20" s="184"/>
      <c r="V20" s="184"/>
      <c r="W20" s="184"/>
      <c r="X20" s="184"/>
      <c r="Y20" s="184"/>
      <c r="Z20" s="184"/>
      <c r="AA20" s="184"/>
      <c r="AB20" s="184"/>
      <c r="AC20" s="184"/>
      <c r="AD20" s="184"/>
      <c r="AE20" s="184"/>
      <c r="AF20" s="184"/>
      <c r="AG20" s="184"/>
      <c r="AH20" s="184"/>
      <c r="AI20" s="184"/>
      <c r="AJ20" s="184"/>
      <c r="AK20" s="184"/>
      <c r="AL20" s="184"/>
      <c r="AM20" s="185"/>
    </row>
    <row r="21" spans="1:39" ht="9.75" customHeight="1">
      <c r="A21" s="183"/>
      <c r="B21" s="184"/>
      <c r="C21" s="184"/>
      <c r="D21" s="184"/>
      <c r="E21" s="184"/>
      <c r="F21" s="184"/>
      <c r="G21" s="184"/>
      <c r="H21" s="184"/>
      <c r="I21" s="184"/>
      <c r="J21" s="184"/>
      <c r="K21" s="184"/>
      <c r="L21" s="184"/>
      <c r="M21" s="184"/>
      <c r="N21" s="184"/>
      <c r="O21" s="184"/>
      <c r="P21" s="184"/>
      <c r="Q21" s="184"/>
      <c r="R21" s="184"/>
      <c r="S21" s="184"/>
      <c r="T21" s="184"/>
      <c r="U21" s="184"/>
      <c r="V21" s="184"/>
      <c r="W21" s="184"/>
      <c r="X21" s="184"/>
      <c r="Y21" s="184"/>
      <c r="Z21" s="184"/>
      <c r="AA21" s="184"/>
      <c r="AB21" s="184"/>
      <c r="AC21" s="184"/>
      <c r="AD21" s="184"/>
      <c r="AE21" s="184"/>
      <c r="AF21" s="184"/>
      <c r="AG21" s="184"/>
      <c r="AH21" s="184"/>
      <c r="AI21" s="184"/>
      <c r="AJ21" s="184"/>
      <c r="AK21" s="184"/>
      <c r="AL21" s="184"/>
      <c r="AM21" s="185"/>
    </row>
    <row r="22" spans="1:39" ht="9.75" customHeight="1">
      <c r="A22" s="183"/>
      <c r="B22" s="184"/>
      <c r="C22" s="184"/>
      <c r="D22" s="184"/>
      <c r="E22" s="184"/>
      <c r="F22" s="184"/>
      <c r="G22" s="184"/>
      <c r="H22" s="184"/>
      <c r="I22" s="184"/>
      <c r="J22" s="184"/>
      <c r="K22" s="184"/>
      <c r="L22" s="184"/>
      <c r="M22" s="184"/>
      <c r="N22" s="184"/>
      <c r="O22" s="184"/>
      <c r="P22" s="184"/>
      <c r="Q22" s="184"/>
      <c r="R22" s="184"/>
      <c r="S22" s="184"/>
      <c r="T22" s="184"/>
      <c r="U22" s="184"/>
      <c r="V22" s="184"/>
      <c r="W22" s="184"/>
      <c r="X22" s="184"/>
      <c r="Y22" s="184"/>
      <c r="Z22" s="184"/>
      <c r="AA22" s="184"/>
      <c r="AB22" s="184"/>
      <c r="AC22" s="184"/>
      <c r="AD22" s="184"/>
      <c r="AE22" s="184"/>
      <c r="AF22" s="184"/>
      <c r="AG22" s="184"/>
      <c r="AH22" s="184"/>
      <c r="AI22" s="184"/>
      <c r="AJ22" s="184"/>
      <c r="AK22" s="184"/>
      <c r="AL22" s="184"/>
      <c r="AM22" s="185"/>
    </row>
    <row r="23" spans="1:39" ht="9.75" customHeight="1">
      <c r="A23" s="183"/>
      <c r="B23" s="184"/>
      <c r="C23" s="184"/>
      <c r="D23" s="184"/>
      <c r="E23" s="184"/>
      <c r="F23" s="184"/>
      <c r="G23" s="184"/>
      <c r="H23" s="184"/>
      <c r="I23" s="184"/>
      <c r="J23" s="184"/>
      <c r="K23" s="184"/>
      <c r="L23" s="184"/>
      <c r="M23" s="184"/>
      <c r="N23" s="184"/>
      <c r="O23" s="184"/>
      <c r="P23" s="184"/>
      <c r="Q23" s="184"/>
      <c r="R23" s="184"/>
      <c r="S23" s="184"/>
      <c r="T23" s="184"/>
      <c r="U23" s="184"/>
      <c r="V23" s="184"/>
      <c r="W23" s="184"/>
      <c r="X23" s="184"/>
      <c r="Y23" s="184"/>
      <c r="Z23" s="184"/>
      <c r="AA23" s="184"/>
      <c r="AB23" s="184"/>
      <c r="AC23" s="184"/>
      <c r="AD23" s="184"/>
      <c r="AE23" s="184"/>
      <c r="AF23" s="184"/>
      <c r="AG23" s="184"/>
      <c r="AH23" s="184"/>
      <c r="AI23" s="184"/>
      <c r="AJ23" s="184"/>
      <c r="AK23" s="184"/>
      <c r="AL23" s="184"/>
      <c r="AM23" s="185"/>
    </row>
    <row r="24" spans="1:39" ht="9.75" customHeight="1">
      <c r="A24" s="183"/>
      <c r="B24" s="184"/>
      <c r="C24" s="184"/>
      <c r="D24" s="184"/>
      <c r="E24" s="184"/>
      <c r="F24" s="184"/>
      <c r="G24" s="184"/>
      <c r="H24" s="184"/>
      <c r="I24" s="184"/>
      <c r="J24" s="184"/>
      <c r="K24" s="184"/>
      <c r="L24" s="184"/>
      <c r="M24" s="184"/>
      <c r="N24" s="184"/>
      <c r="O24" s="184"/>
      <c r="P24" s="184"/>
      <c r="Q24" s="184"/>
      <c r="R24" s="184"/>
      <c r="S24" s="184"/>
      <c r="T24" s="184"/>
      <c r="U24" s="184"/>
      <c r="V24" s="184"/>
      <c r="W24" s="184"/>
      <c r="X24" s="184"/>
      <c r="Y24" s="184"/>
      <c r="Z24" s="184"/>
      <c r="AA24" s="184"/>
      <c r="AB24" s="184"/>
      <c r="AC24" s="184"/>
      <c r="AD24" s="184"/>
      <c r="AE24" s="184"/>
      <c r="AF24" s="184"/>
      <c r="AG24" s="184"/>
      <c r="AH24" s="184"/>
      <c r="AI24" s="184"/>
      <c r="AJ24" s="184"/>
      <c r="AK24" s="184"/>
      <c r="AL24" s="184"/>
      <c r="AM24" s="185"/>
    </row>
    <row r="25" spans="1:39" ht="9.75" customHeight="1">
      <c r="A25" s="183"/>
      <c r="B25" s="184"/>
      <c r="C25" s="184"/>
      <c r="D25" s="184"/>
      <c r="E25" s="184"/>
      <c r="F25" s="184"/>
      <c r="G25" s="184"/>
      <c r="H25" s="184"/>
      <c r="I25" s="184"/>
      <c r="J25" s="184"/>
      <c r="K25" s="184"/>
      <c r="L25" s="184"/>
      <c r="M25" s="184"/>
      <c r="N25" s="184"/>
      <c r="O25" s="184"/>
      <c r="P25" s="184"/>
      <c r="Q25" s="184"/>
      <c r="R25" s="184"/>
      <c r="S25" s="184"/>
      <c r="T25" s="184"/>
      <c r="U25" s="184"/>
      <c r="V25" s="184"/>
      <c r="W25" s="184"/>
      <c r="X25" s="184"/>
      <c r="Y25" s="184"/>
      <c r="Z25" s="184"/>
      <c r="AA25" s="184"/>
      <c r="AB25" s="184"/>
      <c r="AC25" s="184"/>
      <c r="AD25" s="184"/>
      <c r="AE25" s="184"/>
      <c r="AF25" s="184"/>
      <c r="AG25" s="184"/>
      <c r="AH25" s="184"/>
      <c r="AI25" s="184"/>
      <c r="AJ25" s="184"/>
      <c r="AK25" s="184"/>
      <c r="AL25" s="184"/>
      <c r="AM25" s="185"/>
    </row>
    <row r="26" spans="1:39" ht="9.75" customHeight="1">
      <c r="A26" s="183"/>
      <c r="B26" s="184"/>
      <c r="C26" s="184"/>
      <c r="D26" s="184"/>
      <c r="E26" s="184"/>
      <c r="F26" s="184"/>
      <c r="G26" s="184"/>
      <c r="H26" s="184"/>
      <c r="I26" s="184"/>
      <c r="J26" s="184"/>
      <c r="K26" s="184"/>
      <c r="L26" s="184"/>
      <c r="M26" s="184"/>
      <c r="N26" s="184"/>
      <c r="O26" s="184"/>
      <c r="P26" s="184"/>
      <c r="Q26" s="184"/>
      <c r="R26" s="184"/>
      <c r="S26" s="184"/>
      <c r="T26" s="184"/>
      <c r="U26" s="184"/>
      <c r="V26" s="184"/>
      <c r="W26" s="184"/>
      <c r="X26" s="184"/>
      <c r="Y26" s="184"/>
      <c r="Z26" s="184"/>
      <c r="AA26" s="184"/>
      <c r="AB26" s="184"/>
      <c r="AC26" s="184"/>
      <c r="AD26" s="184"/>
      <c r="AE26" s="184"/>
      <c r="AF26" s="184"/>
      <c r="AG26" s="184"/>
      <c r="AH26" s="184"/>
      <c r="AI26" s="184"/>
      <c r="AJ26" s="184"/>
      <c r="AK26" s="184"/>
      <c r="AL26" s="184"/>
      <c r="AM26" s="185"/>
    </row>
    <row r="27" spans="1:39" ht="9.75" customHeight="1">
      <c r="A27" s="183"/>
      <c r="B27" s="184"/>
      <c r="C27" s="184"/>
      <c r="D27" s="184"/>
      <c r="E27" s="184"/>
      <c r="F27" s="184"/>
      <c r="G27" s="184"/>
      <c r="H27" s="184"/>
      <c r="I27" s="184"/>
      <c r="J27" s="184"/>
      <c r="K27" s="184"/>
      <c r="L27" s="184"/>
      <c r="M27" s="184"/>
      <c r="N27" s="184"/>
      <c r="O27" s="184"/>
      <c r="P27" s="184"/>
      <c r="Q27" s="184"/>
      <c r="R27" s="184"/>
      <c r="S27" s="184"/>
      <c r="T27" s="184"/>
      <c r="U27" s="184"/>
      <c r="V27" s="184"/>
      <c r="W27" s="184"/>
      <c r="X27" s="184"/>
      <c r="Y27" s="184"/>
      <c r="Z27" s="184"/>
      <c r="AA27" s="184"/>
      <c r="AB27" s="184"/>
      <c r="AC27" s="184"/>
      <c r="AD27" s="184"/>
      <c r="AE27" s="184"/>
      <c r="AF27" s="184"/>
      <c r="AG27" s="184"/>
      <c r="AH27" s="184"/>
      <c r="AI27" s="184"/>
      <c r="AJ27" s="184"/>
      <c r="AK27" s="184"/>
      <c r="AL27" s="184"/>
      <c r="AM27" s="185"/>
    </row>
    <row r="28" spans="1:39" ht="9.75" customHeight="1">
      <c r="A28" s="183"/>
      <c r="B28" s="184"/>
      <c r="C28" s="184"/>
      <c r="D28" s="184"/>
      <c r="E28" s="184"/>
      <c r="F28" s="184"/>
      <c r="G28" s="184"/>
      <c r="H28" s="184"/>
      <c r="I28" s="184"/>
      <c r="J28" s="184"/>
      <c r="K28" s="184"/>
      <c r="L28" s="184"/>
      <c r="M28" s="184"/>
      <c r="N28" s="184"/>
      <c r="O28" s="184"/>
      <c r="P28" s="184"/>
      <c r="Q28" s="184"/>
      <c r="R28" s="184"/>
      <c r="S28" s="184"/>
      <c r="T28" s="184"/>
      <c r="U28" s="184"/>
      <c r="V28" s="184"/>
      <c r="W28" s="184"/>
      <c r="X28" s="184"/>
      <c r="Y28" s="184"/>
      <c r="Z28" s="184"/>
      <c r="AA28" s="184"/>
      <c r="AB28" s="184"/>
      <c r="AC28" s="184"/>
      <c r="AD28" s="184"/>
      <c r="AE28" s="184"/>
      <c r="AF28" s="184"/>
      <c r="AG28" s="184"/>
      <c r="AH28" s="184"/>
      <c r="AI28" s="184"/>
      <c r="AJ28" s="184"/>
      <c r="AK28" s="184"/>
      <c r="AL28" s="184"/>
      <c r="AM28" s="185"/>
    </row>
    <row r="29" spans="1:39" ht="9.75" customHeight="1">
      <c r="A29" s="183"/>
      <c r="B29" s="184"/>
      <c r="C29" s="184"/>
      <c r="D29" s="184"/>
      <c r="E29" s="184"/>
      <c r="F29" s="184"/>
      <c r="G29" s="184"/>
      <c r="H29" s="184"/>
      <c r="I29" s="184"/>
      <c r="J29" s="184"/>
      <c r="K29" s="184"/>
      <c r="L29" s="184"/>
      <c r="M29" s="184"/>
      <c r="N29" s="184"/>
      <c r="O29" s="184"/>
      <c r="P29" s="184"/>
      <c r="Q29" s="184"/>
      <c r="R29" s="184"/>
      <c r="S29" s="184"/>
      <c r="T29" s="184"/>
      <c r="U29" s="184"/>
      <c r="V29" s="184"/>
      <c r="W29" s="184"/>
      <c r="X29" s="184"/>
      <c r="Y29" s="184"/>
      <c r="Z29" s="184"/>
      <c r="AA29" s="184"/>
      <c r="AB29" s="184"/>
      <c r="AC29" s="184"/>
      <c r="AD29" s="184"/>
      <c r="AE29" s="184"/>
      <c r="AF29" s="184"/>
      <c r="AG29" s="184"/>
      <c r="AH29" s="184"/>
      <c r="AI29" s="184"/>
      <c r="AJ29" s="184"/>
      <c r="AK29" s="184"/>
      <c r="AL29" s="184"/>
      <c r="AM29" s="185"/>
    </row>
    <row r="30" spans="1:39" ht="9.75" customHeight="1">
      <c r="A30" s="183"/>
      <c r="B30" s="184"/>
      <c r="C30" s="184"/>
      <c r="D30" s="184"/>
      <c r="E30" s="184"/>
      <c r="F30" s="184"/>
      <c r="G30" s="184"/>
      <c r="H30" s="184"/>
      <c r="I30" s="184"/>
      <c r="J30" s="184"/>
      <c r="K30" s="184"/>
      <c r="L30" s="184"/>
      <c r="M30" s="184"/>
      <c r="N30" s="184"/>
      <c r="O30" s="184"/>
      <c r="P30" s="184"/>
      <c r="Q30" s="184"/>
      <c r="R30" s="184"/>
      <c r="S30" s="184"/>
      <c r="T30" s="184"/>
      <c r="U30" s="184"/>
      <c r="V30" s="184"/>
      <c r="W30" s="184"/>
      <c r="X30" s="184"/>
      <c r="Y30" s="184"/>
      <c r="Z30" s="184"/>
      <c r="AA30" s="184"/>
      <c r="AB30" s="184"/>
      <c r="AC30" s="184"/>
      <c r="AD30" s="184"/>
      <c r="AE30" s="184"/>
      <c r="AF30" s="184"/>
      <c r="AG30" s="184"/>
      <c r="AH30" s="184"/>
      <c r="AI30" s="184"/>
      <c r="AJ30" s="184"/>
      <c r="AK30" s="184"/>
      <c r="AL30" s="184"/>
      <c r="AM30" s="185"/>
    </row>
    <row r="31" spans="1:39" ht="9.75" customHeight="1">
      <c r="A31" s="183"/>
      <c r="B31" s="184"/>
      <c r="C31" s="184"/>
      <c r="D31" s="184"/>
      <c r="E31" s="184"/>
      <c r="F31" s="184"/>
      <c r="G31" s="184"/>
      <c r="H31" s="184"/>
      <c r="I31" s="184"/>
      <c r="J31" s="184"/>
      <c r="K31" s="184"/>
      <c r="L31" s="184"/>
      <c r="M31" s="184"/>
      <c r="N31" s="184"/>
      <c r="O31" s="184"/>
      <c r="P31" s="184"/>
      <c r="Q31" s="184"/>
      <c r="R31" s="184"/>
      <c r="S31" s="184"/>
      <c r="T31" s="184"/>
      <c r="U31" s="184"/>
      <c r="V31" s="184"/>
      <c r="W31" s="184"/>
      <c r="X31" s="184"/>
      <c r="Y31" s="184"/>
      <c r="Z31" s="184"/>
      <c r="AA31" s="184"/>
      <c r="AB31" s="184"/>
      <c r="AC31" s="184"/>
      <c r="AD31" s="184"/>
      <c r="AE31" s="184"/>
      <c r="AF31" s="184"/>
      <c r="AG31" s="184"/>
      <c r="AH31" s="184"/>
      <c r="AI31" s="184"/>
      <c r="AJ31" s="184"/>
      <c r="AK31" s="184"/>
      <c r="AL31" s="184"/>
      <c r="AM31" s="185"/>
    </row>
    <row r="32" spans="1:39" ht="9.75" customHeight="1">
      <c r="A32" s="183"/>
      <c r="B32" s="184"/>
      <c r="C32" s="184"/>
      <c r="D32" s="184"/>
      <c r="E32" s="184"/>
      <c r="F32" s="184"/>
      <c r="G32" s="184"/>
      <c r="H32" s="184"/>
      <c r="I32" s="184"/>
      <c r="J32" s="184"/>
      <c r="K32" s="184"/>
      <c r="L32" s="184"/>
      <c r="M32" s="184"/>
      <c r="N32" s="184"/>
      <c r="O32" s="184"/>
      <c r="P32" s="184"/>
      <c r="Q32" s="184"/>
      <c r="R32" s="184"/>
      <c r="S32" s="184"/>
      <c r="T32" s="184"/>
      <c r="U32" s="184"/>
      <c r="V32" s="184"/>
      <c r="W32" s="184"/>
      <c r="X32" s="184"/>
      <c r="Y32" s="184"/>
      <c r="Z32" s="184"/>
      <c r="AA32" s="184"/>
      <c r="AB32" s="184"/>
      <c r="AC32" s="184"/>
      <c r="AD32" s="184"/>
      <c r="AE32" s="184"/>
      <c r="AF32" s="184"/>
      <c r="AG32" s="184"/>
      <c r="AH32" s="184"/>
      <c r="AI32" s="184"/>
      <c r="AJ32" s="184"/>
      <c r="AK32" s="184"/>
      <c r="AL32" s="184"/>
      <c r="AM32" s="185"/>
    </row>
    <row r="33" spans="1:39" ht="9.75" customHeight="1">
      <c r="A33" s="183"/>
      <c r="B33" s="184"/>
      <c r="C33" s="184"/>
      <c r="D33" s="184"/>
      <c r="E33" s="184"/>
      <c r="F33" s="184"/>
      <c r="G33" s="184"/>
      <c r="H33" s="184"/>
      <c r="I33" s="184"/>
      <c r="J33" s="184"/>
      <c r="K33" s="184"/>
      <c r="L33" s="184"/>
      <c r="M33" s="184"/>
      <c r="N33" s="184"/>
      <c r="O33" s="184"/>
      <c r="P33" s="184"/>
      <c r="Q33" s="184"/>
      <c r="R33" s="184"/>
      <c r="S33" s="184"/>
      <c r="T33" s="184"/>
      <c r="U33" s="184"/>
      <c r="V33" s="184"/>
      <c r="W33" s="184"/>
      <c r="X33" s="184"/>
      <c r="Y33" s="184"/>
      <c r="Z33" s="184"/>
      <c r="AA33" s="184"/>
      <c r="AB33" s="184"/>
      <c r="AC33" s="184"/>
      <c r="AD33" s="184"/>
      <c r="AE33" s="184"/>
      <c r="AF33" s="184"/>
      <c r="AG33" s="184"/>
      <c r="AH33" s="184"/>
      <c r="AI33" s="184"/>
      <c r="AJ33" s="184"/>
      <c r="AK33" s="184"/>
      <c r="AL33" s="184"/>
      <c r="AM33" s="185"/>
    </row>
    <row r="34" spans="1:39" ht="9.75" customHeight="1">
      <c r="A34" s="183"/>
      <c r="B34" s="184"/>
      <c r="C34" s="184"/>
      <c r="D34" s="184"/>
      <c r="E34" s="184"/>
      <c r="F34" s="184"/>
      <c r="G34" s="184"/>
      <c r="H34" s="184"/>
      <c r="I34" s="184"/>
      <c r="J34" s="184"/>
      <c r="K34" s="184"/>
      <c r="L34" s="184"/>
      <c r="M34" s="184"/>
      <c r="N34" s="184"/>
      <c r="O34" s="184"/>
      <c r="P34" s="184"/>
      <c r="Q34" s="184"/>
      <c r="R34" s="184"/>
      <c r="S34" s="184"/>
      <c r="T34" s="184"/>
      <c r="U34" s="184"/>
      <c r="V34" s="184"/>
      <c r="W34" s="184"/>
      <c r="X34" s="184"/>
      <c r="Y34" s="184"/>
      <c r="Z34" s="184"/>
      <c r="AA34" s="184"/>
      <c r="AB34" s="184"/>
      <c r="AC34" s="184"/>
      <c r="AD34" s="184"/>
      <c r="AE34" s="184"/>
      <c r="AF34" s="184"/>
      <c r="AG34" s="184"/>
      <c r="AH34" s="184"/>
      <c r="AI34" s="184"/>
      <c r="AJ34" s="184"/>
      <c r="AK34" s="184"/>
      <c r="AL34" s="184"/>
      <c r="AM34" s="185"/>
    </row>
    <row r="35" spans="1:39" ht="9.75" customHeight="1">
      <c r="A35" s="183"/>
      <c r="B35" s="184"/>
      <c r="C35" s="184"/>
      <c r="D35" s="184"/>
      <c r="E35" s="184"/>
      <c r="F35" s="184"/>
      <c r="G35" s="184"/>
      <c r="H35" s="184"/>
      <c r="I35" s="184"/>
      <c r="J35" s="184"/>
      <c r="K35" s="184"/>
      <c r="L35" s="184"/>
      <c r="M35" s="184"/>
      <c r="N35" s="184"/>
      <c r="O35" s="184"/>
      <c r="P35" s="184"/>
      <c r="Q35" s="184"/>
      <c r="R35" s="184"/>
      <c r="S35" s="184"/>
      <c r="T35" s="184"/>
      <c r="U35" s="184"/>
      <c r="V35" s="184"/>
      <c r="W35" s="184"/>
      <c r="X35" s="184"/>
      <c r="Y35" s="184"/>
      <c r="Z35" s="184"/>
      <c r="AA35" s="184"/>
      <c r="AB35" s="184"/>
      <c r="AC35" s="184"/>
      <c r="AD35" s="184"/>
      <c r="AE35" s="184"/>
      <c r="AF35" s="184"/>
      <c r="AG35" s="184"/>
      <c r="AH35" s="184"/>
      <c r="AI35" s="184"/>
      <c r="AJ35" s="184"/>
      <c r="AK35" s="184"/>
      <c r="AL35" s="184"/>
      <c r="AM35" s="185"/>
    </row>
    <row r="36" spans="1:39" ht="9.75" customHeight="1">
      <c r="A36" s="183"/>
      <c r="B36" s="184"/>
      <c r="C36" s="184"/>
      <c r="D36" s="184"/>
      <c r="E36" s="184"/>
      <c r="F36" s="184"/>
      <c r="G36" s="184"/>
      <c r="H36" s="184"/>
      <c r="I36" s="184"/>
      <c r="J36" s="184"/>
      <c r="K36" s="184"/>
      <c r="L36" s="184"/>
      <c r="M36" s="184"/>
      <c r="N36" s="184"/>
      <c r="O36" s="184"/>
      <c r="P36" s="184"/>
      <c r="Q36" s="184"/>
      <c r="R36" s="184"/>
      <c r="S36" s="184"/>
      <c r="T36" s="184"/>
      <c r="U36" s="184"/>
      <c r="V36" s="184"/>
      <c r="W36" s="184"/>
      <c r="X36" s="184"/>
      <c r="Y36" s="184"/>
      <c r="Z36" s="184"/>
      <c r="AA36" s="184"/>
      <c r="AB36" s="184"/>
      <c r="AC36" s="184"/>
      <c r="AD36" s="184"/>
      <c r="AE36" s="184"/>
      <c r="AF36" s="184"/>
      <c r="AG36" s="184"/>
      <c r="AH36" s="184"/>
      <c r="AI36" s="184"/>
      <c r="AJ36" s="184"/>
      <c r="AK36" s="184"/>
      <c r="AL36" s="184"/>
      <c r="AM36" s="185"/>
    </row>
    <row r="37" spans="1:39" ht="9.75" customHeight="1">
      <c r="A37" s="183"/>
      <c r="B37" s="184"/>
      <c r="C37" s="184"/>
      <c r="D37" s="184"/>
      <c r="E37" s="184"/>
      <c r="F37" s="184"/>
      <c r="G37" s="184"/>
      <c r="H37" s="184"/>
      <c r="I37" s="184"/>
      <c r="J37" s="184"/>
      <c r="K37" s="184"/>
      <c r="L37" s="184"/>
      <c r="M37" s="184"/>
      <c r="N37" s="184"/>
      <c r="O37" s="184"/>
      <c r="P37" s="184"/>
      <c r="Q37" s="184"/>
      <c r="R37" s="184"/>
      <c r="S37" s="184"/>
      <c r="T37" s="184"/>
      <c r="U37" s="184"/>
      <c r="V37" s="184"/>
      <c r="W37" s="184"/>
      <c r="X37" s="184"/>
      <c r="Y37" s="184"/>
      <c r="Z37" s="184"/>
      <c r="AA37" s="184"/>
      <c r="AB37" s="184"/>
      <c r="AC37" s="184"/>
      <c r="AD37" s="184"/>
      <c r="AE37" s="184"/>
      <c r="AF37" s="184"/>
      <c r="AG37" s="184"/>
      <c r="AH37" s="184"/>
      <c r="AI37" s="184"/>
      <c r="AJ37" s="184"/>
      <c r="AK37" s="184"/>
      <c r="AL37" s="184"/>
      <c r="AM37" s="185"/>
    </row>
    <row r="38" spans="1:39" ht="9.75" customHeight="1">
      <c r="A38" s="183"/>
      <c r="B38" s="184"/>
      <c r="C38" s="184"/>
      <c r="D38" s="184"/>
      <c r="E38" s="184"/>
      <c r="F38" s="184"/>
      <c r="G38" s="184"/>
      <c r="H38" s="184"/>
      <c r="I38" s="184"/>
      <c r="J38" s="184"/>
      <c r="K38" s="184"/>
      <c r="L38" s="184"/>
      <c r="M38" s="184"/>
      <c r="N38" s="184"/>
      <c r="O38" s="184"/>
      <c r="P38" s="184"/>
      <c r="Q38" s="184"/>
      <c r="R38" s="184"/>
      <c r="S38" s="184"/>
      <c r="T38" s="184"/>
      <c r="U38" s="184"/>
      <c r="V38" s="184"/>
      <c r="W38" s="184"/>
      <c r="X38" s="184"/>
      <c r="Y38" s="184"/>
      <c r="Z38" s="184"/>
      <c r="AA38" s="184"/>
      <c r="AB38" s="184"/>
      <c r="AC38" s="184"/>
      <c r="AD38" s="184"/>
      <c r="AE38" s="184"/>
      <c r="AF38" s="184"/>
      <c r="AG38" s="184"/>
      <c r="AH38" s="184"/>
      <c r="AI38" s="184"/>
      <c r="AJ38" s="184"/>
      <c r="AK38" s="184"/>
      <c r="AL38" s="184"/>
      <c r="AM38" s="185"/>
    </row>
    <row r="39" spans="1:39" ht="9.75" customHeight="1">
      <c r="A39" s="183"/>
      <c r="B39" s="184"/>
      <c r="C39" s="184"/>
      <c r="D39" s="184"/>
      <c r="E39" s="184"/>
      <c r="F39" s="184"/>
      <c r="G39" s="184"/>
      <c r="H39" s="184"/>
      <c r="I39" s="184"/>
      <c r="J39" s="184"/>
      <c r="K39" s="184"/>
      <c r="L39" s="184"/>
      <c r="M39" s="184"/>
      <c r="N39" s="184"/>
      <c r="O39" s="184"/>
      <c r="P39" s="184"/>
      <c r="Q39" s="184"/>
      <c r="R39" s="184"/>
      <c r="S39" s="184"/>
      <c r="T39" s="184"/>
      <c r="U39" s="184"/>
      <c r="V39" s="184"/>
      <c r="W39" s="184"/>
      <c r="X39" s="184"/>
      <c r="Y39" s="184"/>
      <c r="Z39" s="184"/>
      <c r="AA39" s="184"/>
      <c r="AB39" s="184"/>
      <c r="AC39" s="184"/>
      <c r="AD39" s="184"/>
      <c r="AE39" s="184"/>
      <c r="AF39" s="184"/>
      <c r="AG39" s="184"/>
      <c r="AH39" s="184"/>
      <c r="AI39" s="184"/>
      <c r="AJ39" s="184"/>
      <c r="AK39" s="184"/>
      <c r="AL39" s="184"/>
      <c r="AM39" s="185"/>
    </row>
    <row r="40" spans="1:39" ht="9.75" customHeight="1">
      <c r="A40" s="183"/>
      <c r="B40" s="184"/>
      <c r="C40" s="184"/>
      <c r="D40" s="184"/>
      <c r="E40" s="184"/>
      <c r="F40" s="184"/>
      <c r="G40" s="184"/>
      <c r="H40" s="184"/>
      <c r="I40" s="184"/>
      <c r="J40" s="184"/>
      <c r="K40" s="184"/>
      <c r="L40" s="184"/>
      <c r="M40" s="184"/>
      <c r="N40" s="184"/>
      <c r="O40" s="184"/>
      <c r="P40" s="184"/>
      <c r="Q40" s="184"/>
      <c r="R40" s="184"/>
      <c r="S40" s="184"/>
      <c r="T40" s="184"/>
      <c r="U40" s="184"/>
      <c r="V40" s="184"/>
      <c r="W40" s="184"/>
      <c r="X40" s="184"/>
      <c r="Y40" s="184"/>
      <c r="Z40" s="184"/>
      <c r="AA40" s="184"/>
      <c r="AB40" s="184"/>
      <c r="AC40" s="184"/>
      <c r="AD40" s="184"/>
      <c r="AE40" s="184"/>
      <c r="AF40" s="184"/>
      <c r="AG40" s="184"/>
      <c r="AH40" s="184"/>
      <c r="AI40" s="184"/>
      <c r="AJ40" s="184"/>
      <c r="AK40" s="184"/>
      <c r="AL40" s="184"/>
      <c r="AM40" s="185"/>
    </row>
    <row r="41" spans="1:39" ht="9.75" customHeight="1">
      <c r="A41" s="183"/>
      <c r="B41" s="184"/>
      <c r="C41" s="184"/>
      <c r="D41" s="184"/>
      <c r="E41" s="184"/>
      <c r="F41" s="184"/>
      <c r="G41" s="184"/>
      <c r="H41" s="184"/>
      <c r="I41" s="184"/>
      <c r="J41" s="184"/>
      <c r="K41" s="184"/>
      <c r="L41" s="184"/>
      <c r="M41" s="184"/>
      <c r="N41" s="184"/>
      <c r="O41" s="184"/>
      <c r="P41" s="184"/>
      <c r="Q41" s="184"/>
      <c r="R41" s="184"/>
      <c r="S41" s="184"/>
      <c r="T41" s="184"/>
      <c r="U41" s="184"/>
      <c r="V41" s="184"/>
      <c r="W41" s="184"/>
      <c r="X41" s="184"/>
      <c r="Y41" s="184"/>
      <c r="Z41" s="184"/>
      <c r="AA41" s="184"/>
      <c r="AB41" s="184"/>
      <c r="AC41" s="184"/>
      <c r="AD41" s="184"/>
      <c r="AE41" s="184"/>
      <c r="AF41" s="184"/>
      <c r="AG41" s="184"/>
      <c r="AH41" s="184"/>
      <c r="AI41" s="184"/>
      <c r="AJ41" s="184"/>
      <c r="AK41" s="184"/>
      <c r="AL41" s="184"/>
      <c r="AM41" s="185"/>
    </row>
    <row r="42" spans="1:39" ht="9.75" customHeight="1">
      <c r="A42" s="183"/>
      <c r="B42" s="184"/>
      <c r="C42" s="184"/>
      <c r="D42" s="184"/>
      <c r="E42" s="184"/>
      <c r="F42" s="184"/>
      <c r="G42" s="184"/>
      <c r="H42" s="184"/>
      <c r="I42" s="184"/>
      <c r="J42" s="184"/>
      <c r="K42" s="184"/>
      <c r="L42" s="184"/>
      <c r="M42" s="184"/>
      <c r="N42" s="184"/>
      <c r="O42" s="184"/>
      <c r="P42" s="184"/>
      <c r="Q42" s="184"/>
      <c r="R42" s="184"/>
      <c r="S42" s="184"/>
      <c r="T42" s="184"/>
      <c r="U42" s="184"/>
      <c r="V42" s="184"/>
      <c r="W42" s="184"/>
      <c r="X42" s="184"/>
      <c r="Y42" s="184"/>
      <c r="Z42" s="184"/>
      <c r="AA42" s="184"/>
      <c r="AB42" s="184"/>
      <c r="AC42" s="184"/>
      <c r="AD42" s="184"/>
      <c r="AE42" s="184"/>
      <c r="AF42" s="184"/>
      <c r="AG42" s="184"/>
      <c r="AH42" s="184"/>
      <c r="AI42" s="184"/>
      <c r="AJ42" s="184"/>
      <c r="AK42" s="184"/>
      <c r="AL42" s="184"/>
      <c r="AM42" s="185"/>
    </row>
    <row r="43" spans="1:39" ht="9.75" customHeight="1">
      <c r="A43" s="183"/>
      <c r="B43" s="184"/>
      <c r="C43" s="184"/>
      <c r="D43" s="184"/>
      <c r="E43" s="184"/>
      <c r="F43" s="184"/>
      <c r="G43" s="184"/>
      <c r="H43" s="184"/>
      <c r="I43" s="184"/>
      <c r="J43" s="184"/>
      <c r="K43" s="184"/>
      <c r="L43" s="184"/>
      <c r="M43" s="184"/>
      <c r="N43" s="184"/>
      <c r="O43" s="184"/>
      <c r="P43" s="184"/>
      <c r="Q43" s="184"/>
      <c r="R43" s="184"/>
      <c r="S43" s="184"/>
      <c r="T43" s="184"/>
      <c r="U43" s="184"/>
      <c r="V43" s="184"/>
      <c r="W43" s="184"/>
      <c r="X43" s="184"/>
      <c r="Y43" s="184"/>
      <c r="Z43" s="184"/>
      <c r="AA43" s="184"/>
      <c r="AB43" s="184"/>
      <c r="AC43" s="184"/>
      <c r="AD43" s="184"/>
      <c r="AE43" s="184"/>
      <c r="AF43" s="184"/>
      <c r="AG43" s="184"/>
      <c r="AH43" s="184"/>
      <c r="AI43" s="184"/>
      <c r="AJ43" s="184"/>
      <c r="AK43" s="184"/>
      <c r="AL43" s="184"/>
      <c r="AM43" s="185"/>
    </row>
    <row r="44" spans="1:39" ht="9.75" customHeight="1">
      <c r="A44" s="183"/>
      <c r="B44" s="184"/>
      <c r="C44" s="184"/>
      <c r="D44" s="184"/>
      <c r="E44" s="184"/>
      <c r="F44" s="184"/>
      <c r="G44" s="184"/>
      <c r="H44" s="184"/>
      <c r="I44" s="184"/>
      <c r="J44" s="184"/>
      <c r="K44" s="184"/>
      <c r="L44" s="184"/>
      <c r="M44" s="184"/>
      <c r="N44" s="184"/>
      <c r="O44" s="184"/>
      <c r="P44" s="184"/>
      <c r="Q44" s="184"/>
      <c r="R44" s="184"/>
      <c r="S44" s="184"/>
      <c r="T44" s="184"/>
      <c r="U44" s="184"/>
      <c r="V44" s="184"/>
      <c r="W44" s="184"/>
      <c r="X44" s="184"/>
      <c r="Y44" s="184"/>
      <c r="Z44" s="184"/>
      <c r="AA44" s="184"/>
      <c r="AB44" s="184"/>
      <c r="AC44" s="184"/>
      <c r="AD44" s="184"/>
      <c r="AE44" s="184"/>
      <c r="AF44" s="184"/>
      <c r="AG44" s="184"/>
      <c r="AH44" s="184"/>
      <c r="AI44" s="184"/>
      <c r="AJ44" s="184"/>
      <c r="AK44" s="184"/>
      <c r="AL44" s="184"/>
      <c r="AM44" s="185"/>
    </row>
    <row r="45" spans="1:39" ht="9.75" customHeight="1">
      <c r="A45" s="183"/>
      <c r="B45" s="184"/>
      <c r="C45" s="184"/>
      <c r="D45" s="184"/>
      <c r="E45" s="184"/>
      <c r="F45" s="184"/>
      <c r="G45" s="184"/>
      <c r="H45" s="184"/>
      <c r="I45" s="184"/>
      <c r="J45" s="184"/>
      <c r="K45" s="184"/>
      <c r="L45" s="184"/>
      <c r="M45" s="184"/>
      <c r="N45" s="184"/>
      <c r="O45" s="184"/>
      <c r="P45" s="184"/>
      <c r="Q45" s="184"/>
      <c r="R45" s="184"/>
      <c r="S45" s="184"/>
      <c r="T45" s="184"/>
      <c r="U45" s="184"/>
      <c r="V45" s="184"/>
      <c r="W45" s="184"/>
      <c r="X45" s="184"/>
      <c r="Y45" s="184"/>
      <c r="Z45" s="184"/>
      <c r="AA45" s="184"/>
      <c r="AB45" s="184"/>
      <c r="AC45" s="184"/>
      <c r="AD45" s="184"/>
      <c r="AE45" s="184"/>
      <c r="AF45" s="184"/>
      <c r="AG45" s="184"/>
      <c r="AH45" s="184"/>
      <c r="AI45" s="184"/>
      <c r="AJ45" s="184"/>
      <c r="AK45" s="184"/>
      <c r="AL45" s="184"/>
      <c r="AM45" s="185"/>
    </row>
    <row r="46" spans="1:39" ht="9.75" customHeight="1">
      <c r="A46" s="183"/>
      <c r="B46" s="184"/>
      <c r="C46" s="184"/>
      <c r="D46" s="184"/>
      <c r="E46" s="184"/>
      <c r="F46" s="184"/>
      <c r="G46" s="184"/>
      <c r="H46" s="184"/>
      <c r="I46" s="184"/>
      <c r="J46" s="184"/>
      <c r="K46" s="184"/>
      <c r="L46" s="184"/>
      <c r="M46" s="184"/>
      <c r="N46" s="184"/>
      <c r="O46" s="184"/>
      <c r="P46" s="184"/>
      <c r="Q46" s="184"/>
      <c r="R46" s="184"/>
      <c r="S46" s="184"/>
      <c r="T46" s="184"/>
      <c r="U46" s="184"/>
      <c r="V46" s="184"/>
      <c r="W46" s="184"/>
      <c r="X46" s="184"/>
      <c r="Y46" s="184"/>
      <c r="Z46" s="184"/>
      <c r="AA46" s="184"/>
      <c r="AB46" s="184"/>
      <c r="AC46" s="184"/>
      <c r="AD46" s="184"/>
      <c r="AE46" s="184"/>
      <c r="AF46" s="184"/>
      <c r="AG46" s="184"/>
      <c r="AH46" s="184"/>
      <c r="AI46" s="184"/>
      <c r="AJ46" s="184"/>
      <c r="AK46" s="184"/>
      <c r="AL46" s="184"/>
      <c r="AM46" s="185"/>
    </row>
    <row r="47" spans="1:39" ht="9.75" customHeight="1">
      <c r="A47" s="183"/>
      <c r="B47" s="184"/>
      <c r="C47" s="184"/>
      <c r="D47" s="184"/>
      <c r="E47" s="184"/>
      <c r="F47" s="184"/>
      <c r="G47" s="184"/>
      <c r="H47" s="184"/>
      <c r="I47" s="184"/>
      <c r="J47" s="184"/>
      <c r="K47" s="184"/>
      <c r="L47" s="184"/>
      <c r="M47" s="184"/>
      <c r="N47" s="184"/>
      <c r="O47" s="184"/>
      <c r="P47" s="184"/>
      <c r="Q47" s="184"/>
      <c r="R47" s="184"/>
      <c r="S47" s="184"/>
      <c r="T47" s="184"/>
      <c r="U47" s="184"/>
      <c r="V47" s="184"/>
      <c r="W47" s="184"/>
      <c r="X47" s="184"/>
      <c r="Y47" s="184"/>
      <c r="Z47" s="184"/>
      <c r="AA47" s="184"/>
      <c r="AB47" s="184"/>
      <c r="AC47" s="184"/>
      <c r="AD47" s="184"/>
      <c r="AE47" s="184"/>
      <c r="AF47" s="184"/>
      <c r="AG47" s="184"/>
      <c r="AH47" s="184"/>
      <c r="AI47" s="184"/>
      <c r="AJ47" s="184"/>
      <c r="AK47" s="184"/>
      <c r="AL47" s="184"/>
      <c r="AM47" s="185"/>
    </row>
    <row r="48" spans="1:39" ht="9.75" customHeight="1">
      <c r="A48" s="183"/>
      <c r="B48" s="184"/>
      <c r="C48" s="184"/>
      <c r="D48" s="184"/>
      <c r="E48" s="184"/>
      <c r="F48" s="184"/>
      <c r="G48" s="184"/>
      <c r="H48" s="184"/>
      <c r="I48" s="184"/>
      <c r="J48" s="184"/>
      <c r="K48" s="184"/>
      <c r="L48" s="184"/>
      <c r="M48" s="184"/>
      <c r="N48" s="184"/>
      <c r="O48" s="184"/>
      <c r="P48" s="184"/>
      <c r="Q48" s="184"/>
      <c r="R48" s="184"/>
      <c r="S48" s="184"/>
      <c r="T48" s="184"/>
      <c r="U48" s="184"/>
      <c r="V48" s="184"/>
      <c r="W48" s="184"/>
      <c r="X48" s="184"/>
      <c r="Y48" s="184"/>
      <c r="Z48" s="184"/>
      <c r="AA48" s="184"/>
      <c r="AB48" s="184"/>
      <c r="AC48" s="184"/>
      <c r="AD48" s="184"/>
      <c r="AE48" s="184"/>
      <c r="AF48" s="184"/>
      <c r="AG48" s="184"/>
      <c r="AH48" s="184"/>
      <c r="AI48" s="184"/>
      <c r="AJ48" s="184"/>
      <c r="AK48" s="184"/>
      <c r="AL48" s="184"/>
      <c r="AM48" s="185"/>
    </row>
    <row r="49" spans="1:61" ht="9.75" customHeight="1">
      <c r="A49" s="183"/>
      <c r="B49" s="184"/>
      <c r="C49" s="184"/>
      <c r="D49" s="184"/>
      <c r="E49" s="184"/>
      <c r="F49" s="184"/>
      <c r="G49" s="184"/>
      <c r="H49" s="184"/>
      <c r="I49" s="184"/>
      <c r="J49" s="184"/>
      <c r="K49" s="184"/>
      <c r="L49" s="184"/>
      <c r="M49" s="184"/>
      <c r="N49" s="184"/>
      <c r="O49" s="184"/>
      <c r="P49" s="184"/>
      <c r="Q49" s="184"/>
      <c r="R49" s="184"/>
      <c r="S49" s="184"/>
      <c r="T49" s="184"/>
      <c r="U49" s="184"/>
      <c r="V49" s="184"/>
      <c r="W49" s="184"/>
      <c r="X49" s="184"/>
      <c r="Y49" s="184"/>
      <c r="Z49" s="184"/>
      <c r="AA49" s="184"/>
      <c r="AB49" s="184"/>
      <c r="AC49" s="184"/>
      <c r="AD49" s="184"/>
      <c r="AE49" s="184"/>
      <c r="AF49" s="184"/>
      <c r="AG49" s="184"/>
      <c r="AH49" s="184"/>
      <c r="AI49" s="184"/>
      <c r="AJ49" s="184"/>
      <c r="AK49" s="184"/>
      <c r="AL49" s="184"/>
      <c r="AM49" s="185"/>
    </row>
    <row r="50" spans="1:61" ht="9.75" customHeight="1">
      <c r="A50" s="183"/>
      <c r="B50" s="184"/>
      <c r="C50" s="184"/>
      <c r="D50" s="184"/>
      <c r="E50" s="184"/>
      <c r="F50" s="184"/>
      <c r="G50" s="184"/>
      <c r="H50" s="184"/>
      <c r="I50" s="184"/>
      <c r="J50" s="184"/>
      <c r="K50" s="184"/>
      <c r="L50" s="184"/>
      <c r="M50" s="184"/>
      <c r="N50" s="184"/>
      <c r="O50" s="184"/>
      <c r="P50" s="184"/>
      <c r="Q50" s="184"/>
      <c r="R50" s="184"/>
      <c r="S50" s="184"/>
      <c r="T50" s="184"/>
      <c r="U50" s="184"/>
      <c r="V50" s="184"/>
      <c r="W50" s="184"/>
      <c r="X50" s="184"/>
      <c r="Y50" s="184"/>
      <c r="Z50" s="184"/>
      <c r="AA50" s="184"/>
      <c r="AB50" s="184"/>
      <c r="AC50" s="184"/>
      <c r="AD50" s="184"/>
      <c r="AE50" s="184"/>
      <c r="AF50" s="184"/>
      <c r="AG50" s="184"/>
      <c r="AH50" s="184"/>
      <c r="AI50" s="184"/>
      <c r="AJ50" s="184"/>
      <c r="AK50" s="184"/>
      <c r="AL50" s="184"/>
      <c r="AM50" s="185"/>
    </row>
    <row r="51" spans="1:61" ht="9.75" customHeight="1">
      <c r="A51" s="183"/>
      <c r="B51" s="184"/>
      <c r="C51" s="184"/>
      <c r="D51" s="184"/>
      <c r="E51" s="184"/>
      <c r="F51" s="184"/>
      <c r="G51" s="184"/>
      <c r="H51" s="184"/>
      <c r="I51" s="184"/>
      <c r="J51" s="184"/>
      <c r="K51" s="184"/>
      <c r="L51" s="184"/>
      <c r="M51" s="184"/>
      <c r="N51" s="184"/>
      <c r="O51" s="184"/>
      <c r="P51" s="184"/>
      <c r="Q51" s="184"/>
      <c r="R51" s="184"/>
      <c r="S51" s="184"/>
      <c r="T51" s="184"/>
      <c r="U51" s="184"/>
      <c r="V51" s="184"/>
      <c r="W51" s="184"/>
      <c r="X51" s="184"/>
      <c r="Y51" s="184"/>
      <c r="Z51" s="184"/>
      <c r="AA51" s="184"/>
      <c r="AB51" s="184"/>
      <c r="AC51" s="184"/>
      <c r="AD51" s="184"/>
      <c r="AE51" s="184"/>
      <c r="AF51" s="184"/>
      <c r="AG51" s="184"/>
      <c r="AH51" s="184"/>
      <c r="AI51" s="184"/>
      <c r="AJ51" s="184"/>
      <c r="AK51" s="184"/>
      <c r="AL51" s="184"/>
      <c r="AM51" s="185"/>
    </row>
    <row r="52" spans="1:61" ht="9.75" customHeight="1">
      <c r="A52" s="183"/>
      <c r="B52" s="184"/>
      <c r="C52" s="184"/>
      <c r="D52" s="184"/>
      <c r="E52" s="184"/>
      <c r="F52" s="184"/>
      <c r="G52" s="184"/>
      <c r="H52" s="184"/>
      <c r="I52" s="184"/>
      <c r="J52" s="184"/>
      <c r="K52" s="184"/>
      <c r="L52" s="184"/>
      <c r="M52" s="184"/>
      <c r="N52" s="184"/>
      <c r="O52" s="184"/>
      <c r="P52" s="184"/>
      <c r="Q52" s="184"/>
      <c r="R52" s="184"/>
      <c r="S52" s="184"/>
      <c r="T52" s="184"/>
      <c r="U52" s="184"/>
      <c r="V52" s="184"/>
      <c r="W52" s="184"/>
      <c r="X52" s="184"/>
      <c r="Y52" s="184"/>
      <c r="Z52" s="184"/>
      <c r="AA52" s="184"/>
      <c r="AB52" s="184"/>
      <c r="AC52" s="184"/>
      <c r="AD52" s="184"/>
      <c r="AE52" s="184"/>
      <c r="AF52" s="184"/>
      <c r="AG52" s="184"/>
      <c r="AH52" s="184"/>
      <c r="AI52" s="184"/>
      <c r="AJ52" s="184"/>
      <c r="AK52" s="184"/>
      <c r="AL52" s="184"/>
      <c r="AM52" s="185"/>
    </row>
    <row r="53" spans="1:61" ht="9.75" customHeight="1">
      <c r="A53" s="183"/>
      <c r="B53" s="184"/>
      <c r="C53" s="184"/>
      <c r="D53" s="184"/>
      <c r="E53" s="184"/>
      <c r="F53" s="184"/>
      <c r="G53" s="184"/>
      <c r="H53" s="184"/>
      <c r="I53" s="184"/>
      <c r="J53" s="184"/>
      <c r="K53" s="184"/>
      <c r="L53" s="184"/>
      <c r="M53" s="184"/>
      <c r="N53" s="184"/>
      <c r="O53" s="184"/>
      <c r="P53" s="184"/>
      <c r="Q53" s="184"/>
      <c r="R53" s="184"/>
      <c r="S53" s="184"/>
      <c r="T53" s="184"/>
      <c r="U53" s="184"/>
      <c r="V53" s="184"/>
      <c r="W53" s="184"/>
      <c r="X53" s="184"/>
      <c r="Y53" s="184"/>
      <c r="Z53" s="184"/>
      <c r="AA53" s="184"/>
      <c r="AB53" s="184"/>
      <c r="AC53" s="184"/>
      <c r="AD53" s="184"/>
      <c r="AE53" s="184"/>
      <c r="AF53" s="184"/>
      <c r="AG53" s="184"/>
      <c r="AH53" s="184"/>
      <c r="AI53" s="184"/>
      <c r="AJ53" s="184"/>
      <c r="AK53" s="184"/>
      <c r="AL53" s="184"/>
      <c r="AM53" s="185"/>
    </row>
    <row r="54" spans="1:61" ht="9.75" customHeight="1">
      <c r="A54" s="183"/>
      <c r="B54" s="184"/>
      <c r="C54" s="184"/>
      <c r="D54" s="184"/>
      <c r="E54" s="184"/>
      <c r="F54" s="184"/>
      <c r="G54" s="184"/>
      <c r="H54" s="184"/>
      <c r="I54" s="184"/>
      <c r="J54" s="184"/>
      <c r="K54" s="184"/>
      <c r="L54" s="184"/>
      <c r="M54" s="184"/>
      <c r="N54" s="184"/>
      <c r="O54" s="184"/>
      <c r="P54" s="184"/>
      <c r="Q54" s="184"/>
      <c r="R54" s="184"/>
      <c r="S54" s="184"/>
      <c r="T54" s="184"/>
      <c r="U54" s="184"/>
      <c r="V54" s="184"/>
      <c r="W54" s="184"/>
      <c r="X54" s="184"/>
      <c r="Y54" s="184"/>
      <c r="Z54" s="184"/>
      <c r="AA54" s="184"/>
      <c r="AB54" s="184"/>
      <c r="AC54" s="184"/>
      <c r="AD54" s="184"/>
      <c r="AE54" s="184"/>
      <c r="AF54" s="184"/>
      <c r="AG54" s="184"/>
      <c r="AH54" s="184"/>
      <c r="AI54" s="184"/>
      <c r="AJ54" s="184"/>
      <c r="AK54" s="184"/>
      <c r="AL54" s="184"/>
      <c r="AM54" s="185"/>
    </row>
    <row r="55" spans="1:61" ht="9.75" customHeight="1">
      <c r="A55" s="183"/>
      <c r="B55" s="184"/>
      <c r="C55" s="184"/>
      <c r="D55" s="184"/>
      <c r="E55" s="184"/>
      <c r="F55" s="184"/>
      <c r="G55" s="184"/>
      <c r="H55" s="184"/>
      <c r="I55" s="184"/>
      <c r="J55" s="184"/>
      <c r="K55" s="184"/>
      <c r="L55" s="184"/>
      <c r="M55" s="184"/>
      <c r="N55" s="184"/>
      <c r="O55" s="184"/>
      <c r="P55" s="184"/>
      <c r="Q55" s="184"/>
      <c r="R55" s="184"/>
      <c r="S55" s="184"/>
      <c r="T55" s="184"/>
      <c r="U55" s="184"/>
      <c r="V55" s="184"/>
      <c r="W55" s="184"/>
      <c r="X55" s="184"/>
      <c r="Y55" s="184"/>
      <c r="Z55" s="184"/>
      <c r="AA55" s="184"/>
      <c r="AB55" s="184"/>
      <c r="AC55" s="184"/>
      <c r="AD55" s="184"/>
      <c r="AE55" s="184"/>
      <c r="AF55" s="184"/>
      <c r="AG55" s="184"/>
      <c r="AH55" s="184"/>
      <c r="AI55" s="184"/>
      <c r="AJ55" s="184"/>
      <c r="AK55" s="184"/>
      <c r="AL55" s="184"/>
      <c r="AM55" s="185"/>
    </row>
    <row r="56" spans="1:61" ht="9.75" customHeight="1">
      <c r="A56" s="183"/>
      <c r="B56" s="184"/>
      <c r="C56" s="184"/>
      <c r="D56" s="184"/>
      <c r="E56" s="184"/>
      <c r="F56" s="184"/>
      <c r="G56" s="184"/>
      <c r="H56" s="184"/>
      <c r="I56" s="184"/>
      <c r="J56" s="184"/>
      <c r="K56" s="184"/>
      <c r="L56" s="184"/>
      <c r="M56" s="184"/>
      <c r="N56" s="184"/>
      <c r="O56" s="184"/>
      <c r="P56" s="184"/>
      <c r="Q56" s="184"/>
      <c r="R56" s="184"/>
      <c r="S56" s="184"/>
      <c r="T56" s="184"/>
      <c r="U56" s="184"/>
      <c r="V56" s="184"/>
      <c r="W56" s="184"/>
      <c r="X56" s="184"/>
      <c r="Y56" s="184"/>
      <c r="Z56" s="184"/>
      <c r="AA56" s="184"/>
      <c r="AB56" s="184"/>
      <c r="AC56" s="184"/>
      <c r="AD56" s="184"/>
      <c r="AE56" s="184"/>
      <c r="AF56" s="184"/>
      <c r="AG56" s="184"/>
      <c r="AH56" s="184"/>
      <c r="AI56" s="184"/>
      <c r="AJ56" s="184"/>
      <c r="AK56" s="184"/>
      <c r="AL56" s="184"/>
      <c r="AM56" s="185"/>
    </row>
    <row r="57" spans="1:61" ht="9.75" customHeight="1">
      <c r="A57" s="183"/>
      <c r="B57" s="184"/>
      <c r="C57" s="184"/>
      <c r="D57" s="184"/>
      <c r="E57" s="184"/>
      <c r="F57" s="184"/>
      <c r="G57" s="184"/>
      <c r="H57" s="184"/>
      <c r="I57" s="184"/>
      <c r="J57" s="184"/>
      <c r="K57" s="184"/>
      <c r="L57" s="184"/>
      <c r="M57" s="184"/>
      <c r="N57" s="184"/>
      <c r="O57" s="184"/>
      <c r="P57" s="184"/>
      <c r="Q57" s="184"/>
      <c r="R57" s="184"/>
      <c r="S57" s="184"/>
      <c r="T57" s="184"/>
      <c r="U57" s="184"/>
      <c r="V57" s="184"/>
      <c r="W57" s="184"/>
      <c r="X57" s="184"/>
      <c r="Y57" s="184"/>
      <c r="Z57" s="184"/>
      <c r="AA57" s="184"/>
      <c r="AB57" s="184"/>
      <c r="AC57" s="184"/>
      <c r="AD57" s="184"/>
      <c r="AE57" s="184"/>
      <c r="AF57" s="184"/>
      <c r="AG57" s="184"/>
      <c r="AH57" s="184"/>
      <c r="AI57" s="184"/>
      <c r="AJ57" s="184"/>
      <c r="AK57" s="184"/>
      <c r="AL57" s="184"/>
      <c r="AM57" s="185"/>
    </row>
    <row r="58" spans="1:61" ht="9.75" customHeight="1">
      <c r="A58" s="183"/>
      <c r="B58" s="184"/>
      <c r="C58" s="184"/>
      <c r="D58" s="184"/>
      <c r="E58" s="184"/>
      <c r="F58" s="184"/>
      <c r="G58" s="184"/>
      <c r="H58" s="184"/>
      <c r="I58" s="184"/>
      <c r="J58" s="184"/>
      <c r="K58" s="184"/>
      <c r="L58" s="184"/>
      <c r="M58" s="184"/>
      <c r="N58" s="184"/>
      <c r="O58" s="184"/>
      <c r="P58" s="184"/>
      <c r="Q58" s="184"/>
      <c r="R58" s="184"/>
      <c r="S58" s="184"/>
      <c r="T58" s="184"/>
      <c r="U58" s="184"/>
      <c r="V58" s="184"/>
      <c r="W58" s="184"/>
      <c r="X58" s="184"/>
      <c r="Y58" s="184"/>
      <c r="Z58" s="184"/>
      <c r="AA58" s="184"/>
      <c r="AB58" s="184"/>
      <c r="AC58" s="184"/>
      <c r="AD58" s="184"/>
      <c r="AE58" s="184"/>
      <c r="AF58" s="184"/>
      <c r="AG58" s="184"/>
      <c r="AH58" s="184"/>
      <c r="AI58" s="184"/>
      <c r="AJ58" s="184"/>
      <c r="AK58" s="184"/>
      <c r="AL58" s="184"/>
      <c r="AM58" s="185"/>
    </row>
    <row r="59" spans="1:61" ht="409.2" customHeight="1">
      <c r="A59" s="183"/>
      <c r="B59" s="184"/>
      <c r="C59" s="184"/>
      <c r="D59" s="184"/>
      <c r="E59" s="184"/>
      <c r="F59" s="184"/>
      <c r="G59" s="184"/>
      <c r="H59" s="184"/>
      <c r="I59" s="184"/>
      <c r="J59" s="184"/>
      <c r="K59" s="184"/>
      <c r="L59" s="184"/>
      <c r="M59" s="184"/>
      <c r="N59" s="184"/>
      <c r="O59" s="184"/>
      <c r="P59" s="184"/>
      <c r="Q59" s="184"/>
      <c r="R59" s="184"/>
      <c r="S59" s="184"/>
      <c r="T59" s="184"/>
      <c r="U59" s="184"/>
      <c r="V59" s="184"/>
      <c r="W59" s="184"/>
      <c r="X59" s="184"/>
      <c r="Y59" s="184"/>
      <c r="Z59" s="184"/>
      <c r="AA59" s="184"/>
      <c r="AB59" s="184"/>
      <c r="AC59" s="184"/>
      <c r="AD59" s="184"/>
      <c r="AE59" s="184"/>
      <c r="AF59" s="184"/>
      <c r="AG59" s="184"/>
      <c r="AH59" s="184"/>
      <c r="AI59" s="184"/>
      <c r="AJ59" s="184"/>
      <c r="AK59" s="184"/>
      <c r="AL59" s="184"/>
      <c r="AM59" s="185"/>
    </row>
    <row r="60" spans="1:61" ht="241.2" customHeight="1">
      <c r="A60" s="186"/>
      <c r="B60" s="187"/>
      <c r="C60" s="187"/>
      <c r="D60" s="187"/>
      <c r="E60" s="187"/>
      <c r="F60" s="187"/>
      <c r="G60" s="187"/>
      <c r="H60" s="187"/>
      <c r="I60" s="187"/>
      <c r="J60" s="187"/>
      <c r="K60" s="187"/>
      <c r="L60" s="187"/>
      <c r="M60" s="187"/>
      <c r="N60" s="187"/>
      <c r="O60" s="187"/>
      <c r="P60" s="187"/>
      <c r="Q60" s="187"/>
      <c r="R60" s="187"/>
      <c r="S60" s="187"/>
      <c r="T60" s="187"/>
      <c r="U60" s="187"/>
      <c r="V60" s="187"/>
      <c r="W60" s="187"/>
      <c r="X60" s="187"/>
      <c r="Y60" s="187"/>
      <c r="Z60" s="187"/>
      <c r="AA60" s="187"/>
      <c r="AB60" s="187"/>
      <c r="AC60" s="187"/>
      <c r="AD60" s="187"/>
      <c r="AE60" s="187"/>
      <c r="AF60" s="187"/>
      <c r="AG60" s="187"/>
      <c r="AH60" s="187"/>
      <c r="AI60" s="187"/>
      <c r="AJ60" s="187"/>
      <c r="AK60" s="187"/>
      <c r="AL60" s="187"/>
      <c r="AM60" s="188"/>
    </row>
    <row r="61" spans="1:61" ht="10.8" customHeight="1">
      <c r="A61" s="158" t="s">
        <v>121</v>
      </c>
      <c r="B61" s="154"/>
      <c r="C61" s="154"/>
      <c r="D61" s="154"/>
      <c r="E61" s="154"/>
      <c r="F61" s="154"/>
      <c r="G61" s="154"/>
      <c r="H61" s="154"/>
      <c r="I61" s="154"/>
      <c r="J61" s="154"/>
      <c r="K61" s="154"/>
      <c r="L61" s="154"/>
      <c r="M61" s="154"/>
      <c r="N61" s="154"/>
      <c r="O61" s="154"/>
      <c r="P61" s="154"/>
      <c r="Q61" s="154"/>
      <c r="R61" s="154"/>
      <c r="S61" s="154"/>
      <c r="T61" s="154"/>
      <c r="U61" s="154"/>
      <c r="V61" s="154"/>
      <c r="W61" s="154"/>
      <c r="X61" s="154"/>
      <c r="Y61" s="154"/>
      <c r="Z61" s="154"/>
      <c r="AA61" s="154"/>
      <c r="AB61" s="154"/>
      <c r="AC61" s="154"/>
      <c r="AD61" s="154"/>
      <c r="AE61" s="154"/>
      <c r="AF61" s="154"/>
      <c r="AG61" s="154"/>
      <c r="AH61" s="154"/>
      <c r="AI61" s="154"/>
      <c r="AJ61" s="154"/>
      <c r="AK61" s="154"/>
      <c r="AL61" s="154"/>
      <c r="AM61" s="155"/>
    </row>
    <row r="62" spans="1:61" ht="13.2" customHeight="1">
      <c r="A62" s="189"/>
      <c r="B62" s="82"/>
      <c r="C62" s="82"/>
      <c r="D62" s="82"/>
      <c r="E62" s="82"/>
      <c r="F62" s="82"/>
      <c r="G62" s="82"/>
      <c r="H62" s="82"/>
      <c r="I62" s="82"/>
      <c r="J62" s="82"/>
      <c r="K62" s="82"/>
      <c r="L62" s="82"/>
      <c r="M62" s="82"/>
      <c r="N62" s="82"/>
      <c r="O62" s="82"/>
      <c r="P62" s="82"/>
      <c r="Q62" s="82"/>
      <c r="R62" s="82"/>
      <c r="S62" s="82"/>
      <c r="T62" s="82"/>
      <c r="U62" s="82"/>
      <c r="V62" s="82"/>
      <c r="W62" s="82"/>
      <c r="X62" s="82"/>
      <c r="Y62" s="82"/>
      <c r="Z62" s="82"/>
      <c r="AA62" s="82"/>
      <c r="AB62" s="82"/>
      <c r="AC62" s="82"/>
      <c r="AD62" s="82"/>
      <c r="AE62" s="82"/>
      <c r="AF62" s="82"/>
      <c r="AG62" s="82"/>
      <c r="AH62" s="82"/>
      <c r="AI62" s="82"/>
      <c r="AJ62" s="82"/>
      <c r="AK62" s="82"/>
      <c r="AL62" s="82"/>
      <c r="AM62" s="138"/>
    </row>
    <row r="63" spans="1:61" ht="76.8" customHeight="1">
      <c r="A63" s="150" t="s">
        <v>1275</v>
      </c>
      <c r="B63" s="151"/>
      <c r="C63" s="151"/>
      <c r="D63" s="151"/>
      <c r="E63" s="151"/>
      <c r="F63" s="151"/>
      <c r="G63" s="151"/>
      <c r="H63" s="151"/>
      <c r="I63" s="151"/>
      <c r="J63" s="151"/>
      <c r="K63" s="151"/>
      <c r="L63" s="151"/>
      <c r="M63" s="151"/>
      <c r="N63" s="151"/>
      <c r="O63" s="151"/>
      <c r="P63" s="151"/>
      <c r="Q63" s="151"/>
      <c r="R63" s="151"/>
      <c r="S63" s="151"/>
      <c r="T63" s="151"/>
      <c r="U63" s="151"/>
      <c r="V63" s="151"/>
      <c r="W63" s="151"/>
      <c r="X63" s="151"/>
      <c r="Y63" s="151"/>
      <c r="Z63" s="151"/>
      <c r="AA63" s="151"/>
      <c r="AB63" s="151"/>
      <c r="AC63" s="151"/>
      <c r="AD63" s="151"/>
      <c r="AE63" s="151"/>
      <c r="AF63" s="151"/>
      <c r="AG63" s="151"/>
      <c r="AH63" s="151"/>
      <c r="AI63" s="151"/>
      <c r="AJ63" s="151"/>
      <c r="AK63" s="151"/>
      <c r="AL63" s="151"/>
      <c r="AM63" s="152"/>
      <c r="BH63" s="1" t="s">
        <v>31</v>
      </c>
      <c r="BI63" s="1" t="str">
        <f>"ITEM"&amp;BH63&amp; BG63 &amp;"="&amp; IF(TRIM($A63)="","",$A63)</f>
        <v xml:space="preserve">ITEM2_1=（１）本人確認情報の管理及び提供等に関する事務
１．本人確認情報の更新に関する事務
　1-①.大阪府内市町村において受け付けた住民の異動に関する情報を、大阪府内市町村ＣＳを通じて大阪府サーバに通知する。
　1-②.大阪府サーバにおいて、市町村より受領した本人確認情報を元に都道府県知事保存本人確認情報ファイルを更新する。
　1-③.機構に対し、住民基本台帳ネットワークを介して、本人確認情報の更新を通知する。
２．大阪府の他の執行機関への情報提供又は他部署への移転
　2-①.大阪府の他の執行機関又は他部署において、個人番号又は５情報等をキーワードとした本人確認情報の照会を行う。
　2-②.大阪府知事において、提示されたキーワードを元に都道府県知事保存本人確認情報ファイルを検索し、 照会元に対し、当該個人の本人確認情報を提供・移転する。
※検索対象者が他都道府県の場合は全国サーバに対して検索の要求を行う。
※一括提供の方式により本人確認情報を提供・移転する場合には、大阪府知事において、総務部市町村局行政課に設置する業務端末を操作し、個人番号を利用する事務については専用線を用いて、個人番号を利用しない事務については電子記録媒体を用いて提供・移転する。
３．本人確認情報の開示に関する事務
　3-①.住民より本人確認情報の開示請求を受け付ける。（※特定個人情報を含まない）
　3-②.開示請求者（住民）に対し、都道府県知事保存本人確認情報ファイルに記録された当該個人の本人確認情報を開示する。
４．機構への情報照会に係る事務
　4-①.機構に対し、個人番号又は５情報等をキーワードとした本人確認情報の照会を行う。
　4-②.機構より、当該個人の本人確認情報を受領する。
５．本人確認情報検索に関する事務
　5-①.５情報の組み合わせを検索キーに都道府県知事保存本人確認情報を検索する。
６.本人確認情報整合
　6-①.市町村ＣＳより、大阪府サーバに対し、整合性確認用の本人確認情報を送付する。
　6-②.大阪府サーバにおいて、市町村ＣＳより受領した整合性確認用の本人確認情報を用いて都道府県知事保存本人確認情報
　　　 ファイルの整合性確認を行う。
　6-③.大阪府サーバより、市町村ＣＳに対して整合性確認結果を通知する。
（２）附票本人確認情報の管理及び提供等に関する事務
１．附票本人確認情報の更新に関する事務
　1-①.大阪府内市町村において受け付けた住民の異動に関する情報を、大阪府内市町村ＣＳを通じて附票大阪府サーバに通知する。
　1-②.附票大阪府サーバにおいて、市町村より受領した附票本人確認情報を元に都道府県知事保存附票本人確認情報ファイルを更新する。
　1-③.機構に対し、住民基本台帳ネットワークを介して、附票本人確認情報の更新を通知する。
２．大阪府の他の執行機関への情報提供又は他部署への移転
　2-①.大阪府の他の執行機関又は他部署において、５情報等をキーワードとした附票本人確認情報の照会を行う。
　2-②.大阪府知事において、提示されたキーワードを元に都道府県知事保存附票本人確認情報ファイルを検索し、 照会元に対し、当該個人の附票本人確認情報を提供・移転する。
　その際、番号法で認められた場合に限り、大阪府の他の執行機関からの求めに応じ、附票本人確認情報の提供・移転に併せて当該個人の住民票コードを用いて、都道府県知事保存本人確認情報ファイルから個人番号を抽出し、照会元に提供・移転する場合がある。
※検索対象者が他都道府県の場合は附票全国サーバに対して検索の要求を行う。
※一括提供の方式により附票本人確認情報を提供する場合には、大阪府知事において、総務部市町村局行政課に設置する業務端末を操作し、個人番号を利用する事務については専用線を用いて、個人番号を利用しない事務については電子記録媒体を用いて提供・移転する。
３．附票本人確認情報の開示に関する事務
　3-①.住民より附票本人確認情報の開示請求を受け付ける。
　3-②.開示請求者（住民）に対し、都道府県知事保存附票本人確認情報ファイルに記録された当該個人の附票本人確認情報を開示する。
４．機構への情報照会に係る事務
　4-①.機構に対し、５情報等をキーワードとした附票本人確認情報の照会を行う。
　4-②.機構より、当該個人の附票本人確認情報を受領する。
５．附票本人確認情報検索に関する事務
　5-①.５情報の組み合わせを検索キーに都道府県知事保存附票本人確認情報を検索する。
６.附票本人確認情報整合
　6-①.市町村ＣＳより、附票大阪府サーバに対し、整合性確認用の附票本人確認情報を送付する。
　6-②.附票大阪府サーバにおいて、市町村ＣＳより受領した整合性確認用の附票本人確認情報を用いて都道府県知事保存附票本人確認情報 ファイルの整合性確認を行う。
　6-③.附票大阪府サーバより、市町村ＣＳに対して整合性確認結果を通知する。
</v>
      </c>
    </row>
    <row r="64" spans="1:61" ht="79.2" customHeight="1">
      <c r="A64" s="150"/>
      <c r="B64" s="151"/>
      <c r="C64" s="151"/>
      <c r="D64" s="151"/>
      <c r="E64" s="151"/>
      <c r="F64" s="151"/>
      <c r="G64" s="151"/>
      <c r="H64" s="151"/>
      <c r="I64" s="151"/>
      <c r="J64" s="151"/>
      <c r="K64" s="151"/>
      <c r="L64" s="151"/>
      <c r="M64" s="151"/>
      <c r="N64" s="151"/>
      <c r="O64" s="151"/>
      <c r="P64" s="151"/>
      <c r="Q64" s="151"/>
      <c r="R64" s="151"/>
      <c r="S64" s="151"/>
      <c r="T64" s="151"/>
      <c r="U64" s="151"/>
      <c r="V64" s="151"/>
      <c r="W64" s="151"/>
      <c r="X64" s="151"/>
      <c r="Y64" s="151"/>
      <c r="Z64" s="151"/>
      <c r="AA64" s="151"/>
      <c r="AB64" s="151"/>
      <c r="AC64" s="151"/>
      <c r="AD64" s="151"/>
      <c r="AE64" s="151"/>
      <c r="AF64" s="151"/>
      <c r="AG64" s="151"/>
      <c r="AH64" s="151"/>
      <c r="AI64" s="151"/>
      <c r="AJ64" s="151"/>
      <c r="AK64" s="151"/>
      <c r="AL64" s="151"/>
      <c r="AM64" s="152"/>
    </row>
    <row r="65" spans="1:61" ht="124.2" customHeight="1">
      <c r="A65" s="150"/>
      <c r="B65" s="151"/>
      <c r="C65" s="151"/>
      <c r="D65" s="151"/>
      <c r="E65" s="151"/>
      <c r="F65" s="151"/>
      <c r="G65" s="151"/>
      <c r="H65" s="151"/>
      <c r="I65" s="151"/>
      <c r="J65" s="151"/>
      <c r="K65" s="151"/>
      <c r="L65" s="151"/>
      <c r="M65" s="151"/>
      <c r="N65" s="151"/>
      <c r="O65" s="151"/>
      <c r="P65" s="151"/>
      <c r="Q65" s="151"/>
      <c r="R65" s="151"/>
      <c r="S65" s="151"/>
      <c r="T65" s="151"/>
      <c r="U65" s="151"/>
      <c r="V65" s="151"/>
      <c r="W65" s="151"/>
      <c r="X65" s="151"/>
      <c r="Y65" s="151"/>
      <c r="Z65" s="151"/>
      <c r="AA65" s="151"/>
      <c r="AB65" s="151"/>
      <c r="AC65" s="151"/>
      <c r="AD65" s="151"/>
      <c r="AE65" s="151"/>
      <c r="AF65" s="151"/>
      <c r="AG65" s="151"/>
      <c r="AH65" s="151"/>
      <c r="AI65" s="151"/>
      <c r="AJ65" s="151"/>
      <c r="AK65" s="151"/>
      <c r="AL65" s="151"/>
      <c r="AM65" s="152"/>
    </row>
    <row r="66" spans="1:61" ht="99" customHeight="1">
      <c r="A66" s="150"/>
      <c r="B66" s="151"/>
      <c r="C66" s="151"/>
      <c r="D66" s="151"/>
      <c r="E66" s="151"/>
      <c r="F66" s="151"/>
      <c r="G66" s="151"/>
      <c r="H66" s="151"/>
      <c r="I66" s="151"/>
      <c r="J66" s="151"/>
      <c r="K66" s="151"/>
      <c r="L66" s="151"/>
      <c r="M66" s="151"/>
      <c r="N66" s="151"/>
      <c r="O66" s="151"/>
      <c r="P66" s="151"/>
      <c r="Q66" s="151"/>
      <c r="R66" s="151"/>
      <c r="S66" s="151"/>
      <c r="T66" s="151"/>
      <c r="U66" s="151"/>
      <c r="V66" s="151"/>
      <c r="W66" s="151"/>
      <c r="X66" s="151"/>
      <c r="Y66" s="151"/>
      <c r="Z66" s="151"/>
      <c r="AA66" s="151"/>
      <c r="AB66" s="151"/>
      <c r="AC66" s="151"/>
      <c r="AD66" s="151"/>
      <c r="AE66" s="151"/>
      <c r="AF66" s="151"/>
      <c r="AG66" s="151"/>
      <c r="AH66" s="151"/>
      <c r="AI66" s="151"/>
      <c r="AJ66" s="151"/>
      <c r="AK66" s="151"/>
      <c r="AL66" s="151"/>
      <c r="AM66" s="152"/>
    </row>
    <row r="67" spans="1:61" ht="92.4" customHeight="1">
      <c r="A67" s="150"/>
      <c r="B67" s="151"/>
      <c r="C67" s="151"/>
      <c r="D67" s="151"/>
      <c r="E67" s="151"/>
      <c r="F67" s="151"/>
      <c r="G67" s="151"/>
      <c r="H67" s="151"/>
      <c r="I67" s="151"/>
      <c r="J67" s="151"/>
      <c r="K67" s="151"/>
      <c r="L67" s="151"/>
      <c r="M67" s="151"/>
      <c r="N67" s="151"/>
      <c r="O67" s="151"/>
      <c r="P67" s="151"/>
      <c r="Q67" s="151"/>
      <c r="R67" s="151"/>
      <c r="S67" s="151"/>
      <c r="T67" s="151"/>
      <c r="U67" s="151"/>
      <c r="V67" s="151"/>
      <c r="W67" s="151"/>
      <c r="X67" s="151"/>
      <c r="Y67" s="151"/>
      <c r="Z67" s="151"/>
      <c r="AA67" s="151"/>
      <c r="AB67" s="151"/>
      <c r="AC67" s="151"/>
      <c r="AD67" s="151"/>
      <c r="AE67" s="151"/>
      <c r="AF67" s="151"/>
      <c r="AG67" s="151"/>
      <c r="AH67" s="151"/>
      <c r="AI67" s="151"/>
      <c r="AJ67" s="151"/>
      <c r="AK67" s="151"/>
      <c r="AL67" s="151"/>
      <c r="AM67" s="152"/>
    </row>
    <row r="68" spans="1:61" ht="90" customHeight="1">
      <c r="A68" s="150"/>
      <c r="B68" s="151"/>
      <c r="C68" s="151"/>
      <c r="D68" s="151"/>
      <c r="E68" s="151"/>
      <c r="F68" s="151"/>
      <c r="G68" s="151"/>
      <c r="H68" s="151"/>
      <c r="I68" s="151"/>
      <c r="J68" s="151"/>
      <c r="K68" s="151"/>
      <c r="L68" s="151"/>
      <c r="M68" s="151"/>
      <c r="N68" s="151"/>
      <c r="O68" s="151"/>
      <c r="P68" s="151"/>
      <c r="Q68" s="151"/>
      <c r="R68" s="151"/>
      <c r="S68" s="151"/>
      <c r="T68" s="151"/>
      <c r="U68" s="151"/>
      <c r="V68" s="151"/>
      <c r="W68" s="151"/>
      <c r="X68" s="151"/>
      <c r="Y68" s="151"/>
      <c r="Z68" s="151"/>
      <c r="AA68" s="151"/>
      <c r="AB68" s="151"/>
      <c r="AC68" s="151"/>
      <c r="AD68" s="151"/>
      <c r="AE68" s="151"/>
      <c r="AF68" s="151"/>
      <c r="AG68" s="151"/>
      <c r="AH68" s="151"/>
      <c r="AI68" s="151"/>
      <c r="AJ68" s="151"/>
      <c r="AK68" s="151"/>
      <c r="AL68" s="151"/>
      <c r="AM68" s="152"/>
    </row>
    <row r="69" spans="1:61" ht="154.80000000000001" customHeight="1">
      <c r="A69" s="150"/>
      <c r="B69" s="151"/>
      <c r="C69" s="151"/>
      <c r="D69" s="151"/>
      <c r="E69" s="151"/>
      <c r="F69" s="151"/>
      <c r="G69" s="151"/>
      <c r="H69" s="151"/>
      <c r="I69" s="151"/>
      <c r="J69" s="151"/>
      <c r="K69" s="151"/>
      <c r="L69" s="151"/>
      <c r="M69" s="151"/>
      <c r="N69" s="151"/>
      <c r="O69" s="151"/>
      <c r="P69" s="151"/>
      <c r="Q69" s="151"/>
      <c r="R69" s="151"/>
      <c r="S69" s="151"/>
      <c r="T69" s="151"/>
      <c r="U69" s="151"/>
      <c r="V69" s="151"/>
      <c r="W69" s="151"/>
      <c r="X69" s="151"/>
      <c r="Y69" s="151"/>
      <c r="Z69" s="151"/>
      <c r="AA69" s="151"/>
      <c r="AB69" s="151"/>
      <c r="AC69" s="151"/>
      <c r="AD69" s="151"/>
      <c r="AE69" s="151"/>
      <c r="AF69" s="151"/>
      <c r="AG69" s="151"/>
      <c r="AH69" s="151"/>
      <c r="AI69" s="151"/>
      <c r="AJ69" s="151"/>
      <c r="AK69" s="151"/>
      <c r="AL69" s="151"/>
      <c r="AM69" s="152"/>
      <c r="BH69" s="1" t="s">
        <v>33</v>
      </c>
      <c r="BI69" s="1" t="str">
        <f>"ITEM"&amp;BH69&amp; BG69 &amp;"="&amp; IF(TRIM($A69)="","",$A69)</f>
        <v>ITEM2_2=</v>
      </c>
    </row>
    <row r="70" spans="1:61" ht="175.8" customHeight="1">
      <c r="A70" s="137"/>
      <c r="B70" s="128"/>
      <c r="C70" s="128"/>
      <c r="D70" s="128"/>
      <c r="E70" s="128"/>
      <c r="F70" s="128"/>
      <c r="G70" s="128"/>
      <c r="H70" s="128"/>
      <c r="I70" s="128"/>
      <c r="J70" s="128"/>
      <c r="K70" s="128"/>
      <c r="L70" s="128"/>
      <c r="M70" s="128"/>
      <c r="N70" s="128"/>
      <c r="O70" s="128"/>
      <c r="P70" s="128"/>
      <c r="Q70" s="128"/>
      <c r="R70" s="128"/>
      <c r="S70" s="128"/>
      <c r="T70" s="128"/>
      <c r="U70" s="128"/>
      <c r="V70" s="128"/>
      <c r="W70" s="128"/>
      <c r="X70" s="128"/>
      <c r="Y70" s="128"/>
      <c r="Z70" s="128"/>
      <c r="AA70" s="128"/>
      <c r="AB70" s="128"/>
      <c r="AC70" s="128"/>
      <c r="AD70" s="128"/>
      <c r="AE70" s="128"/>
      <c r="AF70" s="128"/>
      <c r="AG70" s="128"/>
      <c r="AH70" s="128"/>
      <c r="AI70" s="128"/>
      <c r="AJ70" s="128"/>
      <c r="AK70" s="128"/>
      <c r="AL70" s="128"/>
      <c r="AM70" s="129"/>
      <c r="BH70" s="1" t="s">
        <v>34</v>
      </c>
      <c r="BI70" s="1" t="str">
        <f>"ITEM"&amp;BH70&amp; BG70 &amp;"="&amp; IF(TRIM($A70)="","",$A70)</f>
        <v>ITEM2_3=</v>
      </c>
    </row>
    <row r="71" spans="1:61" ht="9.75" customHeight="1">
      <c r="BI71" s="1" t="s">
        <v>8</v>
      </c>
    </row>
  </sheetData>
  <sheetProtection algorithmName="SHA-512" hashValue="6fYoDd+Gh31g3l/x4cZkQtekSjvxUHiIlMGccgZnWmkNES8ba8vY5TZsQJri6BdjGpry38q83xq7ssu9BMa9lw==" saltValue="LfBGFy017zfyxSDEFFY/uA==" spinCount="100000" sheet="1" scenarios="1" formatCells="0" formatRows="0" selectLockedCells="1"/>
  <mergeCells count="4">
    <mergeCell ref="A1:AM2"/>
    <mergeCell ref="A3:AM60"/>
    <mergeCell ref="A61:AM62"/>
    <mergeCell ref="A63:AM70"/>
  </mergeCells>
  <phoneticPr fontId="1"/>
  <dataValidations count="1">
    <dataValidation imeMode="hiragana" allowBlank="1" showInputMessage="1" showErrorMessage="1" sqref="A3:AM60 A63" xr:uid="{93084402-5C6F-4140-A378-4C8ABAC65912}"/>
  </dataValidations>
  <pageMargins left="0.78740157480314965" right="0.27559055118110237" top="0.74803149606299213" bottom="0.74803149606299213" header="0.31496062992125984" footer="0.31496062992125984"/>
  <pageSetup paperSize="9" scale="82" orientation="portrait" r:id="rId1"/>
  <rowBreaks count="1" manualBreakCount="1">
    <brk id="60" max="38" man="1"/>
  </rowBreaks>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AA280F-065E-449D-8F36-0DB9928FBCC3}">
  <sheetPr>
    <pageSetUpPr fitToPage="1"/>
  </sheetPr>
  <dimension ref="A1:CJ2270"/>
  <sheetViews>
    <sheetView showWhiteSpace="0" view="pageBreakPreview" topLeftCell="A2251" zoomScaleNormal="100" zoomScaleSheetLayoutView="100" workbookViewId="0">
      <selection activeCell="J1668" sqref="J1668:AM1669"/>
    </sheetView>
  </sheetViews>
  <sheetFormatPr defaultColWidth="2.33203125" defaultRowHeight="9.75" customHeight="1"/>
  <cols>
    <col min="1" max="1" width="2.33203125" style="1" customWidth="1"/>
    <col min="2" max="40" width="2.33203125" style="1"/>
    <col min="41" max="41" width="2.33203125" style="1" customWidth="1"/>
    <col min="42" max="52" width="2.33203125" style="1"/>
    <col min="53" max="53" width="2.33203125" style="1" customWidth="1"/>
    <col min="54" max="54" width="2.33203125" style="1"/>
    <col min="55" max="56" width="2.33203125" style="1" customWidth="1"/>
    <col min="57" max="61" width="2.33203125" style="1" hidden="1" customWidth="1"/>
    <col min="62" max="78" width="2.33203125" style="1" customWidth="1"/>
    <col min="79" max="88" width="2.33203125" style="1" hidden="1" customWidth="1"/>
    <col min="89" max="92" width="2.33203125" style="1" customWidth="1"/>
    <col min="93" max="16384" width="2.33203125" style="1"/>
  </cols>
  <sheetData>
    <row r="1" spans="1:88" ht="9.75" customHeight="1">
      <c r="A1" s="39" t="s">
        <v>122</v>
      </c>
      <c r="B1" s="39"/>
      <c r="C1" s="39"/>
      <c r="D1" s="39"/>
      <c r="E1" s="39"/>
      <c r="F1" s="39"/>
      <c r="G1" s="39"/>
      <c r="H1" s="39"/>
      <c r="I1" s="39"/>
      <c r="J1" s="39"/>
      <c r="K1" s="39"/>
      <c r="L1" s="39"/>
      <c r="M1" s="39"/>
      <c r="N1" s="39"/>
      <c r="O1" s="39"/>
      <c r="P1" s="39"/>
      <c r="Q1" s="39"/>
      <c r="R1" s="39"/>
      <c r="S1" s="39"/>
      <c r="T1" s="39"/>
      <c r="U1" s="39"/>
      <c r="V1" s="39"/>
      <c r="W1" s="39"/>
      <c r="X1" s="39"/>
      <c r="Y1" s="39"/>
      <c r="Z1" s="39"/>
      <c r="AA1" s="39"/>
      <c r="AB1" s="39"/>
      <c r="AC1" s="39"/>
      <c r="AD1" s="39"/>
      <c r="AE1" s="39"/>
      <c r="AF1" s="39"/>
      <c r="AG1" s="39"/>
      <c r="AH1" s="39"/>
      <c r="AI1" s="39"/>
      <c r="AJ1" s="39"/>
      <c r="AK1" s="39"/>
      <c r="AL1" s="39"/>
      <c r="AM1" s="39"/>
      <c r="BI1" s="1" t="str">
        <f>"FORM=4"</f>
        <v>FORM=4</v>
      </c>
    </row>
    <row r="2" spans="1:88" ht="9.75" customHeight="1">
      <c r="A2" s="39"/>
      <c r="B2" s="39"/>
      <c r="C2" s="39"/>
      <c r="D2" s="39"/>
      <c r="E2" s="39"/>
      <c r="F2" s="39"/>
      <c r="G2" s="39"/>
      <c r="H2" s="39"/>
      <c r="I2" s="39"/>
      <c r="J2" s="39"/>
      <c r="K2" s="39"/>
      <c r="L2" s="39"/>
      <c r="M2" s="39"/>
      <c r="N2" s="39"/>
      <c r="O2" s="39"/>
      <c r="P2" s="39"/>
      <c r="Q2" s="39"/>
      <c r="R2" s="39"/>
      <c r="S2" s="39"/>
      <c r="T2" s="39"/>
      <c r="U2" s="39"/>
      <c r="V2" s="39"/>
      <c r="W2" s="39"/>
      <c r="X2" s="39"/>
      <c r="Y2" s="39"/>
      <c r="Z2" s="39"/>
      <c r="AA2" s="39"/>
      <c r="AB2" s="39"/>
      <c r="AC2" s="39"/>
      <c r="AD2" s="39"/>
      <c r="AE2" s="39"/>
      <c r="AF2" s="39"/>
      <c r="AG2" s="39"/>
      <c r="AH2" s="39"/>
      <c r="AI2" s="39"/>
      <c r="AJ2" s="39"/>
      <c r="AK2" s="39"/>
      <c r="AL2" s="39"/>
      <c r="AM2" s="39"/>
      <c r="BI2" s="1" t="str">
        <f>"VER=1.10"</f>
        <v>VER=1.10</v>
      </c>
    </row>
    <row r="3" spans="1:88" ht="9.75" customHeight="1">
      <c r="A3" s="113" t="s">
        <v>123</v>
      </c>
      <c r="B3" s="113"/>
      <c r="C3" s="113"/>
      <c r="D3" s="113"/>
      <c r="E3" s="113"/>
      <c r="F3" s="113"/>
      <c r="G3" s="113"/>
      <c r="H3" s="113"/>
      <c r="I3" s="113"/>
      <c r="J3" s="113"/>
      <c r="K3" s="113"/>
      <c r="L3" s="113"/>
      <c r="M3" s="113"/>
      <c r="N3" s="113"/>
      <c r="O3" s="113"/>
      <c r="P3" s="113"/>
      <c r="Q3" s="113"/>
      <c r="R3" s="113"/>
      <c r="S3" s="113"/>
      <c r="T3" s="113"/>
      <c r="U3" s="113"/>
      <c r="V3" s="113"/>
      <c r="W3" s="113"/>
      <c r="X3" s="113"/>
      <c r="Y3" s="113"/>
      <c r="Z3" s="113"/>
      <c r="AA3" s="113"/>
      <c r="AB3" s="113"/>
      <c r="AC3" s="113"/>
      <c r="AD3" s="113"/>
      <c r="AE3" s="113"/>
      <c r="AF3" s="113"/>
      <c r="AG3" s="113"/>
      <c r="AH3" s="113"/>
      <c r="AI3" s="113"/>
      <c r="AJ3" s="113"/>
      <c r="AK3" s="113"/>
      <c r="AL3" s="113"/>
      <c r="AM3" s="113"/>
      <c r="BI3" s="1" t="str">
        <f>"SHEET=4"</f>
        <v>SHEET=4</v>
      </c>
      <c r="CA3" s="1" t="s">
        <v>124</v>
      </c>
      <c r="CB3" s="1" t="s">
        <v>125</v>
      </c>
      <c r="CC3" s="1" t="s">
        <v>126</v>
      </c>
      <c r="CD3" s="1" t="s">
        <v>21</v>
      </c>
      <c r="CE3" s="1" t="s">
        <v>127</v>
      </c>
      <c r="CF3" s="1" t="s">
        <v>128</v>
      </c>
      <c r="CG3" s="1" t="s">
        <v>129</v>
      </c>
      <c r="CH3" s="1" t="s">
        <v>127</v>
      </c>
      <c r="CI3" s="1" t="s">
        <v>130</v>
      </c>
      <c r="CJ3" s="1" t="s">
        <v>131</v>
      </c>
    </row>
    <row r="4" spans="1:88" ht="9.75" customHeight="1">
      <c r="A4" s="113"/>
      <c r="B4" s="113"/>
      <c r="C4" s="113"/>
      <c r="D4" s="113"/>
      <c r="E4" s="113"/>
      <c r="F4" s="113"/>
      <c r="G4" s="113"/>
      <c r="H4" s="113"/>
      <c r="I4" s="113"/>
      <c r="J4" s="113"/>
      <c r="K4" s="113"/>
      <c r="L4" s="113"/>
      <c r="M4" s="113"/>
      <c r="N4" s="113"/>
      <c r="O4" s="113"/>
      <c r="P4" s="113"/>
      <c r="Q4" s="113"/>
      <c r="R4" s="113"/>
      <c r="S4" s="113"/>
      <c r="T4" s="113"/>
      <c r="U4" s="113"/>
      <c r="V4" s="113"/>
      <c r="W4" s="113"/>
      <c r="X4" s="113"/>
      <c r="Y4" s="113"/>
      <c r="Z4" s="113"/>
      <c r="AA4" s="113"/>
      <c r="AB4" s="113"/>
      <c r="AC4" s="113"/>
      <c r="AD4" s="113"/>
      <c r="AE4" s="113"/>
      <c r="AF4" s="113"/>
      <c r="AG4" s="113"/>
      <c r="AH4" s="113"/>
      <c r="AI4" s="113"/>
      <c r="AJ4" s="113"/>
      <c r="AK4" s="113"/>
      <c r="AL4" s="113"/>
      <c r="AM4" s="113"/>
      <c r="CA4" s="1" t="s">
        <v>132</v>
      </c>
      <c r="CB4" s="1" t="s">
        <v>26</v>
      </c>
      <c r="CC4" s="1" t="s">
        <v>133</v>
      </c>
      <c r="CE4" s="1" t="s">
        <v>134</v>
      </c>
      <c r="CF4" s="1" t="s">
        <v>135</v>
      </c>
      <c r="CG4" s="1" t="s">
        <v>136</v>
      </c>
      <c r="CH4" s="1" t="s">
        <v>134</v>
      </c>
      <c r="CI4" s="1" t="s">
        <v>137</v>
      </c>
      <c r="CJ4" s="1" t="s">
        <v>138</v>
      </c>
    </row>
    <row r="5" spans="1:88" ht="10.050000000000001" customHeight="1">
      <c r="A5" s="114" t="s">
        <v>706</v>
      </c>
      <c r="B5" s="115"/>
      <c r="C5" s="115"/>
      <c r="D5" s="115"/>
      <c r="E5" s="115"/>
      <c r="F5" s="115"/>
      <c r="G5" s="115"/>
      <c r="H5" s="115"/>
      <c r="I5" s="115"/>
      <c r="J5" s="115"/>
      <c r="K5" s="115"/>
      <c r="L5" s="115"/>
      <c r="M5" s="115"/>
      <c r="N5" s="115"/>
      <c r="O5" s="115"/>
      <c r="P5" s="115"/>
      <c r="Q5" s="115"/>
      <c r="R5" s="115"/>
      <c r="S5" s="115"/>
      <c r="T5" s="115"/>
      <c r="U5" s="115"/>
      <c r="V5" s="115"/>
      <c r="W5" s="115"/>
      <c r="X5" s="115"/>
      <c r="Y5" s="115"/>
      <c r="Z5" s="115"/>
      <c r="AA5" s="115"/>
      <c r="AB5" s="115"/>
      <c r="AC5" s="115"/>
      <c r="AD5" s="115"/>
      <c r="AE5" s="115"/>
      <c r="AF5" s="115"/>
      <c r="AG5" s="115"/>
      <c r="AH5" s="115"/>
      <c r="AI5" s="115"/>
      <c r="AJ5" s="115"/>
      <c r="AK5" s="115"/>
      <c r="AL5" s="115"/>
      <c r="AM5" s="116"/>
      <c r="BH5" s="1">
        <v>1</v>
      </c>
      <c r="BI5" s="1" t="str">
        <f>"ITEM"&amp;BH5&amp; BG5 &amp;"="&amp; IF(TRIM($A5)="","",$A5)</f>
        <v>ITEM1=（１）都道府県知事保存本人確認情報ファイル</v>
      </c>
      <c r="CB5" s="1" t="s">
        <v>139</v>
      </c>
      <c r="CC5" s="1" t="s">
        <v>140</v>
      </c>
      <c r="CE5" s="1" t="s">
        <v>141</v>
      </c>
      <c r="CH5" s="1" t="s">
        <v>141</v>
      </c>
      <c r="CJ5" s="1" t="s">
        <v>142</v>
      </c>
    </row>
    <row r="6" spans="1:88" ht="9.75" customHeight="1">
      <c r="A6" s="146"/>
      <c r="B6" s="147"/>
      <c r="C6" s="147"/>
      <c r="D6" s="147"/>
      <c r="E6" s="147"/>
      <c r="F6" s="147"/>
      <c r="G6" s="147"/>
      <c r="H6" s="147"/>
      <c r="I6" s="147"/>
      <c r="J6" s="147"/>
      <c r="K6" s="147"/>
      <c r="L6" s="147"/>
      <c r="M6" s="147"/>
      <c r="N6" s="147"/>
      <c r="O6" s="147"/>
      <c r="P6" s="147"/>
      <c r="Q6" s="147"/>
      <c r="R6" s="147"/>
      <c r="S6" s="147"/>
      <c r="T6" s="147"/>
      <c r="U6" s="147"/>
      <c r="V6" s="147"/>
      <c r="W6" s="147"/>
      <c r="X6" s="147"/>
      <c r="Y6" s="147"/>
      <c r="Z6" s="147"/>
      <c r="AA6" s="147"/>
      <c r="AB6" s="147"/>
      <c r="AC6" s="147"/>
      <c r="AD6" s="147"/>
      <c r="AE6" s="147"/>
      <c r="AF6" s="147"/>
      <c r="AG6" s="147"/>
      <c r="AH6" s="147"/>
      <c r="AI6" s="147"/>
      <c r="AJ6" s="147"/>
      <c r="AK6" s="147"/>
      <c r="AL6" s="147"/>
      <c r="AM6" s="148"/>
      <c r="BH6" s="1" t="s">
        <v>28</v>
      </c>
      <c r="CB6" s="1" t="s">
        <v>143</v>
      </c>
      <c r="CC6" s="1" t="s">
        <v>144</v>
      </c>
      <c r="CE6" s="1" t="s">
        <v>145</v>
      </c>
      <c r="CH6" s="1" t="s">
        <v>146</v>
      </c>
      <c r="CJ6" s="1" t="s">
        <v>147</v>
      </c>
    </row>
    <row r="7" spans="1:88" ht="9.75" customHeight="1">
      <c r="A7" s="130" t="s">
        <v>148</v>
      </c>
      <c r="B7" s="131"/>
      <c r="C7" s="131"/>
      <c r="D7" s="131"/>
      <c r="E7" s="131"/>
      <c r="F7" s="131"/>
      <c r="G7" s="131"/>
      <c r="H7" s="131"/>
      <c r="I7" s="131"/>
      <c r="J7" s="131"/>
      <c r="K7" s="131"/>
      <c r="L7" s="131"/>
      <c r="M7" s="131"/>
      <c r="N7" s="131"/>
      <c r="O7" s="131"/>
      <c r="P7" s="131"/>
      <c r="Q7" s="131"/>
      <c r="R7" s="131"/>
      <c r="S7" s="131"/>
      <c r="T7" s="131"/>
      <c r="U7" s="131"/>
      <c r="V7" s="131"/>
      <c r="W7" s="131"/>
      <c r="X7" s="131"/>
      <c r="Y7" s="131"/>
      <c r="Z7" s="131"/>
      <c r="AA7" s="131"/>
      <c r="AB7" s="131"/>
      <c r="AC7" s="131"/>
      <c r="AD7" s="131"/>
      <c r="AE7" s="131"/>
      <c r="AF7" s="131"/>
      <c r="AG7" s="131"/>
      <c r="AH7" s="131"/>
      <c r="AI7" s="131"/>
      <c r="AJ7" s="131"/>
      <c r="AK7" s="131"/>
      <c r="AL7" s="131"/>
      <c r="AM7" s="132"/>
      <c r="BH7" s="1" t="s">
        <v>28</v>
      </c>
      <c r="CB7" s="1" t="s">
        <v>149</v>
      </c>
      <c r="CE7" s="1" t="s">
        <v>150</v>
      </c>
      <c r="CH7" s="1" t="s">
        <v>151</v>
      </c>
      <c r="CJ7" s="1" t="s">
        <v>152</v>
      </c>
    </row>
    <row r="8" spans="1:88" ht="9.75" customHeight="1">
      <c r="A8" s="133"/>
      <c r="B8" s="134"/>
      <c r="C8" s="134"/>
      <c r="D8" s="134"/>
      <c r="E8" s="134"/>
      <c r="F8" s="134"/>
      <c r="G8" s="134"/>
      <c r="H8" s="134"/>
      <c r="I8" s="134"/>
      <c r="J8" s="134"/>
      <c r="K8" s="134"/>
      <c r="L8" s="134"/>
      <c r="M8" s="134"/>
      <c r="N8" s="134"/>
      <c r="O8" s="134"/>
      <c r="P8" s="134"/>
      <c r="Q8" s="134"/>
      <c r="R8" s="134"/>
      <c r="S8" s="134"/>
      <c r="T8" s="134"/>
      <c r="U8" s="134"/>
      <c r="V8" s="134"/>
      <c r="W8" s="134"/>
      <c r="X8" s="134"/>
      <c r="Y8" s="134"/>
      <c r="Z8" s="134"/>
      <c r="AA8" s="134"/>
      <c r="AB8" s="134"/>
      <c r="AC8" s="134"/>
      <c r="AD8" s="134"/>
      <c r="AE8" s="134"/>
      <c r="AF8" s="134"/>
      <c r="AG8" s="134"/>
      <c r="AH8" s="134"/>
      <c r="AI8" s="134"/>
      <c r="AJ8" s="134"/>
      <c r="AK8" s="134"/>
      <c r="AL8" s="134"/>
      <c r="AM8" s="135"/>
      <c r="BH8" s="1" t="s">
        <v>28</v>
      </c>
      <c r="CH8" s="1" t="s">
        <v>150</v>
      </c>
      <c r="CJ8" s="1" t="s">
        <v>153</v>
      </c>
    </row>
    <row r="9" spans="1:88" ht="9.75" customHeight="1">
      <c r="A9" s="120" t="s">
        <v>154</v>
      </c>
      <c r="B9" s="121"/>
      <c r="C9" s="121"/>
      <c r="D9" s="121"/>
      <c r="E9" s="121"/>
      <c r="F9" s="121"/>
      <c r="G9" s="121"/>
      <c r="H9" s="121"/>
      <c r="I9" s="122"/>
      <c r="J9" s="190"/>
      <c r="K9" s="191"/>
      <c r="L9" s="191"/>
      <c r="M9" s="191"/>
      <c r="N9" s="191"/>
      <c r="O9" s="191"/>
      <c r="P9" s="191"/>
      <c r="Q9" s="191"/>
      <c r="R9" s="191"/>
      <c r="S9" s="191"/>
      <c r="T9" s="191"/>
      <c r="U9" s="191"/>
      <c r="V9" s="191"/>
      <c r="W9" s="191"/>
      <c r="X9" s="191"/>
      <c r="Y9" s="191"/>
      <c r="Z9" s="154" t="s">
        <v>155</v>
      </c>
      <c r="AA9" s="154"/>
      <c r="AB9" s="154"/>
      <c r="AC9" s="154"/>
      <c r="AD9" s="154"/>
      <c r="AE9" s="154"/>
      <c r="AF9" s="154"/>
      <c r="AG9" s="154"/>
      <c r="AH9" s="154"/>
      <c r="AI9" s="154"/>
      <c r="AJ9" s="154"/>
      <c r="AK9" s="154"/>
      <c r="AL9" s="154"/>
      <c r="AM9" s="155"/>
      <c r="BE9" s="1" t="str">
        <f ca="1">MID(CELL("address",$CA$2),2,2)</f>
        <v>CA</v>
      </c>
      <c r="BF9" s="1">
        <f>IF(TRIM($K10)="","",IF(ISERROR(MATCH($K10,$CA$3:$CA$4,0)),"INPUT_ERROR",MATCH($K10,$CA$3:$CA$4,0)))</f>
        <v>1</v>
      </c>
      <c r="BH9" s="1">
        <v>2</v>
      </c>
      <c r="BI9" s="1" t="str">
        <f>"ITEM"&amp; BH9&amp; BG9 &amp; "=" &amp; $BF9</f>
        <v>ITEM2=1</v>
      </c>
      <c r="CJ9" s="1" t="s">
        <v>156</v>
      </c>
    </row>
    <row r="10" spans="1:88" ht="10.050000000000001" customHeight="1">
      <c r="A10" s="141"/>
      <c r="B10" s="142"/>
      <c r="C10" s="142"/>
      <c r="D10" s="142"/>
      <c r="E10" s="142"/>
      <c r="F10" s="142"/>
      <c r="G10" s="142"/>
      <c r="H10" s="142"/>
      <c r="I10" s="143"/>
      <c r="J10" s="144" t="s">
        <v>37</v>
      </c>
      <c r="K10" s="145" t="s">
        <v>707</v>
      </c>
      <c r="L10" s="145"/>
      <c r="M10" s="145"/>
      <c r="N10" s="145"/>
      <c r="O10" s="145"/>
      <c r="P10" s="145"/>
      <c r="Q10" s="145"/>
      <c r="R10" s="145"/>
      <c r="S10" s="145"/>
      <c r="T10" s="145"/>
      <c r="U10" s="145"/>
      <c r="V10" s="145"/>
      <c r="W10" s="145"/>
      <c r="X10" s="82" t="s">
        <v>38</v>
      </c>
      <c r="Y10" s="82"/>
      <c r="Z10" s="192" t="s">
        <v>157</v>
      </c>
      <c r="AA10" s="192"/>
      <c r="AB10" s="192"/>
      <c r="AC10" s="192"/>
      <c r="AD10" s="192"/>
      <c r="AE10" s="192"/>
      <c r="AF10" s="192"/>
      <c r="AG10" s="192"/>
      <c r="AH10" s="192"/>
      <c r="AI10" s="192"/>
      <c r="AJ10" s="192"/>
      <c r="AK10" s="192"/>
      <c r="AL10" s="192"/>
      <c r="AM10" s="193"/>
      <c r="BH10" s="1" t="s">
        <v>28</v>
      </c>
      <c r="CJ10" s="1" t="s">
        <v>158</v>
      </c>
    </row>
    <row r="11" spans="1:88" ht="9.75" customHeight="1">
      <c r="A11" s="141"/>
      <c r="B11" s="142"/>
      <c r="C11" s="142"/>
      <c r="D11" s="142"/>
      <c r="E11" s="142"/>
      <c r="F11" s="142"/>
      <c r="G11" s="142"/>
      <c r="H11" s="142"/>
      <c r="I11" s="143"/>
      <c r="J11" s="144"/>
      <c r="K11" s="145"/>
      <c r="L11" s="145"/>
      <c r="M11" s="145"/>
      <c r="N11" s="145"/>
      <c r="O11" s="145"/>
      <c r="P11" s="145"/>
      <c r="Q11" s="145"/>
      <c r="R11" s="145"/>
      <c r="S11" s="145"/>
      <c r="T11" s="145"/>
      <c r="U11" s="145"/>
      <c r="V11" s="145"/>
      <c r="W11" s="145"/>
      <c r="X11" s="82"/>
      <c r="Y11" s="82"/>
      <c r="Z11" s="192" t="s">
        <v>159</v>
      </c>
      <c r="AA11" s="192"/>
      <c r="AB11" s="192"/>
      <c r="AC11" s="192"/>
      <c r="AD11" s="192"/>
      <c r="AE11" s="192"/>
      <c r="AF11" s="192"/>
      <c r="AG11" s="192"/>
      <c r="AH11" s="192"/>
      <c r="AI11" s="192"/>
      <c r="AJ11" s="192"/>
      <c r="AK11" s="192"/>
      <c r="AL11" s="192"/>
      <c r="AM11" s="193"/>
      <c r="BH11" s="1" t="s">
        <v>28</v>
      </c>
      <c r="CJ11" s="1" t="s">
        <v>160</v>
      </c>
    </row>
    <row r="12" spans="1:88" ht="9.75" customHeight="1">
      <c r="A12" s="123"/>
      <c r="B12" s="124"/>
      <c r="C12" s="124"/>
      <c r="D12" s="124"/>
      <c r="E12" s="124"/>
      <c r="F12" s="124"/>
      <c r="G12" s="124"/>
      <c r="H12" s="124"/>
      <c r="I12" s="125"/>
      <c r="J12" s="194"/>
      <c r="K12" s="195"/>
      <c r="L12" s="195"/>
      <c r="M12" s="195"/>
      <c r="N12" s="195"/>
      <c r="O12" s="195"/>
      <c r="P12" s="195"/>
      <c r="Q12" s="195"/>
      <c r="R12" s="195"/>
      <c r="S12" s="195"/>
      <c r="T12" s="195"/>
      <c r="U12" s="195"/>
      <c r="V12" s="195"/>
      <c r="W12" s="195"/>
      <c r="X12" s="195"/>
      <c r="Y12" s="195"/>
      <c r="Z12" s="195"/>
      <c r="AA12" s="195"/>
      <c r="AB12" s="195"/>
      <c r="AC12" s="195"/>
      <c r="AD12" s="195"/>
      <c r="AE12" s="195"/>
      <c r="AF12" s="195"/>
      <c r="AG12" s="195"/>
      <c r="AH12" s="195"/>
      <c r="AI12" s="195"/>
      <c r="AJ12" s="195"/>
      <c r="AK12" s="195"/>
      <c r="AL12" s="195"/>
      <c r="AM12" s="196"/>
      <c r="BH12" s="1" t="s">
        <v>28</v>
      </c>
      <c r="CJ12" s="1" t="s">
        <v>161</v>
      </c>
    </row>
    <row r="13" spans="1:88" ht="9.75" customHeight="1">
      <c r="A13" s="153" t="s">
        <v>162</v>
      </c>
      <c r="B13" s="153"/>
      <c r="C13" s="153"/>
      <c r="D13" s="153"/>
      <c r="E13" s="153"/>
      <c r="F13" s="153"/>
      <c r="G13" s="153"/>
      <c r="H13" s="153"/>
      <c r="I13" s="153"/>
      <c r="J13" s="158"/>
      <c r="K13" s="154"/>
      <c r="L13" s="154"/>
      <c r="M13" s="154"/>
      <c r="N13" s="154"/>
      <c r="O13" s="154"/>
      <c r="P13" s="154"/>
      <c r="Q13" s="154"/>
      <c r="R13" s="154"/>
      <c r="S13" s="154"/>
      <c r="T13" s="154"/>
      <c r="U13" s="154"/>
      <c r="V13" s="154" t="s">
        <v>36</v>
      </c>
      <c r="W13" s="154"/>
      <c r="X13" s="154"/>
      <c r="Y13" s="154"/>
      <c r="Z13" s="154"/>
      <c r="AA13" s="154"/>
      <c r="AB13" s="154"/>
      <c r="AC13" s="154"/>
      <c r="AD13" s="154"/>
      <c r="AE13" s="154"/>
      <c r="AF13" s="154"/>
      <c r="AG13" s="154"/>
      <c r="AH13" s="154"/>
      <c r="AI13" s="154"/>
      <c r="AJ13" s="154"/>
      <c r="AK13" s="154"/>
      <c r="AL13" s="154"/>
      <c r="AM13" s="155"/>
      <c r="BE13" s="1" t="str">
        <f ca="1">MID(CELL("address",$CB$2),2,2)</f>
        <v>CB</v>
      </c>
      <c r="BF13" s="1">
        <f>IF(TRIM($K15)="","",IF(ISERROR(MATCH($K15,$CB$3:$CB$7,0)),"INPUT_ERROR",MATCH($K15,$CB$3:$CB$7,0)))</f>
        <v>5</v>
      </c>
      <c r="BH13" s="1">
        <v>3</v>
      </c>
      <c r="BI13" s="1" t="str">
        <f>"ITEM"&amp; BH13&amp; BG13 &amp; "=" &amp; $BF13</f>
        <v>ITEM3=5</v>
      </c>
    </row>
    <row r="14" spans="1:88" ht="9.75" customHeight="1">
      <c r="A14" s="153"/>
      <c r="B14" s="153"/>
      <c r="C14" s="153"/>
      <c r="D14" s="153"/>
      <c r="E14" s="153"/>
      <c r="F14" s="153"/>
      <c r="G14" s="153"/>
      <c r="H14" s="153"/>
      <c r="I14" s="153"/>
      <c r="J14" s="189"/>
      <c r="K14" s="82"/>
      <c r="L14" s="82"/>
      <c r="M14" s="82"/>
      <c r="N14" s="82"/>
      <c r="O14" s="82"/>
      <c r="P14" s="82"/>
      <c r="Q14" s="82"/>
      <c r="R14" s="82"/>
      <c r="S14" s="82"/>
      <c r="T14" s="82"/>
      <c r="U14" s="82"/>
      <c r="V14" s="82" t="s">
        <v>163</v>
      </c>
      <c r="W14" s="82"/>
      <c r="X14" s="82"/>
      <c r="Y14" s="82"/>
      <c r="Z14" s="82"/>
      <c r="AA14" s="82"/>
      <c r="AB14" s="82"/>
      <c r="AC14" s="82"/>
      <c r="AD14" s="82"/>
      <c r="AE14" s="82"/>
      <c r="AF14" s="82"/>
      <c r="AG14" s="82"/>
      <c r="AH14" s="82"/>
      <c r="AI14" s="82"/>
      <c r="AJ14" s="82"/>
      <c r="AK14" s="82"/>
      <c r="AL14" s="82"/>
      <c r="AM14" s="138"/>
      <c r="BH14" s="1" t="s">
        <v>28</v>
      </c>
    </row>
    <row r="15" spans="1:88" ht="10.050000000000001" customHeight="1">
      <c r="A15" s="153"/>
      <c r="B15" s="153"/>
      <c r="C15" s="153"/>
      <c r="D15" s="153"/>
      <c r="E15" s="153"/>
      <c r="F15" s="153"/>
      <c r="G15" s="153"/>
      <c r="H15" s="153"/>
      <c r="I15" s="153"/>
      <c r="J15" s="144" t="s">
        <v>37</v>
      </c>
      <c r="K15" s="145" t="s">
        <v>708</v>
      </c>
      <c r="L15" s="145"/>
      <c r="M15" s="145"/>
      <c r="N15" s="145"/>
      <c r="O15" s="145"/>
      <c r="P15" s="145"/>
      <c r="Q15" s="145"/>
      <c r="R15" s="145"/>
      <c r="S15" s="145"/>
      <c r="T15" s="82" t="s">
        <v>38</v>
      </c>
      <c r="U15" s="82"/>
      <c r="V15" s="82" t="s">
        <v>164</v>
      </c>
      <c r="W15" s="82"/>
      <c r="X15" s="82"/>
      <c r="Y15" s="82"/>
      <c r="Z15" s="82"/>
      <c r="AA15" s="82"/>
      <c r="AB15" s="82"/>
      <c r="AC15" s="82"/>
      <c r="AD15" s="82"/>
      <c r="AE15" s="82"/>
      <c r="AF15" s="82"/>
      <c r="AG15" s="82"/>
      <c r="AH15" s="82"/>
      <c r="AI15" s="82"/>
      <c r="AJ15" s="82"/>
      <c r="AK15" s="82"/>
      <c r="AL15" s="82"/>
      <c r="AM15" s="138"/>
      <c r="BH15" s="1" t="s">
        <v>28</v>
      </c>
    </row>
    <row r="16" spans="1:88" ht="9.75" customHeight="1">
      <c r="A16" s="153"/>
      <c r="B16" s="153"/>
      <c r="C16" s="153"/>
      <c r="D16" s="153"/>
      <c r="E16" s="153"/>
      <c r="F16" s="153"/>
      <c r="G16" s="153"/>
      <c r="H16" s="153"/>
      <c r="I16" s="153"/>
      <c r="J16" s="144"/>
      <c r="K16" s="145"/>
      <c r="L16" s="145"/>
      <c r="M16" s="145"/>
      <c r="N16" s="145"/>
      <c r="O16" s="145"/>
      <c r="P16" s="145"/>
      <c r="Q16" s="145"/>
      <c r="R16" s="145"/>
      <c r="S16" s="145"/>
      <c r="T16" s="82"/>
      <c r="U16" s="82"/>
      <c r="V16" s="82" t="s">
        <v>165</v>
      </c>
      <c r="W16" s="82"/>
      <c r="X16" s="82"/>
      <c r="Y16" s="82"/>
      <c r="Z16" s="82"/>
      <c r="AA16" s="82"/>
      <c r="AB16" s="82"/>
      <c r="AC16" s="82"/>
      <c r="AD16" s="82"/>
      <c r="AE16" s="82"/>
      <c r="AF16" s="82"/>
      <c r="AG16" s="82"/>
      <c r="AH16" s="82"/>
      <c r="AI16" s="82"/>
      <c r="AJ16" s="82"/>
      <c r="AK16" s="82"/>
      <c r="AL16" s="82"/>
      <c r="AM16" s="138"/>
      <c r="BH16" s="1" t="s">
        <v>28</v>
      </c>
    </row>
    <row r="17" spans="1:61" ht="9.75" customHeight="1">
      <c r="A17" s="153"/>
      <c r="B17" s="153"/>
      <c r="C17" s="153"/>
      <c r="D17" s="153"/>
      <c r="E17" s="153"/>
      <c r="F17" s="153"/>
      <c r="G17" s="153"/>
      <c r="H17" s="153"/>
      <c r="I17" s="153"/>
      <c r="J17" s="189"/>
      <c r="K17" s="82"/>
      <c r="L17" s="82"/>
      <c r="M17" s="82"/>
      <c r="N17" s="82"/>
      <c r="O17" s="82"/>
      <c r="P17" s="82"/>
      <c r="Q17" s="82"/>
      <c r="R17" s="82"/>
      <c r="S17" s="82"/>
      <c r="T17" s="82"/>
      <c r="U17" s="82"/>
      <c r="V17" s="82" t="s">
        <v>166</v>
      </c>
      <c r="W17" s="82"/>
      <c r="X17" s="82"/>
      <c r="Y17" s="82"/>
      <c r="Z17" s="82"/>
      <c r="AA17" s="82"/>
      <c r="AB17" s="82"/>
      <c r="AC17" s="82"/>
      <c r="AD17" s="82"/>
      <c r="AE17" s="82"/>
      <c r="AF17" s="82"/>
      <c r="AG17" s="82"/>
      <c r="AH17" s="82"/>
      <c r="AI17" s="82"/>
      <c r="AJ17" s="82"/>
      <c r="AK17" s="82"/>
      <c r="AL17" s="82"/>
      <c r="AM17" s="138"/>
      <c r="BH17" s="1" t="s">
        <v>28</v>
      </c>
    </row>
    <row r="18" spans="1:61" ht="9.75" customHeight="1">
      <c r="A18" s="153"/>
      <c r="B18" s="153"/>
      <c r="C18" s="153"/>
      <c r="D18" s="153"/>
      <c r="E18" s="153"/>
      <c r="F18" s="153"/>
      <c r="G18" s="153"/>
      <c r="H18" s="153"/>
      <c r="I18" s="153"/>
      <c r="J18" s="157"/>
      <c r="K18" s="98"/>
      <c r="L18" s="98"/>
      <c r="M18" s="98"/>
      <c r="N18" s="98"/>
      <c r="O18" s="98"/>
      <c r="P18" s="98"/>
      <c r="Q18" s="98"/>
      <c r="R18" s="98"/>
      <c r="S18" s="98"/>
      <c r="T18" s="98"/>
      <c r="U18" s="98"/>
      <c r="V18" s="98" t="s">
        <v>167</v>
      </c>
      <c r="W18" s="98"/>
      <c r="X18" s="98"/>
      <c r="Y18" s="98"/>
      <c r="Z18" s="98"/>
      <c r="AA18" s="98"/>
      <c r="AB18" s="98"/>
      <c r="AC18" s="98"/>
      <c r="AD18" s="98"/>
      <c r="AE18" s="98"/>
      <c r="AF18" s="98"/>
      <c r="AG18" s="98"/>
      <c r="AH18" s="98"/>
      <c r="AI18" s="98"/>
      <c r="AJ18" s="98"/>
      <c r="AK18" s="98"/>
      <c r="AL18" s="98"/>
      <c r="AM18" s="156"/>
      <c r="BH18" s="1" t="s">
        <v>28</v>
      </c>
    </row>
    <row r="19" spans="1:61" ht="31.95" customHeight="1">
      <c r="A19" s="141" t="s">
        <v>168</v>
      </c>
      <c r="B19" s="142"/>
      <c r="C19" s="142"/>
      <c r="D19" s="142"/>
      <c r="E19" s="142"/>
      <c r="F19" s="142"/>
      <c r="G19" s="142"/>
      <c r="H19" s="142"/>
      <c r="I19" s="143"/>
      <c r="J19" s="136" t="s">
        <v>709</v>
      </c>
      <c r="K19" s="126"/>
      <c r="L19" s="126"/>
      <c r="M19" s="126"/>
      <c r="N19" s="126"/>
      <c r="O19" s="126"/>
      <c r="P19" s="126"/>
      <c r="Q19" s="126"/>
      <c r="R19" s="126"/>
      <c r="S19" s="126"/>
      <c r="T19" s="126"/>
      <c r="U19" s="126"/>
      <c r="V19" s="126"/>
      <c r="W19" s="126"/>
      <c r="X19" s="126"/>
      <c r="Y19" s="126"/>
      <c r="Z19" s="126"/>
      <c r="AA19" s="126"/>
      <c r="AB19" s="126"/>
      <c r="AC19" s="126"/>
      <c r="AD19" s="126"/>
      <c r="AE19" s="126"/>
      <c r="AF19" s="126"/>
      <c r="AG19" s="126"/>
      <c r="AH19" s="126"/>
      <c r="AI19" s="126"/>
      <c r="AJ19" s="126"/>
      <c r="AK19" s="126"/>
      <c r="AL19" s="126"/>
      <c r="AM19" s="127"/>
      <c r="BH19" s="1">
        <v>4</v>
      </c>
      <c r="BI19" s="1" t="str">
        <f>"ITEM"&amp;BH19&amp; BG19 &amp;"="&amp; IF(TRIM($J19)="","",$J19)</f>
        <v>ITEM4=大阪府内の住民（大阪府内のいずれかの市町村において、住基法第５条（住民基本台帳の備付け）に基づき住民基本台帳に記録された住民を指す）
※住民基本台帳に記録されていた者で、転出等の事由により住民票が消除（死亡による消除を除く。）された者（以下「消除者」という。）を含む</v>
      </c>
    </row>
    <row r="20" spans="1:61" ht="9.75" customHeight="1">
      <c r="A20" s="141"/>
      <c r="B20" s="142"/>
      <c r="C20" s="142"/>
      <c r="D20" s="142"/>
      <c r="E20" s="142"/>
      <c r="F20" s="142"/>
      <c r="G20" s="142"/>
      <c r="H20" s="142"/>
      <c r="I20" s="143"/>
      <c r="J20" s="150"/>
      <c r="K20" s="151"/>
      <c r="L20" s="151"/>
      <c r="M20" s="151"/>
      <c r="N20" s="151"/>
      <c r="O20" s="151"/>
      <c r="P20" s="151"/>
      <c r="Q20" s="151"/>
      <c r="R20" s="151"/>
      <c r="S20" s="151"/>
      <c r="T20" s="151"/>
      <c r="U20" s="151"/>
      <c r="V20" s="151"/>
      <c r="W20" s="151"/>
      <c r="X20" s="151"/>
      <c r="Y20" s="151"/>
      <c r="Z20" s="151"/>
      <c r="AA20" s="151"/>
      <c r="AB20" s="151"/>
      <c r="AC20" s="151"/>
      <c r="AD20" s="151"/>
      <c r="AE20" s="151"/>
      <c r="AF20" s="151"/>
      <c r="AG20" s="151"/>
      <c r="AH20" s="151"/>
      <c r="AI20" s="151"/>
      <c r="AJ20" s="151"/>
      <c r="AK20" s="151"/>
      <c r="AL20" s="151"/>
      <c r="AM20" s="152"/>
      <c r="BH20" s="1" t="s">
        <v>28</v>
      </c>
    </row>
    <row r="21" spans="1:61" ht="9.75" customHeight="1">
      <c r="A21" s="141"/>
      <c r="B21" s="142"/>
      <c r="C21" s="142"/>
      <c r="D21" s="142"/>
      <c r="E21" s="142"/>
      <c r="F21" s="142"/>
      <c r="G21" s="142"/>
      <c r="H21" s="142"/>
      <c r="I21" s="143"/>
      <c r="J21" s="137"/>
      <c r="K21" s="128"/>
      <c r="L21" s="128"/>
      <c r="M21" s="128"/>
      <c r="N21" s="128"/>
      <c r="O21" s="128"/>
      <c r="P21" s="128"/>
      <c r="Q21" s="128"/>
      <c r="R21" s="128"/>
      <c r="S21" s="128"/>
      <c r="T21" s="128"/>
      <c r="U21" s="128"/>
      <c r="V21" s="128"/>
      <c r="W21" s="128"/>
      <c r="X21" s="128"/>
      <c r="Y21" s="128"/>
      <c r="Z21" s="128"/>
      <c r="AA21" s="128"/>
      <c r="AB21" s="128"/>
      <c r="AC21" s="128"/>
      <c r="AD21" s="128"/>
      <c r="AE21" s="128"/>
      <c r="AF21" s="128"/>
      <c r="AG21" s="128"/>
      <c r="AH21" s="128"/>
      <c r="AI21" s="128"/>
      <c r="AJ21" s="128"/>
      <c r="AK21" s="128"/>
      <c r="AL21" s="128"/>
      <c r="AM21" s="129"/>
      <c r="BH21" s="1" t="s">
        <v>28</v>
      </c>
    </row>
    <row r="22" spans="1:61" ht="14.4" customHeight="1">
      <c r="A22" s="141"/>
      <c r="B22" s="142"/>
      <c r="C22" s="143"/>
      <c r="D22" s="120" t="s">
        <v>169</v>
      </c>
      <c r="E22" s="121"/>
      <c r="F22" s="121"/>
      <c r="G22" s="121"/>
      <c r="H22" s="121"/>
      <c r="I22" s="122"/>
      <c r="J22" s="136" t="s">
        <v>710</v>
      </c>
      <c r="K22" s="126"/>
      <c r="L22" s="126"/>
      <c r="M22" s="126"/>
      <c r="N22" s="126"/>
      <c r="O22" s="126"/>
      <c r="P22" s="126"/>
      <c r="Q22" s="126"/>
      <c r="R22" s="126"/>
      <c r="S22" s="126"/>
      <c r="T22" s="126"/>
      <c r="U22" s="126"/>
      <c r="V22" s="126"/>
      <c r="W22" s="126"/>
      <c r="X22" s="126"/>
      <c r="Y22" s="126"/>
      <c r="Z22" s="126"/>
      <c r="AA22" s="126"/>
      <c r="AB22" s="126"/>
      <c r="AC22" s="126"/>
      <c r="AD22" s="126"/>
      <c r="AE22" s="126"/>
      <c r="AF22" s="126"/>
      <c r="AG22" s="126"/>
      <c r="AH22" s="126"/>
      <c r="AI22" s="126"/>
      <c r="AJ22" s="126"/>
      <c r="AK22" s="126"/>
      <c r="AL22" s="126"/>
      <c r="AM22" s="127"/>
      <c r="BH22" s="1">
        <v>5</v>
      </c>
      <c r="BI22" s="1" t="str">
        <f>"ITEM"&amp;BH22&amp; BG22 &amp;"="&amp; IF(TRIM($J22)="","",$J22)</f>
        <v>ITEM5=住基ネットを通じて全国共通の本人確認を行うため、本特定個人情報ファイル（都道府県知事保存本人確認情報ファイル）において大阪府内の全ての住民の情報を保有し、住民票に記載されている住民全員の記録を常に正確に更新・管理・提供する必要がある。</v>
      </c>
    </row>
    <row r="23" spans="1:61" ht="9.75" customHeight="1">
      <c r="A23" s="141"/>
      <c r="B23" s="142"/>
      <c r="C23" s="143"/>
      <c r="D23" s="141"/>
      <c r="E23" s="142"/>
      <c r="F23" s="142"/>
      <c r="G23" s="142"/>
      <c r="H23" s="142"/>
      <c r="I23" s="143"/>
      <c r="J23" s="150"/>
      <c r="K23" s="151"/>
      <c r="L23" s="151"/>
      <c r="M23" s="151"/>
      <c r="N23" s="151"/>
      <c r="O23" s="151"/>
      <c r="P23" s="151"/>
      <c r="Q23" s="151"/>
      <c r="R23" s="151"/>
      <c r="S23" s="151"/>
      <c r="T23" s="151"/>
      <c r="U23" s="151"/>
      <c r="V23" s="151"/>
      <c r="W23" s="151"/>
      <c r="X23" s="151"/>
      <c r="Y23" s="151"/>
      <c r="Z23" s="151"/>
      <c r="AA23" s="151"/>
      <c r="AB23" s="151"/>
      <c r="AC23" s="151"/>
      <c r="AD23" s="151"/>
      <c r="AE23" s="151"/>
      <c r="AF23" s="151"/>
      <c r="AG23" s="151"/>
      <c r="AH23" s="151"/>
      <c r="AI23" s="151"/>
      <c r="AJ23" s="151"/>
      <c r="AK23" s="151"/>
      <c r="AL23" s="151"/>
      <c r="AM23" s="152"/>
      <c r="BH23" s="1" t="s">
        <v>28</v>
      </c>
    </row>
    <row r="24" spans="1:61" ht="9.75" customHeight="1">
      <c r="A24" s="123"/>
      <c r="B24" s="124"/>
      <c r="C24" s="125"/>
      <c r="D24" s="123"/>
      <c r="E24" s="124"/>
      <c r="F24" s="124"/>
      <c r="G24" s="124"/>
      <c r="H24" s="124"/>
      <c r="I24" s="125"/>
      <c r="J24" s="150"/>
      <c r="K24" s="151"/>
      <c r="L24" s="151"/>
      <c r="M24" s="151"/>
      <c r="N24" s="151"/>
      <c r="O24" s="151"/>
      <c r="P24" s="151"/>
      <c r="Q24" s="151"/>
      <c r="R24" s="151"/>
      <c r="S24" s="151"/>
      <c r="T24" s="151"/>
      <c r="U24" s="151"/>
      <c r="V24" s="151"/>
      <c r="W24" s="151"/>
      <c r="X24" s="151"/>
      <c r="Y24" s="151"/>
      <c r="Z24" s="151"/>
      <c r="AA24" s="151"/>
      <c r="AB24" s="151"/>
      <c r="AC24" s="151"/>
      <c r="AD24" s="151"/>
      <c r="AE24" s="151"/>
      <c r="AF24" s="151"/>
      <c r="AG24" s="151"/>
      <c r="AH24" s="151"/>
      <c r="AI24" s="151"/>
      <c r="AJ24" s="151"/>
      <c r="AK24" s="151"/>
      <c r="AL24" s="151"/>
      <c r="AM24" s="152"/>
      <c r="BH24" s="1" t="s">
        <v>28</v>
      </c>
    </row>
    <row r="25" spans="1:61" ht="9.75" customHeight="1">
      <c r="A25" s="120" t="s">
        <v>170</v>
      </c>
      <c r="B25" s="121"/>
      <c r="C25" s="121"/>
      <c r="D25" s="121"/>
      <c r="E25" s="121"/>
      <c r="F25" s="121"/>
      <c r="G25" s="121"/>
      <c r="H25" s="121"/>
      <c r="I25" s="122"/>
      <c r="J25" s="158"/>
      <c r="K25" s="154"/>
      <c r="L25" s="154"/>
      <c r="M25" s="154"/>
      <c r="N25" s="154"/>
      <c r="O25" s="154"/>
      <c r="P25" s="154"/>
      <c r="Q25" s="154"/>
      <c r="R25" s="154"/>
      <c r="S25" s="154"/>
      <c r="T25" s="154"/>
      <c r="U25" s="154"/>
      <c r="V25" s="154" t="s">
        <v>36</v>
      </c>
      <c r="W25" s="154"/>
      <c r="X25" s="154"/>
      <c r="Y25" s="154"/>
      <c r="Z25" s="154"/>
      <c r="AA25" s="154"/>
      <c r="AB25" s="154"/>
      <c r="AC25" s="154"/>
      <c r="AD25" s="154"/>
      <c r="AE25" s="154"/>
      <c r="AF25" s="154"/>
      <c r="AG25" s="154"/>
      <c r="AH25" s="154"/>
      <c r="AI25" s="154"/>
      <c r="AJ25" s="154"/>
      <c r="AK25" s="154"/>
      <c r="AL25" s="154"/>
      <c r="AM25" s="155"/>
      <c r="BE25" s="1" t="str">
        <f ca="1">MID(CELL("address",$CC$2),2,2)</f>
        <v>CC</v>
      </c>
      <c r="BF25" s="1">
        <f>IF(TRIM($K26)="","",IF(ISERROR(MATCH($K26,$CC$3:$CC$6,0)),"INPUT_ERROR",MATCH($K26,$CC$3:$CC$6,0)))</f>
        <v>2</v>
      </c>
      <c r="BH25" s="1">
        <v>6</v>
      </c>
      <c r="BI25" s="1" t="str">
        <f>"ITEM"&amp; BH25&amp; BG25 &amp; "=" &amp; $BF25</f>
        <v>ITEM6=2</v>
      </c>
    </row>
    <row r="26" spans="1:61" ht="10.050000000000001" customHeight="1">
      <c r="A26" s="141"/>
      <c r="B26" s="142"/>
      <c r="C26" s="142"/>
      <c r="D26" s="142"/>
      <c r="E26" s="142"/>
      <c r="F26" s="142"/>
      <c r="G26" s="142"/>
      <c r="H26" s="142"/>
      <c r="I26" s="143"/>
      <c r="J26" s="144" t="s">
        <v>37</v>
      </c>
      <c r="K26" s="145" t="s">
        <v>711</v>
      </c>
      <c r="L26" s="145"/>
      <c r="M26" s="145"/>
      <c r="N26" s="145"/>
      <c r="O26" s="145"/>
      <c r="P26" s="145"/>
      <c r="Q26" s="145"/>
      <c r="R26" s="145"/>
      <c r="S26" s="145"/>
      <c r="T26" s="82" t="s">
        <v>38</v>
      </c>
      <c r="U26" s="82"/>
      <c r="V26" s="82" t="s">
        <v>171</v>
      </c>
      <c r="W26" s="82"/>
      <c r="X26" s="82"/>
      <c r="Y26" s="82"/>
      <c r="Z26" s="82"/>
      <c r="AA26" s="82"/>
      <c r="AB26" s="82"/>
      <c r="AC26" s="82"/>
      <c r="AD26" s="82"/>
      <c r="AE26" s="82" t="s">
        <v>172</v>
      </c>
      <c r="AF26" s="82"/>
      <c r="AG26" s="82"/>
      <c r="AH26" s="82"/>
      <c r="AI26" s="82"/>
      <c r="AJ26" s="82"/>
      <c r="AK26" s="82"/>
      <c r="AL26" s="82"/>
      <c r="AM26" s="138"/>
      <c r="BH26" s="1" t="s">
        <v>28</v>
      </c>
    </row>
    <row r="27" spans="1:61" ht="9.75" customHeight="1">
      <c r="A27" s="141"/>
      <c r="B27" s="142"/>
      <c r="C27" s="142"/>
      <c r="D27" s="142"/>
      <c r="E27" s="142"/>
      <c r="F27" s="142"/>
      <c r="G27" s="142"/>
      <c r="H27" s="142"/>
      <c r="I27" s="143"/>
      <c r="J27" s="144"/>
      <c r="K27" s="145"/>
      <c r="L27" s="145"/>
      <c r="M27" s="145"/>
      <c r="N27" s="145"/>
      <c r="O27" s="145"/>
      <c r="P27" s="145"/>
      <c r="Q27" s="145"/>
      <c r="R27" s="145"/>
      <c r="S27" s="145"/>
      <c r="T27" s="82"/>
      <c r="U27" s="82"/>
      <c r="V27" s="82" t="s">
        <v>173</v>
      </c>
      <c r="W27" s="82"/>
      <c r="X27" s="82"/>
      <c r="Y27" s="82"/>
      <c r="Z27" s="82"/>
      <c r="AA27" s="82"/>
      <c r="AB27" s="82"/>
      <c r="AC27" s="82"/>
      <c r="AD27" s="82"/>
      <c r="AE27" s="82" t="s">
        <v>174</v>
      </c>
      <c r="AF27" s="82"/>
      <c r="AG27" s="82"/>
      <c r="AH27" s="82"/>
      <c r="AI27" s="82"/>
      <c r="AJ27" s="82"/>
      <c r="AK27" s="82"/>
      <c r="AL27" s="82"/>
      <c r="AM27" s="138"/>
      <c r="BH27" s="1" t="s">
        <v>28</v>
      </c>
    </row>
    <row r="28" spans="1:61" ht="9.75" customHeight="1">
      <c r="A28" s="141"/>
      <c r="B28" s="142"/>
      <c r="C28" s="142"/>
      <c r="D28" s="142"/>
      <c r="E28" s="142"/>
      <c r="F28" s="142"/>
      <c r="G28" s="142"/>
      <c r="H28" s="142"/>
      <c r="I28" s="143"/>
      <c r="J28" s="157"/>
      <c r="K28" s="98"/>
      <c r="L28" s="98"/>
      <c r="M28" s="98"/>
      <c r="N28" s="98"/>
      <c r="O28" s="98"/>
      <c r="P28" s="98"/>
      <c r="Q28" s="98"/>
      <c r="R28" s="98"/>
      <c r="S28" s="98"/>
      <c r="T28" s="98"/>
      <c r="U28" s="98"/>
      <c r="V28" s="98"/>
      <c r="W28" s="98"/>
      <c r="X28" s="98"/>
      <c r="Y28" s="98"/>
      <c r="Z28" s="98"/>
      <c r="AA28" s="98"/>
      <c r="AB28" s="98"/>
      <c r="AC28" s="98"/>
      <c r="AD28" s="98"/>
      <c r="AE28" s="98"/>
      <c r="AF28" s="98"/>
      <c r="AG28" s="98"/>
      <c r="AH28" s="98"/>
      <c r="AI28" s="98"/>
      <c r="AJ28" s="98"/>
      <c r="AK28" s="98"/>
      <c r="AL28" s="98"/>
      <c r="AM28" s="156"/>
      <c r="BH28" s="1" t="s">
        <v>28</v>
      </c>
    </row>
    <row r="29" spans="1:61" ht="9.75" customHeight="1">
      <c r="A29" s="141"/>
      <c r="B29" s="142"/>
      <c r="C29" s="143"/>
      <c r="D29" s="197" t="s">
        <v>175</v>
      </c>
      <c r="E29" s="198"/>
      <c r="F29" s="198"/>
      <c r="G29" s="198"/>
      <c r="H29" s="198"/>
      <c r="I29" s="198"/>
      <c r="J29" s="158" t="s">
        <v>176</v>
      </c>
      <c r="K29" s="154"/>
      <c r="L29" s="154"/>
      <c r="M29" s="154"/>
      <c r="N29" s="154"/>
      <c r="O29" s="154"/>
      <c r="P29" s="154"/>
      <c r="Q29" s="154"/>
      <c r="R29" s="154"/>
      <c r="S29" s="154"/>
      <c r="T29" s="154"/>
      <c r="U29" s="154"/>
      <c r="V29" s="154"/>
      <c r="W29" s="154"/>
      <c r="X29" s="154"/>
      <c r="Y29" s="154"/>
      <c r="Z29" s="154"/>
      <c r="AA29" s="154"/>
      <c r="AB29" s="154"/>
      <c r="AC29" s="154"/>
      <c r="AD29" s="154"/>
      <c r="AE29" s="154"/>
      <c r="AF29" s="154"/>
      <c r="AG29" s="154"/>
      <c r="AH29" s="154"/>
      <c r="AI29" s="154"/>
      <c r="AJ29" s="154"/>
      <c r="AK29" s="154"/>
      <c r="AL29" s="154"/>
      <c r="AM29" s="155"/>
      <c r="BF29" s="1" t="b">
        <f>IF($K31="○",TRUE,IF($K31="",FALSE,"INPUT_ERROR"))</f>
        <v>1</v>
      </c>
      <c r="BH29" s="1">
        <v>7</v>
      </c>
      <c r="BI29" s="1" t="str">
        <f t="shared" ref="BI29:BI47" si="0">"ITEM"&amp; BH29&amp; BG29 &amp; "=" &amp; $BF29</f>
        <v>ITEM7=TRUE</v>
      </c>
    </row>
    <row r="30" spans="1:61" ht="9.75" customHeight="1">
      <c r="A30" s="141"/>
      <c r="B30" s="142"/>
      <c r="C30" s="143"/>
      <c r="D30" s="199"/>
      <c r="E30" s="200"/>
      <c r="F30" s="200"/>
      <c r="G30" s="200"/>
      <c r="H30" s="200"/>
      <c r="I30" s="200"/>
      <c r="J30" s="189"/>
      <c r="K30" s="82"/>
      <c r="L30" s="82"/>
      <c r="M30" s="82"/>
      <c r="N30" s="82"/>
      <c r="O30" s="82"/>
      <c r="P30" s="82"/>
      <c r="Q30" s="82"/>
      <c r="R30" s="82"/>
      <c r="S30" s="82"/>
      <c r="T30" s="82"/>
      <c r="U30" s="82"/>
      <c r="V30" s="82"/>
      <c r="W30" s="82"/>
      <c r="X30" s="82"/>
      <c r="Y30" s="82"/>
      <c r="Z30" s="82"/>
      <c r="AA30" s="82"/>
      <c r="AB30" s="82"/>
      <c r="AC30" s="82"/>
      <c r="AD30" s="82"/>
      <c r="AE30" s="82"/>
      <c r="AF30" s="82"/>
      <c r="AG30" s="82"/>
      <c r="AH30" s="82"/>
      <c r="AI30" s="82"/>
      <c r="AJ30" s="82"/>
      <c r="AK30" s="82"/>
      <c r="AL30" s="82"/>
      <c r="AM30" s="138"/>
      <c r="BF30" s="1" t="b">
        <f>IF($T31="○",TRUE,IF($T31="",FALSE,"INPUT_ERROR"))</f>
        <v>0</v>
      </c>
      <c r="BH30" s="1">
        <v>8</v>
      </c>
      <c r="BI30" s="1" t="str">
        <f t="shared" si="0"/>
        <v>ITEM8=FALSE</v>
      </c>
    </row>
    <row r="31" spans="1:61" ht="10.050000000000001" customHeight="1">
      <c r="A31" s="141"/>
      <c r="B31" s="142"/>
      <c r="C31" s="143"/>
      <c r="D31" s="199"/>
      <c r="E31" s="200"/>
      <c r="F31" s="200"/>
      <c r="G31" s="200"/>
      <c r="H31" s="200"/>
      <c r="I31" s="200"/>
      <c r="J31" s="144" t="s">
        <v>37</v>
      </c>
      <c r="K31" s="159" t="s">
        <v>712</v>
      </c>
      <c r="L31" s="82" t="s">
        <v>177</v>
      </c>
      <c r="M31" s="82"/>
      <c r="N31" s="82"/>
      <c r="O31" s="82"/>
      <c r="P31" s="82"/>
      <c r="Q31" s="82"/>
      <c r="R31" s="82"/>
      <c r="S31" s="160" t="s">
        <v>37</v>
      </c>
      <c r="T31" s="159"/>
      <c r="U31" s="82" t="s">
        <v>178</v>
      </c>
      <c r="V31" s="82"/>
      <c r="W31" s="82"/>
      <c r="X31" s="82"/>
      <c r="Y31" s="82"/>
      <c r="Z31" s="82"/>
      <c r="AA31" s="82"/>
      <c r="AB31" s="160" t="s">
        <v>37</v>
      </c>
      <c r="AC31" s="159"/>
      <c r="AD31" s="82" t="s">
        <v>179</v>
      </c>
      <c r="AE31" s="82"/>
      <c r="AF31" s="82"/>
      <c r="AG31" s="82"/>
      <c r="AH31" s="82"/>
      <c r="AI31" s="82"/>
      <c r="AJ31" s="82"/>
      <c r="AK31" s="82"/>
      <c r="AL31" s="82"/>
      <c r="AM31" s="138"/>
      <c r="BF31" s="1" t="b">
        <f>IF($AC31="○",TRUE,IF($AC31="",FALSE,"INPUT_ERROR"))</f>
        <v>0</v>
      </c>
      <c r="BH31" s="1">
        <v>9</v>
      </c>
      <c r="BI31" s="1" t="str">
        <f t="shared" si="0"/>
        <v>ITEM9=FALSE</v>
      </c>
    </row>
    <row r="32" spans="1:61" ht="9.75" customHeight="1">
      <c r="A32" s="141"/>
      <c r="B32" s="142"/>
      <c r="C32" s="143"/>
      <c r="D32" s="199"/>
      <c r="E32" s="200"/>
      <c r="F32" s="200"/>
      <c r="G32" s="200"/>
      <c r="H32" s="200"/>
      <c r="I32" s="200"/>
      <c r="J32" s="144"/>
      <c r="K32" s="159"/>
      <c r="L32" s="82"/>
      <c r="M32" s="82"/>
      <c r="N32" s="82"/>
      <c r="O32" s="82"/>
      <c r="P32" s="82"/>
      <c r="Q32" s="82"/>
      <c r="R32" s="82"/>
      <c r="S32" s="160"/>
      <c r="T32" s="159"/>
      <c r="U32" s="82"/>
      <c r="V32" s="82"/>
      <c r="W32" s="82"/>
      <c r="X32" s="82"/>
      <c r="Y32" s="82"/>
      <c r="Z32" s="82"/>
      <c r="AA32" s="82"/>
      <c r="AB32" s="160"/>
      <c r="AC32" s="159"/>
      <c r="AD32" s="82"/>
      <c r="AE32" s="82"/>
      <c r="AF32" s="82"/>
      <c r="AG32" s="82"/>
      <c r="AH32" s="82"/>
      <c r="AI32" s="82"/>
      <c r="AJ32" s="82"/>
      <c r="AK32" s="82"/>
      <c r="AL32" s="82"/>
      <c r="AM32" s="138"/>
      <c r="BF32" s="1" t="b">
        <f>IF($K35="○",TRUE,IF($K35="",FALSE,"INPUT_ERROR"))</f>
        <v>1</v>
      </c>
      <c r="BH32" s="1">
        <v>10</v>
      </c>
      <c r="BI32" s="1" t="str">
        <f t="shared" si="0"/>
        <v>ITEM10=TRUE</v>
      </c>
    </row>
    <row r="33" spans="1:61" ht="9.75" customHeight="1">
      <c r="A33" s="141"/>
      <c r="B33" s="142"/>
      <c r="C33" s="143"/>
      <c r="D33" s="199"/>
      <c r="E33" s="200"/>
      <c r="F33" s="200"/>
      <c r="G33" s="200"/>
      <c r="H33" s="200"/>
      <c r="I33" s="200"/>
      <c r="J33" s="189" t="s">
        <v>180</v>
      </c>
      <c r="K33" s="82"/>
      <c r="L33" s="82"/>
      <c r="M33" s="82"/>
      <c r="N33" s="82"/>
      <c r="O33" s="82"/>
      <c r="P33" s="82"/>
      <c r="Q33" s="82"/>
      <c r="R33" s="82"/>
      <c r="S33" s="82"/>
      <c r="T33" s="82"/>
      <c r="U33" s="82"/>
      <c r="V33" s="82"/>
      <c r="W33" s="82"/>
      <c r="X33" s="82"/>
      <c r="Y33" s="82"/>
      <c r="Z33" s="82"/>
      <c r="AA33" s="82"/>
      <c r="AB33" s="82"/>
      <c r="AC33" s="82"/>
      <c r="AD33" s="82"/>
      <c r="AE33" s="82"/>
      <c r="AF33" s="82"/>
      <c r="AG33" s="82"/>
      <c r="AH33" s="82"/>
      <c r="AI33" s="82"/>
      <c r="AJ33" s="82"/>
      <c r="AK33" s="82"/>
      <c r="AL33" s="82"/>
      <c r="AM33" s="138"/>
      <c r="BF33" s="1" t="b">
        <f>IF($Z35="○",TRUE,IF($Z35="",FALSE,"INPUT_ERROR"))</f>
        <v>0</v>
      </c>
      <c r="BH33" s="1">
        <v>11</v>
      </c>
      <c r="BI33" s="1" t="str">
        <f t="shared" si="0"/>
        <v>ITEM11=FALSE</v>
      </c>
    </row>
    <row r="34" spans="1:61" ht="9.75" customHeight="1">
      <c r="A34" s="141"/>
      <c r="B34" s="142"/>
      <c r="C34" s="143"/>
      <c r="D34" s="199"/>
      <c r="E34" s="200"/>
      <c r="F34" s="200"/>
      <c r="G34" s="200"/>
      <c r="H34" s="200"/>
      <c r="I34" s="200"/>
      <c r="J34" s="189"/>
      <c r="K34" s="82"/>
      <c r="L34" s="82"/>
      <c r="M34" s="82"/>
      <c r="N34" s="82"/>
      <c r="O34" s="82"/>
      <c r="P34" s="82"/>
      <c r="Q34" s="82"/>
      <c r="R34" s="82"/>
      <c r="S34" s="82"/>
      <c r="T34" s="82"/>
      <c r="U34" s="82"/>
      <c r="V34" s="82"/>
      <c r="W34" s="82"/>
      <c r="X34" s="82"/>
      <c r="Y34" s="82"/>
      <c r="Z34" s="82"/>
      <c r="AA34" s="82"/>
      <c r="AB34" s="82"/>
      <c r="AC34" s="82"/>
      <c r="AD34" s="82"/>
      <c r="AE34" s="82"/>
      <c r="AF34" s="82"/>
      <c r="AG34" s="82"/>
      <c r="AH34" s="82"/>
      <c r="AI34" s="82"/>
      <c r="AJ34" s="82"/>
      <c r="AK34" s="82"/>
      <c r="AL34" s="82"/>
      <c r="AM34" s="138"/>
      <c r="BF34" s="1" t="b">
        <f>IF($K37="○",TRUE,IF($K37="",FALSE,"INPUT_ERROR"))</f>
        <v>1</v>
      </c>
      <c r="BH34" s="1">
        <v>12</v>
      </c>
      <c r="BI34" s="1" t="str">
        <f t="shared" si="0"/>
        <v>ITEM12=TRUE</v>
      </c>
    </row>
    <row r="35" spans="1:61" ht="10.050000000000001" customHeight="1">
      <c r="A35" s="141"/>
      <c r="B35" s="142"/>
      <c r="C35" s="143"/>
      <c r="D35" s="199"/>
      <c r="E35" s="200"/>
      <c r="F35" s="200"/>
      <c r="G35" s="200"/>
      <c r="H35" s="200"/>
      <c r="I35" s="200"/>
      <c r="J35" s="144" t="s">
        <v>37</v>
      </c>
      <c r="K35" s="159" t="s">
        <v>712</v>
      </c>
      <c r="L35" s="82" t="s">
        <v>691</v>
      </c>
      <c r="M35" s="82"/>
      <c r="N35" s="82"/>
      <c r="O35" s="82"/>
      <c r="P35" s="82"/>
      <c r="Q35" s="82"/>
      <c r="R35" s="82"/>
      <c r="S35" s="82"/>
      <c r="T35" s="82"/>
      <c r="U35" s="82"/>
      <c r="V35" s="82"/>
      <c r="W35" s="82"/>
      <c r="X35" s="82"/>
      <c r="Y35" s="160" t="s">
        <v>37</v>
      </c>
      <c r="Z35" s="159"/>
      <c r="AA35" s="82" t="s">
        <v>181</v>
      </c>
      <c r="AB35" s="82"/>
      <c r="AC35" s="82"/>
      <c r="AD35" s="82"/>
      <c r="AE35" s="82"/>
      <c r="AF35" s="82"/>
      <c r="AG35" s="82"/>
      <c r="AH35" s="82"/>
      <c r="AI35" s="82"/>
      <c r="AJ35" s="82"/>
      <c r="AK35" s="82"/>
      <c r="AL35" s="82"/>
      <c r="AM35" s="138"/>
      <c r="BF35" s="1" t="b">
        <f>IF($K41="○",TRUE,IF($K41="",FALSE,"INPUT_ERROR"))</f>
        <v>0</v>
      </c>
      <c r="BH35" s="1">
        <v>13</v>
      </c>
      <c r="BI35" s="1" t="str">
        <f t="shared" si="0"/>
        <v>ITEM13=FALSE</v>
      </c>
    </row>
    <row r="36" spans="1:61" ht="9.75" customHeight="1">
      <c r="A36" s="141"/>
      <c r="B36" s="142"/>
      <c r="C36" s="143"/>
      <c r="D36" s="199"/>
      <c r="E36" s="200"/>
      <c r="F36" s="200"/>
      <c r="G36" s="200"/>
      <c r="H36" s="200"/>
      <c r="I36" s="200"/>
      <c r="J36" s="144"/>
      <c r="K36" s="159"/>
      <c r="L36" s="82"/>
      <c r="M36" s="82"/>
      <c r="N36" s="82"/>
      <c r="O36" s="82"/>
      <c r="P36" s="82"/>
      <c r="Q36" s="82"/>
      <c r="R36" s="82"/>
      <c r="S36" s="82"/>
      <c r="T36" s="82"/>
      <c r="U36" s="82"/>
      <c r="V36" s="82"/>
      <c r="W36" s="82"/>
      <c r="X36" s="82"/>
      <c r="Y36" s="160"/>
      <c r="Z36" s="159"/>
      <c r="AA36" s="82"/>
      <c r="AB36" s="82"/>
      <c r="AC36" s="82"/>
      <c r="AD36" s="82"/>
      <c r="AE36" s="82"/>
      <c r="AF36" s="82"/>
      <c r="AG36" s="82"/>
      <c r="AH36" s="82"/>
      <c r="AI36" s="82"/>
      <c r="AJ36" s="82"/>
      <c r="AK36" s="82"/>
      <c r="AL36" s="82"/>
      <c r="AM36" s="138"/>
      <c r="BF36" s="1" t="b">
        <f>IF($T41="○",TRUE,IF($T41="",FALSE,"INPUT_ERROR"))</f>
        <v>0</v>
      </c>
      <c r="BH36" s="1">
        <v>14</v>
      </c>
      <c r="BI36" s="1" t="str">
        <f t="shared" si="0"/>
        <v>ITEM14=FALSE</v>
      </c>
    </row>
    <row r="37" spans="1:61" ht="10.050000000000001" customHeight="1">
      <c r="A37" s="141"/>
      <c r="B37" s="142"/>
      <c r="C37" s="143"/>
      <c r="D37" s="199"/>
      <c r="E37" s="200"/>
      <c r="F37" s="200"/>
      <c r="G37" s="200"/>
      <c r="H37" s="200"/>
      <c r="I37" s="200"/>
      <c r="J37" s="144" t="s">
        <v>37</v>
      </c>
      <c r="K37" s="159" t="s">
        <v>712</v>
      </c>
      <c r="L37" s="82" t="s">
        <v>182</v>
      </c>
      <c r="M37" s="82"/>
      <c r="N37" s="82"/>
      <c r="O37" s="82"/>
      <c r="P37" s="82"/>
      <c r="Q37" s="82"/>
      <c r="R37" s="82"/>
      <c r="S37" s="82"/>
      <c r="T37" s="82"/>
      <c r="U37" s="82"/>
      <c r="V37" s="82"/>
      <c r="W37" s="82"/>
      <c r="X37" s="82"/>
      <c r="Y37" s="82"/>
      <c r="Z37" s="82"/>
      <c r="AA37" s="82"/>
      <c r="AB37" s="82"/>
      <c r="AC37" s="82"/>
      <c r="AD37" s="82"/>
      <c r="AE37" s="82"/>
      <c r="AF37" s="82"/>
      <c r="AG37" s="82"/>
      <c r="AH37" s="82"/>
      <c r="AI37" s="82"/>
      <c r="AJ37" s="82"/>
      <c r="AK37" s="82"/>
      <c r="AL37" s="82"/>
      <c r="AM37" s="138"/>
      <c r="BF37" s="1" t="b">
        <f>IF($AE41="○",TRUE,IF($AE41="",FALSE,"INPUT_ERROR"))</f>
        <v>0</v>
      </c>
      <c r="BH37" s="1">
        <v>15</v>
      </c>
      <c r="BI37" s="1" t="str">
        <f t="shared" si="0"/>
        <v>ITEM15=FALSE</v>
      </c>
    </row>
    <row r="38" spans="1:61" ht="9.75" customHeight="1">
      <c r="A38" s="141"/>
      <c r="B38" s="142"/>
      <c r="C38" s="143"/>
      <c r="D38" s="199"/>
      <c r="E38" s="200"/>
      <c r="F38" s="200"/>
      <c r="G38" s="200"/>
      <c r="H38" s="200"/>
      <c r="I38" s="200"/>
      <c r="J38" s="144"/>
      <c r="K38" s="159"/>
      <c r="L38" s="82"/>
      <c r="M38" s="82"/>
      <c r="N38" s="82"/>
      <c r="O38" s="82"/>
      <c r="P38" s="82"/>
      <c r="Q38" s="82"/>
      <c r="R38" s="82"/>
      <c r="S38" s="82"/>
      <c r="T38" s="82"/>
      <c r="U38" s="82"/>
      <c r="V38" s="82"/>
      <c r="W38" s="82"/>
      <c r="X38" s="82"/>
      <c r="Y38" s="82"/>
      <c r="Z38" s="82"/>
      <c r="AA38" s="82"/>
      <c r="AB38" s="82"/>
      <c r="AC38" s="82"/>
      <c r="AD38" s="82"/>
      <c r="AE38" s="82"/>
      <c r="AF38" s="82"/>
      <c r="AG38" s="82"/>
      <c r="AH38" s="82"/>
      <c r="AI38" s="82"/>
      <c r="AJ38" s="82"/>
      <c r="AK38" s="82"/>
      <c r="AL38" s="82"/>
      <c r="AM38" s="138"/>
      <c r="BF38" s="1" t="b">
        <f>IF($K43="○",TRUE,IF($K43="",FALSE,"INPUT_ERROR"))</f>
        <v>0</v>
      </c>
      <c r="BH38" s="1">
        <v>16</v>
      </c>
      <c r="BI38" s="1" t="str">
        <f t="shared" si="0"/>
        <v>ITEM16=FALSE</v>
      </c>
    </row>
    <row r="39" spans="1:61" ht="9.75" customHeight="1">
      <c r="A39" s="141"/>
      <c r="B39" s="142"/>
      <c r="C39" s="143"/>
      <c r="D39" s="199"/>
      <c r="E39" s="200"/>
      <c r="F39" s="200"/>
      <c r="G39" s="200"/>
      <c r="H39" s="200"/>
      <c r="I39" s="200"/>
      <c r="J39" s="189" t="s">
        <v>183</v>
      </c>
      <c r="K39" s="82"/>
      <c r="L39" s="82"/>
      <c r="M39" s="82"/>
      <c r="N39" s="82"/>
      <c r="O39" s="82"/>
      <c r="P39" s="82"/>
      <c r="Q39" s="82"/>
      <c r="R39" s="82"/>
      <c r="S39" s="82"/>
      <c r="T39" s="82"/>
      <c r="U39" s="82"/>
      <c r="V39" s="82"/>
      <c r="W39" s="82"/>
      <c r="X39" s="82"/>
      <c r="Y39" s="82"/>
      <c r="Z39" s="82"/>
      <c r="AA39" s="82"/>
      <c r="AB39" s="82"/>
      <c r="AC39" s="82"/>
      <c r="AD39" s="82"/>
      <c r="AE39" s="82"/>
      <c r="AF39" s="82"/>
      <c r="AG39" s="82"/>
      <c r="AH39" s="82"/>
      <c r="AI39" s="82"/>
      <c r="AJ39" s="82"/>
      <c r="AK39" s="82"/>
      <c r="AL39" s="82"/>
      <c r="AM39" s="138"/>
      <c r="BF39" s="1" t="b">
        <f>IF($T43="○",TRUE,IF($T43="",FALSE,"INPUT_ERROR"))</f>
        <v>0</v>
      </c>
      <c r="BH39" s="1">
        <v>17</v>
      </c>
      <c r="BI39" s="1" t="str">
        <f t="shared" si="0"/>
        <v>ITEM17=FALSE</v>
      </c>
    </row>
    <row r="40" spans="1:61" ht="9.75" customHeight="1">
      <c r="A40" s="141"/>
      <c r="B40" s="142"/>
      <c r="C40" s="143"/>
      <c r="D40" s="199"/>
      <c r="E40" s="200"/>
      <c r="F40" s="200"/>
      <c r="G40" s="200"/>
      <c r="H40" s="200"/>
      <c r="I40" s="200"/>
      <c r="J40" s="189"/>
      <c r="K40" s="82"/>
      <c r="L40" s="82"/>
      <c r="M40" s="82"/>
      <c r="N40" s="82"/>
      <c r="O40" s="82"/>
      <c r="P40" s="82"/>
      <c r="Q40" s="82"/>
      <c r="R40" s="82"/>
      <c r="S40" s="82"/>
      <c r="T40" s="82"/>
      <c r="U40" s="82"/>
      <c r="V40" s="82"/>
      <c r="W40" s="82"/>
      <c r="X40" s="82"/>
      <c r="Y40" s="82"/>
      <c r="Z40" s="82"/>
      <c r="AA40" s="82"/>
      <c r="AB40" s="82"/>
      <c r="AC40" s="82"/>
      <c r="AD40" s="82"/>
      <c r="AE40" s="82"/>
      <c r="AF40" s="82"/>
      <c r="AG40" s="82"/>
      <c r="AH40" s="82"/>
      <c r="AI40" s="82"/>
      <c r="AJ40" s="82"/>
      <c r="AK40" s="82"/>
      <c r="AL40" s="82"/>
      <c r="AM40" s="138"/>
      <c r="BF40" s="1" t="b">
        <f>IF($AE43="○",TRUE,IF($AE43="",FALSE,"INPUT_ERROR"))</f>
        <v>0</v>
      </c>
      <c r="BH40" s="1">
        <v>18</v>
      </c>
      <c r="BI40" s="1" t="str">
        <f t="shared" si="0"/>
        <v>ITEM18=FALSE</v>
      </c>
    </row>
    <row r="41" spans="1:61" ht="9.75" customHeight="1">
      <c r="A41" s="141"/>
      <c r="B41" s="142"/>
      <c r="C41" s="143"/>
      <c r="D41" s="199"/>
      <c r="E41" s="200"/>
      <c r="F41" s="200"/>
      <c r="G41" s="200"/>
      <c r="H41" s="200"/>
      <c r="I41" s="200"/>
      <c r="J41" s="144" t="s">
        <v>37</v>
      </c>
      <c r="K41" s="159"/>
      <c r="L41" s="82" t="s">
        <v>184</v>
      </c>
      <c r="M41" s="82"/>
      <c r="N41" s="82"/>
      <c r="O41" s="82"/>
      <c r="P41" s="82"/>
      <c r="Q41" s="82"/>
      <c r="R41" s="82"/>
      <c r="S41" s="160" t="s">
        <v>37</v>
      </c>
      <c r="T41" s="159"/>
      <c r="U41" s="82" t="s">
        <v>185</v>
      </c>
      <c r="V41" s="82"/>
      <c r="W41" s="82"/>
      <c r="X41" s="82"/>
      <c r="Y41" s="82"/>
      <c r="Z41" s="82"/>
      <c r="AA41" s="82"/>
      <c r="AB41" s="82"/>
      <c r="AC41" s="82"/>
      <c r="AD41" s="160" t="s">
        <v>37</v>
      </c>
      <c r="AE41" s="159"/>
      <c r="AF41" s="82" t="s">
        <v>186</v>
      </c>
      <c r="AG41" s="82"/>
      <c r="AH41" s="82"/>
      <c r="AI41" s="82"/>
      <c r="AJ41" s="82"/>
      <c r="AK41" s="82"/>
      <c r="AL41" s="82"/>
      <c r="AM41" s="138"/>
      <c r="BF41" s="1" t="b">
        <f>IF($K45="○",TRUE,IF($K45="",FALSE,"INPUT_ERROR"))</f>
        <v>0</v>
      </c>
      <c r="BH41" s="1">
        <v>19</v>
      </c>
      <c r="BI41" s="1" t="str">
        <f t="shared" si="0"/>
        <v>ITEM19=FALSE</v>
      </c>
    </row>
    <row r="42" spans="1:61" ht="9.75" customHeight="1">
      <c r="A42" s="141"/>
      <c r="B42" s="142"/>
      <c r="C42" s="143"/>
      <c r="D42" s="199"/>
      <c r="E42" s="200"/>
      <c r="F42" s="200"/>
      <c r="G42" s="200"/>
      <c r="H42" s="200"/>
      <c r="I42" s="200"/>
      <c r="J42" s="144"/>
      <c r="K42" s="159"/>
      <c r="L42" s="82"/>
      <c r="M42" s="82"/>
      <c r="N42" s="82"/>
      <c r="O42" s="82"/>
      <c r="P42" s="82"/>
      <c r="Q42" s="82"/>
      <c r="R42" s="82"/>
      <c r="S42" s="160"/>
      <c r="T42" s="159"/>
      <c r="U42" s="82"/>
      <c r="V42" s="82"/>
      <c r="W42" s="82"/>
      <c r="X42" s="82"/>
      <c r="Y42" s="82"/>
      <c r="Z42" s="82"/>
      <c r="AA42" s="82"/>
      <c r="AB42" s="82"/>
      <c r="AC42" s="82"/>
      <c r="AD42" s="160"/>
      <c r="AE42" s="159"/>
      <c r="AF42" s="82"/>
      <c r="AG42" s="82"/>
      <c r="AH42" s="82"/>
      <c r="AI42" s="82"/>
      <c r="AJ42" s="82"/>
      <c r="AK42" s="82"/>
      <c r="AL42" s="82"/>
      <c r="AM42" s="138"/>
      <c r="BF42" s="1" t="b">
        <f>IF($W45="○",TRUE,IF($W45="",FALSE,"INPUT_ERROR"))</f>
        <v>0</v>
      </c>
      <c r="BH42" s="1">
        <v>20</v>
      </c>
      <c r="BI42" s="1" t="str">
        <f t="shared" si="0"/>
        <v>ITEM20=FALSE</v>
      </c>
    </row>
    <row r="43" spans="1:61" ht="9.75" customHeight="1">
      <c r="A43" s="141"/>
      <c r="B43" s="142"/>
      <c r="C43" s="143"/>
      <c r="D43" s="199"/>
      <c r="E43" s="200"/>
      <c r="F43" s="200"/>
      <c r="G43" s="200"/>
      <c r="H43" s="200"/>
      <c r="I43" s="200"/>
      <c r="J43" s="144" t="s">
        <v>37</v>
      </c>
      <c r="K43" s="159"/>
      <c r="L43" s="82" t="s">
        <v>187</v>
      </c>
      <c r="M43" s="82"/>
      <c r="N43" s="82"/>
      <c r="O43" s="82"/>
      <c r="P43" s="82"/>
      <c r="Q43" s="82"/>
      <c r="R43" s="82"/>
      <c r="S43" s="160" t="s">
        <v>37</v>
      </c>
      <c r="T43" s="159"/>
      <c r="U43" s="82" t="s">
        <v>188</v>
      </c>
      <c r="V43" s="82"/>
      <c r="W43" s="82"/>
      <c r="X43" s="82"/>
      <c r="Y43" s="82"/>
      <c r="Z43" s="82"/>
      <c r="AA43" s="82"/>
      <c r="AB43" s="82"/>
      <c r="AC43" s="82"/>
      <c r="AD43" s="160" t="s">
        <v>37</v>
      </c>
      <c r="AE43" s="159"/>
      <c r="AF43" s="82" t="s">
        <v>189</v>
      </c>
      <c r="AG43" s="82"/>
      <c r="AH43" s="82"/>
      <c r="AI43" s="82"/>
      <c r="AJ43" s="82"/>
      <c r="AK43" s="82"/>
      <c r="AL43" s="82"/>
      <c r="AM43" s="138"/>
      <c r="BF43" s="1" t="b">
        <f>IF($K47="○",TRUE,IF($K47="",FALSE,"INPUT_ERROR"))</f>
        <v>0</v>
      </c>
      <c r="BH43" s="1">
        <v>21</v>
      </c>
      <c r="BI43" s="1" t="str">
        <f t="shared" si="0"/>
        <v>ITEM21=FALSE</v>
      </c>
    </row>
    <row r="44" spans="1:61" ht="9.75" customHeight="1">
      <c r="A44" s="141"/>
      <c r="B44" s="142"/>
      <c r="C44" s="143"/>
      <c r="D44" s="199"/>
      <c r="E44" s="200"/>
      <c r="F44" s="200"/>
      <c r="G44" s="200"/>
      <c r="H44" s="200"/>
      <c r="I44" s="200"/>
      <c r="J44" s="144"/>
      <c r="K44" s="159"/>
      <c r="L44" s="82"/>
      <c r="M44" s="82"/>
      <c r="N44" s="82"/>
      <c r="O44" s="82"/>
      <c r="P44" s="82"/>
      <c r="Q44" s="82"/>
      <c r="R44" s="82"/>
      <c r="S44" s="160"/>
      <c r="T44" s="159"/>
      <c r="U44" s="82"/>
      <c r="V44" s="82"/>
      <c r="W44" s="82"/>
      <c r="X44" s="82"/>
      <c r="Y44" s="82"/>
      <c r="Z44" s="82"/>
      <c r="AA44" s="82"/>
      <c r="AB44" s="82"/>
      <c r="AC44" s="82"/>
      <c r="AD44" s="160"/>
      <c r="AE44" s="159"/>
      <c r="AF44" s="82"/>
      <c r="AG44" s="82"/>
      <c r="AH44" s="82"/>
      <c r="AI44" s="82"/>
      <c r="AJ44" s="82"/>
      <c r="AK44" s="82"/>
      <c r="AL44" s="82"/>
      <c r="AM44" s="138"/>
      <c r="BF44" s="1" t="b">
        <f>IF($T47="○",TRUE,IF($T47="",FALSE,"INPUT_ERROR"))</f>
        <v>0</v>
      </c>
      <c r="BH44" s="1">
        <v>22</v>
      </c>
      <c r="BI44" s="1" t="str">
        <f t="shared" si="0"/>
        <v>ITEM22=FALSE</v>
      </c>
    </row>
    <row r="45" spans="1:61" ht="9.75" customHeight="1">
      <c r="A45" s="141"/>
      <c r="B45" s="142"/>
      <c r="C45" s="143"/>
      <c r="D45" s="199"/>
      <c r="E45" s="200"/>
      <c r="F45" s="200"/>
      <c r="G45" s="200"/>
      <c r="H45" s="200"/>
      <c r="I45" s="200"/>
      <c r="J45" s="144" t="s">
        <v>37</v>
      </c>
      <c r="K45" s="159"/>
      <c r="L45" s="82" t="s">
        <v>190</v>
      </c>
      <c r="M45" s="82"/>
      <c r="N45" s="82"/>
      <c r="O45" s="82"/>
      <c r="P45" s="82"/>
      <c r="Q45" s="82"/>
      <c r="R45" s="82"/>
      <c r="S45" s="82"/>
      <c r="T45" s="82"/>
      <c r="U45" s="82"/>
      <c r="V45" s="160" t="s">
        <v>37</v>
      </c>
      <c r="W45" s="159"/>
      <c r="X45" s="82" t="s">
        <v>191</v>
      </c>
      <c r="Y45" s="82"/>
      <c r="Z45" s="82"/>
      <c r="AA45" s="82"/>
      <c r="AB45" s="82"/>
      <c r="AC45" s="82"/>
      <c r="AD45" s="82"/>
      <c r="AE45" s="82"/>
      <c r="AF45" s="82"/>
      <c r="AG45" s="82"/>
      <c r="AH45" s="82"/>
      <c r="AI45" s="82"/>
      <c r="AJ45" s="82"/>
      <c r="AK45" s="82"/>
      <c r="AL45" s="82"/>
      <c r="AM45" s="138"/>
      <c r="BF45" s="1" t="b">
        <f>IF($AE47="○",TRUE,IF($AE47="",FALSE,"INPUT_ERROR"))</f>
        <v>0</v>
      </c>
      <c r="BH45" s="1">
        <v>23</v>
      </c>
      <c r="BI45" s="1" t="str">
        <f t="shared" si="0"/>
        <v>ITEM23=FALSE</v>
      </c>
    </row>
    <row r="46" spans="1:61" ht="9.75" customHeight="1">
      <c r="A46" s="141"/>
      <c r="B46" s="142"/>
      <c r="C46" s="143"/>
      <c r="D46" s="199"/>
      <c r="E46" s="200"/>
      <c r="F46" s="200"/>
      <c r="G46" s="200"/>
      <c r="H46" s="200"/>
      <c r="I46" s="200"/>
      <c r="J46" s="144"/>
      <c r="K46" s="159"/>
      <c r="L46" s="82"/>
      <c r="M46" s="82"/>
      <c r="N46" s="82"/>
      <c r="O46" s="82"/>
      <c r="P46" s="82"/>
      <c r="Q46" s="82"/>
      <c r="R46" s="82"/>
      <c r="S46" s="82"/>
      <c r="T46" s="82"/>
      <c r="U46" s="82"/>
      <c r="V46" s="160"/>
      <c r="W46" s="159"/>
      <c r="X46" s="82"/>
      <c r="Y46" s="82"/>
      <c r="Z46" s="82"/>
      <c r="AA46" s="82"/>
      <c r="AB46" s="82"/>
      <c r="AC46" s="82"/>
      <c r="AD46" s="82"/>
      <c r="AE46" s="82"/>
      <c r="AF46" s="82"/>
      <c r="AG46" s="82"/>
      <c r="AH46" s="82"/>
      <c r="AI46" s="82"/>
      <c r="AJ46" s="82"/>
      <c r="AK46" s="82"/>
      <c r="AL46" s="82"/>
      <c r="AM46" s="138"/>
      <c r="BF46" s="1" t="b">
        <f>IF($K49="○",TRUE,IF($K49="",FALSE,"INPUT_ERROR"))</f>
        <v>0</v>
      </c>
      <c r="BH46" s="1">
        <v>24</v>
      </c>
      <c r="BI46" s="1" t="str">
        <f t="shared" si="0"/>
        <v>ITEM24=FALSE</v>
      </c>
    </row>
    <row r="47" spans="1:61" ht="9.75" customHeight="1">
      <c r="A47" s="141"/>
      <c r="B47" s="142"/>
      <c r="C47" s="143"/>
      <c r="D47" s="199"/>
      <c r="E47" s="200"/>
      <c r="F47" s="200"/>
      <c r="G47" s="200"/>
      <c r="H47" s="200"/>
      <c r="I47" s="200"/>
      <c r="J47" s="144" t="s">
        <v>37</v>
      </c>
      <c r="K47" s="159"/>
      <c r="L47" s="82" t="s">
        <v>192</v>
      </c>
      <c r="M47" s="82"/>
      <c r="N47" s="82"/>
      <c r="O47" s="82"/>
      <c r="P47" s="82"/>
      <c r="Q47" s="82"/>
      <c r="R47" s="82"/>
      <c r="S47" s="160" t="s">
        <v>37</v>
      </c>
      <c r="T47" s="159"/>
      <c r="U47" s="82" t="s">
        <v>193</v>
      </c>
      <c r="V47" s="82"/>
      <c r="W47" s="82"/>
      <c r="X47" s="82"/>
      <c r="Y47" s="82"/>
      <c r="Z47" s="82"/>
      <c r="AA47" s="82"/>
      <c r="AB47" s="82"/>
      <c r="AC47" s="82"/>
      <c r="AD47" s="160" t="s">
        <v>37</v>
      </c>
      <c r="AE47" s="159"/>
      <c r="AF47" s="82" t="s">
        <v>194</v>
      </c>
      <c r="AG47" s="82"/>
      <c r="AH47" s="82"/>
      <c r="AI47" s="82"/>
      <c r="AJ47" s="82"/>
      <c r="AK47" s="82"/>
      <c r="AL47" s="82"/>
      <c r="AM47" s="138"/>
      <c r="BF47" s="1" t="b">
        <f>IF($K51="○",TRUE,IF($K51="",FALSE,"INPUT_ERROR"))</f>
        <v>0</v>
      </c>
      <c r="BH47" s="1">
        <v>25</v>
      </c>
      <c r="BI47" s="1" t="str">
        <f t="shared" si="0"/>
        <v>ITEM25=FALSE</v>
      </c>
    </row>
    <row r="48" spans="1:61" ht="9.75" customHeight="1">
      <c r="A48" s="141"/>
      <c r="B48" s="142"/>
      <c r="C48" s="143"/>
      <c r="D48" s="199"/>
      <c r="E48" s="200"/>
      <c r="F48" s="200"/>
      <c r="G48" s="200"/>
      <c r="H48" s="200"/>
      <c r="I48" s="200"/>
      <c r="J48" s="144"/>
      <c r="K48" s="159"/>
      <c r="L48" s="82"/>
      <c r="M48" s="82"/>
      <c r="N48" s="82"/>
      <c r="O48" s="82"/>
      <c r="P48" s="82"/>
      <c r="Q48" s="82"/>
      <c r="R48" s="82"/>
      <c r="S48" s="160"/>
      <c r="T48" s="159"/>
      <c r="U48" s="82"/>
      <c r="V48" s="82"/>
      <c r="W48" s="82"/>
      <c r="X48" s="82"/>
      <c r="Y48" s="82"/>
      <c r="Z48" s="82"/>
      <c r="AA48" s="82"/>
      <c r="AB48" s="82"/>
      <c r="AC48" s="82"/>
      <c r="AD48" s="160"/>
      <c r="AE48" s="159"/>
      <c r="AF48" s="82"/>
      <c r="AG48" s="82"/>
      <c r="AH48" s="82"/>
      <c r="AI48" s="82"/>
      <c r="AJ48" s="82"/>
      <c r="AK48" s="82"/>
      <c r="AL48" s="82"/>
      <c r="AM48" s="138"/>
      <c r="BH48" s="1">
        <v>26</v>
      </c>
      <c r="BI48" s="1" t="str">
        <f>"ITEM"&amp;BH48&amp; BG48 &amp;"="&amp;  IF(TRIM($P51)="","",$P51)</f>
        <v>ITEM26=</v>
      </c>
    </row>
    <row r="49" spans="1:61" ht="9.75" customHeight="1">
      <c r="A49" s="141"/>
      <c r="B49" s="142"/>
      <c r="C49" s="143"/>
      <c r="D49" s="199"/>
      <c r="E49" s="200"/>
      <c r="F49" s="200"/>
      <c r="G49" s="200"/>
      <c r="H49" s="200"/>
      <c r="I49" s="200"/>
      <c r="J49" s="144" t="s">
        <v>37</v>
      </c>
      <c r="K49" s="159"/>
      <c r="L49" s="82" t="s">
        <v>195</v>
      </c>
      <c r="M49" s="82"/>
      <c r="N49" s="82"/>
      <c r="O49" s="82"/>
      <c r="P49" s="82"/>
      <c r="Q49" s="82"/>
      <c r="R49" s="82"/>
      <c r="S49" s="82"/>
      <c r="T49" s="82"/>
      <c r="U49" s="82"/>
      <c r="V49" s="82"/>
      <c r="W49" s="82"/>
      <c r="X49" s="82"/>
      <c r="Y49" s="82"/>
      <c r="Z49" s="82"/>
      <c r="AA49" s="82"/>
      <c r="AB49" s="82"/>
      <c r="AC49" s="82"/>
      <c r="AD49" s="82"/>
      <c r="AE49" s="82"/>
      <c r="AF49" s="82"/>
      <c r="AG49" s="82"/>
      <c r="AH49" s="82"/>
      <c r="AI49" s="82"/>
      <c r="AJ49" s="82"/>
      <c r="AK49" s="82"/>
      <c r="AL49" s="82"/>
      <c r="AM49" s="138"/>
      <c r="BH49" s="1" t="s">
        <v>28</v>
      </c>
    </row>
    <row r="50" spans="1:61" ht="9.75" customHeight="1">
      <c r="A50" s="141"/>
      <c r="B50" s="142"/>
      <c r="C50" s="143"/>
      <c r="D50" s="199"/>
      <c r="E50" s="200"/>
      <c r="F50" s="200"/>
      <c r="G50" s="200"/>
      <c r="H50" s="200"/>
      <c r="I50" s="200"/>
      <c r="J50" s="144"/>
      <c r="K50" s="159"/>
      <c r="L50" s="82"/>
      <c r="M50" s="82"/>
      <c r="N50" s="82"/>
      <c r="O50" s="82"/>
      <c r="P50" s="82"/>
      <c r="Q50" s="82"/>
      <c r="R50" s="82"/>
      <c r="S50" s="82"/>
      <c r="T50" s="82"/>
      <c r="U50" s="82"/>
      <c r="V50" s="82"/>
      <c r="W50" s="82"/>
      <c r="X50" s="82"/>
      <c r="Y50" s="82"/>
      <c r="Z50" s="82"/>
      <c r="AA50" s="82"/>
      <c r="AB50" s="82"/>
      <c r="AC50" s="82"/>
      <c r="AD50" s="82"/>
      <c r="AE50" s="82"/>
      <c r="AF50" s="82"/>
      <c r="AG50" s="82"/>
      <c r="AH50" s="82"/>
      <c r="AI50" s="82"/>
      <c r="AJ50" s="82"/>
      <c r="AK50" s="82"/>
      <c r="AL50" s="82"/>
      <c r="AM50" s="138"/>
      <c r="BH50" s="1" t="s">
        <v>28</v>
      </c>
    </row>
    <row r="51" spans="1:61" ht="9.75" customHeight="1">
      <c r="A51" s="141"/>
      <c r="B51" s="142"/>
      <c r="C51" s="143"/>
      <c r="D51" s="199"/>
      <c r="E51" s="200"/>
      <c r="F51" s="200"/>
      <c r="G51" s="200"/>
      <c r="H51" s="200"/>
      <c r="I51" s="200"/>
      <c r="J51" s="144" t="s">
        <v>37</v>
      </c>
      <c r="K51" s="159"/>
      <c r="L51" s="82" t="s">
        <v>196</v>
      </c>
      <c r="M51" s="82"/>
      <c r="N51" s="82"/>
      <c r="O51" s="211" t="s">
        <v>197</v>
      </c>
      <c r="P51" s="151"/>
      <c r="Q51" s="151"/>
      <c r="R51" s="151"/>
      <c r="S51" s="151"/>
      <c r="T51" s="151"/>
      <c r="U51" s="151"/>
      <c r="V51" s="151"/>
      <c r="W51" s="151"/>
      <c r="X51" s="151"/>
      <c r="Y51" s="151"/>
      <c r="Z51" s="151"/>
      <c r="AA51" s="151"/>
      <c r="AB51" s="151"/>
      <c r="AC51" s="151"/>
      <c r="AD51" s="151"/>
      <c r="AE51" s="151"/>
      <c r="AF51" s="151"/>
      <c r="AG51" s="151"/>
      <c r="AH51" s="151"/>
      <c r="AI51" s="151"/>
      <c r="AJ51" s="151"/>
      <c r="AK51" s="151"/>
      <c r="AL51" s="82" t="s">
        <v>198</v>
      </c>
      <c r="AM51" s="138"/>
      <c r="BH51" s="1" t="s">
        <v>28</v>
      </c>
    </row>
    <row r="52" spans="1:61" ht="9.75" customHeight="1">
      <c r="A52" s="141"/>
      <c r="B52" s="142"/>
      <c r="C52" s="143"/>
      <c r="D52" s="201"/>
      <c r="E52" s="202"/>
      <c r="F52" s="202"/>
      <c r="G52" s="202"/>
      <c r="H52" s="202"/>
      <c r="I52" s="202"/>
      <c r="J52" s="161"/>
      <c r="K52" s="162"/>
      <c r="L52" s="98"/>
      <c r="M52" s="98"/>
      <c r="N52" s="98"/>
      <c r="O52" s="212"/>
      <c r="P52" s="128"/>
      <c r="Q52" s="128"/>
      <c r="R52" s="128"/>
      <c r="S52" s="128"/>
      <c r="T52" s="128"/>
      <c r="U52" s="128"/>
      <c r="V52" s="128"/>
      <c r="W52" s="128"/>
      <c r="X52" s="128"/>
      <c r="Y52" s="128"/>
      <c r="Z52" s="128"/>
      <c r="AA52" s="128"/>
      <c r="AB52" s="128"/>
      <c r="AC52" s="128"/>
      <c r="AD52" s="128"/>
      <c r="AE52" s="128"/>
      <c r="AF52" s="128"/>
      <c r="AG52" s="128"/>
      <c r="AH52" s="128"/>
      <c r="AI52" s="128"/>
      <c r="AJ52" s="128"/>
      <c r="AK52" s="128"/>
      <c r="AL52" s="98"/>
      <c r="AM52" s="156"/>
      <c r="BH52" s="1" t="s">
        <v>28</v>
      </c>
    </row>
    <row r="53" spans="1:61" ht="10.050000000000001" customHeight="1">
      <c r="A53" s="141"/>
      <c r="B53" s="142"/>
      <c r="C53" s="143"/>
      <c r="D53" s="120" t="s">
        <v>199</v>
      </c>
      <c r="E53" s="121"/>
      <c r="F53" s="121"/>
      <c r="G53" s="121"/>
      <c r="H53" s="121"/>
      <c r="I53" s="122"/>
      <c r="J53" s="150" t="s">
        <v>1241</v>
      </c>
      <c r="K53" s="151"/>
      <c r="L53" s="151"/>
      <c r="M53" s="151"/>
      <c r="N53" s="151"/>
      <c r="O53" s="151"/>
      <c r="P53" s="151"/>
      <c r="Q53" s="151"/>
      <c r="R53" s="151"/>
      <c r="S53" s="151"/>
      <c r="T53" s="151"/>
      <c r="U53" s="151"/>
      <c r="V53" s="151"/>
      <c r="W53" s="151"/>
      <c r="X53" s="151"/>
      <c r="Y53" s="151"/>
      <c r="Z53" s="151"/>
      <c r="AA53" s="151"/>
      <c r="AB53" s="151"/>
      <c r="AC53" s="151"/>
      <c r="AD53" s="151"/>
      <c r="AE53" s="151"/>
      <c r="AF53" s="151"/>
      <c r="AG53" s="151"/>
      <c r="AH53" s="151"/>
      <c r="AI53" s="151"/>
      <c r="AJ53" s="151"/>
      <c r="AK53" s="151"/>
      <c r="AL53" s="151"/>
      <c r="AM53" s="152"/>
      <c r="BH53" s="1">
        <v>27</v>
      </c>
      <c r="BI53" s="1" t="str">
        <f>"ITEM"&amp;BH53&amp; BG53 &amp;"="&amp; IF(TRIM($J53)="","",$J53)</f>
        <v>ITEM27=・個人番号、５情報、その他住民票関係情報
：住基ネットを通じて本人確認を行うために必要な情報として、住民票の記載等に係る本人確認情報（個人番号、５情報、住民票コード及びこれらの変更情報）を記録する必要がある。</v>
      </c>
    </row>
    <row r="54" spans="1:61" ht="9.75" customHeight="1">
      <c r="A54" s="141"/>
      <c r="B54" s="142"/>
      <c r="C54" s="143"/>
      <c r="D54" s="141"/>
      <c r="E54" s="142"/>
      <c r="F54" s="142"/>
      <c r="G54" s="142"/>
      <c r="H54" s="142"/>
      <c r="I54" s="143"/>
      <c r="J54" s="150"/>
      <c r="K54" s="151"/>
      <c r="L54" s="151"/>
      <c r="M54" s="151"/>
      <c r="N54" s="151"/>
      <c r="O54" s="151"/>
      <c r="P54" s="151"/>
      <c r="Q54" s="151"/>
      <c r="R54" s="151"/>
      <c r="S54" s="151"/>
      <c r="T54" s="151"/>
      <c r="U54" s="151"/>
      <c r="V54" s="151"/>
      <c r="W54" s="151"/>
      <c r="X54" s="151"/>
      <c r="Y54" s="151"/>
      <c r="Z54" s="151"/>
      <c r="AA54" s="151"/>
      <c r="AB54" s="151"/>
      <c r="AC54" s="151"/>
      <c r="AD54" s="151"/>
      <c r="AE54" s="151"/>
      <c r="AF54" s="151"/>
      <c r="AG54" s="151"/>
      <c r="AH54" s="151"/>
      <c r="AI54" s="151"/>
      <c r="AJ54" s="151"/>
      <c r="AK54" s="151"/>
      <c r="AL54" s="151"/>
      <c r="AM54" s="152"/>
      <c r="BH54" s="1" t="s">
        <v>28</v>
      </c>
    </row>
    <row r="55" spans="1:61" ht="9.75" customHeight="1">
      <c r="A55" s="141"/>
      <c r="B55" s="142"/>
      <c r="C55" s="143"/>
      <c r="D55" s="141"/>
      <c r="E55" s="142"/>
      <c r="F55" s="142"/>
      <c r="G55" s="142"/>
      <c r="H55" s="142"/>
      <c r="I55" s="143"/>
      <c r="J55" s="150"/>
      <c r="K55" s="151"/>
      <c r="L55" s="151"/>
      <c r="M55" s="151"/>
      <c r="N55" s="151"/>
      <c r="O55" s="151"/>
      <c r="P55" s="151"/>
      <c r="Q55" s="151"/>
      <c r="R55" s="151"/>
      <c r="S55" s="151"/>
      <c r="T55" s="151"/>
      <c r="U55" s="151"/>
      <c r="V55" s="151"/>
      <c r="W55" s="151"/>
      <c r="X55" s="151"/>
      <c r="Y55" s="151"/>
      <c r="Z55" s="151"/>
      <c r="AA55" s="151"/>
      <c r="AB55" s="151"/>
      <c r="AC55" s="151"/>
      <c r="AD55" s="151"/>
      <c r="AE55" s="151"/>
      <c r="AF55" s="151"/>
      <c r="AG55" s="151"/>
      <c r="AH55" s="151"/>
      <c r="AI55" s="151"/>
      <c r="AJ55" s="151"/>
      <c r="AK55" s="151"/>
      <c r="AL55" s="151"/>
      <c r="AM55" s="152"/>
      <c r="BH55" s="1" t="s">
        <v>28</v>
      </c>
    </row>
    <row r="56" spans="1:61" ht="9.75" customHeight="1">
      <c r="A56" s="141"/>
      <c r="B56" s="142"/>
      <c r="C56" s="143"/>
      <c r="D56" s="141"/>
      <c r="E56" s="142"/>
      <c r="F56" s="142"/>
      <c r="G56" s="142"/>
      <c r="H56" s="142"/>
      <c r="I56" s="143"/>
      <c r="J56" s="150"/>
      <c r="K56" s="151"/>
      <c r="L56" s="151"/>
      <c r="M56" s="151"/>
      <c r="N56" s="151"/>
      <c r="O56" s="151"/>
      <c r="P56" s="151"/>
      <c r="Q56" s="151"/>
      <c r="R56" s="151"/>
      <c r="S56" s="151"/>
      <c r="T56" s="151"/>
      <c r="U56" s="151"/>
      <c r="V56" s="151"/>
      <c r="W56" s="151"/>
      <c r="X56" s="151"/>
      <c r="Y56" s="151"/>
      <c r="Z56" s="151"/>
      <c r="AA56" s="151"/>
      <c r="AB56" s="151"/>
      <c r="AC56" s="151"/>
      <c r="AD56" s="151"/>
      <c r="AE56" s="151"/>
      <c r="AF56" s="151"/>
      <c r="AG56" s="151"/>
      <c r="AH56" s="151"/>
      <c r="AI56" s="151"/>
      <c r="AJ56" s="151"/>
      <c r="AK56" s="151"/>
      <c r="AL56" s="151"/>
      <c r="AM56" s="152"/>
      <c r="BH56" s="1" t="s">
        <v>28</v>
      </c>
    </row>
    <row r="57" spans="1:61" ht="9.75" customHeight="1">
      <c r="A57" s="141"/>
      <c r="B57" s="142"/>
      <c r="C57" s="143"/>
      <c r="D57" s="141"/>
      <c r="E57" s="142"/>
      <c r="F57" s="142"/>
      <c r="G57" s="142"/>
      <c r="H57" s="142"/>
      <c r="I57" s="143"/>
      <c r="J57" s="150"/>
      <c r="K57" s="151"/>
      <c r="L57" s="151"/>
      <c r="M57" s="151"/>
      <c r="N57" s="151"/>
      <c r="O57" s="151"/>
      <c r="P57" s="151"/>
      <c r="Q57" s="151"/>
      <c r="R57" s="151"/>
      <c r="S57" s="151"/>
      <c r="T57" s="151"/>
      <c r="U57" s="151"/>
      <c r="V57" s="151"/>
      <c r="W57" s="151"/>
      <c r="X57" s="151"/>
      <c r="Y57" s="151"/>
      <c r="Z57" s="151"/>
      <c r="AA57" s="151"/>
      <c r="AB57" s="151"/>
      <c r="AC57" s="151"/>
      <c r="AD57" s="151"/>
      <c r="AE57" s="151"/>
      <c r="AF57" s="151"/>
      <c r="AG57" s="151"/>
      <c r="AH57" s="151"/>
      <c r="AI57" s="151"/>
      <c r="AJ57" s="151"/>
      <c r="AK57" s="151"/>
      <c r="AL57" s="151"/>
      <c r="AM57" s="152"/>
      <c r="BH57" s="1" t="s">
        <v>28</v>
      </c>
    </row>
    <row r="58" spans="1:61" ht="9.75" customHeight="1">
      <c r="A58" s="141"/>
      <c r="B58" s="142"/>
      <c r="C58" s="143"/>
      <c r="D58" s="123"/>
      <c r="E58" s="124"/>
      <c r="F58" s="124"/>
      <c r="G58" s="124"/>
      <c r="H58" s="124"/>
      <c r="I58" s="125"/>
      <c r="J58" s="137"/>
      <c r="K58" s="128"/>
      <c r="L58" s="128"/>
      <c r="M58" s="128"/>
      <c r="N58" s="128"/>
      <c r="O58" s="128"/>
      <c r="P58" s="128"/>
      <c r="Q58" s="128"/>
      <c r="R58" s="128"/>
      <c r="S58" s="128"/>
      <c r="T58" s="128"/>
      <c r="U58" s="128"/>
      <c r="V58" s="128"/>
      <c r="W58" s="128"/>
      <c r="X58" s="128"/>
      <c r="Y58" s="128"/>
      <c r="Z58" s="128"/>
      <c r="AA58" s="128"/>
      <c r="AB58" s="128"/>
      <c r="AC58" s="128"/>
      <c r="AD58" s="128"/>
      <c r="AE58" s="128"/>
      <c r="AF58" s="128"/>
      <c r="AG58" s="128"/>
      <c r="AH58" s="128"/>
      <c r="AI58" s="128"/>
      <c r="AJ58" s="128"/>
      <c r="AK58" s="128"/>
      <c r="AL58" s="128"/>
      <c r="AM58" s="129"/>
      <c r="BH58" s="1" t="s">
        <v>28</v>
      </c>
    </row>
    <row r="59" spans="1:61" ht="9.75" customHeight="1">
      <c r="A59" s="141"/>
      <c r="B59" s="142"/>
      <c r="C59" s="143"/>
      <c r="D59" s="197" t="s">
        <v>200</v>
      </c>
      <c r="E59" s="198"/>
      <c r="F59" s="198"/>
      <c r="G59" s="198"/>
      <c r="H59" s="198"/>
      <c r="I59" s="203"/>
      <c r="J59" s="158" t="s">
        <v>201</v>
      </c>
      <c r="K59" s="154"/>
      <c r="L59" s="154"/>
      <c r="M59" s="154"/>
      <c r="N59" s="154"/>
      <c r="O59" s="154"/>
      <c r="P59" s="154"/>
      <c r="Q59" s="154"/>
      <c r="R59" s="154"/>
      <c r="S59" s="154"/>
      <c r="T59" s="154"/>
      <c r="U59" s="154"/>
      <c r="V59" s="154"/>
      <c r="W59" s="154"/>
      <c r="X59" s="154"/>
      <c r="Y59" s="154"/>
      <c r="Z59" s="154"/>
      <c r="AA59" s="154"/>
      <c r="AB59" s="154"/>
      <c r="AC59" s="154"/>
      <c r="AD59" s="154"/>
      <c r="AE59" s="154"/>
      <c r="AF59" s="154"/>
      <c r="AG59" s="154"/>
      <c r="AH59" s="154"/>
      <c r="AI59" s="154"/>
      <c r="AJ59" s="154"/>
      <c r="AK59" s="154"/>
      <c r="AL59" s="154"/>
      <c r="AM59" s="155"/>
      <c r="BH59" s="1" t="s">
        <v>28</v>
      </c>
    </row>
    <row r="60" spans="1:61" ht="9.75" customHeight="1">
      <c r="A60" s="123"/>
      <c r="B60" s="124"/>
      <c r="C60" s="125"/>
      <c r="D60" s="201"/>
      <c r="E60" s="202"/>
      <c r="F60" s="202"/>
      <c r="G60" s="202"/>
      <c r="H60" s="202"/>
      <c r="I60" s="204"/>
      <c r="J60" s="157"/>
      <c r="K60" s="98"/>
      <c r="L60" s="98"/>
      <c r="M60" s="98"/>
      <c r="N60" s="98"/>
      <c r="O60" s="98"/>
      <c r="P60" s="98"/>
      <c r="Q60" s="98"/>
      <c r="R60" s="98"/>
      <c r="S60" s="98"/>
      <c r="T60" s="98"/>
      <c r="U60" s="98"/>
      <c r="V60" s="98"/>
      <c r="W60" s="98"/>
      <c r="X60" s="98"/>
      <c r="Y60" s="98"/>
      <c r="Z60" s="98"/>
      <c r="AA60" s="98"/>
      <c r="AB60" s="98"/>
      <c r="AC60" s="98"/>
      <c r="AD60" s="98"/>
      <c r="AE60" s="98"/>
      <c r="AF60" s="98"/>
      <c r="AG60" s="98"/>
      <c r="AH60" s="98"/>
      <c r="AI60" s="98"/>
      <c r="AJ60" s="98"/>
      <c r="AK60" s="98"/>
      <c r="AL60" s="98"/>
      <c r="AM60" s="156"/>
      <c r="BH60" s="1" t="s">
        <v>28</v>
      </c>
    </row>
    <row r="61" spans="1:61" ht="10.050000000000001" customHeight="1">
      <c r="A61" s="120" t="s">
        <v>202</v>
      </c>
      <c r="B61" s="121"/>
      <c r="C61" s="121"/>
      <c r="D61" s="121"/>
      <c r="E61" s="121"/>
      <c r="F61" s="121"/>
      <c r="G61" s="121"/>
      <c r="H61" s="121"/>
      <c r="I61" s="122"/>
      <c r="J61" s="205" t="s">
        <v>713</v>
      </c>
      <c r="K61" s="206"/>
      <c r="L61" s="206"/>
      <c r="M61" s="206"/>
      <c r="N61" s="206"/>
      <c r="O61" s="206"/>
      <c r="P61" s="206"/>
      <c r="Q61" s="206"/>
      <c r="R61" s="206"/>
      <c r="S61" s="206"/>
      <c r="T61" s="206"/>
      <c r="U61" s="206"/>
      <c r="V61" s="206"/>
      <c r="W61" s="206"/>
      <c r="X61" s="206"/>
      <c r="Y61" s="206"/>
      <c r="Z61" s="206"/>
      <c r="AA61" s="206"/>
      <c r="AB61" s="206"/>
      <c r="AC61" s="206"/>
      <c r="AD61" s="206"/>
      <c r="AE61" s="206"/>
      <c r="AF61" s="206"/>
      <c r="AG61" s="206"/>
      <c r="AH61" s="206"/>
      <c r="AI61" s="206"/>
      <c r="AJ61" s="206"/>
      <c r="AK61" s="206"/>
      <c r="AL61" s="206"/>
      <c r="AM61" s="207"/>
      <c r="BH61" s="1">
        <v>28</v>
      </c>
      <c r="BI61" s="1" t="str">
        <f>"ITEM"&amp;BH61&amp; BG61 &amp;"="&amp; IF(TRIM($J61)="","",$J61)</f>
        <v>ITEM28=平成27年６月</v>
      </c>
    </row>
    <row r="62" spans="1:61" ht="9.75" customHeight="1">
      <c r="A62" s="123"/>
      <c r="B62" s="124"/>
      <c r="C62" s="124"/>
      <c r="D62" s="124"/>
      <c r="E62" s="124"/>
      <c r="F62" s="124"/>
      <c r="G62" s="124"/>
      <c r="H62" s="124"/>
      <c r="I62" s="125"/>
      <c r="J62" s="208"/>
      <c r="K62" s="209"/>
      <c r="L62" s="209"/>
      <c r="M62" s="209"/>
      <c r="N62" s="209"/>
      <c r="O62" s="209"/>
      <c r="P62" s="209"/>
      <c r="Q62" s="209"/>
      <c r="R62" s="209"/>
      <c r="S62" s="209"/>
      <c r="T62" s="209"/>
      <c r="U62" s="209"/>
      <c r="V62" s="209"/>
      <c r="W62" s="209"/>
      <c r="X62" s="209"/>
      <c r="Y62" s="209"/>
      <c r="Z62" s="209"/>
      <c r="AA62" s="209"/>
      <c r="AB62" s="209"/>
      <c r="AC62" s="209"/>
      <c r="AD62" s="209"/>
      <c r="AE62" s="209"/>
      <c r="AF62" s="209"/>
      <c r="AG62" s="209"/>
      <c r="AH62" s="209"/>
      <c r="AI62" s="209"/>
      <c r="AJ62" s="209"/>
      <c r="AK62" s="209"/>
      <c r="AL62" s="209"/>
      <c r="AM62" s="210"/>
      <c r="BH62" s="1" t="s">
        <v>28</v>
      </c>
    </row>
    <row r="63" spans="1:61" ht="10.050000000000001" customHeight="1">
      <c r="A63" s="120" t="s">
        <v>203</v>
      </c>
      <c r="B63" s="121"/>
      <c r="C63" s="121"/>
      <c r="D63" s="121"/>
      <c r="E63" s="121"/>
      <c r="F63" s="121"/>
      <c r="G63" s="121"/>
      <c r="H63" s="121"/>
      <c r="I63" s="122"/>
      <c r="J63" s="136" t="s">
        <v>714</v>
      </c>
      <c r="K63" s="126"/>
      <c r="L63" s="126"/>
      <c r="M63" s="126"/>
      <c r="N63" s="126"/>
      <c r="O63" s="126"/>
      <c r="P63" s="126"/>
      <c r="Q63" s="126"/>
      <c r="R63" s="126"/>
      <c r="S63" s="126"/>
      <c r="T63" s="126"/>
      <c r="U63" s="126"/>
      <c r="V63" s="126"/>
      <c r="W63" s="126"/>
      <c r="X63" s="126"/>
      <c r="Y63" s="126"/>
      <c r="Z63" s="126"/>
      <c r="AA63" s="126"/>
      <c r="AB63" s="126"/>
      <c r="AC63" s="126"/>
      <c r="AD63" s="126"/>
      <c r="AE63" s="126"/>
      <c r="AF63" s="126"/>
      <c r="AG63" s="126"/>
      <c r="AH63" s="126"/>
      <c r="AI63" s="126"/>
      <c r="AJ63" s="126"/>
      <c r="AK63" s="126"/>
      <c r="AL63" s="126"/>
      <c r="AM63" s="127"/>
      <c r="BH63" s="1">
        <v>29</v>
      </c>
      <c r="BI63" s="1" t="str">
        <f>"ITEM"&amp;BH63&amp; BG63 &amp;"="&amp; IF(TRIM($J63)="","",$J63)</f>
        <v>ITEM29=総務部市町村局行政課行政グループ</v>
      </c>
    </row>
    <row r="64" spans="1:61" ht="9.75" customHeight="1">
      <c r="A64" s="123"/>
      <c r="B64" s="124"/>
      <c r="C64" s="124"/>
      <c r="D64" s="124"/>
      <c r="E64" s="124"/>
      <c r="F64" s="124"/>
      <c r="G64" s="124"/>
      <c r="H64" s="124"/>
      <c r="I64" s="125"/>
      <c r="J64" s="137"/>
      <c r="K64" s="128"/>
      <c r="L64" s="128"/>
      <c r="M64" s="128"/>
      <c r="N64" s="128"/>
      <c r="O64" s="128"/>
      <c r="P64" s="128"/>
      <c r="Q64" s="128"/>
      <c r="R64" s="128"/>
      <c r="S64" s="128"/>
      <c r="T64" s="128"/>
      <c r="U64" s="128"/>
      <c r="V64" s="128"/>
      <c r="W64" s="128"/>
      <c r="X64" s="128"/>
      <c r="Y64" s="128"/>
      <c r="Z64" s="128"/>
      <c r="AA64" s="128"/>
      <c r="AB64" s="128"/>
      <c r="AC64" s="128"/>
      <c r="AD64" s="128"/>
      <c r="AE64" s="128"/>
      <c r="AF64" s="128"/>
      <c r="AG64" s="128"/>
      <c r="AH64" s="128"/>
      <c r="AI64" s="128"/>
      <c r="AJ64" s="128"/>
      <c r="AK64" s="128"/>
      <c r="AL64" s="128"/>
      <c r="AM64" s="129"/>
      <c r="BH64" s="1" t="s">
        <v>28</v>
      </c>
    </row>
    <row r="65" spans="1:61" ht="9.75" customHeight="1">
      <c r="A65" s="130" t="s">
        <v>204</v>
      </c>
      <c r="B65" s="131"/>
      <c r="C65" s="131"/>
      <c r="D65" s="131"/>
      <c r="E65" s="131"/>
      <c r="F65" s="131"/>
      <c r="G65" s="131"/>
      <c r="H65" s="131"/>
      <c r="I65" s="131"/>
      <c r="J65" s="131"/>
      <c r="K65" s="131"/>
      <c r="L65" s="131"/>
      <c r="M65" s="131"/>
      <c r="N65" s="131"/>
      <c r="O65" s="131"/>
      <c r="P65" s="131"/>
      <c r="Q65" s="131"/>
      <c r="R65" s="131"/>
      <c r="S65" s="131"/>
      <c r="T65" s="131"/>
      <c r="U65" s="131"/>
      <c r="V65" s="131"/>
      <c r="W65" s="131"/>
      <c r="X65" s="131"/>
      <c r="Y65" s="131"/>
      <c r="Z65" s="131"/>
      <c r="AA65" s="131"/>
      <c r="AB65" s="131"/>
      <c r="AC65" s="131"/>
      <c r="AD65" s="131"/>
      <c r="AE65" s="131"/>
      <c r="AF65" s="131"/>
      <c r="AG65" s="131"/>
      <c r="AH65" s="131"/>
      <c r="AI65" s="131"/>
      <c r="AJ65" s="131"/>
      <c r="AK65" s="131"/>
      <c r="AL65" s="131"/>
      <c r="AM65" s="132"/>
      <c r="BH65" s="1" t="s">
        <v>28</v>
      </c>
    </row>
    <row r="66" spans="1:61" ht="9.75" customHeight="1">
      <c r="A66" s="133"/>
      <c r="B66" s="134"/>
      <c r="C66" s="134"/>
      <c r="D66" s="134"/>
      <c r="E66" s="134"/>
      <c r="F66" s="134"/>
      <c r="G66" s="134"/>
      <c r="H66" s="134"/>
      <c r="I66" s="134"/>
      <c r="J66" s="134"/>
      <c r="K66" s="134"/>
      <c r="L66" s="134"/>
      <c r="M66" s="134"/>
      <c r="N66" s="134"/>
      <c r="O66" s="134"/>
      <c r="P66" s="134"/>
      <c r="Q66" s="134"/>
      <c r="R66" s="134"/>
      <c r="S66" s="134"/>
      <c r="T66" s="134"/>
      <c r="U66" s="134"/>
      <c r="V66" s="134"/>
      <c r="W66" s="134"/>
      <c r="X66" s="134"/>
      <c r="Y66" s="134"/>
      <c r="Z66" s="134"/>
      <c r="AA66" s="134"/>
      <c r="AB66" s="134"/>
      <c r="AC66" s="134"/>
      <c r="AD66" s="134"/>
      <c r="AE66" s="134"/>
      <c r="AF66" s="134"/>
      <c r="AG66" s="134"/>
      <c r="AH66" s="134"/>
      <c r="AI66" s="134"/>
      <c r="AJ66" s="134"/>
      <c r="AK66" s="134"/>
      <c r="AL66" s="134"/>
      <c r="AM66" s="135"/>
      <c r="BH66" s="1" t="s">
        <v>28</v>
      </c>
    </row>
    <row r="67" spans="1:61" ht="9.75" customHeight="1">
      <c r="A67" s="197" t="s">
        <v>205</v>
      </c>
      <c r="B67" s="198"/>
      <c r="C67" s="198"/>
      <c r="D67" s="198"/>
      <c r="E67" s="198"/>
      <c r="F67" s="198"/>
      <c r="G67" s="198"/>
      <c r="H67" s="198"/>
      <c r="I67" s="203"/>
      <c r="J67" s="216" t="s">
        <v>37</v>
      </c>
      <c r="K67" s="217"/>
      <c r="L67" s="154" t="s">
        <v>206</v>
      </c>
      <c r="M67" s="154"/>
      <c r="N67" s="154"/>
      <c r="O67" s="154"/>
      <c r="P67" s="154"/>
      <c r="Q67" s="154"/>
      <c r="R67" s="154"/>
      <c r="S67" s="154"/>
      <c r="T67" s="154"/>
      <c r="U67" s="154"/>
      <c r="V67" s="154"/>
      <c r="W67" s="154"/>
      <c r="X67" s="154"/>
      <c r="Y67" s="154"/>
      <c r="Z67" s="154"/>
      <c r="AA67" s="154"/>
      <c r="AB67" s="154"/>
      <c r="AC67" s="154"/>
      <c r="AD67" s="154"/>
      <c r="AE67" s="154"/>
      <c r="AF67" s="154"/>
      <c r="AG67" s="154"/>
      <c r="AH67" s="154"/>
      <c r="AI67" s="154"/>
      <c r="AJ67" s="154"/>
      <c r="AK67" s="154"/>
      <c r="AL67" s="154"/>
      <c r="AM67" s="155"/>
      <c r="BF67" s="1" t="b">
        <f>IF($K67="○",TRUE,IF($K67="",FALSE,"INPUT_ERROR"))</f>
        <v>0</v>
      </c>
      <c r="BH67" s="1">
        <v>30</v>
      </c>
      <c r="BI67" s="1" t="str">
        <f>"ITEM"&amp; BH67&amp; BG67 &amp; "=" &amp; $BF67</f>
        <v>ITEM30=FALSE</v>
      </c>
    </row>
    <row r="68" spans="1:61" ht="9.75" customHeight="1">
      <c r="A68" s="199"/>
      <c r="B68" s="200"/>
      <c r="C68" s="200"/>
      <c r="D68" s="200"/>
      <c r="E68" s="200"/>
      <c r="F68" s="200"/>
      <c r="G68" s="200"/>
      <c r="H68" s="200"/>
      <c r="I68" s="215"/>
      <c r="J68" s="144"/>
      <c r="K68" s="159"/>
      <c r="L68" s="82"/>
      <c r="M68" s="82"/>
      <c r="N68" s="82"/>
      <c r="O68" s="82"/>
      <c r="P68" s="82"/>
      <c r="Q68" s="82"/>
      <c r="R68" s="82"/>
      <c r="S68" s="82"/>
      <c r="T68" s="82"/>
      <c r="U68" s="82"/>
      <c r="V68" s="82"/>
      <c r="W68" s="82"/>
      <c r="X68" s="82"/>
      <c r="Y68" s="82"/>
      <c r="Z68" s="82"/>
      <c r="AA68" s="82"/>
      <c r="AB68" s="82"/>
      <c r="AC68" s="82"/>
      <c r="AD68" s="82"/>
      <c r="AE68" s="82"/>
      <c r="AF68" s="82"/>
      <c r="AG68" s="82"/>
      <c r="AH68" s="82"/>
      <c r="AI68" s="82"/>
      <c r="AJ68" s="82"/>
      <c r="AK68" s="82"/>
      <c r="AL68" s="82"/>
      <c r="AM68" s="138"/>
      <c r="BH68" s="1" t="s">
        <v>28</v>
      </c>
    </row>
    <row r="69" spans="1:61" ht="9.75" customHeight="1">
      <c r="A69" s="199"/>
      <c r="B69" s="200"/>
      <c r="C69" s="200"/>
      <c r="D69" s="200"/>
      <c r="E69" s="200"/>
      <c r="F69" s="200"/>
      <c r="G69" s="200"/>
      <c r="H69" s="200"/>
      <c r="I69" s="215"/>
      <c r="J69" s="144" t="s">
        <v>37</v>
      </c>
      <c r="K69" s="159"/>
      <c r="L69" s="109" t="s">
        <v>207</v>
      </c>
      <c r="M69" s="109"/>
      <c r="N69" s="109"/>
      <c r="O69" s="109"/>
      <c r="P69" s="109"/>
      <c r="Q69" s="109"/>
      <c r="R69" s="109"/>
      <c r="S69" s="109"/>
      <c r="T69" s="109"/>
      <c r="U69" s="213" t="s">
        <v>60</v>
      </c>
      <c r="V69" s="147"/>
      <c r="W69" s="147"/>
      <c r="X69" s="147"/>
      <c r="Y69" s="147"/>
      <c r="Z69" s="147"/>
      <c r="AA69" s="147"/>
      <c r="AB69" s="147"/>
      <c r="AC69" s="147"/>
      <c r="AD69" s="147"/>
      <c r="AE69" s="147"/>
      <c r="AF69" s="147"/>
      <c r="AG69" s="147"/>
      <c r="AH69" s="147"/>
      <c r="AI69" s="147"/>
      <c r="AJ69" s="147"/>
      <c r="AK69" s="147"/>
      <c r="AL69" s="109" t="s">
        <v>61</v>
      </c>
      <c r="AM69" s="214"/>
      <c r="BF69" s="1" t="b">
        <f>IF($K69="○",TRUE,IF($K69="",FALSE,"INPUT_ERROR"))</f>
        <v>0</v>
      </c>
      <c r="BH69" s="1">
        <v>31</v>
      </c>
      <c r="BI69" s="1" t="str">
        <f>"ITEM"&amp; BH69&amp; BG69 &amp; "=" &amp; $BF69</f>
        <v>ITEM31=FALSE</v>
      </c>
    </row>
    <row r="70" spans="1:61" ht="9.75" customHeight="1">
      <c r="A70" s="199"/>
      <c r="B70" s="200"/>
      <c r="C70" s="200"/>
      <c r="D70" s="200"/>
      <c r="E70" s="200"/>
      <c r="F70" s="200"/>
      <c r="G70" s="200"/>
      <c r="H70" s="200"/>
      <c r="I70" s="215"/>
      <c r="J70" s="144"/>
      <c r="K70" s="159"/>
      <c r="L70" s="109"/>
      <c r="M70" s="109"/>
      <c r="N70" s="109"/>
      <c r="O70" s="109"/>
      <c r="P70" s="109"/>
      <c r="Q70" s="109"/>
      <c r="R70" s="109"/>
      <c r="S70" s="109"/>
      <c r="T70" s="109"/>
      <c r="U70" s="213"/>
      <c r="V70" s="147"/>
      <c r="W70" s="147"/>
      <c r="X70" s="147"/>
      <c r="Y70" s="147"/>
      <c r="Z70" s="147"/>
      <c r="AA70" s="147"/>
      <c r="AB70" s="147"/>
      <c r="AC70" s="147"/>
      <c r="AD70" s="147"/>
      <c r="AE70" s="147"/>
      <c r="AF70" s="147"/>
      <c r="AG70" s="147"/>
      <c r="AH70" s="147"/>
      <c r="AI70" s="147"/>
      <c r="AJ70" s="147"/>
      <c r="AK70" s="147"/>
      <c r="AL70" s="109"/>
      <c r="AM70" s="214"/>
      <c r="BH70" s="1">
        <v>32</v>
      </c>
      <c r="BI70" s="1" t="str">
        <f>"ITEM"&amp;BH70&amp; BG70 &amp;"="&amp;  IF(TRIM($V69)="","",$V69)</f>
        <v>ITEM32=</v>
      </c>
    </row>
    <row r="71" spans="1:61" ht="9.75" customHeight="1">
      <c r="A71" s="199"/>
      <c r="B71" s="200"/>
      <c r="C71" s="200"/>
      <c r="D71" s="200"/>
      <c r="E71" s="200"/>
      <c r="F71" s="200"/>
      <c r="G71" s="200"/>
      <c r="H71" s="200"/>
      <c r="I71" s="215"/>
      <c r="J71" s="144" t="s">
        <v>37</v>
      </c>
      <c r="K71" s="159"/>
      <c r="L71" s="109" t="s">
        <v>208</v>
      </c>
      <c r="M71" s="109"/>
      <c r="N71" s="109"/>
      <c r="O71" s="109"/>
      <c r="P71" s="109"/>
      <c r="Q71" s="109"/>
      <c r="R71" s="109"/>
      <c r="S71" s="109"/>
      <c r="T71" s="109"/>
      <c r="U71" s="213" t="s">
        <v>197</v>
      </c>
      <c r="V71" s="147"/>
      <c r="W71" s="147"/>
      <c r="X71" s="147"/>
      <c r="Y71" s="147"/>
      <c r="Z71" s="147"/>
      <c r="AA71" s="147"/>
      <c r="AB71" s="147"/>
      <c r="AC71" s="147"/>
      <c r="AD71" s="147"/>
      <c r="AE71" s="147"/>
      <c r="AF71" s="147"/>
      <c r="AG71" s="147"/>
      <c r="AH71" s="147"/>
      <c r="AI71" s="147"/>
      <c r="AJ71" s="147"/>
      <c r="AK71" s="147"/>
      <c r="AL71" s="109" t="s">
        <v>61</v>
      </c>
      <c r="AM71" s="214"/>
      <c r="BF71" s="1" t="b">
        <f>IF($K71="○",TRUE,IF($K71="",FALSE,"INPUT_ERROR"))</f>
        <v>0</v>
      </c>
      <c r="BH71" s="1">
        <v>33</v>
      </c>
      <c r="BI71" s="1" t="str">
        <f>"ITEM"&amp; BH71&amp; BG71 &amp; "=" &amp; $BF71</f>
        <v>ITEM33=FALSE</v>
      </c>
    </row>
    <row r="72" spans="1:61" ht="9.75" customHeight="1">
      <c r="A72" s="199"/>
      <c r="B72" s="200"/>
      <c r="C72" s="200"/>
      <c r="D72" s="200"/>
      <c r="E72" s="200"/>
      <c r="F72" s="200"/>
      <c r="G72" s="200"/>
      <c r="H72" s="200"/>
      <c r="I72" s="215"/>
      <c r="J72" s="144"/>
      <c r="K72" s="159"/>
      <c r="L72" s="109"/>
      <c r="M72" s="109"/>
      <c r="N72" s="109"/>
      <c r="O72" s="109"/>
      <c r="P72" s="109"/>
      <c r="Q72" s="109"/>
      <c r="R72" s="109"/>
      <c r="S72" s="109"/>
      <c r="T72" s="109"/>
      <c r="U72" s="213"/>
      <c r="V72" s="147"/>
      <c r="W72" s="147"/>
      <c r="X72" s="147"/>
      <c r="Y72" s="147"/>
      <c r="Z72" s="147"/>
      <c r="AA72" s="147"/>
      <c r="AB72" s="147"/>
      <c r="AC72" s="147"/>
      <c r="AD72" s="147"/>
      <c r="AE72" s="147"/>
      <c r="AF72" s="147"/>
      <c r="AG72" s="147"/>
      <c r="AH72" s="147"/>
      <c r="AI72" s="147"/>
      <c r="AJ72" s="147"/>
      <c r="AK72" s="147"/>
      <c r="AL72" s="109"/>
      <c r="AM72" s="214"/>
      <c r="BH72" s="1">
        <v>34</v>
      </c>
      <c r="BI72" s="1" t="str">
        <f>"ITEM"&amp;BH72&amp; BG72 &amp;"="&amp; IF(TRIM($V71)="","",$V71)</f>
        <v>ITEM34=</v>
      </c>
    </row>
    <row r="73" spans="1:61" ht="10.050000000000001" customHeight="1">
      <c r="A73" s="199"/>
      <c r="B73" s="200"/>
      <c r="C73" s="200"/>
      <c r="D73" s="200"/>
      <c r="E73" s="200"/>
      <c r="F73" s="200"/>
      <c r="G73" s="200"/>
      <c r="H73" s="200"/>
      <c r="I73" s="215"/>
      <c r="J73" s="144" t="s">
        <v>37</v>
      </c>
      <c r="K73" s="159" t="s">
        <v>712</v>
      </c>
      <c r="L73" s="109" t="s">
        <v>209</v>
      </c>
      <c r="M73" s="109"/>
      <c r="N73" s="109"/>
      <c r="O73" s="109"/>
      <c r="P73" s="109"/>
      <c r="Q73" s="109"/>
      <c r="R73" s="109"/>
      <c r="S73" s="109"/>
      <c r="T73" s="109"/>
      <c r="U73" s="109"/>
      <c r="V73" s="109"/>
      <c r="W73" s="213" t="s">
        <v>60</v>
      </c>
      <c r="X73" s="147" t="s">
        <v>715</v>
      </c>
      <c r="Y73" s="147"/>
      <c r="Z73" s="147"/>
      <c r="AA73" s="147"/>
      <c r="AB73" s="147"/>
      <c r="AC73" s="147"/>
      <c r="AD73" s="147"/>
      <c r="AE73" s="147"/>
      <c r="AF73" s="147"/>
      <c r="AG73" s="147"/>
      <c r="AH73" s="147"/>
      <c r="AI73" s="147"/>
      <c r="AJ73" s="147"/>
      <c r="AK73" s="147"/>
      <c r="AL73" s="109" t="s">
        <v>61</v>
      </c>
      <c r="AM73" s="214"/>
      <c r="BF73" s="1" t="b">
        <f>IF($K73="○",TRUE,IF($K73="",FALSE,"INPUT_ERROR"))</f>
        <v>1</v>
      </c>
      <c r="BH73" s="1">
        <v>35</v>
      </c>
      <c r="BI73" s="1" t="str">
        <f>"ITEM"&amp; BH73&amp; BG73 &amp; "=" &amp; $BF73</f>
        <v>ITEM35=TRUE</v>
      </c>
    </row>
    <row r="74" spans="1:61" ht="9.75" customHeight="1">
      <c r="A74" s="199"/>
      <c r="B74" s="200"/>
      <c r="C74" s="200"/>
      <c r="D74" s="200"/>
      <c r="E74" s="200"/>
      <c r="F74" s="200"/>
      <c r="G74" s="200"/>
      <c r="H74" s="200"/>
      <c r="I74" s="215"/>
      <c r="J74" s="144"/>
      <c r="K74" s="159"/>
      <c r="L74" s="109"/>
      <c r="M74" s="109"/>
      <c r="N74" s="109"/>
      <c r="O74" s="109"/>
      <c r="P74" s="109"/>
      <c r="Q74" s="109"/>
      <c r="R74" s="109"/>
      <c r="S74" s="109"/>
      <c r="T74" s="109"/>
      <c r="U74" s="109"/>
      <c r="V74" s="109"/>
      <c r="W74" s="213"/>
      <c r="X74" s="147"/>
      <c r="Y74" s="147"/>
      <c r="Z74" s="147"/>
      <c r="AA74" s="147"/>
      <c r="AB74" s="147"/>
      <c r="AC74" s="147"/>
      <c r="AD74" s="147"/>
      <c r="AE74" s="147"/>
      <c r="AF74" s="147"/>
      <c r="AG74" s="147"/>
      <c r="AH74" s="147"/>
      <c r="AI74" s="147"/>
      <c r="AJ74" s="147"/>
      <c r="AK74" s="147"/>
      <c r="AL74" s="109"/>
      <c r="AM74" s="214"/>
      <c r="BH74" s="1">
        <v>36</v>
      </c>
      <c r="BI74" s="1" t="str">
        <f>"ITEM"&amp;BH74&amp; BG74 &amp;"="&amp;  IF(TRIM($X73)="","",$X73)</f>
        <v>ITEM36=大阪府内市町村</v>
      </c>
    </row>
    <row r="75" spans="1:61" ht="9.75" customHeight="1">
      <c r="A75" s="199"/>
      <c r="B75" s="200"/>
      <c r="C75" s="200"/>
      <c r="D75" s="200"/>
      <c r="E75" s="200"/>
      <c r="F75" s="200"/>
      <c r="G75" s="200"/>
      <c r="H75" s="200"/>
      <c r="I75" s="215"/>
      <c r="J75" s="144" t="s">
        <v>37</v>
      </c>
      <c r="K75" s="159"/>
      <c r="L75" s="109" t="s">
        <v>210</v>
      </c>
      <c r="M75" s="109"/>
      <c r="N75" s="109"/>
      <c r="O75" s="109"/>
      <c r="P75" s="109"/>
      <c r="Q75" s="213" t="s">
        <v>60</v>
      </c>
      <c r="R75" s="147"/>
      <c r="S75" s="147"/>
      <c r="T75" s="147"/>
      <c r="U75" s="147"/>
      <c r="V75" s="147"/>
      <c r="W75" s="147"/>
      <c r="X75" s="147"/>
      <c r="Y75" s="147"/>
      <c r="Z75" s="147"/>
      <c r="AA75" s="147"/>
      <c r="AB75" s="147"/>
      <c r="AC75" s="147"/>
      <c r="AD75" s="147"/>
      <c r="AE75" s="147"/>
      <c r="AF75" s="147"/>
      <c r="AG75" s="147"/>
      <c r="AH75" s="147"/>
      <c r="AI75" s="147"/>
      <c r="AJ75" s="147"/>
      <c r="AK75" s="147"/>
      <c r="AL75" s="109" t="s">
        <v>61</v>
      </c>
      <c r="AM75" s="214"/>
      <c r="BF75" s="1" t="b">
        <f>IF($K75="○",TRUE,IF($K75="",FALSE,"INPUT_ERROR"))</f>
        <v>0</v>
      </c>
      <c r="BH75" s="1">
        <v>37</v>
      </c>
      <c r="BI75" s="1" t="str">
        <f>"ITEM"&amp; BH75&amp; BG75 &amp; "=" &amp; $BF75</f>
        <v>ITEM37=FALSE</v>
      </c>
    </row>
    <row r="76" spans="1:61" ht="9.75" customHeight="1">
      <c r="A76" s="199"/>
      <c r="B76" s="200"/>
      <c r="C76" s="200"/>
      <c r="D76" s="200"/>
      <c r="E76" s="200"/>
      <c r="F76" s="200"/>
      <c r="G76" s="200"/>
      <c r="H76" s="200"/>
      <c r="I76" s="215"/>
      <c r="J76" s="144"/>
      <c r="K76" s="159"/>
      <c r="L76" s="109"/>
      <c r="M76" s="109"/>
      <c r="N76" s="109"/>
      <c r="O76" s="109"/>
      <c r="P76" s="109"/>
      <c r="Q76" s="213"/>
      <c r="R76" s="147"/>
      <c r="S76" s="147"/>
      <c r="T76" s="147"/>
      <c r="U76" s="147"/>
      <c r="V76" s="147"/>
      <c r="W76" s="147"/>
      <c r="X76" s="147"/>
      <c r="Y76" s="147"/>
      <c r="Z76" s="147"/>
      <c r="AA76" s="147"/>
      <c r="AB76" s="147"/>
      <c r="AC76" s="147"/>
      <c r="AD76" s="147"/>
      <c r="AE76" s="147"/>
      <c r="AF76" s="147"/>
      <c r="AG76" s="147"/>
      <c r="AH76" s="147"/>
      <c r="AI76" s="147"/>
      <c r="AJ76" s="147"/>
      <c r="AK76" s="147"/>
      <c r="AL76" s="109"/>
      <c r="AM76" s="214"/>
      <c r="BH76" s="1">
        <v>38</v>
      </c>
      <c r="BI76" s="1" t="str">
        <f>"ITEM"&amp;BH76&amp; BG76 &amp;"="&amp; IF(TRIM($R75)="","",$R75)</f>
        <v>ITEM38=</v>
      </c>
    </row>
    <row r="77" spans="1:61" ht="9.75" customHeight="1">
      <c r="A77" s="199"/>
      <c r="B77" s="200"/>
      <c r="C77" s="200"/>
      <c r="D77" s="200"/>
      <c r="E77" s="200"/>
      <c r="F77" s="200"/>
      <c r="G77" s="200"/>
      <c r="H77" s="200"/>
      <c r="I77" s="215"/>
      <c r="J77" s="144" t="s">
        <v>37</v>
      </c>
      <c r="K77" s="159"/>
      <c r="L77" s="109" t="s">
        <v>59</v>
      </c>
      <c r="M77" s="109"/>
      <c r="N77" s="109"/>
      <c r="O77" s="213" t="s">
        <v>60</v>
      </c>
      <c r="P77" s="147"/>
      <c r="Q77" s="147"/>
      <c r="R77" s="147"/>
      <c r="S77" s="147"/>
      <c r="T77" s="147"/>
      <c r="U77" s="147"/>
      <c r="V77" s="147"/>
      <c r="W77" s="147"/>
      <c r="X77" s="147"/>
      <c r="Y77" s="147"/>
      <c r="Z77" s="147"/>
      <c r="AA77" s="147"/>
      <c r="AB77" s="147"/>
      <c r="AC77" s="147"/>
      <c r="AD77" s="147"/>
      <c r="AE77" s="147"/>
      <c r="AF77" s="147"/>
      <c r="AG77" s="147"/>
      <c r="AH77" s="147"/>
      <c r="AI77" s="147"/>
      <c r="AJ77" s="147"/>
      <c r="AK77" s="147"/>
      <c r="AL77" s="109" t="s">
        <v>61</v>
      </c>
      <c r="AM77" s="214"/>
      <c r="BF77" s="1" t="b">
        <f>IF($K77="○",TRUE,IF($K77="",FALSE,"INPUT_ERROR"))</f>
        <v>0</v>
      </c>
      <c r="BH77" s="1">
        <v>39</v>
      </c>
      <c r="BI77" s="1" t="str">
        <f>"ITEM"&amp; BH77&amp; BG77 &amp; "=" &amp; $BF77</f>
        <v>ITEM39=FALSE</v>
      </c>
    </row>
    <row r="78" spans="1:61" ht="9.75" customHeight="1">
      <c r="A78" s="201"/>
      <c r="B78" s="202"/>
      <c r="C78" s="202"/>
      <c r="D78" s="202"/>
      <c r="E78" s="202"/>
      <c r="F78" s="202"/>
      <c r="G78" s="202"/>
      <c r="H78" s="202"/>
      <c r="I78" s="204"/>
      <c r="J78" s="161"/>
      <c r="K78" s="162"/>
      <c r="L78" s="218"/>
      <c r="M78" s="218"/>
      <c r="N78" s="218"/>
      <c r="O78" s="219"/>
      <c r="P78" s="118"/>
      <c r="Q78" s="118"/>
      <c r="R78" s="118"/>
      <c r="S78" s="118"/>
      <c r="T78" s="118"/>
      <c r="U78" s="118"/>
      <c r="V78" s="118"/>
      <c r="W78" s="118"/>
      <c r="X78" s="118"/>
      <c r="Y78" s="118"/>
      <c r="Z78" s="118"/>
      <c r="AA78" s="118"/>
      <c r="AB78" s="118"/>
      <c r="AC78" s="118"/>
      <c r="AD78" s="118"/>
      <c r="AE78" s="118"/>
      <c r="AF78" s="118"/>
      <c r="AG78" s="118"/>
      <c r="AH78" s="118"/>
      <c r="AI78" s="118"/>
      <c r="AJ78" s="118"/>
      <c r="AK78" s="118"/>
      <c r="AL78" s="218"/>
      <c r="AM78" s="220"/>
      <c r="BH78" s="1">
        <v>40</v>
      </c>
      <c r="BI78" s="1" t="str">
        <f>"ITEM"&amp;BH78&amp; BG78 &amp;"="&amp; IF(TRIM($P77)="","",$P77)</f>
        <v>ITEM40=</v>
      </c>
    </row>
    <row r="79" spans="1:61" ht="9.75" customHeight="1">
      <c r="A79" s="197" t="s">
        <v>211</v>
      </c>
      <c r="B79" s="198"/>
      <c r="C79" s="198"/>
      <c r="D79" s="198"/>
      <c r="E79" s="198"/>
      <c r="F79" s="198"/>
      <c r="G79" s="198"/>
      <c r="H79" s="198"/>
      <c r="I79" s="198"/>
      <c r="J79" s="216" t="s">
        <v>37</v>
      </c>
      <c r="K79" s="217"/>
      <c r="L79" s="83" t="s">
        <v>212</v>
      </c>
      <c r="M79" s="83"/>
      <c r="N79" s="83"/>
      <c r="O79" s="83"/>
      <c r="P79" s="83"/>
      <c r="Q79" s="221" t="s">
        <v>37</v>
      </c>
      <c r="R79" s="217"/>
      <c r="S79" s="83" t="s">
        <v>213</v>
      </c>
      <c r="T79" s="83"/>
      <c r="U79" s="83"/>
      <c r="V79" s="83"/>
      <c r="W79" s="83"/>
      <c r="X79" s="83"/>
      <c r="Y79" s="83"/>
      <c r="Z79" s="83"/>
      <c r="AA79" s="83"/>
      <c r="AB79" s="83"/>
      <c r="AC79" s="83"/>
      <c r="AD79" s="83"/>
      <c r="AE79" s="83"/>
      <c r="AF79" s="221" t="s">
        <v>37</v>
      </c>
      <c r="AG79" s="217"/>
      <c r="AH79" s="154" t="s">
        <v>214</v>
      </c>
      <c r="AI79" s="154"/>
      <c r="AJ79" s="154"/>
      <c r="AK79" s="154"/>
      <c r="AL79" s="154"/>
      <c r="AM79" s="155"/>
      <c r="BF79" s="1" t="b">
        <f>IF($K79="○",TRUE,IF($K79="",FALSE,"INPUT_ERROR"))</f>
        <v>0</v>
      </c>
      <c r="BH79" s="1">
        <v>41</v>
      </c>
      <c r="BI79" s="1" t="str">
        <f t="shared" ref="BI79:BI86" si="1">"ITEM"&amp; BH79&amp; BG79 &amp; "=" &amp; $BF79</f>
        <v>ITEM41=FALSE</v>
      </c>
    </row>
    <row r="80" spans="1:61" ht="9.75" customHeight="1">
      <c r="A80" s="199"/>
      <c r="B80" s="200"/>
      <c r="C80" s="200"/>
      <c r="D80" s="200"/>
      <c r="E80" s="200"/>
      <c r="F80" s="200"/>
      <c r="G80" s="200"/>
      <c r="H80" s="200"/>
      <c r="I80" s="200"/>
      <c r="J80" s="144"/>
      <c r="K80" s="159"/>
      <c r="L80" s="109"/>
      <c r="M80" s="109"/>
      <c r="N80" s="109"/>
      <c r="O80" s="109"/>
      <c r="P80" s="109"/>
      <c r="Q80" s="160"/>
      <c r="R80" s="159"/>
      <c r="S80" s="109"/>
      <c r="T80" s="109"/>
      <c r="U80" s="109"/>
      <c r="V80" s="109"/>
      <c r="W80" s="109"/>
      <c r="X80" s="109"/>
      <c r="Y80" s="109"/>
      <c r="Z80" s="109"/>
      <c r="AA80" s="109"/>
      <c r="AB80" s="109"/>
      <c r="AC80" s="109"/>
      <c r="AD80" s="109"/>
      <c r="AE80" s="109"/>
      <c r="AF80" s="160"/>
      <c r="AG80" s="159"/>
      <c r="AH80" s="82"/>
      <c r="AI80" s="82"/>
      <c r="AJ80" s="82"/>
      <c r="AK80" s="82"/>
      <c r="AL80" s="82"/>
      <c r="AM80" s="138"/>
      <c r="BF80" s="1" t="b">
        <f>IF($R79="○",TRUE,IF($R79="",FALSE,"INPUT_ERROR"))</f>
        <v>0</v>
      </c>
      <c r="BH80" s="1">
        <v>42</v>
      </c>
      <c r="BI80" s="1" t="str">
        <f t="shared" si="1"/>
        <v>ITEM42=FALSE</v>
      </c>
    </row>
    <row r="81" spans="1:61" ht="9.75" customHeight="1">
      <c r="A81" s="199"/>
      <c r="B81" s="200"/>
      <c r="C81" s="200"/>
      <c r="D81" s="200"/>
      <c r="E81" s="200"/>
      <c r="F81" s="200"/>
      <c r="G81" s="200"/>
      <c r="H81" s="200"/>
      <c r="I81" s="200"/>
      <c r="J81" s="144" t="s">
        <v>37</v>
      </c>
      <c r="K81" s="159"/>
      <c r="L81" s="82" t="s">
        <v>215</v>
      </c>
      <c r="M81" s="82"/>
      <c r="N81" s="82"/>
      <c r="O81" s="82"/>
      <c r="P81" s="82"/>
      <c r="Q81" s="160" t="s">
        <v>37</v>
      </c>
      <c r="R81" s="159"/>
      <c r="S81" s="82" t="s">
        <v>216</v>
      </c>
      <c r="T81" s="82"/>
      <c r="U81" s="82"/>
      <c r="V81" s="82"/>
      <c r="W81" s="82"/>
      <c r="X81" s="160" t="s">
        <v>37</v>
      </c>
      <c r="Y81" s="159"/>
      <c r="Z81" s="82" t="s">
        <v>217</v>
      </c>
      <c r="AA81" s="82"/>
      <c r="AB81" s="82"/>
      <c r="AC81" s="82"/>
      <c r="AD81" s="82"/>
      <c r="AE81" s="82"/>
      <c r="AF81" s="82"/>
      <c r="AG81" s="82"/>
      <c r="AH81" s="82"/>
      <c r="AI81" s="82"/>
      <c r="AJ81" s="82"/>
      <c r="AK81" s="82"/>
      <c r="AL81" s="82"/>
      <c r="AM81" s="138"/>
      <c r="BF81" s="1" t="b">
        <f>IF($AG79="○",TRUE,IF($AG79="",FALSE,"INPUT_ERROR"))</f>
        <v>0</v>
      </c>
      <c r="BH81" s="1">
        <v>43</v>
      </c>
      <c r="BI81" s="1" t="str">
        <f t="shared" si="1"/>
        <v>ITEM43=FALSE</v>
      </c>
    </row>
    <row r="82" spans="1:61" ht="9.75" customHeight="1">
      <c r="A82" s="199"/>
      <c r="B82" s="200"/>
      <c r="C82" s="200"/>
      <c r="D82" s="200"/>
      <c r="E82" s="200"/>
      <c r="F82" s="200"/>
      <c r="G82" s="200"/>
      <c r="H82" s="200"/>
      <c r="I82" s="200"/>
      <c r="J82" s="144"/>
      <c r="K82" s="159"/>
      <c r="L82" s="82"/>
      <c r="M82" s="82"/>
      <c r="N82" s="82"/>
      <c r="O82" s="82"/>
      <c r="P82" s="82"/>
      <c r="Q82" s="160"/>
      <c r="R82" s="159"/>
      <c r="S82" s="82"/>
      <c r="T82" s="82"/>
      <c r="U82" s="82"/>
      <c r="V82" s="82"/>
      <c r="W82" s="82"/>
      <c r="X82" s="160"/>
      <c r="Y82" s="159"/>
      <c r="Z82" s="82"/>
      <c r="AA82" s="82"/>
      <c r="AB82" s="82"/>
      <c r="AC82" s="82"/>
      <c r="AD82" s="82"/>
      <c r="AE82" s="82"/>
      <c r="AF82" s="82"/>
      <c r="AG82" s="82"/>
      <c r="AH82" s="82"/>
      <c r="AI82" s="82"/>
      <c r="AJ82" s="82"/>
      <c r="AK82" s="82"/>
      <c r="AL82" s="82"/>
      <c r="AM82" s="138"/>
      <c r="BF82" s="1" t="b">
        <f>IF($K81="○",TRUE,IF($K81="",FALSE,"INPUT_ERROR"))</f>
        <v>0</v>
      </c>
      <c r="BH82" s="1">
        <v>44</v>
      </c>
      <c r="BI82" s="1" t="str">
        <f t="shared" si="1"/>
        <v>ITEM44=FALSE</v>
      </c>
    </row>
    <row r="83" spans="1:61" ht="9.75" customHeight="1">
      <c r="A83" s="199"/>
      <c r="B83" s="200"/>
      <c r="C83" s="200"/>
      <c r="D83" s="200"/>
      <c r="E83" s="200"/>
      <c r="F83" s="200"/>
      <c r="G83" s="200"/>
      <c r="H83" s="200"/>
      <c r="I83" s="200"/>
      <c r="J83" s="144" t="s">
        <v>37</v>
      </c>
      <c r="K83" s="159"/>
      <c r="L83" s="82" t="s">
        <v>218</v>
      </c>
      <c r="M83" s="82"/>
      <c r="N83" s="82"/>
      <c r="O83" s="82"/>
      <c r="P83" s="82"/>
      <c r="Q83" s="82"/>
      <c r="R83" s="82"/>
      <c r="S83" s="82"/>
      <c r="T83" s="82"/>
      <c r="U83" s="82"/>
      <c r="V83" s="82"/>
      <c r="W83" s="82"/>
      <c r="X83" s="82"/>
      <c r="Y83" s="82"/>
      <c r="Z83" s="82"/>
      <c r="AA83" s="82"/>
      <c r="AB83" s="82"/>
      <c r="AC83" s="82"/>
      <c r="AD83" s="82"/>
      <c r="AE83" s="82"/>
      <c r="AF83" s="82"/>
      <c r="AG83" s="82"/>
      <c r="AH83" s="82"/>
      <c r="AI83" s="82"/>
      <c r="AJ83" s="82"/>
      <c r="AK83" s="82"/>
      <c r="AL83" s="82"/>
      <c r="AM83" s="138"/>
      <c r="BF83" s="1" t="b">
        <f>IF($R81="○",TRUE,IF($R81="",FALSE,"INPUT_ERROR"))</f>
        <v>0</v>
      </c>
      <c r="BH83" s="1">
        <v>45</v>
      </c>
      <c r="BI83" s="1" t="str">
        <f t="shared" si="1"/>
        <v>ITEM45=FALSE</v>
      </c>
    </row>
    <row r="84" spans="1:61" ht="9.75" customHeight="1">
      <c r="A84" s="199"/>
      <c r="B84" s="200"/>
      <c r="C84" s="200"/>
      <c r="D84" s="200"/>
      <c r="E84" s="200"/>
      <c r="F84" s="200"/>
      <c r="G84" s="200"/>
      <c r="H84" s="200"/>
      <c r="I84" s="200"/>
      <c r="J84" s="144"/>
      <c r="K84" s="159"/>
      <c r="L84" s="82"/>
      <c r="M84" s="82"/>
      <c r="N84" s="82"/>
      <c r="O84" s="82"/>
      <c r="P84" s="82"/>
      <c r="Q84" s="82"/>
      <c r="R84" s="82"/>
      <c r="S84" s="82"/>
      <c r="T84" s="82"/>
      <c r="U84" s="82"/>
      <c r="V84" s="82"/>
      <c r="W84" s="82"/>
      <c r="X84" s="82"/>
      <c r="Y84" s="82"/>
      <c r="Z84" s="82"/>
      <c r="AA84" s="82"/>
      <c r="AB84" s="82"/>
      <c r="AC84" s="82"/>
      <c r="AD84" s="82"/>
      <c r="AE84" s="82"/>
      <c r="AF84" s="82"/>
      <c r="AG84" s="82"/>
      <c r="AH84" s="82"/>
      <c r="AI84" s="82"/>
      <c r="AJ84" s="82"/>
      <c r="AK84" s="82"/>
      <c r="AL84" s="82"/>
      <c r="AM84" s="138"/>
      <c r="BF84" s="1" t="b">
        <f>IF($Y81="○",TRUE,IF($Y81="",FALSE,"INPUT_ERROR"))</f>
        <v>0</v>
      </c>
      <c r="BH84" s="1">
        <v>46</v>
      </c>
      <c r="BI84" s="1" t="str">
        <f t="shared" si="1"/>
        <v>ITEM46=FALSE</v>
      </c>
    </row>
    <row r="85" spans="1:61" ht="10.050000000000001" customHeight="1">
      <c r="A85" s="199"/>
      <c r="B85" s="200"/>
      <c r="C85" s="200"/>
      <c r="D85" s="200"/>
      <c r="E85" s="200"/>
      <c r="F85" s="200"/>
      <c r="G85" s="200"/>
      <c r="H85" s="200"/>
      <c r="I85" s="200"/>
      <c r="J85" s="144" t="s">
        <v>37</v>
      </c>
      <c r="K85" s="159" t="s">
        <v>712</v>
      </c>
      <c r="L85" s="82" t="s">
        <v>196</v>
      </c>
      <c r="M85" s="82"/>
      <c r="N85" s="82"/>
      <c r="O85" s="160" t="s">
        <v>197</v>
      </c>
      <c r="P85" s="222" t="s">
        <v>716</v>
      </c>
      <c r="Q85" s="222"/>
      <c r="R85" s="222"/>
      <c r="S85" s="222"/>
      <c r="T85" s="222"/>
      <c r="U85" s="222"/>
      <c r="V85" s="222"/>
      <c r="W85" s="222"/>
      <c r="X85" s="222"/>
      <c r="Y85" s="222"/>
      <c r="Z85" s="222"/>
      <c r="AA85" s="222"/>
      <c r="AB85" s="222"/>
      <c r="AC85" s="222"/>
      <c r="AD85" s="222"/>
      <c r="AE85" s="222"/>
      <c r="AF85" s="222"/>
      <c r="AG85" s="222"/>
      <c r="AH85" s="222"/>
      <c r="AI85" s="222"/>
      <c r="AJ85" s="222"/>
      <c r="AK85" s="222"/>
      <c r="AL85" s="82" t="s">
        <v>198</v>
      </c>
      <c r="AM85" s="138"/>
      <c r="BF85" s="1" t="b">
        <f>IF($K83="○",TRUE,IF($K83="",FALSE,"INPUT_ERROR"))</f>
        <v>0</v>
      </c>
      <c r="BH85" s="1">
        <v>47</v>
      </c>
      <c r="BI85" s="1" t="str">
        <f t="shared" si="1"/>
        <v>ITEM47=FALSE</v>
      </c>
    </row>
    <row r="86" spans="1:61" ht="9.75" customHeight="1">
      <c r="A86" s="201"/>
      <c r="B86" s="202"/>
      <c r="C86" s="202"/>
      <c r="D86" s="202"/>
      <c r="E86" s="202"/>
      <c r="F86" s="202"/>
      <c r="G86" s="202"/>
      <c r="H86" s="202"/>
      <c r="I86" s="202"/>
      <c r="J86" s="161"/>
      <c r="K86" s="162"/>
      <c r="L86" s="98"/>
      <c r="M86" s="98"/>
      <c r="N86" s="98"/>
      <c r="O86" s="163"/>
      <c r="P86" s="223"/>
      <c r="Q86" s="223"/>
      <c r="R86" s="223"/>
      <c r="S86" s="223"/>
      <c r="T86" s="223"/>
      <c r="U86" s="223"/>
      <c r="V86" s="223"/>
      <c r="W86" s="223"/>
      <c r="X86" s="223"/>
      <c r="Y86" s="223"/>
      <c r="Z86" s="223"/>
      <c r="AA86" s="223"/>
      <c r="AB86" s="223"/>
      <c r="AC86" s="223"/>
      <c r="AD86" s="223"/>
      <c r="AE86" s="223"/>
      <c r="AF86" s="223"/>
      <c r="AG86" s="223"/>
      <c r="AH86" s="223"/>
      <c r="AI86" s="223"/>
      <c r="AJ86" s="223"/>
      <c r="AK86" s="223"/>
      <c r="AL86" s="98"/>
      <c r="AM86" s="156"/>
      <c r="BF86" s="1" t="b">
        <f>IF($K85="○",TRUE,IF($K85="",FALSE,"INPUT_ERROR"))</f>
        <v>1</v>
      </c>
      <c r="BH86" s="1">
        <v>48</v>
      </c>
      <c r="BI86" s="1" t="str">
        <f t="shared" si="1"/>
        <v>ITEM48=TRUE</v>
      </c>
    </row>
    <row r="87" spans="1:61" ht="10.050000000000001" customHeight="1">
      <c r="A87" s="197" t="s">
        <v>219</v>
      </c>
      <c r="B87" s="198"/>
      <c r="C87" s="198"/>
      <c r="D87" s="198"/>
      <c r="E87" s="198"/>
      <c r="F87" s="198"/>
      <c r="G87" s="198"/>
      <c r="H87" s="198"/>
      <c r="I87" s="203"/>
      <c r="J87" s="146" t="s">
        <v>717</v>
      </c>
      <c r="K87" s="147"/>
      <c r="L87" s="147"/>
      <c r="M87" s="147"/>
      <c r="N87" s="147"/>
      <c r="O87" s="147"/>
      <c r="P87" s="147"/>
      <c r="Q87" s="147"/>
      <c r="R87" s="147"/>
      <c r="S87" s="147"/>
      <c r="T87" s="147"/>
      <c r="U87" s="147"/>
      <c r="V87" s="147"/>
      <c r="W87" s="147"/>
      <c r="X87" s="147"/>
      <c r="Y87" s="147"/>
      <c r="Z87" s="147"/>
      <c r="AA87" s="147"/>
      <c r="AB87" s="147"/>
      <c r="AC87" s="147"/>
      <c r="AD87" s="147"/>
      <c r="AE87" s="147"/>
      <c r="AF87" s="147"/>
      <c r="AG87" s="147"/>
      <c r="AH87" s="147"/>
      <c r="AI87" s="147"/>
      <c r="AJ87" s="147"/>
      <c r="AK87" s="147"/>
      <c r="AL87" s="147"/>
      <c r="AM87" s="148"/>
      <c r="BH87" s="1">
        <v>49</v>
      </c>
      <c r="BI87" s="1" t="str">
        <f>"ITEM"&amp;BH87&amp; BG87 &amp;"="&amp;  IF(TRIM($P85)="","",$P85)</f>
        <v>ITEM49=府内市町村CSを通じて入手する</v>
      </c>
    </row>
    <row r="88" spans="1:61" ht="9.75" customHeight="1">
      <c r="A88" s="199"/>
      <c r="B88" s="200"/>
      <c r="C88" s="200"/>
      <c r="D88" s="200"/>
      <c r="E88" s="200"/>
      <c r="F88" s="200"/>
      <c r="G88" s="200"/>
      <c r="H88" s="200"/>
      <c r="I88" s="215"/>
      <c r="J88" s="146"/>
      <c r="K88" s="147"/>
      <c r="L88" s="147"/>
      <c r="M88" s="147"/>
      <c r="N88" s="147"/>
      <c r="O88" s="147"/>
      <c r="P88" s="147"/>
      <c r="Q88" s="147"/>
      <c r="R88" s="147"/>
      <c r="S88" s="147"/>
      <c r="T88" s="147"/>
      <c r="U88" s="147"/>
      <c r="V88" s="147"/>
      <c r="W88" s="147"/>
      <c r="X88" s="147"/>
      <c r="Y88" s="147"/>
      <c r="Z88" s="147"/>
      <c r="AA88" s="147"/>
      <c r="AB88" s="147"/>
      <c r="AC88" s="147"/>
      <c r="AD88" s="147"/>
      <c r="AE88" s="147"/>
      <c r="AF88" s="147"/>
      <c r="AG88" s="147"/>
      <c r="AH88" s="147"/>
      <c r="AI88" s="147"/>
      <c r="AJ88" s="147"/>
      <c r="AK88" s="147"/>
      <c r="AL88" s="147"/>
      <c r="AM88" s="148"/>
      <c r="BH88" s="1">
        <v>50</v>
      </c>
      <c r="BI88" s="1" t="str">
        <f>"ITEM"&amp;BH88&amp; BG88 &amp;"="&amp; IF(TRIM($J87)="","",$J87)</f>
        <v>ITEM50=住民基本台帳の記載事項において、本人確認情報に係る変更又は新規作成が発生した都度入手する。</v>
      </c>
    </row>
    <row r="89" spans="1:61" ht="9.75" customHeight="1">
      <c r="A89" s="201"/>
      <c r="B89" s="202"/>
      <c r="C89" s="202"/>
      <c r="D89" s="202"/>
      <c r="E89" s="202"/>
      <c r="F89" s="202"/>
      <c r="G89" s="202"/>
      <c r="H89" s="202"/>
      <c r="I89" s="204"/>
      <c r="J89" s="117"/>
      <c r="K89" s="118"/>
      <c r="L89" s="118"/>
      <c r="M89" s="118"/>
      <c r="N89" s="118"/>
      <c r="O89" s="118"/>
      <c r="P89" s="118"/>
      <c r="Q89" s="118"/>
      <c r="R89" s="118"/>
      <c r="S89" s="118"/>
      <c r="T89" s="118"/>
      <c r="U89" s="118"/>
      <c r="V89" s="118"/>
      <c r="W89" s="118"/>
      <c r="X89" s="118"/>
      <c r="Y89" s="118"/>
      <c r="Z89" s="118"/>
      <c r="AA89" s="118"/>
      <c r="AB89" s="118"/>
      <c r="AC89" s="118"/>
      <c r="AD89" s="118"/>
      <c r="AE89" s="118"/>
      <c r="AF89" s="118"/>
      <c r="AG89" s="118"/>
      <c r="AH89" s="118"/>
      <c r="AI89" s="118"/>
      <c r="AJ89" s="118"/>
      <c r="AK89" s="118"/>
      <c r="AL89" s="118"/>
      <c r="AM89" s="119"/>
      <c r="BH89" s="1" t="s">
        <v>28</v>
      </c>
    </row>
    <row r="90" spans="1:61" ht="10.050000000000001" customHeight="1">
      <c r="A90" s="197" t="s">
        <v>220</v>
      </c>
      <c r="B90" s="198"/>
      <c r="C90" s="198"/>
      <c r="D90" s="198"/>
      <c r="E90" s="198"/>
      <c r="F90" s="198"/>
      <c r="G90" s="198"/>
      <c r="H90" s="198"/>
      <c r="I90" s="203"/>
      <c r="J90" s="136" t="s">
        <v>718</v>
      </c>
      <c r="K90" s="126"/>
      <c r="L90" s="126"/>
      <c r="M90" s="126"/>
      <c r="N90" s="126"/>
      <c r="O90" s="126"/>
      <c r="P90" s="126"/>
      <c r="Q90" s="126"/>
      <c r="R90" s="126"/>
      <c r="S90" s="126"/>
      <c r="T90" s="126"/>
      <c r="U90" s="126"/>
      <c r="V90" s="126"/>
      <c r="W90" s="126"/>
      <c r="X90" s="126"/>
      <c r="Y90" s="126"/>
      <c r="Z90" s="126"/>
      <c r="AA90" s="126"/>
      <c r="AB90" s="126"/>
      <c r="AC90" s="126"/>
      <c r="AD90" s="126"/>
      <c r="AE90" s="126"/>
      <c r="AF90" s="126"/>
      <c r="AG90" s="126"/>
      <c r="AH90" s="126"/>
      <c r="AI90" s="126"/>
      <c r="AJ90" s="126"/>
      <c r="AK90" s="126"/>
      <c r="AL90" s="126"/>
      <c r="AM90" s="127"/>
      <c r="BH90" s="1">
        <v>51</v>
      </c>
      <c r="BI90" s="1" t="str">
        <f>"ITEM"&amp;BH90&amp; BG90 &amp;"="&amp; IF(TRIM($J90)="","",$J90)</f>
        <v>ITEM51=住基ネットは、住基法に基づいて、都道府県を介し市町村から機構へと本人確認情報を通知をする仕組みとなっていることから、都道府県知事が特定個人情報を入手することは妥当である。</v>
      </c>
    </row>
    <row r="91" spans="1:61" ht="9.75" customHeight="1">
      <c r="A91" s="199"/>
      <c r="B91" s="200"/>
      <c r="C91" s="200"/>
      <c r="D91" s="200"/>
      <c r="E91" s="200"/>
      <c r="F91" s="200"/>
      <c r="G91" s="200"/>
      <c r="H91" s="200"/>
      <c r="I91" s="215"/>
      <c r="J91" s="150"/>
      <c r="K91" s="151"/>
      <c r="L91" s="151"/>
      <c r="M91" s="151"/>
      <c r="N91" s="151"/>
      <c r="O91" s="151"/>
      <c r="P91" s="151"/>
      <c r="Q91" s="151"/>
      <c r="R91" s="151"/>
      <c r="S91" s="151"/>
      <c r="T91" s="151"/>
      <c r="U91" s="151"/>
      <c r="V91" s="151"/>
      <c r="W91" s="151"/>
      <c r="X91" s="151"/>
      <c r="Y91" s="151"/>
      <c r="Z91" s="151"/>
      <c r="AA91" s="151"/>
      <c r="AB91" s="151"/>
      <c r="AC91" s="151"/>
      <c r="AD91" s="151"/>
      <c r="AE91" s="151"/>
      <c r="AF91" s="151"/>
      <c r="AG91" s="151"/>
      <c r="AH91" s="151"/>
      <c r="AI91" s="151"/>
      <c r="AJ91" s="151"/>
      <c r="AK91" s="151"/>
      <c r="AL91" s="151"/>
      <c r="AM91" s="152"/>
      <c r="BH91" s="1" t="s">
        <v>28</v>
      </c>
    </row>
    <row r="92" spans="1:61" ht="9.75" customHeight="1">
      <c r="A92" s="201"/>
      <c r="B92" s="202"/>
      <c r="C92" s="202"/>
      <c r="D92" s="202"/>
      <c r="E92" s="202"/>
      <c r="F92" s="202"/>
      <c r="G92" s="202"/>
      <c r="H92" s="202"/>
      <c r="I92" s="204"/>
      <c r="J92" s="137"/>
      <c r="K92" s="128"/>
      <c r="L92" s="128"/>
      <c r="M92" s="128"/>
      <c r="N92" s="128"/>
      <c r="O92" s="128"/>
      <c r="P92" s="128"/>
      <c r="Q92" s="128"/>
      <c r="R92" s="128"/>
      <c r="S92" s="128"/>
      <c r="T92" s="128"/>
      <c r="U92" s="128"/>
      <c r="V92" s="128"/>
      <c r="W92" s="128"/>
      <c r="X92" s="128"/>
      <c r="Y92" s="128"/>
      <c r="Z92" s="128"/>
      <c r="AA92" s="128"/>
      <c r="AB92" s="128"/>
      <c r="AC92" s="128"/>
      <c r="AD92" s="128"/>
      <c r="AE92" s="128"/>
      <c r="AF92" s="128"/>
      <c r="AG92" s="128"/>
      <c r="AH92" s="128"/>
      <c r="AI92" s="128"/>
      <c r="AJ92" s="128"/>
      <c r="AK92" s="128"/>
      <c r="AL92" s="128"/>
      <c r="AM92" s="129"/>
      <c r="BH92" s="1" t="s">
        <v>28</v>
      </c>
    </row>
    <row r="93" spans="1:61" ht="34.049999999999997" customHeight="1">
      <c r="A93" s="197" t="s">
        <v>221</v>
      </c>
      <c r="B93" s="198"/>
      <c r="C93" s="198"/>
      <c r="D93" s="198"/>
      <c r="E93" s="198"/>
      <c r="F93" s="198"/>
      <c r="G93" s="198"/>
      <c r="H93" s="198"/>
      <c r="I93" s="203"/>
      <c r="J93" s="136" t="s">
        <v>719</v>
      </c>
      <c r="K93" s="126"/>
      <c r="L93" s="126"/>
      <c r="M93" s="126"/>
      <c r="N93" s="126"/>
      <c r="O93" s="126"/>
      <c r="P93" s="126"/>
      <c r="Q93" s="126"/>
      <c r="R93" s="126"/>
      <c r="S93" s="126"/>
      <c r="T93" s="126"/>
      <c r="U93" s="126"/>
      <c r="V93" s="126"/>
      <c r="W93" s="126"/>
      <c r="X93" s="126"/>
      <c r="Y93" s="126"/>
      <c r="Z93" s="126"/>
      <c r="AA93" s="126"/>
      <c r="AB93" s="126"/>
      <c r="AC93" s="126"/>
      <c r="AD93" s="126"/>
      <c r="AE93" s="126"/>
      <c r="AF93" s="126"/>
      <c r="AG93" s="126"/>
      <c r="AH93" s="126"/>
      <c r="AI93" s="126"/>
      <c r="AJ93" s="126"/>
      <c r="AK93" s="126"/>
      <c r="AL93" s="126"/>
      <c r="AM93" s="127"/>
      <c r="BH93" s="1">
        <v>52</v>
      </c>
      <c r="BI93" s="1" t="str">
        <f>"ITEM"&amp;BH93&amp; BG93 &amp;"="&amp; IF(TRIM($J93)="","",$J93)</f>
        <v>ITEM52=・大阪府知事が当該市町村の区域内の住民の本人確認情報を入手することについて、住基法第３０条の６（市町村長から都道府県知事への本人確認情報の通知等）に明示されている。
・大阪府知事が保有する本人確認情報を使用することについて、住基法第30条の７（都道府県知事から機構への本人確認情報の通知等）等及び大阪府ホームページに明示されている。</v>
      </c>
    </row>
    <row r="94" spans="1:61" ht="9.75" customHeight="1">
      <c r="A94" s="199"/>
      <c r="B94" s="200"/>
      <c r="C94" s="200"/>
      <c r="D94" s="200"/>
      <c r="E94" s="200"/>
      <c r="F94" s="200"/>
      <c r="G94" s="200"/>
      <c r="H94" s="200"/>
      <c r="I94" s="215"/>
      <c r="J94" s="150"/>
      <c r="K94" s="151"/>
      <c r="L94" s="151"/>
      <c r="M94" s="151"/>
      <c r="N94" s="151"/>
      <c r="O94" s="151"/>
      <c r="P94" s="151"/>
      <c r="Q94" s="151"/>
      <c r="R94" s="151"/>
      <c r="S94" s="151"/>
      <c r="T94" s="151"/>
      <c r="U94" s="151"/>
      <c r="V94" s="151"/>
      <c r="W94" s="151"/>
      <c r="X94" s="151"/>
      <c r="Y94" s="151"/>
      <c r="Z94" s="151"/>
      <c r="AA94" s="151"/>
      <c r="AB94" s="151"/>
      <c r="AC94" s="151"/>
      <c r="AD94" s="151"/>
      <c r="AE94" s="151"/>
      <c r="AF94" s="151"/>
      <c r="AG94" s="151"/>
      <c r="AH94" s="151"/>
      <c r="AI94" s="151"/>
      <c r="AJ94" s="151"/>
      <c r="AK94" s="151"/>
      <c r="AL94" s="151"/>
      <c r="AM94" s="152"/>
      <c r="BH94" s="1" t="s">
        <v>28</v>
      </c>
    </row>
    <row r="95" spans="1:61" ht="9.75" customHeight="1">
      <c r="A95" s="201"/>
      <c r="B95" s="202"/>
      <c r="C95" s="202"/>
      <c r="D95" s="202"/>
      <c r="E95" s="202"/>
      <c r="F95" s="202"/>
      <c r="G95" s="202"/>
      <c r="H95" s="202"/>
      <c r="I95" s="204"/>
      <c r="J95" s="137"/>
      <c r="K95" s="128"/>
      <c r="L95" s="128"/>
      <c r="M95" s="128"/>
      <c r="N95" s="128"/>
      <c r="O95" s="128"/>
      <c r="P95" s="128"/>
      <c r="Q95" s="128"/>
      <c r="R95" s="128"/>
      <c r="S95" s="128"/>
      <c r="T95" s="128"/>
      <c r="U95" s="128"/>
      <c r="V95" s="128"/>
      <c r="W95" s="128"/>
      <c r="X95" s="128"/>
      <c r="Y95" s="128"/>
      <c r="Z95" s="128"/>
      <c r="AA95" s="128"/>
      <c r="AB95" s="128"/>
      <c r="AC95" s="128"/>
      <c r="AD95" s="128"/>
      <c r="AE95" s="128"/>
      <c r="AF95" s="128"/>
      <c r="AG95" s="128"/>
      <c r="AH95" s="128"/>
      <c r="AI95" s="128"/>
      <c r="AJ95" s="128"/>
      <c r="AK95" s="128"/>
      <c r="AL95" s="128"/>
      <c r="AM95" s="129"/>
      <c r="BH95" s="1" t="s">
        <v>28</v>
      </c>
    </row>
    <row r="96" spans="1:61" ht="15" customHeight="1">
      <c r="A96" s="120" t="s">
        <v>222</v>
      </c>
      <c r="B96" s="121"/>
      <c r="C96" s="121"/>
      <c r="D96" s="121"/>
      <c r="E96" s="121"/>
      <c r="F96" s="121"/>
      <c r="G96" s="121"/>
      <c r="H96" s="121"/>
      <c r="I96" s="122"/>
      <c r="J96" s="27" t="s">
        <v>720</v>
      </c>
      <c r="K96" s="27"/>
      <c r="L96" s="27"/>
      <c r="M96" s="27"/>
      <c r="N96" s="27"/>
      <c r="O96" s="27"/>
      <c r="P96" s="27"/>
      <c r="Q96" s="27"/>
      <c r="R96" s="27"/>
      <c r="S96" s="27"/>
      <c r="T96" s="27"/>
      <c r="U96" s="27"/>
      <c r="V96" s="27"/>
      <c r="W96" s="27"/>
      <c r="X96" s="27"/>
      <c r="Y96" s="27"/>
      <c r="Z96" s="27"/>
      <c r="AA96" s="27"/>
      <c r="AB96" s="27"/>
      <c r="AC96" s="27"/>
      <c r="AD96" s="27"/>
      <c r="AE96" s="27"/>
      <c r="AF96" s="27"/>
      <c r="AG96" s="27"/>
      <c r="AH96" s="27"/>
      <c r="AI96" s="27"/>
      <c r="AJ96" s="27"/>
      <c r="AK96" s="27"/>
      <c r="AL96" s="27"/>
      <c r="AM96" s="27"/>
      <c r="BH96" s="1">
        <v>53</v>
      </c>
      <c r="BI96" s="1" t="str">
        <f>"ITEM"&amp;BH96&amp; BG96 &amp;"="&amp; IF(TRIM($J96)="","",$J96)</f>
        <v>ITEM53=住基ネットを通じて全国共通の本人確認を行うため、都道府県知事保存本人確認情報ファイルにおいて大阪府内の全ての住民の情報を保有し、住民票に記載されている住民全員の記録を常に正確に更新・管理・提供する。</v>
      </c>
    </row>
    <row r="97" spans="1:61" ht="9.75" customHeight="1">
      <c r="A97" s="141"/>
      <c r="B97" s="142"/>
      <c r="C97" s="142"/>
      <c r="D97" s="142"/>
      <c r="E97" s="142"/>
      <c r="F97" s="142"/>
      <c r="G97" s="142"/>
      <c r="H97" s="142"/>
      <c r="I97" s="143"/>
      <c r="J97" s="27"/>
      <c r="K97" s="27"/>
      <c r="L97" s="27"/>
      <c r="M97" s="27"/>
      <c r="N97" s="27"/>
      <c r="O97" s="27"/>
      <c r="P97" s="27"/>
      <c r="Q97" s="27"/>
      <c r="R97" s="27"/>
      <c r="S97" s="27"/>
      <c r="T97" s="27"/>
      <c r="U97" s="27"/>
      <c r="V97" s="27"/>
      <c r="W97" s="27"/>
      <c r="X97" s="27"/>
      <c r="Y97" s="27"/>
      <c r="Z97" s="27"/>
      <c r="AA97" s="27"/>
      <c r="AB97" s="27"/>
      <c r="AC97" s="27"/>
      <c r="AD97" s="27"/>
      <c r="AE97" s="27"/>
      <c r="AF97" s="27"/>
      <c r="AG97" s="27"/>
      <c r="AH97" s="27"/>
      <c r="AI97" s="27"/>
      <c r="AJ97" s="27"/>
      <c r="AK97" s="27"/>
      <c r="AL97" s="27"/>
      <c r="AM97" s="27"/>
      <c r="BH97" s="1" t="s">
        <v>28</v>
      </c>
    </row>
    <row r="98" spans="1:61" ht="9.75" customHeight="1">
      <c r="A98" s="141"/>
      <c r="B98" s="142"/>
      <c r="C98" s="142"/>
      <c r="D98" s="142"/>
      <c r="E98" s="142"/>
      <c r="F98" s="142"/>
      <c r="G98" s="142"/>
      <c r="H98" s="142"/>
      <c r="I98" s="143"/>
      <c r="J98" s="27"/>
      <c r="K98" s="27"/>
      <c r="L98" s="27"/>
      <c r="M98" s="27"/>
      <c r="N98" s="27"/>
      <c r="O98" s="27"/>
      <c r="P98" s="27"/>
      <c r="Q98" s="27"/>
      <c r="R98" s="27"/>
      <c r="S98" s="27"/>
      <c r="T98" s="27"/>
      <c r="U98" s="27"/>
      <c r="V98" s="27"/>
      <c r="W98" s="27"/>
      <c r="X98" s="27"/>
      <c r="Y98" s="27"/>
      <c r="Z98" s="27"/>
      <c r="AA98" s="27"/>
      <c r="AB98" s="27"/>
      <c r="AC98" s="27"/>
      <c r="AD98" s="27"/>
      <c r="AE98" s="27"/>
      <c r="AF98" s="27"/>
      <c r="AG98" s="27"/>
      <c r="AH98" s="27"/>
      <c r="AI98" s="27"/>
      <c r="AJ98" s="27"/>
      <c r="AK98" s="27"/>
      <c r="AL98" s="27"/>
      <c r="AM98" s="27"/>
      <c r="BH98" s="1" t="s">
        <v>28</v>
      </c>
    </row>
    <row r="99" spans="1:61" ht="10.050000000000001" customHeight="1">
      <c r="A99" s="141"/>
      <c r="B99" s="142"/>
      <c r="C99" s="143"/>
      <c r="D99" s="120" t="s">
        <v>223</v>
      </c>
      <c r="E99" s="121"/>
      <c r="F99" s="121"/>
      <c r="G99" s="121"/>
      <c r="H99" s="121"/>
      <c r="I99" s="122"/>
      <c r="J99" s="136" t="s">
        <v>721</v>
      </c>
      <c r="K99" s="126"/>
      <c r="L99" s="126"/>
      <c r="M99" s="126"/>
      <c r="N99" s="126"/>
      <c r="O99" s="126"/>
      <c r="P99" s="126"/>
      <c r="Q99" s="126"/>
      <c r="R99" s="126"/>
      <c r="S99" s="126"/>
      <c r="T99" s="126"/>
      <c r="U99" s="126"/>
      <c r="V99" s="126"/>
      <c r="W99" s="126"/>
      <c r="X99" s="126"/>
      <c r="Y99" s="126"/>
      <c r="Z99" s="126"/>
      <c r="AA99" s="126"/>
      <c r="AB99" s="126"/>
      <c r="AC99" s="126"/>
      <c r="AD99" s="126"/>
      <c r="AE99" s="126"/>
      <c r="AF99" s="126"/>
      <c r="AG99" s="126"/>
      <c r="AH99" s="126"/>
      <c r="AI99" s="126"/>
      <c r="AJ99" s="126"/>
      <c r="AK99" s="126"/>
      <c r="AL99" s="126"/>
      <c r="AM99" s="127"/>
      <c r="BH99" s="1">
        <v>54</v>
      </c>
      <c r="BI99" s="1" t="str">
        <f>"ITEM"&amp;BH99&amp; BG99 &amp;"="&amp; IF(TRIM($J99)="","",$J99)</f>
        <v>ITEM54=―</v>
      </c>
    </row>
    <row r="100" spans="1:61" ht="9.75" customHeight="1">
      <c r="A100" s="141"/>
      <c r="B100" s="142"/>
      <c r="C100" s="143"/>
      <c r="D100" s="141"/>
      <c r="E100" s="142"/>
      <c r="F100" s="142"/>
      <c r="G100" s="142"/>
      <c r="H100" s="142"/>
      <c r="I100" s="143"/>
      <c r="J100" s="150"/>
      <c r="K100" s="151"/>
      <c r="L100" s="151"/>
      <c r="M100" s="151"/>
      <c r="N100" s="151"/>
      <c r="O100" s="151"/>
      <c r="P100" s="151"/>
      <c r="Q100" s="151"/>
      <c r="R100" s="151"/>
      <c r="S100" s="151"/>
      <c r="T100" s="151"/>
      <c r="U100" s="151"/>
      <c r="V100" s="151"/>
      <c r="W100" s="151"/>
      <c r="X100" s="151"/>
      <c r="Y100" s="151"/>
      <c r="Z100" s="151"/>
      <c r="AA100" s="151"/>
      <c r="AB100" s="151"/>
      <c r="AC100" s="151"/>
      <c r="AD100" s="151"/>
      <c r="AE100" s="151"/>
      <c r="AF100" s="151"/>
      <c r="AG100" s="151"/>
      <c r="AH100" s="151"/>
      <c r="AI100" s="151"/>
      <c r="AJ100" s="151"/>
      <c r="AK100" s="151"/>
      <c r="AL100" s="151"/>
      <c r="AM100" s="152"/>
      <c r="BH100" s="1" t="s">
        <v>28</v>
      </c>
    </row>
    <row r="101" spans="1:61" ht="9.75" customHeight="1">
      <c r="A101" s="123"/>
      <c r="B101" s="124"/>
      <c r="C101" s="125"/>
      <c r="D101" s="123"/>
      <c r="E101" s="124"/>
      <c r="F101" s="124"/>
      <c r="G101" s="124"/>
      <c r="H101" s="124"/>
      <c r="I101" s="125"/>
      <c r="J101" s="137"/>
      <c r="K101" s="128"/>
      <c r="L101" s="128"/>
      <c r="M101" s="128"/>
      <c r="N101" s="128"/>
      <c r="O101" s="128"/>
      <c r="P101" s="128"/>
      <c r="Q101" s="128"/>
      <c r="R101" s="128"/>
      <c r="S101" s="128"/>
      <c r="T101" s="128"/>
      <c r="U101" s="128"/>
      <c r="V101" s="128"/>
      <c r="W101" s="128"/>
      <c r="X101" s="128"/>
      <c r="Y101" s="128"/>
      <c r="Z101" s="128"/>
      <c r="AA101" s="128"/>
      <c r="AB101" s="128"/>
      <c r="AC101" s="128"/>
      <c r="AD101" s="128"/>
      <c r="AE101" s="128"/>
      <c r="AF101" s="128"/>
      <c r="AG101" s="128"/>
      <c r="AH101" s="128"/>
      <c r="AI101" s="128"/>
      <c r="AJ101" s="128"/>
      <c r="AK101" s="128"/>
      <c r="AL101" s="128"/>
      <c r="AM101" s="129"/>
      <c r="BH101" s="1" t="s">
        <v>28</v>
      </c>
    </row>
    <row r="102" spans="1:61" ht="10.050000000000001" customHeight="1">
      <c r="A102" s="120" t="s">
        <v>224</v>
      </c>
      <c r="B102" s="121"/>
      <c r="C102" s="121"/>
      <c r="D102" s="121"/>
      <c r="E102" s="122"/>
      <c r="F102" s="120" t="s">
        <v>225</v>
      </c>
      <c r="G102" s="121"/>
      <c r="H102" s="121"/>
      <c r="I102" s="122"/>
      <c r="J102" s="136" t="s">
        <v>714</v>
      </c>
      <c r="K102" s="126"/>
      <c r="L102" s="126"/>
      <c r="M102" s="126"/>
      <c r="N102" s="126"/>
      <c r="O102" s="126"/>
      <c r="P102" s="126"/>
      <c r="Q102" s="126"/>
      <c r="R102" s="126"/>
      <c r="S102" s="126"/>
      <c r="T102" s="126"/>
      <c r="U102" s="126"/>
      <c r="V102" s="126"/>
      <c r="W102" s="126"/>
      <c r="X102" s="126"/>
      <c r="Y102" s="126"/>
      <c r="Z102" s="126"/>
      <c r="AA102" s="126"/>
      <c r="AB102" s="126"/>
      <c r="AC102" s="126"/>
      <c r="AD102" s="126"/>
      <c r="AE102" s="126"/>
      <c r="AF102" s="126"/>
      <c r="AG102" s="126"/>
      <c r="AH102" s="126"/>
      <c r="AI102" s="126"/>
      <c r="AJ102" s="126"/>
      <c r="AK102" s="126"/>
      <c r="AL102" s="126"/>
      <c r="AM102" s="127"/>
      <c r="BH102" s="1">
        <v>55</v>
      </c>
      <c r="BI102" s="1" t="str">
        <f>"ITEM"&amp;BH102&amp; BG102 &amp;"="&amp; IF(TRIM($J102)="","",$J102)</f>
        <v>ITEM55=総務部市町村局行政課行政グループ</v>
      </c>
    </row>
    <row r="103" spans="1:61" ht="9.75" customHeight="1">
      <c r="A103" s="141"/>
      <c r="B103" s="142"/>
      <c r="C103" s="142"/>
      <c r="D103" s="142"/>
      <c r="E103" s="143"/>
      <c r="F103" s="141"/>
      <c r="G103" s="142"/>
      <c r="H103" s="142"/>
      <c r="I103" s="143"/>
      <c r="J103" s="150"/>
      <c r="K103" s="151"/>
      <c r="L103" s="151"/>
      <c r="M103" s="151"/>
      <c r="N103" s="151"/>
      <c r="O103" s="151"/>
      <c r="P103" s="151"/>
      <c r="Q103" s="151"/>
      <c r="R103" s="151"/>
      <c r="S103" s="151"/>
      <c r="T103" s="151"/>
      <c r="U103" s="151"/>
      <c r="V103" s="151"/>
      <c r="W103" s="151"/>
      <c r="X103" s="151"/>
      <c r="Y103" s="151"/>
      <c r="Z103" s="151"/>
      <c r="AA103" s="151"/>
      <c r="AB103" s="151"/>
      <c r="AC103" s="151"/>
      <c r="AD103" s="151"/>
      <c r="AE103" s="151"/>
      <c r="AF103" s="151"/>
      <c r="AG103" s="151"/>
      <c r="AH103" s="151"/>
      <c r="AI103" s="151"/>
      <c r="AJ103" s="151"/>
      <c r="AK103" s="151"/>
      <c r="AL103" s="151"/>
      <c r="AM103" s="152"/>
      <c r="BH103" s="1" t="s">
        <v>28</v>
      </c>
    </row>
    <row r="104" spans="1:61" ht="9.75" customHeight="1">
      <c r="A104" s="141"/>
      <c r="B104" s="142"/>
      <c r="C104" s="142"/>
      <c r="D104" s="142"/>
      <c r="E104" s="143"/>
      <c r="F104" s="123"/>
      <c r="G104" s="124"/>
      <c r="H104" s="124"/>
      <c r="I104" s="125"/>
      <c r="J104" s="137"/>
      <c r="K104" s="128"/>
      <c r="L104" s="128"/>
      <c r="M104" s="128"/>
      <c r="N104" s="128"/>
      <c r="O104" s="128"/>
      <c r="P104" s="128"/>
      <c r="Q104" s="128"/>
      <c r="R104" s="128"/>
      <c r="S104" s="128"/>
      <c r="T104" s="128"/>
      <c r="U104" s="128"/>
      <c r="V104" s="128"/>
      <c r="W104" s="128"/>
      <c r="X104" s="128"/>
      <c r="Y104" s="128"/>
      <c r="Z104" s="128"/>
      <c r="AA104" s="128"/>
      <c r="AB104" s="128"/>
      <c r="AC104" s="128"/>
      <c r="AD104" s="128"/>
      <c r="AE104" s="128"/>
      <c r="AF104" s="128"/>
      <c r="AG104" s="128"/>
      <c r="AH104" s="128"/>
      <c r="AI104" s="128"/>
      <c r="AJ104" s="128"/>
      <c r="AK104" s="128"/>
      <c r="AL104" s="128"/>
      <c r="AM104" s="129"/>
      <c r="BH104" s="1" t="s">
        <v>28</v>
      </c>
    </row>
    <row r="105" spans="1:61" ht="9.75" customHeight="1">
      <c r="A105" s="141"/>
      <c r="B105" s="142"/>
      <c r="C105" s="142"/>
      <c r="D105" s="142"/>
      <c r="E105" s="143"/>
      <c r="F105" s="120" t="s">
        <v>226</v>
      </c>
      <c r="G105" s="121"/>
      <c r="H105" s="121"/>
      <c r="I105" s="122"/>
      <c r="J105" s="190"/>
      <c r="K105" s="191"/>
      <c r="L105" s="191"/>
      <c r="M105" s="191"/>
      <c r="N105" s="191"/>
      <c r="O105" s="191"/>
      <c r="P105" s="191"/>
      <c r="Q105" s="191"/>
      <c r="R105" s="191"/>
      <c r="S105" s="191"/>
      <c r="T105" s="191"/>
      <c r="U105" s="191"/>
      <c r="V105" s="154" t="s">
        <v>36</v>
      </c>
      <c r="W105" s="154"/>
      <c r="X105" s="154"/>
      <c r="Y105" s="154"/>
      <c r="Z105" s="154"/>
      <c r="AA105" s="154"/>
      <c r="AB105" s="154"/>
      <c r="AC105" s="154"/>
      <c r="AD105" s="154"/>
      <c r="AE105" s="154"/>
      <c r="AF105" s="154"/>
      <c r="AG105" s="154"/>
      <c r="AH105" s="154"/>
      <c r="AI105" s="154"/>
      <c r="AJ105" s="154"/>
      <c r="AK105" s="154"/>
      <c r="AL105" s="154"/>
      <c r="AM105" s="155"/>
      <c r="BE105" s="1" t="str">
        <f ca="1">MID(CELL("address",$CH$2),2,2)</f>
        <v>CH</v>
      </c>
      <c r="BF105" s="1">
        <f>IF(TRIM($K106)="","",IF(ISERROR(MATCH($K106,$CH$3:$CH$8,0)),"INPUT_ERROR",MATCH($K106,$CH$3:$CH$8,0)))</f>
        <v>1</v>
      </c>
      <c r="BH105" s="1">
        <v>56</v>
      </c>
      <c r="BI105" s="1" t="str">
        <f>"ITEM"&amp; BH105&amp; BG105 &amp; "=" &amp; $BF105</f>
        <v>ITEM56=1</v>
      </c>
    </row>
    <row r="106" spans="1:61" ht="10.050000000000001" customHeight="1">
      <c r="A106" s="141"/>
      <c r="B106" s="142"/>
      <c r="C106" s="142"/>
      <c r="D106" s="142"/>
      <c r="E106" s="143"/>
      <c r="F106" s="141"/>
      <c r="G106" s="142"/>
      <c r="H106" s="142"/>
      <c r="I106" s="143"/>
      <c r="J106" s="144" t="s">
        <v>37</v>
      </c>
      <c r="K106" s="145" t="s">
        <v>722</v>
      </c>
      <c r="L106" s="145"/>
      <c r="M106" s="145"/>
      <c r="N106" s="145"/>
      <c r="O106" s="145"/>
      <c r="P106" s="145"/>
      <c r="Q106" s="145"/>
      <c r="R106" s="145"/>
      <c r="S106" s="145"/>
      <c r="T106" s="82" t="s">
        <v>38</v>
      </c>
      <c r="U106" s="82"/>
      <c r="V106" s="192" t="s">
        <v>227</v>
      </c>
      <c r="W106" s="192"/>
      <c r="X106" s="192"/>
      <c r="Y106" s="192"/>
      <c r="Z106" s="192"/>
      <c r="AA106" s="192"/>
      <c r="AB106" s="192"/>
      <c r="AC106" s="192"/>
      <c r="AD106" s="192"/>
      <c r="AE106" s="192" t="s">
        <v>228</v>
      </c>
      <c r="AF106" s="192"/>
      <c r="AG106" s="192"/>
      <c r="AH106" s="192"/>
      <c r="AI106" s="192"/>
      <c r="AJ106" s="192"/>
      <c r="AK106" s="192"/>
      <c r="AL106" s="192"/>
      <c r="AM106" s="193"/>
      <c r="BH106" s="1" t="s">
        <v>28</v>
      </c>
    </row>
    <row r="107" spans="1:61" ht="9.75" customHeight="1">
      <c r="A107" s="141"/>
      <c r="B107" s="142"/>
      <c r="C107" s="142"/>
      <c r="D107" s="142"/>
      <c r="E107" s="143"/>
      <c r="F107" s="141"/>
      <c r="G107" s="142"/>
      <c r="H107" s="142"/>
      <c r="I107" s="143"/>
      <c r="J107" s="144"/>
      <c r="K107" s="145"/>
      <c r="L107" s="145"/>
      <c r="M107" s="145"/>
      <c r="N107" s="145"/>
      <c r="O107" s="145"/>
      <c r="P107" s="145"/>
      <c r="Q107" s="145"/>
      <c r="R107" s="145"/>
      <c r="S107" s="145"/>
      <c r="T107" s="82"/>
      <c r="U107" s="82"/>
      <c r="V107" s="192" t="s">
        <v>229</v>
      </c>
      <c r="W107" s="192"/>
      <c r="X107" s="192"/>
      <c r="Y107" s="192"/>
      <c r="Z107" s="192"/>
      <c r="AA107" s="192"/>
      <c r="AB107" s="192"/>
      <c r="AC107" s="192"/>
      <c r="AD107" s="192"/>
      <c r="AE107" s="192" t="s">
        <v>230</v>
      </c>
      <c r="AF107" s="192"/>
      <c r="AG107" s="192"/>
      <c r="AH107" s="192"/>
      <c r="AI107" s="192"/>
      <c r="AJ107" s="192"/>
      <c r="AK107" s="192"/>
      <c r="AL107" s="192"/>
      <c r="AM107" s="193"/>
      <c r="BH107" s="1" t="s">
        <v>28</v>
      </c>
    </row>
    <row r="108" spans="1:61" ht="9.75" customHeight="1">
      <c r="A108" s="123"/>
      <c r="B108" s="124"/>
      <c r="C108" s="124"/>
      <c r="D108" s="124"/>
      <c r="E108" s="125"/>
      <c r="F108" s="123"/>
      <c r="G108" s="124"/>
      <c r="H108" s="124"/>
      <c r="I108" s="125"/>
      <c r="J108" s="194"/>
      <c r="K108" s="195"/>
      <c r="L108" s="195"/>
      <c r="M108" s="195"/>
      <c r="N108" s="195"/>
      <c r="O108" s="195"/>
      <c r="P108" s="195"/>
      <c r="Q108" s="195"/>
      <c r="R108" s="195"/>
      <c r="S108" s="195"/>
      <c r="T108" s="195"/>
      <c r="U108" s="195"/>
      <c r="V108" s="195" t="s">
        <v>231</v>
      </c>
      <c r="W108" s="195"/>
      <c r="X108" s="195"/>
      <c r="Y108" s="195"/>
      <c r="Z108" s="195"/>
      <c r="AA108" s="195"/>
      <c r="AB108" s="195"/>
      <c r="AC108" s="195"/>
      <c r="AD108" s="195"/>
      <c r="AE108" s="195" t="s">
        <v>232</v>
      </c>
      <c r="AF108" s="195"/>
      <c r="AG108" s="195"/>
      <c r="AH108" s="195"/>
      <c r="AI108" s="195"/>
      <c r="AJ108" s="195"/>
      <c r="AK108" s="195"/>
      <c r="AL108" s="195"/>
      <c r="AM108" s="196"/>
    </row>
    <row r="109" spans="1:61" ht="91.95" customHeight="1">
      <c r="A109" s="197" t="s">
        <v>233</v>
      </c>
      <c r="B109" s="198"/>
      <c r="C109" s="198"/>
      <c r="D109" s="198"/>
      <c r="E109" s="198"/>
      <c r="F109" s="198"/>
      <c r="G109" s="198"/>
      <c r="H109" s="198"/>
      <c r="I109" s="203"/>
      <c r="J109" s="136" t="s">
        <v>1276</v>
      </c>
      <c r="K109" s="126"/>
      <c r="L109" s="126"/>
      <c r="M109" s="126"/>
      <c r="N109" s="126"/>
      <c r="O109" s="126"/>
      <c r="P109" s="126"/>
      <c r="Q109" s="126"/>
      <c r="R109" s="126"/>
      <c r="S109" s="126"/>
      <c r="T109" s="126"/>
      <c r="U109" s="126"/>
      <c r="V109" s="126"/>
      <c r="W109" s="126"/>
      <c r="X109" s="126"/>
      <c r="Y109" s="126"/>
      <c r="Z109" s="126"/>
      <c r="AA109" s="126"/>
      <c r="AB109" s="126"/>
      <c r="AC109" s="126"/>
      <c r="AD109" s="126"/>
      <c r="AE109" s="126"/>
      <c r="AF109" s="126"/>
      <c r="AG109" s="126"/>
      <c r="AH109" s="126"/>
      <c r="AI109" s="126"/>
      <c r="AJ109" s="126"/>
      <c r="AK109" s="126"/>
      <c r="AL109" s="126"/>
      <c r="AM109" s="127"/>
      <c r="BH109" s="1" t="s">
        <v>234</v>
      </c>
      <c r="BI109" s="1" t="str">
        <f>"ITEM"&amp;BH109&amp; BG109 &amp;"="&amp; IF(TRIM($J109)="","",$J109)</f>
        <v>ITEM57_1=(ア）市町村長からの住民票の記載事項の変更又は新規作成の通知を受け(既存住基システム→府内市町村ＣＳ→大阪府サーバ)、都道府県知事保存本人確認情報ファイルを更新し、機構に対して当該本人確認情報の更新情報を通知する（大阪府サーバ→全国サーバ）。
（イ）大阪府の他の執行機関からの本人確認情報の照会要求を受け（大阪府の他の執行機関→大阪府サーバ）、照会のあった住民票コード、個人番号又は５情報等を元に都道府県知事保存本人確認情報ファイルを検索し、該当する個人の本人確認情報を照会元へ提供する（大阪府サーバ→大阪府の他の執行機関）。
（ウ）住民からの開示請求に基づき（住民→大阪府窓口（開示請求受付）→大阪府サーバ）、当該住民の本人確認情報を都道府県知事保存本人確認情報ファイルから抽出し、書面等により提供する（大阪府サーバ→大阪府窓口（帳票出力）→住民）。
（エ）大阪府の知事部局における担当部署以外の部署が個人番号及び４情報等の組合せをキー検索する条件に該当する本人確認情報を表示する。
（オ）５情報（氏名、氏名の振り仮名、住所、性別、生年月日）の組合せをキーに都道府県知事保存本人確認情報ファイルの検索を行う。
（カ）都道府県知事保存本人確認情報ファイルの正確性を担保するため、市町村から本人確認情報を受領し（府内市町村ＣＳ→大阪府サーバ）、当該本人確認情報を用いて都道府県知事保存本人確認情報ファイルに記録された本人確認情報の整合性確認を行う。</v>
      </c>
    </row>
    <row r="110" spans="1:61" ht="9.75" customHeight="1">
      <c r="A110" s="199"/>
      <c r="B110" s="200"/>
      <c r="C110" s="200"/>
      <c r="D110" s="200"/>
      <c r="E110" s="200"/>
      <c r="F110" s="200"/>
      <c r="G110" s="200"/>
      <c r="H110" s="200"/>
      <c r="I110" s="215"/>
      <c r="J110" s="150"/>
      <c r="K110" s="151"/>
      <c r="L110" s="151"/>
      <c r="M110" s="151"/>
      <c r="N110" s="151"/>
      <c r="O110" s="151"/>
      <c r="P110" s="151"/>
      <c r="Q110" s="151"/>
      <c r="R110" s="151"/>
      <c r="S110" s="151"/>
      <c r="T110" s="151"/>
      <c r="U110" s="151"/>
      <c r="V110" s="151"/>
      <c r="W110" s="151"/>
      <c r="X110" s="151"/>
      <c r="Y110" s="151"/>
      <c r="Z110" s="151"/>
      <c r="AA110" s="151"/>
      <c r="AB110" s="151"/>
      <c r="AC110" s="151"/>
      <c r="AD110" s="151"/>
      <c r="AE110" s="151"/>
      <c r="AF110" s="151"/>
      <c r="AG110" s="151"/>
      <c r="AH110" s="151"/>
      <c r="AI110" s="151"/>
      <c r="AJ110" s="151"/>
      <c r="AK110" s="151"/>
      <c r="AL110" s="151"/>
      <c r="AM110" s="152"/>
    </row>
    <row r="111" spans="1:61" ht="9.75" customHeight="1">
      <c r="A111" s="199"/>
      <c r="B111" s="200"/>
      <c r="C111" s="200"/>
      <c r="D111" s="200"/>
      <c r="E111" s="200"/>
      <c r="F111" s="200"/>
      <c r="G111" s="200"/>
      <c r="H111" s="200"/>
      <c r="I111" s="215"/>
      <c r="J111" s="150"/>
      <c r="K111" s="151"/>
      <c r="L111" s="151"/>
      <c r="M111" s="151"/>
      <c r="N111" s="151"/>
      <c r="O111" s="151"/>
      <c r="P111" s="151"/>
      <c r="Q111" s="151"/>
      <c r="R111" s="151"/>
      <c r="S111" s="151"/>
      <c r="T111" s="151"/>
      <c r="U111" s="151"/>
      <c r="V111" s="151"/>
      <c r="W111" s="151"/>
      <c r="X111" s="151"/>
      <c r="Y111" s="151"/>
      <c r="Z111" s="151"/>
      <c r="AA111" s="151"/>
      <c r="AB111" s="151"/>
      <c r="AC111" s="151"/>
      <c r="AD111" s="151"/>
      <c r="AE111" s="151"/>
      <c r="AF111" s="151"/>
      <c r="AG111" s="151"/>
      <c r="AH111" s="151"/>
      <c r="AI111" s="151"/>
      <c r="AJ111" s="151"/>
      <c r="AK111" s="151"/>
      <c r="AL111" s="151"/>
      <c r="AM111" s="152"/>
    </row>
    <row r="112" spans="1:61" ht="9.75" customHeight="1">
      <c r="A112" s="199"/>
      <c r="B112" s="200"/>
      <c r="C112" s="200"/>
      <c r="D112" s="200"/>
      <c r="E112" s="200"/>
      <c r="F112" s="200"/>
      <c r="G112" s="200"/>
      <c r="H112" s="200"/>
      <c r="I112" s="215"/>
      <c r="J112" s="150"/>
      <c r="K112" s="151"/>
      <c r="L112" s="151"/>
      <c r="M112" s="151"/>
      <c r="N112" s="151"/>
      <c r="O112" s="151"/>
      <c r="P112" s="151"/>
      <c r="Q112" s="151"/>
      <c r="R112" s="151"/>
      <c r="S112" s="151"/>
      <c r="T112" s="151"/>
      <c r="U112" s="151"/>
      <c r="V112" s="151"/>
      <c r="W112" s="151"/>
      <c r="X112" s="151"/>
      <c r="Y112" s="151"/>
      <c r="Z112" s="151"/>
      <c r="AA112" s="151"/>
      <c r="AB112" s="151"/>
      <c r="AC112" s="151"/>
      <c r="AD112" s="151"/>
      <c r="AE112" s="151"/>
      <c r="AF112" s="151"/>
      <c r="AG112" s="151"/>
      <c r="AH112" s="151"/>
      <c r="AI112" s="151"/>
      <c r="AJ112" s="151"/>
      <c r="AK112" s="151"/>
      <c r="AL112" s="151"/>
      <c r="AM112" s="152"/>
    </row>
    <row r="113" spans="1:61" ht="9.75" customHeight="1">
      <c r="A113" s="199"/>
      <c r="B113" s="200"/>
      <c r="C113" s="200"/>
      <c r="D113" s="200"/>
      <c r="E113" s="200"/>
      <c r="F113" s="200"/>
      <c r="G113" s="200"/>
      <c r="H113" s="200"/>
      <c r="I113" s="215"/>
      <c r="J113" s="150"/>
      <c r="K113" s="151"/>
      <c r="L113" s="151"/>
      <c r="M113" s="151"/>
      <c r="N113" s="151"/>
      <c r="O113" s="151"/>
      <c r="P113" s="151"/>
      <c r="Q113" s="151"/>
      <c r="R113" s="151"/>
      <c r="S113" s="151"/>
      <c r="T113" s="151"/>
      <c r="U113" s="151"/>
      <c r="V113" s="151"/>
      <c r="W113" s="151"/>
      <c r="X113" s="151"/>
      <c r="Y113" s="151"/>
      <c r="Z113" s="151"/>
      <c r="AA113" s="151"/>
      <c r="AB113" s="151"/>
      <c r="AC113" s="151"/>
      <c r="AD113" s="151"/>
      <c r="AE113" s="151"/>
      <c r="AF113" s="151"/>
      <c r="AG113" s="151"/>
      <c r="AH113" s="151"/>
      <c r="AI113" s="151"/>
      <c r="AJ113" s="151"/>
      <c r="AK113" s="151"/>
      <c r="AL113" s="151"/>
      <c r="AM113" s="152"/>
      <c r="BH113" s="1" t="s">
        <v>28</v>
      </c>
    </row>
    <row r="114" spans="1:61" ht="9.75" customHeight="1">
      <c r="A114" s="199"/>
      <c r="B114" s="200"/>
      <c r="C114" s="200"/>
      <c r="D114" s="200"/>
      <c r="E114" s="200"/>
      <c r="F114" s="200"/>
      <c r="G114" s="200"/>
      <c r="H114" s="200"/>
      <c r="I114" s="215"/>
      <c r="J114" s="150"/>
      <c r="K114" s="151"/>
      <c r="L114" s="151"/>
      <c r="M114" s="151"/>
      <c r="N114" s="151"/>
      <c r="O114" s="151"/>
      <c r="P114" s="151"/>
      <c r="Q114" s="151"/>
      <c r="R114" s="151"/>
      <c r="S114" s="151"/>
      <c r="T114" s="151"/>
      <c r="U114" s="151"/>
      <c r="V114" s="151"/>
      <c r="W114" s="151"/>
      <c r="X114" s="151"/>
      <c r="Y114" s="151"/>
      <c r="Z114" s="151"/>
      <c r="AA114" s="151"/>
      <c r="AB114" s="151"/>
      <c r="AC114" s="151"/>
      <c r="AD114" s="151"/>
      <c r="AE114" s="151"/>
      <c r="AF114" s="151"/>
      <c r="AG114" s="151"/>
      <c r="AH114" s="151"/>
      <c r="AI114" s="151"/>
      <c r="AJ114" s="151"/>
      <c r="AK114" s="151"/>
      <c r="AL114" s="151"/>
      <c r="AM114" s="152"/>
    </row>
    <row r="115" spans="1:61" ht="9.75" customHeight="1">
      <c r="A115" s="199"/>
      <c r="B115" s="200"/>
      <c r="C115" s="200"/>
      <c r="D115" s="200"/>
      <c r="E115" s="200"/>
      <c r="F115" s="200"/>
      <c r="G115" s="200"/>
      <c r="H115" s="200"/>
      <c r="I115" s="215"/>
      <c r="J115" s="150"/>
      <c r="K115" s="151"/>
      <c r="L115" s="151"/>
      <c r="M115" s="151"/>
      <c r="N115" s="151"/>
      <c r="O115" s="151"/>
      <c r="P115" s="151"/>
      <c r="Q115" s="151"/>
      <c r="R115" s="151"/>
      <c r="S115" s="151"/>
      <c r="T115" s="151"/>
      <c r="U115" s="151"/>
      <c r="V115" s="151"/>
      <c r="W115" s="151"/>
      <c r="X115" s="151"/>
      <c r="Y115" s="151"/>
      <c r="Z115" s="151"/>
      <c r="AA115" s="151"/>
      <c r="AB115" s="151"/>
      <c r="AC115" s="151"/>
      <c r="AD115" s="151"/>
      <c r="AE115" s="151"/>
      <c r="AF115" s="151"/>
      <c r="AG115" s="151"/>
      <c r="AH115" s="151"/>
      <c r="AI115" s="151"/>
      <c r="AJ115" s="151"/>
      <c r="AK115" s="151"/>
      <c r="AL115" s="151"/>
      <c r="AM115" s="152"/>
    </row>
    <row r="116" spans="1:61" ht="9.75" customHeight="1">
      <c r="A116" s="199"/>
      <c r="B116" s="200"/>
      <c r="C116" s="200"/>
      <c r="D116" s="200"/>
      <c r="E116" s="200"/>
      <c r="F116" s="200"/>
      <c r="G116" s="200"/>
      <c r="H116" s="200"/>
      <c r="I116" s="215"/>
      <c r="J116" s="150"/>
      <c r="K116" s="151"/>
      <c r="L116" s="151"/>
      <c r="M116" s="151"/>
      <c r="N116" s="151"/>
      <c r="O116" s="151"/>
      <c r="P116" s="151"/>
      <c r="Q116" s="151"/>
      <c r="R116" s="151"/>
      <c r="S116" s="151"/>
      <c r="T116" s="151"/>
      <c r="U116" s="151"/>
      <c r="V116" s="151"/>
      <c r="W116" s="151"/>
      <c r="X116" s="151"/>
      <c r="Y116" s="151"/>
      <c r="Z116" s="151"/>
      <c r="AA116" s="151"/>
      <c r="AB116" s="151"/>
      <c r="AC116" s="151"/>
      <c r="AD116" s="151"/>
      <c r="AE116" s="151"/>
      <c r="AF116" s="151"/>
      <c r="AG116" s="151"/>
      <c r="AH116" s="151"/>
      <c r="AI116" s="151"/>
      <c r="AJ116" s="151"/>
      <c r="AK116" s="151"/>
      <c r="AL116" s="151"/>
      <c r="AM116" s="152"/>
    </row>
    <row r="117" spans="1:61" ht="9.75" customHeight="1">
      <c r="A117" s="199"/>
      <c r="B117" s="200"/>
      <c r="C117" s="200"/>
      <c r="D117" s="200"/>
      <c r="E117" s="200"/>
      <c r="F117" s="200"/>
      <c r="G117" s="200"/>
      <c r="H117" s="200"/>
      <c r="I117" s="215"/>
      <c r="J117" s="150"/>
      <c r="K117" s="151"/>
      <c r="L117" s="151"/>
      <c r="M117" s="151"/>
      <c r="N117" s="151"/>
      <c r="O117" s="151"/>
      <c r="P117" s="151"/>
      <c r="Q117" s="151"/>
      <c r="R117" s="151"/>
      <c r="S117" s="151"/>
      <c r="T117" s="151"/>
      <c r="U117" s="151"/>
      <c r="V117" s="151"/>
      <c r="W117" s="151"/>
      <c r="X117" s="151"/>
      <c r="Y117" s="151"/>
      <c r="Z117" s="151"/>
      <c r="AA117" s="151"/>
      <c r="AB117" s="151"/>
      <c r="AC117" s="151"/>
      <c r="AD117" s="151"/>
      <c r="AE117" s="151"/>
      <c r="AF117" s="151"/>
      <c r="AG117" s="151"/>
      <c r="AH117" s="151"/>
      <c r="AI117" s="151"/>
      <c r="AJ117" s="151"/>
      <c r="AK117" s="151"/>
      <c r="AL117" s="151"/>
      <c r="AM117" s="152"/>
    </row>
    <row r="118" spans="1:61" ht="9.75" customHeight="1">
      <c r="A118" s="199"/>
      <c r="B118" s="200"/>
      <c r="C118" s="200"/>
      <c r="D118" s="200"/>
      <c r="E118" s="200"/>
      <c r="F118" s="200"/>
      <c r="G118" s="200"/>
      <c r="H118" s="200"/>
      <c r="I118" s="215"/>
      <c r="J118" s="150"/>
      <c r="K118" s="151"/>
      <c r="L118" s="151"/>
      <c r="M118" s="151"/>
      <c r="N118" s="151"/>
      <c r="O118" s="151"/>
      <c r="P118" s="151"/>
      <c r="Q118" s="151"/>
      <c r="R118" s="151"/>
      <c r="S118" s="151"/>
      <c r="T118" s="151"/>
      <c r="U118" s="151"/>
      <c r="V118" s="151"/>
      <c r="W118" s="151"/>
      <c r="X118" s="151"/>
      <c r="Y118" s="151"/>
      <c r="Z118" s="151"/>
      <c r="AA118" s="151"/>
      <c r="AB118" s="151"/>
      <c r="AC118" s="151"/>
      <c r="AD118" s="151"/>
      <c r="AE118" s="151"/>
      <c r="AF118" s="151"/>
      <c r="AG118" s="151"/>
      <c r="AH118" s="151"/>
      <c r="AI118" s="151"/>
      <c r="AJ118" s="151"/>
      <c r="AK118" s="151"/>
      <c r="AL118" s="151"/>
      <c r="AM118" s="152"/>
    </row>
    <row r="119" spans="1:61" ht="9.75" customHeight="1">
      <c r="A119" s="199"/>
      <c r="B119" s="200"/>
      <c r="C119" s="200"/>
      <c r="D119" s="200"/>
      <c r="E119" s="200"/>
      <c r="F119" s="200"/>
      <c r="G119" s="200"/>
      <c r="H119" s="200"/>
      <c r="I119" s="215"/>
      <c r="J119" s="150"/>
      <c r="K119" s="151"/>
      <c r="L119" s="151"/>
      <c r="M119" s="151"/>
      <c r="N119" s="151"/>
      <c r="O119" s="151"/>
      <c r="P119" s="151"/>
      <c r="Q119" s="151"/>
      <c r="R119" s="151"/>
      <c r="S119" s="151"/>
      <c r="T119" s="151"/>
      <c r="U119" s="151"/>
      <c r="V119" s="151"/>
      <c r="W119" s="151"/>
      <c r="X119" s="151"/>
      <c r="Y119" s="151"/>
      <c r="Z119" s="151"/>
      <c r="AA119" s="151"/>
      <c r="AB119" s="151"/>
      <c r="AC119" s="151"/>
      <c r="AD119" s="151"/>
      <c r="AE119" s="151"/>
      <c r="AF119" s="151"/>
      <c r="AG119" s="151"/>
      <c r="AH119" s="151"/>
      <c r="AI119" s="151"/>
      <c r="AJ119" s="151"/>
      <c r="AK119" s="151"/>
      <c r="AL119" s="151"/>
      <c r="AM119" s="152"/>
      <c r="BH119" s="1" t="s">
        <v>235</v>
      </c>
      <c r="BI119" s="1" t="str">
        <f>"ITEM"&amp;BH119&amp; BG119 &amp;"="&amp; IF(TRIM($J119)="","",$J119)</f>
        <v>ITEM57_2=</v>
      </c>
    </row>
    <row r="120" spans="1:61" ht="9.75" customHeight="1">
      <c r="A120" s="199"/>
      <c r="B120" s="200"/>
      <c r="C120" s="200"/>
      <c r="D120" s="200"/>
      <c r="E120" s="200"/>
      <c r="F120" s="200"/>
      <c r="G120" s="200"/>
      <c r="H120" s="200"/>
      <c r="I120" s="215"/>
      <c r="J120" s="137"/>
      <c r="K120" s="128"/>
      <c r="L120" s="128"/>
      <c r="M120" s="128"/>
      <c r="N120" s="128"/>
      <c r="O120" s="128"/>
      <c r="P120" s="128"/>
      <c r="Q120" s="128"/>
      <c r="R120" s="128"/>
      <c r="S120" s="128"/>
      <c r="T120" s="128"/>
      <c r="U120" s="128"/>
      <c r="V120" s="128"/>
      <c r="W120" s="128"/>
      <c r="X120" s="128"/>
      <c r="Y120" s="128"/>
      <c r="Z120" s="128"/>
      <c r="AA120" s="128"/>
      <c r="AB120" s="128"/>
      <c r="AC120" s="128"/>
      <c r="AD120" s="128"/>
      <c r="AE120" s="128"/>
      <c r="AF120" s="128"/>
      <c r="AG120" s="128"/>
      <c r="AH120" s="128"/>
      <c r="AI120" s="128"/>
      <c r="AJ120" s="128"/>
      <c r="AK120" s="128"/>
      <c r="AL120" s="128"/>
      <c r="AM120" s="129"/>
      <c r="BH120" s="1" t="s">
        <v>236</v>
      </c>
      <c r="BI120" s="1" t="str">
        <f>"ITEM"&amp;BH120&amp; BG120 &amp;"="&amp; IF(TRIM($J120)="","",$J120)</f>
        <v>ITEM57_3=</v>
      </c>
    </row>
    <row r="121" spans="1:61" ht="70.05" customHeight="1">
      <c r="A121" s="199"/>
      <c r="B121" s="200"/>
      <c r="C121" s="215"/>
      <c r="D121" s="197" t="s">
        <v>237</v>
      </c>
      <c r="E121" s="198"/>
      <c r="F121" s="198"/>
      <c r="G121" s="198"/>
      <c r="H121" s="198"/>
      <c r="I121" s="203"/>
      <c r="J121" s="136" t="s">
        <v>1277</v>
      </c>
      <c r="K121" s="126"/>
      <c r="L121" s="126"/>
      <c r="M121" s="126"/>
      <c r="N121" s="126"/>
      <c r="O121" s="126"/>
      <c r="P121" s="126"/>
      <c r="Q121" s="126"/>
      <c r="R121" s="126"/>
      <c r="S121" s="126"/>
      <c r="T121" s="126"/>
      <c r="U121" s="126"/>
      <c r="V121" s="126"/>
      <c r="W121" s="126"/>
      <c r="X121" s="126"/>
      <c r="Y121" s="126"/>
      <c r="Z121" s="126"/>
      <c r="AA121" s="126"/>
      <c r="AB121" s="126"/>
      <c r="AC121" s="126"/>
      <c r="AD121" s="126"/>
      <c r="AE121" s="126"/>
      <c r="AF121" s="126"/>
      <c r="AG121" s="126"/>
      <c r="AH121" s="126"/>
      <c r="AI121" s="126"/>
      <c r="AJ121" s="126"/>
      <c r="AK121" s="126"/>
      <c r="AL121" s="126"/>
      <c r="AM121" s="127"/>
      <c r="BH121" s="1">
        <v>58</v>
      </c>
      <c r="BI121" s="1" t="str">
        <f>"ITEM"&amp;BH121&amp; BG121 &amp;"="&amp; IF(TRIM($J121)="","",$J121)</f>
        <v>ITEM58=（上記ア）都道府県知事保存本人確認情報ファイルを更新する際に、受領した本人確認情報に関する更新データと都道府県知事保存本人確認情報ファイルを、住民票コードをもとに突合する。
（上記イ・エ・オ）大阪府の他の執行機関又は他部署からの照会に基づいて本人確認情報を提供する際に、照会元から受信した対象者の５情報等との突合を行う。
（上記ウ）請求に基づいて本人確認情報を開示する際に、開示請求者から受領した本人確認情報との突合を行う。
（上記カ）市町村ＣＳとの整合処理を実施するため、５情報等との突合を行う。</v>
      </c>
    </row>
    <row r="122" spans="1:61" ht="9.75" customHeight="1">
      <c r="A122" s="199"/>
      <c r="B122" s="200"/>
      <c r="C122" s="215"/>
      <c r="D122" s="199"/>
      <c r="E122" s="200"/>
      <c r="F122" s="200"/>
      <c r="G122" s="200"/>
      <c r="H122" s="200"/>
      <c r="I122" s="215"/>
      <c r="J122" s="150"/>
      <c r="K122" s="151"/>
      <c r="L122" s="151"/>
      <c r="M122" s="151"/>
      <c r="N122" s="151"/>
      <c r="O122" s="151"/>
      <c r="P122" s="151"/>
      <c r="Q122" s="151"/>
      <c r="R122" s="151"/>
      <c r="S122" s="151"/>
      <c r="T122" s="151"/>
      <c r="U122" s="151"/>
      <c r="V122" s="151"/>
      <c r="W122" s="151"/>
      <c r="X122" s="151"/>
      <c r="Y122" s="151"/>
      <c r="Z122" s="151"/>
      <c r="AA122" s="151"/>
      <c r="AB122" s="151"/>
      <c r="AC122" s="151"/>
      <c r="AD122" s="151"/>
      <c r="AE122" s="151"/>
      <c r="AF122" s="151"/>
      <c r="AG122" s="151"/>
      <c r="AH122" s="151"/>
      <c r="AI122" s="151"/>
      <c r="AJ122" s="151"/>
      <c r="AK122" s="151"/>
      <c r="AL122" s="151"/>
      <c r="AM122" s="152"/>
    </row>
    <row r="123" spans="1:61" ht="9.75" customHeight="1">
      <c r="A123" s="199"/>
      <c r="B123" s="200"/>
      <c r="C123" s="215"/>
      <c r="D123" s="201"/>
      <c r="E123" s="202"/>
      <c r="F123" s="202"/>
      <c r="G123" s="202"/>
      <c r="H123" s="202"/>
      <c r="I123" s="204"/>
      <c r="J123" s="150"/>
      <c r="K123" s="151"/>
      <c r="L123" s="151"/>
      <c r="M123" s="151"/>
      <c r="N123" s="151"/>
      <c r="O123" s="151"/>
      <c r="P123" s="151"/>
      <c r="Q123" s="151"/>
      <c r="R123" s="151"/>
      <c r="S123" s="151"/>
      <c r="T123" s="151"/>
      <c r="U123" s="151"/>
      <c r="V123" s="151"/>
      <c r="W123" s="151"/>
      <c r="X123" s="151"/>
      <c r="Y123" s="151"/>
      <c r="Z123" s="151"/>
      <c r="AA123" s="151"/>
      <c r="AB123" s="151"/>
      <c r="AC123" s="151"/>
      <c r="AD123" s="151"/>
      <c r="AE123" s="151"/>
      <c r="AF123" s="151"/>
      <c r="AG123" s="151"/>
      <c r="AH123" s="151"/>
      <c r="AI123" s="151"/>
      <c r="AJ123" s="151"/>
      <c r="AK123" s="151"/>
      <c r="AL123" s="151"/>
      <c r="AM123" s="152"/>
    </row>
    <row r="124" spans="1:61" ht="25.05" customHeight="1">
      <c r="A124" s="199"/>
      <c r="B124" s="200"/>
      <c r="C124" s="215"/>
      <c r="D124" s="120" t="s">
        <v>238</v>
      </c>
      <c r="E124" s="121"/>
      <c r="F124" s="121"/>
      <c r="G124" s="121"/>
      <c r="H124" s="121"/>
      <c r="I124" s="122"/>
      <c r="J124" s="136" t="s">
        <v>723</v>
      </c>
      <c r="K124" s="126"/>
      <c r="L124" s="126"/>
      <c r="M124" s="126"/>
      <c r="N124" s="126"/>
      <c r="O124" s="126"/>
      <c r="P124" s="126"/>
      <c r="Q124" s="126"/>
      <c r="R124" s="126"/>
      <c r="S124" s="126"/>
      <c r="T124" s="126"/>
      <c r="U124" s="126"/>
      <c r="V124" s="126"/>
      <c r="W124" s="126"/>
      <c r="X124" s="126"/>
      <c r="Y124" s="126"/>
      <c r="Z124" s="126"/>
      <c r="AA124" s="126"/>
      <c r="AB124" s="126"/>
      <c r="AC124" s="126"/>
      <c r="AD124" s="126"/>
      <c r="AE124" s="126"/>
      <c r="AF124" s="126"/>
      <c r="AG124" s="126"/>
      <c r="AH124" s="126"/>
      <c r="AI124" s="126"/>
      <c r="AJ124" s="126"/>
      <c r="AK124" s="126"/>
      <c r="AL124" s="126"/>
      <c r="AM124" s="127"/>
      <c r="BH124" s="1">
        <v>59</v>
      </c>
      <c r="BI124" s="1" t="str">
        <f>"ITEM"&amp;BH124&amp; BG124 &amp;"="&amp; IF(TRIM($J124)="","",$J124)</f>
        <v>ITEM59=住基法第３０条の１５第１項第４号（本人確認情報の利用）の規定に基づいて統計資料の作成を行う場合、情報の統計分析を行うことがある。
また、本人確認情報の更新件数や提供件数等の集計を行う。</v>
      </c>
    </row>
    <row r="125" spans="1:61" ht="9.75" customHeight="1">
      <c r="A125" s="199"/>
      <c r="B125" s="200"/>
      <c r="C125" s="215"/>
      <c r="D125" s="141"/>
      <c r="E125" s="142"/>
      <c r="F125" s="142"/>
      <c r="G125" s="142"/>
      <c r="H125" s="142"/>
      <c r="I125" s="143"/>
      <c r="J125" s="150"/>
      <c r="K125" s="151"/>
      <c r="L125" s="151"/>
      <c r="M125" s="151"/>
      <c r="N125" s="151"/>
      <c r="O125" s="151"/>
      <c r="P125" s="151"/>
      <c r="Q125" s="151"/>
      <c r="R125" s="151"/>
      <c r="S125" s="151"/>
      <c r="T125" s="151"/>
      <c r="U125" s="151"/>
      <c r="V125" s="151"/>
      <c r="W125" s="151"/>
      <c r="X125" s="151"/>
      <c r="Y125" s="151"/>
      <c r="Z125" s="151"/>
      <c r="AA125" s="151"/>
      <c r="AB125" s="151"/>
      <c r="AC125" s="151"/>
      <c r="AD125" s="151"/>
      <c r="AE125" s="151"/>
      <c r="AF125" s="151"/>
      <c r="AG125" s="151"/>
      <c r="AH125" s="151"/>
      <c r="AI125" s="151"/>
      <c r="AJ125" s="151"/>
      <c r="AK125" s="151"/>
      <c r="AL125" s="151"/>
      <c r="AM125" s="152"/>
    </row>
    <row r="126" spans="1:61" ht="9.75" customHeight="1">
      <c r="A126" s="199"/>
      <c r="B126" s="200"/>
      <c r="C126" s="215"/>
      <c r="D126" s="123"/>
      <c r="E126" s="124"/>
      <c r="F126" s="124"/>
      <c r="G126" s="124"/>
      <c r="H126" s="124"/>
      <c r="I126" s="125"/>
      <c r="J126" s="137"/>
      <c r="K126" s="128"/>
      <c r="L126" s="128"/>
      <c r="M126" s="128"/>
      <c r="N126" s="128"/>
      <c r="O126" s="128"/>
      <c r="P126" s="128"/>
      <c r="Q126" s="128"/>
      <c r="R126" s="128"/>
      <c r="S126" s="128"/>
      <c r="T126" s="128"/>
      <c r="U126" s="128"/>
      <c r="V126" s="128"/>
      <c r="W126" s="128"/>
      <c r="X126" s="128"/>
      <c r="Y126" s="128"/>
      <c r="Z126" s="128"/>
      <c r="AA126" s="128"/>
      <c r="AB126" s="128"/>
      <c r="AC126" s="128"/>
      <c r="AD126" s="128"/>
      <c r="AE126" s="128"/>
      <c r="AF126" s="128"/>
      <c r="AG126" s="128"/>
      <c r="AH126" s="128"/>
      <c r="AI126" s="128"/>
      <c r="AJ126" s="128"/>
      <c r="AK126" s="128"/>
      <c r="AL126" s="128"/>
      <c r="AM126" s="129"/>
    </row>
    <row r="127" spans="1:61" ht="10.050000000000001" customHeight="1">
      <c r="A127" s="199"/>
      <c r="B127" s="200"/>
      <c r="C127" s="215"/>
      <c r="D127" s="120" t="s">
        <v>239</v>
      </c>
      <c r="E127" s="121"/>
      <c r="F127" s="121"/>
      <c r="G127" s="121"/>
      <c r="H127" s="121"/>
      <c r="I127" s="122"/>
      <c r="J127" s="114" t="s">
        <v>724</v>
      </c>
      <c r="K127" s="115"/>
      <c r="L127" s="115"/>
      <c r="M127" s="115"/>
      <c r="N127" s="115"/>
      <c r="O127" s="115"/>
      <c r="P127" s="115"/>
      <c r="Q127" s="115"/>
      <c r="R127" s="115"/>
      <c r="S127" s="115"/>
      <c r="T127" s="115"/>
      <c r="U127" s="115"/>
      <c r="V127" s="115"/>
      <c r="W127" s="115"/>
      <c r="X127" s="115"/>
      <c r="Y127" s="115"/>
      <c r="Z127" s="115"/>
      <c r="AA127" s="115"/>
      <c r="AB127" s="115"/>
      <c r="AC127" s="115"/>
      <c r="AD127" s="115"/>
      <c r="AE127" s="115"/>
      <c r="AF127" s="115"/>
      <c r="AG127" s="115"/>
      <c r="AH127" s="115"/>
      <c r="AI127" s="115"/>
      <c r="AJ127" s="115"/>
      <c r="AK127" s="115"/>
      <c r="AL127" s="115"/>
      <c r="AM127" s="116"/>
      <c r="BH127" s="1">
        <v>60</v>
      </c>
      <c r="BI127" s="1" t="str">
        <f>"ITEM"&amp;BH127&amp; BG127 &amp;"="&amp; IF(TRIM($J127)="","",$J127)</f>
        <v>ITEM60=該当なし</v>
      </c>
    </row>
    <row r="128" spans="1:61" ht="9.75" customHeight="1">
      <c r="A128" s="199"/>
      <c r="B128" s="200"/>
      <c r="C128" s="215"/>
      <c r="D128" s="141"/>
      <c r="E128" s="142"/>
      <c r="F128" s="142"/>
      <c r="G128" s="142"/>
      <c r="H128" s="142"/>
      <c r="I128" s="143"/>
      <c r="J128" s="146"/>
      <c r="K128" s="147"/>
      <c r="L128" s="147"/>
      <c r="M128" s="147"/>
      <c r="N128" s="147"/>
      <c r="O128" s="147"/>
      <c r="P128" s="147"/>
      <c r="Q128" s="147"/>
      <c r="R128" s="147"/>
      <c r="S128" s="147"/>
      <c r="T128" s="147"/>
      <c r="U128" s="147"/>
      <c r="V128" s="147"/>
      <c r="W128" s="147"/>
      <c r="X128" s="147"/>
      <c r="Y128" s="147"/>
      <c r="Z128" s="147"/>
      <c r="AA128" s="147"/>
      <c r="AB128" s="147"/>
      <c r="AC128" s="147"/>
      <c r="AD128" s="147"/>
      <c r="AE128" s="147"/>
      <c r="AF128" s="147"/>
      <c r="AG128" s="147"/>
      <c r="AH128" s="147"/>
      <c r="AI128" s="147"/>
      <c r="AJ128" s="147"/>
      <c r="AK128" s="147"/>
      <c r="AL128" s="147"/>
      <c r="AM128" s="148"/>
    </row>
    <row r="129" spans="1:61" ht="9.75" customHeight="1">
      <c r="A129" s="199"/>
      <c r="B129" s="200"/>
      <c r="C129" s="215"/>
      <c r="D129" s="141"/>
      <c r="E129" s="142"/>
      <c r="F129" s="142"/>
      <c r="G129" s="142"/>
      <c r="H129" s="142"/>
      <c r="I129" s="143"/>
      <c r="J129" s="146"/>
      <c r="K129" s="147"/>
      <c r="L129" s="147"/>
      <c r="M129" s="147"/>
      <c r="N129" s="147"/>
      <c r="O129" s="147"/>
      <c r="P129" s="147"/>
      <c r="Q129" s="147"/>
      <c r="R129" s="147"/>
      <c r="S129" s="147"/>
      <c r="T129" s="147"/>
      <c r="U129" s="147"/>
      <c r="V129" s="147"/>
      <c r="W129" s="147"/>
      <c r="X129" s="147"/>
      <c r="Y129" s="147"/>
      <c r="Z129" s="147"/>
      <c r="AA129" s="147"/>
      <c r="AB129" s="147"/>
      <c r="AC129" s="147"/>
      <c r="AD129" s="147"/>
      <c r="AE129" s="147"/>
      <c r="AF129" s="147"/>
      <c r="AG129" s="147"/>
      <c r="AH129" s="147"/>
      <c r="AI129" s="147"/>
      <c r="AJ129" s="147"/>
      <c r="AK129" s="147"/>
      <c r="AL129" s="147"/>
      <c r="AM129" s="148"/>
    </row>
    <row r="130" spans="1:61" ht="9.75" customHeight="1">
      <c r="A130" s="201"/>
      <c r="B130" s="202"/>
      <c r="C130" s="204"/>
      <c r="D130" s="123"/>
      <c r="E130" s="124"/>
      <c r="F130" s="124"/>
      <c r="G130" s="124"/>
      <c r="H130" s="124"/>
      <c r="I130" s="125"/>
      <c r="J130" s="117"/>
      <c r="K130" s="118"/>
      <c r="L130" s="118"/>
      <c r="M130" s="118"/>
      <c r="N130" s="118"/>
      <c r="O130" s="118"/>
      <c r="P130" s="118"/>
      <c r="Q130" s="118"/>
      <c r="R130" s="118"/>
      <c r="S130" s="118"/>
      <c r="T130" s="118"/>
      <c r="U130" s="118"/>
      <c r="V130" s="118"/>
      <c r="W130" s="118"/>
      <c r="X130" s="118"/>
      <c r="Y130" s="118"/>
      <c r="Z130" s="118"/>
      <c r="AA130" s="118"/>
      <c r="AB130" s="118"/>
      <c r="AC130" s="118"/>
      <c r="AD130" s="118"/>
      <c r="AE130" s="118"/>
      <c r="AF130" s="118"/>
      <c r="AG130" s="118"/>
      <c r="AH130" s="118"/>
      <c r="AI130" s="118"/>
      <c r="AJ130" s="118"/>
      <c r="AK130" s="118"/>
      <c r="AL130" s="118"/>
      <c r="AM130" s="119"/>
    </row>
    <row r="131" spans="1:61" ht="10.050000000000001" customHeight="1">
      <c r="A131" s="120" t="s">
        <v>240</v>
      </c>
      <c r="B131" s="121"/>
      <c r="C131" s="121"/>
      <c r="D131" s="121"/>
      <c r="E131" s="121"/>
      <c r="F131" s="121"/>
      <c r="G131" s="121"/>
      <c r="H131" s="121"/>
      <c r="I131" s="122"/>
      <c r="J131" s="240">
        <v>42156</v>
      </c>
      <c r="K131" s="241"/>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2"/>
      <c r="BH131" s="1">
        <v>61</v>
      </c>
      <c r="BI131" s="1" t="str">
        <f>"ITEM"&amp;BH131&amp; BG131 &amp;"="&amp;IF(TRIM($J131)="","",TEXT(J131,"yyyymmdd"))</f>
        <v>ITEM61=20150601</v>
      </c>
    </row>
    <row r="132" spans="1:61" ht="9.75" customHeight="1">
      <c r="A132" s="123"/>
      <c r="B132" s="124"/>
      <c r="C132" s="124"/>
      <c r="D132" s="124"/>
      <c r="E132" s="124"/>
      <c r="F132" s="124"/>
      <c r="G132" s="124"/>
      <c r="H132" s="124"/>
      <c r="I132" s="125"/>
      <c r="J132" s="243"/>
      <c r="K132" s="244"/>
      <c r="L132" s="244"/>
      <c r="M132" s="244"/>
      <c r="N132" s="244"/>
      <c r="O132" s="244"/>
      <c r="P132" s="244"/>
      <c r="Q132" s="244"/>
      <c r="R132" s="244"/>
      <c r="S132" s="244"/>
      <c r="T132" s="244"/>
      <c r="U132" s="244"/>
      <c r="V132" s="244"/>
      <c r="W132" s="244"/>
      <c r="X132" s="244"/>
      <c r="Y132" s="244"/>
      <c r="Z132" s="244"/>
      <c r="AA132" s="244"/>
      <c r="AB132" s="244"/>
      <c r="AC132" s="244"/>
      <c r="AD132" s="244"/>
      <c r="AE132" s="244"/>
      <c r="AF132" s="244"/>
      <c r="AG132" s="244"/>
      <c r="AH132" s="244"/>
      <c r="AI132" s="244"/>
      <c r="AJ132" s="244"/>
      <c r="AK132" s="244"/>
      <c r="AL132" s="244"/>
      <c r="AM132" s="245"/>
    </row>
    <row r="133" spans="1:61" ht="9.75" customHeight="1">
      <c r="A133" s="130" t="s">
        <v>241</v>
      </c>
      <c r="B133" s="131"/>
      <c r="C133" s="131"/>
      <c r="D133" s="131"/>
      <c r="E133" s="131"/>
      <c r="F133" s="131"/>
      <c r="G133" s="131"/>
      <c r="H133" s="131"/>
      <c r="I133" s="131"/>
      <c r="J133" s="131"/>
      <c r="K133" s="131"/>
      <c r="L133" s="131"/>
      <c r="M133" s="131"/>
      <c r="N133" s="131"/>
      <c r="O133" s="131"/>
      <c r="P133" s="131"/>
      <c r="Q133" s="131"/>
      <c r="R133" s="131"/>
      <c r="S133" s="131"/>
      <c r="T133" s="131"/>
      <c r="U133" s="131"/>
      <c r="V133" s="131"/>
      <c r="W133" s="131"/>
      <c r="X133" s="131"/>
      <c r="Y133" s="131"/>
      <c r="Z133" s="131"/>
      <c r="AA133" s="131"/>
      <c r="AB133" s="131"/>
      <c r="AC133" s="131"/>
      <c r="AD133" s="131"/>
      <c r="AE133" s="131"/>
      <c r="AF133" s="131"/>
      <c r="AG133" s="131"/>
      <c r="AH133" s="131"/>
      <c r="AI133" s="131"/>
      <c r="AJ133" s="131"/>
      <c r="AK133" s="131"/>
      <c r="AL133" s="131"/>
      <c r="AM133" s="132"/>
    </row>
    <row r="134" spans="1:61" ht="9.75" customHeight="1">
      <c r="A134" s="133"/>
      <c r="B134" s="134"/>
      <c r="C134" s="134"/>
      <c r="D134" s="134"/>
      <c r="E134" s="134"/>
      <c r="F134" s="134"/>
      <c r="G134" s="134"/>
      <c r="H134" s="134"/>
      <c r="I134" s="134"/>
      <c r="J134" s="134"/>
      <c r="K134" s="134"/>
      <c r="L134" s="134"/>
      <c r="M134" s="134"/>
      <c r="N134" s="134"/>
      <c r="O134" s="134"/>
      <c r="P134" s="134"/>
      <c r="Q134" s="134"/>
      <c r="R134" s="134"/>
      <c r="S134" s="134"/>
      <c r="T134" s="134"/>
      <c r="U134" s="134"/>
      <c r="V134" s="134"/>
      <c r="W134" s="134"/>
      <c r="X134" s="134"/>
      <c r="Y134" s="134"/>
      <c r="Z134" s="134"/>
      <c r="AA134" s="134"/>
      <c r="AB134" s="134"/>
      <c r="AC134" s="134"/>
      <c r="AD134" s="134"/>
      <c r="AE134" s="134"/>
      <c r="AF134" s="134"/>
      <c r="AG134" s="134"/>
      <c r="AH134" s="134"/>
      <c r="AI134" s="134"/>
      <c r="AJ134" s="134"/>
      <c r="AK134" s="134"/>
      <c r="AL134" s="134"/>
      <c r="AM134" s="135"/>
    </row>
    <row r="135" spans="1:61" ht="10.050000000000001" customHeight="1">
      <c r="A135" s="120" t="s">
        <v>242</v>
      </c>
      <c r="B135" s="121"/>
      <c r="C135" s="121"/>
      <c r="D135" s="121"/>
      <c r="E135" s="121"/>
      <c r="F135" s="121"/>
      <c r="G135" s="121"/>
      <c r="H135" s="121"/>
      <c r="I135" s="122"/>
      <c r="J135" s="221" t="s">
        <v>37</v>
      </c>
      <c r="K135" s="249" t="s">
        <v>725</v>
      </c>
      <c r="L135" s="249"/>
      <c r="M135" s="249"/>
      <c r="N135" s="249"/>
      <c r="O135" s="249"/>
      <c r="P135" s="249"/>
      <c r="Q135" s="249"/>
      <c r="R135" s="154" t="s">
        <v>38</v>
      </c>
      <c r="S135" s="154"/>
      <c r="T135" s="154"/>
      <c r="U135" s="154" t="s">
        <v>36</v>
      </c>
      <c r="V135" s="154"/>
      <c r="W135" s="154"/>
      <c r="X135" s="154"/>
      <c r="Y135" s="154"/>
      <c r="Z135" s="154"/>
      <c r="AA135" s="154"/>
      <c r="AB135" s="154"/>
      <c r="AC135" s="154"/>
      <c r="AD135" s="154"/>
      <c r="AE135" s="154"/>
      <c r="AF135" s="154"/>
      <c r="AG135" s="154"/>
      <c r="AH135" s="154"/>
      <c r="AI135" s="154"/>
      <c r="AJ135" s="154"/>
      <c r="AK135" s="154"/>
      <c r="AL135" s="154"/>
      <c r="AM135" s="155"/>
      <c r="BE135" s="1" t="str">
        <f ca="1">MID(CELL("address",$CF$2),2,2)</f>
        <v>CF</v>
      </c>
      <c r="BF135" s="1">
        <f>IF(TRIM($K135)="","",IF(ISERROR(MATCH($K135,$CF$3:$CF$4,0)),"INPUT_ERROR",MATCH($K135,$CF$3:$CF$4,0)))</f>
        <v>1</v>
      </c>
      <c r="BH135" s="1">
        <v>62</v>
      </c>
      <c r="BI135" s="1" t="str">
        <f>"ITEM"&amp; BH135&amp; BG135 &amp; "=" &amp; $BF135</f>
        <v>ITEM62=1</v>
      </c>
    </row>
    <row r="136" spans="1:61" ht="9.75" customHeight="1">
      <c r="A136" s="141"/>
      <c r="B136" s="142"/>
      <c r="C136" s="142"/>
      <c r="D136" s="142"/>
      <c r="E136" s="142"/>
      <c r="F136" s="142"/>
      <c r="G136" s="142"/>
      <c r="H136" s="142"/>
      <c r="I136" s="143"/>
      <c r="J136" s="160"/>
      <c r="K136" s="145"/>
      <c r="L136" s="145"/>
      <c r="M136" s="145"/>
      <c r="N136" s="145"/>
      <c r="O136" s="145"/>
      <c r="P136" s="145"/>
      <c r="Q136" s="145"/>
      <c r="R136" s="82"/>
      <c r="S136" s="82"/>
      <c r="T136" s="82"/>
      <c r="U136" s="192" t="s">
        <v>243</v>
      </c>
      <c r="V136" s="192"/>
      <c r="W136" s="192"/>
      <c r="X136" s="192"/>
      <c r="Y136" s="192"/>
      <c r="Z136" s="192" t="s">
        <v>244</v>
      </c>
      <c r="AA136" s="192"/>
      <c r="AB136" s="192"/>
      <c r="AC136" s="192"/>
      <c r="AD136" s="192"/>
      <c r="AE136" s="192"/>
      <c r="AF136" s="192"/>
      <c r="AG136" s="192"/>
      <c r="AH136" s="192"/>
      <c r="AI136" s="192"/>
      <c r="AJ136" s="192"/>
      <c r="AK136" s="192"/>
      <c r="AL136" s="192"/>
      <c r="AM136" s="193"/>
    </row>
    <row r="137" spans="1:61" ht="10.050000000000001" customHeight="1">
      <c r="A137" s="141"/>
      <c r="B137" s="142"/>
      <c r="C137" s="142"/>
      <c r="D137" s="142"/>
      <c r="E137" s="142"/>
      <c r="F137" s="142"/>
      <c r="G137" s="142"/>
      <c r="H137" s="142"/>
      <c r="I137" s="143"/>
      <c r="J137" s="144" t="s">
        <v>197</v>
      </c>
      <c r="K137" s="160"/>
      <c r="L137" s="160"/>
      <c r="M137" s="226">
        <v>1</v>
      </c>
      <c r="N137" s="226"/>
      <c r="O137" s="226"/>
      <c r="P137" s="226"/>
      <c r="Q137" s="226"/>
      <c r="R137" s="82" t="s">
        <v>245</v>
      </c>
      <c r="S137" s="82"/>
      <c r="T137" s="82"/>
      <c r="U137" s="82"/>
      <c r="V137" s="82"/>
      <c r="W137" s="82"/>
      <c r="X137" s="82"/>
      <c r="Y137" s="82"/>
      <c r="Z137" s="82"/>
      <c r="AA137" s="82"/>
      <c r="AB137" s="82"/>
      <c r="AC137" s="82"/>
      <c r="AD137" s="82"/>
      <c r="AE137" s="82"/>
      <c r="AF137" s="82"/>
      <c r="AG137" s="82"/>
      <c r="AH137" s="82"/>
      <c r="AI137" s="82"/>
      <c r="AJ137" s="82"/>
      <c r="AK137" s="82"/>
      <c r="AL137" s="82"/>
      <c r="AM137" s="138"/>
      <c r="BH137" s="1">
        <v>63</v>
      </c>
      <c r="BI137" s="1" t="str">
        <f>"ITEM"&amp;BH137&amp; BG137 &amp;"=" &amp; $M137</f>
        <v>ITEM63=1</v>
      </c>
    </row>
    <row r="138" spans="1:61" ht="9.75" customHeight="1" thickBot="1">
      <c r="A138" s="246"/>
      <c r="B138" s="247"/>
      <c r="C138" s="247"/>
      <c r="D138" s="247"/>
      <c r="E138" s="247"/>
      <c r="F138" s="247"/>
      <c r="G138" s="247"/>
      <c r="H138" s="247"/>
      <c r="I138" s="248"/>
      <c r="J138" s="224"/>
      <c r="K138" s="225"/>
      <c r="L138" s="225"/>
      <c r="M138" s="227"/>
      <c r="N138" s="227"/>
      <c r="O138" s="227"/>
      <c r="P138" s="227"/>
      <c r="Q138" s="227"/>
      <c r="R138" s="228"/>
      <c r="S138" s="228"/>
      <c r="T138" s="228"/>
      <c r="U138" s="228"/>
      <c r="V138" s="228"/>
      <c r="W138" s="228"/>
      <c r="X138" s="228"/>
      <c r="Y138" s="228"/>
      <c r="Z138" s="228"/>
      <c r="AA138" s="228"/>
      <c r="AB138" s="228"/>
      <c r="AC138" s="228"/>
      <c r="AD138" s="228"/>
      <c r="AE138" s="228"/>
      <c r="AF138" s="228"/>
      <c r="AG138" s="228"/>
      <c r="AH138" s="228"/>
      <c r="AI138" s="228"/>
      <c r="AJ138" s="228"/>
      <c r="AK138" s="228"/>
      <c r="AL138" s="228"/>
      <c r="AM138" s="229"/>
      <c r="BH138" s="1" t="s">
        <v>28</v>
      </c>
    </row>
    <row r="139" spans="1:61" ht="10.050000000000001" customHeight="1">
      <c r="A139" s="176" t="s">
        <v>246</v>
      </c>
      <c r="B139" s="177"/>
      <c r="C139" s="177"/>
      <c r="D139" s="177"/>
      <c r="E139" s="177"/>
      <c r="F139" s="177"/>
      <c r="G139" s="177"/>
      <c r="H139" s="177"/>
      <c r="I139" s="178"/>
      <c r="J139" s="233" t="s">
        <v>726</v>
      </c>
      <c r="K139" s="234"/>
      <c r="L139" s="234"/>
      <c r="M139" s="234"/>
      <c r="N139" s="234"/>
      <c r="O139" s="234"/>
      <c r="P139" s="234"/>
      <c r="Q139" s="234"/>
      <c r="R139" s="234"/>
      <c r="S139" s="234"/>
      <c r="T139" s="234"/>
      <c r="U139" s="234"/>
      <c r="V139" s="234"/>
      <c r="W139" s="234"/>
      <c r="X139" s="234"/>
      <c r="Y139" s="234"/>
      <c r="Z139" s="234"/>
      <c r="AA139" s="234"/>
      <c r="AB139" s="234"/>
      <c r="AC139" s="234"/>
      <c r="AD139" s="234"/>
      <c r="AE139" s="234"/>
      <c r="AF139" s="234"/>
      <c r="AG139" s="234"/>
      <c r="AH139" s="234"/>
      <c r="AI139" s="234"/>
      <c r="AJ139" s="234"/>
      <c r="AK139" s="234"/>
      <c r="AL139" s="234"/>
      <c r="AM139" s="235"/>
      <c r="BG139" s="1" t="s">
        <v>247</v>
      </c>
      <c r="BH139" s="1">
        <v>64</v>
      </c>
      <c r="BI139" s="1" t="str">
        <f>"ITEM"&amp;BH139&amp; BG139 &amp;"="&amp; IF(TRIM($J139)="","",$J139)</f>
        <v>ITEM64#KBN2_1=都道府県サーバの運用及び監視に関する業務</v>
      </c>
    </row>
    <row r="140" spans="1:61" ht="9.75" customHeight="1" thickBot="1">
      <c r="A140" s="230"/>
      <c r="B140" s="231"/>
      <c r="C140" s="231"/>
      <c r="D140" s="231"/>
      <c r="E140" s="231"/>
      <c r="F140" s="231"/>
      <c r="G140" s="231"/>
      <c r="H140" s="231"/>
      <c r="I140" s="232"/>
      <c r="J140" s="236"/>
      <c r="K140" s="237"/>
      <c r="L140" s="237"/>
      <c r="M140" s="237"/>
      <c r="N140" s="237"/>
      <c r="O140" s="237"/>
      <c r="P140" s="237"/>
      <c r="Q140" s="237"/>
      <c r="R140" s="237"/>
      <c r="S140" s="237"/>
      <c r="T140" s="237"/>
      <c r="U140" s="237"/>
      <c r="V140" s="237"/>
      <c r="W140" s="237"/>
      <c r="X140" s="237"/>
      <c r="Y140" s="237"/>
      <c r="Z140" s="237"/>
      <c r="AA140" s="237"/>
      <c r="AB140" s="237"/>
      <c r="AC140" s="237"/>
      <c r="AD140" s="237"/>
      <c r="AE140" s="237"/>
      <c r="AF140" s="237"/>
      <c r="AG140" s="237"/>
      <c r="AH140" s="237"/>
      <c r="AI140" s="237"/>
      <c r="AJ140" s="237"/>
      <c r="AK140" s="237"/>
      <c r="AL140" s="237"/>
      <c r="AM140" s="238"/>
      <c r="BH140" s="1" t="s">
        <v>28</v>
      </c>
    </row>
    <row r="141" spans="1:61" ht="42" customHeight="1">
      <c r="A141" s="141" t="s">
        <v>248</v>
      </c>
      <c r="B141" s="142"/>
      <c r="C141" s="142"/>
      <c r="D141" s="142"/>
      <c r="E141" s="142"/>
      <c r="F141" s="142"/>
      <c r="G141" s="142"/>
      <c r="H141" s="142"/>
      <c r="I141" s="143"/>
      <c r="J141" s="239" t="s">
        <v>727</v>
      </c>
      <c r="K141" s="239"/>
      <c r="L141" s="239"/>
      <c r="M141" s="239"/>
      <c r="N141" s="239"/>
      <c r="O141" s="239"/>
      <c r="P141" s="239"/>
      <c r="Q141" s="239"/>
      <c r="R141" s="239"/>
      <c r="S141" s="239"/>
      <c r="T141" s="239"/>
      <c r="U141" s="239"/>
      <c r="V141" s="239"/>
      <c r="W141" s="239"/>
      <c r="X141" s="239"/>
      <c r="Y141" s="239"/>
      <c r="Z141" s="239"/>
      <c r="AA141" s="239"/>
      <c r="AB141" s="239"/>
      <c r="AC141" s="239"/>
      <c r="AD141" s="239"/>
      <c r="AE141" s="239"/>
      <c r="AF141" s="239"/>
      <c r="AG141" s="239"/>
      <c r="AH141" s="239"/>
      <c r="AI141" s="239"/>
      <c r="AJ141" s="239"/>
      <c r="AK141" s="239"/>
      <c r="AL141" s="239"/>
      <c r="AM141" s="239"/>
      <c r="BG141" s="1" t="s">
        <v>247</v>
      </c>
      <c r="BH141" s="1">
        <v>65</v>
      </c>
      <c r="BI141" s="1" t="str">
        <f>"ITEM"&amp;BH141&amp; BG141 &amp;"="&amp; IF(TRIM($J141)="","",$J141)</f>
        <v>ITEM65#KBN2_1=全国の都道府県サーバを１拠点（集約センター）に集約化したことに伴い、都道府県サーバの運用及び監視に関する業務を、集約センター運用者に委託する。
委託する業務は、直接本人確認情報に係わらない（直接本人確認情報にアクセスできず、閲覧・更新・削除等を行わない）業務を対象とする。</v>
      </c>
    </row>
    <row r="142" spans="1:61" ht="9.75" customHeight="1">
      <c r="A142" s="141"/>
      <c r="B142" s="142"/>
      <c r="C142" s="142"/>
      <c r="D142" s="142"/>
      <c r="E142" s="142"/>
      <c r="F142" s="142"/>
      <c r="G142" s="142"/>
      <c r="H142" s="142"/>
      <c r="I142" s="143"/>
      <c r="J142" s="27"/>
      <c r="K142" s="27"/>
      <c r="L142" s="27"/>
      <c r="M142" s="27"/>
      <c r="N142" s="27"/>
      <c r="O142" s="27"/>
      <c r="P142" s="27"/>
      <c r="Q142" s="27"/>
      <c r="R142" s="27"/>
      <c r="S142" s="27"/>
      <c r="T142" s="27"/>
      <c r="U142" s="27"/>
      <c r="V142" s="27"/>
      <c r="W142" s="27"/>
      <c r="X142" s="27"/>
      <c r="Y142" s="27"/>
      <c r="Z142" s="27"/>
      <c r="AA142" s="27"/>
      <c r="AB142" s="27"/>
      <c r="AC142" s="27"/>
      <c r="AD142" s="27"/>
      <c r="AE142" s="27"/>
      <c r="AF142" s="27"/>
      <c r="AG142" s="27"/>
      <c r="AH142" s="27"/>
      <c r="AI142" s="27"/>
      <c r="AJ142" s="27"/>
      <c r="AK142" s="27"/>
      <c r="AL142" s="27"/>
      <c r="AM142" s="27"/>
      <c r="BH142" s="1" t="s">
        <v>28</v>
      </c>
    </row>
    <row r="143" spans="1:61" ht="9.75" customHeight="1">
      <c r="A143" s="120" t="s">
        <v>249</v>
      </c>
      <c r="B143" s="121"/>
      <c r="C143" s="121"/>
      <c r="D143" s="121"/>
      <c r="E143" s="121"/>
      <c r="F143" s="121"/>
      <c r="G143" s="121"/>
      <c r="H143" s="121"/>
      <c r="I143" s="122"/>
      <c r="J143" s="190"/>
      <c r="K143" s="191"/>
      <c r="L143" s="191"/>
      <c r="M143" s="191"/>
      <c r="N143" s="191"/>
      <c r="O143" s="191"/>
      <c r="P143" s="191"/>
      <c r="Q143" s="191"/>
      <c r="R143" s="191"/>
      <c r="S143" s="191"/>
      <c r="T143" s="191"/>
      <c r="U143" s="191"/>
      <c r="V143" s="154" t="s">
        <v>36</v>
      </c>
      <c r="W143" s="154"/>
      <c r="X143" s="154"/>
      <c r="Y143" s="154"/>
      <c r="Z143" s="154"/>
      <c r="AA143" s="154"/>
      <c r="AB143" s="154"/>
      <c r="AC143" s="154"/>
      <c r="AD143" s="154"/>
      <c r="AE143" s="154"/>
      <c r="AF143" s="154"/>
      <c r="AG143" s="154"/>
      <c r="AH143" s="154"/>
      <c r="AI143" s="154"/>
      <c r="AJ143" s="154"/>
      <c r="AK143" s="154"/>
      <c r="AL143" s="154"/>
      <c r="AM143" s="155"/>
      <c r="BE143" s="1" t="str">
        <f ca="1">MID(CELL("address",$CG$2),2,2)</f>
        <v>CG</v>
      </c>
      <c r="BF143" s="1">
        <f>IF(TRIM($K144)="","",IF(ISERROR(MATCH($K144,$CG$3:$CG$4,0)),"INPUT_ERROR",MATCH($K144,$CG$3:$CG$4,0)))</f>
        <v>1</v>
      </c>
      <c r="BG143" s="1" t="s">
        <v>247</v>
      </c>
      <c r="BH143" s="1">
        <v>66</v>
      </c>
      <c r="BI143" s="1" t="str">
        <f>"ITEM"&amp; BH143&amp; BG143 &amp;"="&amp; $BF143</f>
        <v>ITEM66#KBN2_1=1</v>
      </c>
    </row>
    <row r="144" spans="1:61" ht="10.050000000000001" customHeight="1">
      <c r="A144" s="141"/>
      <c r="B144" s="142"/>
      <c r="C144" s="142"/>
      <c r="D144" s="142"/>
      <c r="E144" s="142"/>
      <c r="F144" s="142"/>
      <c r="G144" s="142"/>
      <c r="H144" s="142"/>
      <c r="I144" s="143"/>
      <c r="J144" s="144" t="s">
        <v>37</v>
      </c>
      <c r="K144" s="145" t="s">
        <v>728</v>
      </c>
      <c r="L144" s="145"/>
      <c r="M144" s="145"/>
      <c r="N144" s="145"/>
      <c r="O144" s="145"/>
      <c r="P144" s="145"/>
      <c r="Q144" s="145"/>
      <c r="R144" s="145"/>
      <c r="S144" s="145"/>
      <c r="T144" s="82" t="s">
        <v>38</v>
      </c>
      <c r="U144" s="82"/>
      <c r="V144" s="82" t="s">
        <v>250</v>
      </c>
      <c r="W144" s="82"/>
      <c r="X144" s="82"/>
      <c r="Y144" s="82"/>
      <c r="Z144" s="82"/>
      <c r="AA144" s="82"/>
      <c r="AB144" s="82"/>
      <c r="AC144" s="82"/>
      <c r="AD144" s="82"/>
      <c r="AE144" s="82"/>
      <c r="AF144" s="82"/>
      <c r="AG144" s="82"/>
      <c r="AH144" s="82"/>
      <c r="AI144" s="82"/>
      <c r="AJ144" s="82"/>
      <c r="AK144" s="82"/>
      <c r="AL144" s="82"/>
      <c r="AM144" s="138"/>
    </row>
    <row r="145" spans="1:61" ht="9.75" customHeight="1">
      <c r="A145" s="141"/>
      <c r="B145" s="142"/>
      <c r="C145" s="142"/>
      <c r="D145" s="142"/>
      <c r="E145" s="142"/>
      <c r="F145" s="142"/>
      <c r="G145" s="142"/>
      <c r="H145" s="142"/>
      <c r="I145" s="143"/>
      <c r="J145" s="144"/>
      <c r="K145" s="145"/>
      <c r="L145" s="145"/>
      <c r="M145" s="145"/>
      <c r="N145" s="145"/>
      <c r="O145" s="145"/>
      <c r="P145" s="145"/>
      <c r="Q145" s="145"/>
      <c r="R145" s="145"/>
      <c r="S145" s="145"/>
      <c r="T145" s="82"/>
      <c r="U145" s="82"/>
      <c r="V145" s="82" t="s">
        <v>251</v>
      </c>
      <c r="W145" s="82"/>
      <c r="X145" s="82"/>
      <c r="Y145" s="82"/>
      <c r="Z145" s="82"/>
      <c r="AA145" s="82"/>
      <c r="AB145" s="82"/>
      <c r="AC145" s="82"/>
      <c r="AD145" s="82"/>
      <c r="AE145" s="82"/>
      <c r="AF145" s="82"/>
      <c r="AG145" s="82"/>
      <c r="AH145" s="82"/>
      <c r="AI145" s="82"/>
      <c r="AJ145" s="82"/>
      <c r="AK145" s="82"/>
      <c r="AL145" s="82"/>
      <c r="AM145" s="138"/>
    </row>
    <row r="146" spans="1:61" ht="9.75" customHeight="1">
      <c r="A146" s="141"/>
      <c r="B146" s="142"/>
      <c r="C146" s="142"/>
      <c r="D146" s="142"/>
      <c r="E146" s="142"/>
      <c r="F146" s="142"/>
      <c r="G146" s="142"/>
      <c r="H146" s="142"/>
      <c r="I146" s="143"/>
      <c r="J146" s="157"/>
      <c r="K146" s="98"/>
      <c r="L146" s="98"/>
      <c r="M146" s="98"/>
      <c r="N146" s="98"/>
      <c r="O146" s="98"/>
      <c r="P146" s="98"/>
      <c r="Q146" s="98"/>
      <c r="R146" s="98"/>
      <c r="S146" s="98"/>
      <c r="T146" s="98"/>
      <c r="U146" s="98"/>
      <c r="V146" s="98"/>
      <c r="W146" s="98"/>
      <c r="X146" s="98"/>
      <c r="Y146" s="98"/>
      <c r="Z146" s="98"/>
      <c r="AA146" s="98"/>
      <c r="AB146" s="98"/>
      <c r="AC146" s="98"/>
      <c r="AD146" s="98"/>
      <c r="AE146" s="98"/>
      <c r="AF146" s="98"/>
      <c r="AG146" s="98"/>
      <c r="AH146" s="98"/>
      <c r="AI146" s="98"/>
      <c r="AJ146" s="98"/>
      <c r="AK146" s="98"/>
      <c r="AL146" s="98"/>
      <c r="AM146" s="156"/>
    </row>
    <row r="147" spans="1:61" ht="9.75" customHeight="1">
      <c r="A147" s="141"/>
      <c r="B147" s="142"/>
      <c r="C147" s="143"/>
      <c r="D147" s="120" t="s">
        <v>252</v>
      </c>
      <c r="E147" s="121"/>
      <c r="F147" s="121"/>
      <c r="G147" s="121"/>
      <c r="H147" s="121"/>
      <c r="I147" s="122"/>
      <c r="J147" s="158"/>
      <c r="K147" s="154"/>
      <c r="L147" s="154"/>
      <c r="M147" s="154"/>
      <c r="N147" s="154"/>
      <c r="O147" s="154"/>
      <c r="P147" s="154"/>
      <c r="Q147" s="154"/>
      <c r="R147" s="154"/>
      <c r="S147" s="154"/>
      <c r="T147" s="154"/>
      <c r="U147" s="154"/>
      <c r="V147" s="154" t="s">
        <v>36</v>
      </c>
      <c r="W147" s="154"/>
      <c r="X147" s="154"/>
      <c r="Y147" s="154"/>
      <c r="Z147" s="154"/>
      <c r="AA147" s="154"/>
      <c r="AB147" s="154"/>
      <c r="AC147" s="154"/>
      <c r="AD147" s="154"/>
      <c r="AE147" s="154"/>
      <c r="AF147" s="154"/>
      <c r="AG147" s="154"/>
      <c r="AH147" s="154"/>
      <c r="AI147" s="154"/>
      <c r="AJ147" s="154"/>
      <c r="AK147" s="154"/>
      <c r="AL147" s="154"/>
      <c r="AM147" s="155"/>
      <c r="BE147" s="1" t="str">
        <f ca="1">MID(CELL("address",$CB$2),2,2)</f>
        <v>CB</v>
      </c>
      <c r="BF147" s="1">
        <f>IF(TRIM($K149)="","",IF(ISERROR(MATCH($K149,$CB$3:$CB$7,0)),"INPUT_ERROR",MATCH($K149,$CB$3:$CB$7,0)))</f>
        <v>5</v>
      </c>
      <c r="BG147" s="1" t="s">
        <v>247</v>
      </c>
      <c r="BH147" s="1">
        <v>67</v>
      </c>
      <c r="BI147" s="1" t="str">
        <f>"ITEM"&amp; BH147&amp; BG147 &amp;"="&amp; $BF147</f>
        <v>ITEM67#KBN2_1=5</v>
      </c>
    </row>
    <row r="148" spans="1:61" ht="9.75" customHeight="1">
      <c r="A148" s="141"/>
      <c r="B148" s="142"/>
      <c r="C148" s="143"/>
      <c r="D148" s="141"/>
      <c r="E148" s="142"/>
      <c r="F148" s="142"/>
      <c r="G148" s="142"/>
      <c r="H148" s="142"/>
      <c r="I148" s="143"/>
      <c r="J148" s="189"/>
      <c r="K148" s="82"/>
      <c r="L148" s="82"/>
      <c r="M148" s="82"/>
      <c r="N148" s="82"/>
      <c r="O148" s="82"/>
      <c r="P148" s="82"/>
      <c r="Q148" s="82"/>
      <c r="R148" s="82"/>
      <c r="S148" s="82"/>
      <c r="T148" s="82"/>
      <c r="U148" s="82"/>
      <c r="V148" s="82" t="s">
        <v>163</v>
      </c>
      <c r="W148" s="82"/>
      <c r="X148" s="82"/>
      <c r="Y148" s="82"/>
      <c r="Z148" s="82"/>
      <c r="AA148" s="82"/>
      <c r="AB148" s="82"/>
      <c r="AC148" s="82"/>
      <c r="AD148" s="82"/>
      <c r="AE148" s="82"/>
      <c r="AF148" s="82"/>
      <c r="AG148" s="82"/>
      <c r="AH148" s="82"/>
      <c r="AI148" s="82"/>
      <c r="AJ148" s="82"/>
      <c r="AK148" s="82"/>
      <c r="AL148" s="82"/>
      <c r="AM148" s="138"/>
      <c r="BH148" s="1" t="s">
        <v>28</v>
      </c>
    </row>
    <row r="149" spans="1:61" ht="10.050000000000001" customHeight="1">
      <c r="A149" s="141"/>
      <c r="B149" s="142"/>
      <c r="C149" s="143"/>
      <c r="D149" s="141"/>
      <c r="E149" s="142"/>
      <c r="F149" s="142"/>
      <c r="G149" s="142"/>
      <c r="H149" s="142"/>
      <c r="I149" s="143"/>
      <c r="J149" s="144" t="s">
        <v>37</v>
      </c>
      <c r="K149" s="145" t="s">
        <v>708</v>
      </c>
      <c r="L149" s="145"/>
      <c r="M149" s="145"/>
      <c r="N149" s="145"/>
      <c r="O149" s="145"/>
      <c r="P149" s="145"/>
      <c r="Q149" s="145"/>
      <c r="R149" s="145"/>
      <c r="S149" s="145"/>
      <c r="T149" s="82" t="s">
        <v>38</v>
      </c>
      <c r="U149" s="82"/>
      <c r="V149" s="82" t="s">
        <v>253</v>
      </c>
      <c r="W149" s="82"/>
      <c r="X149" s="82"/>
      <c r="Y149" s="82"/>
      <c r="Z149" s="82"/>
      <c r="AA149" s="82"/>
      <c r="AB149" s="82"/>
      <c r="AC149" s="82"/>
      <c r="AD149" s="82"/>
      <c r="AE149" s="82"/>
      <c r="AF149" s="82"/>
      <c r="AG149" s="82"/>
      <c r="AH149" s="82"/>
      <c r="AI149" s="82"/>
      <c r="AJ149" s="82"/>
      <c r="AK149" s="82"/>
      <c r="AL149" s="82"/>
      <c r="AM149" s="138"/>
      <c r="BH149" s="1" t="s">
        <v>28</v>
      </c>
    </row>
    <row r="150" spans="1:61" ht="9.75" customHeight="1">
      <c r="A150" s="141"/>
      <c r="B150" s="142"/>
      <c r="C150" s="143"/>
      <c r="D150" s="141"/>
      <c r="E150" s="142"/>
      <c r="F150" s="142"/>
      <c r="G150" s="142"/>
      <c r="H150" s="142"/>
      <c r="I150" s="143"/>
      <c r="J150" s="144"/>
      <c r="K150" s="145"/>
      <c r="L150" s="145"/>
      <c r="M150" s="145"/>
      <c r="N150" s="145"/>
      <c r="O150" s="145"/>
      <c r="P150" s="145"/>
      <c r="Q150" s="145"/>
      <c r="R150" s="145"/>
      <c r="S150" s="145"/>
      <c r="T150" s="82"/>
      <c r="U150" s="82"/>
      <c r="V150" s="82" t="s">
        <v>254</v>
      </c>
      <c r="W150" s="82"/>
      <c r="X150" s="82"/>
      <c r="Y150" s="82"/>
      <c r="Z150" s="82"/>
      <c r="AA150" s="82"/>
      <c r="AB150" s="82"/>
      <c r="AC150" s="82"/>
      <c r="AD150" s="82"/>
      <c r="AE150" s="82"/>
      <c r="AF150" s="82"/>
      <c r="AG150" s="82"/>
      <c r="AH150" s="82"/>
      <c r="AI150" s="82"/>
      <c r="AJ150" s="82"/>
      <c r="AK150" s="82"/>
      <c r="AL150" s="82"/>
      <c r="AM150" s="138"/>
      <c r="BH150" s="1" t="s">
        <v>28</v>
      </c>
    </row>
    <row r="151" spans="1:61" ht="9.75" customHeight="1">
      <c r="A151" s="141"/>
      <c r="B151" s="142"/>
      <c r="C151" s="143"/>
      <c r="D151" s="141"/>
      <c r="E151" s="142"/>
      <c r="F151" s="142"/>
      <c r="G151" s="142"/>
      <c r="H151" s="142"/>
      <c r="I151" s="143"/>
      <c r="J151" s="189"/>
      <c r="K151" s="82"/>
      <c r="L151" s="82"/>
      <c r="M151" s="82"/>
      <c r="N151" s="82"/>
      <c r="O151" s="82"/>
      <c r="P151" s="82"/>
      <c r="Q151" s="82"/>
      <c r="R151" s="82"/>
      <c r="S151" s="82"/>
      <c r="T151" s="82"/>
      <c r="U151" s="82"/>
      <c r="V151" s="82" t="s">
        <v>255</v>
      </c>
      <c r="W151" s="82"/>
      <c r="X151" s="82"/>
      <c r="Y151" s="82"/>
      <c r="Z151" s="82"/>
      <c r="AA151" s="82"/>
      <c r="AB151" s="82"/>
      <c r="AC151" s="82"/>
      <c r="AD151" s="82"/>
      <c r="AE151" s="82"/>
      <c r="AF151" s="82"/>
      <c r="AG151" s="82"/>
      <c r="AH151" s="82"/>
      <c r="AI151" s="82"/>
      <c r="AJ151" s="82"/>
      <c r="AK151" s="82"/>
      <c r="AL151" s="82"/>
      <c r="AM151" s="138"/>
      <c r="BH151" s="1" t="s">
        <v>28</v>
      </c>
    </row>
    <row r="152" spans="1:61" ht="9.75" customHeight="1">
      <c r="A152" s="141"/>
      <c r="B152" s="142"/>
      <c r="C152" s="143"/>
      <c r="D152" s="123"/>
      <c r="E152" s="124"/>
      <c r="F152" s="124"/>
      <c r="G152" s="124"/>
      <c r="H152" s="124"/>
      <c r="I152" s="125"/>
      <c r="J152" s="157"/>
      <c r="K152" s="98"/>
      <c r="L152" s="98"/>
      <c r="M152" s="98"/>
      <c r="N152" s="98"/>
      <c r="O152" s="98"/>
      <c r="P152" s="98"/>
      <c r="Q152" s="98"/>
      <c r="R152" s="98"/>
      <c r="S152" s="98"/>
      <c r="T152" s="98"/>
      <c r="U152" s="98"/>
      <c r="V152" s="98" t="s">
        <v>256</v>
      </c>
      <c r="W152" s="98"/>
      <c r="X152" s="98"/>
      <c r="Y152" s="98"/>
      <c r="Z152" s="98"/>
      <c r="AA152" s="98"/>
      <c r="AB152" s="98"/>
      <c r="AC152" s="98"/>
      <c r="AD152" s="98"/>
      <c r="AE152" s="98"/>
      <c r="AF152" s="98"/>
      <c r="AG152" s="98"/>
      <c r="AH152" s="98"/>
      <c r="AI152" s="98"/>
      <c r="AJ152" s="98"/>
      <c r="AK152" s="98"/>
      <c r="AL152" s="98"/>
      <c r="AM152" s="156"/>
      <c r="BH152" s="1" t="s">
        <v>28</v>
      </c>
    </row>
    <row r="153" spans="1:61" ht="10.050000000000001" customHeight="1">
      <c r="A153" s="141"/>
      <c r="B153" s="142"/>
      <c r="C153" s="143"/>
      <c r="D153" s="120" t="s">
        <v>257</v>
      </c>
      <c r="E153" s="121"/>
      <c r="F153" s="121"/>
      <c r="G153" s="121"/>
      <c r="H153" s="121"/>
      <c r="I153" s="122"/>
      <c r="J153" s="136" t="s">
        <v>729</v>
      </c>
      <c r="K153" s="126"/>
      <c r="L153" s="126"/>
      <c r="M153" s="126"/>
      <c r="N153" s="126"/>
      <c r="O153" s="126"/>
      <c r="P153" s="126"/>
      <c r="Q153" s="126"/>
      <c r="R153" s="126"/>
      <c r="S153" s="126"/>
      <c r="T153" s="126"/>
      <c r="U153" s="126"/>
      <c r="V153" s="126"/>
      <c r="W153" s="126"/>
      <c r="X153" s="126"/>
      <c r="Y153" s="126"/>
      <c r="Z153" s="126"/>
      <c r="AA153" s="126"/>
      <c r="AB153" s="126"/>
      <c r="AC153" s="126"/>
      <c r="AD153" s="126"/>
      <c r="AE153" s="126"/>
      <c r="AF153" s="126"/>
      <c r="AG153" s="126"/>
      <c r="AH153" s="126"/>
      <c r="AI153" s="126"/>
      <c r="AJ153" s="126"/>
      <c r="AK153" s="126"/>
      <c r="AL153" s="126"/>
      <c r="AM153" s="127"/>
      <c r="BG153" s="1" t="s">
        <v>247</v>
      </c>
      <c r="BH153" s="1">
        <v>68</v>
      </c>
      <c r="BI153" s="1" t="str">
        <f>"ITEM"&amp;BH153&amp; BG153 &amp;"="&amp; IF(TRIM($J153)="","",$J153)</f>
        <v>ITEM68#KBN2_1=「２．③対象となる本人の範囲」と同上</v>
      </c>
    </row>
    <row r="154" spans="1:61" ht="9.75" customHeight="1">
      <c r="A154" s="141"/>
      <c r="B154" s="142"/>
      <c r="C154" s="143"/>
      <c r="D154" s="141"/>
      <c r="E154" s="142"/>
      <c r="F154" s="142"/>
      <c r="G154" s="142"/>
      <c r="H154" s="142"/>
      <c r="I154" s="143"/>
      <c r="J154" s="150"/>
      <c r="K154" s="151"/>
      <c r="L154" s="151"/>
      <c r="M154" s="151"/>
      <c r="N154" s="151"/>
      <c r="O154" s="151"/>
      <c r="P154" s="151"/>
      <c r="Q154" s="151"/>
      <c r="R154" s="151"/>
      <c r="S154" s="151"/>
      <c r="T154" s="151"/>
      <c r="U154" s="151"/>
      <c r="V154" s="151"/>
      <c r="W154" s="151"/>
      <c r="X154" s="151"/>
      <c r="Y154" s="151"/>
      <c r="Z154" s="151"/>
      <c r="AA154" s="151"/>
      <c r="AB154" s="151"/>
      <c r="AC154" s="151"/>
      <c r="AD154" s="151"/>
      <c r="AE154" s="151"/>
      <c r="AF154" s="151"/>
      <c r="AG154" s="151"/>
      <c r="AH154" s="151"/>
      <c r="AI154" s="151"/>
      <c r="AJ154" s="151"/>
      <c r="AK154" s="151"/>
      <c r="AL154" s="151"/>
      <c r="AM154" s="152"/>
      <c r="BH154" s="1" t="s">
        <v>28</v>
      </c>
    </row>
    <row r="155" spans="1:61" ht="9.75" customHeight="1">
      <c r="A155" s="141"/>
      <c r="B155" s="142"/>
      <c r="C155" s="143"/>
      <c r="D155" s="123"/>
      <c r="E155" s="124"/>
      <c r="F155" s="124"/>
      <c r="G155" s="124"/>
      <c r="H155" s="124"/>
      <c r="I155" s="125"/>
      <c r="J155" s="150"/>
      <c r="K155" s="151"/>
      <c r="L155" s="151"/>
      <c r="M155" s="151"/>
      <c r="N155" s="151"/>
      <c r="O155" s="151"/>
      <c r="P155" s="151"/>
      <c r="Q155" s="151"/>
      <c r="R155" s="151"/>
      <c r="S155" s="151"/>
      <c r="T155" s="151"/>
      <c r="U155" s="151"/>
      <c r="V155" s="151"/>
      <c r="W155" s="151"/>
      <c r="X155" s="151"/>
      <c r="Y155" s="151"/>
      <c r="Z155" s="151"/>
      <c r="AA155" s="151"/>
      <c r="AB155" s="151"/>
      <c r="AC155" s="151"/>
      <c r="AD155" s="151"/>
      <c r="AE155" s="151"/>
      <c r="AF155" s="151"/>
      <c r="AG155" s="151"/>
      <c r="AH155" s="151"/>
      <c r="AI155" s="151"/>
      <c r="AJ155" s="151"/>
      <c r="AK155" s="151"/>
      <c r="AL155" s="151"/>
      <c r="AM155" s="152"/>
    </row>
    <row r="156" spans="1:61" ht="43.95" customHeight="1">
      <c r="A156" s="141"/>
      <c r="B156" s="142"/>
      <c r="C156" s="143"/>
      <c r="D156" s="120" t="s">
        <v>199</v>
      </c>
      <c r="E156" s="121"/>
      <c r="F156" s="121"/>
      <c r="G156" s="121"/>
      <c r="H156" s="121"/>
      <c r="I156" s="122"/>
      <c r="J156" s="136" t="s">
        <v>730</v>
      </c>
      <c r="K156" s="126"/>
      <c r="L156" s="126"/>
      <c r="M156" s="126"/>
      <c r="N156" s="126"/>
      <c r="O156" s="126"/>
      <c r="P156" s="126"/>
      <c r="Q156" s="126"/>
      <c r="R156" s="126"/>
      <c r="S156" s="126"/>
      <c r="T156" s="126"/>
      <c r="U156" s="126"/>
      <c r="V156" s="126"/>
      <c r="W156" s="126"/>
      <c r="X156" s="126"/>
      <c r="Y156" s="126"/>
      <c r="Z156" s="126"/>
      <c r="AA156" s="126"/>
      <c r="AB156" s="126"/>
      <c r="AC156" s="126"/>
      <c r="AD156" s="126"/>
      <c r="AE156" s="126"/>
      <c r="AF156" s="126"/>
      <c r="AG156" s="126"/>
      <c r="AH156" s="126"/>
      <c r="AI156" s="126"/>
      <c r="AJ156" s="126"/>
      <c r="AK156" s="126"/>
      <c r="AL156" s="126"/>
      <c r="AM156" s="127"/>
      <c r="BG156" s="1" t="s">
        <v>247</v>
      </c>
      <c r="BH156" s="1">
        <v>69</v>
      </c>
      <c r="BI156" s="1" t="str">
        <f>"ITEM"&amp;BH156&amp; BG156 &amp;"="&amp; IF(TRIM($J156)="","",$J156)</f>
        <v>ITEM69#KBN2_1=全国の都道府県サーバを１拠点に集約化したことに伴い、特定個人情報ファイル（都道府県知事保存本人確認情報ファイル）が保存される都道府県サーバ（筐体）の運用及び監視業務を委託することによる。
なお、「①委託内容」の通り、委託事項は、直接本人確認情報に係わらない事務を対象としているため、委託先においては、特定個人情報ファイルに記録された情報そのものを扱う事務は実施しない。</v>
      </c>
    </row>
    <row r="157" spans="1:61" ht="9.75" customHeight="1">
      <c r="A157" s="141"/>
      <c r="B157" s="142"/>
      <c r="C157" s="143"/>
      <c r="D157" s="141"/>
      <c r="E157" s="142"/>
      <c r="F157" s="142"/>
      <c r="G157" s="142"/>
      <c r="H157" s="142"/>
      <c r="I157" s="143"/>
      <c r="J157" s="150"/>
      <c r="K157" s="151"/>
      <c r="L157" s="151"/>
      <c r="M157" s="151"/>
      <c r="N157" s="151"/>
      <c r="O157" s="151"/>
      <c r="P157" s="151"/>
      <c r="Q157" s="151"/>
      <c r="R157" s="151"/>
      <c r="S157" s="151"/>
      <c r="T157" s="151"/>
      <c r="U157" s="151"/>
      <c r="V157" s="151"/>
      <c r="W157" s="151"/>
      <c r="X157" s="151"/>
      <c r="Y157" s="151"/>
      <c r="Z157" s="151"/>
      <c r="AA157" s="151"/>
      <c r="AB157" s="151"/>
      <c r="AC157" s="151"/>
      <c r="AD157" s="151"/>
      <c r="AE157" s="151"/>
      <c r="AF157" s="151"/>
      <c r="AG157" s="151"/>
      <c r="AH157" s="151"/>
      <c r="AI157" s="151"/>
      <c r="AJ157" s="151"/>
      <c r="AK157" s="151"/>
      <c r="AL157" s="151"/>
      <c r="AM157" s="152"/>
      <c r="BH157" s="1" t="s">
        <v>28</v>
      </c>
    </row>
    <row r="158" spans="1:61" ht="9.75" customHeight="1">
      <c r="A158" s="123"/>
      <c r="B158" s="124"/>
      <c r="C158" s="125"/>
      <c r="D158" s="123"/>
      <c r="E158" s="124"/>
      <c r="F158" s="124"/>
      <c r="G158" s="124"/>
      <c r="H158" s="124"/>
      <c r="I158" s="125"/>
      <c r="J158" s="137"/>
      <c r="K158" s="128"/>
      <c r="L158" s="128"/>
      <c r="M158" s="128"/>
      <c r="N158" s="128"/>
      <c r="O158" s="128"/>
      <c r="P158" s="128"/>
      <c r="Q158" s="128"/>
      <c r="R158" s="128"/>
      <c r="S158" s="128"/>
      <c r="T158" s="128"/>
      <c r="U158" s="128"/>
      <c r="V158" s="128"/>
      <c r="W158" s="128"/>
      <c r="X158" s="128"/>
      <c r="Y158" s="128"/>
      <c r="Z158" s="128"/>
      <c r="AA158" s="128"/>
      <c r="AB158" s="128"/>
      <c r="AC158" s="128"/>
      <c r="AD158" s="128"/>
      <c r="AE158" s="128"/>
      <c r="AF158" s="128"/>
      <c r="AG158" s="128"/>
      <c r="AH158" s="128"/>
      <c r="AI158" s="128"/>
      <c r="AJ158" s="128"/>
      <c r="AK158" s="128"/>
      <c r="AL158" s="128"/>
      <c r="AM158" s="129"/>
    </row>
    <row r="159" spans="1:61" ht="9.75" customHeight="1">
      <c r="A159" s="120" t="s">
        <v>258</v>
      </c>
      <c r="B159" s="121"/>
      <c r="C159" s="121"/>
      <c r="D159" s="121"/>
      <c r="E159" s="121"/>
      <c r="F159" s="121"/>
      <c r="G159" s="121"/>
      <c r="H159" s="121"/>
      <c r="I159" s="122"/>
      <c r="J159" s="190"/>
      <c r="K159" s="191"/>
      <c r="L159" s="191"/>
      <c r="M159" s="191"/>
      <c r="N159" s="191"/>
      <c r="O159" s="191"/>
      <c r="P159" s="191"/>
      <c r="Q159" s="191"/>
      <c r="R159" s="191"/>
      <c r="S159" s="191"/>
      <c r="T159" s="191"/>
      <c r="U159" s="191"/>
      <c r="V159" s="154" t="s">
        <v>36</v>
      </c>
      <c r="W159" s="154"/>
      <c r="X159" s="154"/>
      <c r="Y159" s="154"/>
      <c r="Z159" s="154"/>
      <c r="AA159" s="154"/>
      <c r="AB159" s="154"/>
      <c r="AC159" s="154"/>
      <c r="AD159" s="154"/>
      <c r="AE159" s="154"/>
      <c r="AF159" s="154"/>
      <c r="AG159" s="154"/>
      <c r="AH159" s="154"/>
      <c r="AI159" s="154"/>
      <c r="AJ159" s="154"/>
      <c r="AK159" s="154"/>
      <c r="AL159" s="154"/>
      <c r="AM159" s="155"/>
      <c r="BE159" s="1" t="str">
        <f ca="1">MID(CELL("address",$CH$2),2,2)</f>
        <v>CH</v>
      </c>
      <c r="BF159" s="1">
        <f>IF(TRIM($K160)="","",IF(ISERROR(MATCH($K160,$CH$3:$CH$8,0)),"INPUT_ERROR",MATCH($K160,$CH$3:$CH$8,0)))</f>
        <v>1</v>
      </c>
      <c r="BG159" s="1" t="s">
        <v>247</v>
      </c>
      <c r="BH159" s="1">
        <v>70</v>
      </c>
      <c r="BI159" s="1" t="str">
        <f>"ITEM"&amp; BH159&amp; BG159 &amp;"="&amp; $BF159</f>
        <v>ITEM70#KBN2_1=1</v>
      </c>
    </row>
    <row r="160" spans="1:61" ht="10.050000000000001" customHeight="1">
      <c r="A160" s="141"/>
      <c r="B160" s="142"/>
      <c r="C160" s="142"/>
      <c r="D160" s="142"/>
      <c r="E160" s="142"/>
      <c r="F160" s="142"/>
      <c r="G160" s="142"/>
      <c r="H160" s="142"/>
      <c r="I160" s="143"/>
      <c r="J160" s="144" t="s">
        <v>37</v>
      </c>
      <c r="K160" s="145" t="s">
        <v>722</v>
      </c>
      <c r="L160" s="145"/>
      <c r="M160" s="145"/>
      <c r="N160" s="145"/>
      <c r="O160" s="145"/>
      <c r="P160" s="145"/>
      <c r="Q160" s="145"/>
      <c r="R160" s="145"/>
      <c r="S160" s="145"/>
      <c r="T160" s="82" t="s">
        <v>38</v>
      </c>
      <c r="U160" s="82"/>
      <c r="V160" s="82" t="s">
        <v>259</v>
      </c>
      <c r="W160" s="82"/>
      <c r="X160" s="82"/>
      <c r="Y160" s="82"/>
      <c r="Z160" s="82"/>
      <c r="AA160" s="82"/>
      <c r="AB160" s="82"/>
      <c r="AC160" s="82"/>
      <c r="AD160" s="82"/>
      <c r="AE160" s="82" t="s">
        <v>260</v>
      </c>
      <c r="AF160" s="82"/>
      <c r="AG160" s="82"/>
      <c r="AH160" s="82"/>
      <c r="AI160" s="82"/>
      <c r="AJ160" s="82"/>
      <c r="AK160" s="82"/>
      <c r="AL160" s="82"/>
      <c r="AM160" s="138"/>
      <c r="BH160" s="1" t="s">
        <v>28</v>
      </c>
    </row>
    <row r="161" spans="1:61" ht="9.75" customHeight="1">
      <c r="A161" s="141"/>
      <c r="B161" s="142"/>
      <c r="C161" s="142"/>
      <c r="D161" s="142"/>
      <c r="E161" s="142"/>
      <c r="F161" s="142"/>
      <c r="G161" s="142"/>
      <c r="H161" s="142"/>
      <c r="I161" s="143"/>
      <c r="J161" s="144"/>
      <c r="K161" s="145"/>
      <c r="L161" s="145"/>
      <c r="M161" s="145"/>
      <c r="N161" s="145"/>
      <c r="O161" s="145"/>
      <c r="P161" s="145"/>
      <c r="Q161" s="145"/>
      <c r="R161" s="145"/>
      <c r="S161" s="145"/>
      <c r="T161" s="82"/>
      <c r="U161" s="82"/>
      <c r="V161" s="82" t="s">
        <v>261</v>
      </c>
      <c r="W161" s="82"/>
      <c r="X161" s="82"/>
      <c r="Y161" s="82"/>
      <c r="Z161" s="82"/>
      <c r="AA161" s="82"/>
      <c r="AB161" s="82"/>
      <c r="AC161" s="82"/>
      <c r="AD161" s="82"/>
      <c r="AE161" s="82" t="s">
        <v>262</v>
      </c>
      <c r="AF161" s="82"/>
      <c r="AG161" s="82"/>
      <c r="AH161" s="82"/>
      <c r="AI161" s="82"/>
      <c r="AJ161" s="82"/>
      <c r="AK161" s="82"/>
      <c r="AL161" s="82"/>
      <c r="AM161" s="138"/>
      <c r="BH161" s="1" t="s">
        <v>28</v>
      </c>
    </row>
    <row r="162" spans="1:61" ht="9.75" customHeight="1">
      <c r="A162" s="141"/>
      <c r="B162" s="142"/>
      <c r="C162" s="142"/>
      <c r="D162" s="142"/>
      <c r="E162" s="142"/>
      <c r="F162" s="142"/>
      <c r="G162" s="142"/>
      <c r="H162" s="142"/>
      <c r="I162" s="143"/>
      <c r="J162" s="194"/>
      <c r="K162" s="195"/>
      <c r="L162" s="195"/>
      <c r="M162" s="195"/>
      <c r="N162" s="195"/>
      <c r="O162" s="195"/>
      <c r="P162" s="195"/>
      <c r="Q162" s="195"/>
      <c r="R162" s="195"/>
      <c r="S162" s="195"/>
      <c r="T162" s="195"/>
      <c r="U162" s="195"/>
      <c r="V162" s="98" t="s">
        <v>231</v>
      </c>
      <c r="W162" s="98"/>
      <c r="X162" s="98"/>
      <c r="Y162" s="98"/>
      <c r="Z162" s="98"/>
      <c r="AA162" s="98"/>
      <c r="AB162" s="98"/>
      <c r="AC162" s="98"/>
      <c r="AD162" s="98"/>
      <c r="AE162" s="98" t="s">
        <v>232</v>
      </c>
      <c r="AF162" s="98"/>
      <c r="AG162" s="98"/>
      <c r="AH162" s="98"/>
      <c r="AI162" s="98"/>
      <c r="AJ162" s="98"/>
      <c r="AK162" s="98"/>
      <c r="AL162" s="98"/>
      <c r="AM162" s="156"/>
      <c r="BH162" s="1" t="s">
        <v>28</v>
      </c>
    </row>
    <row r="163" spans="1:61" ht="10.050000000000001" customHeight="1">
      <c r="A163" s="120" t="s">
        <v>263</v>
      </c>
      <c r="B163" s="121"/>
      <c r="C163" s="121"/>
      <c r="D163" s="121"/>
      <c r="E163" s="121"/>
      <c r="F163" s="121"/>
      <c r="G163" s="121"/>
      <c r="H163" s="121"/>
      <c r="I163" s="121"/>
      <c r="J163" s="216" t="s">
        <v>37</v>
      </c>
      <c r="K163" s="217" t="s">
        <v>712</v>
      </c>
      <c r="L163" s="154" t="s">
        <v>216</v>
      </c>
      <c r="M163" s="154"/>
      <c r="N163" s="154"/>
      <c r="O163" s="154"/>
      <c r="P163" s="154"/>
      <c r="Q163" s="221" t="s">
        <v>37</v>
      </c>
      <c r="R163" s="217"/>
      <c r="S163" s="154" t="s">
        <v>215</v>
      </c>
      <c r="T163" s="154"/>
      <c r="U163" s="154"/>
      <c r="V163" s="154"/>
      <c r="W163" s="221" t="s">
        <v>37</v>
      </c>
      <c r="X163" s="217"/>
      <c r="Y163" s="83" t="s">
        <v>264</v>
      </c>
      <c r="Z163" s="83"/>
      <c r="AA163" s="83"/>
      <c r="AB163" s="83"/>
      <c r="AC163" s="83"/>
      <c r="AD163" s="83"/>
      <c r="AE163" s="83"/>
      <c r="AF163" s="83"/>
      <c r="AG163" s="83"/>
      <c r="AH163" s="83"/>
      <c r="AI163" s="83"/>
      <c r="AJ163" s="83"/>
      <c r="AK163" s="83"/>
      <c r="AL163" s="83"/>
      <c r="AM163" s="251"/>
      <c r="BF163" s="1" t="b">
        <f>IF($K163="○",TRUE,IF($K163="",FALSE,"INPUT_ERROR"))</f>
        <v>1</v>
      </c>
      <c r="BG163" s="1" t="s">
        <v>247</v>
      </c>
      <c r="BH163" s="1">
        <v>71</v>
      </c>
      <c r="BI163" s="1" t="str">
        <f t="shared" ref="BI163:BI168" si="2">"ITEM"&amp; BH163&amp; BG163 &amp;"="&amp; $BF163</f>
        <v>ITEM71#KBN2_1=TRUE</v>
      </c>
    </row>
    <row r="164" spans="1:61" ht="9.75" customHeight="1">
      <c r="A164" s="141"/>
      <c r="B164" s="142"/>
      <c r="C164" s="142"/>
      <c r="D164" s="142"/>
      <c r="E164" s="142"/>
      <c r="F164" s="142"/>
      <c r="G164" s="142"/>
      <c r="H164" s="142"/>
      <c r="I164" s="142"/>
      <c r="J164" s="144"/>
      <c r="K164" s="159"/>
      <c r="L164" s="82"/>
      <c r="M164" s="82"/>
      <c r="N164" s="82"/>
      <c r="O164" s="82"/>
      <c r="P164" s="82"/>
      <c r="Q164" s="160"/>
      <c r="R164" s="159"/>
      <c r="S164" s="82"/>
      <c r="T164" s="82"/>
      <c r="U164" s="82"/>
      <c r="V164" s="82"/>
      <c r="W164" s="160"/>
      <c r="X164" s="159"/>
      <c r="Y164" s="109"/>
      <c r="Z164" s="109"/>
      <c r="AA164" s="109"/>
      <c r="AB164" s="109"/>
      <c r="AC164" s="109"/>
      <c r="AD164" s="109"/>
      <c r="AE164" s="109"/>
      <c r="AF164" s="109"/>
      <c r="AG164" s="109"/>
      <c r="AH164" s="109"/>
      <c r="AI164" s="109"/>
      <c r="AJ164" s="109"/>
      <c r="AK164" s="109"/>
      <c r="AL164" s="109"/>
      <c r="AM164" s="214"/>
      <c r="BF164" s="1" t="b">
        <f>IF($R163="○",TRUE,IF($R163="",FALSE,"INPUT_ERROR"))</f>
        <v>0</v>
      </c>
      <c r="BG164" s="1" t="s">
        <v>247</v>
      </c>
      <c r="BH164" s="1">
        <v>72</v>
      </c>
      <c r="BI164" s="1" t="str">
        <f t="shared" si="2"/>
        <v>ITEM72#KBN2_1=FALSE</v>
      </c>
    </row>
    <row r="165" spans="1:61" ht="9.75" customHeight="1">
      <c r="A165" s="141"/>
      <c r="B165" s="142"/>
      <c r="C165" s="142"/>
      <c r="D165" s="142"/>
      <c r="E165" s="142"/>
      <c r="F165" s="142"/>
      <c r="G165" s="142"/>
      <c r="H165" s="142"/>
      <c r="I165" s="142"/>
      <c r="J165" s="252" t="s">
        <v>37</v>
      </c>
      <c r="K165" s="159"/>
      <c r="L165" s="253" t="s">
        <v>214</v>
      </c>
      <c r="M165" s="253"/>
      <c r="N165" s="253"/>
      <c r="O165" s="253"/>
      <c r="P165" s="253"/>
      <c r="Q165" s="160" t="s">
        <v>37</v>
      </c>
      <c r="R165" s="159"/>
      <c r="S165" s="109" t="s">
        <v>212</v>
      </c>
      <c r="T165" s="109"/>
      <c r="U165" s="109"/>
      <c r="V165" s="109"/>
      <c r="W165" s="109"/>
      <c r="X165" s="109"/>
      <c r="Y165" s="109"/>
      <c r="Z165" s="109"/>
      <c r="AA165" s="109"/>
      <c r="AB165" s="109"/>
      <c r="AC165" s="109"/>
      <c r="AD165" s="109"/>
      <c r="AE165" s="109"/>
      <c r="AF165" s="109"/>
      <c r="AG165" s="109"/>
      <c r="AH165" s="109"/>
      <c r="AI165" s="109"/>
      <c r="AJ165" s="109"/>
      <c r="AK165" s="109"/>
      <c r="AL165" s="109"/>
      <c r="AM165" s="214"/>
      <c r="BF165" s="1" t="b">
        <f>IF($X163="○",TRUE,IF($X163="",FALSE,"INPUT_ERROR"))</f>
        <v>0</v>
      </c>
      <c r="BG165" s="1" t="s">
        <v>247</v>
      </c>
      <c r="BH165" s="1">
        <v>73</v>
      </c>
      <c r="BI165" s="1" t="str">
        <f t="shared" si="2"/>
        <v>ITEM73#KBN2_1=FALSE</v>
      </c>
    </row>
    <row r="166" spans="1:61" ht="9.75" customHeight="1">
      <c r="A166" s="141"/>
      <c r="B166" s="142"/>
      <c r="C166" s="142"/>
      <c r="D166" s="142"/>
      <c r="E166" s="142"/>
      <c r="F166" s="142"/>
      <c r="G166" s="142"/>
      <c r="H166" s="142"/>
      <c r="I166" s="142"/>
      <c r="J166" s="252"/>
      <c r="K166" s="159"/>
      <c r="L166" s="253"/>
      <c r="M166" s="253"/>
      <c r="N166" s="253"/>
      <c r="O166" s="253"/>
      <c r="P166" s="253"/>
      <c r="Q166" s="160"/>
      <c r="R166" s="159"/>
      <c r="S166" s="109"/>
      <c r="T166" s="109"/>
      <c r="U166" s="109"/>
      <c r="V166" s="109"/>
      <c r="W166" s="109"/>
      <c r="X166" s="109"/>
      <c r="Y166" s="109"/>
      <c r="Z166" s="109"/>
      <c r="AA166" s="109"/>
      <c r="AB166" s="109"/>
      <c r="AC166" s="109"/>
      <c r="AD166" s="109"/>
      <c r="AE166" s="109"/>
      <c r="AF166" s="109"/>
      <c r="AG166" s="109"/>
      <c r="AH166" s="109"/>
      <c r="AI166" s="109"/>
      <c r="AJ166" s="109"/>
      <c r="AK166" s="109"/>
      <c r="AL166" s="109"/>
      <c r="AM166" s="214"/>
      <c r="BF166" s="1" t="b">
        <f>IF($K165="○",TRUE,IF($K165="",FALSE,"INPUT_ERROR"))</f>
        <v>0</v>
      </c>
      <c r="BG166" s="1" t="s">
        <v>247</v>
      </c>
      <c r="BH166" s="1">
        <v>74</v>
      </c>
      <c r="BI166" s="1" t="str">
        <f t="shared" si="2"/>
        <v>ITEM74#KBN2_1=FALSE</v>
      </c>
    </row>
    <row r="167" spans="1:61" ht="9.75" customHeight="1">
      <c r="A167" s="141"/>
      <c r="B167" s="142"/>
      <c r="C167" s="142"/>
      <c r="D167" s="142"/>
      <c r="E167" s="142"/>
      <c r="F167" s="142"/>
      <c r="G167" s="142"/>
      <c r="H167" s="142"/>
      <c r="I167" s="142"/>
      <c r="J167" s="144" t="s">
        <v>37</v>
      </c>
      <c r="K167" s="159"/>
      <c r="L167" s="82" t="s">
        <v>196</v>
      </c>
      <c r="M167" s="82"/>
      <c r="N167" s="82"/>
      <c r="O167" s="160" t="s">
        <v>197</v>
      </c>
      <c r="P167" s="151"/>
      <c r="Q167" s="151"/>
      <c r="R167" s="151"/>
      <c r="S167" s="151"/>
      <c r="T167" s="151"/>
      <c r="U167" s="151"/>
      <c r="V167" s="151"/>
      <c r="W167" s="151"/>
      <c r="X167" s="151"/>
      <c r="Y167" s="151"/>
      <c r="Z167" s="151"/>
      <c r="AA167" s="151"/>
      <c r="AB167" s="151"/>
      <c r="AC167" s="151"/>
      <c r="AD167" s="151"/>
      <c r="AE167" s="151"/>
      <c r="AF167" s="151"/>
      <c r="AG167" s="151"/>
      <c r="AH167" s="151"/>
      <c r="AI167" s="151"/>
      <c r="AJ167" s="151"/>
      <c r="AK167" s="151"/>
      <c r="AL167" s="82" t="s">
        <v>198</v>
      </c>
      <c r="AM167" s="138"/>
      <c r="BF167" s="1" t="b">
        <f>IF($R165="○",TRUE,IF($R165="",FALSE,"INPUT_ERROR"))</f>
        <v>0</v>
      </c>
      <c r="BG167" s="1" t="s">
        <v>247</v>
      </c>
      <c r="BH167" s="1">
        <v>75</v>
      </c>
      <c r="BI167" s="1" t="str">
        <f t="shared" si="2"/>
        <v>ITEM75#KBN2_1=FALSE</v>
      </c>
    </row>
    <row r="168" spans="1:61" ht="9.75" customHeight="1">
      <c r="A168" s="123"/>
      <c r="B168" s="124"/>
      <c r="C168" s="124"/>
      <c r="D168" s="124"/>
      <c r="E168" s="124"/>
      <c r="F168" s="124"/>
      <c r="G168" s="124"/>
      <c r="H168" s="124"/>
      <c r="I168" s="124"/>
      <c r="J168" s="161"/>
      <c r="K168" s="162"/>
      <c r="L168" s="98"/>
      <c r="M168" s="98"/>
      <c r="N168" s="98"/>
      <c r="O168" s="163"/>
      <c r="P168" s="128"/>
      <c r="Q168" s="128"/>
      <c r="R168" s="128"/>
      <c r="S168" s="128"/>
      <c r="T168" s="128"/>
      <c r="U168" s="128"/>
      <c r="V168" s="128"/>
      <c r="W168" s="128"/>
      <c r="X168" s="128"/>
      <c r="Y168" s="128"/>
      <c r="Z168" s="128"/>
      <c r="AA168" s="128"/>
      <c r="AB168" s="128"/>
      <c r="AC168" s="128"/>
      <c r="AD168" s="128"/>
      <c r="AE168" s="128"/>
      <c r="AF168" s="128"/>
      <c r="AG168" s="128"/>
      <c r="AH168" s="128"/>
      <c r="AI168" s="128"/>
      <c r="AJ168" s="128"/>
      <c r="AK168" s="128"/>
      <c r="AL168" s="98"/>
      <c r="AM168" s="156"/>
      <c r="BF168" s="1" t="b">
        <f>IF($K167="○",TRUE,IF($K167="",FALSE,"INPUT_ERROR"))</f>
        <v>0</v>
      </c>
      <c r="BG168" s="1" t="s">
        <v>247</v>
      </c>
      <c r="BH168" s="1">
        <v>76</v>
      </c>
      <c r="BI168" s="1" t="str">
        <f t="shared" si="2"/>
        <v>ITEM76#KBN2_1=FALSE</v>
      </c>
    </row>
    <row r="169" spans="1:61" ht="10.050000000000001" customHeight="1">
      <c r="A169" s="120" t="s">
        <v>265</v>
      </c>
      <c r="B169" s="121"/>
      <c r="C169" s="121"/>
      <c r="D169" s="121"/>
      <c r="E169" s="121"/>
      <c r="F169" s="121"/>
      <c r="G169" s="121"/>
      <c r="H169" s="121"/>
      <c r="I169" s="122"/>
      <c r="J169" s="150" t="s">
        <v>731</v>
      </c>
      <c r="K169" s="151"/>
      <c r="L169" s="151"/>
      <c r="M169" s="151"/>
      <c r="N169" s="151"/>
      <c r="O169" s="151"/>
      <c r="P169" s="151"/>
      <c r="Q169" s="151"/>
      <c r="R169" s="151"/>
      <c r="S169" s="151"/>
      <c r="T169" s="151"/>
      <c r="U169" s="151"/>
      <c r="V169" s="151"/>
      <c r="W169" s="151"/>
      <c r="X169" s="151"/>
      <c r="Y169" s="151"/>
      <c r="Z169" s="151"/>
      <c r="AA169" s="151"/>
      <c r="AB169" s="151"/>
      <c r="AC169" s="151"/>
      <c r="AD169" s="151"/>
      <c r="AE169" s="151"/>
      <c r="AF169" s="151"/>
      <c r="AG169" s="151"/>
      <c r="AH169" s="151"/>
      <c r="AI169" s="151"/>
      <c r="AJ169" s="151"/>
      <c r="AK169" s="151"/>
      <c r="AL169" s="151"/>
      <c r="AM169" s="152"/>
      <c r="BG169" s="1" t="s">
        <v>247</v>
      </c>
      <c r="BH169" s="1">
        <v>77</v>
      </c>
      <c r="BI169" s="1" t="str">
        <f>"ITEM"&amp;BH169&amp; BG169 &amp;"="&amp;  IF(TRIM($P167)="","",$P167)</f>
        <v>ITEM77#KBN2_1=</v>
      </c>
    </row>
    <row r="170" spans="1:61" ht="9.75" customHeight="1">
      <c r="A170" s="141"/>
      <c r="B170" s="142"/>
      <c r="C170" s="142"/>
      <c r="D170" s="142"/>
      <c r="E170" s="142"/>
      <c r="F170" s="142"/>
      <c r="G170" s="142"/>
      <c r="H170" s="142"/>
      <c r="I170" s="143"/>
      <c r="J170" s="150"/>
      <c r="K170" s="151"/>
      <c r="L170" s="151"/>
      <c r="M170" s="151"/>
      <c r="N170" s="151"/>
      <c r="O170" s="151"/>
      <c r="P170" s="151"/>
      <c r="Q170" s="151"/>
      <c r="R170" s="151"/>
      <c r="S170" s="151"/>
      <c r="T170" s="151"/>
      <c r="U170" s="151"/>
      <c r="V170" s="151"/>
      <c r="W170" s="151"/>
      <c r="X170" s="151"/>
      <c r="Y170" s="151"/>
      <c r="Z170" s="151"/>
      <c r="AA170" s="151"/>
      <c r="AB170" s="151"/>
      <c r="AC170" s="151"/>
      <c r="AD170" s="151"/>
      <c r="AE170" s="151"/>
      <c r="AF170" s="151"/>
      <c r="AG170" s="151"/>
      <c r="AH170" s="151"/>
      <c r="AI170" s="151"/>
      <c r="AJ170" s="151"/>
      <c r="AK170" s="151"/>
      <c r="AL170" s="151"/>
      <c r="AM170" s="152"/>
      <c r="BG170" s="1" t="s">
        <v>247</v>
      </c>
      <c r="BH170" s="1">
        <v>78</v>
      </c>
      <c r="BI170" s="1" t="str">
        <f>"ITEM"&amp;BH170&amp; BG170 &amp;"="&amp; IF(TRIM($J169)="","",$J169)</f>
        <v>ITEM78#KBN2_1=大阪府ホームページ（委託役務等随意契約実績状況）にて公表している。
https://www.pref.osaka.lg.jp/keiyaku_2/e-nyuusatsu/itakuekimuzuikei.html</v>
      </c>
    </row>
    <row r="171" spans="1:61" ht="9.75" customHeight="1">
      <c r="A171" s="123"/>
      <c r="B171" s="124"/>
      <c r="C171" s="124"/>
      <c r="D171" s="124"/>
      <c r="E171" s="124"/>
      <c r="F171" s="124"/>
      <c r="G171" s="124"/>
      <c r="H171" s="124"/>
      <c r="I171" s="125"/>
      <c r="J171" s="150"/>
      <c r="K171" s="151"/>
      <c r="L171" s="151"/>
      <c r="M171" s="151"/>
      <c r="N171" s="151"/>
      <c r="O171" s="151"/>
      <c r="P171" s="151"/>
      <c r="Q171" s="151"/>
      <c r="R171" s="151"/>
      <c r="S171" s="151"/>
      <c r="T171" s="151"/>
      <c r="U171" s="151"/>
      <c r="V171" s="151"/>
      <c r="W171" s="151"/>
      <c r="X171" s="151"/>
      <c r="Y171" s="151"/>
      <c r="Z171" s="151"/>
      <c r="AA171" s="151"/>
      <c r="AB171" s="151"/>
      <c r="AC171" s="151"/>
      <c r="AD171" s="151"/>
      <c r="AE171" s="151"/>
      <c r="AF171" s="151"/>
      <c r="AG171" s="151"/>
      <c r="AH171" s="151"/>
      <c r="AI171" s="151"/>
      <c r="AJ171" s="151"/>
      <c r="AK171" s="151"/>
      <c r="AL171" s="151"/>
      <c r="AM171" s="152"/>
      <c r="BH171" s="1" t="s">
        <v>28</v>
      </c>
    </row>
    <row r="172" spans="1:61" ht="10.050000000000001" customHeight="1">
      <c r="A172" s="153" t="s">
        <v>266</v>
      </c>
      <c r="B172" s="153"/>
      <c r="C172" s="153"/>
      <c r="D172" s="153"/>
      <c r="E172" s="153"/>
      <c r="F172" s="153"/>
      <c r="G172" s="153"/>
      <c r="H172" s="153"/>
      <c r="I172" s="153"/>
      <c r="J172" s="136" t="s">
        <v>732</v>
      </c>
      <c r="K172" s="126"/>
      <c r="L172" s="126"/>
      <c r="M172" s="126"/>
      <c r="N172" s="126"/>
      <c r="O172" s="126"/>
      <c r="P172" s="126"/>
      <c r="Q172" s="126"/>
      <c r="R172" s="126"/>
      <c r="S172" s="126"/>
      <c r="T172" s="126"/>
      <c r="U172" s="126"/>
      <c r="V172" s="126"/>
      <c r="W172" s="126"/>
      <c r="X172" s="126"/>
      <c r="Y172" s="126"/>
      <c r="Z172" s="126"/>
      <c r="AA172" s="126"/>
      <c r="AB172" s="126"/>
      <c r="AC172" s="126"/>
      <c r="AD172" s="126"/>
      <c r="AE172" s="126"/>
      <c r="AF172" s="126"/>
      <c r="AG172" s="126"/>
      <c r="AH172" s="126"/>
      <c r="AI172" s="126"/>
      <c r="AJ172" s="126"/>
      <c r="AK172" s="126"/>
      <c r="AL172" s="126"/>
      <c r="AM172" s="127"/>
      <c r="BG172" s="1" t="s">
        <v>247</v>
      </c>
      <c r="BH172" s="1">
        <v>79</v>
      </c>
      <c r="BI172" s="1" t="str">
        <f>"ITEM"&amp;BH172&amp; BG172 &amp;"="&amp; IF(TRIM($J172)="","",$J172)</f>
        <v>ITEM79#KBN2_1=地方公共団体情報システム機構（機構）</v>
      </c>
    </row>
    <row r="173" spans="1:61" ht="9.75" customHeight="1">
      <c r="A173" s="153"/>
      <c r="B173" s="153"/>
      <c r="C173" s="153"/>
      <c r="D173" s="153"/>
      <c r="E173" s="153"/>
      <c r="F173" s="153"/>
      <c r="G173" s="153"/>
      <c r="H173" s="153"/>
      <c r="I173" s="153"/>
      <c r="J173" s="150"/>
      <c r="K173" s="151"/>
      <c r="L173" s="151"/>
      <c r="M173" s="151"/>
      <c r="N173" s="151"/>
      <c r="O173" s="151"/>
      <c r="P173" s="151"/>
      <c r="Q173" s="151"/>
      <c r="R173" s="151"/>
      <c r="S173" s="151"/>
      <c r="T173" s="151"/>
      <c r="U173" s="151"/>
      <c r="V173" s="151"/>
      <c r="W173" s="151"/>
      <c r="X173" s="151"/>
      <c r="Y173" s="151"/>
      <c r="Z173" s="151"/>
      <c r="AA173" s="151"/>
      <c r="AB173" s="151"/>
      <c r="AC173" s="151"/>
      <c r="AD173" s="151"/>
      <c r="AE173" s="151"/>
      <c r="AF173" s="151"/>
      <c r="AG173" s="151"/>
      <c r="AH173" s="151"/>
      <c r="AI173" s="151"/>
      <c r="AJ173" s="151"/>
      <c r="AK173" s="151"/>
      <c r="AL173" s="151"/>
      <c r="AM173" s="152"/>
      <c r="BH173" s="1" t="s">
        <v>28</v>
      </c>
    </row>
    <row r="174" spans="1:61" ht="9.75" customHeight="1">
      <c r="A174" s="153"/>
      <c r="B174" s="153"/>
      <c r="C174" s="153"/>
      <c r="D174" s="153"/>
      <c r="E174" s="153"/>
      <c r="F174" s="153"/>
      <c r="G174" s="153"/>
      <c r="H174" s="153"/>
      <c r="I174" s="153"/>
      <c r="J174" s="150"/>
      <c r="K174" s="151"/>
      <c r="L174" s="151"/>
      <c r="M174" s="151"/>
      <c r="N174" s="151"/>
      <c r="O174" s="151"/>
      <c r="P174" s="151"/>
      <c r="Q174" s="151"/>
      <c r="R174" s="151"/>
      <c r="S174" s="151"/>
      <c r="T174" s="151"/>
      <c r="U174" s="151"/>
      <c r="V174" s="151"/>
      <c r="W174" s="151"/>
      <c r="X174" s="151"/>
      <c r="Y174" s="151"/>
      <c r="Z174" s="151"/>
      <c r="AA174" s="151"/>
      <c r="AB174" s="151"/>
      <c r="AC174" s="151"/>
      <c r="AD174" s="151"/>
      <c r="AE174" s="151"/>
      <c r="AF174" s="151"/>
      <c r="AG174" s="151"/>
      <c r="AH174" s="151"/>
      <c r="AI174" s="151"/>
      <c r="AJ174" s="151"/>
      <c r="AK174" s="151"/>
      <c r="AL174" s="151"/>
      <c r="AM174" s="152"/>
      <c r="BH174" s="1" t="s">
        <v>28</v>
      </c>
    </row>
    <row r="175" spans="1:61" ht="9.75" customHeight="1">
      <c r="A175" s="250" t="s">
        <v>267</v>
      </c>
      <c r="B175" s="250"/>
      <c r="C175" s="141" t="s">
        <v>268</v>
      </c>
      <c r="D175" s="142"/>
      <c r="E175" s="142"/>
      <c r="F175" s="142"/>
      <c r="G175" s="142"/>
      <c r="H175" s="142"/>
      <c r="I175" s="143"/>
      <c r="J175" s="158"/>
      <c r="K175" s="154"/>
      <c r="L175" s="154"/>
      <c r="M175" s="154"/>
      <c r="N175" s="154"/>
      <c r="O175" s="154"/>
      <c r="P175" s="154"/>
      <c r="Q175" s="154"/>
      <c r="R175" s="154"/>
      <c r="S175" s="154"/>
      <c r="T175" s="154"/>
      <c r="U175" s="154"/>
      <c r="V175" s="154" t="s">
        <v>36</v>
      </c>
      <c r="W175" s="154"/>
      <c r="X175" s="154"/>
      <c r="Y175" s="154"/>
      <c r="Z175" s="154"/>
      <c r="AA175" s="154"/>
      <c r="AB175" s="154"/>
      <c r="AC175" s="154"/>
      <c r="AD175" s="154"/>
      <c r="AE175" s="154"/>
      <c r="AF175" s="154"/>
      <c r="AG175" s="154"/>
      <c r="AH175" s="154"/>
      <c r="AI175" s="154"/>
      <c r="AJ175" s="154"/>
      <c r="AK175" s="154"/>
      <c r="AL175" s="154"/>
      <c r="AM175" s="155"/>
      <c r="BE175" s="1" t="str">
        <f ca="1">MID(CELL("address",$CI$2),2,2)</f>
        <v>CI</v>
      </c>
      <c r="BF175" s="1">
        <f>IF(TRIM($K176)="","",IF(ISERROR(MATCH($K176,$CI$3:$CI$4,0)),"INPUT_ERROR",MATCH($K176,$CI$3:$CI$4,0)))</f>
        <v>1</v>
      </c>
      <c r="BG175" s="1" t="s">
        <v>247</v>
      </c>
      <c r="BH175" s="1">
        <v>80</v>
      </c>
      <c r="BI175" s="1" t="str">
        <f>"ITEM"&amp; BH175&amp; BG175 &amp;"="&amp; $BF175</f>
        <v>ITEM80#KBN2_1=1</v>
      </c>
    </row>
    <row r="176" spans="1:61" ht="10.050000000000001" customHeight="1">
      <c r="A176" s="250"/>
      <c r="B176" s="250"/>
      <c r="C176" s="141"/>
      <c r="D176" s="142"/>
      <c r="E176" s="142"/>
      <c r="F176" s="142"/>
      <c r="G176" s="142"/>
      <c r="H176" s="142"/>
      <c r="I176" s="143"/>
      <c r="J176" s="144" t="s">
        <v>37</v>
      </c>
      <c r="K176" s="145" t="s">
        <v>733</v>
      </c>
      <c r="L176" s="145"/>
      <c r="M176" s="145"/>
      <c r="N176" s="145"/>
      <c r="O176" s="145"/>
      <c r="P176" s="145"/>
      <c r="Q176" s="145"/>
      <c r="R176" s="82" t="s">
        <v>38</v>
      </c>
      <c r="S176" s="82"/>
      <c r="T176" s="82"/>
      <c r="U176" s="82"/>
      <c r="V176" s="82" t="s">
        <v>269</v>
      </c>
      <c r="W176" s="82"/>
      <c r="X176" s="82"/>
      <c r="Y176" s="82"/>
      <c r="Z176" s="82"/>
      <c r="AA176" s="82" t="s">
        <v>270</v>
      </c>
      <c r="AB176" s="82"/>
      <c r="AC176" s="82"/>
      <c r="AD176" s="82"/>
      <c r="AE176" s="82"/>
      <c r="AF176" s="82"/>
      <c r="AG176" s="82"/>
      <c r="AH176" s="82"/>
      <c r="AI176" s="82"/>
      <c r="AJ176" s="82"/>
      <c r="AK176" s="82"/>
      <c r="AL176" s="82"/>
      <c r="AM176" s="138"/>
      <c r="BH176" s="1" t="s">
        <v>28</v>
      </c>
    </row>
    <row r="177" spans="1:61" ht="9.75" customHeight="1">
      <c r="A177" s="250"/>
      <c r="B177" s="250"/>
      <c r="C177" s="141"/>
      <c r="D177" s="142"/>
      <c r="E177" s="142"/>
      <c r="F177" s="142"/>
      <c r="G177" s="142"/>
      <c r="H177" s="142"/>
      <c r="I177" s="143"/>
      <c r="J177" s="144"/>
      <c r="K177" s="145"/>
      <c r="L177" s="145"/>
      <c r="M177" s="145"/>
      <c r="N177" s="145"/>
      <c r="O177" s="145"/>
      <c r="P177" s="145"/>
      <c r="Q177" s="145"/>
      <c r="R177" s="82"/>
      <c r="S177" s="82"/>
      <c r="T177" s="82"/>
      <c r="U177" s="82"/>
      <c r="V177" s="82"/>
      <c r="W177" s="82"/>
      <c r="X177" s="82"/>
      <c r="Y177" s="82"/>
      <c r="Z177" s="82"/>
      <c r="AA177" s="82"/>
      <c r="AB177" s="82"/>
      <c r="AC177" s="82"/>
      <c r="AD177" s="82"/>
      <c r="AE177" s="82"/>
      <c r="AF177" s="82"/>
      <c r="AG177" s="82"/>
      <c r="AH177" s="82"/>
      <c r="AI177" s="82"/>
      <c r="AJ177" s="82"/>
      <c r="AK177" s="82"/>
      <c r="AL177" s="82"/>
      <c r="AM177" s="138"/>
      <c r="BH177" s="1" t="s">
        <v>28</v>
      </c>
    </row>
    <row r="178" spans="1:61" ht="9.75" customHeight="1">
      <c r="A178" s="250"/>
      <c r="B178" s="250"/>
      <c r="C178" s="123"/>
      <c r="D178" s="124"/>
      <c r="E178" s="124"/>
      <c r="F178" s="124"/>
      <c r="G178" s="124"/>
      <c r="H178" s="124"/>
      <c r="I178" s="125"/>
      <c r="J178" s="157"/>
      <c r="K178" s="98"/>
      <c r="L178" s="98"/>
      <c r="M178" s="98"/>
      <c r="N178" s="98"/>
      <c r="O178" s="98"/>
      <c r="P178" s="98"/>
      <c r="Q178" s="98"/>
      <c r="R178" s="98"/>
      <c r="S178" s="98"/>
      <c r="T178" s="98"/>
      <c r="U178" s="98"/>
      <c r="V178" s="98"/>
      <c r="W178" s="98"/>
      <c r="X178" s="98"/>
      <c r="Y178" s="98"/>
      <c r="Z178" s="98"/>
      <c r="AA178" s="98"/>
      <c r="AB178" s="98"/>
      <c r="AC178" s="98"/>
      <c r="AD178" s="98"/>
      <c r="AE178" s="98"/>
      <c r="AF178" s="98"/>
      <c r="AG178" s="98"/>
      <c r="AH178" s="98"/>
      <c r="AI178" s="98"/>
      <c r="AJ178" s="98"/>
      <c r="AK178" s="98"/>
      <c r="AL178" s="98"/>
      <c r="AM178" s="156"/>
      <c r="BH178" s="1" t="s">
        <v>28</v>
      </c>
    </row>
    <row r="179" spans="1:61" ht="10.050000000000001" customHeight="1">
      <c r="A179" s="250"/>
      <c r="B179" s="250"/>
      <c r="C179" s="120" t="s">
        <v>271</v>
      </c>
      <c r="D179" s="121"/>
      <c r="E179" s="121"/>
      <c r="F179" s="121"/>
      <c r="G179" s="121"/>
      <c r="H179" s="121"/>
      <c r="I179" s="122"/>
      <c r="J179" s="260" t="s">
        <v>734</v>
      </c>
      <c r="K179" s="260"/>
      <c r="L179" s="260"/>
      <c r="M179" s="260"/>
      <c r="N179" s="260"/>
      <c r="O179" s="260"/>
      <c r="P179" s="260"/>
      <c r="Q179" s="260"/>
      <c r="R179" s="260"/>
      <c r="S179" s="260"/>
      <c r="T179" s="260"/>
      <c r="U179" s="260"/>
      <c r="V179" s="260"/>
      <c r="W179" s="260"/>
      <c r="X179" s="260"/>
      <c r="Y179" s="260"/>
      <c r="Z179" s="260"/>
      <c r="AA179" s="260"/>
      <c r="AB179" s="260"/>
      <c r="AC179" s="260"/>
      <c r="AD179" s="260"/>
      <c r="AE179" s="260"/>
      <c r="AF179" s="260"/>
      <c r="AG179" s="260"/>
      <c r="AH179" s="260"/>
      <c r="AI179" s="260"/>
      <c r="AJ179" s="260"/>
      <c r="AK179" s="260"/>
      <c r="AL179" s="260"/>
      <c r="AM179" s="260"/>
      <c r="BG179" s="1" t="s">
        <v>247</v>
      </c>
      <c r="BH179" s="1">
        <v>81</v>
      </c>
      <c r="BI179" s="1" t="str">
        <f>"ITEM"&amp;BH179&amp; BG179 &amp;"="&amp; IF(TRIM($J179)="","",$J179)</f>
        <v>ITEM81#KBN2_1=再委託を行う際は、契約書に基づき、再委託する業務範囲や再委託の条件、再委託に対する管理方法等を書面において確認した上で、承諾を行っている。</v>
      </c>
    </row>
    <row r="180" spans="1:61" ht="9.75" customHeight="1">
      <c r="A180" s="250"/>
      <c r="B180" s="250"/>
      <c r="C180" s="141"/>
      <c r="D180" s="142"/>
      <c r="E180" s="142"/>
      <c r="F180" s="142"/>
      <c r="G180" s="142"/>
      <c r="H180" s="142"/>
      <c r="I180" s="143"/>
      <c r="J180" s="27"/>
      <c r="K180" s="27"/>
      <c r="L180" s="27"/>
      <c r="M180" s="27"/>
      <c r="N180" s="27"/>
      <c r="O180" s="27"/>
      <c r="P180" s="27"/>
      <c r="Q180" s="27"/>
      <c r="R180" s="27"/>
      <c r="S180" s="27"/>
      <c r="T180" s="27"/>
      <c r="U180" s="27"/>
      <c r="V180" s="27"/>
      <c r="W180" s="27"/>
      <c r="X180" s="27"/>
      <c r="Y180" s="27"/>
      <c r="Z180" s="27"/>
      <c r="AA180" s="27"/>
      <c r="AB180" s="27"/>
      <c r="AC180" s="27"/>
      <c r="AD180" s="27"/>
      <c r="AE180" s="27"/>
      <c r="AF180" s="27"/>
      <c r="AG180" s="27"/>
      <c r="AH180" s="27"/>
      <c r="AI180" s="27"/>
      <c r="AJ180" s="27"/>
      <c r="AK180" s="27"/>
      <c r="AL180" s="27"/>
      <c r="AM180" s="27"/>
      <c r="BH180" s="1" t="s">
        <v>28</v>
      </c>
    </row>
    <row r="181" spans="1:61" ht="9.75" customHeight="1">
      <c r="A181" s="250"/>
      <c r="B181" s="250"/>
      <c r="C181" s="123"/>
      <c r="D181" s="124"/>
      <c r="E181" s="124"/>
      <c r="F181" s="124"/>
      <c r="G181" s="124"/>
      <c r="H181" s="124"/>
      <c r="I181" s="125"/>
      <c r="J181" s="27"/>
      <c r="K181" s="27"/>
      <c r="L181" s="27"/>
      <c r="M181" s="27"/>
      <c r="N181" s="27"/>
      <c r="O181" s="27"/>
      <c r="P181" s="27"/>
      <c r="Q181" s="27"/>
      <c r="R181" s="27"/>
      <c r="S181" s="27"/>
      <c r="T181" s="27"/>
      <c r="U181" s="27"/>
      <c r="V181" s="27"/>
      <c r="W181" s="27"/>
      <c r="X181" s="27"/>
      <c r="Y181" s="27"/>
      <c r="Z181" s="27"/>
      <c r="AA181" s="27"/>
      <c r="AB181" s="27"/>
      <c r="AC181" s="27"/>
      <c r="AD181" s="27"/>
      <c r="AE181" s="27"/>
      <c r="AF181" s="27"/>
      <c r="AG181" s="27"/>
      <c r="AH181" s="27"/>
      <c r="AI181" s="27"/>
      <c r="AJ181" s="27"/>
      <c r="AK181" s="27"/>
      <c r="AL181" s="27"/>
      <c r="AM181" s="27"/>
      <c r="BH181" s="1" t="s">
        <v>28</v>
      </c>
    </row>
    <row r="182" spans="1:61" ht="10.050000000000001" customHeight="1">
      <c r="A182" s="250"/>
      <c r="B182" s="250"/>
      <c r="C182" s="120" t="s">
        <v>272</v>
      </c>
      <c r="D182" s="121"/>
      <c r="E182" s="121"/>
      <c r="F182" s="121"/>
      <c r="G182" s="121"/>
      <c r="H182" s="121"/>
      <c r="I182" s="122"/>
      <c r="J182" s="136" t="s">
        <v>735</v>
      </c>
      <c r="K182" s="126"/>
      <c r="L182" s="126"/>
      <c r="M182" s="126"/>
      <c r="N182" s="126"/>
      <c r="O182" s="126"/>
      <c r="P182" s="126"/>
      <c r="Q182" s="126"/>
      <c r="R182" s="126"/>
      <c r="S182" s="126"/>
      <c r="T182" s="126"/>
      <c r="U182" s="126"/>
      <c r="V182" s="126"/>
      <c r="W182" s="126"/>
      <c r="X182" s="126"/>
      <c r="Y182" s="126"/>
      <c r="Z182" s="126"/>
      <c r="AA182" s="126"/>
      <c r="AB182" s="126"/>
      <c r="AC182" s="126"/>
      <c r="AD182" s="126"/>
      <c r="AE182" s="126"/>
      <c r="AF182" s="126"/>
      <c r="AG182" s="126"/>
      <c r="AH182" s="126"/>
      <c r="AI182" s="126"/>
      <c r="AJ182" s="126"/>
      <c r="AK182" s="126"/>
      <c r="AL182" s="126"/>
      <c r="AM182" s="127"/>
      <c r="BG182" s="1" t="s">
        <v>247</v>
      </c>
      <c r="BH182" s="1">
        <v>82</v>
      </c>
      <c r="BI182" s="1" t="str">
        <f>"ITEM"&amp;BH182&amp; BG182 &amp;"="&amp; IF(TRIM($J182)="","",$J182)</f>
        <v>ITEM82#KBN2_1=都道府県サーバの運用及び監視に関する業務。再委託する業務は、直接本人確認情報に係わらない（直接本人確認情報にアクセスできず、閲覧・更新・削除等を行わない）業務を対象とする。</v>
      </c>
    </row>
    <row r="183" spans="1:61" ht="9.75" customHeight="1">
      <c r="A183" s="250"/>
      <c r="B183" s="250"/>
      <c r="C183" s="141"/>
      <c r="D183" s="142"/>
      <c r="E183" s="142"/>
      <c r="F183" s="142"/>
      <c r="G183" s="142"/>
      <c r="H183" s="142"/>
      <c r="I183" s="143"/>
      <c r="J183" s="150"/>
      <c r="K183" s="151"/>
      <c r="L183" s="151"/>
      <c r="M183" s="151"/>
      <c r="N183" s="151"/>
      <c r="O183" s="151"/>
      <c r="P183" s="151"/>
      <c r="Q183" s="151"/>
      <c r="R183" s="151"/>
      <c r="S183" s="151"/>
      <c r="T183" s="151"/>
      <c r="U183" s="151"/>
      <c r="V183" s="151"/>
      <c r="W183" s="151"/>
      <c r="X183" s="151"/>
      <c r="Y183" s="151"/>
      <c r="Z183" s="151"/>
      <c r="AA183" s="151"/>
      <c r="AB183" s="151"/>
      <c r="AC183" s="151"/>
      <c r="AD183" s="151"/>
      <c r="AE183" s="151"/>
      <c r="AF183" s="151"/>
      <c r="AG183" s="151"/>
      <c r="AH183" s="151"/>
      <c r="AI183" s="151"/>
      <c r="AJ183" s="151"/>
      <c r="AK183" s="151"/>
      <c r="AL183" s="151"/>
      <c r="AM183" s="152"/>
      <c r="BH183" s="1" t="s">
        <v>28</v>
      </c>
    </row>
    <row r="184" spans="1:61" ht="9.75" customHeight="1">
      <c r="A184" s="250"/>
      <c r="B184" s="250"/>
      <c r="C184" s="123"/>
      <c r="D184" s="124"/>
      <c r="E184" s="124"/>
      <c r="F184" s="124"/>
      <c r="G184" s="124"/>
      <c r="H184" s="124"/>
      <c r="I184" s="125"/>
      <c r="J184" s="137"/>
      <c r="K184" s="128"/>
      <c r="L184" s="128"/>
      <c r="M184" s="128"/>
      <c r="N184" s="128"/>
      <c r="O184" s="128"/>
      <c r="P184" s="128"/>
      <c r="Q184" s="128"/>
      <c r="R184" s="128"/>
      <c r="S184" s="128"/>
      <c r="T184" s="128"/>
      <c r="U184" s="128"/>
      <c r="V184" s="128"/>
      <c r="W184" s="128"/>
      <c r="X184" s="128"/>
      <c r="Y184" s="128"/>
      <c r="Z184" s="128"/>
      <c r="AA184" s="128"/>
      <c r="AB184" s="128"/>
      <c r="AC184" s="128"/>
      <c r="AD184" s="128"/>
      <c r="AE184" s="128"/>
      <c r="AF184" s="128"/>
      <c r="AG184" s="128"/>
      <c r="AH184" s="128"/>
      <c r="AI184" s="128"/>
      <c r="AJ184" s="128"/>
      <c r="AK184" s="128"/>
      <c r="AL184" s="128"/>
      <c r="AM184" s="129"/>
      <c r="BH184" s="1" t="s">
        <v>28</v>
      </c>
    </row>
    <row r="185" spans="1:61" ht="9.75" customHeight="1">
      <c r="A185" s="170" t="s">
        <v>273</v>
      </c>
      <c r="B185" s="171"/>
      <c r="C185" s="171"/>
      <c r="D185" s="171"/>
      <c r="E185" s="171"/>
      <c r="F185" s="171"/>
      <c r="G185" s="171"/>
      <c r="H185" s="171"/>
      <c r="I185" s="171"/>
      <c r="J185" s="171"/>
      <c r="K185" s="171"/>
      <c r="L185" s="171"/>
      <c r="M185" s="171"/>
      <c r="N185" s="171"/>
      <c r="O185" s="171"/>
      <c r="P185" s="171"/>
      <c r="Q185" s="171"/>
      <c r="R185" s="171"/>
      <c r="S185" s="171"/>
      <c r="T185" s="171"/>
      <c r="U185" s="171"/>
      <c r="V185" s="171"/>
      <c r="W185" s="171"/>
      <c r="X185" s="171"/>
      <c r="Y185" s="171"/>
      <c r="Z185" s="171"/>
      <c r="AA185" s="171"/>
      <c r="AB185" s="171"/>
      <c r="AC185" s="171"/>
      <c r="AD185" s="171"/>
      <c r="AE185" s="171"/>
      <c r="AF185" s="171"/>
      <c r="AG185" s="171"/>
      <c r="AH185" s="171"/>
      <c r="AI185" s="171"/>
      <c r="AJ185" s="171"/>
      <c r="AK185" s="171"/>
      <c r="AL185" s="171"/>
      <c r="AM185" s="172"/>
    </row>
    <row r="186" spans="1:61" ht="9.75" customHeight="1">
      <c r="A186" s="176"/>
      <c r="B186" s="177"/>
      <c r="C186" s="177"/>
      <c r="D186" s="177"/>
      <c r="E186" s="177"/>
      <c r="F186" s="177"/>
      <c r="G186" s="177"/>
      <c r="H186" s="177"/>
      <c r="I186" s="177"/>
      <c r="J186" s="177"/>
      <c r="K186" s="177"/>
      <c r="L186" s="177"/>
      <c r="M186" s="177"/>
      <c r="N186" s="177"/>
      <c r="O186" s="177"/>
      <c r="P186" s="177"/>
      <c r="Q186" s="177"/>
      <c r="R186" s="177"/>
      <c r="S186" s="177"/>
      <c r="T186" s="177"/>
      <c r="U186" s="177"/>
      <c r="V186" s="177"/>
      <c r="W186" s="177"/>
      <c r="X186" s="177"/>
      <c r="Y186" s="177"/>
      <c r="Z186" s="177"/>
      <c r="AA186" s="177"/>
      <c r="AB186" s="177"/>
      <c r="AC186" s="177"/>
      <c r="AD186" s="177"/>
      <c r="AE186" s="177"/>
      <c r="AF186" s="177"/>
      <c r="AG186" s="177"/>
      <c r="AH186" s="177"/>
      <c r="AI186" s="177"/>
      <c r="AJ186" s="177"/>
      <c r="AK186" s="177"/>
      <c r="AL186" s="177"/>
      <c r="AM186" s="178"/>
    </row>
    <row r="187" spans="1:61" ht="9.75" hidden="1" customHeight="1">
      <c r="A187" s="254" t="s">
        <v>274</v>
      </c>
      <c r="B187" s="255"/>
      <c r="C187" s="255"/>
      <c r="D187" s="255"/>
      <c r="E187" s="255"/>
      <c r="F187" s="255"/>
      <c r="G187" s="255"/>
      <c r="H187" s="255"/>
      <c r="I187" s="256"/>
      <c r="J187" s="233"/>
      <c r="K187" s="234"/>
      <c r="L187" s="234"/>
      <c r="M187" s="234"/>
      <c r="N187" s="234"/>
      <c r="O187" s="234"/>
      <c r="P187" s="234"/>
      <c r="Q187" s="234"/>
      <c r="R187" s="234"/>
      <c r="S187" s="234"/>
      <c r="T187" s="234"/>
      <c r="U187" s="234"/>
      <c r="V187" s="234"/>
      <c r="W187" s="234"/>
      <c r="X187" s="234"/>
      <c r="Y187" s="234"/>
      <c r="Z187" s="234"/>
      <c r="AA187" s="234"/>
      <c r="AB187" s="234"/>
      <c r="AC187" s="234"/>
      <c r="AD187" s="234"/>
      <c r="AE187" s="234"/>
      <c r="AF187" s="234"/>
      <c r="AG187" s="234"/>
      <c r="AH187" s="234"/>
      <c r="AI187" s="234"/>
      <c r="AJ187" s="234"/>
      <c r="AK187" s="234"/>
      <c r="AL187" s="234"/>
      <c r="AM187" s="235"/>
      <c r="BG187" s="1" t="s">
        <v>275</v>
      </c>
      <c r="BH187" s="1">
        <v>64</v>
      </c>
      <c r="BI187" s="1" t="str">
        <f>"ITEM"&amp;BH187&amp; BG187 &amp;"="&amp; IF(TRIM($J187)="","",$J187)</f>
        <v>ITEM64#KBN2_2=</v>
      </c>
    </row>
    <row r="188" spans="1:61" ht="9.75" hidden="1" customHeight="1" thickBot="1">
      <c r="A188" s="230"/>
      <c r="B188" s="231"/>
      <c r="C188" s="231"/>
      <c r="D188" s="231"/>
      <c r="E188" s="231"/>
      <c r="F188" s="231"/>
      <c r="G188" s="231"/>
      <c r="H188" s="231"/>
      <c r="I188" s="232"/>
      <c r="J188" s="236"/>
      <c r="K188" s="237"/>
      <c r="L188" s="237"/>
      <c r="M188" s="237"/>
      <c r="N188" s="237"/>
      <c r="O188" s="237"/>
      <c r="P188" s="237"/>
      <c r="Q188" s="237"/>
      <c r="R188" s="237"/>
      <c r="S188" s="237"/>
      <c r="T188" s="237"/>
      <c r="U188" s="237"/>
      <c r="V188" s="237"/>
      <c r="W188" s="237"/>
      <c r="X188" s="237"/>
      <c r="Y188" s="237"/>
      <c r="Z188" s="237"/>
      <c r="AA188" s="237"/>
      <c r="AB188" s="237"/>
      <c r="AC188" s="237"/>
      <c r="AD188" s="237"/>
      <c r="AE188" s="237"/>
      <c r="AF188" s="237"/>
      <c r="AG188" s="237"/>
      <c r="AH188" s="237"/>
      <c r="AI188" s="237"/>
      <c r="AJ188" s="237"/>
      <c r="AK188" s="237"/>
      <c r="AL188" s="237"/>
      <c r="AM188" s="238"/>
      <c r="BH188" s="1" t="s">
        <v>28</v>
      </c>
    </row>
    <row r="189" spans="1:61" ht="9.75" hidden="1" customHeight="1">
      <c r="A189" s="257" t="s">
        <v>248</v>
      </c>
      <c r="B189" s="258"/>
      <c r="C189" s="258"/>
      <c r="D189" s="258"/>
      <c r="E189" s="258"/>
      <c r="F189" s="258"/>
      <c r="G189" s="258"/>
      <c r="H189" s="258"/>
      <c r="I189" s="259"/>
      <c r="J189" s="239"/>
      <c r="K189" s="239"/>
      <c r="L189" s="239"/>
      <c r="M189" s="239"/>
      <c r="N189" s="239"/>
      <c r="O189" s="239"/>
      <c r="P189" s="239"/>
      <c r="Q189" s="239"/>
      <c r="R189" s="239"/>
      <c r="S189" s="239"/>
      <c r="T189" s="239"/>
      <c r="U189" s="239"/>
      <c r="V189" s="239"/>
      <c r="W189" s="239"/>
      <c r="X189" s="239"/>
      <c r="Y189" s="239"/>
      <c r="Z189" s="239"/>
      <c r="AA189" s="239"/>
      <c r="AB189" s="239"/>
      <c r="AC189" s="239"/>
      <c r="AD189" s="239"/>
      <c r="AE189" s="239"/>
      <c r="AF189" s="239"/>
      <c r="AG189" s="239"/>
      <c r="AH189" s="239"/>
      <c r="AI189" s="239"/>
      <c r="AJ189" s="239"/>
      <c r="AK189" s="239"/>
      <c r="AL189" s="239"/>
      <c r="AM189" s="239"/>
      <c r="BG189" s="1" t="s">
        <v>275</v>
      </c>
      <c r="BH189" s="1">
        <v>65</v>
      </c>
      <c r="BI189" s="1" t="str">
        <f>"ITEM"&amp;BH189&amp; BG189 &amp;"="&amp; IF(TRIM($J189)="","",$J189)</f>
        <v>ITEM65#KBN2_2=</v>
      </c>
    </row>
    <row r="190" spans="1:61" ht="9.75" hidden="1" customHeight="1">
      <c r="A190" s="123"/>
      <c r="B190" s="124"/>
      <c r="C190" s="124"/>
      <c r="D190" s="124"/>
      <c r="E190" s="124"/>
      <c r="F190" s="124"/>
      <c r="G190" s="124"/>
      <c r="H190" s="124"/>
      <c r="I190" s="125"/>
      <c r="J190" s="27"/>
      <c r="K190" s="27"/>
      <c r="L190" s="27"/>
      <c r="M190" s="27"/>
      <c r="N190" s="27"/>
      <c r="O190" s="27"/>
      <c r="P190" s="27"/>
      <c r="Q190" s="27"/>
      <c r="R190" s="27"/>
      <c r="S190" s="27"/>
      <c r="T190" s="27"/>
      <c r="U190" s="27"/>
      <c r="V190" s="27"/>
      <c r="W190" s="27"/>
      <c r="X190" s="27"/>
      <c r="Y190" s="27"/>
      <c r="Z190" s="27"/>
      <c r="AA190" s="27"/>
      <c r="AB190" s="27"/>
      <c r="AC190" s="27"/>
      <c r="AD190" s="27"/>
      <c r="AE190" s="27"/>
      <c r="AF190" s="27"/>
      <c r="AG190" s="27"/>
      <c r="AH190" s="27"/>
      <c r="AI190" s="27"/>
      <c r="AJ190" s="27"/>
      <c r="AK190" s="27"/>
      <c r="AL190" s="27"/>
      <c r="AM190" s="27"/>
      <c r="BH190" s="1" t="s">
        <v>28</v>
      </c>
    </row>
    <row r="191" spans="1:61" ht="9.75" hidden="1" customHeight="1">
      <c r="A191" s="120" t="s">
        <v>249</v>
      </c>
      <c r="B191" s="121"/>
      <c r="C191" s="121"/>
      <c r="D191" s="121"/>
      <c r="E191" s="121"/>
      <c r="F191" s="121"/>
      <c r="G191" s="121"/>
      <c r="H191" s="121"/>
      <c r="I191" s="122"/>
      <c r="J191" s="190"/>
      <c r="K191" s="191"/>
      <c r="L191" s="191"/>
      <c r="M191" s="191"/>
      <c r="N191" s="191"/>
      <c r="O191" s="191"/>
      <c r="P191" s="191"/>
      <c r="Q191" s="191"/>
      <c r="R191" s="191"/>
      <c r="S191" s="191"/>
      <c r="T191" s="191"/>
      <c r="U191" s="191"/>
      <c r="V191" s="154" t="s">
        <v>36</v>
      </c>
      <c r="W191" s="154"/>
      <c r="X191" s="154"/>
      <c r="Y191" s="154"/>
      <c r="Z191" s="154"/>
      <c r="AA191" s="154"/>
      <c r="AB191" s="154"/>
      <c r="AC191" s="154"/>
      <c r="AD191" s="154"/>
      <c r="AE191" s="154"/>
      <c r="AF191" s="154"/>
      <c r="AG191" s="154"/>
      <c r="AH191" s="154"/>
      <c r="AI191" s="154"/>
      <c r="AJ191" s="154"/>
      <c r="AK191" s="154"/>
      <c r="AL191" s="154"/>
      <c r="AM191" s="155"/>
      <c r="BE191" s="1" t="str">
        <f ca="1">MID(CELL("address",$CG$2),2,2)</f>
        <v>CG</v>
      </c>
      <c r="BF191" s="1" t="str">
        <f>IF(TRIM($K192)="","",IF(ISERROR(MATCH($K192,$CG$3:$CG$4,0)),"INPUT_ERROR",MATCH($K192,$CG$3:$CG$4,0)))</f>
        <v/>
      </c>
      <c r="BG191" s="1" t="s">
        <v>275</v>
      </c>
      <c r="BH191" s="1">
        <v>66</v>
      </c>
      <c r="BI191" s="1" t="str">
        <f>"ITEM"&amp; BH191&amp; BG191 &amp;"="&amp; $BF191</f>
        <v>ITEM66#KBN2_2=</v>
      </c>
    </row>
    <row r="192" spans="1:61" ht="9.75" hidden="1" customHeight="1">
      <c r="A192" s="141"/>
      <c r="B192" s="142"/>
      <c r="C192" s="142"/>
      <c r="D192" s="142"/>
      <c r="E192" s="142"/>
      <c r="F192" s="142"/>
      <c r="G192" s="142"/>
      <c r="H192" s="142"/>
      <c r="I192" s="143"/>
      <c r="J192" s="144" t="s">
        <v>37</v>
      </c>
      <c r="K192" s="145"/>
      <c r="L192" s="145"/>
      <c r="M192" s="145"/>
      <c r="N192" s="145"/>
      <c r="O192" s="145"/>
      <c r="P192" s="145"/>
      <c r="Q192" s="145"/>
      <c r="R192" s="145"/>
      <c r="S192" s="145"/>
      <c r="T192" s="82" t="s">
        <v>38</v>
      </c>
      <c r="U192" s="82"/>
      <c r="V192" s="82" t="s">
        <v>250</v>
      </c>
      <c r="W192" s="82"/>
      <c r="X192" s="82"/>
      <c r="Y192" s="82"/>
      <c r="Z192" s="82"/>
      <c r="AA192" s="82"/>
      <c r="AB192" s="82"/>
      <c r="AC192" s="82"/>
      <c r="AD192" s="82"/>
      <c r="AE192" s="82"/>
      <c r="AF192" s="82"/>
      <c r="AG192" s="82"/>
      <c r="AH192" s="82"/>
      <c r="AI192" s="82"/>
      <c r="AJ192" s="82"/>
      <c r="AK192" s="82"/>
      <c r="AL192" s="82"/>
      <c r="AM192" s="138"/>
    </row>
    <row r="193" spans="1:61" ht="9.75" hidden="1" customHeight="1">
      <c r="A193" s="141"/>
      <c r="B193" s="142"/>
      <c r="C193" s="142"/>
      <c r="D193" s="142"/>
      <c r="E193" s="142"/>
      <c r="F193" s="142"/>
      <c r="G193" s="142"/>
      <c r="H193" s="142"/>
      <c r="I193" s="143"/>
      <c r="J193" s="144"/>
      <c r="K193" s="145"/>
      <c r="L193" s="145"/>
      <c r="M193" s="145"/>
      <c r="N193" s="145"/>
      <c r="O193" s="145"/>
      <c r="P193" s="145"/>
      <c r="Q193" s="145"/>
      <c r="R193" s="145"/>
      <c r="S193" s="145"/>
      <c r="T193" s="82"/>
      <c r="U193" s="82"/>
      <c r="V193" s="82" t="s">
        <v>251</v>
      </c>
      <c r="W193" s="82"/>
      <c r="X193" s="82"/>
      <c r="Y193" s="82"/>
      <c r="Z193" s="82"/>
      <c r="AA193" s="82"/>
      <c r="AB193" s="82"/>
      <c r="AC193" s="82"/>
      <c r="AD193" s="82"/>
      <c r="AE193" s="82"/>
      <c r="AF193" s="82"/>
      <c r="AG193" s="82"/>
      <c r="AH193" s="82"/>
      <c r="AI193" s="82"/>
      <c r="AJ193" s="82"/>
      <c r="AK193" s="82"/>
      <c r="AL193" s="82"/>
      <c r="AM193" s="138"/>
    </row>
    <row r="194" spans="1:61" ht="9.75" hidden="1" customHeight="1">
      <c r="A194" s="141"/>
      <c r="B194" s="142"/>
      <c r="C194" s="142"/>
      <c r="D194" s="142"/>
      <c r="E194" s="142"/>
      <c r="F194" s="142"/>
      <c r="G194" s="142"/>
      <c r="H194" s="142"/>
      <c r="I194" s="143"/>
      <c r="J194" s="194"/>
      <c r="K194" s="195"/>
      <c r="L194" s="195"/>
      <c r="M194" s="195"/>
      <c r="N194" s="195"/>
      <c r="O194" s="195"/>
      <c r="P194" s="195"/>
      <c r="Q194" s="195"/>
      <c r="R194" s="195"/>
      <c r="S194" s="195"/>
      <c r="T194" s="195"/>
      <c r="U194" s="195"/>
      <c r="V194" s="195"/>
      <c r="W194" s="195"/>
      <c r="X194" s="195"/>
      <c r="Y194" s="195"/>
      <c r="Z194" s="195"/>
      <c r="AA194" s="195"/>
      <c r="AB194" s="195"/>
      <c r="AC194" s="195"/>
      <c r="AD194" s="195"/>
      <c r="AE194" s="195"/>
      <c r="AF194" s="195"/>
      <c r="AG194" s="195"/>
      <c r="AH194" s="195"/>
      <c r="AI194" s="195"/>
      <c r="AJ194" s="195"/>
      <c r="AK194" s="195"/>
      <c r="AL194" s="195"/>
      <c r="AM194" s="196"/>
    </row>
    <row r="195" spans="1:61" ht="9.75" hidden="1" customHeight="1">
      <c r="A195" s="141"/>
      <c r="B195" s="142"/>
      <c r="C195" s="143"/>
      <c r="D195" s="120" t="s">
        <v>252</v>
      </c>
      <c r="E195" s="121"/>
      <c r="F195" s="121"/>
      <c r="G195" s="121"/>
      <c r="H195" s="121"/>
      <c r="I195" s="122"/>
      <c r="J195" s="158"/>
      <c r="K195" s="154"/>
      <c r="L195" s="154"/>
      <c r="M195" s="154"/>
      <c r="N195" s="154"/>
      <c r="O195" s="154"/>
      <c r="P195" s="154"/>
      <c r="Q195" s="154"/>
      <c r="R195" s="154"/>
      <c r="S195" s="154"/>
      <c r="T195" s="154"/>
      <c r="U195" s="154"/>
      <c r="V195" s="154" t="s">
        <v>36</v>
      </c>
      <c r="W195" s="154"/>
      <c r="X195" s="154"/>
      <c r="Y195" s="154"/>
      <c r="Z195" s="154"/>
      <c r="AA195" s="154"/>
      <c r="AB195" s="154"/>
      <c r="AC195" s="154"/>
      <c r="AD195" s="154"/>
      <c r="AE195" s="154"/>
      <c r="AF195" s="154"/>
      <c r="AG195" s="154"/>
      <c r="AH195" s="154"/>
      <c r="AI195" s="154"/>
      <c r="AJ195" s="154"/>
      <c r="AK195" s="154"/>
      <c r="AL195" s="154"/>
      <c r="AM195" s="155"/>
      <c r="BE195" s="1" t="str">
        <f ca="1">MID(CELL("address",$CB$2),2,2)</f>
        <v>CB</v>
      </c>
      <c r="BF195" s="1" t="str">
        <f>IF(TRIM($K197)="","",IF(ISERROR(MATCH($K197,$CB$3:$CB$7,0)),"INPUT_ERROR",MATCH($K197,$CB$3:$CB$7,0)))</f>
        <v/>
      </c>
      <c r="BG195" s="1" t="s">
        <v>275</v>
      </c>
      <c r="BH195" s="1">
        <v>67</v>
      </c>
      <c r="BI195" s="1" t="str">
        <f>"ITEM"&amp; BH195&amp; BG195 &amp;"="&amp; $BF195</f>
        <v>ITEM67#KBN2_2=</v>
      </c>
    </row>
    <row r="196" spans="1:61" ht="9.75" hidden="1" customHeight="1">
      <c r="A196" s="141"/>
      <c r="B196" s="142"/>
      <c r="C196" s="143"/>
      <c r="D196" s="141"/>
      <c r="E196" s="142"/>
      <c r="F196" s="142"/>
      <c r="G196" s="142"/>
      <c r="H196" s="142"/>
      <c r="I196" s="143"/>
      <c r="J196" s="189"/>
      <c r="K196" s="82"/>
      <c r="L196" s="82"/>
      <c r="M196" s="82"/>
      <c r="N196" s="82"/>
      <c r="O196" s="82"/>
      <c r="P196" s="82"/>
      <c r="Q196" s="82"/>
      <c r="R196" s="82"/>
      <c r="S196" s="82"/>
      <c r="T196" s="82"/>
      <c r="U196" s="82"/>
      <c r="V196" s="82" t="s">
        <v>163</v>
      </c>
      <c r="W196" s="82"/>
      <c r="X196" s="82"/>
      <c r="Y196" s="82"/>
      <c r="Z196" s="82"/>
      <c r="AA196" s="82"/>
      <c r="AB196" s="82"/>
      <c r="AC196" s="82"/>
      <c r="AD196" s="82"/>
      <c r="AE196" s="82"/>
      <c r="AF196" s="82"/>
      <c r="AG196" s="82"/>
      <c r="AH196" s="82"/>
      <c r="AI196" s="82"/>
      <c r="AJ196" s="82"/>
      <c r="AK196" s="82"/>
      <c r="AL196" s="82"/>
      <c r="AM196" s="138"/>
      <c r="BH196" s="1" t="s">
        <v>28</v>
      </c>
    </row>
    <row r="197" spans="1:61" ht="9.75" hidden="1" customHeight="1">
      <c r="A197" s="141"/>
      <c r="B197" s="142"/>
      <c r="C197" s="143"/>
      <c r="D197" s="141"/>
      <c r="E197" s="142"/>
      <c r="F197" s="142"/>
      <c r="G197" s="142"/>
      <c r="H197" s="142"/>
      <c r="I197" s="143"/>
      <c r="J197" s="144" t="s">
        <v>37</v>
      </c>
      <c r="K197" s="145"/>
      <c r="L197" s="145"/>
      <c r="M197" s="145"/>
      <c r="N197" s="145"/>
      <c r="O197" s="145"/>
      <c r="P197" s="145"/>
      <c r="Q197" s="145"/>
      <c r="R197" s="145"/>
      <c r="S197" s="145"/>
      <c r="T197" s="82" t="s">
        <v>38</v>
      </c>
      <c r="U197" s="82"/>
      <c r="V197" s="82" t="s">
        <v>253</v>
      </c>
      <c r="W197" s="82"/>
      <c r="X197" s="82"/>
      <c r="Y197" s="82"/>
      <c r="Z197" s="82"/>
      <c r="AA197" s="82"/>
      <c r="AB197" s="82"/>
      <c r="AC197" s="82"/>
      <c r="AD197" s="82"/>
      <c r="AE197" s="82"/>
      <c r="AF197" s="82"/>
      <c r="AG197" s="82"/>
      <c r="AH197" s="82"/>
      <c r="AI197" s="82"/>
      <c r="AJ197" s="82"/>
      <c r="AK197" s="82"/>
      <c r="AL197" s="82"/>
      <c r="AM197" s="138"/>
      <c r="BH197" s="1" t="s">
        <v>28</v>
      </c>
    </row>
    <row r="198" spans="1:61" ht="9.75" hidden="1" customHeight="1">
      <c r="A198" s="141"/>
      <c r="B198" s="142"/>
      <c r="C198" s="143"/>
      <c r="D198" s="141"/>
      <c r="E198" s="142"/>
      <c r="F198" s="142"/>
      <c r="G198" s="142"/>
      <c r="H198" s="142"/>
      <c r="I198" s="143"/>
      <c r="J198" s="144"/>
      <c r="K198" s="145"/>
      <c r="L198" s="145"/>
      <c r="M198" s="145"/>
      <c r="N198" s="145"/>
      <c r="O198" s="145"/>
      <c r="P198" s="145"/>
      <c r="Q198" s="145"/>
      <c r="R198" s="145"/>
      <c r="S198" s="145"/>
      <c r="T198" s="82"/>
      <c r="U198" s="82"/>
      <c r="V198" s="82" t="s">
        <v>254</v>
      </c>
      <c r="W198" s="82"/>
      <c r="X198" s="82"/>
      <c r="Y198" s="82"/>
      <c r="Z198" s="82"/>
      <c r="AA198" s="82"/>
      <c r="AB198" s="82"/>
      <c r="AC198" s="82"/>
      <c r="AD198" s="82"/>
      <c r="AE198" s="82"/>
      <c r="AF198" s="82"/>
      <c r="AG198" s="82"/>
      <c r="AH198" s="82"/>
      <c r="AI198" s="82"/>
      <c r="AJ198" s="82"/>
      <c r="AK198" s="82"/>
      <c r="AL198" s="82"/>
      <c r="AM198" s="138"/>
      <c r="BH198" s="1" t="s">
        <v>28</v>
      </c>
    </row>
    <row r="199" spans="1:61" ht="9.75" hidden="1" customHeight="1">
      <c r="A199" s="141"/>
      <c r="B199" s="142"/>
      <c r="C199" s="143"/>
      <c r="D199" s="141"/>
      <c r="E199" s="142"/>
      <c r="F199" s="142"/>
      <c r="G199" s="142"/>
      <c r="H199" s="142"/>
      <c r="I199" s="143"/>
      <c r="J199" s="189"/>
      <c r="K199" s="82"/>
      <c r="L199" s="82"/>
      <c r="M199" s="82"/>
      <c r="N199" s="82"/>
      <c r="O199" s="82"/>
      <c r="P199" s="82"/>
      <c r="Q199" s="82"/>
      <c r="R199" s="82"/>
      <c r="S199" s="82"/>
      <c r="T199" s="82"/>
      <c r="U199" s="82"/>
      <c r="V199" s="82" t="s">
        <v>255</v>
      </c>
      <c r="W199" s="82"/>
      <c r="X199" s="82"/>
      <c r="Y199" s="82"/>
      <c r="Z199" s="82"/>
      <c r="AA199" s="82"/>
      <c r="AB199" s="82"/>
      <c r="AC199" s="82"/>
      <c r="AD199" s="82"/>
      <c r="AE199" s="82"/>
      <c r="AF199" s="82"/>
      <c r="AG199" s="82"/>
      <c r="AH199" s="82"/>
      <c r="AI199" s="82"/>
      <c r="AJ199" s="82"/>
      <c r="AK199" s="82"/>
      <c r="AL199" s="82"/>
      <c r="AM199" s="138"/>
      <c r="BH199" s="1" t="s">
        <v>28</v>
      </c>
    </row>
    <row r="200" spans="1:61" ht="9.75" hidden="1" customHeight="1">
      <c r="A200" s="141"/>
      <c r="B200" s="142"/>
      <c r="C200" s="143"/>
      <c r="D200" s="123"/>
      <c r="E200" s="124"/>
      <c r="F200" s="124"/>
      <c r="G200" s="124"/>
      <c r="H200" s="124"/>
      <c r="I200" s="125"/>
      <c r="J200" s="157"/>
      <c r="K200" s="98"/>
      <c r="L200" s="98"/>
      <c r="M200" s="98"/>
      <c r="N200" s="98"/>
      <c r="O200" s="98"/>
      <c r="P200" s="98"/>
      <c r="Q200" s="98"/>
      <c r="R200" s="98"/>
      <c r="S200" s="98"/>
      <c r="T200" s="98"/>
      <c r="U200" s="98"/>
      <c r="V200" s="98" t="s">
        <v>256</v>
      </c>
      <c r="W200" s="98"/>
      <c r="X200" s="98"/>
      <c r="Y200" s="98"/>
      <c r="Z200" s="98"/>
      <c r="AA200" s="98"/>
      <c r="AB200" s="98"/>
      <c r="AC200" s="98"/>
      <c r="AD200" s="98"/>
      <c r="AE200" s="98"/>
      <c r="AF200" s="98"/>
      <c r="AG200" s="98"/>
      <c r="AH200" s="98"/>
      <c r="AI200" s="98"/>
      <c r="AJ200" s="98"/>
      <c r="AK200" s="98"/>
      <c r="AL200" s="98"/>
      <c r="AM200" s="156"/>
      <c r="BH200" s="1" t="s">
        <v>28</v>
      </c>
    </row>
    <row r="201" spans="1:61" ht="9.75" hidden="1" customHeight="1">
      <c r="A201" s="141"/>
      <c r="B201" s="142"/>
      <c r="C201" s="143"/>
      <c r="D201" s="120" t="s">
        <v>257</v>
      </c>
      <c r="E201" s="121"/>
      <c r="F201" s="121"/>
      <c r="G201" s="121"/>
      <c r="H201" s="121"/>
      <c r="I201" s="122"/>
      <c r="J201" s="136"/>
      <c r="K201" s="126"/>
      <c r="L201" s="126"/>
      <c r="M201" s="126"/>
      <c r="N201" s="126"/>
      <c r="O201" s="126"/>
      <c r="P201" s="126"/>
      <c r="Q201" s="126"/>
      <c r="R201" s="126"/>
      <c r="S201" s="126"/>
      <c r="T201" s="126"/>
      <c r="U201" s="126"/>
      <c r="V201" s="126"/>
      <c r="W201" s="126"/>
      <c r="X201" s="126"/>
      <c r="Y201" s="126"/>
      <c r="Z201" s="126"/>
      <c r="AA201" s="126"/>
      <c r="AB201" s="126"/>
      <c r="AC201" s="126"/>
      <c r="AD201" s="126"/>
      <c r="AE201" s="126"/>
      <c r="AF201" s="126"/>
      <c r="AG201" s="126"/>
      <c r="AH201" s="126"/>
      <c r="AI201" s="126"/>
      <c r="AJ201" s="126"/>
      <c r="AK201" s="126"/>
      <c r="AL201" s="126"/>
      <c r="AM201" s="127"/>
      <c r="BG201" s="1" t="s">
        <v>275</v>
      </c>
      <c r="BH201" s="1">
        <v>68</v>
      </c>
      <c r="BI201" s="1" t="str">
        <f>"ITEM"&amp;BH201&amp; BG201 &amp;"="&amp; IF(TRIM($J201)="","",$J201)</f>
        <v>ITEM68#KBN2_2=</v>
      </c>
    </row>
    <row r="202" spans="1:61" ht="9.75" hidden="1" customHeight="1">
      <c r="A202" s="141"/>
      <c r="B202" s="142"/>
      <c r="C202" s="143"/>
      <c r="D202" s="141"/>
      <c r="E202" s="142"/>
      <c r="F202" s="142"/>
      <c r="G202" s="142"/>
      <c r="H202" s="142"/>
      <c r="I202" s="143"/>
      <c r="J202" s="150"/>
      <c r="K202" s="151"/>
      <c r="L202" s="151"/>
      <c r="M202" s="151"/>
      <c r="N202" s="151"/>
      <c r="O202" s="151"/>
      <c r="P202" s="151"/>
      <c r="Q202" s="151"/>
      <c r="R202" s="151"/>
      <c r="S202" s="151"/>
      <c r="T202" s="151"/>
      <c r="U202" s="151"/>
      <c r="V202" s="151"/>
      <c r="W202" s="151"/>
      <c r="X202" s="151"/>
      <c r="Y202" s="151"/>
      <c r="Z202" s="151"/>
      <c r="AA202" s="151"/>
      <c r="AB202" s="151"/>
      <c r="AC202" s="151"/>
      <c r="AD202" s="151"/>
      <c r="AE202" s="151"/>
      <c r="AF202" s="151"/>
      <c r="AG202" s="151"/>
      <c r="AH202" s="151"/>
      <c r="AI202" s="151"/>
      <c r="AJ202" s="151"/>
      <c r="AK202" s="151"/>
      <c r="AL202" s="151"/>
      <c r="AM202" s="152"/>
      <c r="BH202" s="1" t="s">
        <v>28</v>
      </c>
    </row>
    <row r="203" spans="1:61" ht="9.75" hidden="1" customHeight="1">
      <c r="A203" s="141"/>
      <c r="B203" s="142"/>
      <c r="C203" s="143"/>
      <c r="D203" s="123"/>
      <c r="E203" s="124"/>
      <c r="F203" s="124"/>
      <c r="G203" s="124"/>
      <c r="H203" s="124"/>
      <c r="I203" s="125"/>
      <c r="J203" s="150"/>
      <c r="K203" s="151"/>
      <c r="L203" s="151"/>
      <c r="M203" s="151"/>
      <c r="N203" s="151"/>
      <c r="O203" s="151"/>
      <c r="P203" s="151"/>
      <c r="Q203" s="151"/>
      <c r="R203" s="151"/>
      <c r="S203" s="151"/>
      <c r="T203" s="151"/>
      <c r="U203" s="151"/>
      <c r="V203" s="151"/>
      <c r="W203" s="151"/>
      <c r="X203" s="151"/>
      <c r="Y203" s="151"/>
      <c r="Z203" s="151"/>
      <c r="AA203" s="151"/>
      <c r="AB203" s="151"/>
      <c r="AC203" s="151"/>
      <c r="AD203" s="151"/>
      <c r="AE203" s="151"/>
      <c r="AF203" s="151"/>
      <c r="AG203" s="151"/>
      <c r="AH203" s="151"/>
      <c r="AI203" s="151"/>
      <c r="AJ203" s="151"/>
      <c r="AK203" s="151"/>
      <c r="AL203" s="151"/>
      <c r="AM203" s="152"/>
    </row>
    <row r="204" spans="1:61" ht="9.75" hidden="1" customHeight="1">
      <c r="A204" s="141"/>
      <c r="B204" s="142"/>
      <c r="C204" s="143"/>
      <c r="D204" s="120" t="s">
        <v>199</v>
      </c>
      <c r="E204" s="121"/>
      <c r="F204" s="121"/>
      <c r="G204" s="121"/>
      <c r="H204" s="121"/>
      <c r="I204" s="122"/>
      <c r="J204" s="136"/>
      <c r="K204" s="126"/>
      <c r="L204" s="126"/>
      <c r="M204" s="126"/>
      <c r="N204" s="126"/>
      <c r="O204" s="126"/>
      <c r="P204" s="126"/>
      <c r="Q204" s="126"/>
      <c r="R204" s="126"/>
      <c r="S204" s="126"/>
      <c r="T204" s="126"/>
      <c r="U204" s="126"/>
      <c r="V204" s="126"/>
      <c r="W204" s="126"/>
      <c r="X204" s="126"/>
      <c r="Y204" s="126"/>
      <c r="Z204" s="126"/>
      <c r="AA204" s="126"/>
      <c r="AB204" s="126"/>
      <c r="AC204" s="126"/>
      <c r="AD204" s="126"/>
      <c r="AE204" s="126"/>
      <c r="AF204" s="126"/>
      <c r="AG204" s="126"/>
      <c r="AH204" s="126"/>
      <c r="AI204" s="126"/>
      <c r="AJ204" s="126"/>
      <c r="AK204" s="126"/>
      <c r="AL204" s="126"/>
      <c r="AM204" s="127"/>
      <c r="BG204" s="1" t="s">
        <v>275</v>
      </c>
      <c r="BH204" s="1">
        <v>69</v>
      </c>
      <c r="BI204" s="1" t="str">
        <f>"ITEM"&amp;BH204&amp; BG204 &amp;"="&amp; IF(TRIM($J204)="","",$J204)</f>
        <v>ITEM69#KBN2_2=</v>
      </c>
    </row>
    <row r="205" spans="1:61" ht="9.75" hidden="1" customHeight="1">
      <c r="A205" s="141"/>
      <c r="B205" s="142"/>
      <c r="C205" s="143"/>
      <c r="D205" s="141"/>
      <c r="E205" s="142"/>
      <c r="F205" s="142"/>
      <c r="G205" s="142"/>
      <c r="H205" s="142"/>
      <c r="I205" s="143"/>
      <c r="J205" s="150"/>
      <c r="K205" s="151"/>
      <c r="L205" s="151"/>
      <c r="M205" s="151"/>
      <c r="N205" s="151"/>
      <c r="O205" s="151"/>
      <c r="P205" s="151"/>
      <c r="Q205" s="151"/>
      <c r="R205" s="151"/>
      <c r="S205" s="151"/>
      <c r="T205" s="151"/>
      <c r="U205" s="151"/>
      <c r="V205" s="151"/>
      <c r="W205" s="151"/>
      <c r="X205" s="151"/>
      <c r="Y205" s="151"/>
      <c r="Z205" s="151"/>
      <c r="AA205" s="151"/>
      <c r="AB205" s="151"/>
      <c r="AC205" s="151"/>
      <c r="AD205" s="151"/>
      <c r="AE205" s="151"/>
      <c r="AF205" s="151"/>
      <c r="AG205" s="151"/>
      <c r="AH205" s="151"/>
      <c r="AI205" s="151"/>
      <c r="AJ205" s="151"/>
      <c r="AK205" s="151"/>
      <c r="AL205" s="151"/>
      <c r="AM205" s="152"/>
      <c r="BH205" s="1" t="s">
        <v>28</v>
      </c>
    </row>
    <row r="206" spans="1:61" ht="9.75" hidden="1" customHeight="1">
      <c r="A206" s="123"/>
      <c r="B206" s="124"/>
      <c r="C206" s="125"/>
      <c r="D206" s="123"/>
      <c r="E206" s="124"/>
      <c r="F206" s="124"/>
      <c r="G206" s="124"/>
      <c r="H206" s="124"/>
      <c r="I206" s="125"/>
      <c r="J206" s="137"/>
      <c r="K206" s="128"/>
      <c r="L206" s="128"/>
      <c r="M206" s="128"/>
      <c r="N206" s="128"/>
      <c r="O206" s="128"/>
      <c r="P206" s="128"/>
      <c r="Q206" s="128"/>
      <c r="R206" s="128"/>
      <c r="S206" s="128"/>
      <c r="T206" s="128"/>
      <c r="U206" s="128"/>
      <c r="V206" s="128"/>
      <c r="W206" s="128"/>
      <c r="X206" s="128"/>
      <c r="Y206" s="128"/>
      <c r="Z206" s="128"/>
      <c r="AA206" s="128"/>
      <c r="AB206" s="128"/>
      <c r="AC206" s="128"/>
      <c r="AD206" s="128"/>
      <c r="AE206" s="128"/>
      <c r="AF206" s="128"/>
      <c r="AG206" s="128"/>
      <c r="AH206" s="128"/>
      <c r="AI206" s="128"/>
      <c r="AJ206" s="128"/>
      <c r="AK206" s="128"/>
      <c r="AL206" s="128"/>
      <c r="AM206" s="129"/>
    </row>
    <row r="207" spans="1:61" ht="9.75" hidden="1" customHeight="1">
      <c r="A207" s="120" t="s">
        <v>258</v>
      </c>
      <c r="B207" s="121"/>
      <c r="C207" s="121"/>
      <c r="D207" s="121"/>
      <c r="E207" s="121"/>
      <c r="F207" s="121"/>
      <c r="G207" s="121"/>
      <c r="H207" s="121"/>
      <c r="I207" s="122"/>
      <c r="J207" s="190"/>
      <c r="K207" s="191"/>
      <c r="L207" s="191"/>
      <c r="M207" s="191"/>
      <c r="N207" s="191"/>
      <c r="O207" s="191"/>
      <c r="P207" s="191"/>
      <c r="Q207" s="191"/>
      <c r="R207" s="191"/>
      <c r="S207" s="191"/>
      <c r="T207" s="191"/>
      <c r="U207" s="191"/>
      <c r="V207" s="154" t="s">
        <v>36</v>
      </c>
      <c r="W207" s="154"/>
      <c r="X207" s="154"/>
      <c r="Y207" s="154"/>
      <c r="Z207" s="154"/>
      <c r="AA207" s="154"/>
      <c r="AB207" s="154"/>
      <c r="AC207" s="154"/>
      <c r="AD207" s="154"/>
      <c r="AE207" s="154"/>
      <c r="AF207" s="154"/>
      <c r="AG207" s="154"/>
      <c r="AH207" s="154"/>
      <c r="AI207" s="154"/>
      <c r="AJ207" s="154"/>
      <c r="AK207" s="154"/>
      <c r="AL207" s="154"/>
      <c r="AM207" s="155"/>
      <c r="BE207" s="1" t="str">
        <f ca="1">MID(CELL("address",$CH$2),2,2)</f>
        <v>CH</v>
      </c>
      <c r="BF207" s="1" t="str">
        <f>IF(TRIM($K208)="","",IF(ISERROR(MATCH($K208,$CH$3:$CH$8,0)),"INPUT_ERROR",MATCH($K208,$CH$3:$CH$8,0)))</f>
        <v/>
      </c>
      <c r="BG207" s="1" t="s">
        <v>275</v>
      </c>
      <c r="BH207" s="1">
        <v>70</v>
      </c>
      <c r="BI207" s="1" t="str">
        <f>"ITEM"&amp; BH207&amp; BG207 &amp;"="&amp; $BF207</f>
        <v>ITEM70#KBN2_2=</v>
      </c>
    </row>
    <row r="208" spans="1:61" ht="9.75" hidden="1" customHeight="1">
      <c r="A208" s="141"/>
      <c r="B208" s="142"/>
      <c r="C208" s="142"/>
      <c r="D208" s="142"/>
      <c r="E208" s="142"/>
      <c r="F208" s="142"/>
      <c r="G208" s="142"/>
      <c r="H208" s="142"/>
      <c r="I208" s="143"/>
      <c r="J208" s="144" t="s">
        <v>37</v>
      </c>
      <c r="K208" s="145"/>
      <c r="L208" s="145"/>
      <c r="M208" s="145"/>
      <c r="N208" s="145"/>
      <c r="O208" s="145"/>
      <c r="P208" s="145"/>
      <c r="Q208" s="145"/>
      <c r="R208" s="145"/>
      <c r="S208" s="145"/>
      <c r="T208" s="82" t="s">
        <v>38</v>
      </c>
      <c r="U208" s="82"/>
      <c r="V208" s="82" t="s">
        <v>259</v>
      </c>
      <c r="W208" s="82"/>
      <c r="X208" s="82"/>
      <c r="Y208" s="82"/>
      <c r="Z208" s="82"/>
      <c r="AA208" s="82"/>
      <c r="AB208" s="82"/>
      <c r="AC208" s="82"/>
      <c r="AD208" s="82"/>
      <c r="AE208" s="82" t="s">
        <v>260</v>
      </c>
      <c r="AF208" s="82"/>
      <c r="AG208" s="82"/>
      <c r="AH208" s="82"/>
      <c r="AI208" s="82"/>
      <c r="AJ208" s="82"/>
      <c r="AK208" s="82"/>
      <c r="AL208" s="82"/>
      <c r="AM208" s="138"/>
      <c r="BH208" s="1" t="s">
        <v>28</v>
      </c>
    </row>
    <row r="209" spans="1:61" ht="9.75" hidden="1" customHeight="1">
      <c r="A209" s="141"/>
      <c r="B209" s="142"/>
      <c r="C209" s="142"/>
      <c r="D209" s="142"/>
      <c r="E209" s="142"/>
      <c r="F209" s="142"/>
      <c r="G209" s="142"/>
      <c r="H209" s="142"/>
      <c r="I209" s="143"/>
      <c r="J209" s="144"/>
      <c r="K209" s="145"/>
      <c r="L209" s="145"/>
      <c r="M209" s="145"/>
      <c r="N209" s="145"/>
      <c r="O209" s="145"/>
      <c r="P209" s="145"/>
      <c r="Q209" s="145"/>
      <c r="R209" s="145"/>
      <c r="S209" s="145"/>
      <c r="T209" s="82"/>
      <c r="U209" s="82"/>
      <c r="V209" s="82" t="s">
        <v>261</v>
      </c>
      <c r="W209" s="82"/>
      <c r="X209" s="82"/>
      <c r="Y209" s="82"/>
      <c r="Z209" s="82"/>
      <c r="AA209" s="82"/>
      <c r="AB209" s="82"/>
      <c r="AC209" s="82"/>
      <c r="AD209" s="82"/>
      <c r="AE209" s="82" t="s">
        <v>262</v>
      </c>
      <c r="AF209" s="82"/>
      <c r="AG209" s="82"/>
      <c r="AH209" s="82"/>
      <c r="AI209" s="82"/>
      <c r="AJ209" s="82"/>
      <c r="AK209" s="82"/>
      <c r="AL209" s="82"/>
      <c r="AM209" s="138"/>
      <c r="BH209" s="1" t="s">
        <v>28</v>
      </c>
    </row>
    <row r="210" spans="1:61" ht="9.75" hidden="1" customHeight="1">
      <c r="A210" s="141"/>
      <c r="B210" s="142"/>
      <c r="C210" s="142"/>
      <c r="D210" s="142"/>
      <c r="E210" s="142"/>
      <c r="F210" s="142"/>
      <c r="G210" s="142"/>
      <c r="H210" s="142"/>
      <c r="I210" s="143"/>
      <c r="J210" s="194"/>
      <c r="K210" s="195"/>
      <c r="L210" s="195"/>
      <c r="M210" s="195"/>
      <c r="N210" s="195"/>
      <c r="O210" s="195"/>
      <c r="P210" s="195"/>
      <c r="Q210" s="195"/>
      <c r="R210" s="195"/>
      <c r="S210" s="195"/>
      <c r="T210" s="195"/>
      <c r="U210" s="195"/>
      <c r="V210" s="98" t="s">
        <v>231</v>
      </c>
      <c r="W210" s="98"/>
      <c r="X210" s="98"/>
      <c r="Y210" s="98"/>
      <c r="Z210" s="98"/>
      <c r="AA210" s="98"/>
      <c r="AB210" s="98"/>
      <c r="AC210" s="98"/>
      <c r="AD210" s="98"/>
      <c r="AE210" s="98" t="s">
        <v>232</v>
      </c>
      <c r="AF210" s="98"/>
      <c r="AG210" s="98"/>
      <c r="AH210" s="98"/>
      <c r="AI210" s="98"/>
      <c r="AJ210" s="98"/>
      <c r="AK210" s="98"/>
      <c r="AL210" s="98"/>
      <c r="AM210" s="156"/>
      <c r="BH210" s="1" t="s">
        <v>28</v>
      </c>
    </row>
    <row r="211" spans="1:61" ht="9.75" hidden="1" customHeight="1">
      <c r="A211" s="120" t="s">
        <v>263</v>
      </c>
      <c r="B211" s="121"/>
      <c r="C211" s="121"/>
      <c r="D211" s="121"/>
      <c r="E211" s="121"/>
      <c r="F211" s="121"/>
      <c r="G211" s="121"/>
      <c r="H211" s="121"/>
      <c r="I211" s="121"/>
      <c r="J211" s="216" t="s">
        <v>37</v>
      </c>
      <c r="K211" s="217"/>
      <c r="L211" s="154" t="s">
        <v>216</v>
      </c>
      <c r="M211" s="154"/>
      <c r="N211" s="154"/>
      <c r="O211" s="154"/>
      <c r="P211" s="154"/>
      <c r="Q211" s="221" t="s">
        <v>37</v>
      </c>
      <c r="R211" s="217"/>
      <c r="S211" s="154" t="s">
        <v>215</v>
      </c>
      <c r="T211" s="154"/>
      <c r="U211" s="154"/>
      <c r="V211" s="154"/>
      <c r="W211" s="221" t="s">
        <v>37</v>
      </c>
      <c r="X211" s="217"/>
      <c r="Y211" s="83" t="s">
        <v>264</v>
      </c>
      <c r="Z211" s="83"/>
      <c r="AA211" s="83"/>
      <c r="AB211" s="83"/>
      <c r="AC211" s="83"/>
      <c r="AD211" s="83"/>
      <c r="AE211" s="83"/>
      <c r="AF211" s="83"/>
      <c r="AG211" s="83"/>
      <c r="AH211" s="83"/>
      <c r="AI211" s="83"/>
      <c r="AJ211" s="83"/>
      <c r="AK211" s="83"/>
      <c r="AL211" s="83"/>
      <c r="AM211" s="251"/>
      <c r="BF211" s="1" t="b">
        <f>IF($K211="○",TRUE,IF($K211="",FALSE,"INPUT_ERROR"))</f>
        <v>0</v>
      </c>
      <c r="BG211" s="1" t="s">
        <v>275</v>
      </c>
      <c r="BH211" s="1">
        <v>71</v>
      </c>
      <c r="BI211" s="1" t="str">
        <f t="shared" ref="BI211:BI216" si="3">"ITEM"&amp; BH211&amp; BG211 &amp;"="&amp; $BF211</f>
        <v>ITEM71#KBN2_2=FALSE</v>
      </c>
    </row>
    <row r="212" spans="1:61" ht="9.75" hidden="1" customHeight="1">
      <c r="A212" s="141"/>
      <c r="B212" s="142"/>
      <c r="C212" s="142"/>
      <c r="D212" s="142"/>
      <c r="E212" s="142"/>
      <c r="F212" s="142"/>
      <c r="G212" s="142"/>
      <c r="H212" s="142"/>
      <c r="I212" s="142"/>
      <c r="J212" s="144"/>
      <c r="K212" s="159"/>
      <c r="L212" s="82"/>
      <c r="M212" s="82"/>
      <c r="N212" s="82"/>
      <c r="O212" s="82"/>
      <c r="P212" s="82"/>
      <c r="Q212" s="160"/>
      <c r="R212" s="159"/>
      <c r="S212" s="82"/>
      <c r="T212" s="82"/>
      <c r="U212" s="82"/>
      <c r="V212" s="82"/>
      <c r="W212" s="160"/>
      <c r="X212" s="159"/>
      <c r="Y212" s="109"/>
      <c r="Z212" s="109"/>
      <c r="AA212" s="109"/>
      <c r="AB212" s="109"/>
      <c r="AC212" s="109"/>
      <c r="AD212" s="109"/>
      <c r="AE212" s="109"/>
      <c r="AF212" s="109"/>
      <c r="AG212" s="109"/>
      <c r="AH212" s="109"/>
      <c r="AI212" s="109"/>
      <c r="AJ212" s="109"/>
      <c r="AK212" s="109"/>
      <c r="AL212" s="109"/>
      <c r="AM212" s="214"/>
      <c r="BF212" s="1" t="b">
        <f>IF($R211="○",TRUE,IF($R211="",FALSE,"INPUT_ERROR"))</f>
        <v>0</v>
      </c>
      <c r="BG212" s="1" t="s">
        <v>275</v>
      </c>
      <c r="BH212" s="1">
        <v>72</v>
      </c>
      <c r="BI212" s="1" t="str">
        <f t="shared" si="3"/>
        <v>ITEM72#KBN2_2=FALSE</v>
      </c>
    </row>
    <row r="213" spans="1:61" ht="9.75" hidden="1" customHeight="1">
      <c r="A213" s="141"/>
      <c r="B213" s="142"/>
      <c r="C213" s="142"/>
      <c r="D213" s="142"/>
      <c r="E213" s="142"/>
      <c r="F213" s="142"/>
      <c r="G213" s="142"/>
      <c r="H213" s="142"/>
      <c r="I213" s="142"/>
      <c r="J213" s="252" t="s">
        <v>37</v>
      </c>
      <c r="K213" s="159"/>
      <c r="L213" s="253" t="s">
        <v>214</v>
      </c>
      <c r="M213" s="253"/>
      <c r="N213" s="253"/>
      <c r="O213" s="253"/>
      <c r="P213" s="253"/>
      <c r="Q213" s="160" t="s">
        <v>37</v>
      </c>
      <c r="R213" s="159"/>
      <c r="S213" s="109" t="s">
        <v>212</v>
      </c>
      <c r="T213" s="109"/>
      <c r="U213" s="109"/>
      <c r="V213" s="109"/>
      <c r="W213" s="109"/>
      <c r="X213" s="109"/>
      <c r="Y213" s="109"/>
      <c r="Z213" s="109"/>
      <c r="AA213" s="109"/>
      <c r="AB213" s="109"/>
      <c r="AC213" s="109"/>
      <c r="AD213" s="109"/>
      <c r="AE213" s="109"/>
      <c r="AF213" s="109"/>
      <c r="AG213" s="109"/>
      <c r="AH213" s="109"/>
      <c r="AI213" s="109"/>
      <c r="AJ213" s="109"/>
      <c r="AK213" s="109"/>
      <c r="AL213" s="109"/>
      <c r="AM213" s="214"/>
      <c r="BF213" s="1" t="b">
        <f>IF($X211="○",TRUE,IF($X211="",FALSE,"INPUT_ERROR"))</f>
        <v>0</v>
      </c>
      <c r="BG213" s="1" t="s">
        <v>275</v>
      </c>
      <c r="BH213" s="1">
        <v>73</v>
      </c>
      <c r="BI213" s="1" t="str">
        <f t="shared" si="3"/>
        <v>ITEM73#KBN2_2=FALSE</v>
      </c>
    </row>
    <row r="214" spans="1:61" ht="9.75" hidden="1" customHeight="1">
      <c r="A214" s="141"/>
      <c r="B214" s="142"/>
      <c r="C214" s="142"/>
      <c r="D214" s="142"/>
      <c r="E214" s="142"/>
      <c r="F214" s="142"/>
      <c r="G214" s="142"/>
      <c r="H214" s="142"/>
      <c r="I214" s="142"/>
      <c r="J214" s="252"/>
      <c r="K214" s="159"/>
      <c r="L214" s="253"/>
      <c r="M214" s="253"/>
      <c r="N214" s="253"/>
      <c r="O214" s="253"/>
      <c r="P214" s="253"/>
      <c r="Q214" s="160"/>
      <c r="R214" s="159"/>
      <c r="S214" s="109"/>
      <c r="T214" s="109"/>
      <c r="U214" s="109"/>
      <c r="V214" s="109"/>
      <c r="W214" s="109"/>
      <c r="X214" s="109"/>
      <c r="Y214" s="109"/>
      <c r="Z214" s="109"/>
      <c r="AA214" s="109"/>
      <c r="AB214" s="109"/>
      <c r="AC214" s="109"/>
      <c r="AD214" s="109"/>
      <c r="AE214" s="109"/>
      <c r="AF214" s="109"/>
      <c r="AG214" s="109"/>
      <c r="AH214" s="109"/>
      <c r="AI214" s="109"/>
      <c r="AJ214" s="109"/>
      <c r="AK214" s="109"/>
      <c r="AL214" s="109"/>
      <c r="AM214" s="214"/>
      <c r="BF214" s="1" t="b">
        <f>IF($K213="○",TRUE,IF($K213="",FALSE,"INPUT_ERROR"))</f>
        <v>0</v>
      </c>
      <c r="BG214" s="1" t="s">
        <v>275</v>
      </c>
      <c r="BH214" s="1">
        <v>74</v>
      </c>
      <c r="BI214" s="1" t="str">
        <f t="shared" si="3"/>
        <v>ITEM74#KBN2_2=FALSE</v>
      </c>
    </row>
    <row r="215" spans="1:61" ht="9.75" hidden="1" customHeight="1">
      <c r="A215" s="141"/>
      <c r="B215" s="142"/>
      <c r="C215" s="142"/>
      <c r="D215" s="142"/>
      <c r="E215" s="142"/>
      <c r="F215" s="142"/>
      <c r="G215" s="142"/>
      <c r="H215" s="142"/>
      <c r="I215" s="142"/>
      <c r="J215" s="144" t="s">
        <v>37</v>
      </c>
      <c r="K215" s="159"/>
      <c r="L215" s="82" t="s">
        <v>196</v>
      </c>
      <c r="M215" s="82"/>
      <c r="N215" s="82"/>
      <c r="O215" s="160" t="s">
        <v>197</v>
      </c>
      <c r="P215" s="151"/>
      <c r="Q215" s="151"/>
      <c r="R215" s="151"/>
      <c r="S215" s="151"/>
      <c r="T215" s="151"/>
      <c r="U215" s="151"/>
      <c r="V215" s="151"/>
      <c r="W215" s="151"/>
      <c r="X215" s="151"/>
      <c r="Y215" s="151"/>
      <c r="Z215" s="151"/>
      <c r="AA215" s="151"/>
      <c r="AB215" s="151"/>
      <c r="AC215" s="151"/>
      <c r="AD215" s="151"/>
      <c r="AE215" s="151"/>
      <c r="AF215" s="151"/>
      <c r="AG215" s="151"/>
      <c r="AH215" s="151"/>
      <c r="AI215" s="151"/>
      <c r="AJ215" s="151"/>
      <c r="AK215" s="151"/>
      <c r="AL215" s="82" t="s">
        <v>198</v>
      </c>
      <c r="AM215" s="138"/>
      <c r="BF215" s="1" t="b">
        <f>IF($R213="○",TRUE,IF($R213="",FALSE,"INPUT_ERROR"))</f>
        <v>0</v>
      </c>
      <c r="BG215" s="1" t="s">
        <v>275</v>
      </c>
      <c r="BH215" s="1">
        <v>75</v>
      </c>
      <c r="BI215" s="1" t="str">
        <f t="shared" si="3"/>
        <v>ITEM75#KBN2_2=FALSE</v>
      </c>
    </row>
    <row r="216" spans="1:61" ht="9.75" hidden="1" customHeight="1">
      <c r="A216" s="123"/>
      <c r="B216" s="124"/>
      <c r="C216" s="124"/>
      <c r="D216" s="124"/>
      <c r="E216" s="124"/>
      <c r="F216" s="124"/>
      <c r="G216" s="124"/>
      <c r="H216" s="124"/>
      <c r="I216" s="124"/>
      <c r="J216" s="161"/>
      <c r="K216" s="162"/>
      <c r="L216" s="98"/>
      <c r="M216" s="98"/>
      <c r="N216" s="98"/>
      <c r="O216" s="163"/>
      <c r="P216" s="128"/>
      <c r="Q216" s="128"/>
      <c r="R216" s="128"/>
      <c r="S216" s="128"/>
      <c r="T216" s="128"/>
      <c r="U216" s="128"/>
      <c r="V216" s="128"/>
      <c r="W216" s="128"/>
      <c r="X216" s="128"/>
      <c r="Y216" s="128"/>
      <c r="Z216" s="128"/>
      <c r="AA216" s="128"/>
      <c r="AB216" s="128"/>
      <c r="AC216" s="128"/>
      <c r="AD216" s="128"/>
      <c r="AE216" s="128"/>
      <c r="AF216" s="128"/>
      <c r="AG216" s="128"/>
      <c r="AH216" s="128"/>
      <c r="AI216" s="128"/>
      <c r="AJ216" s="128"/>
      <c r="AK216" s="128"/>
      <c r="AL216" s="98"/>
      <c r="AM216" s="156"/>
      <c r="BF216" s="1" t="b">
        <f>IF($K215="○",TRUE,IF($K215="",FALSE,"INPUT_ERROR"))</f>
        <v>0</v>
      </c>
      <c r="BG216" s="1" t="s">
        <v>275</v>
      </c>
      <c r="BH216" s="1">
        <v>76</v>
      </c>
      <c r="BI216" s="1" t="str">
        <f t="shared" si="3"/>
        <v>ITEM76#KBN2_2=FALSE</v>
      </c>
    </row>
    <row r="217" spans="1:61" ht="9.75" hidden="1" customHeight="1">
      <c r="A217" s="120" t="s">
        <v>265</v>
      </c>
      <c r="B217" s="121"/>
      <c r="C217" s="121"/>
      <c r="D217" s="121"/>
      <c r="E217" s="121"/>
      <c r="F217" s="121"/>
      <c r="G217" s="121"/>
      <c r="H217" s="121"/>
      <c r="I217" s="122"/>
      <c r="J217" s="150"/>
      <c r="K217" s="151"/>
      <c r="L217" s="151"/>
      <c r="M217" s="151"/>
      <c r="N217" s="151"/>
      <c r="O217" s="151"/>
      <c r="P217" s="151"/>
      <c r="Q217" s="151"/>
      <c r="R217" s="151"/>
      <c r="S217" s="151"/>
      <c r="T217" s="151"/>
      <c r="U217" s="151"/>
      <c r="V217" s="151"/>
      <c r="W217" s="151"/>
      <c r="X217" s="151"/>
      <c r="Y217" s="151"/>
      <c r="Z217" s="151"/>
      <c r="AA217" s="151"/>
      <c r="AB217" s="151"/>
      <c r="AC217" s="151"/>
      <c r="AD217" s="151"/>
      <c r="AE217" s="151"/>
      <c r="AF217" s="151"/>
      <c r="AG217" s="151"/>
      <c r="AH217" s="151"/>
      <c r="AI217" s="151"/>
      <c r="AJ217" s="151"/>
      <c r="AK217" s="151"/>
      <c r="AL217" s="151"/>
      <c r="AM217" s="152"/>
      <c r="BG217" s="1" t="s">
        <v>275</v>
      </c>
      <c r="BH217" s="1">
        <v>77</v>
      </c>
      <c r="BI217" s="1" t="str">
        <f>"ITEM"&amp;BH217&amp; BG217 &amp;"="&amp;  IF(TRIM($P215)="","",$P215)</f>
        <v>ITEM77#KBN2_2=</v>
      </c>
    </row>
    <row r="218" spans="1:61" ht="9.75" hidden="1" customHeight="1">
      <c r="A218" s="141"/>
      <c r="B218" s="142"/>
      <c r="C218" s="142"/>
      <c r="D218" s="142"/>
      <c r="E218" s="142"/>
      <c r="F218" s="142"/>
      <c r="G218" s="142"/>
      <c r="H218" s="142"/>
      <c r="I218" s="143"/>
      <c r="J218" s="150"/>
      <c r="K218" s="151"/>
      <c r="L218" s="151"/>
      <c r="M218" s="151"/>
      <c r="N218" s="151"/>
      <c r="O218" s="151"/>
      <c r="P218" s="151"/>
      <c r="Q218" s="151"/>
      <c r="R218" s="151"/>
      <c r="S218" s="151"/>
      <c r="T218" s="151"/>
      <c r="U218" s="151"/>
      <c r="V218" s="151"/>
      <c r="W218" s="151"/>
      <c r="X218" s="151"/>
      <c r="Y218" s="151"/>
      <c r="Z218" s="151"/>
      <c r="AA218" s="151"/>
      <c r="AB218" s="151"/>
      <c r="AC218" s="151"/>
      <c r="AD218" s="151"/>
      <c r="AE218" s="151"/>
      <c r="AF218" s="151"/>
      <c r="AG218" s="151"/>
      <c r="AH218" s="151"/>
      <c r="AI218" s="151"/>
      <c r="AJ218" s="151"/>
      <c r="AK218" s="151"/>
      <c r="AL218" s="151"/>
      <c r="AM218" s="152"/>
      <c r="BG218" s="1" t="s">
        <v>275</v>
      </c>
      <c r="BH218" s="1">
        <v>78</v>
      </c>
      <c r="BI218" s="1" t="str">
        <f>"ITEM"&amp;BH218&amp; BG218 &amp;"="&amp; IF(TRIM($J217)="","",$J217)</f>
        <v>ITEM78#KBN2_2=</v>
      </c>
    </row>
    <row r="219" spans="1:61" ht="9.75" hidden="1" customHeight="1">
      <c r="A219" s="123"/>
      <c r="B219" s="124"/>
      <c r="C219" s="124"/>
      <c r="D219" s="124"/>
      <c r="E219" s="124"/>
      <c r="F219" s="124"/>
      <c r="G219" s="124"/>
      <c r="H219" s="124"/>
      <c r="I219" s="125"/>
      <c r="J219" s="150"/>
      <c r="K219" s="151"/>
      <c r="L219" s="151"/>
      <c r="M219" s="151"/>
      <c r="N219" s="151"/>
      <c r="O219" s="151"/>
      <c r="P219" s="151"/>
      <c r="Q219" s="151"/>
      <c r="R219" s="151"/>
      <c r="S219" s="151"/>
      <c r="T219" s="151"/>
      <c r="U219" s="151"/>
      <c r="V219" s="151"/>
      <c r="W219" s="151"/>
      <c r="X219" s="151"/>
      <c r="Y219" s="151"/>
      <c r="Z219" s="151"/>
      <c r="AA219" s="151"/>
      <c r="AB219" s="151"/>
      <c r="AC219" s="151"/>
      <c r="AD219" s="151"/>
      <c r="AE219" s="151"/>
      <c r="AF219" s="151"/>
      <c r="AG219" s="151"/>
      <c r="AH219" s="151"/>
      <c r="AI219" s="151"/>
      <c r="AJ219" s="151"/>
      <c r="AK219" s="151"/>
      <c r="AL219" s="151"/>
      <c r="AM219" s="152"/>
      <c r="BH219" s="1" t="s">
        <v>28</v>
      </c>
    </row>
    <row r="220" spans="1:61" ht="9.75" hidden="1" customHeight="1">
      <c r="A220" s="153" t="s">
        <v>266</v>
      </c>
      <c r="B220" s="153"/>
      <c r="C220" s="153"/>
      <c r="D220" s="153"/>
      <c r="E220" s="153"/>
      <c r="F220" s="153"/>
      <c r="G220" s="153"/>
      <c r="H220" s="153"/>
      <c r="I220" s="153"/>
      <c r="J220" s="136"/>
      <c r="K220" s="126"/>
      <c r="L220" s="126"/>
      <c r="M220" s="126"/>
      <c r="N220" s="126"/>
      <c r="O220" s="126"/>
      <c r="P220" s="126"/>
      <c r="Q220" s="126"/>
      <c r="R220" s="126"/>
      <c r="S220" s="126"/>
      <c r="T220" s="126"/>
      <c r="U220" s="126"/>
      <c r="V220" s="126"/>
      <c r="W220" s="126"/>
      <c r="X220" s="126"/>
      <c r="Y220" s="126"/>
      <c r="Z220" s="126"/>
      <c r="AA220" s="126"/>
      <c r="AB220" s="126"/>
      <c r="AC220" s="126"/>
      <c r="AD220" s="126"/>
      <c r="AE220" s="126"/>
      <c r="AF220" s="126"/>
      <c r="AG220" s="126"/>
      <c r="AH220" s="126"/>
      <c r="AI220" s="126"/>
      <c r="AJ220" s="126"/>
      <c r="AK220" s="126"/>
      <c r="AL220" s="126"/>
      <c r="AM220" s="127"/>
      <c r="BG220" s="1" t="s">
        <v>275</v>
      </c>
      <c r="BH220" s="1">
        <v>79</v>
      </c>
      <c r="BI220" s="1" t="str">
        <f>"ITEM"&amp;BH220&amp; BG220 &amp;"="&amp; IF(TRIM($J220)="","",$J220)</f>
        <v>ITEM79#KBN2_2=</v>
      </c>
    </row>
    <row r="221" spans="1:61" ht="9.75" hidden="1" customHeight="1">
      <c r="A221" s="153"/>
      <c r="B221" s="153"/>
      <c r="C221" s="153"/>
      <c r="D221" s="153"/>
      <c r="E221" s="153"/>
      <c r="F221" s="153"/>
      <c r="G221" s="153"/>
      <c r="H221" s="153"/>
      <c r="I221" s="153"/>
      <c r="J221" s="150"/>
      <c r="K221" s="151"/>
      <c r="L221" s="151"/>
      <c r="M221" s="151"/>
      <c r="N221" s="151"/>
      <c r="O221" s="151"/>
      <c r="P221" s="151"/>
      <c r="Q221" s="151"/>
      <c r="R221" s="151"/>
      <c r="S221" s="151"/>
      <c r="T221" s="151"/>
      <c r="U221" s="151"/>
      <c r="V221" s="151"/>
      <c r="W221" s="151"/>
      <c r="X221" s="151"/>
      <c r="Y221" s="151"/>
      <c r="Z221" s="151"/>
      <c r="AA221" s="151"/>
      <c r="AB221" s="151"/>
      <c r="AC221" s="151"/>
      <c r="AD221" s="151"/>
      <c r="AE221" s="151"/>
      <c r="AF221" s="151"/>
      <c r="AG221" s="151"/>
      <c r="AH221" s="151"/>
      <c r="AI221" s="151"/>
      <c r="AJ221" s="151"/>
      <c r="AK221" s="151"/>
      <c r="AL221" s="151"/>
      <c r="AM221" s="152"/>
      <c r="BH221" s="1" t="s">
        <v>28</v>
      </c>
    </row>
    <row r="222" spans="1:61" ht="9.75" hidden="1" customHeight="1">
      <c r="A222" s="153"/>
      <c r="B222" s="153"/>
      <c r="C222" s="153"/>
      <c r="D222" s="153"/>
      <c r="E222" s="153"/>
      <c r="F222" s="153"/>
      <c r="G222" s="153"/>
      <c r="H222" s="153"/>
      <c r="I222" s="153"/>
      <c r="J222" s="150"/>
      <c r="K222" s="151"/>
      <c r="L222" s="151"/>
      <c r="M222" s="151"/>
      <c r="N222" s="151"/>
      <c r="O222" s="151"/>
      <c r="P222" s="151"/>
      <c r="Q222" s="151"/>
      <c r="R222" s="151"/>
      <c r="S222" s="151"/>
      <c r="T222" s="151"/>
      <c r="U222" s="151"/>
      <c r="V222" s="151"/>
      <c r="W222" s="151"/>
      <c r="X222" s="151"/>
      <c r="Y222" s="151"/>
      <c r="Z222" s="151"/>
      <c r="AA222" s="151"/>
      <c r="AB222" s="151"/>
      <c r="AC222" s="151"/>
      <c r="AD222" s="151"/>
      <c r="AE222" s="151"/>
      <c r="AF222" s="151"/>
      <c r="AG222" s="151"/>
      <c r="AH222" s="151"/>
      <c r="AI222" s="151"/>
      <c r="AJ222" s="151"/>
      <c r="AK222" s="151"/>
      <c r="AL222" s="151"/>
      <c r="AM222" s="152"/>
      <c r="BH222" s="1" t="s">
        <v>28</v>
      </c>
    </row>
    <row r="223" spans="1:61" ht="9.75" hidden="1" customHeight="1">
      <c r="A223" s="250" t="s">
        <v>267</v>
      </c>
      <c r="B223" s="250"/>
      <c r="C223" s="141" t="s">
        <v>268</v>
      </c>
      <c r="D223" s="142"/>
      <c r="E223" s="142"/>
      <c r="F223" s="142"/>
      <c r="G223" s="142"/>
      <c r="H223" s="142"/>
      <c r="I223" s="143"/>
      <c r="J223" s="158"/>
      <c r="K223" s="154"/>
      <c r="L223" s="154"/>
      <c r="M223" s="154"/>
      <c r="N223" s="154"/>
      <c r="O223" s="154"/>
      <c r="P223" s="154"/>
      <c r="Q223" s="154"/>
      <c r="R223" s="154"/>
      <c r="S223" s="154"/>
      <c r="T223" s="154"/>
      <c r="U223" s="154"/>
      <c r="V223" s="154" t="s">
        <v>36</v>
      </c>
      <c r="W223" s="154"/>
      <c r="X223" s="154"/>
      <c r="Y223" s="154"/>
      <c r="Z223" s="154"/>
      <c r="AA223" s="154"/>
      <c r="AB223" s="154"/>
      <c r="AC223" s="154"/>
      <c r="AD223" s="154"/>
      <c r="AE223" s="154"/>
      <c r="AF223" s="154"/>
      <c r="AG223" s="154"/>
      <c r="AH223" s="154"/>
      <c r="AI223" s="154"/>
      <c r="AJ223" s="154"/>
      <c r="AK223" s="154"/>
      <c r="AL223" s="154"/>
      <c r="AM223" s="155"/>
      <c r="BE223" s="1" t="str">
        <f ca="1">MID(CELL("address",$CI$2),2,2)</f>
        <v>CI</v>
      </c>
      <c r="BF223" s="1" t="str">
        <f>IF(TRIM($K224)="","",IF(ISERROR(MATCH($K224,$CI$3:$CI$4,0)),"INPUT_ERROR",MATCH($K224,$CI$3:$CI$4,0)))</f>
        <v/>
      </c>
      <c r="BG223" s="1" t="s">
        <v>275</v>
      </c>
      <c r="BH223" s="1">
        <v>80</v>
      </c>
      <c r="BI223" s="1" t="str">
        <f>"ITEM"&amp; BH223&amp; BG223 &amp;"="&amp; $BF223</f>
        <v>ITEM80#KBN2_2=</v>
      </c>
    </row>
    <row r="224" spans="1:61" ht="9.75" hidden="1" customHeight="1">
      <c r="A224" s="250"/>
      <c r="B224" s="250"/>
      <c r="C224" s="141"/>
      <c r="D224" s="142"/>
      <c r="E224" s="142"/>
      <c r="F224" s="142"/>
      <c r="G224" s="142"/>
      <c r="H224" s="142"/>
      <c r="I224" s="143"/>
      <c r="J224" s="144" t="s">
        <v>37</v>
      </c>
      <c r="K224" s="145"/>
      <c r="L224" s="145"/>
      <c r="M224" s="145"/>
      <c r="N224" s="145"/>
      <c r="O224" s="145"/>
      <c r="P224" s="145"/>
      <c r="Q224" s="145"/>
      <c r="R224" s="82" t="s">
        <v>38</v>
      </c>
      <c r="S224" s="82"/>
      <c r="T224" s="82"/>
      <c r="U224" s="82"/>
      <c r="V224" s="82" t="s">
        <v>269</v>
      </c>
      <c r="W224" s="82"/>
      <c r="X224" s="82"/>
      <c r="Y224" s="82"/>
      <c r="Z224" s="82"/>
      <c r="AA224" s="82" t="s">
        <v>270</v>
      </c>
      <c r="AB224" s="82"/>
      <c r="AC224" s="82"/>
      <c r="AD224" s="82"/>
      <c r="AE224" s="82"/>
      <c r="AF224" s="82"/>
      <c r="AG224" s="82"/>
      <c r="AH224" s="82"/>
      <c r="AI224" s="82"/>
      <c r="AJ224" s="82"/>
      <c r="AK224" s="82"/>
      <c r="AL224" s="82"/>
      <c r="AM224" s="138"/>
      <c r="BH224" s="1" t="s">
        <v>28</v>
      </c>
    </row>
    <row r="225" spans="1:61" ht="9.75" hidden="1" customHeight="1">
      <c r="A225" s="250"/>
      <c r="B225" s="250"/>
      <c r="C225" s="141"/>
      <c r="D225" s="142"/>
      <c r="E225" s="142"/>
      <c r="F225" s="142"/>
      <c r="G225" s="142"/>
      <c r="H225" s="142"/>
      <c r="I225" s="143"/>
      <c r="J225" s="144"/>
      <c r="K225" s="145"/>
      <c r="L225" s="145"/>
      <c r="M225" s="145"/>
      <c r="N225" s="145"/>
      <c r="O225" s="145"/>
      <c r="P225" s="145"/>
      <c r="Q225" s="145"/>
      <c r="R225" s="82"/>
      <c r="S225" s="82"/>
      <c r="T225" s="82"/>
      <c r="U225" s="82"/>
      <c r="V225" s="82"/>
      <c r="W225" s="82"/>
      <c r="X225" s="82"/>
      <c r="Y225" s="82"/>
      <c r="Z225" s="82"/>
      <c r="AA225" s="82"/>
      <c r="AB225" s="82"/>
      <c r="AC225" s="82"/>
      <c r="AD225" s="82"/>
      <c r="AE225" s="82"/>
      <c r="AF225" s="82"/>
      <c r="AG225" s="82"/>
      <c r="AH225" s="82"/>
      <c r="AI225" s="82"/>
      <c r="AJ225" s="82"/>
      <c r="AK225" s="82"/>
      <c r="AL225" s="82"/>
      <c r="AM225" s="138"/>
      <c r="BH225" s="1" t="s">
        <v>28</v>
      </c>
    </row>
    <row r="226" spans="1:61" ht="9.75" hidden="1" customHeight="1">
      <c r="A226" s="250"/>
      <c r="B226" s="250"/>
      <c r="C226" s="123"/>
      <c r="D226" s="124"/>
      <c r="E226" s="124"/>
      <c r="F226" s="124"/>
      <c r="G226" s="124"/>
      <c r="H226" s="124"/>
      <c r="I226" s="125"/>
      <c r="J226" s="157"/>
      <c r="K226" s="98"/>
      <c r="L226" s="98"/>
      <c r="M226" s="98"/>
      <c r="N226" s="98"/>
      <c r="O226" s="98"/>
      <c r="P226" s="98"/>
      <c r="Q226" s="98"/>
      <c r="R226" s="98"/>
      <c r="S226" s="98"/>
      <c r="T226" s="98"/>
      <c r="U226" s="98"/>
      <c r="V226" s="98"/>
      <c r="W226" s="98"/>
      <c r="X226" s="98"/>
      <c r="Y226" s="98"/>
      <c r="Z226" s="98"/>
      <c r="AA226" s="98"/>
      <c r="AB226" s="98"/>
      <c r="AC226" s="98"/>
      <c r="AD226" s="98"/>
      <c r="AE226" s="98"/>
      <c r="AF226" s="98"/>
      <c r="AG226" s="98"/>
      <c r="AH226" s="98"/>
      <c r="AI226" s="98"/>
      <c r="AJ226" s="98"/>
      <c r="AK226" s="98"/>
      <c r="AL226" s="98"/>
      <c r="AM226" s="156"/>
      <c r="BH226" s="1" t="s">
        <v>28</v>
      </c>
    </row>
    <row r="227" spans="1:61" ht="9.75" hidden="1" customHeight="1">
      <c r="A227" s="250"/>
      <c r="B227" s="250"/>
      <c r="C227" s="120" t="s">
        <v>271</v>
      </c>
      <c r="D227" s="121"/>
      <c r="E227" s="121"/>
      <c r="F227" s="121"/>
      <c r="G227" s="121"/>
      <c r="H227" s="121"/>
      <c r="I227" s="122"/>
      <c r="J227" s="260"/>
      <c r="K227" s="260"/>
      <c r="L227" s="260"/>
      <c r="M227" s="260"/>
      <c r="N227" s="260"/>
      <c r="O227" s="260"/>
      <c r="P227" s="260"/>
      <c r="Q227" s="260"/>
      <c r="R227" s="260"/>
      <c r="S227" s="260"/>
      <c r="T227" s="260"/>
      <c r="U227" s="260"/>
      <c r="V227" s="260"/>
      <c r="W227" s="260"/>
      <c r="X227" s="260"/>
      <c r="Y227" s="260"/>
      <c r="Z227" s="260"/>
      <c r="AA227" s="260"/>
      <c r="AB227" s="260"/>
      <c r="AC227" s="260"/>
      <c r="AD227" s="260"/>
      <c r="AE227" s="260"/>
      <c r="AF227" s="260"/>
      <c r="AG227" s="260"/>
      <c r="AH227" s="260"/>
      <c r="AI227" s="260"/>
      <c r="AJ227" s="260"/>
      <c r="AK227" s="260"/>
      <c r="AL227" s="260"/>
      <c r="AM227" s="260"/>
      <c r="BG227" s="1" t="s">
        <v>275</v>
      </c>
      <c r="BH227" s="1">
        <v>81</v>
      </c>
      <c r="BI227" s="1" t="str">
        <f>"ITEM"&amp;BH227&amp; BG227 &amp;"="&amp; IF(TRIM($J227)="","",$J227)</f>
        <v>ITEM81#KBN2_2=</v>
      </c>
    </row>
    <row r="228" spans="1:61" ht="9.75" hidden="1" customHeight="1">
      <c r="A228" s="250"/>
      <c r="B228" s="250"/>
      <c r="C228" s="141"/>
      <c r="D228" s="142"/>
      <c r="E228" s="142"/>
      <c r="F228" s="142"/>
      <c r="G228" s="142"/>
      <c r="H228" s="142"/>
      <c r="I228" s="143"/>
      <c r="J228" s="27"/>
      <c r="K228" s="27"/>
      <c r="L228" s="27"/>
      <c r="M228" s="27"/>
      <c r="N228" s="27"/>
      <c r="O228" s="27"/>
      <c r="P228" s="27"/>
      <c r="Q228" s="27"/>
      <c r="R228" s="27"/>
      <c r="S228" s="27"/>
      <c r="T228" s="27"/>
      <c r="U228" s="27"/>
      <c r="V228" s="27"/>
      <c r="W228" s="27"/>
      <c r="X228" s="27"/>
      <c r="Y228" s="27"/>
      <c r="Z228" s="27"/>
      <c r="AA228" s="27"/>
      <c r="AB228" s="27"/>
      <c r="AC228" s="27"/>
      <c r="AD228" s="27"/>
      <c r="AE228" s="27"/>
      <c r="AF228" s="27"/>
      <c r="AG228" s="27"/>
      <c r="AH228" s="27"/>
      <c r="AI228" s="27"/>
      <c r="AJ228" s="27"/>
      <c r="AK228" s="27"/>
      <c r="AL228" s="27"/>
      <c r="AM228" s="27"/>
      <c r="BH228" s="1" t="s">
        <v>28</v>
      </c>
    </row>
    <row r="229" spans="1:61" ht="9.75" hidden="1" customHeight="1">
      <c r="A229" s="250"/>
      <c r="B229" s="250"/>
      <c r="C229" s="123"/>
      <c r="D229" s="124"/>
      <c r="E229" s="124"/>
      <c r="F229" s="124"/>
      <c r="G229" s="124"/>
      <c r="H229" s="124"/>
      <c r="I229" s="125"/>
      <c r="J229" s="27"/>
      <c r="K229" s="27"/>
      <c r="L229" s="27"/>
      <c r="M229" s="27"/>
      <c r="N229" s="27"/>
      <c r="O229" s="27"/>
      <c r="P229" s="27"/>
      <c r="Q229" s="27"/>
      <c r="R229" s="27"/>
      <c r="S229" s="27"/>
      <c r="T229" s="27"/>
      <c r="U229" s="27"/>
      <c r="V229" s="27"/>
      <c r="W229" s="27"/>
      <c r="X229" s="27"/>
      <c r="Y229" s="27"/>
      <c r="Z229" s="27"/>
      <c r="AA229" s="27"/>
      <c r="AB229" s="27"/>
      <c r="AC229" s="27"/>
      <c r="AD229" s="27"/>
      <c r="AE229" s="27"/>
      <c r="AF229" s="27"/>
      <c r="AG229" s="27"/>
      <c r="AH229" s="27"/>
      <c r="AI229" s="27"/>
      <c r="AJ229" s="27"/>
      <c r="AK229" s="27"/>
      <c r="AL229" s="27"/>
      <c r="AM229" s="27"/>
      <c r="BH229" s="1" t="s">
        <v>28</v>
      </c>
    </row>
    <row r="230" spans="1:61" ht="9.75" hidden="1" customHeight="1">
      <c r="A230" s="250"/>
      <c r="B230" s="250"/>
      <c r="C230" s="120" t="s">
        <v>272</v>
      </c>
      <c r="D230" s="121"/>
      <c r="E230" s="121"/>
      <c r="F230" s="121"/>
      <c r="G230" s="121"/>
      <c r="H230" s="121"/>
      <c r="I230" s="122"/>
      <c r="J230" s="136"/>
      <c r="K230" s="126"/>
      <c r="L230" s="126"/>
      <c r="M230" s="126"/>
      <c r="N230" s="126"/>
      <c r="O230" s="126"/>
      <c r="P230" s="126"/>
      <c r="Q230" s="126"/>
      <c r="R230" s="126"/>
      <c r="S230" s="126"/>
      <c r="T230" s="126"/>
      <c r="U230" s="126"/>
      <c r="V230" s="126"/>
      <c r="W230" s="126"/>
      <c r="X230" s="126"/>
      <c r="Y230" s="126"/>
      <c r="Z230" s="126"/>
      <c r="AA230" s="126"/>
      <c r="AB230" s="126"/>
      <c r="AC230" s="126"/>
      <c r="AD230" s="126"/>
      <c r="AE230" s="126"/>
      <c r="AF230" s="126"/>
      <c r="AG230" s="126"/>
      <c r="AH230" s="126"/>
      <c r="AI230" s="126"/>
      <c r="AJ230" s="126"/>
      <c r="AK230" s="126"/>
      <c r="AL230" s="126"/>
      <c r="AM230" s="127"/>
      <c r="BG230" s="1" t="s">
        <v>275</v>
      </c>
      <c r="BH230" s="1">
        <v>82</v>
      </c>
      <c r="BI230" s="1" t="str">
        <f>"ITEM"&amp;BH230&amp; BG230 &amp;"="&amp; IF(TRIM($J230)="","",$J230)</f>
        <v>ITEM82#KBN2_2=</v>
      </c>
    </row>
    <row r="231" spans="1:61" ht="9.75" hidden="1" customHeight="1">
      <c r="A231" s="250"/>
      <c r="B231" s="250"/>
      <c r="C231" s="141"/>
      <c r="D231" s="142"/>
      <c r="E231" s="142"/>
      <c r="F231" s="142"/>
      <c r="G231" s="142"/>
      <c r="H231" s="142"/>
      <c r="I231" s="143"/>
      <c r="J231" s="150"/>
      <c r="K231" s="151"/>
      <c r="L231" s="151"/>
      <c r="M231" s="151"/>
      <c r="N231" s="151"/>
      <c r="O231" s="151"/>
      <c r="P231" s="151"/>
      <c r="Q231" s="151"/>
      <c r="R231" s="151"/>
      <c r="S231" s="151"/>
      <c r="T231" s="151"/>
      <c r="U231" s="151"/>
      <c r="V231" s="151"/>
      <c r="W231" s="151"/>
      <c r="X231" s="151"/>
      <c r="Y231" s="151"/>
      <c r="Z231" s="151"/>
      <c r="AA231" s="151"/>
      <c r="AB231" s="151"/>
      <c r="AC231" s="151"/>
      <c r="AD231" s="151"/>
      <c r="AE231" s="151"/>
      <c r="AF231" s="151"/>
      <c r="AG231" s="151"/>
      <c r="AH231" s="151"/>
      <c r="AI231" s="151"/>
      <c r="AJ231" s="151"/>
      <c r="AK231" s="151"/>
      <c r="AL231" s="151"/>
      <c r="AM231" s="152"/>
      <c r="BH231" s="1" t="s">
        <v>28</v>
      </c>
    </row>
    <row r="232" spans="1:61" ht="9.75" hidden="1" customHeight="1" thickBot="1">
      <c r="A232" s="261"/>
      <c r="B232" s="261"/>
      <c r="C232" s="141"/>
      <c r="D232" s="142"/>
      <c r="E232" s="142"/>
      <c r="F232" s="142"/>
      <c r="G232" s="142"/>
      <c r="H232" s="142"/>
      <c r="I232" s="143"/>
      <c r="J232" s="137"/>
      <c r="K232" s="128"/>
      <c r="L232" s="128"/>
      <c r="M232" s="128"/>
      <c r="N232" s="128"/>
      <c r="O232" s="128"/>
      <c r="P232" s="128"/>
      <c r="Q232" s="128"/>
      <c r="R232" s="128"/>
      <c r="S232" s="128"/>
      <c r="T232" s="128"/>
      <c r="U232" s="128"/>
      <c r="V232" s="128"/>
      <c r="W232" s="128"/>
      <c r="X232" s="128"/>
      <c r="Y232" s="128"/>
      <c r="Z232" s="128"/>
      <c r="AA232" s="128"/>
      <c r="AB232" s="128"/>
      <c r="AC232" s="128"/>
      <c r="AD232" s="128"/>
      <c r="AE232" s="128"/>
      <c r="AF232" s="128"/>
      <c r="AG232" s="128"/>
      <c r="AH232" s="128"/>
      <c r="AI232" s="128"/>
      <c r="AJ232" s="128"/>
      <c r="AK232" s="128"/>
      <c r="AL232" s="128"/>
      <c r="AM232" s="129"/>
      <c r="BH232" s="1" t="s">
        <v>28</v>
      </c>
    </row>
    <row r="233" spans="1:61" ht="9.75" hidden="1" customHeight="1">
      <c r="A233" s="254" t="s">
        <v>276</v>
      </c>
      <c r="B233" s="255"/>
      <c r="C233" s="255"/>
      <c r="D233" s="255"/>
      <c r="E233" s="255"/>
      <c r="F233" s="255"/>
      <c r="G233" s="255"/>
      <c r="H233" s="255"/>
      <c r="I233" s="256"/>
      <c r="J233" s="233"/>
      <c r="K233" s="234"/>
      <c r="L233" s="234"/>
      <c r="M233" s="234"/>
      <c r="N233" s="234"/>
      <c r="O233" s="234"/>
      <c r="P233" s="234"/>
      <c r="Q233" s="234"/>
      <c r="R233" s="234"/>
      <c r="S233" s="234"/>
      <c r="T233" s="234"/>
      <c r="U233" s="234"/>
      <c r="V233" s="234"/>
      <c r="W233" s="234"/>
      <c r="X233" s="234"/>
      <c r="Y233" s="234"/>
      <c r="Z233" s="234"/>
      <c r="AA233" s="234"/>
      <c r="AB233" s="234"/>
      <c r="AC233" s="234"/>
      <c r="AD233" s="234"/>
      <c r="AE233" s="234"/>
      <c r="AF233" s="234"/>
      <c r="AG233" s="234"/>
      <c r="AH233" s="234"/>
      <c r="AI233" s="234"/>
      <c r="AJ233" s="234"/>
      <c r="AK233" s="234"/>
      <c r="AL233" s="234"/>
      <c r="AM233" s="235"/>
      <c r="BG233" s="1" t="s">
        <v>277</v>
      </c>
      <c r="BH233" s="1">
        <v>64</v>
      </c>
      <c r="BI233" s="1" t="str">
        <f>"ITEM"&amp;BH233&amp; BG233 &amp;"="&amp; IF(TRIM($J233)="","",$J233)</f>
        <v>ITEM64#KBN2_3=</v>
      </c>
    </row>
    <row r="234" spans="1:61" ht="9.75" hidden="1" customHeight="1" thickBot="1">
      <c r="A234" s="230"/>
      <c r="B234" s="231"/>
      <c r="C234" s="231"/>
      <c r="D234" s="231"/>
      <c r="E234" s="231"/>
      <c r="F234" s="231"/>
      <c r="G234" s="231"/>
      <c r="H234" s="231"/>
      <c r="I234" s="232"/>
      <c r="J234" s="236"/>
      <c r="K234" s="237"/>
      <c r="L234" s="237"/>
      <c r="M234" s="237"/>
      <c r="N234" s="237"/>
      <c r="O234" s="237"/>
      <c r="P234" s="237"/>
      <c r="Q234" s="237"/>
      <c r="R234" s="237"/>
      <c r="S234" s="237"/>
      <c r="T234" s="237"/>
      <c r="U234" s="237"/>
      <c r="V234" s="237"/>
      <c r="W234" s="237"/>
      <c r="X234" s="237"/>
      <c r="Y234" s="237"/>
      <c r="Z234" s="237"/>
      <c r="AA234" s="237"/>
      <c r="AB234" s="237"/>
      <c r="AC234" s="237"/>
      <c r="AD234" s="237"/>
      <c r="AE234" s="237"/>
      <c r="AF234" s="237"/>
      <c r="AG234" s="237"/>
      <c r="AH234" s="237"/>
      <c r="AI234" s="237"/>
      <c r="AJ234" s="237"/>
      <c r="AK234" s="237"/>
      <c r="AL234" s="237"/>
      <c r="AM234" s="238"/>
      <c r="BH234" s="1" t="s">
        <v>28</v>
      </c>
    </row>
    <row r="235" spans="1:61" ht="9.75" hidden="1" customHeight="1">
      <c r="A235" s="257" t="s">
        <v>248</v>
      </c>
      <c r="B235" s="258"/>
      <c r="C235" s="258"/>
      <c r="D235" s="258"/>
      <c r="E235" s="258"/>
      <c r="F235" s="258"/>
      <c r="G235" s="258"/>
      <c r="H235" s="258"/>
      <c r="I235" s="259"/>
      <c r="J235" s="239"/>
      <c r="K235" s="239"/>
      <c r="L235" s="239"/>
      <c r="M235" s="239"/>
      <c r="N235" s="239"/>
      <c r="O235" s="239"/>
      <c r="P235" s="239"/>
      <c r="Q235" s="239"/>
      <c r="R235" s="239"/>
      <c r="S235" s="239"/>
      <c r="T235" s="239"/>
      <c r="U235" s="239"/>
      <c r="V235" s="239"/>
      <c r="W235" s="239"/>
      <c r="X235" s="239"/>
      <c r="Y235" s="239"/>
      <c r="Z235" s="239"/>
      <c r="AA235" s="239"/>
      <c r="AB235" s="239"/>
      <c r="AC235" s="239"/>
      <c r="AD235" s="239"/>
      <c r="AE235" s="239"/>
      <c r="AF235" s="239"/>
      <c r="AG235" s="239"/>
      <c r="AH235" s="239"/>
      <c r="AI235" s="239"/>
      <c r="AJ235" s="239"/>
      <c r="AK235" s="239"/>
      <c r="AL235" s="239"/>
      <c r="AM235" s="239"/>
      <c r="BG235" s="1" t="s">
        <v>277</v>
      </c>
      <c r="BH235" s="1">
        <v>65</v>
      </c>
      <c r="BI235" s="1" t="str">
        <f>"ITEM"&amp;BH235&amp; BG235 &amp;"="&amp; IF(TRIM($J235)="","",$J235)</f>
        <v>ITEM65#KBN2_3=</v>
      </c>
    </row>
    <row r="236" spans="1:61" ht="9.75" hidden="1" customHeight="1">
      <c r="A236" s="123"/>
      <c r="B236" s="124"/>
      <c r="C236" s="124"/>
      <c r="D236" s="124"/>
      <c r="E236" s="124"/>
      <c r="F236" s="124"/>
      <c r="G236" s="124"/>
      <c r="H236" s="124"/>
      <c r="I236" s="125"/>
      <c r="J236" s="27"/>
      <c r="K236" s="27"/>
      <c r="L236" s="27"/>
      <c r="M236" s="27"/>
      <c r="N236" s="27"/>
      <c r="O236" s="27"/>
      <c r="P236" s="27"/>
      <c r="Q236" s="27"/>
      <c r="R236" s="27"/>
      <c r="S236" s="27"/>
      <c r="T236" s="27"/>
      <c r="U236" s="27"/>
      <c r="V236" s="27"/>
      <c r="W236" s="27"/>
      <c r="X236" s="27"/>
      <c r="Y236" s="27"/>
      <c r="Z236" s="27"/>
      <c r="AA236" s="27"/>
      <c r="AB236" s="27"/>
      <c r="AC236" s="27"/>
      <c r="AD236" s="27"/>
      <c r="AE236" s="27"/>
      <c r="AF236" s="27"/>
      <c r="AG236" s="27"/>
      <c r="AH236" s="27"/>
      <c r="AI236" s="27"/>
      <c r="AJ236" s="27"/>
      <c r="AK236" s="27"/>
      <c r="AL236" s="27"/>
      <c r="AM236" s="27"/>
      <c r="BH236" s="1" t="s">
        <v>28</v>
      </c>
    </row>
    <row r="237" spans="1:61" ht="9.75" hidden="1" customHeight="1">
      <c r="A237" s="120" t="s">
        <v>249</v>
      </c>
      <c r="B237" s="121"/>
      <c r="C237" s="121"/>
      <c r="D237" s="121"/>
      <c r="E237" s="121"/>
      <c r="F237" s="121"/>
      <c r="G237" s="121"/>
      <c r="H237" s="121"/>
      <c r="I237" s="122"/>
      <c r="J237" s="158"/>
      <c r="K237" s="154"/>
      <c r="L237" s="154"/>
      <c r="M237" s="154"/>
      <c r="N237" s="154"/>
      <c r="O237" s="154"/>
      <c r="P237" s="154"/>
      <c r="Q237" s="154"/>
      <c r="R237" s="154"/>
      <c r="S237" s="154"/>
      <c r="T237" s="154"/>
      <c r="U237" s="154"/>
      <c r="V237" s="154" t="s">
        <v>36</v>
      </c>
      <c r="W237" s="154"/>
      <c r="X237" s="154"/>
      <c r="Y237" s="154"/>
      <c r="Z237" s="154"/>
      <c r="AA237" s="154"/>
      <c r="AB237" s="154"/>
      <c r="AC237" s="154"/>
      <c r="AD237" s="154"/>
      <c r="AE237" s="154"/>
      <c r="AF237" s="154"/>
      <c r="AG237" s="154"/>
      <c r="AH237" s="154"/>
      <c r="AI237" s="154"/>
      <c r="AJ237" s="154"/>
      <c r="AK237" s="154"/>
      <c r="AL237" s="154"/>
      <c r="AM237" s="155"/>
      <c r="BE237" s="1" t="str">
        <f ca="1">MID(CELL("address",$CG$2),2,2)</f>
        <v>CG</v>
      </c>
      <c r="BF237" s="1" t="str">
        <f>IF(TRIM($K238)="","",IF(ISERROR(MATCH($K238,$CG$3:$CG$4,0)),"INPUT_ERROR",MATCH($K238,$CG$3:$CG$4,0)))</f>
        <v/>
      </c>
      <c r="BG237" s="1" t="s">
        <v>277</v>
      </c>
      <c r="BH237" s="1">
        <v>66</v>
      </c>
      <c r="BI237" s="1" t="str">
        <f>"ITEM"&amp; BH237&amp; BG237 &amp;"="&amp; $BF237</f>
        <v>ITEM66#KBN2_3=</v>
      </c>
    </row>
    <row r="238" spans="1:61" ht="9.75" hidden="1" customHeight="1">
      <c r="A238" s="141"/>
      <c r="B238" s="142"/>
      <c r="C238" s="142"/>
      <c r="D238" s="142"/>
      <c r="E238" s="142"/>
      <c r="F238" s="142"/>
      <c r="G238" s="142"/>
      <c r="H238" s="142"/>
      <c r="I238" s="143"/>
      <c r="J238" s="144" t="s">
        <v>37</v>
      </c>
      <c r="K238" s="145"/>
      <c r="L238" s="145"/>
      <c r="M238" s="145"/>
      <c r="N238" s="145"/>
      <c r="O238" s="145"/>
      <c r="P238" s="145"/>
      <c r="Q238" s="145"/>
      <c r="R238" s="145"/>
      <c r="S238" s="145"/>
      <c r="T238" s="82" t="s">
        <v>38</v>
      </c>
      <c r="U238" s="82"/>
      <c r="V238" s="82" t="s">
        <v>250</v>
      </c>
      <c r="W238" s="82"/>
      <c r="X238" s="82"/>
      <c r="Y238" s="82"/>
      <c r="Z238" s="82"/>
      <c r="AA238" s="82"/>
      <c r="AB238" s="82"/>
      <c r="AC238" s="82"/>
      <c r="AD238" s="82"/>
      <c r="AE238" s="82"/>
      <c r="AF238" s="82"/>
      <c r="AG238" s="82"/>
      <c r="AH238" s="82"/>
      <c r="AI238" s="82"/>
      <c r="AJ238" s="82"/>
      <c r="AK238" s="82"/>
      <c r="AL238" s="82"/>
      <c r="AM238" s="138"/>
    </row>
    <row r="239" spans="1:61" ht="9.75" hidden="1" customHeight="1">
      <c r="A239" s="141"/>
      <c r="B239" s="142"/>
      <c r="C239" s="142"/>
      <c r="D239" s="142"/>
      <c r="E239" s="142"/>
      <c r="F239" s="142"/>
      <c r="G239" s="142"/>
      <c r="H239" s="142"/>
      <c r="I239" s="143"/>
      <c r="J239" s="144"/>
      <c r="K239" s="145"/>
      <c r="L239" s="145"/>
      <c r="M239" s="145"/>
      <c r="N239" s="145"/>
      <c r="O239" s="145"/>
      <c r="P239" s="145"/>
      <c r="Q239" s="145"/>
      <c r="R239" s="145"/>
      <c r="S239" s="145"/>
      <c r="T239" s="82"/>
      <c r="U239" s="82"/>
      <c r="V239" s="82" t="s">
        <v>251</v>
      </c>
      <c r="W239" s="82"/>
      <c r="X239" s="82"/>
      <c r="Y239" s="82"/>
      <c r="Z239" s="82"/>
      <c r="AA239" s="82"/>
      <c r="AB239" s="82"/>
      <c r="AC239" s="82"/>
      <c r="AD239" s="82"/>
      <c r="AE239" s="82"/>
      <c r="AF239" s="82"/>
      <c r="AG239" s="82"/>
      <c r="AH239" s="82"/>
      <c r="AI239" s="82"/>
      <c r="AJ239" s="82"/>
      <c r="AK239" s="82"/>
      <c r="AL239" s="82"/>
      <c r="AM239" s="138"/>
    </row>
    <row r="240" spans="1:61" ht="9.75" hidden="1" customHeight="1">
      <c r="A240" s="141"/>
      <c r="B240" s="142"/>
      <c r="C240" s="142"/>
      <c r="D240" s="142"/>
      <c r="E240" s="142"/>
      <c r="F240" s="142"/>
      <c r="G240" s="142"/>
      <c r="H240" s="142"/>
      <c r="I240" s="143"/>
      <c r="J240" s="157"/>
      <c r="K240" s="98"/>
      <c r="L240" s="98"/>
      <c r="M240" s="98"/>
      <c r="N240" s="98"/>
      <c r="O240" s="98"/>
      <c r="P240" s="98"/>
      <c r="Q240" s="98"/>
      <c r="R240" s="98"/>
      <c r="S240" s="98"/>
      <c r="T240" s="98"/>
      <c r="U240" s="98"/>
      <c r="V240" s="98"/>
      <c r="W240" s="98"/>
      <c r="X240" s="98"/>
      <c r="Y240" s="98"/>
      <c r="Z240" s="98"/>
      <c r="AA240" s="98"/>
      <c r="AB240" s="98"/>
      <c r="AC240" s="98"/>
      <c r="AD240" s="98"/>
      <c r="AE240" s="98"/>
      <c r="AF240" s="98"/>
      <c r="AG240" s="98"/>
      <c r="AH240" s="98"/>
      <c r="AI240" s="98"/>
      <c r="AJ240" s="98"/>
      <c r="AK240" s="98"/>
      <c r="AL240" s="98"/>
      <c r="AM240" s="156"/>
    </row>
    <row r="241" spans="1:61" ht="9.75" hidden="1" customHeight="1">
      <c r="A241" s="141"/>
      <c r="B241" s="142"/>
      <c r="C241" s="143"/>
      <c r="D241" s="120" t="s">
        <v>252</v>
      </c>
      <c r="E241" s="121"/>
      <c r="F241" s="121"/>
      <c r="G241" s="121"/>
      <c r="H241" s="121"/>
      <c r="I241" s="122"/>
      <c r="J241" s="158"/>
      <c r="K241" s="154"/>
      <c r="L241" s="154"/>
      <c r="M241" s="154"/>
      <c r="N241" s="154"/>
      <c r="O241" s="154"/>
      <c r="P241" s="154"/>
      <c r="Q241" s="154"/>
      <c r="R241" s="154"/>
      <c r="S241" s="154"/>
      <c r="T241" s="154"/>
      <c r="U241" s="154"/>
      <c r="V241" s="154" t="s">
        <v>36</v>
      </c>
      <c r="W241" s="154"/>
      <c r="X241" s="154"/>
      <c r="Y241" s="154"/>
      <c r="Z241" s="154"/>
      <c r="AA241" s="154"/>
      <c r="AB241" s="154"/>
      <c r="AC241" s="154"/>
      <c r="AD241" s="154"/>
      <c r="AE241" s="154"/>
      <c r="AF241" s="154"/>
      <c r="AG241" s="154"/>
      <c r="AH241" s="154"/>
      <c r="AI241" s="154"/>
      <c r="AJ241" s="154"/>
      <c r="AK241" s="154"/>
      <c r="AL241" s="154"/>
      <c r="AM241" s="155"/>
      <c r="BE241" s="1" t="str">
        <f ca="1">MID(CELL("address",$CB$2),2,2)</f>
        <v>CB</v>
      </c>
      <c r="BF241" s="1" t="str">
        <f>IF(TRIM($K243)="","",IF(ISERROR(MATCH($K243,$CB$3:$CB$7,0)),"INPUT_ERROR",MATCH($K243,$CB$3:$CB$7,0)))</f>
        <v/>
      </c>
      <c r="BG241" s="1" t="s">
        <v>277</v>
      </c>
      <c r="BH241" s="1">
        <v>67</v>
      </c>
      <c r="BI241" s="1" t="str">
        <f>"ITEM"&amp; BH241&amp; BG241 &amp;"="&amp; $BF241</f>
        <v>ITEM67#KBN2_3=</v>
      </c>
    </row>
    <row r="242" spans="1:61" ht="9.75" hidden="1" customHeight="1">
      <c r="A242" s="141"/>
      <c r="B242" s="142"/>
      <c r="C242" s="143"/>
      <c r="D242" s="141"/>
      <c r="E242" s="142"/>
      <c r="F242" s="142"/>
      <c r="G242" s="142"/>
      <c r="H242" s="142"/>
      <c r="I242" s="143"/>
      <c r="J242" s="189"/>
      <c r="K242" s="82"/>
      <c r="L242" s="82"/>
      <c r="M242" s="82"/>
      <c r="N242" s="82"/>
      <c r="O242" s="82"/>
      <c r="P242" s="82"/>
      <c r="Q242" s="82"/>
      <c r="R242" s="82"/>
      <c r="S242" s="82"/>
      <c r="T242" s="82"/>
      <c r="U242" s="82"/>
      <c r="V242" s="82" t="s">
        <v>163</v>
      </c>
      <c r="W242" s="82"/>
      <c r="X242" s="82"/>
      <c r="Y242" s="82"/>
      <c r="Z242" s="82"/>
      <c r="AA242" s="82"/>
      <c r="AB242" s="82"/>
      <c r="AC242" s="82"/>
      <c r="AD242" s="82"/>
      <c r="AE242" s="82"/>
      <c r="AF242" s="82"/>
      <c r="AG242" s="82"/>
      <c r="AH242" s="82"/>
      <c r="AI242" s="82"/>
      <c r="AJ242" s="82"/>
      <c r="AK242" s="82"/>
      <c r="AL242" s="82"/>
      <c r="AM242" s="138"/>
      <c r="BH242" s="1" t="s">
        <v>28</v>
      </c>
    </row>
    <row r="243" spans="1:61" ht="9.75" hidden="1" customHeight="1">
      <c r="A243" s="141"/>
      <c r="B243" s="142"/>
      <c r="C243" s="143"/>
      <c r="D243" s="141"/>
      <c r="E243" s="142"/>
      <c r="F243" s="142"/>
      <c r="G243" s="142"/>
      <c r="H243" s="142"/>
      <c r="I243" s="143"/>
      <c r="J243" s="144" t="s">
        <v>37</v>
      </c>
      <c r="K243" s="145"/>
      <c r="L243" s="145"/>
      <c r="M243" s="145"/>
      <c r="N243" s="145"/>
      <c r="O243" s="145"/>
      <c r="P243" s="145"/>
      <c r="Q243" s="145"/>
      <c r="R243" s="145"/>
      <c r="S243" s="145"/>
      <c r="T243" s="82" t="s">
        <v>38</v>
      </c>
      <c r="U243" s="82"/>
      <c r="V243" s="82" t="s">
        <v>253</v>
      </c>
      <c r="W243" s="82"/>
      <c r="X243" s="82"/>
      <c r="Y243" s="82"/>
      <c r="Z243" s="82"/>
      <c r="AA243" s="82"/>
      <c r="AB243" s="82"/>
      <c r="AC243" s="82"/>
      <c r="AD243" s="82"/>
      <c r="AE243" s="82"/>
      <c r="AF243" s="82"/>
      <c r="AG243" s="82"/>
      <c r="AH243" s="82"/>
      <c r="AI243" s="82"/>
      <c r="AJ243" s="82"/>
      <c r="AK243" s="82"/>
      <c r="AL243" s="82"/>
      <c r="AM243" s="138"/>
      <c r="BH243" s="1" t="s">
        <v>28</v>
      </c>
    </row>
    <row r="244" spans="1:61" ht="9.75" hidden="1" customHeight="1">
      <c r="A244" s="141"/>
      <c r="B244" s="142"/>
      <c r="C244" s="143"/>
      <c r="D244" s="141"/>
      <c r="E244" s="142"/>
      <c r="F244" s="142"/>
      <c r="G244" s="142"/>
      <c r="H244" s="142"/>
      <c r="I244" s="143"/>
      <c r="J244" s="144"/>
      <c r="K244" s="145"/>
      <c r="L244" s="145"/>
      <c r="M244" s="145"/>
      <c r="N244" s="145"/>
      <c r="O244" s="145"/>
      <c r="P244" s="145"/>
      <c r="Q244" s="145"/>
      <c r="R244" s="145"/>
      <c r="S244" s="145"/>
      <c r="T244" s="82"/>
      <c r="U244" s="82"/>
      <c r="V244" s="82" t="s">
        <v>254</v>
      </c>
      <c r="W244" s="82"/>
      <c r="X244" s="82"/>
      <c r="Y244" s="82"/>
      <c r="Z244" s="82"/>
      <c r="AA244" s="82"/>
      <c r="AB244" s="82"/>
      <c r="AC244" s="82"/>
      <c r="AD244" s="82"/>
      <c r="AE244" s="82"/>
      <c r="AF244" s="82"/>
      <c r="AG244" s="82"/>
      <c r="AH244" s="82"/>
      <c r="AI244" s="82"/>
      <c r="AJ244" s="82"/>
      <c r="AK244" s="82"/>
      <c r="AL244" s="82"/>
      <c r="AM244" s="138"/>
      <c r="BH244" s="1" t="s">
        <v>28</v>
      </c>
    </row>
    <row r="245" spans="1:61" ht="9.75" hidden="1" customHeight="1">
      <c r="A245" s="141"/>
      <c r="B245" s="142"/>
      <c r="C245" s="143"/>
      <c r="D245" s="141"/>
      <c r="E245" s="142"/>
      <c r="F245" s="142"/>
      <c r="G245" s="142"/>
      <c r="H245" s="142"/>
      <c r="I245" s="143"/>
      <c r="J245" s="189"/>
      <c r="K245" s="82"/>
      <c r="L245" s="82"/>
      <c r="M245" s="82"/>
      <c r="N245" s="82"/>
      <c r="O245" s="82"/>
      <c r="P245" s="82"/>
      <c r="Q245" s="82"/>
      <c r="R245" s="82"/>
      <c r="S245" s="82"/>
      <c r="T245" s="82"/>
      <c r="U245" s="82"/>
      <c r="V245" s="82" t="s">
        <v>255</v>
      </c>
      <c r="W245" s="82"/>
      <c r="X245" s="82"/>
      <c r="Y245" s="82"/>
      <c r="Z245" s="82"/>
      <c r="AA245" s="82"/>
      <c r="AB245" s="82"/>
      <c r="AC245" s="82"/>
      <c r="AD245" s="82"/>
      <c r="AE245" s="82"/>
      <c r="AF245" s="82"/>
      <c r="AG245" s="82"/>
      <c r="AH245" s="82"/>
      <c r="AI245" s="82"/>
      <c r="AJ245" s="82"/>
      <c r="AK245" s="82"/>
      <c r="AL245" s="82"/>
      <c r="AM245" s="138"/>
      <c r="BH245" s="1" t="s">
        <v>28</v>
      </c>
    </row>
    <row r="246" spans="1:61" ht="9.75" hidden="1" customHeight="1">
      <c r="A246" s="141"/>
      <c r="B246" s="142"/>
      <c r="C246" s="143"/>
      <c r="D246" s="123"/>
      <c r="E246" s="124"/>
      <c r="F246" s="124"/>
      <c r="G246" s="124"/>
      <c r="H246" s="124"/>
      <c r="I246" s="125"/>
      <c r="J246" s="157"/>
      <c r="K246" s="98"/>
      <c r="L246" s="98"/>
      <c r="M246" s="98"/>
      <c r="N246" s="98"/>
      <c r="O246" s="98"/>
      <c r="P246" s="98"/>
      <c r="Q246" s="98"/>
      <c r="R246" s="98"/>
      <c r="S246" s="98"/>
      <c r="T246" s="98"/>
      <c r="U246" s="98"/>
      <c r="V246" s="98" t="s">
        <v>256</v>
      </c>
      <c r="W246" s="98"/>
      <c r="X246" s="98"/>
      <c r="Y246" s="98"/>
      <c r="Z246" s="98"/>
      <c r="AA246" s="98"/>
      <c r="AB246" s="98"/>
      <c r="AC246" s="98"/>
      <c r="AD246" s="98"/>
      <c r="AE246" s="98"/>
      <c r="AF246" s="98"/>
      <c r="AG246" s="98"/>
      <c r="AH246" s="98"/>
      <c r="AI246" s="98"/>
      <c r="AJ246" s="98"/>
      <c r="AK246" s="98"/>
      <c r="AL246" s="98"/>
      <c r="AM246" s="156"/>
      <c r="BH246" s="1" t="s">
        <v>28</v>
      </c>
    </row>
    <row r="247" spans="1:61" ht="9.75" hidden="1" customHeight="1">
      <c r="A247" s="141"/>
      <c r="B247" s="142"/>
      <c r="C247" s="143"/>
      <c r="D247" s="120" t="s">
        <v>257</v>
      </c>
      <c r="E247" s="121"/>
      <c r="F247" s="121"/>
      <c r="G247" s="121"/>
      <c r="H247" s="121"/>
      <c r="I247" s="122"/>
      <c r="J247" s="136"/>
      <c r="K247" s="126"/>
      <c r="L247" s="126"/>
      <c r="M247" s="126"/>
      <c r="N247" s="126"/>
      <c r="O247" s="126"/>
      <c r="P247" s="126"/>
      <c r="Q247" s="126"/>
      <c r="R247" s="126"/>
      <c r="S247" s="126"/>
      <c r="T247" s="126"/>
      <c r="U247" s="126"/>
      <c r="V247" s="126"/>
      <c r="W247" s="126"/>
      <c r="X247" s="126"/>
      <c r="Y247" s="126"/>
      <c r="Z247" s="126"/>
      <c r="AA247" s="126"/>
      <c r="AB247" s="126"/>
      <c r="AC247" s="126"/>
      <c r="AD247" s="126"/>
      <c r="AE247" s="126"/>
      <c r="AF247" s="126"/>
      <c r="AG247" s="126"/>
      <c r="AH247" s="126"/>
      <c r="AI247" s="126"/>
      <c r="AJ247" s="126"/>
      <c r="AK247" s="126"/>
      <c r="AL247" s="126"/>
      <c r="AM247" s="127"/>
      <c r="BG247" s="1" t="s">
        <v>277</v>
      </c>
      <c r="BH247" s="1">
        <v>68</v>
      </c>
      <c r="BI247" s="1" t="str">
        <f>"ITEM"&amp;BH247&amp; BG247 &amp;"="&amp; IF(TRIM($J247)="","",$J247)</f>
        <v>ITEM68#KBN2_3=</v>
      </c>
    </row>
    <row r="248" spans="1:61" ht="9.75" hidden="1" customHeight="1">
      <c r="A248" s="141"/>
      <c r="B248" s="142"/>
      <c r="C248" s="143"/>
      <c r="D248" s="141"/>
      <c r="E248" s="142"/>
      <c r="F248" s="142"/>
      <c r="G248" s="142"/>
      <c r="H248" s="142"/>
      <c r="I248" s="143"/>
      <c r="J248" s="150"/>
      <c r="K248" s="151"/>
      <c r="L248" s="151"/>
      <c r="M248" s="151"/>
      <c r="N248" s="151"/>
      <c r="O248" s="151"/>
      <c r="P248" s="151"/>
      <c r="Q248" s="151"/>
      <c r="R248" s="151"/>
      <c r="S248" s="151"/>
      <c r="T248" s="151"/>
      <c r="U248" s="151"/>
      <c r="V248" s="151"/>
      <c r="W248" s="151"/>
      <c r="X248" s="151"/>
      <c r="Y248" s="151"/>
      <c r="Z248" s="151"/>
      <c r="AA248" s="151"/>
      <c r="AB248" s="151"/>
      <c r="AC248" s="151"/>
      <c r="AD248" s="151"/>
      <c r="AE248" s="151"/>
      <c r="AF248" s="151"/>
      <c r="AG248" s="151"/>
      <c r="AH248" s="151"/>
      <c r="AI248" s="151"/>
      <c r="AJ248" s="151"/>
      <c r="AK248" s="151"/>
      <c r="AL248" s="151"/>
      <c r="AM248" s="152"/>
      <c r="BH248" s="1" t="s">
        <v>28</v>
      </c>
    </row>
    <row r="249" spans="1:61" ht="9.75" hidden="1" customHeight="1">
      <c r="A249" s="141"/>
      <c r="B249" s="142"/>
      <c r="C249" s="143"/>
      <c r="D249" s="123"/>
      <c r="E249" s="124"/>
      <c r="F249" s="124"/>
      <c r="G249" s="124"/>
      <c r="H249" s="124"/>
      <c r="I249" s="125"/>
      <c r="J249" s="150"/>
      <c r="K249" s="151"/>
      <c r="L249" s="151"/>
      <c r="M249" s="151"/>
      <c r="N249" s="151"/>
      <c r="O249" s="151"/>
      <c r="P249" s="151"/>
      <c r="Q249" s="151"/>
      <c r="R249" s="151"/>
      <c r="S249" s="151"/>
      <c r="T249" s="151"/>
      <c r="U249" s="151"/>
      <c r="V249" s="151"/>
      <c r="W249" s="151"/>
      <c r="X249" s="151"/>
      <c r="Y249" s="151"/>
      <c r="Z249" s="151"/>
      <c r="AA249" s="151"/>
      <c r="AB249" s="151"/>
      <c r="AC249" s="151"/>
      <c r="AD249" s="151"/>
      <c r="AE249" s="151"/>
      <c r="AF249" s="151"/>
      <c r="AG249" s="151"/>
      <c r="AH249" s="151"/>
      <c r="AI249" s="151"/>
      <c r="AJ249" s="151"/>
      <c r="AK249" s="151"/>
      <c r="AL249" s="151"/>
      <c r="AM249" s="152"/>
    </row>
    <row r="250" spans="1:61" ht="9.75" hidden="1" customHeight="1">
      <c r="A250" s="141"/>
      <c r="B250" s="142"/>
      <c r="C250" s="143"/>
      <c r="D250" s="120" t="s">
        <v>199</v>
      </c>
      <c r="E250" s="121"/>
      <c r="F250" s="121"/>
      <c r="G250" s="121"/>
      <c r="H250" s="121"/>
      <c r="I250" s="122"/>
      <c r="J250" s="136"/>
      <c r="K250" s="126"/>
      <c r="L250" s="126"/>
      <c r="M250" s="126"/>
      <c r="N250" s="126"/>
      <c r="O250" s="126"/>
      <c r="P250" s="126"/>
      <c r="Q250" s="126"/>
      <c r="R250" s="126"/>
      <c r="S250" s="126"/>
      <c r="T250" s="126"/>
      <c r="U250" s="126"/>
      <c r="V250" s="126"/>
      <c r="W250" s="126"/>
      <c r="X250" s="126"/>
      <c r="Y250" s="126"/>
      <c r="Z250" s="126"/>
      <c r="AA250" s="126"/>
      <c r="AB250" s="126"/>
      <c r="AC250" s="126"/>
      <c r="AD250" s="126"/>
      <c r="AE250" s="126"/>
      <c r="AF250" s="126"/>
      <c r="AG250" s="126"/>
      <c r="AH250" s="126"/>
      <c r="AI250" s="126"/>
      <c r="AJ250" s="126"/>
      <c r="AK250" s="126"/>
      <c r="AL250" s="126"/>
      <c r="AM250" s="127"/>
      <c r="BG250" s="1" t="s">
        <v>277</v>
      </c>
      <c r="BH250" s="1">
        <v>69</v>
      </c>
      <c r="BI250" s="1" t="str">
        <f>"ITEM"&amp;BH250&amp; BG250 &amp;"="&amp; IF(TRIM($J250)="","",$J250)</f>
        <v>ITEM69#KBN2_3=</v>
      </c>
    </row>
    <row r="251" spans="1:61" ht="9.75" hidden="1" customHeight="1">
      <c r="A251" s="141"/>
      <c r="B251" s="142"/>
      <c r="C251" s="143"/>
      <c r="D251" s="141"/>
      <c r="E251" s="142"/>
      <c r="F251" s="142"/>
      <c r="G251" s="142"/>
      <c r="H251" s="142"/>
      <c r="I251" s="143"/>
      <c r="J251" s="150"/>
      <c r="K251" s="151"/>
      <c r="L251" s="151"/>
      <c r="M251" s="151"/>
      <c r="N251" s="151"/>
      <c r="O251" s="151"/>
      <c r="P251" s="151"/>
      <c r="Q251" s="151"/>
      <c r="R251" s="151"/>
      <c r="S251" s="151"/>
      <c r="T251" s="151"/>
      <c r="U251" s="151"/>
      <c r="V251" s="151"/>
      <c r="W251" s="151"/>
      <c r="X251" s="151"/>
      <c r="Y251" s="151"/>
      <c r="Z251" s="151"/>
      <c r="AA251" s="151"/>
      <c r="AB251" s="151"/>
      <c r="AC251" s="151"/>
      <c r="AD251" s="151"/>
      <c r="AE251" s="151"/>
      <c r="AF251" s="151"/>
      <c r="AG251" s="151"/>
      <c r="AH251" s="151"/>
      <c r="AI251" s="151"/>
      <c r="AJ251" s="151"/>
      <c r="AK251" s="151"/>
      <c r="AL251" s="151"/>
      <c r="AM251" s="152"/>
      <c r="BH251" s="1" t="s">
        <v>28</v>
      </c>
    </row>
    <row r="252" spans="1:61" ht="9.75" hidden="1" customHeight="1">
      <c r="A252" s="123"/>
      <c r="B252" s="124"/>
      <c r="C252" s="125"/>
      <c r="D252" s="123"/>
      <c r="E252" s="124"/>
      <c r="F252" s="124"/>
      <c r="G252" s="124"/>
      <c r="H252" s="124"/>
      <c r="I252" s="125"/>
      <c r="J252" s="137"/>
      <c r="K252" s="128"/>
      <c r="L252" s="128"/>
      <c r="M252" s="128"/>
      <c r="N252" s="128"/>
      <c r="O252" s="128"/>
      <c r="P252" s="128"/>
      <c r="Q252" s="128"/>
      <c r="R252" s="128"/>
      <c r="S252" s="128"/>
      <c r="T252" s="128"/>
      <c r="U252" s="128"/>
      <c r="V252" s="128"/>
      <c r="W252" s="128"/>
      <c r="X252" s="128"/>
      <c r="Y252" s="128"/>
      <c r="Z252" s="128"/>
      <c r="AA252" s="128"/>
      <c r="AB252" s="128"/>
      <c r="AC252" s="128"/>
      <c r="AD252" s="128"/>
      <c r="AE252" s="128"/>
      <c r="AF252" s="128"/>
      <c r="AG252" s="128"/>
      <c r="AH252" s="128"/>
      <c r="AI252" s="128"/>
      <c r="AJ252" s="128"/>
      <c r="AK252" s="128"/>
      <c r="AL252" s="128"/>
      <c r="AM252" s="129"/>
    </row>
    <row r="253" spans="1:61" ht="9.75" hidden="1" customHeight="1">
      <c r="A253" s="120" t="s">
        <v>258</v>
      </c>
      <c r="B253" s="121"/>
      <c r="C253" s="121"/>
      <c r="D253" s="121"/>
      <c r="E253" s="121"/>
      <c r="F253" s="121"/>
      <c r="G253" s="121"/>
      <c r="H253" s="121"/>
      <c r="I253" s="122"/>
      <c r="J253" s="158"/>
      <c r="K253" s="154"/>
      <c r="L253" s="154"/>
      <c r="M253" s="154"/>
      <c r="N253" s="154"/>
      <c r="O253" s="154"/>
      <c r="P253" s="154"/>
      <c r="Q253" s="154"/>
      <c r="R253" s="154"/>
      <c r="S253" s="154"/>
      <c r="T253" s="154"/>
      <c r="U253" s="154"/>
      <c r="V253" s="154" t="s">
        <v>36</v>
      </c>
      <c r="W253" s="154"/>
      <c r="X253" s="154"/>
      <c r="Y253" s="154"/>
      <c r="Z253" s="154"/>
      <c r="AA253" s="154"/>
      <c r="AB253" s="154"/>
      <c r="AC253" s="154"/>
      <c r="AD253" s="154"/>
      <c r="AE253" s="154"/>
      <c r="AF253" s="154"/>
      <c r="AG253" s="154"/>
      <c r="AH253" s="154"/>
      <c r="AI253" s="154"/>
      <c r="AJ253" s="154"/>
      <c r="AK253" s="154"/>
      <c r="AL253" s="154"/>
      <c r="AM253" s="155"/>
      <c r="BE253" s="1" t="str">
        <f ca="1">MID(CELL("address",$CH$2),2,2)</f>
        <v>CH</v>
      </c>
      <c r="BF253" s="1" t="str">
        <f>IF(TRIM($K254)="","",IF(ISERROR(MATCH($K254,$CH$3:$CH$8,0)),"INPUT_ERROR",MATCH($K254,$CH$3:$CH$8,0)))</f>
        <v/>
      </c>
      <c r="BG253" s="1" t="s">
        <v>277</v>
      </c>
      <c r="BH253" s="1">
        <v>70</v>
      </c>
      <c r="BI253" s="1" t="str">
        <f>"ITEM"&amp; BH253&amp; BG253 &amp;"="&amp; $BF253</f>
        <v>ITEM70#KBN2_3=</v>
      </c>
    </row>
    <row r="254" spans="1:61" ht="9.75" hidden="1" customHeight="1">
      <c r="A254" s="141"/>
      <c r="B254" s="142"/>
      <c r="C254" s="142"/>
      <c r="D254" s="142"/>
      <c r="E254" s="142"/>
      <c r="F254" s="142"/>
      <c r="G254" s="142"/>
      <c r="H254" s="142"/>
      <c r="I254" s="143"/>
      <c r="J254" s="144" t="s">
        <v>37</v>
      </c>
      <c r="K254" s="145"/>
      <c r="L254" s="145"/>
      <c r="M254" s="145"/>
      <c r="N254" s="145"/>
      <c r="O254" s="145"/>
      <c r="P254" s="145"/>
      <c r="Q254" s="145"/>
      <c r="R254" s="145"/>
      <c r="S254" s="145"/>
      <c r="T254" s="82" t="s">
        <v>38</v>
      </c>
      <c r="U254" s="82"/>
      <c r="V254" s="82" t="s">
        <v>259</v>
      </c>
      <c r="W254" s="82"/>
      <c r="X254" s="82"/>
      <c r="Y254" s="82"/>
      <c r="Z254" s="82"/>
      <c r="AA254" s="82"/>
      <c r="AB254" s="82"/>
      <c r="AC254" s="82"/>
      <c r="AD254" s="82"/>
      <c r="AE254" s="82" t="s">
        <v>260</v>
      </c>
      <c r="AF254" s="82"/>
      <c r="AG254" s="82"/>
      <c r="AH254" s="82"/>
      <c r="AI254" s="82"/>
      <c r="AJ254" s="82"/>
      <c r="AK254" s="82"/>
      <c r="AL254" s="82"/>
      <c r="AM254" s="138"/>
      <c r="BH254" s="1" t="s">
        <v>28</v>
      </c>
    </row>
    <row r="255" spans="1:61" ht="9.75" hidden="1" customHeight="1">
      <c r="A255" s="141"/>
      <c r="B255" s="142"/>
      <c r="C255" s="142"/>
      <c r="D255" s="142"/>
      <c r="E255" s="142"/>
      <c r="F255" s="142"/>
      <c r="G255" s="142"/>
      <c r="H255" s="142"/>
      <c r="I255" s="143"/>
      <c r="J255" s="144"/>
      <c r="K255" s="145"/>
      <c r="L255" s="145"/>
      <c r="M255" s="145"/>
      <c r="N255" s="145"/>
      <c r="O255" s="145"/>
      <c r="P255" s="145"/>
      <c r="Q255" s="145"/>
      <c r="R255" s="145"/>
      <c r="S255" s="145"/>
      <c r="T255" s="82"/>
      <c r="U255" s="82"/>
      <c r="V255" s="82" t="s">
        <v>261</v>
      </c>
      <c r="W255" s="82"/>
      <c r="X255" s="82"/>
      <c r="Y255" s="82"/>
      <c r="Z255" s="82"/>
      <c r="AA255" s="82"/>
      <c r="AB255" s="82"/>
      <c r="AC255" s="82"/>
      <c r="AD255" s="82"/>
      <c r="AE255" s="82" t="s">
        <v>262</v>
      </c>
      <c r="AF255" s="82"/>
      <c r="AG255" s="82"/>
      <c r="AH255" s="82"/>
      <c r="AI255" s="82"/>
      <c r="AJ255" s="82"/>
      <c r="AK255" s="82"/>
      <c r="AL255" s="82"/>
      <c r="AM255" s="138"/>
      <c r="BH255" s="1" t="s">
        <v>28</v>
      </c>
    </row>
    <row r="256" spans="1:61" ht="9.75" hidden="1" customHeight="1">
      <c r="A256" s="141"/>
      <c r="B256" s="142"/>
      <c r="C256" s="142"/>
      <c r="D256" s="142"/>
      <c r="E256" s="142"/>
      <c r="F256" s="142"/>
      <c r="G256" s="142"/>
      <c r="H256" s="142"/>
      <c r="I256" s="143"/>
      <c r="J256" s="157"/>
      <c r="K256" s="98"/>
      <c r="L256" s="98"/>
      <c r="M256" s="98"/>
      <c r="N256" s="98"/>
      <c r="O256" s="98"/>
      <c r="P256" s="98"/>
      <c r="Q256" s="98"/>
      <c r="R256" s="98"/>
      <c r="S256" s="98"/>
      <c r="T256" s="98"/>
      <c r="U256" s="98"/>
      <c r="V256" s="98" t="s">
        <v>231</v>
      </c>
      <c r="W256" s="98"/>
      <c r="X256" s="98"/>
      <c r="Y256" s="98"/>
      <c r="Z256" s="98"/>
      <c r="AA256" s="98"/>
      <c r="AB256" s="98"/>
      <c r="AC256" s="98"/>
      <c r="AD256" s="98"/>
      <c r="AE256" s="98" t="s">
        <v>232</v>
      </c>
      <c r="AF256" s="98"/>
      <c r="AG256" s="98"/>
      <c r="AH256" s="98"/>
      <c r="AI256" s="98"/>
      <c r="AJ256" s="98"/>
      <c r="AK256" s="98"/>
      <c r="AL256" s="98"/>
      <c r="AM256" s="156"/>
      <c r="BH256" s="1" t="s">
        <v>28</v>
      </c>
    </row>
    <row r="257" spans="1:61" ht="9.75" hidden="1" customHeight="1">
      <c r="A257" s="120" t="s">
        <v>263</v>
      </c>
      <c r="B257" s="121"/>
      <c r="C257" s="121"/>
      <c r="D257" s="121"/>
      <c r="E257" s="121"/>
      <c r="F257" s="121"/>
      <c r="G257" s="121"/>
      <c r="H257" s="121"/>
      <c r="I257" s="121"/>
      <c r="J257" s="216" t="s">
        <v>37</v>
      </c>
      <c r="K257" s="217"/>
      <c r="L257" s="154" t="s">
        <v>216</v>
      </c>
      <c r="M257" s="154"/>
      <c r="N257" s="154"/>
      <c r="O257" s="154"/>
      <c r="P257" s="154"/>
      <c r="Q257" s="221" t="s">
        <v>37</v>
      </c>
      <c r="R257" s="217"/>
      <c r="S257" s="154" t="s">
        <v>215</v>
      </c>
      <c r="T257" s="154"/>
      <c r="U257" s="154"/>
      <c r="V257" s="154"/>
      <c r="W257" s="221" t="s">
        <v>37</v>
      </c>
      <c r="X257" s="217"/>
      <c r="Y257" s="83" t="s">
        <v>264</v>
      </c>
      <c r="Z257" s="83"/>
      <c r="AA257" s="83"/>
      <c r="AB257" s="83"/>
      <c r="AC257" s="83"/>
      <c r="AD257" s="83"/>
      <c r="AE257" s="83"/>
      <c r="AF257" s="83"/>
      <c r="AG257" s="83"/>
      <c r="AH257" s="83"/>
      <c r="AI257" s="83"/>
      <c r="AJ257" s="83"/>
      <c r="AK257" s="83"/>
      <c r="AL257" s="83"/>
      <c r="AM257" s="251"/>
      <c r="BF257" s="1" t="b">
        <f>IF($K257="○",TRUE,IF($K257="",FALSE,"INPUT_ERROR"))</f>
        <v>0</v>
      </c>
      <c r="BG257" s="1" t="s">
        <v>277</v>
      </c>
      <c r="BH257" s="1">
        <v>71</v>
      </c>
      <c r="BI257" s="1" t="str">
        <f t="shared" ref="BI257:BI262" si="4">"ITEM"&amp; BH257&amp; BG257 &amp;"="&amp; $BF257</f>
        <v>ITEM71#KBN2_3=FALSE</v>
      </c>
    </row>
    <row r="258" spans="1:61" ht="9.75" hidden="1" customHeight="1">
      <c r="A258" s="141"/>
      <c r="B258" s="142"/>
      <c r="C258" s="142"/>
      <c r="D258" s="142"/>
      <c r="E258" s="142"/>
      <c r="F258" s="142"/>
      <c r="G258" s="142"/>
      <c r="H258" s="142"/>
      <c r="I258" s="142"/>
      <c r="J258" s="144"/>
      <c r="K258" s="159"/>
      <c r="L258" s="82"/>
      <c r="M258" s="82"/>
      <c r="N258" s="82"/>
      <c r="O258" s="82"/>
      <c r="P258" s="82"/>
      <c r="Q258" s="160"/>
      <c r="R258" s="159"/>
      <c r="S258" s="82"/>
      <c r="T258" s="82"/>
      <c r="U258" s="82"/>
      <c r="V258" s="82"/>
      <c r="W258" s="160"/>
      <c r="X258" s="159"/>
      <c r="Y258" s="109"/>
      <c r="Z258" s="109"/>
      <c r="AA258" s="109"/>
      <c r="AB258" s="109"/>
      <c r="AC258" s="109"/>
      <c r="AD258" s="109"/>
      <c r="AE258" s="109"/>
      <c r="AF258" s="109"/>
      <c r="AG258" s="109"/>
      <c r="AH258" s="109"/>
      <c r="AI258" s="109"/>
      <c r="AJ258" s="109"/>
      <c r="AK258" s="109"/>
      <c r="AL258" s="109"/>
      <c r="AM258" s="214"/>
      <c r="BF258" s="1" t="b">
        <f>IF($R257="○",TRUE,IF($R257="",FALSE,"INPUT_ERROR"))</f>
        <v>0</v>
      </c>
      <c r="BG258" s="1" t="s">
        <v>277</v>
      </c>
      <c r="BH258" s="1">
        <v>72</v>
      </c>
      <c r="BI258" s="1" t="str">
        <f t="shared" si="4"/>
        <v>ITEM72#KBN2_3=FALSE</v>
      </c>
    </row>
    <row r="259" spans="1:61" ht="9.75" hidden="1" customHeight="1">
      <c r="A259" s="141"/>
      <c r="B259" s="142"/>
      <c r="C259" s="142"/>
      <c r="D259" s="142"/>
      <c r="E259" s="142"/>
      <c r="F259" s="142"/>
      <c r="G259" s="142"/>
      <c r="H259" s="142"/>
      <c r="I259" s="142"/>
      <c r="J259" s="252" t="s">
        <v>37</v>
      </c>
      <c r="K259" s="159"/>
      <c r="L259" s="253" t="s">
        <v>214</v>
      </c>
      <c r="M259" s="253"/>
      <c r="N259" s="253"/>
      <c r="O259" s="253"/>
      <c r="P259" s="253"/>
      <c r="Q259" s="160" t="s">
        <v>37</v>
      </c>
      <c r="R259" s="159"/>
      <c r="S259" s="109" t="s">
        <v>212</v>
      </c>
      <c r="T259" s="109"/>
      <c r="U259" s="109"/>
      <c r="V259" s="109"/>
      <c r="W259" s="109"/>
      <c r="X259" s="109"/>
      <c r="Y259" s="109"/>
      <c r="Z259" s="109"/>
      <c r="AA259" s="109"/>
      <c r="AB259" s="109"/>
      <c r="AC259" s="109"/>
      <c r="AD259" s="109"/>
      <c r="AE259" s="109"/>
      <c r="AF259" s="109"/>
      <c r="AG259" s="109"/>
      <c r="AH259" s="109"/>
      <c r="AI259" s="109"/>
      <c r="AJ259" s="109"/>
      <c r="AK259" s="109"/>
      <c r="AL259" s="109"/>
      <c r="AM259" s="214"/>
      <c r="BF259" s="1" t="b">
        <f>IF($X257="○",TRUE,IF($X257="",FALSE,"INPUT_ERROR"))</f>
        <v>0</v>
      </c>
      <c r="BG259" s="1" t="s">
        <v>277</v>
      </c>
      <c r="BH259" s="1">
        <v>73</v>
      </c>
      <c r="BI259" s="1" t="str">
        <f t="shared" si="4"/>
        <v>ITEM73#KBN2_3=FALSE</v>
      </c>
    </row>
    <row r="260" spans="1:61" ht="9.75" hidden="1" customHeight="1">
      <c r="A260" s="141"/>
      <c r="B260" s="142"/>
      <c r="C260" s="142"/>
      <c r="D260" s="142"/>
      <c r="E260" s="142"/>
      <c r="F260" s="142"/>
      <c r="G260" s="142"/>
      <c r="H260" s="142"/>
      <c r="I260" s="142"/>
      <c r="J260" s="252"/>
      <c r="K260" s="159"/>
      <c r="L260" s="253"/>
      <c r="M260" s="253"/>
      <c r="N260" s="253"/>
      <c r="O260" s="253"/>
      <c r="P260" s="253"/>
      <c r="Q260" s="160"/>
      <c r="R260" s="159"/>
      <c r="S260" s="109"/>
      <c r="T260" s="109"/>
      <c r="U260" s="109"/>
      <c r="V260" s="109"/>
      <c r="W260" s="109"/>
      <c r="X260" s="109"/>
      <c r="Y260" s="109"/>
      <c r="Z260" s="109"/>
      <c r="AA260" s="109"/>
      <c r="AB260" s="109"/>
      <c r="AC260" s="109"/>
      <c r="AD260" s="109"/>
      <c r="AE260" s="109"/>
      <c r="AF260" s="109"/>
      <c r="AG260" s="109"/>
      <c r="AH260" s="109"/>
      <c r="AI260" s="109"/>
      <c r="AJ260" s="109"/>
      <c r="AK260" s="109"/>
      <c r="AL260" s="109"/>
      <c r="AM260" s="214"/>
      <c r="BF260" s="1" t="b">
        <f>IF($K259="○",TRUE,IF($K259="",FALSE,"INPUT_ERROR"))</f>
        <v>0</v>
      </c>
      <c r="BG260" s="1" t="s">
        <v>277</v>
      </c>
      <c r="BH260" s="1">
        <v>74</v>
      </c>
      <c r="BI260" s="1" t="str">
        <f t="shared" si="4"/>
        <v>ITEM74#KBN2_3=FALSE</v>
      </c>
    </row>
    <row r="261" spans="1:61" ht="9.75" hidden="1" customHeight="1">
      <c r="A261" s="141"/>
      <c r="B261" s="142"/>
      <c r="C261" s="142"/>
      <c r="D261" s="142"/>
      <c r="E261" s="142"/>
      <c r="F261" s="142"/>
      <c r="G261" s="142"/>
      <c r="H261" s="142"/>
      <c r="I261" s="142"/>
      <c r="J261" s="144" t="s">
        <v>37</v>
      </c>
      <c r="K261" s="159"/>
      <c r="L261" s="82" t="s">
        <v>196</v>
      </c>
      <c r="M261" s="82"/>
      <c r="N261" s="82"/>
      <c r="O261" s="160" t="s">
        <v>197</v>
      </c>
      <c r="P261" s="151"/>
      <c r="Q261" s="151"/>
      <c r="R261" s="151"/>
      <c r="S261" s="151"/>
      <c r="T261" s="151"/>
      <c r="U261" s="151"/>
      <c r="V261" s="151"/>
      <c r="W261" s="151"/>
      <c r="X261" s="151"/>
      <c r="Y261" s="151"/>
      <c r="Z261" s="151"/>
      <c r="AA261" s="151"/>
      <c r="AB261" s="151"/>
      <c r="AC261" s="151"/>
      <c r="AD261" s="151"/>
      <c r="AE261" s="151"/>
      <c r="AF261" s="151"/>
      <c r="AG261" s="151"/>
      <c r="AH261" s="151"/>
      <c r="AI261" s="151"/>
      <c r="AJ261" s="151"/>
      <c r="AK261" s="151"/>
      <c r="AL261" s="82" t="s">
        <v>198</v>
      </c>
      <c r="AM261" s="138"/>
      <c r="BF261" s="1" t="b">
        <f>IF($R259="○",TRUE,IF($R259="",FALSE,"INPUT_ERROR"))</f>
        <v>0</v>
      </c>
      <c r="BG261" s="1" t="s">
        <v>277</v>
      </c>
      <c r="BH261" s="1">
        <v>75</v>
      </c>
      <c r="BI261" s="1" t="str">
        <f t="shared" si="4"/>
        <v>ITEM75#KBN2_3=FALSE</v>
      </c>
    </row>
    <row r="262" spans="1:61" ht="9.75" hidden="1" customHeight="1">
      <c r="A262" s="123"/>
      <c r="B262" s="124"/>
      <c r="C262" s="124"/>
      <c r="D262" s="124"/>
      <c r="E262" s="124"/>
      <c r="F262" s="124"/>
      <c r="G262" s="124"/>
      <c r="H262" s="124"/>
      <c r="I262" s="124"/>
      <c r="J262" s="161"/>
      <c r="K262" s="162"/>
      <c r="L262" s="98"/>
      <c r="M262" s="98"/>
      <c r="N262" s="98"/>
      <c r="O262" s="163"/>
      <c r="P262" s="128"/>
      <c r="Q262" s="128"/>
      <c r="R262" s="128"/>
      <c r="S262" s="128"/>
      <c r="T262" s="128"/>
      <c r="U262" s="128"/>
      <c r="V262" s="128"/>
      <c r="W262" s="128"/>
      <c r="X262" s="128"/>
      <c r="Y262" s="128"/>
      <c r="Z262" s="128"/>
      <c r="AA262" s="128"/>
      <c r="AB262" s="128"/>
      <c r="AC262" s="128"/>
      <c r="AD262" s="128"/>
      <c r="AE262" s="128"/>
      <c r="AF262" s="128"/>
      <c r="AG262" s="128"/>
      <c r="AH262" s="128"/>
      <c r="AI262" s="128"/>
      <c r="AJ262" s="128"/>
      <c r="AK262" s="128"/>
      <c r="AL262" s="98"/>
      <c r="AM262" s="156"/>
      <c r="BF262" s="1" t="b">
        <f>IF($K261="○",TRUE,IF($K261="",FALSE,"INPUT_ERROR"))</f>
        <v>0</v>
      </c>
      <c r="BG262" s="1" t="s">
        <v>277</v>
      </c>
      <c r="BH262" s="1">
        <v>76</v>
      </c>
      <c r="BI262" s="1" t="str">
        <f t="shared" si="4"/>
        <v>ITEM76#KBN2_3=FALSE</v>
      </c>
    </row>
    <row r="263" spans="1:61" ht="9.75" hidden="1" customHeight="1">
      <c r="A263" s="120" t="s">
        <v>265</v>
      </c>
      <c r="B263" s="121"/>
      <c r="C263" s="121"/>
      <c r="D263" s="121"/>
      <c r="E263" s="121"/>
      <c r="F263" s="121"/>
      <c r="G263" s="121"/>
      <c r="H263" s="121"/>
      <c r="I263" s="122"/>
      <c r="J263" s="150"/>
      <c r="K263" s="151"/>
      <c r="L263" s="151"/>
      <c r="M263" s="151"/>
      <c r="N263" s="151"/>
      <c r="O263" s="151"/>
      <c r="P263" s="151"/>
      <c r="Q263" s="151"/>
      <c r="R263" s="151"/>
      <c r="S263" s="151"/>
      <c r="T263" s="151"/>
      <c r="U263" s="151"/>
      <c r="V263" s="151"/>
      <c r="W263" s="151"/>
      <c r="X263" s="151"/>
      <c r="Y263" s="151"/>
      <c r="Z263" s="151"/>
      <c r="AA263" s="151"/>
      <c r="AB263" s="151"/>
      <c r="AC263" s="151"/>
      <c r="AD263" s="151"/>
      <c r="AE263" s="151"/>
      <c r="AF263" s="151"/>
      <c r="AG263" s="151"/>
      <c r="AH263" s="151"/>
      <c r="AI263" s="151"/>
      <c r="AJ263" s="151"/>
      <c r="AK263" s="151"/>
      <c r="AL263" s="151"/>
      <c r="AM263" s="152"/>
      <c r="BG263" s="1" t="s">
        <v>277</v>
      </c>
      <c r="BH263" s="1">
        <v>77</v>
      </c>
      <c r="BI263" s="1" t="str">
        <f>"ITEM"&amp;BH263&amp; BG263 &amp;"="&amp;  IF(TRIM($P261)="","",$P261)</f>
        <v>ITEM77#KBN2_3=</v>
      </c>
    </row>
    <row r="264" spans="1:61" ht="9.75" hidden="1" customHeight="1">
      <c r="A264" s="141"/>
      <c r="B264" s="142"/>
      <c r="C264" s="142"/>
      <c r="D264" s="142"/>
      <c r="E264" s="142"/>
      <c r="F264" s="142"/>
      <c r="G264" s="142"/>
      <c r="H264" s="142"/>
      <c r="I264" s="143"/>
      <c r="J264" s="150"/>
      <c r="K264" s="151"/>
      <c r="L264" s="151"/>
      <c r="M264" s="151"/>
      <c r="N264" s="151"/>
      <c r="O264" s="151"/>
      <c r="P264" s="151"/>
      <c r="Q264" s="151"/>
      <c r="R264" s="151"/>
      <c r="S264" s="151"/>
      <c r="T264" s="151"/>
      <c r="U264" s="151"/>
      <c r="V264" s="151"/>
      <c r="W264" s="151"/>
      <c r="X264" s="151"/>
      <c r="Y264" s="151"/>
      <c r="Z264" s="151"/>
      <c r="AA264" s="151"/>
      <c r="AB264" s="151"/>
      <c r="AC264" s="151"/>
      <c r="AD264" s="151"/>
      <c r="AE264" s="151"/>
      <c r="AF264" s="151"/>
      <c r="AG264" s="151"/>
      <c r="AH264" s="151"/>
      <c r="AI264" s="151"/>
      <c r="AJ264" s="151"/>
      <c r="AK264" s="151"/>
      <c r="AL264" s="151"/>
      <c r="AM264" s="152"/>
      <c r="BG264" s="1" t="s">
        <v>277</v>
      </c>
      <c r="BH264" s="1">
        <v>78</v>
      </c>
      <c r="BI264" s="1" t="str">
        <f>"ITEM"&amp;BH264&amp; BG264 &amp;"="&amp; IF(TRIM($J263)="","",$J263)</f>
        <v>ITEM78#KBN2_3=</v>
      </c>
    </row>
    <row r="265" spans="1:61" ht="9.75" hidden="1" customHeight="1">
      <c r="A265" s="123"/>
      <c r="B265" s="124"/>
      <c r="C265" s="124"/>
      <c r="D265" s="124"/>
      <c r="E265" s="124"/>
      <c r="F265" s="124"/>
      <c r="G265" s="124"/>
      <c r="H265" s="124"/>
      <c r="I265" s="125"/>
      <c r="J265" s="150"/>
      <c r="K265" s="151"/>
      <c r="L265" s="151"/>
      <c r="M265" s="151"/>
      <c r="N265" s="151"/>
      <c r="O265" s="151"/>
      <c r="P265" s="151"/>
      <c r="Q265" s="151"/>
      <c r="R265" s="151"/>
      <c r="S265" s="151"/>
      <c r="T265" s="151"/>
      <c r="U265" s="151"/>
      <c r="V265" s="151"/>
      <c r="W265" s="151"/>
      <c r="X265" s="151"/>
      <c r="Y265" s="151"/>
      <c r="Z265" s="151"/>
      <c r="AA265" s="151"/>
      <c r="AB265" s="151"/>
      <c r="AC265" s="151"/>
      <c r="AD265" s="151"/>
      <c r="AE265" s="151"/>
      <c r="AF265" s="151"/>
      <c r="AG265" s="151"/>
      <c r="AH265" s="151"/>
      <c r="AI265" s="151"/>
      <c r="AJ265" s="151"/>
      <c r="AK265" s="151"/>
      <c r="AL265" s="151"/>
      <c r="AM265" s="152"/>
      <c r="BH265" s="1" t="s">
        <v>28</v>
      </c>
    </row>
    <row r="266" spans="1:61" ht="9.75" hidden="1" customHeight="1">
      <c r="A266" s="153" t="s">
        <v>266</v>
      </c>
      <c r="B266" s="153"/>
      <c r="C266" s="153"/>
      <c r="D266" s="153"/>
      <c r="E266" s="153"/>
      <c r="F266" s="153"/>
      <c r="G266" s="153"/>
      <c r="H266" s="153"/>
      <c r="I266" s="153"/>
      <c r="J266" s="136"/>
      <c r="K266" s="126"/>
      <c r="L266" s="126"/>
      <c r="M266" s="126"/>
      <c r="N266" s="126"/>
      <c r="O266" s="126"/>
      <c r="P266" s="126"/>
      <c r="Q266" s="126"/>
      <c r="R266" s="126"/>
      <c r="S266" s="126"/>
      <c r="T266" s="126"/>
      <c r="U266" s="126"/>
      <c r="V266" s="126"/>
      <c r="W266" s="126"/>
      <c r="X266" s="126"/>
      <c r="Y266" s="126"/>
      <c r="Z266" s="126"/>
      <c r="AA266" s="126"/>
      <c r="AB266" s="126"/>
      <c r="AC266" s="126"/>
      <c r="AD266" s="126"/>
      <c r="AE266" s="126"/>
      <c r="AF266" s="126"/>
      <c r="AG266" s="126"/>
      <c r="AH266" s="126"/>
      <c r="AI266" s="126"/>
      <c r="AJ266" s="126"/>
      <c r="AK266" s="126"/>
      <c r="AL266" s="126"/>
      <c r="AM266" s="127"/>
      <c r="BG266" s="1" t="s">
        <v>277</v>
      </c>
      <c r="BH266" s="1">
        <v>79</v>
      </c>
      <c r="BI266" s="1" t="str">
        <f>"ITEM"&amp;BH266&amp; BG266 &amp;"="&amp; IF(TRIM($J266)="","",$J266)</f>
        <v>ITEM79#KBN2_3=</v>
      </c>
    </row>
    <row r="267" spans="1:61" ht="9.75" hidden="1" customHeight="1">
      <c r="A267" s="153"/>
      <c r="B267" s="153"/>
      <c r="C267" s="153"/>
      <c r="D267" s="153"/>
      <c r="E267" s="153"/>
      <c r="F267" s="153"/>
      <c r="G267" s="153"/>
      <c r="H267" s="153"/>
      <c r="I267" s="153"/>
      <c r="J267" s="150"/>
      <c r="K267" s="151"/>
      <c r="L267" s="151"/>
      <c r="M267" s="151"/>
      <c r="N267" s="151"/>
      <c r="O267" s="151"/>
      <c r="P267" s="151"/>
      <c r="Q267" s="151"/>
      <c r="R267" s="151"/>
      <c r="S267" s="151"/>
      <c r="T267" s="151"/>
      <c r="U267" s="151"/>
      <c r="V267" s="151"/>
      <c r="W267" s="151"/>
      <c r="X267" s="151"/>
      <c r="Y267" s="151"/>
      <c r="Z267" s="151"/>
      <c r="AA267" s="151"/>
      <c r="AB267" s="151"/>
      <c r="AC267" s="151"/>
      <c r="AD267" s="151"/>
      <c r="AE267" s="151"/>
      <c r="AF267" s="151"/>
      <c r="AG267" s="151"/>
      <c r="AH267" s="151"/>
      <c r="AI267" s="151"/>
      <c r="AJ267" s="151"/>
      <c r="AK267" s="151"/>
      <c r="AL267" s="151"/>
      <c r="AM267" s="152"/>
      <c r="BH267" s="1" t="s">
        <v>28</v>
      </c>
    </row>
    <row r="268" spans="1:61" ht="9.75" hidden="1" customHeight="1">
      <c r="A268" s="153"/>
      <c r="B268" s="153"/>
      <c r="C268" s="153"/>
      <c r="D268" s="153"/>
      <c r="E268" s="153"/>
      <c r="F268" s="153"/>
      <c r="G268" s="153"/>
      <c r="H268" s="153"/>
      <c r="I268" s="153"/>
      <c r="J268" s="150"/>
      <c r="K268" s="151"/>
      <c r="L268" s="151"/>
      <c r="M268" s="151"/>
      <c r="N268" s="151"/>
      <c r="O268" s="151"/>
      <c r="P268" s="151"/>
      <c r="Q268" s="151"/>
      <c r="R268" s="151"/>
      <c r="S268" s="151"/>
      <c r="T268" s="151"/>
      <c r="U268" s="151"/>
      <c r="V268" s="151"/>
      <c r="W268" s="151"/>
      <c r="X268" s="151"/>
      <c r="Y268" s="151"/>
      <c r="Z268" s="151"/>
      <c r="AA268" s="151"/>
      <c r="AB268" s="151"/>
      <c r="AC268" s="151"/>
      <c r="AD268" s="151"/>
      <c r="AE268" s="151"/>
      <c r="AF268" s="151"/>
      <c r="AG268" s="151"/>
      <c r="AH268" s="151"/>
      <c r="AI268" s="151"/>
      <c r="AJ268" s="151"/>
      <c r="AK268" s="151"/>
      <c r="AL268" s="151"/>
      <c r="AM268" s="152"/>
      <c r="BH268" s="1" t="s">
        <v>28</v>
      </c>
    </row>
    <row r="269" spans="1:61" ht="9.75" hidden="1" customHeight="1">
      <c r="A269" s="250" t="s">
        <v>267</v>
      </c>
      <c r="B269" s="250"/>
      <c r="C269" s="141" t="s">
        <v>268</v>
      </c>
      <c r="D269" s="142"/>
      <c r="E269" s="142"/>
      <c r="F269" s="142"/>
      <c r="G269" s="142"/>
      <c r="H269" s="142"/>
      <c r="I269" s="143"/>
      <c r="J269" s="158"/>
      <c r="K269" s="154"/>
      <c r="L269" s="154"/>
      <c r="M269" s="154"/>
      <c r="N269" s="154"/>
      <c r="O269" s="154"/>
      <c r="P269" s="154"/>
      <c r="Q269" s="154"/>
      <c r="R269" s="154"/>
      <c r="S269" s="154"/>
      <c r="T269" s="154"/>
      <c r="U269" s="154"/>
      <c r="V269" s="154" t="s">
        <v>36</v>
      </c>
      <c r="W269" s="154"/>
      <c r="X269" s="154"/>
      <c r="Y269" s="154"/>
      <c r="Z269" s="154"/>
      <c r="AA269" s="154"/>
      <c r="AB269" s="154"/>
      <c r="AC269" s="154"/>
      <c r="AD269" s="154"/>
      <c r="AE269" s="154"/>
      <c r="AF269" s="154"/>
      <c r="AG269" s="154"/>
      <c r="AH269" s="154"/>
      <c r="AI269" s="154"/>
      <c r="AJ269" s="154"/>
      <c r="AK269" s="154"/>
      <c r="AL269" s="154"/>
      <c r="AM269" s="155"/>
      <c r="BE269" s="1" t="str">
        <f ca="1">MID(CELL("address",$CI$2),2,2)</f>
        <v>CI</v>
      </c>
      <c r="BF269" s="1" t="str">
        <f>IF(TRIM($K270)="","",IF(ISERROR(MATCH($K270,$CI$3:$CI$4,0)),"INPUT_ERROR",MATCH($K270,$CI$3:$CI$4,0)))</f>
        <v/>
      </c>
      <c r="BG269" s="1" t="s">
        <v>277</v>
      </c>
      <c r="BH269" s="1">
        <v>80</v>
      </c>
      <c r="BI269" s="1" t="str">
        <f>"ITEM"&amp; BH269&amp; BG269 &amp;"="&amp; $BF269</f>
        <v>ITEM80#KBN2_3=</v>
      </c>
    </row>
    <row r="270" spans="1:61" ht="9.75" hidden="1" customHeight="1">
      <c r="A270" s="250"/>
      <c r="B270" s="250"/>
      <c r="C270" s="141"/>
      <c r="D270" s="142"/>
      <c r="E270" s="142"/>
      <c r="F270" s="142"/>
      <c r="G270" s="142"/>
      <c r="H270" s="142"/>
      <c r="I270" s="143"/>
      <c r="J270" s="144" t="s">
        <v>37</v>
      </c>
      <c r="K270" s="145"/>
      <c r="L270" s="145"/>
      <c r="M270" s="145"/>
      <c r="N270" s="145"/>
      <c r="O270" s="145"/>
      <c r="P270" s="145"/>
      <c r="Q270" s="145"/>
      <c r="R270" s="82" t="s">
        <v>38</v>
      </c>
      <c r="S270" s="82"/>
      <c r="T270" s="82"/>
      <c r="U270" s="82"/>
      <c r="V270" s="82" t="s">
        <v>269</v>
      </c>
      <c r="W270" s="82"/>
      <c r="X270" s="82"/>
      <c r="Y270" s="82"/>
      <c r="Z270" s="82"/>
      <c r="AA270" s="82" t="s">
        <v>270</v>
      </c>
      <c r="AB270" s="82"/>
      <c r="AC270" s="82"/>
      <c r="AD270" s="82"/>
      <c r="AE270" s="82"/>
      <c r="AF270" s="82"/>
      <c r="AG270" s="82"/>
      <c r="AH270" s="82"/>
      <c r="AI270" s="82"/>
      <c r="AJ270" s="82"/>
      <c r="AK270" s="82"/>
      <c r="AL270" s="82"/>
      <c r="AM270" s="138"/>
      <c r="BH270" s="1" t="s">
        <v>28</v>
      </c>
    </row>
    <row r="271" spans="1:61" ht="9.75" hidden="1" customHeight="1">
      <c r="A271" s="250"/>
      <c r="B271" s="250"/>
      <c r="C271" s="141"/>
      <c r="D271" s="142"/>
      <c r="E271" s="142"/>
      <c r="F271" s="142"/>
      <c r="G271" s="142"/>
      <c r="H271" s="142"/>
      <c r="I271" s="143"/>
      <c r="J271" s="144"/>
      <c r="K271" s="145"/>
      <c r="L271" s="145"/>
      <c r="M271" s="145"/>
      <c r="N271" s="145"/>
      <c r="O271" s="145"/>
      <c r="P271" s="145"/>
      <c r="Q271" s="145"/>
      <c r="R271" s="82"/>
      <c r="S271" s="82"/>
      <c r="T271" s="82"/>
      <c r="U271" s="82"/>
      <c r="V271" s="82"/>
      <c r="W271" s="82"/>
      <c r="X271" s="82"/>
      <c r="Y271" s="82"/>
      <c r="Z271" s="82"/>
      <c r="AA271" s="82"/>
      <c r="AB271" s="82"/>
      <c r="AC271" s="82"/>
      <c r="AD271" s="82"/>
      <c r="AE271" s="82"/>
      <c r="AF271" s="82"/>
      <c r="AG271" s="82"/>
      <c r="AH271" s="82"/>
      <c r="AI271" s="82"/>
      <c r="AJ271" s="82"/>
      <c r="AK271" s="82"/>
      <c r="AL271" s="82"/>
      <c r="AM271" s="138"/>
      <c r="BH271" s="1" t="s">
        <v>28</v>
      </c>
    </row>
    <row r="272" spans="1:61" ht="9.75" hidden="1" customHeight="1">
      <c r="A272" s="250"/>
      <c r="B272" s="250"/>
      <c r="C272" s="123"/>
      <c r="D272" s="124"/>
      <c r="E272" s="124"/>
      <c r="F272" s="124"/>
      <c r="G272" s="124"/>
      <c r="H272" s="124"/>
      <c r="I272" s="125"/>
      <c r="J272" s="157"/>
      <c r="K272" s="98"/>
      <c r="L272" s="98"/>
      <c r="M272" s="98"/>
      <c r="N272" s="98"/>
      <c r="O272" s="98"/>
      <c r="P272" s="98"/>
      <c r="Q272" s="98"/>
      <c r="R272" s="98"/>
      <c r="S272" s="98"/>
      <c r="T272" s="98"/>
      <c r="U272" s="98"/>
      <c r="V272" s="98"/>
      <c r="W272" s="98"/>
      <c r="X272" s="98"/>
      <c r="Y272" s="98"/>
      <c r="Z272" s="98"/>
      <c r="AA272" s="98"/>
      <c r="AB272" s="98"/>
      <c r="AC272" s="98"/>
      <c r="AD272" s="98"/>
      <c r="AE272" s="98"/>
      <c r="AF272" s="98"/>
      <c r="AG272" s="98"/>
      <c r="AH272" s="98"/>
      <c r="AI272" s="98"/>
      <c r="AJ272" s="98"/>
      <c r="AK272" s="98"/>
      <c r="AL272" s="98"/>
      <c r="AM272" s="156"/>
      <c r="BH272" s="1" t="s">
        <v>28</v>
      </c>
    </row>
    <row r="273" spans="1:61" ht="9.75" hidden="1" customHeight="1">
      <c r="A273" s="250"/>
      <c r="B273" s="250"/>
      <c r="C273" s="120" t="s">
        <v>271</v>
      </c>
      <c r="D273" s="121"/>
      <c r="E273" s="121"/>
      <c r="F273" s="121"/>
      <c r="G273" s="121"/>
      <c r="H273" s="121"/>
      <c r="I273" s="122"/>
      <c r="J273" s="260"/>
      <c r="K273" s="260"/>
      <c r="L273" s="260"/>
      <c r="M273" s="260"/>
      <c r="N273" s="260"/>
      <c r="O273" s="260"/>
      <c r="P273" s="260"/>
      <c r="Q273" s="260"/>
      <c r="R273" s="260"/>
      <c r="S273" s="260"/>
      <c r="T273" s="260"/>
      <c r="U273" s="260"/>
      <c r="V273" s="260"/>
      <c r="W273" s="260"/>
      <c r="X273" s="260"/>
      <c r="Y273" s="260"/>
      <c r="Z273" s="260"/>
      <c r="AA273" s="260"/>
      <c r="AB273" s="260"/>
      <c r="AC273" s="260"/>
      <c r="AD273" s="260"/>
      <c r="AE273" s="260"/>
      <c r="AF273" s="260"/>
      <c r="AG273" s="260"/>
      <c r="AH273" s="260"/>
      <c r="AI273" s="260"/>
      <c r="AJ273" s="260"/>
      <c r="AK273" s="260"/>
      <c r="AL273" s="260"/>
      <c r="AM273" s="260"/>
      <c r="BG273" s="1" t="s">
        <v>277</v>
      </c>
      <c r="BH273" s="1">
        <v>81</v>
      </c>
      <c r="BI273" s="1" t="str">
        <f>"ITEM"&amp;BH273&amp; BG273 &amp;"="&amp; IF(TRIM($J273)="","",$J273)</f>
        <v>ITEM81#KBN2_3=</v>
      </c>
    </row>
    <row r="274" spans="1:61" ht="9.75" hidden="1" customHeight="1">
      <c r="A274" s="250"/>
      <c r="B274" s="250"/>
      <c r="C274" s="141"/>
      <c r="D274" s="142"/>
      <c r="E274" s="142"/>
      <c r="F274" s="142"/>
      <c r="G274" s="142"/>
      <c r="H274" s="142"/>
      <c r="I274" s="143"/>
      <c r="J274" s="27"/>
      <c r="K274" s="27"/>
      <c r="L274" s="27"/>
      <c r="M274" s="27"/>
      <c r="N274" s="27"/>
      <c r="O274" s="27"/>
      <c r="P274" s="27"/>
      <c r="Q274" s="27"/>
      <c r="R274" s="27"/>
      <c r="S274" s="27"/>
      <c r="T274" s="27"/>
      <c r="U274" s="27"/>
      <c r="V274" s="27"/>
      <c r="W274" s="27"/>
      <c r="X274" s="27"/>
      <c r="Y274" s="27"/>
      <c r="Z274" s="27"/>
      <c r="AA274" s="27"/>
      <c r="AB274" s="27"/>
      <c r="AC274" s="27"/>
      <c r="AD274" s="27"/>
      <c r="AE274" s="27"/>
      <c r="AF274" s="27"/>
      <c r="AG274" s="27"/>
      <c r="AH274" s="27"/>
      <c r="AI274" s="27"/>
      <c r="AJ274" s="27"/>
      <c r="AK274" s="27"/>
      <c r="AL274" s="27"/>
      <c r="AM274" s="27"/>
      <c r="BH274" s="1" t="s">
        <v>28</v>
      </c>
    </row>
    <row r="275" spans="1:61" ht="9.75" hidden="1" customHeight="1">
      <c r="A275" s="250"/>
      <c r="B275" s="250"/>
      <c r="C275" s="123"/>
      <c r="D275" s="124"/>
      <c r="E275" s="124"/>
      <c r="F275" s="124"/>
      <c r="G275" s="124"/>
      <c r="H275" s="124"/>
      <c r="I275" s="125"/>
      <c r="J275" s="27"/>
      <c r="K275" s="27"/>
      <c r="L275" s="27"/>
      <c r="M275" s="27"/>
      <c r="N275" s="27"/>
      <c r="O275" s="27"/>
      <c r="P275" s="27"/>
      <c r="Q275" s="27"/>
      <c r="R275" s="27"/>
      <c r="S275" s="27"/>
      <c r="T275" s="27"/>
      <c r="U275" s="27"/>
      <c r="V275" s="27"/>
      <c r="W275" s="27"/>
      <c r="X275" s="27"/>
      <c r="Y275" s="27"/>
      <c r="Z275" s="27"/>
      <c r="AA275" s="27"/>
      <c r="AB275" s="27"/>
      <c r="AC275" s="27"/>
      <c r="AD275" s="27"/>
      <c r="AE275" s="27"/>
      <c r="AF275" s="27"/>
      <c r="AG275" s="27"/>
      <c r="AH275" s="27"/>
      <c r="AI275" s="27"/>
      <c r="AJ275" s="27"/>
      <c r="AK275" s="27"/>
      <c r="AL275" s="27"/>
      <c r="AM275" s="27"/>
      <c r="BH275" s="1" t="s">
        <v>28</v>
      </c>
    </row>
    <row r="276" spans="1:61" ht="9.75" hidden="1" customHeight="1">
      <c r="A276" s="250"/>
      <c r="B276" s="250"/>
      <c r="C276" s="120" t="s">
        <v>272</v>
      </c>
      <c r="D276" s="121"/>
      <c r="E276" s="121"/>
      <c r="F276" s="121"/>
      <c r="G276" s="121"/>
      <c r="H276" s="121"/>
      <c r="I276" s="122"/>
      <c r="J276" s="136"/>
      <c r="K276" s="126"/>
      <c r="L276" s="126"/>
      <c r="M276" s="126"/>
      <c r="N276" s="126"/>
      <c r="O276" s="126"/>
      <c r="P276" s="126"/>
      <c r="Q276" s="126"/>
      <c r="R276" s="126"/>
      <c r="S276" s="126"/>
      <c r="T276" s="126"/>
      <c r="U276" s="126"/>
      <c r="V276" s="126"/>
      <c r="W276" s="126"/>
      <c r="X276" s="126"/>
      <c r="Y276" s="126"/>
      <c r="Z276" s="126"/>
      <c r="AA276" s="126"/>
      <c r="AB276" s="126"/>
      <c r="AC276" s="126"/>
      <c r="AD276" s="126"/>
      <c r="AE276" s="126"/>
      <c r="AF276" s="126"/>
      <c r="AG276" s="126"/>
      <c r="AH276" s="126"/>
      <c r="AI276" s="126"/>
      <c r="AJ276" s="126"/>
      <c r="AK276" s="126"/>
      <c r="AL276" s="126"/>
      <c r="AM276" s="127"/>
      <c r="BG276" s="1" t="s">
        <v>277</v>
      </c>
      <c r="BH276" s="1">
        <v>82</v>
      </c>
      <c r="BI276" s="1" t="str">
        <f>"ITEM"&amp;BH276&amp; BG276 &amp;"="&amp; IF(TRIM($J276)="","",$J276)</f>
        <v>ITEM82#KBN2_3=</v>
      </c>
    </row>
    <row r="277" spans="1:61" ht="9.75" hidden="1" customHeight="1">
      <c r="A277" s="250"/>
      <c r="B277" s="250"/>
      <c r="C277" s="141"/>
      <c r="D277" s="142"/>
      <c r="E277" s="142"/>
      <c r="F277" s="142"/>
      <c r="G277" s="142"/>
      <c r="H277" s="142"/>
      <c r="I277" s="143"/>
      <c r="J277" s="150"/>
      <c r="K277" s="151"/>
      <c r="L277" s="151"/>
      <c r="M277" s="151"/>
      <c r="N277" s="151"/>
      <c r="O277" s="151"/>
      <c r="P277" s="151"/>
      <c r="Q277" s="151"/>
      <c r="R277" s="151"/>
      <c r="S277" s="151"/>
      <c r="T277" s="151"/>
      <c r="U277" s="151"/>
      <c r="V277" s="151"/>
      <c r="W277" s="151"/>
      <c r="X277" s="151"/>
      <c r="Y277" s="151"/>
      <c r="Z277" s="151"/>
      <c r="AA277" s="151"/>
      <c r="AB277" s="151"/>
      <c r="AC277" s="151"/>
      <c r="AD277" s="151"/>
      <c r="AE277" s="151"/>
      <c r="AF277" s="151"/>
      <c r="AG277" s="151"/>
      <c r="AH277" s="151"/>
      <c r="AI277" s="151"/>
      <c r="AJ277" s="151"/>
      <c r="AK277" s="151"/>
      <c r="AL277" s="151"/>
      <c r="AM277" s="152"/>
      <c r="BH277" s="1" t="s">
        <v>28</v>
      </c>
    </row>
    <row r="278" spans="1:61" ht="9.75" hidden="1" customHeight="1" thickBot="1">
      <c r="A278" s="261"/>
      <c r="B278" s="261"/>
      <c r="C278" s="141"/>
      <c r="D278" s="142"/>
      <c r="E278" s="142"/>
      <c r="F278" s="142"/>
      <c r="G278" s="142"/>
      <c r="H278" s="142"/>
      <c r="I278" s="143"/>
      <c r="J278" s="137"/>
      <c r="K278" s="128"/>
      <c r="L278" s="128"/>
      <c r="M278" s="128"/>
      <c r="N278" s="128"/>
      <c r="O278" s="128"/>
      <c r="P278" s="128"/>
      <c r="Q278" s="128"/>
      <c r="R278" s="128"/>
      <c r="S278" s="128"/>
      <c r="T278" s="128"/>
      <c r="U278" s="128"/>
      <c r="V278" s="128"/>
      <c r="W278" s="128"/>
      <c r="X278" s="128"/>
      <c r="Y278" s="128"/>
      <c r="Z278" s="128"/>
      <c r="AA278" s="128"/>
      <c r="AB278" s="128"/>
      <c r="AC278" s="128"/>
      <c r="AD278" s="128"/>
      <c r="AE278" s="128"/>
      <c r="AF278" s="128"/>
      <c r="AG278" s="128"/>
      <c r="AH278" s="128"/>
      <c r="AI278" s="128"/>
      <c r="AJ278" s="128"/>
      <c r="AK278" s="128"/>
      <c r="AL278" s="128"/>
      <c r="AM278" s="129"/>
      <c r="BH278" s="1" t="s">
        <v>28</v>
      </c>
    </row>
    <row r="279" spans="1:61" ht="9.75" hidden="1" customHeight="1">
      <c r="A279" s="254" t="s">
        <v>278</v>
      </c>
      <c r="B279" s="255"/>
      <c r="C279" s="255"/>
      <c r="D279" s="255"/>
      <c r="E279" s="255"/>
      <c r="F279" s="255"/>
      <c r="G279" s="255"/>
      <c r="H279" s="255"/>
      <c r="I279" s="256"/>
      <c r="J279" s="233"/>
      <c r="K279" s="234"/>
      <c r="L279" s="234"/>
      <c r="M279" s="234"/>
      <c r="N279" s="234"/>
      <c r="O279" s="234"/>
      <c r="P279" s="234"/>
      <c r="Q279" s="234"/>
      <c r="R279" s="234"/>
      <c r="S279" s="234"/>
      <c r="T279" s="234"/>
      <c r="U279" s="234"/>
      <c r="V279" s="234"/>
      <c r="W279" s="234"/>
      <c r="X279" s="234"/>
      <c r="Y279" s="234"/>
      <c r="Z279" s="234"/>
      <c r="AA279" s="234"/>
      <c r="AB279" s="234"/>
      <c r="AC279" s="234"/>
      <c r="AD279" s="234"/>
      <c r="AE279" s="234"/>
      <c r="AF279" s="234"/>
      <c r="AG279" s="234"/>
      <c r="AH279" s="234"/>
      <c r="AI279" s="234"/>
      <c r="AJ279" s="234"/>
      <c r="AK279" s="234"/>
      <c r="AL279" s="234"/>
      <c r="AM279" s="235"/>
      <c r="BG279" s="1" t="s">
        <v>279</v>
      </c>
      <c r="BH279" s="1">
        <v>64</v>
      </c>
      <c r="BI279" s="1" t="str">
        <f>"ITEM"&amp;BH279&amp; BG279 &amp;"="&amp; IF(TRIM($J279)="","",$J279)</f>
        <v>ITEM64#KBN2_4=</v>
      </c>
    </row>
    <row r="280" spans="1:61" ht="9.75" hidden="1" customHeight="1" thickBot="1">
      <c r="A280" s="230"/>
      <c r="B280" s="231"/>
      <c r="C280" s="231"/>
      <c r="D280" s="231"/>
      <c r="E280" s="231"/>
      <c r="F280" s="231"/>
      <c r="G280" s="231"/>
      <c r="H280" s="231"/>
      <c r="I280" s="232"/>
      <c r="J280" s="236"/>
      <c r="K280" s="237"/>
      <c r="L280" s="237"/>
      <c r="M280" s="237"/>
      <c r="N280" s="237"/>
      <c r="O280" s="237"/>
      <c r="P280" s="237"/>
      <c r="Q280" s="237"/>
      <c r="R280" s="237"/>
      <c r="S280" s="237"/>
      <c r="T280" s="237"/>
      <c r="U280" s="237"/>
      <c r="V280" s="237"/>
      <c r="W280" s="237"/>
      <c r="X280" s="237"/>
      <c r="Y280" s="237"/>
      <c r="Z280" s="237"/>
      <c r="AA280" s="237"/>
      <c r="AB280" s="237"/>
      <c r="AC280" s="237"/>
      <c r="AD280" s="237"/>
      <c r="AE280" s="237"/>
      <c r="AF280" s="237"/>
      <c r="AG280" s="237"/>
      <c r="AH280" s="237"/>
      <c r="AI280" s="237"/>
      <c r="AJ280" s="237"/>
      <c r="AK280" s="237"/>
      <c r="AL280" s="237"/>
      <c r="AM280" s="238"/>
      <c r="BH280" s="1" t="s">
        <v>28</v>
      </c>
    </row>
    <row r="281" spans="1:61" ht="9.75" hidden="1" customHeight="1">
      <c r="A281" s="141" t="s">
        <v>248</v>
      </c>
      <c r="B281" s="142"/>
      <c r="C281" s="142"/>
      <c r="D281" s="142"/>
      <c r="E281" s="142"/>
      <c r="F281" s="142"/>
      <c r="G281" s="142"/>
      <c r="H281" s="142"/>
      <c r="I281" s="143"/>
      <c r="J281" s="239"/>
      <c r="K281" s="239"/>
      <c r="L281" s="239"/>
      <c r="M281" s="239"/>
      <c r="N281" s="239"/>
      <c r="O281" s="239"/>
      <c r="P281" s="239"/>
      <c r="Q281" s="239"/>
      <c r="R281" s="239"/>
      <c r="S281" s="239"/>
      <c r="T281" s="239"/>
      <c r="U281" s="239"/>
      <c r="V281" s="239"/>
      <c r="W281" s="239"/>
      <c r="X281" s="239"/>
      <c r="Y281" s="239"/>
      <c r="Z281" s="239"/>
      <c r="AA281" s="239"/>
      <c r="AB281" s="239"/>
      <c r="AC281" s="239"/>
      <c r="AD281" s="239"/>
      <c r="AE281" s="239"/>
      <c r="AF281" s="239"/>
      <c r="AG281" s="239"/>
      <c r="AH281" s="239"/>
      <c r="AI281" s="239"/>
      <c r="AJ281" s="239"/>
      <c r="AK281" s="239"/>
      <c r="AL281" s="239"/>
      <c r="AM281" s="239"/>
      <c r="BG281" s="1" t="s">
        <v>279</v>
      </c>
      <c r="BH281" s="1">
        <v>65</v>
      </c>
      <c r="BI281" s="1" t="str">
        <f>"ITEM"&amp;BH281&amp; BG281 &amp;"="&amp; IF(TRIM($J281)="","",$J281)</f>
        <v>ITEM65#KBN2_4=</v>
      </c>
    </row>
    <row r="282" spans="1:61" ht="9.75" hidden="1" customHeight="1">
      <c r="A282" s="141"/>
      <c r="B282" s="142"/>
      <c r="C282" s="142"/>
      <c r="D282" s="142"/>
      <c r="E282" s="142"/>
      <c r="F282" s="142"/>
      <c r="G282" s="142"/>
      <c r="H282" s="142"/>
      <c r="I282" s="143"/>
      <c r="J282" s="27"/>
      <c r="K282" s="27"/>
      <c r="L282" s="27"/>
      <c r="M282" s="27"/>
      <c r="N282" s="27"/>
      <c r="O282" s="27"/>
      <c r="P282" s="27"/>
      <c r="Q282" s="27"/>
      <c r="R282" s="27"/>
      <c r="S282" s="27"/>
      <c r="T282" s="27"/>
      <c r="U282" s="27"/>
      <c r="V282" s="27"/>
      <c r="W282" s="27"/>
      <c r="X282" s="27"/>
      <c r="Y282" s="27"/>
      <c r="Z282" s="27"/>
      <c r="AA282" s="27"/>
      <c r="AB282" s="27"/>
      <c r="AC282" s="27"/>
      <c r="AD282" s="27"/>
      <c r="AE282" s="27"/>
      <c r="AF282" s="27"/>
      <c r="AG282" s="27"/>
      <c r="AH282" s="27"/>
      <c r="AI282" s="27"/>
      <c r="AJ282" s="27"/>
      <c r="AK282" s="27"/>
      <c r="AL282" s="27"/>
      <c r="AM282" s="27"/>
      <c r="BH282" s="1" t="s">
        <v>28</v>
      </c>
    </row>
    <row r="283" spans="1:61" ht="9.75" hidden="1" customHeight="1">
      <c r="A283" s="120" t="s">
        <v>249</v>
      </c>
      <c r="B283" s="121"/>
      <c r="C283" s="121"/>
      <c r="D283" s="121"/>
      <c r="E283" s="121"/>
      <c r="F283" s="121"/>
      <c r="G283" s="121"/>
      <c r="H283" s="121"/>
      <c r="I283" s="122"/>
      <c r="J283" s="158"/>
      <c r="K283" s="154"/>
      <c r="L283" s="154"/>
      <c r="M283" s="154"/>
      <c r="N283" s="154"/>
      <c r="O283" s="154"/>
      <c r="P283" s="154"/>
      <c r="Q283" s="154"/>
      <c r="R283" s="154"/>
      <c r="S283" s="154"/>
      <c r="T283" s="154"/>
      <c r="U283" s="154"/>
      <c r="V283" s="154" t="s">
        <v>36</v>
      </c>
      <c r="W283" s="154"/>
      <c r="X283" s="154"/>
      <c r="Y283" s="154"/>
      <c r="Z283" s="154"/>
      <c r="AA283" s="154"/>
      <c r="AB283" s="154"/>
      <c r="AC283" s="154"/>
      <c r="AD283" s="154"/>
      <c r="AE283" s="154"/>
      <c r="AF283" s="154"/>
      <c r="AG283" s="154"/>
      <c r="AH283" s="154"/>
      <c r="AI283" s="154"/>
      <c r="AJ283" s="154"/>
      <c r="AK283" s="154"/>
      <c r="AL283" s="154"/>
      <c r="AM283" s="155"/>
      <c r="BE283" s="1" t="str">
        <f ca="1">MID(CELL("address",$CG$2),2,2)</f>
        <v>CG</v>
      </c>
      <c r="BF283" s="1" t="str">
        <f>IF(TRIM($K284)="","",IF(ISERROR(MATCH($K284,$CG$3:$CG$4,0)),"INPUT_ERROR",MATCH($K284,$CG$3:$CG$4,0)))</f>
        <v/>
      </c>
      <c r="BG283" s="1" t="s">
        <v>279</v>
      </c>
      <c r="BH283" s="1">
        <v>66</v>
      </c>
      <c r="BI283" s="1" t="str">
        <f>"ITEM"&amp; BH283&amp; BG283 &amp;"="&amp; $BF283</f>
        <v>ITEM66#KBN2_4=</v>
      </c>
    </row>
    <row r="284" spans="1:61" ht="9.75" hidden="1" customHeight="1">
      <c r="A284" s="141"/>
      <c r="B284" s="142"/>
      <c r="C284" s="142"/>
      <c r="D284" s="142"/>
      <c r="E284" s="142"/>
      <c r="F284" s="142"/>
      <c r="G284" s="142"/>
      <c r="H284" s="142"/>
      <c r="I284" s="143"/>
      <c r="J284" s="144" t="s">
        <v>37</v>
      </c>
      <c r="K284" s="145"/>
      <c r="L284" s="145"/>
      <c r="M284" s="145"/>
      <c r="N284" s="145"/>
      <c r="O284" s="145"/>
      <c r="P284" s="145"/>
      <c r="Q284" s="145"/>
      <c r="R284" s="145"/>
      <c r="S284" s="145"/>
      <c r="T284" s="82" t="s">
        <v>38</v>
      </c>
      <c r="U284" s="82"/>
      <c r="V284" s="82" t="s">
        <v>250</v>
      </c>
      <c r="W284" s="82"/>
      <c r="X284" s="82"/>
      <c r="Y284" s="82"/>
      <c r="Z284" s="82"/>
      <c r="AA284" s="82"/>
      <c r="AB284" s="82"/>
      <c r="AC284" s="82"/>
      <c r="AD284" s="82"/>
      <c r="AE284" s="82"/>
      <c r="AF284" s="82"/>
      <c r="AG284" s="82"/>
      <c r="AH284" s="82"/>
      <c r="AI284" s="82"/>
      <c r="AJ284" s="82"/>
      <c r="AK284" s="82"/>
      <c r="AL284" s="82"/>
      <c r="AM284" s="138"/>
    </row>
    <row r="285" spans="1:61" ht="9.75" hidden="1" customHeight="1">
      <c r="A285" s="141"/>
      <c r="B285" s="142"/>
      <c r="C285" s="142"/>
      <c r="D285" s="142"/>
      <c r="E285" s="142"/>
      <c r="F285" s="142"/>
      <c r="G285" s="142"/>
      <c r="H285" s="142"/>
      <c r="I285" s="143"/>
      <c r="J285" s="144"/>
      <c r="K285" s="145"/>
      <c r="L285" s="145"/>
      <c r="M285" s="145"/>
      <c r="N285" s="145"/>
      <c r="O285" s="145"/>
      <c r="P285" s="145"/>
      <c r="Q285" s="145"/>
      <c r="R285" s="145"/>
      <c r="S285" s="145"/>
      <c r="T285" s="82"/>
      <c r="U285" s="82"/>
      <c r="V285" s="82" t="s">
        <v>251</v>
      </c>
      <c r="W285" s="82"/>
      <c r="X285" s="82"/>
      <c r="Y285" s="82"/>
      <c r="Z285" s="82"/>
      <c r="AA285" s="82"/>
      <c r="AB285" s="82"/>
      <c r="AC285" s="82"/>
      <c r="AD285" s="82"/>
      <c r="AE285" s="82"/>
      <c r="AF285" s="82"/>
      <c r="AG285" s="82"/>
      <c r="AH285" s="82"/>
      <c r="AI285" s="82"/>
      <c r="AJ285" s="82"/>
      <c r="AK285" s="82"/>
      <c r="AL285" s="82"/>
      <c r="AM285" s="138"/>
    </row>
    <row r="286" spans="1:61" ht="9.75" hidden="1" customHeight="1">
      <c r="A286" s="141"/>
      <c r="B286" s="142"/>
      <c r="C286" s="142"/>
      <c r="D286" s="142"/>
      <c r="E286" s="142"/>
      <c r="F286" s="142"/>
      <c r="G286" s="142"/>
      <c r="H286" s="142"/>
      <c r="I286" s="143"/>
      <c r="J286" s="157"/>
      <c r="K286" s="98"/>
      <c r="L286" s="98"/>
      <c r="M286" s="98"/>
      <c r="N286" s="98"/>
      <c r="O286" s="98"/>
      <c r="P286" s="98"/>
      <c r="Q286" s="98"/>
      <c r="R286" s="98"/>
      <c r="S286" s="98"/>
      <c r="T286" s="98"/>
      <c r="U286" s="98"/>
      <c r="V286" s="98"/>
      <c r="W286" s="98"/>
      <c r="X286" s="98"/>
      <c r="Y286" s="98"/>
      <c r="Z286" s="98"/>
      <c r="AA286" s="98"/>
      <c r="AB286" s="98"/>
      <c r="AC286" s="98"/>
      <c r="AD286" s="98"/>
      <c r="AE286" s="98"/>
      <c r="AF286" s="98"/>
      <c r="AG286" s="98"/>
      <c r="AH286" s="98"/>
      <c r="AI286" s="98"/>
      <c r="AJ286" s="98"/>
      <c r="AK286" s="98"/>
      <c r="AL286" s="98"/>
      <c r="AM286" s="156"/>
    </row>
    <row r="287" spans="1:61" ht="9.75" hidden="1" customHeight="1">
      <c r="A287" s="141"/>
      <c r="B287" s="142"/>
      <c r="C287" s="143"/>
      <c r="D287" s="120" t="s">
        <v>252</v>
      </c>
      <c r="E287" s="121"/>
      <c r="F287" s="121"/>
      <c r="G287" s="121"/>
      <c r="H287" s="121"/>
      <c r="I287" s="122"/>
      <c r="J287" s="158"/>
      <c r="K287" s="154"/>
      <c r="L287" s="154"/>
      <c r="M287" s="154"/>
      <c r="N287" s="154"/>
      <c r="O287" s="154"/>
      <c r="P287" s="154"/>
      <c r="Q287" s="154"/>
      <c r="R287" s="154"/>
      <c r="S287" s="154"/>
      <c r="T287" s="154"/>
      <c r="U287" s="154"/>
      <c r="V287" s="154" t="s">
        <v>36</v>
      </c>
      <c r="W287" s="154"/>
      <c r="X287" s="154"/>
      <c r="Y287" s="154"/>
      <c r="Z287" s="154"/>
      <c r="AA287" s="154"/>
      <c r="AB287" s="154"/>
      <c r="AC287" s="154"/>
      <c r="AD287" s="154"/>
      <c r="AE287" s="154"/>
      <c r="AF287" s="154"/>
      <c r="AG287" s="154"/>
      <c r="AH287" s="154"/>
      <c r="AI287" s="154"/>
      <c r="AJ287" s="154"/>
      <c r="AK287" s="154"/>
      <c r="AL287" s="154"/>
      <c r="AM287" s="155"/>
      <c r="BE287" s="1" t="str">
        <f ca="1">MID(CELL("address",$CB$2),2,2)</f>
        <v>CB</v>
      </c>
      <c r="BF287" s="1" t="str">
        <f>IF(TRIM($K289)="","",IF(ISERROR(MATCH($K289,$CB$3:$CB$7,0)),"INPUT_ERROR",MATCH($K289,$CB$3:$CB$7,0)))</f>
        <v/>
      </c>
      <c r="BG287" s="1" t="s">
        <v>279</v>
      </c>
      <c r="BH287" s="1">
        <v>67</v>
      </c>
      <c r="BI287" s="1" t="str">
        <f>"ITEM"&amp; BH287&amp; BG287 &amp;"="&amp; $BF287</f>
        <v>ITEM67#KBN2_4=</v>
      </c>
    </row>
    <row r="288" spans="1:61" ht="9.75" hidden="1" customHeight="1">
      <c r="A288" s="141"/>
      <c r="B288" s="142"/>
      <c r="C288" s="143"/>
      <c r="D288" s="141"/>
      <c r="E288" s="142"/>
      <c r="F288" s="142"/>
      <c r="G288" s="142"/>
      <c r="H288" s="142"/>
      <c r="I288" s="143"/>
      <c r="J288" s="189"/>
      <c r="K288" s="82"/>
      <c r="L288" s="82"/>
      <c r="M288" s="82"/>
      <c r="N288" s="82"/>
      <c r="O288" s="82"/>
      <c r="P288" s="82"/>
      <c r="Q288" s="82"/>
      <c r="R288" s="82"/>
      <c r="S288" s="82"/>
      <c r="T288" s="82"/>
      <c r="U288" s="82"/>
      <c r="V288" s="82" t="s">
        <v>163</v>
      </c>
      <c r="W288" s="82"/>
      <c r="X288" s="82"/>
      <c r="Y288" s="82"/>
      <c r="Z288" s="82"/>
      <c r="AA288" s="82"/>
      <c r="AB288" s="82"/>
      <c r="AC288" s="82"/>
      <c r="AD288" s="82"/>
      <c r="AE288" s="82"/>
      <c r="AF288" s="82"/>
      <c r="AG288" s="82"/>
      <c r="AH288" s="82"/>
      <c r="AI288" s="82"/>
      <c r="AJ288" s="82"/>
      <c r="AK288" s="82"/>
      <c r="AL288" s="82"/>
      <c r="AM288" s="138"/>
      <c r="BH288" s="1" t="s">
        <v>28</v>
      </c>
    </row>
    <row r="289" spans="1:61" ht="9.75" hidden="1" customHeight="1">
      <c r="A289" s="141"/>
      <c r="B289" s="142"/>
      <c r="C289" s="143"/>
      <c r="D289" s="141"/>
      <c r="E289" s="142"/>
      <c r="F289" s="142"/>
      <c r="G289" s="142"/>
      <c r="H289" s="142"/>
      <c r="I289" s="143"/>
      <c r="J289" s="144" t="s">
        <v>37</v>
      </c>
      <c r="K289" s="145"/>
      <c r="L289" s="145"/>
      <c r="M289" s="145"/>
      <c r="N289" s="145"/>
      <c r="O289" s="145"/>
      <c r="P289" s="145"/>
      <c r="Q289" s="145"/>
      <c r="R289" s="145"/>
      <c r="S289" s="145"/>
      <c r="T289" s="82" t="s">
        <v>38</v>
      </c>
      <c r="U289" s="82"/>
      <c r="V289" s="82" t="s">
        <v>253</v>
      </c>
      <c r="W289" s="82"/>
      <c r="X289" s="82"/>
      <c r="Y289" s="82"/>
      <c r="Z289" s="82"/>
      <c r="AA289" s="82"/>
      <c r="AB289" s="82"/>
      <c r="AC289" s="82"/>
      <c r="AD289" s="82"/>
      <c r="AE289" s="82"/>
      <c r="AF289" s="82"/>
      <c r="AG289" s="82"/>
      <c r="AH289" s="82"/>
      <c r="AI289" s="82"/>
      <c r="AJ289" s="82"/>
      <c r="AK289" s="82"/>
      <c r="AL289" s="82"/>
      <c r="AM289" s="138"/>
      <c r="BH289" s="1" t="s">
        <v>28</v>
      </c>
    </row>
    <row r="290" spans="1:61" ht="9.75" hidden="1" customHeight="1">
      <c r="A290" s="141"/>
      <c r="B290" s="142"/>
      <c r="C290" s="143"/>
      <c r="D290" s="141"/>
      <c r="E290" s="142"/>
      <c r="F290" s="142"/>
      <c r="G290" s="142"/>
      <c r="H290" s="142"/>
      <c r="I290" s="143"/>
      <c r="J290" s="144"/>
      <c r="K290" s="145"/>
      <c r="L290" s="145"/>
      <c r="M290" s="145"/>
      <c r="N290" s="145"/>
      <c r="O290" s="145"/>
      <c r="P290" s="145"/>
      <c r="Q290" s="145"/>
      <c r="R290" s="145"/>
      <c r="S290" s="145"/>
      <c r="T290" s="82"/>
      <c r="U290" s="82"/>
      <c r="V290" s="82" t="s">
        <v>254</v>
      </c>
      <c r="W290" s="82"/>
      <c r="X290" s="82"/>
      <c r="Y290" s="82"/>
      <c r="Z290" s="82"/>
      <c r="AA290" s="82"/>
      <c r="AB290" s="82"/>
      <c r="AC290" s="82"/>
      <c r="AD290" s="82"/>
      <c r="AE290" s="82"/>
      <c r="AF290" s="82"/>
      <c r="AG290" s="82"/>
      <c r="AH290" s="82"/>
      <c r="AI290" s="82"/>
      <c r="AJ290" s="82"/>
      <c r="AK290" s="82"/>
      <c r="AL290" s="82"/>
      <c r="AM290" s="138"/>
      <c r="BH290" s="1" t="s">
        <v>28</v>
      </c>
    </row>
    <row r="291" spans="1:61" ht="9.75" hidden="1" customHeight="1">
      <c r="A291" s="141"/>
      <c r="B291" s="142"/>
      <c r="C291" s="143"/>
      <c r="D291" s="141"/>
      <c r="E291" s="142"/>
      <c r="F291" s="142"/>
      <c r="G291" s="142"/>
      <c r="H291" s="142"/>
      <c r="I291" s="143"/>
      <c r="J291" s="189"/>
      <c r="K291" s="82"/>
      <c r="L291" s="82"/>
      <c r="M291" s="82"/>
      <c r="N291" s="82"/>
      <c r="O291" s="82"/>
      <c r="P291" s="82"/>
      <c r="Q291" s="82"/>
      <c r="R291" s="82"/>
      <c r="S291" s="82"/>
      <c r="T291" s="82"/>
      <c r="U291" s="82"/>
      <c r="V291" s="82" t="s">
        <v>255</v>
      </c>
      <c r="W291" s="82"/>
      <c r="X291" s="82"/>
      <c r="Y291" s="82"/>
      <c r="Z291" s="82"/>
      <c r="AA291" s="82"/>
      <c r="AB291" s="82"/>
      <c r="AC291" s="82"/>
      <c r="AD291" s="82"/>
      <c r="AE291" s="82"/>
      <c r="AF291" s="82"/>
      <c r="AG291" s="82"/>
      <c r="AH291" s="82"/>
      <c r="AI291" s="82"/>
      <c r="AJ291" s="82"/>
      <c r="AK291" s="82"/>
      <c r="AL291" s="82"/>
      <c r="AM291" s="138"/>
      <c r="BH291" s="1" t="s">
        <v>28</v>
      </c>
    </row>
    <row r="292" spans="1:61" ht="9.75" hidden="1" customHeight="1">
      <c r="A292" s="141"/>
      <c r="B292" s="142"/>
      <c r="C292" s="143"/>
      <c r="D292" s="123"/>
      <c r="E292" s="124"/>
      <c r="F292" s="124"/>
      <c r="G292" s="124"/>
      <c r="H292" s="124"/>
      <c r="I292" s="125"/>
      <c r="J292" s="157"/>
      <c r="K292" s="98"/>
      <c r="L292" s="98"/>
      <c r="M292" s="98"/>
      <c r="N292" s="98"/>
      <c r="O292" s="98"/>
      <c r="P292" s="98"/>
      <c r="Q292" s="98"/>
      <c r="R292" s="98"/>
      <c r="S292" s="98"/>
      <c r="T292" s="98"/>
      <c r="U292" s="98"/>
      <c r="V292" s="98" t="s">
        <v>256</v>
      </c>
      <c r="W292" s="98"/>
      <c r="X292" s="98"/>
      <c r="Y292" s="98"/>
      <c r="Z292" s="98"/>
      <c r="AA292" s="98"/>
      <c r="AB292" s="98"/>
      <c r="AC292" s="98"/>
      <c r="AD292" s="98"/>
      <c r="AE292" s="98"/>
      <c r="AF292" s="98"/>
      <c r="AG292" s="98"/>
      <c r="AH292" s="98"/>
      <c r="AI292" s="98"/>
      <c r="AJ292" s="98"/>
      <c r="AK292" s="98"/>
      <c r="AL292" s="98"/>
      <c r="AM292" s="156"/>
      <c r="BH292" s="1" t="s">
        <v>28</v>
      </c>
    </row>
    <row r="293" spans="1:61" ht="9.75" hidden="1" customHeight="1">
      <c r="A293" s="141"/>
      <c r="B293" s="142"/>
      <c r="C293" s="143"/>
      <c r="D293" s="120" t="s">
        <v>257</v>
      </c>
      <c r="E293" s="121"/>
      <c r="F293" s="121"/>
      <c r="G293" s="121"/>
      <c r="H293" s="121"/>
      <c r="I293" s="122"/>
      <c r="J293" s="136"/>
      <c r="K293" s="126"/>
      <c r="L293" s="126"/>
      <c r="M293" s="126"/>
      <c r="N293" s="126"/>
      <c r="O293" s="126"/>
      <c r="P293" s="126"/>
      <c r="Q293" s="126"/>
      <c r="R293" s="126"/>
      <c r="S293" s="126"/>
      <c r="T293" s="126"/>
      <c r="U293" s="126"/>
      <c r="V293" s="126"/>
      <c r="W293" s="126"/>
      <c r="X293" s="126"/>
      <c r="Y293" s="126"/>
      <c r="Z293" s="126"/>
      <c r="AA293" s="126"/>
      <c r="AB293" s="126"/>
      <c r="AC293" s="126"/>
      <c r="AD293" s="126"/>
      <c r="AE293" s="126"/>
      <c r="AF293" s="126"/>
      <c r="AG293" s="126"/>
      <c r="AH293" s="126"/>
      <c r="AI293" s="126"/>
      <c r="AJ293" s="126"/>
      <c r="AK293" s="126"/>
      <c r="AL293" s="126"/>
      <c r="AM293" s="127"/>
      <c r="BG293" s="1" t="s">
        <v>279</v>
      </c>
      <c r="BH293" s="1">
        <v>68</v>
      </c>
      <c r="BI293" s="1" t="str">
        <f>"ITEM"&amp;BH293&amp; BG293 &amp;"="&amp; IF(TRIM($J293)="","",$J293)</f>
        <v>ITEM68#KBN2_4=</v>
      </c>
    </row>
    <row r="294" spans="1:61" ht="9.75" hidden="1" customHeight="1">
      <c r="A294" s="141"/>
      <c r="B294" s="142"/>
      <c r="C294" s="143"/>
      <c r="D294" s="141"/>
      <c r="E294" s="142"/>
      <c r="F294" s="142"/>
      <c r="G294" s="142"/>
      <c r="H294" s="142"/>
      <c r="I294" s="143"/>
      <c r="J294" s="150"/>
      <c r="K294" s="151"/>
      <c r="L294" s="151"/>
      <c r="M294" s="151"/>
      <c r="N294" s="151"/>
      <c r="O294" s="151"/>
      <c r="P294" s="151"/>
      <c r="Q294" s="151"/>
      <c r="R294" s="151"/>
      <c r="S294" s="151"/>
      <c r="T294" s="151"/>
      <c r="U294" s="151"/>
      <c r="V294" s="151"/>
      <c r="W294" s="151"/>
      <c r="X294" s="151"/>
      <c r="Y294" s="151"/>
      <c r="Z294" s="151"/>
      <c r="AA294" s="151"/>
      <c r="AB294" s="151"/>
      <c r="AC294" s="151"/>
      <c r="AD294" s="151"/>
      <c r="AE294" s="151"/>
      <c r="AF294" s="151"/>
      <c r="AG294" s="151"/>
      <c r="AH294" s="151"/>
      <c r="AI294" s="151"/>
      <c r="AJ294" s="151"/>
      <c r="AK294" s="151"/>
      <c r="AL294" s="151"/>
      <c r="AM294" s="152"/>
      <c r="BH294" s="1" t="s">
        <v>28</v>
      </c>
    </row>
    <row r="295" spans="1:61" ht="9.75" hidden="1" customHeight="1">
      <c r="A295" s="141"/>
      <c r="B295" s="142"/>
      <c r="C295" s="143"/>
      <c r="D295" s="123"/>
      <c r="E295" s="124"/>
      <c r="F295" s="124"/>
      <c r="G295" s="124"/>
      <c r="H295" s="124"/>
      <c r="I295" s="125"/>
      <c r="J295" s="150"/>
      <c r="K295" s="151"/>
      <c r="L295" s="151"/>
      <c r="M295" s="151"/>
      <c r="N295" s="151"/>
      <c r="O295" s="151"/>
      <c r="P295" s="151"/>
      <c r="Q295" s="151"/>
      <c r="R295" s="151"/>
      <c r="S295" s="151"/>
      <c r="T295" s="151"/>
      <c r="U295" s="151"/>
      <c r="V295" s="151"/>
      <c r="W295" s="151"/>
      <c r="X295" s="151"/>
      <c r="Y295" s="151"/>
      <c r="Z295" s="151"/>
      <c r="AA295" s="151"/>
      <c r="AB295" s="151"/>
      <c r="AC295" s="151"/>
      <c r="AD295" s="151"/>
      <c r="AE295" s="151"/>
      <c r="AF295" s="151"/>
      <c r="AG295" s="151"/>
      <c r="AH295" s="151"/>
      <c r="AI295" s="151"/>
      <c r="AJ295" s="151"/>
      <c r="AK295" s="151"/>
      <c r="AL295" s="151"/>
      <c r="AM295" s="152"/>
    </row>
    <row r="296" spans="1:61" ht="9.75" hidden="1" customHeight="1">
      <c r="A296" s="141"/>
      <c r="B296" s="142"/>
      <c r="C296" s="143"/>
      <c r="D296" s="120" t="s">
        <v>199</v>
      </c>
      <c r="E296" s="121"/>
      <c r="F296" s="121"/>
      <c r="G296" s="121"/>
      <c r="H296" s="121"/>
      <c r="I296" s="122"/>
      <c r="J296" s="136"/>
      <c r="K296" s="126"/>
      <c r="L296" s="126"/>
      <c r="M296" s="126"/>
      <c r="N296" s="126"/>
      <c r="O296" s="126"/>
      <c r="P296" s="126"/>
      <c r="Q296" s="126"/>
      <c r="R296" s="126"/>
      <c r="S296" s="126"/>
      <c r="T296" s="126"/>
      <c r="U296" s="126"/>
      <c r="V296" s="126"/>
      <c r="W296" s="126"/>
      <c r="X296" s="126"/>
      <c r="Y296" s="126"/>
      <c r="Z296" s="126"/>
      <c r="AA296" s="126"/>
      <c r="AB296" s="126"/>
      <c r="AC296" s="126"/>
      <c r="AD296" s="126"/>
      <c r="AE296" s="126"/>
      <c r="AF296" s="126"/>
      <c r="AG296" s="126"/>
      <c r="AH296" s="126"/>
      <c r="AI296" s="126"/>
      <c r="AJ296" s="126"/>
      <c r="AK296" s="126"/>
      <c r="AL296" s="126"/>
      <c r="AM296" s="127"/>
      <c r="BG296" s="1" t="s">
        <v>279</v>
      </c>
      <c r="BH296" s="1">
        <v>69</v>
      </c>
      <c r="BI296" s="1" t="str">
        <f>"ITEM"&amp;BH296&amp; BG296 &amp;"="&amp; IF(TRIM($J296)="","",$J296)</f>
        <v>ITEM69#KBN2_4=</v>
      </c>
    </row>
    <row r="297" spans="1:61" ht="9.75" hidden="1" customHeight="1">
      <c r="A297" s="141"/>
      <c r="B297" s="142"/>
      <c r="C297" s="143"/>
      <c r="D297" s="141"/>
      <c r="E297" s="142"/>
      <c r="F297" s="142"/>
      <c r="G297" s="142"/>
      <c r="H297" s="142"/>
      <c r="I297" s="143"/>
      <c r="J297" s="150"/>
      <c r="K297" s="151"/>
      <c r="L297" s="151"/>
      <c r="M297" s="151"/>
      <c r="N297" s="151"/>
      <c r="O297" s="151"/>
      <c r="P297" s="151"/>
      <c r="Q297" s="151"/>
      <c r="R297" s="151"/>
      <c r="S297" s="151"/>
      <c r="T297" s="151"/>
      <c r="U297" s="151"/>
      <c r="V297" s="151"/>
      <c r="W297" s="151"/>
      <c r="X297" s="151"/>
      <c r="Y297" s="151"/>
      <c r="Z297" s="151"/>
      <c r="AA297" s="151"/>
      <c r="AB297" s="151"/>
      <c r="AC297" s="151"/>
      <c r="AD297" s="151"/>
      <c r="AE297" s="151"/>
      <c r="AF297" s="151"/>
      <c r="AG297" s="151"/>
      <c r="AH297" s="151"/>
      <c r="AI297" s="151"/>
      <c r="AJ297" s="151"/>
      <c r="AK297" s="151"/>
      <c r="AL297" s="151"/>
      <c r="AM297" s="152"/>
      <c r="BH297" s="1" t="s">
        <v>28</v>
      </c>
    </row>
    <row r="298" spans="1:61" ht="9.75" hidden="1" customHeight="1">
      <c r="A298" s="123"/>
      <c r="B298" s="124"/>
      <c r="C298" s="125"/>
      <c r="D298" s="123"/>
      <c r="E298" s="124"/>
      <c r="F298" s="124"/>
      <c r="G298" s="124"/>
      <c r="H298" s="124"/>
      <c r="I298" s="125"/>
      <c r="J298" s="137"/>
      <c r="K298" s="128"/>
      <c r="L298" s="128"/>
      <c r="M298" s="128"/>
      <c r="N298" s="128"/>
      <c r="O298" s="128"/>
      <c r="P298" s="128"/>
      <c r="Q298" s="128"/>
      <c r="R298" s="128"/>
      <c r="S298" s="128"/>
      <c r="T298" s="128"/>
      <c r="U298" s="128"/>
      <c r="V298" s="128"/>
      <c r="W298" s="128"/>
      <c r="X298" s="128"/>
      <c r="Y298" s="128"/>
      <c r="Z298" s="128"/>
      <c r="AA298" s="128"/>
      <c r="AB298" s="128"/>
      <c r="AC298" s="128"/>
      <c r="AD298" s="128"/>
      <c r="AE298" s="128"/>
      <c r="AF298" s="128"/>
      <c r="AG298" s="128"/>
      <c r="AH298" s="128"/>
      <c r="AI298" s="128"/>
      <c r="AJ298" s="128"/>
      <c r="AK298" s="128"/>
      <c r="AL298" s="128"/>
      <c r="AM298" s="129"/>
    </row>
    <row r="299" spans="1:61" ht="9.75" hidden="1" customHeight="1">
      <c r="A299" s="120" t="s">
        <v>258</v>
      </c>
      <c r="B299" s="121"/>
      <c r="C299" s="121"/>
      <c r="D299" s="121"/>
      <c r="E299" s="121"/>
      <c r="F299" s="121"/>
      <c r="G299" s="121"/>
      <c r="H299" s="121"/>
      <c r="I299" s="122"/>
      <c r="J299" s="15"/>
      <c r="K299" s="16"/>
      <c r="L299" s="16"/>
      <c r="M299" s="16"/>
      <c r="N299" s="16"/>
      <c r="O299" s="16"/>
      <c r="P299" s="16"/>
      <c r="Q299" s="16"/>
      <c r="R299" s="16"/>
      <c r="S299" s="16"/>
      <c r="T299" s="16"/>
      <c r="U299" s="14"/>
      <c r="V299" s="154" t="s">
        <v>36</v>
      </c>
      <c r="W299" s="154"/>
      <c r="X299" s="154"/>
      <c r="Y299" s="154"/>
      <c r="Z299" s="154"/>
      <c r="AA299" s="154"/>
      <c r="AB299" s="154"/>
      <c r="AC299" s="154"/>
      <c r="AD299" s="154"/>
      <c r="AE299" s="154"/>
      <c r="AF299" s="154"/>
      <c r="AG299" s="154"/>
      <c r="AH299" s="154"/>
      <c r="AI299" s="154"/>
      <c r="AJ299" s="154"/>
      <c r="AK299" s="154"/>
      <c r="AL299" s="154"/>
      <c r="AM299" s="155"/>
      <c r="BE299" s="1" t="str">
        <f ca="1">MID(CELL("address",$CH$2),2,2)</f>
        <v>CH</v>
      </c>
      <c r="BF299" s="1" t="str">
        <f>IF(TRIM($K300)="","",IF(ISERROR(MATCH($K300,$CH$3:$CH$8,0)),"INPUT_ERROR",MATCH($K300,$CH$3:$CH$8,0)))</f>
        <v/>
      </c>
      <c r="BG299" s="1" t="s">
        <v>279</v>
      </c>
      <c r="BH299" s="1">
        <v>70</v>
      </c>
      <c r="BI299" s="1" t="str">
        <f>"ITEM"&amp; BH299&amp; BG299 &amp;"="&amp; $BF299</f>
        <v>ITEM70#KBN2_4=</v>
      </c>
    </row>
    <row r="300" spans="1:61" ht="9.75" hidden="1" customHeight="1">
      <c r="A300" s="141"/>
      <c r="B300" s="142"/>
      <c r="C300" s="142"/>
      <c r="D300" s="142"/>
      <c r="E300" s="142"/>
      <c r="F300" s="142"/>
      <c r="G300" s="142"/>
      <c r="H300" s="142"/>
      <c r="I300" s="143"/>
      <c r="J300" s="144" t="s">
        <v>37</v>
      </c>
      <c r="K300" s="145"/>
      <c r="L300" s="145"/>
      <c r="M300" s="145"/>
      <c r="N300" s="145"/>
      <c r="O300" s="145"/>
      <c r="P300" s="145"/>
      <c r="Q300" s="145"/>
      <c r="R300" s="145"/>
      <c r="S300" s="145"/>
      <c r="T300" s="82" t="s">
        <v>38</v>
      </c>
      <c r="U300" s="13"/>
      <c r="V300" s="82" t="s">
        <v>259</v>
      </c>
      <c r="W300" s="82"/>
      <c r="X300" s="82"/>
      <c r="Y300" s="82"/>
      <c r="Z300" s="82"/>
      <c r="AA300" s="82"/>
      <c r="AB300" s="82"/>
      <c r="AC300" s="82"/>
      <c r="AD300" s="82"/>
      <c r="AE300" s="82" t="s">
        <v>260</v>
      </c>
      <c r="AF300" s="82"/>
      <c r="AG300" s="82"/>
      <c r="AH300" s="82"/>
      <c r="AI300" s="82"/>
      <c r="AJ300" s="82"/>
      <c r="AK300" s="82"/>
      <c r="AL300" s="82"/>
      <c r="AM300" s="138"/>
      <c r="BH300" s="1" t="s">
        <v>28</v>
      </c>
    </row>
    <row r="301" spans="1:61" ht="9.75" hidden="1" customHeight="1">
      <c r="A301" s="141"/>
      <c r="B301" s="142"/>
      <c r="C301" s="142"/>
      <c r="D301" s="142"/>
      <c r="E301" s="142"/>
      <c r="F301" s="142"/>
      <c r="G301" s="142"/>
      <c r="H301" s="142"/>
      <c r="I301" s="143"/>
      <c r="J301" s="144"/>
      <c r="K301" s="145"/>
      <c r="L301" s="145"/>
      <c r="M301" s="145"/>
      <c r="N301" s="145"/>
      <c r="O301" s="145"/>
      <c r="P301" s="145"/>
      <c r="Q301" s="145"/>
      <c r="R301" s="145"/>
      <c r="S301" s="145"/>
      <c r="T301" s="82"/>
      <c r="U301" s="13"/>
      <c r="V301" s="82" t="s">
        <v>261</v>
      </c>
      <c r="W301" s="82"/>
      <c r="X301" s="82"/>
      <c r="Y301" s="82"/>
      <c r="Z301" s="82"/>
      <c r="AA301" s="82"/>
      <c r="AB301" s="82"/>
      <c r="AC301" s="82"/>
      <c r="AD301" s="82"/>
      <c r="AE301" s="82" t="s">
        <v>262</v>
      </c>
      <c r="AF301" s="82"/>
      <c r="AG301" s="82"/>
      <c r="AH301" s="82"/>
      <c r="AI301" s="82"/>
      <c r="AJ301" s="82"/>
      <c r="AK301" s="82"/>
      <c r="AL301" s="82"/>
      <c r="AM301" s="138"/>
      <c r="BH301" s="1" t="s">
        <v>28</v>
      </c>
    </row>
    <row r="302" spans="1:61" ht="9.75" hidden="1" customHeight="1">
      <c r="A302" s="141"/>
      <c r="B302" s="142"/>
      <c r="C302" s="142"/>
      <c r="D302" s="142"/>
      <c r="E302" s="142"/>
      <c r="F302" s="142"/>
      <c r="G302" s="142"/>
      <c r="H302" s="142"/>
      <c r="I302" s="143"/>
      <c r="J302" s="2"/>
      <c r="K302" s="17"/>
      <c r="L302" s="17"/>
      <c r="M302" s="17"/>
      <c r="N302" s="17"/>
      <c r="O302" s="17"/>
      <c r="P302" s="17"/>
      <c r="Q302" s="17"/>
      <c r="R302" s="17"/>
      <c r="S302" s="17"/>
      <c r="T302" s="17"/>
      <c r="U302" s="13"/>
      <c r="V302" s="98" t="s">
        <v>231</v>
      </c>
      <c r="W302" s="98"/>
      <c r="X302" s="98"/>
      <c r="Y302" s="98"/>
      <c r="Z302" s="98"/>
      <c r="AA302" s="98"/>
      <c r="AB302" s="98"/>
      <c r="AC302" s="98"/>
      <c r="AD302" s="98"/>
      <c r="AE302" s="98" t="s">
        <v>232</v>
      </c>
      <c r="AF302" s="98"/>
      <c r="AG302" s="98"/>
      <c r="AH302" s="98"/>
      <c r="AI302" s="98"/>
      <c r="AJ302" s="98"/>
      <c r="AK302" s="98"/>
      <c r="AL302" s="98"/>
      <c r="AM302" s="156"/>
      <c r="BH302" s="1" t="s">
        <v>28</v>
      </c>
    </row>
    <row r="303" spans="1:61" ht="9.75" hidden="1" customHeight="1">
      <c r="A303" s="120" t="s">
        <v>263</v>
      </c>
      <c r="B303" s="121"/>
      <c r="C303" s="121"/>
      <c r="D303" s="121"/>
      <c r="E303" s="121"/>
      <c r="F303" s="121"/>
      <c r="G303" s="121"/>
      <c r="H303" s="121"/>
      <c r="I303" s="121"/>
      <c r="J303" s="216" t="s">
        <v>37</v>
      </c>
      <c r="K303" s="217"/>
      <c r="L303" s="154" t="s">
        <v>216</v>
      </c>
      <c r="M303" s="154"/>
      <c r="N303" s="154"/>
      <c r="O303" s="154"/>
      <c r="P303" s="154"/>
      <c r="Q303" s="221" t="s">
        <v>37</v>
      </c>
      <c r="R303" s="217"/>
      <c r="S303" s="154" t="s">
        <v>215</v>
      </c>
      <c r="T303" s="154"/>
      <c r="U303" s="154"/>
      <c r="V303" s="154"/>
      <c r="W303" s="221" t="s">
        <v>37</v>
      </c>
      <c r="X303" s="217"/>
      <c r="Y303" s="83" t="s">
        <v>264</v>
      </c>
      <c r="Z303" s="83"/>
      <c r="AA303" s="83"/>
      <c r="AB303" s="83"/>
      <c r="AC303" s="83"/>
      <c r="AD303" s="83"/>
      <c r="AE303" s="83"/>
      <c r="AF303" s="83"/>
      <c r="AG303" s="83"/>
      <c r="AH303" s="83"/>
      <c r="AI303" s="83"/>
      <c r="AJ303" s="83"/>
      <c r="AK303" s="83"/>
      <c r="AL303" s="83"/>
      <c r="AM303" s="251"/>
      <c r="BF303" s="1" t="b">
        <f>IF($K303="○",TRUE,IF($K303="",FALSE,"INPUT_ERROR"))</f>
        <v>0</v>
      </c>
      <c r="BG303" s="1" t="s">
        <v>279</v>
      </c>
      <c r="BH303" s="1">
        <v>71</v>
      </c>
      <c r="BI303" s="1" t="str">
        <f t="shared" ref="BI303:BI308" si="5">"ITEM"&amp; BH303&amp; BG303 &amp;"="&amp; $BF303</f>
        <v>ITEM71#KBN2_4=FALSE</v>
      </c>
    </row>
    <row r="304" spans="1:61" ht="9.75" hidden="1" customHeight="1">
      <c r="A304" s="141"/>
      <c r="B304" s="142"/>
      <c r="C304" s="142"/>
      <c r="D304" s="142"/>
      <c r="E304" s="142"/>
      <c r="F304" s="142"/>
      <c r="G304" s="142"/>
      <c r="H304" s="142"/>
      <c r="I304" s="142"/>
      <c r="J304" s="144"/>
      <c r="K304" s="159"/>
      <c r="L304" s="82"/>
      <c r="M304" s="82"/>
      <c r="N304" s="82"/>
      <c r="O304" s="82"/>
      <c r="P304" s="82"/>
      <c r="Q304" s="160"/>
      <c r="R304" s="159"/>
      <c r="S304" s="82"/>
      <c r="T304" s="82"/>
      <c r="U304" s="82"/>
      <c r="V304" s="82"/>
      <c r="W304" s="160"/>
      <c r="X304" s="159"/>
      <c r="Y304" s="109"/>
      <c r="Z304" s="109"/>
      <c r="AA304" s="109"/>
      <c r="AB304" s="109"/>
      <c r="AC304" s="109"/>
      <c r="AD304" s="109"/>
      <c r="AE304" s="109"/>
      <c r="AF304" s="109"/>
      <c r="AG304" s="109"/>
      <c r="AH304" s="109"/>
      <c r="AI304" s="109"/>
      <c r="AJ304" s="109"/>
      <c r="AK304" s="109"/>
      <c r="AL304" s="109"/>
      <c r="AM304" s="214"/>
      <c r="BF304" s="1" t="b">
        <f>IF($R303="○",TRUE,IF($R303="",FALSE,"INPUT_ERROR"))</f>
        <v>0</v>
      </c>
      <c r="BG304" s="1" t="s">
        <v>279</v>
      </c>
      <c r="BH304" s="1">
        <v>72</v>
      </c>
      <c r="BI304" s="1" t="str">
        <f t="shared" si="5"/>
        <v>ITEM72#KBN2_4=FALSE</v>
      </c>
    </row>
    <row r="305" spans="1:61" ht="9.75" hidden="1" customHeight="1">
      <c r="A305" s="141"/>
      <c r="B305" s="142"/>
      <c r="C305" s="142"/>
      <c r="D305" s="142"/>
      <c r="E305" s="142"/>
      <c r="F305" s="142"/>
      <c r="G305" s="142"/>
      <c r="H305" s="142"/>
      <c r="I305" s="142"/>
      <c r="J305" s="252" t="s">
        <v>37</v>
      </c>
      <c r="K305" s="159"/>
      <c r="L305" s="253" t="s">
        <v>214</v>
      </c>
      <c r="M305" s="253"/>
      <c r="N305" s="253"/>
      <c r="O305" s="253"/>
      <c r="P305" s="253"/>
      <c r="Q305" s="160" t="s">
        <v>37</v>
      </c>
      <c r="R305" s="159"/>
      <c r="S305" s="109" t="s">
        <v>212</v>
      </c>
      <c r="T305" s="109"/>
      <c r="U305" s="109"/>
      <c r="V305" s="109"/>
      <c r="W305" s="109"/>
      <c r="X305" s="109"/>
      <c r="Y305" s="109"/>
      <c r="Z305" s="109"/>
      <c r="AA305" s="109"/>
      <c r="AB305" s="109"/>
      <c r="AC305" s="109"/>
      <c r="AD305" s="109"/>
      <c r="AE305" s="109"/>
      <c r="AF305" s="109"/>
      <c r="AG305" s="109"/>
      <c r="AH305" s="109"/>
      <c r="AI305" s="109"/>
      <c r="AJ305" s="109"/>
      <c r="AK305" s="109"/>
      <c r="AL305" s="109"/>
      <c r="AM305" s="214"/>
      <c r="BF305" s="1" t="b">
        <f>IF($X303="○",TRUE,IF($X303="",FALSE,"INPUT_ERROR"))</f>
        <v>0</v>
      </c>
      <c r="BG305" s="1" t="s">
        <v>279</v>
      </c>
      <c r="BH305" s="1">
        <v>73</v>
      </c>
      <c r="BI305" s="1" t="str">
        <f t="shared" si="5"/>
        <v>ITEM73#KBN2_4=FALSE</v>
      </c>
    </row>
    <row r="306" spans="1:61" ht="9.75" hidden="1" customHeight="1">
      <c r="A306" s="141"/>
      <c r="B306" s="142"/>
      <c r="C306" s="142"/>
      <c r="D306" s="142"/>
      <c r="E306" s="142"/>
      <c r="F306" s="142"/>
      <c r="G306" s="142"/>
      <c r="H306" s="142"/>
      <c r="I306" s="142"/>
      <c r="J306" s="252"/>
      <c r="K306" s="159"/>
      <c r="L306" s="253"/>
      <c r="M306" s="253"/>
      <c r="N306" s="253"/>
      <c r="O306" s="253"/>
      <c r="P306" s="253"/>
      <c r="Q306" s="160"/>
      <c r="R306" s="159"/>
      <c r="S306" s="109"/>
      <c r="T306" s="109"/>
      <c r="U306" s="109"/>
      <c r="V306" s="109"/>
      <c r="W306" s="109"/>
      <c r="X306" s="109"/>
      <c r="Y306" s="109"/>
      <c r="Z306" s="109"/>
      <c r="AA306" s="109"/>
      <c r="AB306" s="109"/>
      <c r="AC306" s="109"/>
      <c r="AD306" s="109"/>
      <c r="AE306" s="109"/>
      <c r="AF306" s="109"/>
      <c r="AG306" s="109"/>
      <c r="AH306" s="109"/>
      <c r="AI306" s="109"/>
      <c r="AJ306" s="109"/>
      <c r="AK306" s="109"/>
      <c r="AL306" s="109"/>
      <c r="AM306" s="214"/>
      <c r="BF306" s="1" t="b">
        <f>IF($K305="○",TRUE,IF($K305="",FALSE,"INPUT_ERROR"))</f>
        <v>0</v>
      </c>
      <c r="BG306" s="1" t="s">
        <v>279</v>
      </c>
      <c r="BH306" s="1">
        <v>74</v>
      </c>
      <c r="BI306" s="1" t="str">
        <f t="shared" si="5"/>
        <v>ITEM74#KBN2_4=FALSE</v>
      </c>
    </row>
    <row r="307" spans="1:61" ht="9.75" hidden="1" customHeight="1">
      <c r="A307" s="141"/>
      <c r="B307" s="142"/>
      <c r="C307" s="142"/>
      <c r="D307" s="142"/>
      <c r="E307" s="142"/>
      <c r="F307" s="142"/>
      <c r="G307" s="142"/>
      <c r="H307" s="142"/>
      <c r="I307" s="142"/>
      <c r="J307" s="144" t="s">
        <v>37</v>
      </c>
      <c r="K307" s="159"/>
      <c r="L307" s="82" t="s">
        <v>196</v>
      </c>
      <c r="M307" s="82"/>
      <c r="N307" s="82"/>
      <c r="O307" s="160" t="s">
        <v>197</v>
      </c>
      <c r="P307" s="151"/>
      <c r="Q307" s="151"/>
      <c r="R307" s="151"/>
      <c r="S307" s="151"/>
      <c r="T307" s="151"/>
      <c r="U307" s="151"/>
      <c r="V307" s="151"/>
      <c r="W307" s="151"/>
      <c r="X307" s="151"/>
      <c r="Y307" s="151"/>
      <c r="Z307" s="151"/>
      <c r="AA307" s="151"/>
      <c r="AB307" s="151"/>
      <c r="AC307" s="151"/>
      <c r="AD307" s="151"/>
      <c r="AE307" s="151"/>
      <c r="AF307" s="151"/>
      <c r="AG307" s="151"/>
      <c r="AH307" s="151"/>
      <c r="AI307" s="151"/>
      <c r="AJ307" s="151"/>
      <c r="AK307" s="151"/>
      <c r="AL307" s="82" t="s">
        <v>198</v>
      </c>
      <c r="AM307" s="138"/>
      <c r="BF307" s="1" t="b">
        <f>IF($R305="○",TRUE,IF($R305="",FALSE,"INPUT_ERROR"))</f>
        <v>0</v>
      </c>
      <c r="BG307" s="1" t="s">
        <v>279</v>
      </c>
      <c r="BH307" s="1">
        <v>75</v>
      </c>
      <c r="BI307" s="1" t="str">
        <f t="shared" si="5"/>
        <v>ITEM75#KBN2_4=FALSE</v>
      </c>
    </row>
    <row r="308" spans="1:61" ht="9.75" hidden="1" customHeight="1">
      <c r="A308" s="123"/>
      <c r="B308" s="124"/>
      <c r="C308" s="124"/>
      <c r="D308" s="124"/>
      <c r="E308" s="124"/>
      <c r="F308" s="124"/>
      <c r="G308" s="124"/>
      <c r="H308" s="124"/>
      <c r="I308" s="124"/>
      <c r="J308" s="161"/>
      <c r="K308" s="162"/>
      <c r="L308" s="98"/>
      <c r="M308" s="98"/>
      <c r="N308" s="98"/>
      <c r="O308" s="163"/>
      <c r="P308" s="128"/>
      <c r="Q308" s="128"/>
      <c r="R308" s="128"/>
      <c r="S308" s="128"/>
      <c r="T308" s="128"/>
      <c r="U308" s="128"/>
      <c r="V308" s="128"/>
      <c r="W308" s="128"/>
      <c r="X308" s="128"/>
      <c r="Y308" s="128"/>
      <c r="Z308" s="128"/>
      <c r="AA308" s="128"/>
      <c r="AB308" s="128"/>
      <c r="AC308" s="128"/>
      <c r="AD308" s="128"/>
      <c r="AE308" s="128"/>
      <c r="AF308" s="128"/>
      <c r="AG308" s="128"/>
      <c r="AH308" s="128"/>
      <c r="AI308" s="128"/>
      <c r="AJ308" s="128"/>
      <c r="AK308" s="128"/>
      <c r="AL308" s="98"/>
      <c r="AM308" s="156"/>
      <c r="BF308" s="1" t="b">
        <f>IF($K307="○",TRUE,IF($K307="",FALSE,"INPUT_ERROR"))</f>
        <v>0</v>
      </c>
      <c r="BG308" s="1" t="s">
        <v>279</v>
      </c>
      <c r="BH308" s="1">
        <v>76</v>
      </c>
      <c r="BI308" s="1" t="str">
        <f t="shared" si="5"/>
        <v>ITEM76#KBN2_4=FALSE</v>
      </c>
    </row>
    <row r="309" spans="1:61" ht="9.75" hidden="1" customHeight="1">
      <c r="A309" s="120" t="s">
        <v>265</v>
      </c>
      <c r="B309" s="121"/>
      <c r="C309" s="121"/>
      <c r="D309" s="121"/>
      <c r="E309" s="121"/>
      <c r="F309" s="121"/>
      <c r="G309" s="121"/>
      <c r="H309" s="121"/>
      <c r="I309" s="122"/>
      <c r="J309" s="150"/>
      <c r="K309" s="151"/>
      <c r="L309" s="151"/>
      <c r="M309" s="151"/>
      <c r="N309" s="151"/>
      <c r="O309" s="151"/>
      <c r="P309" s="151"/>
      <c r="Q309" s="151"/>
      <c r="R309" s="151"/>
      <c r="S309" s="151"/>
      <c r="T309" s="151"/>
      <c r="U309" s="151"/>
      <c r="V309" s="151"/>
      <c r="W309" s="151"/>
      <c r="X309" s="151"/>
      <c r="Y309" s="151"/>
      <c r="Z309" s="151"/>
      <c r="AA309" s="151"/>
      <c r="AB309" s="151"/>
      <c r="AC309" s="151"/>
      <c r="AD309" s="151"/>
      <c r="AE309" s="151"/>
      <c r="AF309" s="151"/>
      <c r="AG309" s="151"/>
      <c r="AH309" s="151"/>
      <c r="AI309" s="151"/>
      <c r="AJ309" s="151"/>
      <c r="AK309" s="151"/>
      <c r="AL309" s="151"/>
      <c r="AM309" s="152"/>
      <c r="BG309" s="1" t="s">
        <v>279</v>
      </c>
      <c r="BH309" s="1">
        <v>77</v>
      </c>
      <c r="BI309" s="1" t="str">
        <f>"ITEM"&amp;BH309&amp; BG309 &amp;"="&amp;  IF(TRIM($P307)="","",$P307)</f>
        <v>ITEM77#KBN2_4=</v>
      </c>
    </row>
    <row r="310" spans="1:61" ht="9.75" hidden="1" customHeight="1">
      <c r="A310" s="141"/>
      <c r="B310" s="142"/>
      <c r="C310" s="142"/>
      <c r="D310" s="142"/>
      <c r="E310" s="142"/>
      <c r="F310" s="142"/>
      <c r="G310" s="142"/>
      <c r="H310" s="142"/>
      <c r="I310" s="143"/>
      <c r="J310" s="150"/>
      <c r="K310" s="151"/>
      <c r="L310" s="151"/>
      <c r="M310" s="151"/>
      <c r="N310" s="151"/>
      <c r="O310" s="151"/>
      <c r="P310" s="151"/>
      <c r="Q310" s="151"/>
      <c r="R310" s="151"/>
      <c r="S310" s="151"/>
      <c r="T310" s="151"/>
      <c r="U310" s="151"/>
      <c r="V310" s="151"/>
      <c r="W310" s="151"/>
      <c r="X310" s="151"/>
      <c r="Y310" s="151"/>
      <c r="Z310" s="151"/>
      <c r="AA310" s="151"/>
      <c r="AB310" s="151"/>
      <c r="AC310" s="151"/>
      <c r="AD310" s="151"/>
      <c r="AE310" s="151"/>
      <c r="AF310" s="151"/>
      <c r="AG310" s="151"/>
      <c r="AH310" s="151"/>
      <c r="AI310" s="151"/>
      <c r="AJ310" s="151"/>
      <c r="AK310" s="151"/>
      <c r="AL310" s="151"/>
      <c r="AM310" s="152"/>
      <c r="BG310" s="1" t="s">
        <v>279</v>
      </c>
      <c r="BH310" s="1">
        <v>78</v>
      </c>
      <c r="BI310" s="1" t="str">
        <f>"ITEM"&amp;BH310&amp; BG310 &amp;"="&amp; IF(TRIM($J309)="","",$J309)</f>
        <v>ITEM78#KBN2_4=</v>
      </c>
    </row>
    <row r="311" spans="1:61" ht="9.75" hidden="1" customHeight="1">
      <c r="A311" s="123"/>
      <c r="B311" s="124"/>
      <c r="C311" s="124"/>
      <c r="D311" s="124"/>
      <c r="E311" s="124"/>
      <c r="F311" s="124"/>
      <c r="G311" s="124"/>
      <c r="H311" s="124"/>
      <c r="I311" s="125"/>
      <c r="J311" s="150"/>
      <c r="K311" s="151"/>
      <c r="L311" s="151"/>
      <c r="M311" s="151"/>
      <c r="N311" s="151"/>
      <c r="O311" s="151"/>
      <c r="P311" s="151"/>
      <c r="Q311" s="151"/>
      <c r="R311" s="151"/>
      <c r="S311" s="151"/>
      <c r="T311" s="151"/>
      <c r="U311" s="151"/>
      <c r="V311" s="151"/>
      <c r="W311" s="151"/>
      <c r="X311" s="151"/>
      <c r="Y311" s="151"/>
      <c r="Z311" s="151"/>
      <c r="AA311" s="151"/>
      <c r="AB311" s="151"/>
      <c r="AC311" s="151"/>
      <c r="AD311" s="151"/>
      <c r="AE311" s="151"/>
      <c r="AF311" s="151"/>
      <c r="AG311" s="151"/>
      <c r="AH311" s="151"/>
      <c r="AI311" s="151"/>
      <c r="AJ311" s="151"/>
      <c r="AK311" s="151"/>
      <c r="AL311" s="151"/>
      <c r="AM311" s="152"/>
      <c r="BH311" s="1" t="s">
        <v>28</v>
      </c>
    </row>
    <row r="312" spans="1:61" ht="9.75" hidden="1" customHeight="1">
      <c r="A312" s="153" t="s">
        <v>266</v>
      </c>
      <c r="B312" s="153"/>
      <c r="C312" s="153"/>
      <c r="D312" s="153"/>
      <c r="E312" s="153"/>
      <c r="F312" s="153"/>
      <c r="G312" s="153"/>
      <c r="H312" s="153"/>
      <c r="I312" s="153"/>
      <c r="J312" s="136"/>
      <c r="K312" s="126"/>
      <c r="L312" s="126"/>
      <c r="M312" s="126"/>
      <c r="N312" s="126"/>
      <c r="O312" s="126"/>
      <c r="P312" s="126"/>
      <c r="Q312" s="126"/>
      <c r="R312" s="126"/>
      <c r="S312" s="126"/>
      <c r="T312" s="126"/>
      <c r="U312" s="126"/>
      <c r="V312" s="126"/>
      <c r="W312" s="126"/>
      <c r="X312" s="126"/>
      <c r="Y312" s="126"/>
      <c r="Z312" s="126"/>
      <c r="AA312" s="126"/>
      <c r="AB312" s="126"/>
      <c r="AC312" s="126"/>
      <c r="AD312" s="126"/>
      <c r="AE312" s="126"/>
      <c r="AF312" s="126"/>
      <c r="AG312" s="126"/>
      <c r="AH312" s="126"/>
      <c r="AI312" s="126"/>
      <c r="AJ312" s="126"/>
      <c r="AK312" s="126"/>
      <c r="AL312" s="126"/>
      <c r="AM312" s="127"/>
      <c r="BG312" s="1" t="s">
        <v>279</v>
      </c>
      <c r="BH312" s="1">
        <v>79</v>
      </c>
      <c r="BI312" s="1" t="str">
        <f>"ITEM"&amp;BH312&amp; BG312 &amp;"="&amp; IF(TRIM($J312)="","",$J312)</f>
        <v>ITEM79#KBN2_4=</v>
      </c>
    </row>
    <row r="313" spans="1:61" ht="9.75" hidden="1" customHeight="1">
      <c r="A313" s="153"/>
      <c r="B313" s="153"/>
      <c r="C313" s="153"/>
      <c r="D313" s="153"/>
      <c r="E313" s="153"/>
      <c r="F313" s="153"/>
      <c r="G313" s="153"/>
      <c r="H313" s="153"/>
      <c r="I313" s="153"/>
      <c r="J313" s="150"/>
      <c r="K313" s="151"/>
      <c r="L313" s="151"/>
      <c r="M313" s="151"/>
      <c r="N313" s="151"/>
      <c r="O313" s="151"/>
      <c r="P313" s="151"/>
      <c r="Q313" s="151"/>
      <c r="R313" s="151"/>
      <c r="S313" s="151"/>
      <c r="T313" s="151"/>
      <c r="U313" s="151"/>
      <c r="V313" s="151"/>
      <c r="W313" s="151"/>
      <c r="X313" s="151"/>
      <c r="Y313" s="151"/>
      <c r="Z313" s="151"/>
      <c r="AA313" s="151"/>
      <c r="AB313" s="151"/>
      <c r="AC313" s="151"/>
      <c r="AD313" s="151"/>
      <c r="AE313" s="151"/>
      <c r="AF313" s="151"/>
      <c r="AG313" s="151"/>
      <c r="AH313" s="151"/>
      <c r="AI313" s="151"/>
      <c r="AJ313" s="151"/>
      <c r="AK313" s="151"/>
      <c r="AL313" s="151"/>
      <c r="AM313" s="152"/>
      <c r="BH313" s="1" t="s">
        <v>28</v>
      </c>
    </row>
    <row r="314" spans="1:61" ht="9.75" hidden="1" customHeight="1">
      <c r="A314" s="153"/>
      <c r="B314" s="153"/>
      <c r="C314" s="153"/>
      <c r="D314" s="153"/>
      <c r="E314" s="153"/>
      <c r="F314" s="153"/>
      <c r="G314" s="153"/>
      <c r="H314" s="153"/>
      <c r="I314" s="153"/>
      <c r="J314" s="150"/>
      <c r="K314" s="151"/>
      <c r="L314" s="151"/>
      <c r="M314" s="151"/>
      <c r="N314" s="151"/>
      <c r="O314" s="151"/>
      <c r="P314" s="151"/>
      <c r="Q314" s="151"/>
      <c r="R314" s="151"/>
      <c r="S314" s="151"/>
      <c r="T314" s="151"/>
      <c r="U314" s="151"/>
      <c r="V314" s="151"/>
      <c r="W314" s="151"/>
      <c r="X314" s="151"/>
      <c r="Y314" s="151"/>
      <c r="Z314" s="151"/>
      <c r="AA314" s="151"/>
      <c r="AB314" s="151"/>
      <c r="AC314" s="151"/>
      <c r="AD314" s="151"/>
      <c r="AE314" s="151"/>
      <c r="AF314" s="151"/>
      <c r="AG314" s="151"/>
      <c r="AH314" s="151"/>
      <c r="AI314" s="151"/>
      <c r="AJ314" s="151"/>
      <c r="AK314" s="151"/>
      <c r="AL314" s="151"/>
      <c r="AM314" s="152"/>
      <c r="BH314" s="1" t="s">
        <v>28</v>
      </c>
    </row>
    <row r="315" spans="1:61" ht="9.75" hidden="1" customHeight="1">
      <c r="A315" s="250" t="s">
        <v>267</v>
      </c>
      <c r="B315" s="250"/>
      <c r="C315" s="141" t="s">
        <v>268</v>
      </c>
      <c r="D315" s="142"/>
      <c r="E315" s="142"/>
      <c r="F315" s="142"/>
      <c r="G315" s="142"/>
      <c r="H315" s="142"/>
      <c r="I315" s="143"/>
      <c r="J315" s="158"/>
      <c r="K315" s="154"/>
      <c r="L315" s="154"/>
      <c r="M315" s="154"/>
      <c r="N315" s="154"/>
      <c r="O315" s="154"/>
      <c r="P315" s="154"/>
      <c r="Q315" s="154"/>
      <c r="R315" s="154"/>
      <c r="S315" s="154"/>
      <c r="T315" s="154"/>
      <c r="U315" s="154"/>
      <c r="V315" s="154" t="s">
        <v>36</v>
      </c>
      <c r="W315" s="154"/>
      <c r="X315" s="154"/>
      <c r="Y315" s="154"/>
      <c r="Z315" s="154"/>
      <c r="AA315" s="154"/>
      <c r="AB315" s="154"/>
      <c r="AC315" s="154"/>
      <c r="AD315" s="154"/>
      <c r="AE315" s="154"/>
      <c r="AF315" s="154"/>
      <c r="AG315" s="154"/>
      <c r="AH315" s="154"/>
      <c r="AI315" s="154"/>
      <c r="AJ315" s="154"/>
      <c r="AK315" s="154"/>
      <c r="AL315" s="154"/>
      <c r="AM315" s="155"/>
      <c r="BE315" s="1" t="str">
        <f ca="1">MID(CELL("address",$CI$2),2,2)</f>
        <v>CI</v>
      </c>
      <c r="BF315" s="1" t="str">
        <f>IF(TRIM($K316)="","",IF(ISERROR(MATCH($K316,$CI$3:$CI$4,0)),"INPUT_ERROR",MATCH($K316,$CI$3:$CI$4,0)))</f>
        <v/>
      </c>
      <c r="BG315" s="1" t="s">
        <v>279</v>
      </c>
      <c r="BH315" s="1">
        <v>80</v>
      </c>
      <c r="BI315" s="1" t="str">
        <f>"ITEM"&amp; BH315&amp; BG315 &amp;"="&amp; $BF315</f>
        <v>ITEM80#KBN2_4=</v>
      </c>
    </row>
    <row r="316" spans="1:61" ht="9.75" hidden="1" customHeight="1">
      <c r="A316" s="250"/>
      <c r="B316" s="250"/>
      <c r="C316" s="141"/>
      <c r="D316" s="142"/>
      <c r="E316" s="142"/>
      <c r="F316" s="142"/>
      <c r="G316" s="142"/>
      <c r="H316" s="142"/>
      <c r="I316" s="143"/>
      <c r="J316" s="144" t="s">
        <v>37</v>
      </c>
      <c r="K316" s="145"/>
      <c r="L316" s="145"/>
      <c r="M316" s="145"/>
      <c r="N316" s="145"/>
      <c r="O316" s="145"/>
      <c r="P316" s="145"/>
      <c r="Q316" s="145"/>
      <c r="R316" s="82" t="s">
        <v>38</v>
      </c>
      <c r="S316" s="82"/>
      <c r="T316" s="82"/>
      <c r="U316" s="82"/>
      <c r="V316" s="82" t="s">
        <v>269</v>
      </c>
      <c r="W316" s="82"/>
      <c r="X316" s="82"/>
      <c r="Y316" s="82"/>
      <c r="Z316" s="82"/>
      <c r="AA316" s="82" t="s">
        <v>270</v>
      </c>
      <c r="AB316" s="82"/>
      <c r="AC316" s="82"/>
      <c r="AD316" s="82"/>
      <c r="AE316" s="82"/>
      <c r="AF316" s="82"/>
      <c r="AG316" s="82"/>
      <c r="AH316" s="82"/>
      <c r="AI316" s="82"/>
      <c r="AJ316" s="82"/>
      <c r="AK316" s="82"/>
      <c r="AL316" s="82"/>
      <c r="AM316" s="138"/>
      <c r="BH316" s="1" t="s">
        <v>28</v>
      </c>
    </row>
    <row r="317" spans="1:61" ht="9.75" hidden="1" customHeight="1">
      <c r="A317" s="250"/>
      <c r="B317" s="250"/>
      <c r="C317" s="141"/>
      <c r="D317" s="142"/>
      <c r="E317" s="142"/>
      <c r="F317" s="142"/>
      <c r="G317" s="142"/>
      <c r="H317" s="142"/>
      <c r="I317" s="143"/>
      <c r="J317" s="144"/>
      <c r="K317" s="145"/>
      <c r="L317" s="145"/>
      <c r="M317" s="145"/>
      <c r="N317" s="145"/>
      <c r="O317" s="145"/>
      <c r="P317" s="145"/>
      <c r="Q317" s="145"/>
      <c r="R317" s="82"/>
      <c r="S317" s="82"/>
      <c r="T317" s="82"/>
      <c r="U317" s="82"/>
      <c r="V317" s="82"/>
      <c r="W317" s="82"/>
      <c r="X317" s="82"/>
      <c r="Y317" s="82"/>
      <c r="Z317" s="82"/>
      <c r="AA317" s="82"/>
      <c r="AB317" s="82"/>
      <c r="AC317" s="82"/>
      <c r="AD317" s="82"/>
      <c r="AE317" s="82"/>
      <c r="AF317" s="82"/>
      <c r="AG317" s="82"/>
      <c r="AH317" s="82"/>
      <c r="AI317" s="82"/>
      <c r="AJ317" s="82"/>
      <c r="AK317" s="82"/>
      <c r="AL317" s="82"/>
      <c r="AM317" s="138"/>
      <c r="BH317" s="1" t="s">
        <v>28</v>
      </c>
    </row>
    <row r="318" spans="1:61" ht="9.75" hidden="1" customHeight="1">
      <c r="A318" s="250"/>
      <c r="B318" s="250"/>
      <c r="C318" s="123"/>
      <c r="D318" s="124"/>
      <c r="E318" s="124"/>
      <c r="F318" s="124"/>
      <c r="G318" s="124"/>
      <c r="H318" s="124"/>
      <c r="I318" s="125"/>
      <c r="J318" s="157"/>
      <c r="K318" s="98"/>
      <c r="L318" s="98"/>
      <c r="M318" s="98"/>
      <c r="N318" s="98"/>
      <c r="O318" s="98"/>
      <c r="P318" s="98"/>
      <c r="Q318" s="98"/>
      <c r="R318" s="98"/>
      <c r="S318" s="98"/>
      <c r="T318" s="98"/>
      <c r="U318" s="98"/>
      <c r="V318" s="98"/>
      <c r="W318" s="98"/>
      <c r="X318" s="98"/>
      <c r="Y318" s="98"/>
      <c r="Z318" s="98"/>
      <c r="AA318" s="98"/>
      <c r="AB318" s="98"/>
      <c r="AC318" s="98"/>
      <c r="AD318" s="98"/>
      <c r="AE318" s="98"/>
      <c r="AF318" s="98"/>
      <c r="AG318" s="98"/>
      <c r="AH318" s="98"/>
      <c r="AI318" s="98"/>
      <c r="AJ318" s="98"/>
      <c r="AK318" s="98"/>
      <c r="AL318" s="98"/>
      <c r="AM318" s="156"/>
      <c r="BH318" s="1" t="s">
        <v>28</v>
      </c>
    </row>
    <row r="319" spans="1:61" ht="9.75" hidden="1" customHeight="1">
      <c r="A319" s="250"/>
      <c r="B319" s="250"/>
      <c r="C319" s="120" t="s">
        <v>271</v>
      </c>
      <c r="D319" s="121"/>
      <c r="E319" s="121"/>
      <c r="F319" s="121"/>
      <c r="G319" s="121"/>
      <c r="H319" s="121"/>
      <c r="I319" s="122"/>
      <c r="J319" s="260"/>
      <c r="K319" s="260"/>
      <c r="L319" s="260"/>
      <c r="M319" s="260"/>
      <c r="N319" s="260"/>
      <c r="O319" s="260"/>
      <c r="P319" s="260"/>
      <c r="Q319" s="260"/>
      <c r="R319" s="260"/>
      <c r="S319" s="260"/>
      <c r="T319" s="260"/>
      <c r="U319" s="260"/>
      <c r="V319" s="260"/>
      <c r="W319" s="260"/>
      <c r="X319" s="260"/>
      <c r="Y319" s="260"/>
      <c r="Z319" s="260"/>
      <c r="AA319" s="260"/>
      <c r="AB319" s="260"/>
      <c r="AC319" s="260"/>
      <c r="AD319" s="260"/>
      <c r="AE319" s="260"/>
      <c r="AF319" s="260"/>
      <c r="AG319" s="260"/>
      <c r="AH319" s="260"/>
      <c r="AI319" s="260"/>
      <c r="AJ319" s="260"/>
      <c r="AK319" s="260"/>
      <c r="AL319" s="260"/>
      <c r="AM319" s="260"/>
      <c r="BG319" s="1" t="s">
        <v>279</v>
      </c>
      <c r="BH319" s="1">
        <v>81</v>
      </c>
      <c r="BI319" s="1" t="str">
        <f>"ITEM"&amp;BH319&amp; BG319 &amp;"="&amp; IF(TRIM($J319)="","",$J319)</f>
        <v>ITEM81#KBN2_4=</v>
      </c>
    </row>
    <row r="320" spans="1:61" ht="9.75" hidden="1" customHeight="1">
      <c r="A320" s="250"/>
      <c r="B320" s="250"/>
      <c r="C320" s="141"/>
      <c r="D320" s="142"/>
      <c r="E320" s="142"/>
      <c r="F320" s="142"/>
      <c r="G320" s="142"/>
      <c r="H320" s="142"/>
      <c r="I320" s="143"/>
      <c r="J320" s="27"/>
      <c r="K320" s="27"/>
      <c r="L320" s="27"/>
      <c r="M320" s="27"/>
      <c r="N320" s="27"/>
      <c r="O320" s="27"/>
      <c r="P320" s="27"/>
      <c r="Q320" s="27"/>
      <c r="R320" s="27"/>
      <c r="S320" s="27"/>
      <c r="T320" s="27"/>
      <c r="U320" s="27"/>
      <c r="V320" s="27"/>
      <c r="W320" s="27"/>
      <c r="X320" s="27"/>
      <c r="Y320" s="27"/>
      <c r="Z320" s="27"/>
      <c r="AA320" s="27"/>
      <c r="AB320" s="27"/>
      <c r="AC320" s="27"/>
      <c r="AD320" s="27"/>
      <c r="AE320" s="27"/>
      <c r="AF320" s="27"/>
      <c r="AG320" s="27"/>
      <c r="AH320" s="27"/>
      <c r="AI320" s="27"/>
      <c r="AJ320" s="27"/>
      <c r="AK320" s="27"/>
      <c r="AL320" s="27"/>
      <c r="AM320" s="27"/>
      <c r="BH320" s="1" t="s">
        <v>28</v>
      </c>
    </row>
    <row r="321" spans="1:61" ht="9.75" hidden="1" customHeight="1">
      <c r="A321" s="250"/>
      <c r="B321" s="250"/>
      <c r="C321" s="123"/>
      <c r="D321" s="124"/>
      <c r="E321" s="124"/>
      <c r="F321" s="124"/>
      <c r="G321" s="124"/>
      <c r="H321" s="124"/>
      <c r="I321" s="125"/>
      <c r="J321" s="27"/>
      <c r="K321" s="27"/>
      <c r="L321" s="27"/>
      <c r="M321" s="27"/>
      <c r="N321" s="27"/>
      <c r="O321" s="27"/>
      <c r="P321" s="27"/>
      <c r="Q321" s="27"/>
      <c r="R321" s="27"/>
      <c r="S321" s="27"/>
      <c r="T321" s="27"/>
      <c r="U321" s="27"/>
      <c r="V321" s="27"/>
      <c r="W321" s="27"/>
      <c r="X321" s="27"/>
      <c r="Y321" s="27"/>
      <c r="Z321" s="27"/>
      <c r="AA321" s="27"/>
      <c r="AB321" s="27"/>
      <c r="AC321" s="27"/>
      <c r="AD321" s="27"/>
      <c r="AE321" s="27"/>
      <c r="AF321" s="27"/>
      <c r="AG321" s="27"/>
      <c r="AH321" s="27"/>
      <c r="AI321" s="27"/>
      <c r="AJ321" s="27"/>
      <c r="AK321" s="27"/>
      <c r="AL321" s="27"/>
      <c r="AM321" s="27"/>
      <c r="BH321" s="1" t="s">
        <v>28</v>
      </c>
    </row>
    <row r="322" spans="1:61" ht="9.75" hidden="1" customHeight="1">
      <c r="A322" s="250"/>
      <c r="B322" s="250"/>
      <c r="C322" s="120" t="s">
        <v>272</v>
      </c>
      <c r="D322" s="121"/>
      <c r="E322" s="121"/>
      <c r="F322" s="121"/>
      <c r="G322" s="121"/>
      <c r="H322" s="121"/>
      <c r="I322" s="122"/>
      <c r="J322" s="136"/>
      <c r="K322" s="126"/>
      <c r="L322" s="126"/>
      <c r="M322" s="126"/>
      <c r="N322" s="126"/>
      <c r="O322" s="126"/>
      <c r="P322" s="126"/>
      <c r="Q322" s="126"/>
      <c r="R322" s="126"/>
      <c r="S322" s="126"/>
      <c r="T322" s="126"/>
      <c r="U322" s="126"/>
      <c r="V322" s="126"/>
      <c r="W322" s="126"/>
      <c r="X322" s="126"/>
      <c r="Y322" s="126"/>
      <c r="Z322" s="126"/>
      <c r="AA322" s="126"/>
      <c r="AB322" s="126"/>
      <c r="AC322" s="126"/>
      <c r="AD322" s="126"/>
      <c r="AE322" s="126"/>
      <c r="AF322" s="126"/>
      <c r="AG322" s="126"/>
      <c r="AH322" s="126"/>
      <c r="AI322" s="126"/>
      <c r="AJ322" s="126"/>
      <c r="AK322" s="126"/>
      <c r="AL322" s="126"/>
      <c r="AM322" s="127"/>
      <c r="BG322" s="1" t="s">
        <v>279</v>
      </c>
      <c r="BH322" s="1">
        <v>82</v>
      </c>
      <c r="BI322" s="1" t="str">
        <f>"ITEM"&amp;BH322&amp; BG322 &amp;"="&amp; IF(TRIM($J322)="","",$J322)</f>
        <v>ITEM82#KBN2_4=</v>
      </c>
    </row>
    <row r="323" spans="1:61" ht="9.75" hidden="1" customHeight="1">
      <c r="A323" s="250"/>
      <c r="B323" s="250"/>
      <c r="C323" s="141"/>
      <c r="D323" s="142"/>
      <c r="E323" s="142"/>
      <c r="F323" s="142"/>
      <c r="G323" s="142"/>
      <c r="H323" s="142"/>
      <c r="I323" s="143"/>
      <c r="J323" s="150"/>
      <c r="K323" s="151"/>
      <c r="L323" s="151"/>
      <c r="M323" s="151"/>
      <c r="N323" s="151"/>
      <c r="O323" s="151"/>
      <c r="P323" s="151"/>
      <c r="Q323" s="151"/>
      <c r="R323" s="151"/>
      <c r="S323" s="151"/>
      <c r="T323" s="151"/>
      <c r="U323" s="151"/>
      <c r="V323" s="151"/>
      <c r="W323" s="151"/>
      <c r="X323" s="151"/>
      <c r="Y323" s="151"/>
      <c r="Z323" s="151"/>
      <c r="AA323" s="151"/>
      <c r="AB323" s="151"/>
      <c r="AC323" s="151"/>
      <c r="AD323" s="151"/>
      <c r="AE323" s="151"/>
      <c r="AF323" s="151"/>
      <c r="AG323" s="151"/>
      <c r="AH323" s="151"/>
      <c r="AI323" s="151"/>
      <c r="AJ323" s="151"/>
      <c r="AK323" s="151"/>
      <c r="AL323" s="151"/>
      <c r="AM323" s="152"/>
      <c r="BH323" s="1" t="s">
        <v>28</v>
      </c>
    </row>
    <row r="324" spans="1:61" ht="9.75" hidden="1" customHeight="1" thickBot="1">
      <c r="A324" s="250"/>
      <c r="B324" s="250"/>
      <c r="C324" s="123"/>
      <c r="D324" s="124"/>
      <c r="E324" s="124"/>
      <c r="F324" s="124"/>
      <c r="G324" s="124"/>
      <c r="H324" s="124"/>
      <c r="I324" s="125"/>
      <c r="J324" s="137"/>
      <c r="K324" s="128"/>
      <c r="L324" s="128"/>
      <c r="M324" s="128"/>
      <c r="N324" s="128"/>
      <c r="O324" s="128"/>
      <c r="P324" s="128"/>
      <c r="Q324" s="128"/>
      <c r="R324" s="128"/>
      <c r="S324" s="128"/>
      <c r="T324" s="128"/>
      <c r="U324" s="128"/>
      <c r="V324" s="128"/>
      <c r="W324" s="128"/>
      <c r="X324" s="128"/>
      <c r="Y324" s="128"/>
      <c r="Z324" s="128"/>
      <c r="AA324" s="128"/>
      <c r="AB324" s="128"/>
      <c r="AC324" s="128"/>
      <c r="AD324" s="128"/>
      <c r="AE324" s="128"/>
      <c r="AF324" s="128"/>
      <c r="AG324" s="128"/>
      <c r="AH324" s="128"/>
      <c r="AI324" s="128"/>
      <c r="AJ324" s="128"/>
      <c r="AK324" s="128"/>
      <c r="AL324" s="128"/>
      <c r="AM324" s="129"/>
      <c r="BH324" s="1" t="s">
        <v>28</v>
      </c>
    </row>
    <row r="325" spans="1:61" ht="9.75" hidden="1" customHeight="1">
      <c r="A325" s="254" t="s">
        <v>280</v>
      </c>
      <c r="B325" s="255"/>
      <c r="C325" s="255"/>
      <c r="D325" s="255"/>
      <c r="E325" s="255"/>
      <c r="F325" s="255"/>
      <c r="G325" s="255"/>
      <c r="H325" s="255"/>
      <c r="I325" s="256"/>
      <c r="J325" s="233"/>
      <c r="K325" s="234"/>
      <c r="L325" s="234"/>
      <c r="M325" s="234"/>
      <c r="N325" s="234"/>
      <c r="O325" s="234"/>
      <c r="P325" s="234"/>
      <c r="Q325" s="234"/>
      <c r="R325" s="234"/>
      <c r="S325" s="234"/>
      <c r="T325" s="234"/>
      <c r="U325" s="234"/>
      <c r="V325" s="234"/>
      <c r="W325" s="234"/>
      <c r="X325" s="234"/>
      <c r="Y325" s="234"/>
      <c r="Z325" s="234"/>
      <c r="AA325" s="234"/>
      <c r="AB325" s="234"/>
      <c r="AC325" s="234"/>
      <c r="AD325" s="234"/>
      <c r="AE325" s="234"/>
      <c r="AF325" s="234"/>
      <c r="AG325" s="234"/>
      <c r="AH325" s="234"/>
      <c r="AI325" s="234"/>
      <c r="AJ325" s="234"/>
      <c r="AK325" s="234"/>
      <c r="AL325" s="234"/>
      <c r="AM325" s="235"/>
      <c r="BG325" s="1" t="s">
        <v>281</v>
      </c>
      <c r="BH325" s="1">
        <v>64</v>
      </c>
      <c r="BI325" s="1" t="str">
        <f>"ITEM"&amp;BH325&amp; BG325 &amp;"="&amp; IF(TRIM($J325)="","",$J325)</f>
        <v>ITEM64#KBN2_5=</v>
      </c>
    </row>
    <row r="326" spans="1:61" ht="9.75" hidden="1" customHeight="1" thickBot="1">
      <c r="A326" s="176"/>
      <c r="B326" s="177"/>
      <c r="C326" s="177"/>
      <c r="D326" s="177"/>
      <c r="E326" s="177"/>
      <c r="F326" s="177"/>
      <c r="G326" s="177"/>
      <c r="H326" s="177"/>
      <c r="I326" s="178"/>
      <c r="J326" s="236"/>
      <c r="K326" s="237"/>
      <c r="L326" s="237"/>
      <c r="M326" s="237"/>
      <c r="N326" s="237"/>
      <c r="O326" s="237"/>
      <c r="P326" s="237"/>
      <c r="Q326" s="237"/>
      <c r="R326" s="237"/>
      <c r="S326" s="237"/>
      <c r="T326" s="237"/>
      <c r="U326" s="237"/>
      <c r="V326" s="237"/>
      <c r="W326" s="237"/>
      <c r="X326" s="237"/>
      <c r="Y326" s="237"/>
      <c r="Z326" s="237"/>
      <c r="AA326" s="237"/>
      <c r="AB326" s="237"/>
      <c r="AC326" s="237"/>
      <c r="AD326" s="237"/>
      <c r="AE326" s="237"/>
      <c r="AF326" s="237"/>
      <c r="AG326" s="237"/>
      <c r="AH326" s="237"/>
      <c r="AI326" s="237"/>
      <c r="AJ326" s="237"/>
      <c r="AK326" s="237"/>
      <c r="AL326" s="237"/>
      <c r="AM326" s="238"/>
      <c r="BH326" s="1" t="s">
        <v>28</v>
      </c>
    </row>
    <row r="327" spans="1:61" ht="9.75" hidden="1" customHeight="1">
      <c r="A327" s="257" t="s">
        <v>248</v>
      </c>
      <c r="B327" s="258"/>
      <c r="C327" s="258"/>
      <c r="D327" s="258"/>
      <c r="E327" s="258"/>
      <c r="F327" s="258"/>
      <c r="G327" s="258"/>
      <c r="H327" s="258"/>
      <c r="I327" s="259"/>
      <c r="J327" s="239"/>
      <c r="K327" s="239"/>
      <c r="L327" s="239"/>
      <c r="M327" s="239"/>
      <c r="N327" s="239"/>
      <c r="O327" s="239"/>
      <c r="P327" s="239"/>
      <c r="Q327" s="239"/>
      <c r="R327" s="239"/>
      <c r="S327" s="239"/>
      <c r="T327" s="239"/>
      <c r="U327" s="239"/>
      <c r="V327" s="239"/>
      <c r="W327" s="239"/>
      <c r="X327" s="239"/>
      <c r="Y327" s="239"/>
      <c r="Z327" s="239"/>
      <c r="AA327" s="239"/>
      <c r="AB327" s="239"/>
      <c r="AC327" s="239"/>
      <c r="AD327" s="239"/>
      <c r="AE327" s="239"/>
      <c r="AF327" s="239"/>
      <c r="AG327" s="239"/>
      <c r="AH327" s="239"/>
      <c r="AI327" s="239"/>
      <c r="AJ327" s="239"/>
      <c r="AK327" s="239"/>
      <c r="AL327" s="239"/>
      <c r="AM327" s="239"/>
      <c r="BG327" s="1" t="s">
        <v>281</v>
      </c>
      <c r="BH327" s="1">
        <v>65</v>
      </c>
      <c r="BI327" s="1" t="str">
        <f>"ITEM"&amp;BH327&amp; BG327 &amp;"="&amp; IF(TRIM($J327)="","",$J327)</f>
        <v>ITEM65#KBN2_5=</v>
      </c>
    </row>
    <row r="328" spans="1:61" ht="9.75" hidden="1" customHeight="1">
      <c r="A328" s="123"/>
      <c r="B328" s="124"/>
      <c r="C328" s="124"/>
      <c r="D328" s="124"/>
      <c r="E328" s="124"/>
      <c r="F328" s="124"/>
      <c r="G328" s="124"/>
      <c r="H328" s="124"/>
      <c r="I328" s="125"/>
      <c r="J328" s="27"/>
      <c r="K328" s="27"/>
      <c r="L328" s="27"/>
      <c r="M328" s="27"/>
      <c r="N328" s="27"/>
      <c r="O328" s="27"/>
      <c r="P328" s="27"/>
      <c r="Q328" s="27"/>
      <c r="R328" s="27"/>
      <c r="S328" s="27"/>
      <c r="T328" s="27"/>
      <c r="U328" s="27"/>
      <c r="V328" s="27"/>
      <c r="W328" s="27"/>
      <c r="X328" s="27"/>
      <c r="Y328" s="27"/>
      <c r="Z328" s="27"/>
      <c r="AA328" s="27"/>
      <c r="AB328" s="27"/>
      <c r="AC328" s="27"/>
      <c r="AD328" s="27"/>
      <c r="AE328" s="27"/>
      <c r="AF328" s="27"/>
      <c r="AG328" s="27"/>
      <c r="AH328" s="27"/>
      <c r="AI328" s="27"/>
      <c r="AJ328" s="27"/>
      <c r="AK328" s="27"/>
      <c r="AL328" s="27"/>
      <c r="AM328" s="27"/>
      <c r="BH328" s="1" t="s">
        <v>28</v>
      </c>
    </row>
    <row r="329" spans="1:61" ht="9.75" hidden="1" customHeight="1">
      <c r="A329" s="120" t="s">
        <v>249</v>
      </c>
      <c r="B329" s="121"/>
      <c r="C329" s="121"/>
      <c r="D329" s="121"/>
      <c r="E329" s="121"/>
      <c r="F329" s="121"/>
      <c r="G329" s="121"/>
      <c r="H329" s="121"/>
      <c r="I329" s="122"/>
      <c r="J329" s="158"/>
      <c r="K329" s="154"/>
      <c r="L329" s="154"/>
      <c r="M329" s="154"/>
      <c r="N329" s="154"/>
      <c r="O329" s="154"/>
      <c r="P329" s="154"/>
      <c r="Q329" s="154"/>
      <c r="R329" s="154"/>
      <c r="S329" s="154"/>
      <c r="T329" s="154"/>
      <c r="U329" s="154"/>
      <c r="V329" s="154" t="s">
        <v>36</v>
      </c>
      <c r="W329" s="154"/>
      <c r="X329" s="154"/>
      <c r="Y329" s="154"/>
      <c r="Z329" s="154"/>
      <c r="AA329" s="154"/>
      <c r="AB329" s="154"/>
      <c r="AC329" s="154"/>
      <c r="AD329" s="154"/>
      <c r="AE329" s="154"/>
      <c r="AF329" s="154"/>
      <c r="AG329" s="154"/>
      <c r="AH329" s="154"/>
      <c r="AI329" s="154"/>
      <c r="AJ329" s="154"/>
      <c r="AK329" s="154"/>
      <c r="AL329" s="154"/>
      <c r="AM329" s="155"/>
      <c r="BE329" s="1" t="str">
        <f ca="1">MID(CELL("address",$CG$2),2,2)</f>
        <v>CG</v>
      </c>
      <c r="BF329" s="1" t="str">
        <f>IF(TRIM($K330)="","",IF(ISERROR(MATCH($K330,$CG$3:$CG$4,0)),"INPUT_ERROR",MATCH($K330,$CG$3:$CG$4,0)))</f>
        <v/>
      </c>
      <c r="BG329" s="1" t="s">
        <v>281</v>
      </c>
      <c r="BH329" s="1">
        <v>66</v>
      </c>
      <c r="BI329" s="1" t="str">
        <f>"ITEM"&amp; BH329&amp; BG329 &amp;"="&amp; $BF329</f>
        <v>ITEM66#KBN2_5=</v>
      </c>
    </row>
    <row r="330" spans="1:61" ht="9.75" hidden="1" customHeight="1">
      <c r="A330" s="141"/>
      <c r="B330" s="142"/>
      <c r="C330" s="142"/>
      <c r="D330" s="142"/>
      <c r="E330" s="142"/>
      <c r="F330" s="142"/>
      <c r="G330" s="142"/>
      <c r="H330" s="142"/>
      <c r="I330" s="143"/>
      <c r="J330" s="144" t="s">
        <v>37</v>
      </c>
      <c r="K330" s="145"/>
      <c r="L330" s="145"/>
      <c r="M330" s="145"/>
      <c r="N330" s="145"/>
      <c r="O330" s="145"/>
      <c r="P330" s="145"/>
      <c r="Q330" s="145"/>
      <c r="R330" s="145"/>
      <c r="S330" s="145"/>
      <c r="T330" s="82" t="s">
        <v>38</v>
      </c>
      <c r="U330" s="82"/>
      <c r="V330" s="82" t="s">
        <v>250</v>
      </c>
      <c r="W330" s="82"/>
      <c r="X330" s="82"/>
      <c r="Y330" s="82"/>
      <c r="Z330" s="82"/>
      <c r="AA330" s="82"/>
      <c r="AB330" s="82"/>
      <c r="AC330" s="82"/>
      <c r="AD330" s="82"/>
      <c r="AE330" s="82"/>
      <c r="AF330" s="82"/>
      <c r="AG330" s="82"/>
      <c r="AH330" s="82"/>
      <c r="AI330" s="82"/>
      <c r="AJ330" s="82"/>
      <c r="AK330" s="82"/>
      <c r="AL330" s="82"/>
      <c r="AM330" s="138"/>
    </row>
    <row r="331" spans="1:61" ht="9.75" hidden="1" customHeight="1">
      <c r="A331" s="141"/>
      <c r="B331" s="142"/>
      <c r="C331" s="142"/>
      <c r="D331" s="142"/>
      <c r="E331" s="142"/>
      <c r="F331" s="142"/>
      <c r="G331" s="142"/>
      <c r="H331" s="142"/>
      <c r="I331" s="143"/>
      <c r="J331" s="144"/>
      <c r="K331" s="145"/>
      <c r="L331" s="145"/>
      <c r="M331" s="145"/>
      <c r="N331" s="145"/>
      <c r="O331" s="145"/>
      <c r="P331" s="145"/>
      <c r="Q331" s="145"/>
      <c r="R331" s="145"/>
      <c r="S331" s="145"/>
      <c r="T331" s="82"/>
      <c r="U331" s="82"/>
      <c r="V331" s="82" t="s">
        <v>251</v>
      </c>
      <c r="W331" s="82"/>
      <c r="X331" s="82"/>
      <c r="Y331" s="82"/>
      <c r="Z331" s="82"/>
      <c r="AA331" s="82"/>
      <c r="AB331" s="82"/>
      <c r="AC331" s="82"/>
      <c r="AD331" s="82"/>
      <c r="AE331" s="82"/>
      <c r="AF331" s="82"/>
      <c r="AG331" s="82"/>
      <c r="AH331" s="82"/>
      <c r="AI331" s="82"/>
      <c r="AJ331" s="82"/>
      <c r="AK331" s="82"/>
      <c r="AL331" s="82"/>
      <c r="AM331" s="138"/>
    </row>
    <row r="332" spans="1:61" ht="9.75" hidden="1" customHeight="1">
      <c r="A332" s="141"/>
      <c r="B332" s="142"/>
      <c r="C332" s="142"/>
      <c r="D332" s="142"/>
      <c r="E332" s="142"/>
      <c r="F332" s="142"/>
      <c r="G332" s="142"/>
      <c r="H332" s="142"/>
      <c r="I332" s="143"/>
      <c r="J332" s="157"/>
      <c r="K332" s="98"/>
      <c r="L332" s="98"/>
      <c r="M332" s="98"/>
      <c r="N332" s="98"/>
      <c r="O332" s="98"/>
      <c r="P332" s="98"/>
      <c r="Q332" s="98"/>
      <c r="R332" s="98"/>
      <c r="S332" s="98"/>
      <c r="T332" s="98"/>
      <c r="U332" s="98"/>
      <c r="V332" s="98"/>
      <c r="W332" s="98"/>
      <c r="X332" s="98"/>
      <c r="Y332" s="98"/>
      <c r="Z332" s="98"/>
      <c r="AA332" s="98"/>
      <c r="AB332" s="98"/>
      <c r="AC332" s="98"/>
      <c r="AD332" s="98"/>
      <c r="AE332" s="98"/>
      <c r="AF332" s="98"/>
      <c r="AG332" s="98"/>
      <c r="AH332" s="98"/>
      <c r="AI332" s="98"/>
      <c r="AJ332" s="98"/>
      <c r="AK332" s="98"/>
      <c r="AL332" s="98"/>
      <c r="AM332" s="156"/>
    </row>
    <row r="333" spans="1:61" ht="9.75" hidden="1" customHeight="1">
      <c r="A333" s="141"/>
      <c r="B333" s="142"/>
      <c r="C333" s="143"/>
      <c r="D333" s="120" t="s">
        <v>252</v>
      </c>
      <c r="E333" s="121"/>
      <c r="F333" s="121"/>
      <c r="G333" s="121"/>
      <c r="H333" s="121"/>
      <c r="I333" s="122"/>
      <c r="J333" s="158"/>
      <c r="K333" s="154"/>
      <c r="L333" s="154"/>
      <c r="M333" s="154"/>
      <c r="N333" s="154"/>
      <c r="O333" s="154"/>
      <c r="P333" s="154"/>
      <c r="Q333" s="154"/>
      <c r="R333" s="154"/>
      <c r="S333" s="154"/>
      <c r="T333" s="154"/>
      <c r="U333" s="154"/>
      <c r="V333" s="154" t="s">
        <v>36</v>
      </c>
      <c r="W333" s="154"/>
      <c r="X333" s="154"/>
      <c r="Y333" s="154"/>
      <c r="Z333" s="154"/>
      <c r="AA333" s="154"/>
      <c r="AB333" s="154"/>
      <c r="AC333" s="154"/>
      <c r="AD333" s="154"/>
      <c r="AE333" s="154"/>
      <c r="AF333" s="154"/>
      <c r="AG333" s="154"/>
      <c r="AH333" s="154"/>
      <c r="AI333" s="154"/>
      <c r="AJ333" s="154"/>
      <c r="AK333" s="154"/>
      <c r="AL333" s="154"/>
      <c r="AM333" s="155"/>
      <c r="BE333" s="1" t="str">
        <f ca="1">MID(CELL("address",$CB$2),2,2)</f>
        <v>CB</v>
      </c>
      <c r="BF333" s="1" t="str">
        <f>IF(TRIM($K335)="","",IF(ISERROR(MATCH($K335,$CB$3:$CB$7,0)),"INPUT_ERROR",MATCH($K335,$CB$3:$CB$7,0)))</f>
        <v/>
      </c>
      <c r="BG333" s="1" t="s">
        <v>281</v>
      </c>
      <c r="BH333" s="1">
        <v>67</v>
      </c>
      <c r="BI333" s="1" t="str">
        <f>"ITEM"&amp; BH333&amp; BG333 &amp;"="&amp; $BF333</f>
        <v>ITEM67#KBN2_5=</v>
      </c>
    </row>
    <row r="334" spans="1:61" ht="9.75" hidden="1" customHeight="1">
      <c r="A334" s="141"/>
      <c r="B334" s="142"/>
      <c r="C334" s="143"/>
      <c r="D334" s="141"/>
      <c r="E334" s="142"/>
      <c r="F334" s="142"/>
      <c r="G334" s="142"/>
      <c r="H334" s="142"/>
      <c r="I334" s="143"/>
      <c r="J334" s="189"/>
      <c r="K334" s="82"/>
      <c r="L334" s="82"/>
      <c r="M334" s="82"/>
      <c r="N334" s="82"/>
      <c r="O334" s="82"/>
      <c r="P334" s="82"/>
      <c r="Q334" s="82"/>
      <c r="R334" s="82"/>
      <c r="S334" s="82"/>
      <c r="T334" s="82"/>
      <c r="U334" s="82"/>
      <c r="V334" s="82" t="s">
        <v>163</v>
      </c>
      <c r="W334" s="82"/>
      <c r="X334" s="82"/>
      <c r="Y334" s="82"/>
      <c r="Z334" s="82"/>
      <c r="AA334" s="82"/>
      <c r="AB334" s="82"/>
      <c r="AC334" s="82"/>
      <c r="AD334" s="82"/>
      <c r="AE334" s="82"/>
      <c r="AF334" s="82"/>
      <c r="AG334" s="82"/>
      <c r="AH334" s="82"/>
      <c r="AI334" s="82"/>
      <c r="AJ334" s="82"/>
      <c r="AK334" s="82"/>
      <c r="AL334" s="82"/>
      <c r="AM334" s="138"/>
      <c r="BH334" s="1" t="s">
        <v>28</v>
      </c>
    </row>
    <row r="335" spans="1:61" ht="9.75" hidden="1" customHeight="1">
      <c r="A335" s="141"/>
      <c r="B335" s="142"/>
      <c r="C335" s="143"/>
      <c r="D335" s="141"/>
      <c r="E335" s="142"/>
      <c r="F335" s="142"/>
      <c r="G335" s="142"/>
      <c r="H335" s="142"/>
      <c r="I335" s="143"/>
      <c r="J335" s="144" t="s">
        <v>37</v>
      </c>
      <c r="K335" s="145"/>
      <c r="L335" s="145"/>
      <c r="M335" s="145"/>
      <c r="N335" s="145"/>
      <c r="O335" s="145"/>
      <c r="P335" s="145"/>
      <c r="Q335" s="145"/>
      <c r="R335" s="145"/>
      <c r="S335" s="145"/>
      <c r="T335" s="82" t="s">
        <v>38</v>
      </c>
      <c r="U335" s="82"/>
      <c r="V335" s="82" t="s">
        <v>253</v>
      </c>
      <c r="W335" s="82"/>
      <c r="X335" s="82"/>
      <c r="Y335" s="82"/>
      <c r="Z335" s="82"/>
      <c r="AA335" s="82"/>
      <c r="AB335" s="82"/>
      <c r="AC335" s="82"/>
      <c r="AD335" s="82"/>
      <c r="AE335" s="82"/>
      <c r="AF335" s="82"/>
      <c r="AG335" s="82"/>
      <c r="AH335" s="82"/>
      <c r="AI335" s="82"/>
      <c r="AJ335" s="82"/>
      <c r="AK335" s="82"/>
      <c r="AL335" s="82"/>
      <c r="AM335" s="138"/>
      <c r="BH335" s="1" t="s">
        <v>28</v>
      </c>
    </row>
    <row r="336" spans="1:61" ht="9.75" hidden="1" customHeight="1">
      <c r="A336" s="141"/>
      <c r="B336" s="142"/>
      <c r="C336" s="143"/>
      <c r="D336" s="141"/>
      <c r="E336" s="142"/>
      <c r="F336" s="142"/>
      <c r="G336" s="142"/>
      <c r="H336" s="142"/>
      <c r="I336" s="143"/>
      <c r="J336" s="144"/>
      <c r="K336" s="145"/>
      <c r="L336" s="145"/>
      <c r="M336" s="145"/>
      <c r="N336" s="145"/>
      <c r="O336" s="145"/>
      <c r="P336" s="145"/>
      <c r="Q336" s="145"/>
      <c r="R336" s="145"/>
      <c r="S336" s="145"/>
      <c r="T336" s="82"/>
      <c r="U336" s="82"/>
      <c r="V336" s="82" t="s">
        <v>254</v>
      </c>
      <c r="W336" s="82"/>
      <c r="X336" s="82"/>
      <c r="Y336" s="82"/>
      <c r="Z336" s="82"/>
      <c r="AA336" s="82"/>
      <c r="AB336" s="82"/>
      <c r="AC336" s="82"/>
      <c r="AD336" s="82"/>
      <c r="AE336" s="82"/>
      <c r="AF336" s="82"/>
      <c r="AG336" s="82"/>
      <c r="AH336" s="82"/>
      <c r="AI336" s="82"/>
      <c r="AJ336" s="82"/>
      <c r="AK336" s="82"/>
      <c r="AL336" s="82"/>
      <c r="AM336" s="138"/>
      <c r="BH336" s="1" t="s">
        <v>28</v>
      </c>
    </row>
    <row r="337" spans="1:61" ht="9.75" hidden="1" customHeight="1">
      <c r="A337" s="141"/>
      <c r="B337" s="142"/>
      <c r="C337" s="143"/>
      <c r="D337" s="141"/>
      <c r="E337" s="142"/>
      <c r="F337" s="142"/>
      <c r="G337" s="142"/>
      <c r="H337" s="142"/>
      <c r="I337" s="143"/>
      <c r="J337" s="189"/>
      <c r="K337" s="82"/>
      <c r="L337" s="82"/>
      <c r="M337" s="82"/>
      <c r="N337" s="82"/>
      <c r="O337" s="82"/>
      <c r="P337" s="82"/>
      <c r="Q337" s="82"/>
      <c r="R337" s="82"/>
      <c r="S337" s="82"/>
      <c r="T337" s="82"/>
      <c r="U337" s="82"/>
      <c r="V337" s="82" t="s">
        <v>255</v>
      </c>
      <c r="W337" s="82"/>
      <c r="X337" s="82"/>
      <c r="Y337" s="82"/>
      <c r="Z337" s="82"/>
      <c r="AA337" s="82"/>
      <c r="AB337" s="82"/>
      <c r="AC337" s="82"/>
      <c r="AD337" s="82"/>
      <c r="AE337" s="82"/>
      <c r="AF337" s="82"/>
      <c r="AG337" s="82"/>
      <c r="AH337" s="82"/>
      <c r="AI337" s="82"/>
      <c r="AJ337" s="82"/>
      <c r="AK337" s="82"/>
      <c r="AL337" s="82"/>
      <c r="AM337" s="138"/>
      <c r="BH337" s="1" t="s">
        <v>28</v>
      </c>
    </row>
    <row r="338" spans="1:61" ht="9.75" hidden="1" customHeight="1">
      <c r="A338" s="141"/>
      <c r="B338" s="142"/>
      <c r="C338" s="143"/>
      <c r="D338" s="123"/>
      <c r="E338" s="124"/>
      <c r="F338" s="124"/>
      <c r="G338" s="124"/>
      <c r="H338" s="124"/>
      <c r="I338" s="125"/>
      <c r="J338" s="157"/>
      <c r="K338" s="98"/>
      <c r="L338" s="98"/>
      <c r="M338" s="98"/>
      <c r="N338" s="98"/>
      <c r="O338" s="98"/>
      <c r="P338" s="98"/>
      <c r="Q338" s="98"/>
      <c r="R338" s="98"/>
      <c r="S338" s="98"/>
      <c r="T338" s="98"/>
      <c r="U338" s="98"/>
      <c r="V338" s="98" t="s">
        <v>256</v>
      </c>
      <c r="W338" s="98"/>
      <c r="X338" s="98"/>
      <c r="Y338" s="98"/>
      <c r="Z338" s="98"/>
      <c r="AA338" s="98"/>
      <c r="AB338" s="98"/>
      <c r="AC338" s="98"/>
      <c r="AD338" s="98"/>
      <c r="AE338" s="98"/>
      <c r="AF338" s="98"/>
      <c r="AG338" s="98"/>
      <c r="AH338" s="98"/>
      <c r="AI338" s="98"/>
      <c r="AJ338" s="98"/>
      <c r="AK338" s="98"/>
      <c r="AL338" s="98"/>
      <c r="AM338" s="156"/>
      <c r="BH338" s="1" t="s">
        <v>28</v>
      </c>
    </row>
    <row r="339" spans="1:61" ht="9.75" hidden="1" customHeight="1">
      <c r="A339" s="141"/>
      <c r="B339" s="142"/>
      <c r="C339" s="143"/>
      <c r="D339" s="120" t="s">
        <v>257</v>
      </c>
      <c r="E339" s="121"/>
      <c r="F339" s="121"/>
      <c r="G339" s="121"/>
      <c r="H339" s="121"/>
      <c r="I339" s="122"/>
      <c r="J339" s="136"/>
      <c r="K339" s="126"/>
      <c r="L339" s="126"/>
      <c r="M339" s="126"/>
      <c r="N339" s="126"/>
      <c r="O339" s="126"/>
      <c r="P339" s="126"/>
      <c r="Q339" s="126"/>
      <c r="R339" s="126"/>
      <c r="S339" s="126"/>
      <c r="T339" s="126"/>
      <c r="U339" s="126"/>
      <c r="V339" s="126"/>
      <c r="W339" s="126"/>
      <c r="X339" s="126"/>
      <c r="Y339" s="126"/>
      <c r="Z339" s="126"/>
      <c r="AA339" s="126"/>
      <c r="AB339" s="126"/>
      <c r="AC339" s="126"/>
      <c r="AD339" s="126"/>
      <c r="AE339" s="126"/>
      <c r="AF339" s="126"/>
      <c r="AG339" s="126"/>
      <c r="AH339" s="126"/>
      <c r="AI339" s="126"/>
      <c r="AJ339" s="126"/>
      <c r="AK339" s="126"/>
      <c r="AL339" s="126"/>
      <c r="AM339" s="127"/>
      <c r="BG339" s="1" t="s">
        <v>281</v>
      </c>
      <c r="BH339" s="1">
        <v>68</v>
      </c>
      <c r="BI339" s="1" t="str">
        <f>"ITEM"&amp;BH339&amp; BG339 &amp;"="&amp; IF(TRIM($J339)="","",$J339)</f>
        <v>ITEM68#KBN2_5=</v>
      </c>
    </row>
    <row r="340" spans="1:61" ht="9.75" hidden="1" customHeight="1">
      <c r="A340" s="141"/>
      <c r="B340" s="142"/>
      <c r="C340" s="143"/>
      <c r="D340" s="141"/>
      <c r="E340" s="142"/>
      <c r="F340" s="142"/>
      <c r="G340" s="142"/>
      <c r="H340" s="142"/>
      <c r="I340" s="143"/>
      <c r="J340" s="150"/>
      <c r="K340" s="151"/>
      <c r="L340" s="151"/>
      <c r="M340" s="151"/>
      <c r="N340" s="151"/>
      <c r="O340" s="151"/>
      <c r="P340" s="151"/>
      <c r="Q340" s="151"/>
      <c r="R340" s="151"/>
      <c r="S340" s="151"/>
      <c r="T340" s="151"/>
      <c r="U340" s="151"/>
      <c r="V340" s="151"/>
      <c r="W340" s="151"/>
      <c r="X340" s="151"/>
      <c r="Y340" s="151"/>
      <c r="Z340" s="151"/>
      <c r="AA340" s="151"/>
      <c r="AB340" s="151"/>
      <c r="AC340" s="151"/>
      <c r="AD340" s="151"/>
      <c r="AE340" s="151"/>
      <c r="AF340" s="151"/>
      <c r="AG340" s="151"/>
      <c r="AH340" s="151"/>
      <c r="AI340" s="151"/>
      <c r="AJ340" s="151"/>
      <c r="AK340" s="151"/>
      <c r="AL340" s="151"/>
      <c r="AM340" s="152"/>
      <c r="BH340" s="1" t="s">
        <v>28</v>
      </c>
    </row>
    <row r="341" spans="1:61" ht="9.75" hidden="1" customHeight="1">
      <c r="A341" s="141"/>
      <c r="B341" s="142"/>
      <c r="C341" s="143"/>
      <c r="D341" s="123"/>
      <c r="E341" s="124"/>
      <c r="F341" s="124"/>
      <c r="G341" s="124"/>
      <c r="H341" s="124"/>
      <c r="I341" s="125"/>
      <c r="J341" s="150"/>
      <c r="K341" s="151"/>
      <c r="L341" s="151"/>
      <c r="M341" s="151"/>
      <c r="N341" s="151"/>
      <c r="O341" s="151"/>
      <c r="P341" s="151"/>
      <c r="Q341" s="151"/>
      <c r="R341" s="151"/>
      <c r="S341" s="151"/>
      <c r="T341" s="151"/>
      <c r="U341" s="151"/>
      <c r="V341" s="151"/>
      <c r="W341" s="151"/>
      <c r="X341" s="151"/>
      <c r="Y341" s="151"/>
      <c r="Z341" s="151"/>
      <c r="AA341" s="151"/>
      <c r="AB341" s="151"/>
      <c r="AC341" s="151"/>
      <c r="AD341" s="151"/>
      <c r="AE341" s="151"/>
      <c r="AF341" s="151"/>
      <c r="AG341" s="151"/>
      <c r="AH341" s="151"/>
      <c r="AI341" s="151"/>
      <c r="AJ341" s="151"/>
      <c r="AK341" s="151"/>
      <c r="AL341" s="151"/>
      <c r="AM341" s="152"/>
    </row>
    <row r="342" spans="1:61" ht="9.75" hidden="1" customHeight="1">
      <c r="A342" s="141"/>
      <c r="B342" s="142"/>
      <c r="C342" s="143"/>
      <c r="D342" s="120" t="s">
        <v>199</v>
      </c>
      <c r="E342" s="121"/>
      <c r="F342" s="121"/>
      <c r="G342" s="121"/>
      <c r="H342" s="121"/>
      <c r="I342" s="122"/>
      <c r="J342" s="136"/>
      <c r="K342" s="126"/>
      <c r="L342" s="126"/>
      <c r="M342" s="126"/>
      <c r="N342" s="126"/>
      <c r="O342" s="126"/>
      <c r="P342" s="126"/>
      <c r="Q342" s="126"/>
      <c r="R342" s="126"/>
      <c r="S342" s="126"/>
      <c r="T342" s="126"/>
      <c r="U342" s="126"/>
      <c r="V342" s="126"/>
      <c r="W342" s="126"/>
      <c r="X342" s="126"/>
      <c r="Y342" s="126"/>
      <c r="Z342" s="126"/>
      <c r="AA342" s="126"/>
      <c r="AB342" s="126"/>
      <c r="AC342" s="126"/>
      <c r="AD342" s="126"/>
      <c r="AE342" s="126"/>
      <c r="AF342" s="126"/>
      <c r="AG342" s="126"/>
      <c r="AH342" s="126"/>
      <c r="AI342" s="126"/>
      <c r="AJ342" s="126"/>
      <c r="AK342" s="126"/>
      <c r="AL342" s="126"/>
      <c r="AM342" s="127"/>
      <c r="BG342" s="1" t="s">
        <v>281</v>
      </c>
      <c r="BH342" s="1">
        <v>69</v>
      </c>
      <c r="BI342" s="1" t="str">
        <f>"ITEM"&amp;BH342&amp; BG342 &amp;"="&amp; IF(TRIM($J342)="","",$J342)</f>
        <v>ITEM69#KBN2_5=</v>
      </c>
    </row>
    <row r="343" spans="1:61" ht="9.75" hidden="1" customHeight="1">
      <c r="A343" s="141"/>
      <c r="B343" s="142"/>
      <c r="C343" s="143"/>
      <c r="D343" s="141"/>
      <c r="E343" s="142"/>
      <c r="F343" s="142"/>
      <c r="G343" s="142"/>
      <c r="H343" s="142"/>
      <c r="I343" s="143"/>
      <c r="J343" s="150"/>
      <c r="K343" s="151"/>
      <c r="L343" s="151"/>
      <c r="M343" s="151"/>
      <c r="N343" s="151"/>
      <c r="O343" s="151"/>
      <c r="P343" s="151"/>
      <c r="Q343" s="151"/>
      <c r="R343" s="151"/>
      <c r="S343" s="151"/>
      <c r="T343" s="151"/>
      <c r="U343" s="151"/>
      <c r="V343" s="151"/>
      <c r="W343" s="151"/>
      <c r="X343" s="151"/>
      <c r="Y343" s="151"/>
      <c r="Z343" s="151"/>
      <c r="AA343" s="151"/>
      <c r="AB343" s="151"/>
      <c r="AC343" s="151"/>
      <c r="AD343" s="151"/>
      <c r="AE343" s="151"/>
      <c r="AF343" s="151"/>
      <c r="AG343" s="151"/>
      <c r="AH343" s="151"/>
      <c r="AI343" s="151"/>
      <c r="AJ343" s="151"/>
      <c r="AK343" s="151"/>
      <c r="AL343" s="151"/>
      <c r="AM343" s="152"/>
      <c r="BH343" s="1" t="s">
        <v>28</v>
      </c>
    </row>
    <row r="344" spans="1:61" ht="9.75" hidden="1" customHeight="1">
      <c r="A344" s="123"/>
      <c r="B344" s="124"/>
      <c r="C344" s="125"/>
      <c r="D344" s="123"/>
      <c r="E344" s="124"/>
      <c r="F344" s="124"/>
      <c r="G344" s="124"/>
      <c r="H344" s="124"/>
      <c r="I344" s="125"/>
      <c r="J344" s="137"/>
      <c r="K344" s="128"/>
      <c r="L344" s="128"/>
      <c r="M344" s="128"/>
      <c r="N344" s="128"/>
      <c r="O344" s="128"/>
      <c r="P344" s="128"/>
      <c r="Q344" s="128"/>
      <c r="R344" s="128"/>
      <c r="S344" s="128"/>
      <c r="T344" s="128"/>
      <c r="U344" s="128"/>
      <c r="V344" s="128"/>
      <c r="W344" s="128"/>
      <c r="X344" s="128"/>
      <c r="Y344" s="128"/>
      <c r="Z344" s="128"/>
      <c r="AA344" s="128"/>
      <c r="AB344" s="128"/>
      <c r="AC344" s="128"/>
      <c r="AD344" s="128"/>
      <c r="AE344" s="128"/>
      <c r="AF344" s="128"/>
      <c r="AG344" s="128"/>
      <c r="AH344" s="128"/>
      <c r="AI344" s="128"/>
      <c r="AJ344" s="128"/>
      <c r="AK344" s="128"/>
      <c r="AL344" s="128"/>
      <c r="AM344" s="129"/>
    </row>
    <row r="345" spans="1:61" ht="9.75" hidden="1" customHeight="1">
      <c r="A345" s="120" t="s">
        <v>258</v>
      </c>
      <c r="B345" s="121"/>
      <c r="C345" s="121"/>
      <c r="D345" s="121"/>
      <c r="E345" s="121"/>
      <c r="F345" s="121"/>
      <c r="G345" s="121"/>
      <c r="H345" s="121"/>
      <c r="I345" s="122"/>
      <c r="J345" s="158"/>
      <c r="K345" s="154"/>
      <c r="L345" s="154"/>
      <c r="M345" s="154"/>
      <c r="N345" s="154"/>
      <c r="O345" s="154"/>
      <c r="P345" s="154"/>
      <c r="Q345" s="154"/>
      <c r="R345" s="154"/>
      <c r="S345" s="154"/>
      <c r="T345" s="154"/>
      <c r="U345" s="154"/>
      <c r="V345" s="154" t="s">
        <v>36</v>
      </c>
      <c r="W345" s="154"/>
      <c r="X345" s="154"/>
      <c r="Y345" s="154"/>
      <c r="Z345" s="154"/>
      <c r="AA345" s="154"/>
      <c r="AB345" s="154"/>
      <c r="AC345" s="154"/>
      <c r="AD345" s="154"/>
      <c r="AE345" s="154"/>
      <c r="AF345" s="154"/>
      <c r="AG345" s="154"/>
      <c r="AH345" s="154"/>
      <c r="AI345" s="154"/>
      <c r="AJ345" s="154"/>
      <c r="AK345" s="154"/>
      <c r="AL345" s="154"/>
      <c r="AM345" s="155"/>
      <c r="BE345" s="1" t="str">
        <f ca="1">MID(CELL("address",$CH$2),2,2)</f>
        <v>CH</v>
      </c>
      <c r="BF345" s="1" t="str">
        <f>IF(TRIM($K346)="","",IF(ISERROR(MATCH($K346,$CH$3:$CH$8,0)),"INPUT_ERROR",MATCH($K346,$CH$3:$CH$8,0)))</f>
        <v/>
      </c>
      <c r="BG345" s="1" t="s">
        <v>281</v>
      </c>
      <c r="BH345" s="1">
        <v>70</v>
      </c>
      <c r="BI345" s="1" t="str">
        <f>"ITEM"&amp; BH345&amp; BG345 &amp;"="&amp; $BF345</f>
        <v>ITEM70#KBN2_5=</v>
      </c>
    </row>
    <row r="346" spans="1:61" ht="9.75" hidden="1" customHeight="1">
      <c r="A346" s="141"/>
      <c r="B346" s="142"/>
      <c r="C346" s="142"/>
      <c r="D346" s="142"/>
      <c r="E346" s="142"/>
      <c r="F346" s="142"/>
      <c r="G346" s="142"/>
      <c r="H346" s="142"/>
      <c r="I346" s="143"/>
      <c r="J346" s="144" t="s">
        <v>37</v>
      </c>
      <c r="K346" s="145"/>
      <c r="L346" s="145"/>
      <c r="M346" s="145"/>
      <c r="N346" s="145"/>
      <c r="O346" s="145"/>
      <c r="P346" s="145"/>
      <c r="Q346" s="145"/>
      <c r="R346" s="145"/>
      <c r="S346" s="145"/>
      <c r="T346" s="82" t="s">
        <v>38</v>
      </c>
      <c r="U346" s="82"/>
      <c r="V346" s="82" t="s">
        <v>259</v>
      </c>
      <c r="W346" s="82"/>
      <c r="X346" s="82"/>
      <c r="Y346" s="82"/>
      <c r="Z346" s="82"/>
      <c r="AA346" s="82"/>
      <c r="AB346" s="82"/>
      <c r="AC346" s="82"/>
      <c r="AD346" s="82"/>
      <c r="AE346" s="82" t="s">
        <v>260</v>
      </c>
      <c r="AF346" s="82"/>
      <c r="AG346" s="82"/>
      <c r="AH346" s="82"/>
      <c r="AI346" s="82"/>
      <c r="AJ346" s="82"/>
      <c r="AK346" s="82"/>
      <c r="AL346" s="82"/>
      <c r="AM346" s="138"/>
      <c r="BH346" s="1" t="s">
        <v>28</v>
      </c>
    </row>
    <row r="347" spans="1:61" ht="9.75" hidden="1" customHeight="1">
      <c r="A347" s="141"/>
      <c r="B347" s="142"/>
      <c r="C347" s="142"/>
      <c r="D347" s="142"/>
      <c r="E347" s="142"/>
      <c r="F347" s="142"/>
      <c r="G347" s="142"/>
      <c r="H347" s="142"/>
      <c r="I347" s="143"/>
      <c r="J347" s="144"/>
      <c r="K347" s="145"/>
      <c r="L347" s="145"/>
      <c r="M347" s="145"/>
      <c r="N347" s="145"/>
      <c r="O347" s="145"/>
      <c r="P347" s="145"/>
      <c r="Q347" s="145"/>
      <c r="R347" s="145"/>
      <c r="S347" s="145"/>
      <c r="T347" s="82"/>
      <c r="U347" s="82"/>
      <c r="V347" s="82" t="s">
        <v>261</v>
      </c>
      <c r="W347" s="82"/>
      <c r="X347" s="82"/>
      <c r="Y347" s="82"/>
      <c r="Z347" s="82"/>
      <c r="AA347" s="82"/>
      <c r="AB347" s="82"/>
      <c r="AC347" s="82"/>
      <c r="AD347" s="82"/>
      <c r="AE347" s="82" t="s">
        <v>262</v>
      </c>
      <c r="AF347" s="82"/>
      <c r="AG347" s="82"/>
      <c r="AH347" s="82"/>
      <c r="AI347" s="82"/>
      <c r="AJ347" s="82"/>
      <c r="AK347" s="82"/>
      <c r="AL347" s="82"/>
      <c r="AM347" s="138"/>
      <c r="BH347" s="1" t="s">
        <v>28</v>
      </c>
    </row>
    <row r="348" spans="1:61" ht="9.75" hidden="1" customHeight="1">
      <c r="A348" s="141"/>
      <c r="B348" s="142"/>
      <c r="C348" s="142"/>
      <c r="D348" s="142"/>
      <c r="E348" s="142"/>
      <c r="F348" s="142"/>
      <c r="G348" s="142"/>
      <c r="H348" s="142"/>
      <c r="I348" s="143"/>
      <c r="J348" s="157"/>
      <c r="K348" s="98"/>
      <c r="L348" s="98"/>
      <c r="M348" s="98"/>
      <c r="N348" s="98"/>
      <c r="O348" s="98"/>
      <c r="P348" s="98"/>
      <c r="Q348" s="98"/>
      <c r="R348" s="98"/>
      <c r="S348" s="98"/>
      <c r="T348" s="98"/>
      <c r="U348" s="98"/>
      <c r="V348" s="98" t="s">
        <v>231</v>
      </c>
      <c r="W348" s="98"/>
      <c r="X348" s="98"/>
      <c r="Y348" s="98"/>
      <c r="Z348" s="98"/>
      <c r="AA348" s="98"/>
      <c r="AB348" s="98"/>
      <c r="AC348" s="98"/>
      <c r="AD348" s="98"/>
      <c r="AE348" s="98" t="s">
        <v>232</v>
      </c>
      <c r="AF348" s="98"/>
      <c r="AG348" s="98"/>
      <c r="AH348" s="98"/>
      <c r="AI348" s="98"/>
      <c r="AJ348" s="98"/>
      <c r="AK348" s="98"/>
      <c r="AL348" s="98"/>
      <c r="AM348" s="156"/>
      <c r="BH348" s="1" t="s">
        <v>28</v>
      </c>
    </row>
    <row r="349" spans="1:61" ht="9.75" hidden="1" customHeight="1">
      <c r="A349" s="120" t="s">
        <v>263</v>
      </c>
      <c r="B349" s="121"/>
      <c r="C349" s="121"/>
      <c r="D349" s="121"/>
      <c r="E349" s="121"/>
      <c r="F349" s="121"/>
      <c r="G349" s="121"/>
      <c r="H349" s="121"/>
      <c r="I349" s="121"/>
      <c r="J349" s="216" t="s">
        <v>37</v>
      </c>
      <c r="K349" s="217"/>
      <c r="L349" s="154" t="s">
        <v>216</v>
      </c>
      <c r="M349" s="154"/>
      <c r="N349" s="154"/>
      <c r="O349" s="154"/>
      <c r="P349" s="154"/>
      <c r="Q349" s="221" t="s">
        <v>37</v>
      </c>
      <c r="R349" s="217"/>
      <c r="S349" s="154" t="s">
        <v>215</v>
      </c>
      <c r="T349" s="154"/>
      <c r="U349" s="154"/>
      <c r="V349" s="154"/>
      <c r="W349" s="221" t="s">
        <v>37</v>
      </c>
      <c r="X349" s="217"/>
      <c r="Y349" s="83" t="s">
        <v>264</v>
      </c>
      <c r="Z349" s="83"/>
      <c r="AA349" s="83"/>
      <c r="AB349" s="83"/>
      <c r="AC349" s="83"/>
      <c r="AD349" s="83"/>
      <c r="AE349" s="83"/>
      <c r="AF349" s="83"/>
      <c r="AG349" s="83"/>
      <c r="AH349" s="83"/>
      <c r="AI349" s="83"/>
      <c r="AJ349" s="83"/>
      <c r="AK349" s="83"/>
      <c r="AL349" s="83"/>
      <c r="AM349" s="251"/>
      <c r="BF349" s="1" t="b">
        <f>IF($K349="○",TRUE,IF($K349="",FALSE,"INPUT_ERROR"))</f>
        <v>0</v>
      </c>
      <c r="BG349" s="1" t="s">
        <v>281</v>
      </c>
      <c r="BH349" s="1">
        <v>71</v>
      </c>
      <c r="BI349" s="1" t="str">
        <f t="shared" ref="BI349:BI354" si="6">"ITEM"&amp; BH349&amp; BG349 &amp;"="&amp; $BF349</f>
        <v>ITEM71#KBN2_5=FALSE</v>
      </c>
    </row>
    <row r="350" spans="1:61" ht="9.75" hidden="1" customHeight="1">
      <c r="A350" s="141"/>
      <c r="B350" s="142"/>
      <c r="C350" s="142"/>
      <c r="D350" s="142"/>
      <c r="E350" s="142"/>
      <c r="F350" s="142"/>
      <c r="G350" s="142"/>
      <c r="H350" s="142"/>
      <c r="I350" s="142"/>
      <c r="J350" s="144"/>
      <c r="K350" s="159"/>
      <c r="L350" s="82"/>
      <c r="M350" s="82"/>
      <c r="N350" s="82"/>
      <c r="O350" s="82"/>
      <c r="P350" s="82"/>
      <c r="Q350" s="160"/>
      <c r="R350" s="159"/>
      <c r="S350" s="82"/>
      <c r="T350" s="82"/>
      <c r="U350" s="82"/>
      <c r="V350" s="82"/>
      <c r="W350" s="160"/>
      <c r="X350" s="159"/>
      <c r="Y350" s="109"/>
      <c r="Z350" s="109"/>
      <c r="AA350" s="109"/>
      <c r="AB350" s="109"/>
      <c r="AC350" s="109"/>
      <c r="AD350" s="109"/>
      <c r="AE350" s="109"/>
      <c r="AF350" s="109"/>
      <c r="AG350" s="109"/>
      <c r="AH350" s="109"/>
      <c r="AI350" s="109"/>
      <c r="AJ350" s="109"/>
      <c r="AK350" s="109"/>
      <c r="AL350" s="109"/>
      <c r="AM350" s="214"/>
      <c r="BF350" s="1" t="b">
        <f>IF($R349="○",TRUE,IF($R349="",FALSE,"INPUT_ERROR"))</f>
        <v>0</v>
      </c>
      <c r="BG350" s="1" t="s">
        <v>281</v>
      </c>
      <c r="BH350" s="1">
        <v>72</v>
      </c>
      <c r="BI350" s="1" t="str">
        <f t="shared" si="6"/>
        <v>ITEM72#KBN2_5=FALSE</v>
      </c>
    </row>
    <row r="351" spans="1:61" ht="9.75" hidden="1" customHeight="1">
      <c r="A351" s="141"/>
      <c r="B351" s="142"/>
      <c r="C351" s="142"/>
      <c r="D351" s="142"/>
      <c r="E351" s="142"/>
      <c r="F351" s="142"/>
      <c r="G351" s="142"/>
      <c r="H351" s="142"/>
      <c r="I351" s="142"/>
      <c r="J351" s="252" t="s">
        <v>37</v>
      </c>
      <c r="K351" s="159"/>
      <c r="L351" s="253" t="s">
        <v>214</v>
      </c>
      <c r="M351" s="253"/>
      <c r="N351" s="253"/>
      <c r="O351" s="253"/>
      <c r="P351" s="253"/>
      <c r="Q351" s="160" t="s">
        <v>37</v>
      </c>
      <c r="R351" s="159"/>
      <c r="S351" s="109" t="s">
        <v>212</v>
      </c>
      <c r="T351" s="109"/>
      <c r="U351" s="109"/>
      <c r="V351" s="109"/>
      <c r="W351" s="109"/>
      <c r="X351" s="109"/>
      <c r="Y351" s="109"/>
      <c r="Z351" s="109"/>
      <c r="AA351" s="109"/>
      <c r="AB351" s="109"/>
      <c r="AC351" s="109"/>
      <c r="AD351" s="109"/>
      <c r="AE351" s="109"/>
      <c r="AF351" s="109"/>
      <c r="AG351" s="109"/>
      <c r="AH351" s="109"/>
      <c r="AI351" s="109"/>
      <c r="AJ351" s="109"/>
      <c r="AK351" s="109"/>
      <c r="AL351" s="109"/>
      <c r="AM351" s="214"/>
      <c r="BF351" s="1" t="b">
        <f>IF($X349="○",TRUE,IF($X349="",FALSE,"INPUT_ERROR"))</f>
        <v>0</v>
      </c>
      <c r="BG351" s="1" t="s">
        <v>281</v>
      </c>
      <c r="BH351" s="1">
        <v>73</v>
      </c>
      <c r="BI351" s="1" t="str">
        <f t="shared" si="6"/>
        <v>ITEM73#KBN2_5=FALSE</v>
      </c>
    </row>
    <row r="352" spans="1:61" ht="9.75" hidden="1" customHeight="1">
      <c r="A352" s="141"/>
      <c r="B352" s="142"/>
      <c r="C352" s="142"/>
      <c r="D352" s="142"/>
      <c r="E352" s="142"/>
      <c r="F352" s="142"/>
      <c r="G352" s="142"/>
      <c r="H352" s="142"/>
      <c r="I352" s="142"/>
      <c r="J352" s="252"/>
      <c r="K352" s="159"/>
      <c r="L352" s="253"/>
      <c r="M352" s="253"/>
      <c r="N352" s="253"/>
      <c r="O352" s="253"/>
      <c r="P352" s="253"/>
      <c r="Q352" s="160"/>
      <c r="R352" s="159"/>
      <c r="S352" s="109"/>
      <c r="T352" s="109"/>
      <c r="U352" s="109"/>
      <c r="V352" s="109"/>
      <c r="W352" s="109"/>
      <c r="X352" s="109"/>
      <c r="Y352" s="109"/>
      <c r="Z352" s="109"/>
      <c r="AA352" s="109"/>
      <c r="AB352" s="109"/>
      <c r="AC352" s="109"/>
      <c r="AD352" s="109"/>
      <c r="AE352" s="109"/>
      <c r="AF352" s="109"/>
      <c r="AG352" s="109"/>
      <c r="AH352" s="109"/>
      <c r="AI352" s="109"/>
      <c r="AJ352" s="109"/>
      <c r="AK352" s="109"/>
      <c r="AL352" s="109"/>
      <c r="AM352" s="214"/>
      <c r="BF352" s="1" t="b">
        <f>IF($K351="○",TRUE,IF($K351="",FALSE,"INPUT_ERROR"))</f>
        <v>0</v>
      </c>
      <c r="BG352" s="1" t="s">
        <v>281</v>
      </c>
      <c r="BH352" s="1">
        <v>74</v>
      </c>
      <c r="BI352" s="1" t="str">
        <f t="shared" si="6"/>
        <v>ITEM74#KBN2_5=FALSE</v>
      </c>
    </row>
    <row r="353" spans="1:61" ht="9.75" hidden="1" customHeight="1">
      <c r="A353" s="141"/>
      <c r="B353" s="142"/>
      <c r="C353" s="142"/>
      <c r="D353" s="142"/>
      <c r="E353" s="142"/>
      <c r="F353" s="142"/>
      <c r="G353" s="142"/>
      <c r="H353" s="142"/>
      <c r="I353" s="142"/>
      <c r="J353" s="144" t="s">
        <v>37</v>
      </c>
      <c r="K353" s="159"/>
      <c r="L353" s="82" t="s">
        <v>196</v>
      </c>
      <c r="M353" s="82"/>
      <c r="N353" s="82"/>
      <c r="O353" s="160" t="s">
        <v>197</v>
      </c>
      <c r="P353" s="151"/>
      <c r="Q353" s="151"/>
      <c r="R353" s="151"/>
      <c r="S353" s="151"/>
      <c r="T353" s="151"/>
      <c r="U353" s="151"/>
      <c r="V353" s="151"/>
      <c r="W353" s="151"/>
      <c r="X353" s="151"/>
      <c r="Y353" s="151"/>
      <c r="Z353" s="151"/>
      <c r="AA353" s="151"/>
      <c r="AB353" s="151"/>
      <c r="AC353" s="151"/>
      <c r="AD353" s="151"/>
      <c r="AE353" s="151"/>
      <c r="AF353" s="151"/>
      <c r="AG353" s="151"/>
      <c r="AH353" s="151"/>
      <c r="AI353" s="151"/>
      <c r="AJ353" s="151"/>
      <c r="AK353" s="151"/>
      <c r="AL353" s="82" t="s">
        <v>198</v>
      </c>
      <c r="AM353" s="138"/>
      <c r="BF353" s="1" t="b">
        <f>IF($R351="○",TRUE,IF($R351="",FALSE,"INPUT_ERROR"))</f>
        <v>0</v>
      </c>
      <c r="BG353" s="1" t="s">
        <v>281</v>
      </c>
      <c r="BH353" s="1">
        <v>75</v>
      </c>
      <c r="BI353" s="1" t="str">
        <f t="shared" si="6"/>
        <v>ITEM75#KBN2_5=FALSE</v>
      </c>
    </row>
    <row r="354" spans="1:61" ht="9.75" hidden="1" customHeight="1">
      <c r="A354" s="123"/>
      <c r="B354" s="124"/>
      <c r="C354" s="124"/>
      <c r="D354" s="124"/>
      <c r="E354" s="124"/>
      <c r="F354" s="124"/>
      <c r="G354" s="124"/>
      <c r="H354" s="124"/>
      <c r="I354" s="124"/>
      <c r="J354" s="161"/>
      <c r="K354" s="162"/>
      <c r="L354" s="98"/>
      <c r="M354" s="98"/>
      <c r="N354" s="98"/>
      <c r="O354" s="163"/>
      <c r="P354" s="128"/>
      <c r="Q354" s="128"/>
      <c r="R354" s="128"/>
      <c r="S354" s="128"/>
      <c r="T354" s="128"/>
      <c r="U354" s="128"/>
      <c r="V354" s="128"/>
      <c r="W354" s="128"/>
      <c r="X354" s="128"/>
      <c r="Y354" s="128"/>
      <c r="Z354" s="128"/>
      <c r="AA354" s="128"/>
      <c r="AB354" s="128"/>
      <c r="AC354" s="128"/>
      <c r="AD354" s="128"/>
      <c r="AE354" s="128"/>
      <c r="AF354" s="128"/>
      <c r="AG354" s="128"/>
      <c r="AH354" s="128"/>
      <c r="AI354" s="128"/>
      <c r="AJ354" s="128"/>
      <c r="AK354" s="128"/>
      <c r="AL354" s="98"/>
      <c r="AM354" s="156"/>
      <c r="BF354" s="1" t="b">
        <f>IF($K353="○",TRUE,IF($K353="",FALSE,"INPUT_ERROR"))</f>
        <v>0</v>
      </c>
      <c r="BG354" s="1" t="s">
        <v>281</v>
      </c>
      <c r="BH354" s="1">
        <v>76</v>
      </c>
      <c r="BI354" s="1" t="str">
        <f t="shared" si="6"/>
        <v>ITEM76#KBN2_5=FALSE</v>
      </c>
    </row>
    <row r="355" spans="1:61" ht="9.75" hidden="1" customHeight="1">
      <c r="A355" s="120" t="s">
        <v>265</v>
      </c>
      <c r="B355" s="121"/>
      <c r="C355" s="121"/>
      <c r="D355" s="121"/>
      <c r="E355" s="121"/>
      <c r="F355" s="121"/>
      <c r="G355" s="121"/>
      <c r="H355" s="121"/>
      <c r="I355" s="122"/>
      <c r="J355" s="150"/>
      <c r="K355" s="151"/>
      <c r="L355" s="151"/>
      <c r="M355" s="151"/>
      <c r="N355" s="151"/>
      <c r="O355" s="151"/>
      <c r="P355" s="151"/>
      <c r="Q355" s="151"/>
      <c r="R355" s="151"/>
      <c r="S355" s="151"/>
      <c r="T355" s="151"/>
      <c r="U355" s="151"/>
      <c r="V355" s="151"/>
      <c r="W355" s="151"/>
      <c r="X355" s="151"/>
      <c r="Y355" s="151"/>
      <c r="Z355" s="151"/>
      <c r="AA355" s="151"/>
      <c r="AB355" s="151"/>
      <c r="AC355" s="151"/>
      <c r="AD355" s="151"/>
      <c r="AE355" s="151"/>
      <c r="AF355" s="151"/>
      <c r="AG355" s="151"/>
      <c r="AH355" s="151"/>
      <c r="AI355" s="151"/>
      <c r="AJ355" s="151"/>
      <c r="AK355" s="151"/>
      <c r="AL355" s="151"/>
      <c r="AM355" s="152"/>
      <c r="BG355" s="1" t="s">
        <v>281</v>
      </c>
      <c r="BH355" s="1">
        <v>77</v>
      </c>
      <c r="BI355" s="1" t="str">
        <f>"ITEM"&amp;BH355&amp; BG355 &amp;"="&amp;  IF(TRIM($P353)="","",$P353)</f>
        <v>ITEM77#KBN2_5=</v>
      </c>
    </row>
    <row r="356" spans="1:61" ht="9.75" hidden="1" customHeight="1">
      <c r="A356" s="141"/>
      <c r="B356" s="142"/>
      <c r="C356" s="142"/>
      <c r="D356" s="142"/>
      <c r="E356" s="142"/>
      <c r="F356" s="142"/>
      <c r="G356" s="142"/>
      <c r="H356" s="142"/>
      <c r="I356" s="143"/>
      <c r="J356" s="150"/>
      <c r="K356" s="151"/>
      <c r="L356" s="151"/>
      <c r="M356" s="151"/>
      <c r="N356" s="151"/>
      <c r="O356" s="151"/>
      <c r="P356" s="151"/>
      <c r="Q356" s="151"/>
      <c r="R356" s="151"/>
      <c r="S356" s="151"/>
      <c r="T356" s="151"/>
      <c r="U356" s="151"/>
      <c r="V356" s="151"/>
      <c r="W356" s="151"/>
      <c r="X356" s="151"/>
      <c r="Y356" s="151"/>
      <c r="Z356" s="151"/>
      <c r="AA356" s="151"/>
      <c r="AB356" s="151"/>
      <c r="AC356" s="151"/>
      <c r="AD356" s="151"/>
      <c r="AE356" s="151"/>
      <c r="AF356" s="151"/>
      <c r="AG356" s="151"/>
      <c r="AH356" s="151"/>
      <c r="AI356" s="151"/>
      <c r="AJ356" s="151"/>
      <c r="AK356" s="151"/>
      <c r="AL356" s="151"/>
      <c r="AM356" s="152"/>
      <c r="BG356" s="1" t="s">
        <v>281</v>
      </c>
      <c r="BH356" s="1">
        <v>78</v>
      </c>
      <c r="BI356" s="1" t="str">
        <f>"ITEM"&amp;BH356&amp; BG356 &amp;"="&amp; IF(TRIM($J355)="","",$J355)</f>
        <v>ITEM78#KBN2_5=</v>
      </c>
    </row>
    <row r="357" spans="1:61" ht="9.75" hidden="1" customHeight="1">
      <c r="A357" s="123"/>
      <c r="B357" s="124"/>
      <c r="C357" s="124"/>
      <c r="D357" s="124"/>
      <c r="E357" s="124"/>
      <c r="F357" s="124"/>
      <c r="G357" s="124"/>
      <c r="H357" s="124"/>
      <c r="I357" s="125"/>
      <c r="J357" s="150"/>
      <c r="K357" s="151"/>
      <c r="L357" s="151"/>
      <c r="M357" s="151"/>
      <c r="N357" s="151"/>
      <c r="O357" s="151"/>
      <c r="P357" s="151"/>
      <c r="Q357" s="151"/>
      <c r="R357" s="151"/>
      <c r="S357" s="151"/>
      <c r="T357" s="151"/>
      <c r="U357" s="151"/>
      <c r="V357" s="151"/>
      <c r="W357" s="151"/>
      <c r="X357" s="151"/>
      <c r="Y357" s="151"/>
      <c r="Z357" s="151"/>
      <c r="AA357" s="151"/>
      <c r="AB357" s="151"/>
      <c r="AC357" s="151"/>
      <c r="AD357" s="151"/>
      <c r="AE357" s="151"/>
      <c r="AF357" s="151"/>
      <c r="AG357" s="151"/>
      <c r="AH357" s="151"/>
      <c r="AI357" s="151"/>
      <c r="AJ357" s="151"/>
      <c r="AK357" s="151"/>
      <c r="AL357" s="151"/>
      <c r="AM357" s="152"/>
      <c r="BH357" s="1" t="s">
        <v>28</v>
      </c>
    </row>
    <row r="358" spans="1:61" ht="9.75" hidden="1" customHeight="1">
      <c r="A358" s="153" t="s">
        <v>266</v>
      </c>
      <c r="B358" s="153"/>
      <c r="C358" s="153"/>
      <c r="D358" s="153"/>
      <c r="E358" s="153"/>
      <c r="F358" s="153"/>
      <c r="G358" s="153"/>
      <c r="H358" s="153"/>
      <c r="I358" s="153"/>
      <c r="J358" s="136"/>
      <c r="K358" s="126"/>
      <c r="L358" s="126"/>
      <c r="M358" s="126"/>
      <c r="N358" s="126"/>
      <c r="O358" s="126"/>
      <c r="P358" s="126"/>
      <c r="Q358" s="126"/>
      <c r="R358" s="126"/>
      <c r="S358" s="126"/>
      <c r="T358" s="126"/>
      <c r="U358" s="126"/>
      <c r="V358" s="126"/>
      <c r="W358" s="126"/>
      <c r="X358" s="126"/>
      <c r="Y358" s="126"/>
      <c r="Z358" s="126"/>
      <c r="AA358" s="126"/>
      <c r="AB358" s="126"/>
      <c r="AC358" s="126"/>
      <c r="AD358" s="126"/>
      <c r="AE358" s="126"/>
      <c r="AF358" s="126"/>
      <c r="AG358" s="126"/>
      <c r="AH358" s="126"/>
      <c r="AI358" s="126"/>
      <c r="AJ358" s="126"/>
      <c r="AK358" s="126"/>
      <c r="AL358" s="126"/>
      <c r="AM358" s="127"/>
      <c r="BG358" s="1" t="s">
        <v>281</v>
      </c>
      <c r="BH358" s="1">
        <v>79</v>
      </c>
      <c r="BI358" s="1" t="str">
        <f>"ITEM"&amp;BH358&amp; BG358 &amp;"="&amp; IF(TRIM($J358)="","",$J358)</f>
        <v>ITEM79#KBN2_5=</v>
      </c>
    </row>
    <row r="359" spans="1:61" ht="9.75" hidden="1" customHeight="1">
      <c r="A359" s="153"/>
      <c r="B359" s="153"/>
      <c r="C359" s="153"/>
      <c r="D359" s="153"/>
      <c r="E359" s="153"/>
      <c r="F359" s="153"/>
      <c r="G359" s="153"/>
      <c r="H359" s="153"/>
      <c r="I359" s="153"/>
      <c r="J359" s="150"/>
      <c r="K359" s="151"/>
      <c r="L359" s="151"/>
      <c r="M359" s="151"/>
      <c r="N359" s="151"/>
      <c r="O359" s="151"/>
      <c r="P359" s="151"/>
      <c r="Q359" s="151"/>
      <c r="R359" s="151"/>
      <c r="S359" s="151"/>
      <c r="T359" s="151"/>
      <c r="U359" s="151"/>
      <c r="V359" s="151"/>
      <c r="W359" s="151"/>
      <c r="X359" s="151"/>
      <c r="Y359" s="151"/>
      <c r="Z359" s="151"/>
      <c r="AA359" s="151"/>
      <c r="AB359" s="151"/>
      <c r="AC359" s="151"/>
      <c r="AD359" s="151"/>
      <c r="AE359" s="151"/>
      <c r="AF359" s="151"/>
      <c r="AG359" s="151"/>
      <c r="AH359" s="151"/>
      <c r="AI359" s="151"/>
      <c r="AJ359" s="151"/>
      <c r="AK359" s="151"/>
      <c r="AL359" s="151"/>
      <c r="AM359" s="152"/>
      <c r="BH359" s="1" t="s">
        <v>28</v>
      </c>
    </row>
    <row r="360" spans="1:61" ht="9.75" hidden="1" customHeight="1">
      <c r="A360" s="153"/>
      <c r="B360" s="153"/>
      <c r="C360" s="153"/>
      <c r="D360" s="153"/>
      <c r="E360" s="153"/>
      <c r="F360" s="153"/>
      <c r="G360" s="153"/>
      <c r="H360" s="153"/>
      <c r="I360" s="153"/>
      <c r="J360" s="150"/>
      <c r="K360" s="151"/>
      <c r="L360" s="151"/>
      <c r="M360" s="151"/>
      <c r="N360" s="151"/>
      <c r="O360" s="151"/>
      <c r="P360" s="151"/>
      <c r="Q360" s="151"/>
      <c r="R360" s="151"/>
      <c r="S360" s="151"/>
      <c r="T360" s="151"/>
      <c r="U360" s="151"/>
      <c r="V360" s="151"/>
      <c r="W360" s="151"/>
      <c r="X360" s="151"/>
      <c r="Y360" s="151"/>
      <c r="Z360" s="151"/>
      <c r="AA360" s="151"/>
      <c r="AB360" s="151"/>
      <c r="AC360" s="151"/>
      <c r="AD360" s="151"/>
      <c r="AE360" s="151"/>
      <c r="AF360" s="151"/>
      <c r="AG360" s="151"/>
      <c r="AH360" s="151"/>
      <c r="AI360" s="151"/>
      <c r="AJ360" s="151"/>
      <c r="AK360" s="151"/>
      <c r="AL360" s="151"/>
      <c r="AM360" s="152"/>
      <c r="BH360" s="1" t="s">
        <v>28</v>
      </c>
    </row>
    <row r="361" spans="1:61" ht="9.75" hidden="1" customHeight="1">
      <c r="A361" s="250" t="s">
        <v>267</v>
      </c>
      <c r="B361" s="250"/>
      <c r="C361" s="141" t="s">
        <v>268</v>
      </c>
      <c r="D361" s="142"/>
      <c r="E361" s="142"/>
      <c r="F361" s="142"/>
      <c r="G361" s="142"/>
      <c r="H361" s="142"/>
      <c r="I361" s="143"/>
      <c r="J361" s="158"/>
      <c r="K361" s="154"/>
      <c r="L361" s="154"/>
      <c r="M361" s="154"/>
      <c r="N361" s="154"/>
      <c r="O361" s="154"/>
      <c r="P361" s="154"/>
      <c r="Q361" s="154"/>
      <c r="R361" s="154"/>
      <c r="S361" s="154"/>
      <c r="T361" s="154"/>
      <c r="U361" s="154"/>
      <c r="V361" s="154" t="s">
        <v>36</v>
      </c>
      <c r="W361" s="154"/>
      <c r="X361" s="154"/>
      <c r="Y361" s="154"/>
      <c r="Z361" s="154"/>
      <c r="AA361" s="154"/>
      <c r="AB361" s="154"/>
      <c r="AC361" s="154"/>
      <c r="AD361" s="154"/>
      <c r="AE361" s="154"/>
      <c r="AF361" s="154"/>
      <c r="AG361" s="154"/>
      <c r="AH361" s="154"/>
      <c r="AI361" s="154"/>
      <c r="AJ361" s="154"/>
      <c r="AK361" s="154"/>
      <c r="AL361" s="154"/>
      <c r="AM361" s="155"/>
      <c r="BE361" s="1" t="str">
        <f ca="1">MID(CELL("address",$CI$2),2,2)</f>
        <v>CI</v>
      </c>
      <c r="BF361" s="1" t="str">
        <f>IF(TRIM($K362)="","",IF(ISERROR(MATCH($K362,$CI$3:$CI$4,0)),"INPUT_ERROR",MATCH($K362,$CI$3:$CI$4,0)))</f>
        <v/>
      </c>
      <c r="BG361" s="1" t="s">
        <v>281</v>
      </c>
      <c r="BH361" s="1">
        <v>80</v>
      </c>
      <c r="BI361" s="1" t="str">
        <f>"ITEM"&amp; BH361&amp; BG361 &amp;"="&amp; $BF361</f>
        <v>ITEM80#KBN2_5=</v>
      </c>
    </row>
    <row r="362" spans="1:61" ht="9.75" hidden="1" customHeight="1">
      <c r="A362" s="250"/>
      <c r="B362" s="250"/>
      <c r="C362" s="141"/>
      <c r="D362" s="142"/>
      <c r="E362" s="142"/>
      <c r="F362" s="142"/>
      <c r="G362" s="142"/>
      <c r="H362" s="142"/>
      <c r="I362" s="143"/>
      <c r="J362" s="144" t="s">
        <v>37</v>
      </c>
      <c r="K362" s="145"/>
      <c r="L362" s="145"/>
      <c r="M362" s="145"/>
      <c r="N362" s="145"/>
      <c r="O362" s="145"/>
      <c r="P362" s="145"/>
      <c r="Q362" s="145"/>
      <c r="R362" s="82" t="s">
        <v>38</v>
      </c>
      <c r="S362" s="82"/>
      <c r="T362" s="82"/>
      <c r="U362" s="82"/>
      <c r="V362" s="82" t="s">
        <v>269</v>
      </c>
      <c r="W362" s="82"/>
      <c r="X362" s="82"/>
      <c r="Y362" s="82"/>
      <c r="Z362" s="82"/>
      <c r="AA362" s="82" t="s">
        <v>270</v>
      </c>
      <c r="AB362" s="82"/>
      <c r="AC362" s="82"/>
      <c r="AD362" s="82"/>
      <c r="AE362" s="82"/>
      <c r="AF362" s="82"/>
      <c r="AG362" s="82"/>
      <c r="AH362" s="82"/>
      <c r="AI362" s="82"/>
      <c r="AJ362" s="82"/>
      <c r="AK362" s="82"/>
      <c r="AL362" s="82"/>
      <c r="AM362" s="138"/>
      <c r="BH362" s="1" t="s">
        <v>28</v>
      </c>
    </row>
    <row r="363" spans="1:61" ht="9.75" hidden="1" customHeight="1">
      <c r="A363" s="250"/>
      <c r="B363" s="250"/>
      <c r="C363" s="141"/>
      <c r="D363" s="142"/>
      <c r="E363" s="142"/>
      <c r="F363" s="142"/>
      <c r="G363" s="142"/>
      <c r="H363" s="142"/>
      <c r="I363" s="143"/>
      <c r="J363" s="144"/>
      <c r="K363" s="145"/>
      <c r="L363" s="145"/>
      <c r="M363" s="145"/>
      <c r="N363" s="145"/>
      <c r="O363" s="145"/>
      <c r="P363" s="145"/>
      <c r="Q363" s="145"/>
      <c r="R363" s="82"/>
      <c r="S363" s="82"/>
      <c r="T363" s="82"/>
      <c r="U363" s="82"/>
      <c r="V363" s="82"/>
      <c r="W363" s="82"/>
      <c r="X363" s="82"/>
      <c r="Y363" s="82"/>
      <c r="Z363" s="82"/>
      <c r="AA363" s="82"/>
      <c r="AB363" s="82"/>
      <c r="AC363" s="82"/>
      <c r="AD363" s="82"/>
      <c r="AE363" s="82"/>
      <c r="AF363" s="82"/>
      <c r="AG363" s="82"/>
      <c r="AH363" s="82"/>
      <c r="AI363" s="82"/>
      <c r="AJ363" s="82"/>
      <c r="AK363" s="82"/>
      <c r="AL363" s="82"/>
      <c r="AM363" s="138"/>
      <c r="BH363" s="1" t="s">
        <v>28</v>
      </c>
    </row>
    <row r="364" spans="1:61" ht="9.75" hidden="1" customHeight="1">
      <c r="A364" s="250"/>
      <c r="B364" s="250"/>
      <c r="C364" s="123"/>
      <c r="D364" s="124"/>
      <c r="E364" s="124"/>
      <c r="F364" s="124"/>
      <c r="G364" s="124"/>
      <c r="H364" s="124"/>
      <c r="I364" s="125"/>
      <c r="J364" s="157"/>
      <c r="K364" s="98"/>
      <c r="L364" s="98"/>
      <c r="M364" s="98"/>
      <c r="N364" s="98"/>
      <c r="O364" s="98"/>
      <c r="P364" s="98"/>
      <c r="Q364" s="98"/>
      <c r="R364" s="98"/>
      <c r="S364" s="98"/>
      <c r="T364" s="98"/>
      <c r="U364" s="98"/>
      <c r="V364" s="98"/>
      <c r="W364" s="98"/>
      <c r="X364" s="98"/>
      <c r="Y364" s="98"/>
      <c r="Z364" s="98"/>
      <c r="AA364" s="98"/>
      <c r="AB364" s="98"/>
      <c r="AC364" s="98"/>
      <c r="AD364" s="98"/>
      <c r="AE364" s="98"/>
      <c r="AF364" s="98"/>
      <c r="AG364" s="98"/>
      <c r="AH364" s="98"/>
      <c r="AI364" s="98"/>
      <c r="AJ364" s="98"/>
      <c r="AK364" s="98"/>
      <c r="AL364" s="98"/>
      <c r="AM364" s="156"/>
      <c r="BH364" s="1" t="s">
        <v>28</v>
      </c>
    </row>
    <row r="365" spans="1:61" ht="9.75" hidden="1" customHeight="1">
      <c r="A365" s="250"/>
      <c r="B365" s="250"/>
      <c r="C365" s="120" t="s">
        <v>271</v>
      </c>
      <c r="D365" s="121"/>
      <c r="E365" s="121"/>
      <c r="F365" s="121"/>
      <c r="G365" s="121"/>
      <c r="H365" s="121"/>
      <c r="I365" s="122"/>
      <c r="J365" s="260"/>
      <c r="K365" s="260"/>
      <c r="L365" s="260"/>
      <c r="M365" s="260"/>
      <c r="N365" s="260"/>
      <c r="O365" s="260"/>
      <c r="P365" s="260"/>
      <c r="Q365" s="260"/>
      <c r="R365" s="260"/>
      <c r="S365" s="260"/>
      <c r="T365" s="260"/>
      <c r="U365" s="260"/>
      <c r="V365" s="260"/>
      <c r="W365" s="260"/>
      <c r="X365" s="260"/>
      <c r="Y365" s="260"/>
      <c r="Z365" s="260"/>
      <c r="AA365" s="260"/>
      <c r="AB365" s="260"/>
      <c r="AC365" s="260"/>
      <c r="AD365" s="260"/>
      <c r="AE365" s="260"/>
      <c r="AF365" s="260"/>
      <c r="AG365" s="260"/>
      <c r="AH365" s="260"/>
      <c r="AI365" s="260"/>
      <c r="AJ365" s="260"/>
      <c r="AK365" s="260"/>
      <c r="AL365" s="260"/>
      <c r="AM365" s="260"/>
      <c r="BG365" s="1" t="s">
        <v>281</v>
      </c>
      <c r="BH365" s="1">
        <v>81</v>
      </c>
      <c r="BI365" s="1" t="str">
        <f>"ITEM"&amp;BH365&amp; BG365 &amp;"="&amp; IF(TRIM($J365)="","",$J365)</f>
        <v>ITEM81#KBN2_5=</v>
      </c>
    </row>
    <row r="366" spans="1:61" ht="9.75" hidden="1" customHeight="1">
      <c r="A366" s="250"/>
      <c r="B366" s="250"/>
      <c r="C366" s="141"/>
      <c r="D366" s="142"/>
      <c r="E366" s="142"/>
      <c r="F366" s="142"/>
      <c r="G366" s="142"/>
      <c r="H366" s="142"/>
      <c r="I366" s="143"/>
      <c r="J366" s="27"/>
      <c r="K366" s="27"/>
      <c r="L366" s="27"/>
      <c r="M366" s="27"/>
      <c r="N366" s="27"/>
      <c r="O366" s="27"/>
      <c r="P366" s="27"/>
      <c r="Q366" s="27"/>
      <c r="R366" s="27"/>
      <c r="S366" s="27"/>
      <c r="T366" s="27"/>
      <c r="U366" s="27"/>
      <c r="V366" s="27"/>
      <c r="W366" s="27"/>
      <c r="X366" s="27"/>
      <c r="Y366" s="27"/>
      <c r="Z366" s="27"/>
      <c r="AA366" s="27"/>
      <c r="AB366" s="27"/>
      <c r="AC366" s="27"/>
      <c r="AD366" s="27"/>
      <c r="AE366" s="27"/>
      <c r="AF366" s="27"/>
      <c r="AG366" s="27"/>
      <c r="AH366" s="27"/>
      <c r="AI366" s="27"/>
      <c r="AJ366" s="27"/>
      <c r="AK366" s="27"/>
      <c r="AL366" s="27"/>
      <c r="AM366" s="27"/>
      <c r="BH366" s="1" t="s">
        <v>28</v>
      </c>
    </row>
    <row r="367" spans="1:61" ht="9.75" hidden="1" customHeight="1">
      <c r="A367" s="250"/>
      <c r="B367" s="250"/>
      <c r="C367" s="123"/>
      <c r="D367" s="124"/>
      <c r="E367" s="124"/>
      <c r="F367" s="124"/>
      <c r="G367" s="124"/>
      <c r="H367" s="124"/>
      <c r="I367" s="125"/>
      <c r="J367" s="27"/>
      <c r="K367" s="27"/>
      <c r="L367" s="27"/>
      <c r="M367" s="27"/>
      <c r="N367" s="27"/>
      <c r="O367" s="27"/>
      <c r="P367" s="27"/>
      <c r="Q367" s="27"/>
      <c r="R367" s="27"/>
      <c r="S367" s="27"/>
      <c r="T367" s="27"/>
      <c r="U367" s="27"/>
      <c r="V367" s="27"/>
      <c r="W367" s="27"/>
      <c r="X367" s="27"/>
      <c r="Y367" s="27"/>
      <c r="Z367" s="27"/>
      <c r="AA367" s="27"/>
      <c r="AB367" s="27"/>
      <c r="AC367" s="27"/>
      <c r="AD367" s="27"/>
      <c r="AE367" s="27"/>
      <c r="AF367" s="27"/>
      <c r="AG367" s="27"/>
      <c r="AH367" s="27"/>
      <c r="AI367" s="27"/>
      <c r="AJ367" s="27"/>
      <c r="AK367" s="27"/>
      <c r="AL367" s="27"/>
      <c r="AM367" s="27"/>
      <c r="BH367" s="1" t="s">
        <v>28</v>
      </c>
    </row>
    <row r="368" spans="1:61" ht="9.75" hidden="1" customHeight="1">
      <c r="A368" s="250"/>
      <c r="B368" s="250"/>
      <c r="C368" s="120" t="s">
        <v>272</v>
      </c>
      <c r="D368" s="121"/>
      <c r="E368" s="121"/>
      <c r="F368" s="121"/>
      <c r="G368" s="121"/>
      <c r="H368" s="121"/>
      <c r="I368" s="122"/>
      <c r="J368" s="136"/>
      <c r="K368" s="126"/>
      <c r="L368" s="126"/>
      <c r="M368" s="126"/>
      <c r="N368" s="126"/>
      <c r="O368" s="126"/>
      <c r="P368" s="126"/>
      <c r="Q368" s="126"/>
      <c r="R368" s="126"/>
      <c r="S368" s="126"/>
      <c r="T368" s="126"/>
      <c r="U368" s="126"/>
      <c r="V368" s="126"/>
      <c r="W368" s="126"/>
      <c r="X368" s="126"/>
      <c r="Y368" s="126"/>
      <c r="Z368" s="126"/>
      <c r="AA368" s="126"/>
      <c r="AB368" s="126"/>
      <c r="AC368" s="126"/>
      <c r="AD368" s="126"/>
      <c r="AE368" s="126"/>
      <c r="AF368" s="126"/>
      <c r="AG368" s="126"/>
      <c r="AH368" s="126"/>
      <c r="AI368" s="126"/>
      <c r="AJ368" s="126"/>
      <c r="AK368" s="126"/>
      <c r="AL368" s="126"/>
      <c r="AM368" s="127"/>
      <c r="BG368" s="1" t="s">
        <v>281</v>
      </c>
      <c r="BH368" s="1">
        <v>82</v>
      </c>
      <c r="BI368" s="1" t="str">
        <f>"ITEM"&amp;BH368&amp; BG368 &amp;"="&amp; IF(TRIM($J368)="","",$J368)</f>
        <v>ITEM82#KBN2_5=</v>
      </c>
    </row>
    <row r="369" spans="1:61" ht="9.75" hidden="1" customHeight="1">
      <c r="A369" s="250"/>
      <c r="B369" s="250"/>
      <c r="C369" s="141"/>
      <c r="D369" s="142"/>
      <c r="E369" s="142"/>
      <c r="F369" s="142"/>
      <c r="G369" s="142"/>
      <c r="H369" s="142"/>
      <c r="I369" s="143"/>
      <c r="J369" s="150"/>
      <c r="K369" s="151"/>
      <c r="L369" s="151"/>
      <c r="M369" s="151"/>
      <c r="N369" s="151"/>
      <c r="O369" s="151"/>
      <c r="P369" s="151"/>
      <c r="Q369" s="151"/>
      <c r="R369" s="151"/>
      <c r="S369" s="151"/>
      <c r="T369" s="151"/>
      <c r="U369" s="151"/>
      <c r="V369" s="151"/>
      <c r="W369" s="151"/>
      <c r="X369" s="151"/>
      <c r="Y369" s="151"/>
      <c r="Z369" s="151"/>
      <c r="AA369" s="151"/>
      <c r="AB369" s="151"/>
      <c r="AC369" s="151"/>
      <c r="AD369" s="151"/>
      <c r="AE369" s="151"/>
      <c r="AF369" s="151"/>
      <c r="AG369" s="151"/>
      <c r="AH369" s="151"/>
      <c r="AI369" s="151"/>
      <c r="AJ369" s="151"/>
      <c r="AK369" s="151"/>
      <c r="AL369" s="151"/>
      <c r="AM369" s="152"/>
      <c r="BH369" s="1" t="s">
        <v>28</v>
      </c>
    </row>
    <row r="370" spans="1:61" ht="9.75" hidden="1" customHeight="1">
      <c r="A370" s="250"/>
      <c r="B370" s="250"/>
      <c r="C370" s="123"/>
      <c r="D370" s="124"/>
      <c r="E370" s="124"/>
      <c r="F370" s="124"/>
      <c r="G370" s="124"/>
      <c r="H370" s="124"/>
      <c r="I370" s="125"/>
      <c r="J370" s="137"/>
      <c r="K370" s="128"/>
      <c r="L370" s="128"/>
      <c r="M370" s="128"/>
      <c r="N370" s="128"/>
      <c r="O370" s="128"/>
      <c r="P370" s="128"/>
      <c r="Q370" s="128"/>
      <c r="R370" s="128"/>
      <c r="S370" s="128"/>
      <c r="T370" s="128"/>
      <c r="U370" s="128"/>
      <c r="V370" s="128"/>
      <c r="W370" s="128"/>
      <c r="X370" s="128"/>
      <c r="Y370" s="128"/>
      <c r="Z370" s="128"/>
      <c r="AA370" s="128"/>
      <c r="AB370" s="128"/>
      <c r="AC370" s="128"/>
      <c r="AD370" s="128"/>
      <c r="AE370" s="128"/>
      <c r="AF370" s="128"/>
      <c r="AG370" s="128"/>
      <c r="AH370" s="128"/>
      <c r="AI370" s="128"/>
      <c r="AJ370" s="128"/>
      <c r="AK370" s="128"/>
      <c r="AL370" s="128"/>
      <c r="AM370" s="129"/>
      <c r="BH370" s="1" t="s">
        <v>28</v>
      </c>
    </row>
    <row r="371" spans="1:61" ht="9.75" customHeight="1">
      <c r="A371" s="170" t="s">
        <v>282</v>
      </c>
      <c r="B371" s="171"/>
      <c r="C371" s="171"/>
      <c r="D371" s="171"/>
      <c r="E371" s="171"/>
      <c r="F371" s="171"/>
      <c r="G371" s="171"/>
      <c r="H371" s="171"/>
      <c r="I371" s="171"/>
      <c r="J371" s="171"/>
      <c r="K371" s="171"/>
      <c r="L371" s="171"/>
      <c r="M371" s="171"/>
      <c r="N371" s="171"/>
      <c r="O371" s="171"/>
      <c r="P371" s="171"/>
      <c r="Q371" s="171"/>
      <c r="R371" s="171"/>
      <c r="S371" s="171"/>
      <c r="T371" s="171"/>
      <c r="U371" s="171"/>
      <c r="V371" s="171"/>
      <c r="W371" s="171"/>
      <c r="X371" s="171"/>
      <c r="Y371" s="171"/>
      <c r="Z371" s="171"/>
      <c r="AA371" s="171"/>
      <c r="AB371" s="171"/>
      <c r="AC371" s="171"/>
      <c r="AD371" s="171"/>
      <c r="AE371" s="171"/>
      <c r="AF371" s="171"/>
      <c r="AG371" s="171"/>
      <c r="AH371" s="171"/>
      <c r="AI371" s="171"/>
      <c r="AJ371" s="171"/>
      <c r="AK371" s="171"/>
      <c r="AL371" s="171"/>
      <c r="AM371" s="172"/>
    </row>
    <row r="372" spans="1:61" ht="9.75" customHeight="1">
      <c r="A372" s="176"/>
      <c r="B372" s="177"/>
      <c r="C372" s="177"/>
      <c r="D372" s="177"/>
      <c r="E372" s="177"/>
      <c r="F372" s="177"/>
      <c r="G372" s="177"/>
      <c r="H372" s="177"/>
      <c r="I372" s="177"/>
      <c r="J372" s="177"/>
      <c r="K372" s="177"/>
      <c r="L372" s="177"/>
      <c r="M372" s="177"/>
      <c r="N372" s="177"/>
      <c r="O372" s="177"/>
      <c r="P372" s="177"/>
      <c r="Q372" s="177"/>
      <c r="R372" s="177"/>
      <c r="S372" s="177"/>
      <c r="T372" s="177"/>
      <c r="U372" s="177"/>
      <c r="V372" s="177"/>
      <c r="W372" s="177"/>
      <c r="X372" s="177"/>
      <c r="Y372" s="177"/>
      <c r="Z372" s="177"/>
      <c r="AA372" s="177"/>
      <c r="AB372" s="177"/>
      <c r="AC372" s="177"/>
      <c r="AD372" s="177"/>
      <c r="AE372" s="177"/>
      <c r="AF372" s="177"/>
      <c r="AG372" s="177"/>
      <c r="AH372" s="177"/>
      <c r="AI372" s="177"/>
      <c r="AJ372" s="177"/>
      <c r="AK372" s="177"/>
      <c r="AL372" s="177"/>
      <c r="AM372" s="178"/>
    </row>
    <row r="373" spans="1:61" ht="9.75" hidden="1" customHeight="1">
      <c r="A373" s="254" t="s">
        <v>283</v>
      </c>
      <c r="B373" s="255"/>
      <c r="C373" s="255"/>
      <c r="D373" s="255"/>
      <c r="E373" s="255"/>
      <c r="F373" s="255"/>
      <c r="G373" s="255"/>
      <c r="H373" s="255"/>
      <c r="I373" s="256"/>
      <c r="J373" s="233"/>
      <c r="K373" s="234"/>
      <c r="L373" s="234"/>
      <c r="M373" s="234"/>
      <c r="N373" s="234"/>
      <c r="O373" s="234"/>
      <c r="P373" s="234"/>
      <c r="Q373" s="234"/>
      <c r="R373" s="234"/>
      <c r="S373" s="234"/>
      <c r="T373" s="234"/>
      <c r="U373" s="234"/>
      <c r="V373" s="234"/>
      <c r="W373" s="234"/>
      <c r="X373" s="234"/>
      <c r="Y373" s="234"/>
      <c r="Z373" s="234"/>
      <c r="AA373" s="234"/>
      <c r="AB373" s="234"/>
      <c r="AC373" s="234"/>
      <c r="AD373" s="234"/>
      <c r="AE373" s="234"/>
      <c r="AF373" s="234"/>
      <c r="AG373" s="234"/>
      <c r="AH373" s="234"/>
      <c r="AI373" s="234"/>
      <c r="AJ373" s="234"/>
      <c r="AK373" s="234"/>
      <c r="AL373" s="234"/>
      <c r="AM373" s="235"/>
      <c r="BG373" s="1" t="s">
        <v>284</v>
      </c>
      <c r="BH373" s="1">
        <v>64</v>
      </c>
      <c r="BI373" s="1" t="str">
        <f>"ITEM"&amp;BH373&amp; BG373 &amp;"="&amp; IF(TRIM($J373)="","",$J373)</f>
        <v>ITEM64#KBN2_6=</v>
      </c>
    </row>
    <row r="374" spans="1:61" ht="9.75" hidden="1" customHeight="1" thickBot="1">
      <c r="A374" s="230"/>
      <c r="B374" s="231"/>
      <c r="C374" s="231"/>
      <c r="D374" s="231"/>
      <c r="E374" s="231"/>
      <c r="F374" s="231"/>
      <c r="G374" s="231"/>
      <c r="H374" s="231"/>
      <c r="I374" s="232"/>
      <c r="J374" s="236"/>
      <c r="K374" s="237"/>
      <c r="L374" s="237"/>
      <c r="M374" s="237"/>
      <c r="N374" s="237"/>
      <c r="O374" s="237"/>
      <c r="P374" s="237"/>
      <c r="Q374" s="237"/>
      <c r="R374" s="237"/>
      <c r="S374" s="237"/>
      <c r="T374" s="237"/>
      <c r="U374" s="237"/>
      <c r="V374" s="237"/>
      <c r="W374" s="237"/>
      <c r="X374" s="237"/>
      <c r="Y374" s="237"/>
      <c r="Z374" s="237"/>
      <c r="AA374" s="237"/>
      <c r="AB374" s="237"/>
      <c r="AC374" s="237"/>
      <c r="AD374" s="237"/>
      <c r="AE374" s="237"/>
      <c r="AF374" s="237"/>
      <c r="AG374" s="237"/>
      <c r="AH374" s="237"/>
      <c r="AI374" s="237"/>
      <c r="AJ374" s="237"/>
      <c r="AK374" s="237"/>
      <c r="AL374" s="237"/>
      <c r="AM374" s="238"/>
      <c r="BH374" s="1" t="s">
        <v>28</v>
      </c>
    </row>
    <row r="375" spans="1:61" ht="9.75" hidden="1" customHeight="1">
      <c r="A375" s="257" t="s">
        <v>248</v>
      </c>
      <c r="B375" s="258"/>
      <c r="C375" s="258"/>
      <c r="D375" s="258"/>
      <c r="E375" s="258"/>
      <c r="F375" s="258"/>
      <c r="G375" s="258"/>
      <c r="H375" s="258"/>
      <c r="I375" s="259"/>
      <c r="J375" s="239"/>
      <c r="K375" s="239"/>
      <c r="L375" s="239"/>
      <c r="M375" s="239"/>
      <c r="N375" s="239"/>
      <c r="O375" s="239"/>
      <c r="P375" s="239"/>
      <c r="Q375" s="239"/>
      <c r="R375" s="239"/>
      <c r="S375" s="239"/>
      <c r="T375" s="239"/>
      <c r="U375" s="239"/>
      <c r="V375" s="239"/>
      <c r="W375" s="239"/>
      <c r="X375" s="239"/>
      <c r="Y375" s="239"/>
      <c r="Z375" s="239"/>
      <c r="AA375" s="239"/>
      <c r="AB375" s="239"/>
      <c r="AC375" s="239"/>
      <c r="AD375" s="239"/>
      <c r="AE375" s="239"/>
      <c r="AF375" s="239"/>
      <c r="AG375" s="239"/>
      <c r="AH375" s="239"/>
      <c r="AI375" s="239"/>
      <c r="AJ375" s="239"/>
      <c r="AK375" s="239"/>
      <c r="AL375" s="239"/>
      <c r="AM375" s="239"/>
      <c r="BG375" s="1" t="s">
        <v>284</v>
      </c>
      <c r="BH375" s="1">
        <v>65</v>
      </c>
      <c r="BI375" s="1" t="str">
        <f>"ITEM"&amp;BH375&amp; BG375 &amp;"="&amp; IF(TRIM($J375)="","",$J375)</f>
        <v>ITEM65#KBN2_6=</v>
      </c>
    </row>
    <row r="376" spans="1:61" ht="9.75" hidden="1" customHeight="1">
      <c r="A376" s="123"/>
      <c r="B376" s="124"/>
      <c r="C376" s="124"/>
      <c r="D376" s="124"/>
      <c r="E376" s="124"/>
      <c r="F376" s="124"/>
      <c r="G376" s="124"/>
      <c r="H376" s="124"/>
      <c r="I376" s="125"/>
      <c r="J376" s="27"/>
      <c r="K376" s="27"/>
      <c r="L376" s="27"/>
      <c r="M376" s="27"/>
      <c r="N376" s="27"/>
      <c r="O376" s="27"/>
      <c r="P376" s="27"/>
      <c r="Q376" s="27"/>
      <c r="R376" s="27"/>
      <c r="S376" s="27"/>
      <c r="T376" s="27"/>
      <c r="U376" s="27"/>
      <c r="V376" s="27"/>
      <c r="W376" s="27"/>
      <c r="X376" s="27"/>
      <c r="Y376" s="27"/>
      <c r="Z376" s="27"/>
      <c r="AA376" s="27"/>
      <c r="AB376" s="27"/>
      <c r="AC376" s="27"/>
      <c r="AD376" s="27"/>
      <c r="AE376" s="27"/>
      <c r="AF376" s="27"/>
      <c r="AG376" s="27"/>
      <c r="AH376" s="27"/>
      <c r="AI376" s="27"/>
      <c r="AJ376" s="27"/>
      <c r="AK376" s="27"/>
      <c r="AL376" s="27"/>
      <c r="AM376" s="27"/>
      <c r="BH376" s="1" t="s">
        <v>28</v>
      </c>
    </row>
    <row r="377" spans="1:61" ht="9.75" hidden="1" customHeight="1">
      <c r="A377" s="120" t="s">
        <v>249</v>
      </c>
      <c r="B377" s="121"/>
      <c r="C377" s="121"/>
      <c r="D377" s="121"/>
      <c r="E377" s="121"/>
      <c r="F377" s="121"/>
      <c r="G377" s="121"/>
      <c r="H377" s="121"/>
      <c r="I377" s="122"/>
      <c r="J377" s="158"/>
      <c r="K377" s="154"/>
      <c r="L377" s="154"/>
      <c r="M377" s="154"/>
      <c r="N377" s="154"/>
      <c r="O377" s="154"/>
      <c r="P377" s="154"/>
      <c r="Q377" s="154"/>
      <c r="R377" s="154"/>
      <c r="S377" s="154"/>
      <c r="T377" s="154"/>
      <c r="U377" s="154"/>
      <c r="V377" s="154" t="s">
        <v>36</v>
      </c>
      <c r="W377" s="154"/>
      <c r="X377" s="154"/>
      <c r="Y377" s="154"/>
      <c r="Z377" s="154"/>
      <c r="AA377" s="154"/>
      <c r="AB377" s="154"/>
      <c r="AC377" s="154"/>
      <c r="AD377" s="154"/>
      <c r="AE377" s="154"/>
      <c r="AF377" s="154"/>
      <c r="AG377" s="154"/>
      <c r="AH377" s="154"/>
      <c r="AI377" s="154"/>
      <c r="AJ377" s="154"/>
      <c r="AK377" s="154"/>
      <c r="AL377" s="154"/>
      <c r="AM377" s="155"/>
      <c r="BE377" s="1" t="str">
        <f ca="1">MID(CELL("address",$CG$2),2,2)</f>
        <v>CG</v>
      </c>
      <c r="BF377" s="1" t="str">
        <f>IF(TRIM($K378)="","",IF(ISERROR(MATCH($K378,$CG$3:$CG$4,0)),"INPUT_ERROR",MATCH($K378,$CG$3:$CG$4,0)))</f>
        <v/>
      </c>
      <c r="BG377" s="1" t="s">
        <v>284</v>
      </c>
      <c r="BH377" s="1">
        <v>66</v>
      </c>
      <c r="BI377" s="1" t="str">
        <f>"ITEM"&amp; BH377&amp; BG377 &amp;"="&amp; $BF377</f>
        <v>ITEM66#KBN2_6=</v>
      </c>
    </row>
    <row r="378" spans="1:61" ht="9.75" hidden="1" customHeight="1">
      <c r="A378" s="141"/>
      <c r="B378" s="142"/>
      <c r="C378" s="142"/>
      <c r="D378" s="142"/>
      <c r="E378" s="142"/>
      <c r="F378" s="142"/>
      <c r="G378" s="142"/>
      <c r="H378" s="142"/>
      <c r="I378" s="143"/>
      <c r="J378" s="144" t="s">
        <v>37</v>
      </c>
      <c r="K378" s="145"/>
      <c r="L378" s="145"/>
      <c r="M378" s="145"/>
      <c r="N378" s="145"/>
      <c r="O378" s="145"/>
      <c r="P378" s="145"/>
      <c r="Q378" s="145"/>
      <c r="R378" s="145"/>
      <c r="S378" s="145"/>
      <c r="T378" s="82" t="s">
        <v>38</v>
      </c>
      <c r="U378" s="82"/>
      <c r="V378" s="82" t="s">
        <v>250</v>
      </c>
      <c r="W378" s="82"/>
      <c r="X378" s="82"/>
      <c r="Y378" s="82"/>
      <c r="Z378" s="82"/>
      <c r="AA378" s="82"/>
      <c r="AB378" s="82"/>
      <c r="AC378" s="82"/>
      <c r="AD378" s="82"/>
      <c r="AE378" s="82"/>
      <c r="AF378" s="82"/>
      <c r="AG378" s="82"/>
      <c r="AH378" s="82"/>
      <c r="AI378" s="82"/>
      <c r="AJ378" s="82"/>
      <c r="AK378" s="82"/>
      <c r="AL378" s="82"/>
      <c r="AM378" s="138"/>
    </row>
    <row r="379" spans="1:61" ht="9.75" hidden="1" customHeight="1">
      <c r="A379" s="141"/>
      <c r="B379" s="142"/>
      <c r="C379" s="142"/>
      <c r="D379" s="142"/>
      <c r="E379" s="142"/>
      <c r="F379" s="142"/>
      <c r="G379" s="142"/>
      <c r="H379" s="142"/>
      <c r="I379" s="143"/>
      <c r="J379" s="144"/>
      <c r="K379" s="145"/>
      <c r="L379" s="145"/>
      <c r="M379" s="145"/>
      <c r="N379" s="145"/>
      <c r="O379" s="145"/>
      <c r="P379" s="145"/>
      <c r="Q379" s="145"/>
      <c r="R379" s="145"/>
      <c r="S379" s="145"/>
      <c r="T379" s="82"/>
      <c r="U379" s="82"/>
      <c r="V379" s="82" t="s">
        <v>251</v>
      </c>
      <c r="W379" s="82"/>
      <c r="X379" s="82"/>
      <c r="Y379" s="82"/>
      <c r="Z379" s="82"/>
      <c r="AA379" s="82"/>
      <c r="AB379" s="82"/>
      <c r="AC379" s="82"/>
      <c r="AD379" s="82"/>
      <c r="AE379" s="82"/>
      <c r="AF379" s="82"/>
      <c r="AG379" s="82"/>
      <c r="AH379" s="82"/>
      <c r="AI379" s="82"/>
      <c r="AJ379" s="82"/>
      <c r="AK379" s="82"/>
      <c r="AL379" s="82"/>
      <c r="AM379" s="138"/>
    </row>
    <row r="380" spans="1:61" ht="9.75" hidden="1" customHeight="1">
      <c r="A380" s="141"/>
      <c r="B380" s="142"/>
      <c r="C380" s="142"/>
      <c r="D380" s="142"/>
      <c r="E380" s="142"/>
      <c r="F380" s="142"/>
      <c r="G380" s="142"/>
      <c r="H380" s="142"/>
      <c r="I380" s="143"/>
      <c r="J380" s="157"/>
      <c r="K380" s="98"/>
      <c r="L380" s="98"/>
      <c r="M380" s="98"/>
      <c r="N380" s="98"/>
      <c r="O380" s="98"/>
      <c r="P380" s="98"/>
      <c r="Q380" s="98"/>
      <c r="R380" s="98"/>
      <c r="S380" s="98"/>
      <c r="T380" s="98"/>
      <c r="U380" s="98"/>
      <c r="V380" s="98"/>
      <c r="W380" s="98"/>
      <c r="X380" s="98"/>
      <c r="Y380" s="98"/>
      <c r="Z380" s="98"/>
      <c r="AA380" s="98"/>
      <c r="AB380" s="98"/>
      <c r="AC380" s="98"/>
      <c r="AD380" s="98"/>
      <c r="AE380" s="98"/>
      <c r="AF380" s="98"/>
      <c r="AG380" s="98"/>
      <c r="AH380" s="98"/>
      <c r="AI380" s="98"/>
      <c r="AJ380" s="98"/>
      <c r="AK380" s="98"/>
      <c r="AL380" s="98"/>
      <c r="AM380" s="156"/>
    </row>
    <row r="381" spans="1:61" ht="9.75" hidden="1" customHeight="1">
      <c r="A381" s="141"/>
      <c r="B381" s="142"/>
      <c r="C381" s="143"/>
      <c r="D381" s="120" t="s">
        <v>252</v>
      </c>
      <c r="E381" s="121"/>
      <c r="F381" s="121"/>
      <c r="G381" s="121"/>
      <c r="H381" s="121"/>
      <c r="I381" s="122"/>
      <c r="J381" s="158"/>
      <c r="K381" s="154"/>
      <c r="L381" s="154"/>
      <c r="M381" s="154"/>
      <c r="N381" s="154"/>
      <c r="O381" s="154"/>
      <c r="P381" s="154"/>
      <c r="Q381" s="154"/>
      <c r="R381" s="154"/>
      <c r="S381" s="154"/>
      <c r="T381" s="154"/>
      <c r="U381" s="154"/>
      <c r="V381" s="154" t="s">
        <v>36</v>
      </c>
      <c r="W381" s="154"/>
      <c r="X381" s="154"/>
      <c r="Y381" s="154"/>
      <c r="Z381" s="154"/>
      <c r="AA381" s="154"/>
      <c r="AB381" s="154"/>
      <c r="AC381" s="154"/>
      <c r="AD381" s="154"/>
      <c r="AE381" s="154"/>
      <c r="AF381" s="154"/>
      <c r="AG381" s="154"/>
      <c r="AH381" s="154"/>
      <c r="AI381" s="154"/>
      <c r="AJ381" s="154"/>
      <c r="AK381" s="154"/>
      <c r="AL381" s="154"/>
      <c r="AM381" s="155"/>
      <c r="BE381" s="1" t="str">
        <f ca="1">MID(CELL("address",$CB$2),2,2)</f>
        <v>CB</v>
      </c>
      <c r="BF381" s="1" t="str">
        <f>IF(TRIM($K383)="","",IF(ISERROR(MATCH($K383,$CB$3:$CB$7,0)),"INPUT_ERROR",MATCH($K383,$CB$3:$CB$7,0)))</f>
        <v/>
      </c>
      <c r="BG381" s="1" t="s">
        <v>284</v>
      </c>
      <c r="BH381" s="1">
        <v>67</v>
      </c>
      <c r="BI381" s="1" t="str">
        <f>"ITEM"&amp; BH381&amp; BG381 &amp;"="&amp; $BF381</f>
        <v>ITEM67#KBN2_6=</v>
      </c>
    </row>
    <row r="382" spans="1:61" ht="9.75" hidden="1" customHeight="1">
      <c r="A382" s="141"/>
      <c r="B382" s="142"/>
      <c r="C382" s="143"/>
      <c r="D382" s="141"/>
      <c r="E382" s="142"/>
      <c r="F382" s="142"/>
      <c r="G382" s="142"/>
      <c r="H382" s="142"/>
      <c r="I382" s="143"/>
      <c r="J382" s="189"/>
      <c r="K382" s="82"/>
      <c r="L382" s="82"/>
      <c r="M382" s="82"/>
      <c r="N382" s="82"/>
      <c r="O382" s="82"/>
      <c r="P382" s="82"/>
      <c r="Q382" s="82"/>
      <c r="R382" s="82"/>
      <c r="S382" s="82"/>
      <c r="T382" s="82"/>
      <c r="U382" s="82"/>
      <c r="V382" s="82" t="s">
        <v>163</v>
      </c>
      <c r="W382" s="82"/>
      <c r="X382" s="82"/>
      <c r="Y382" s="82"/>
      <c r="Z382" s="82"/>
      <c r="AA382" s="82"/>
      <c r="AB382" s="82"/>
      <c r="AC382" s="82"/>
      <c r="AD382" s="82"/>
      <c r="AE382" s="82"/>
      <c r="AF382" s="82"/>
      <c r="AG382" s="82"/>
      <c r="AH382" s="82"/>
      <c r="AI382" s="82"/>
      <c r="AJ382" s="82"/>
      <c r="AK382" s="82"/>
      <c r="AL382" s="82"/>
      <c r="AM382" s="138"/>
      <c r="BH382" s="1" t="s">
        <v>28</v>
      </c>
    </row>
    <row r="383" spans="1:61" ht="9.75" hidden="1" customHeight="1">
      <c r="A383" s="141"/>
      <c r="B383" s="142"/>
      <c r="C383" s="143"/>
      <c r="D383" s="141"/>
      <c r="E383" s="142"/>
      <c r="F383" s="142"/>
      <c r="G383" s="142"/>
      <c r="H383" s="142"/>
      <c r="I383" s="143"/>
      <c r="J383" s="144" t="s">
        <v>37</v>
      </c>
      <c r="K383" s="145"/>
      <c r="L383" s="145"/>
      <c r="M383" s="145"/>
      <c r="N383" s="145"/>
      <c r="O383" s="145"/>
      <c r="P383" s="145"/>
      <c r="Q383" s="145"/>
      <c r="R383" s="145"/>
      <c r="S383" s="145"/>
      <c r="T383" s="82" t="s">
        <v>38</v>
      </c>
      <c r="U383" s="82"/>
      <c r="V383" s="82" t="s">
        <v>253</v>
      </c>
      <c r="W383" s="82"/>
      <c r="X383" s="82"/>
      <c r="Y383" s="82"/>
      <c r="Z383" s="82"/>
      <c r="AA383" s="82"/>
      <c r="AB383" s="82"/>
      <c r="AC383" s="82"/>
      <c r="AD383" s="82"/>
      <c r="AE383" s="82"/>
      <c r="AF383" s="82"/>
      <c r="AG383" s="82"/>
      <c r="AH383" s="82"/>
      <c r="AI383" s="82"/>
      <c r="AJ383" s="82"/>
      <c r="AK383" s="82"/>
      <c r="AL383" s="82"/>
      <c r="AM383" s="138"/>
      <c r="BH383" s="1" t="s">
        <v>28</v>
      </c>
    </row>
    <row r="384" spans="1:61" ht="9.75" hidden="1" customHeight="1">
      <c r="A384" s="141"/>
      <c r="B384" s="142"/>
      <c r="C384" s="143"/>
      <c r="D384" s="141"/>
      <c r="E384" s="142"/>
      <c r="F384" s="142"/>
      <c r="G384" s="142"/>
      <c r="H384" s="142"/>
      <c r="I384" s="143"/>
      <c r="J384" s="144"/>
      <c r="K384" s="145"/>
      <c r="L384" s="145"/>
      <c r="M384" s="145"/>
      <c r="N384" s="145"/>
      <c r="O384" s="145"/>
      <c r="P384" s="145"/>
      <c r="Q384" s="145"/>
      <c r="R384" s="145"/>
      <c r="S384" s="145"/>
      <c r="T384" s="82"/>
      <c r="U384" s="82"/>
      <c r="V384" s="82" t="s">
        <v>254</v>
      </c>
      <c r="W384" s="82"/>
      <c r="X384" s="82"/>
      <c r="Y384" s="82"/>
      <c r="Z384" s="82"/>
      <c r="AA384" s="82"/>
      <c r="AB384" s="82"/>
      <c r="AC384" s="82"/>
      <c r="AD384" s="82"/>
      <c r="AE384" s="82"/>
      <c r="AF384" s="82"/>
      <c r="AG384" s="82"/>
      <c r="AH384" s="82"/>
      <c r="AI384" s="82"/>
      <c r="AJ384" s="82"/>
      <c r="AK384" s="82"/>
      <c r="AL384" s="82"/>
      <c r="AM384" s="138"/>
      <c r="BH384" s="1" t="s">
        <v>28</v>
      </c>
    </row>
    <row r="385" spans="1:61" ht="9.75" hidden="1" customHeight="1">
      <c r="A385" s="141"/>
      <c r="B385" s="142"/>
      <c r="C385" s="143"/>
      <c r="D385" s="141"/>
      <c r="E385" s="142"/>
      <c r="F385" s="142"/>
      <c r="G385" s="142"/>
      <c r="H385" s="142"/>
      <c r="I385" s="143"/>
      <c r="J385" s="189"/>
      <c r="K385" s="82"/>
      <c r="L385" s="82"/>
      <c r="M385" s="82"/>
      <c r="N385" s="82"/>
      <c r="O385" s="82"/>
      <c r="P385" s="82"/>
      <c r="Q385" s="82"/>
      <c r="R385" s="82"/>
      <c r="S385" s="82"/>
      <c r="T385" s="82"/>
      <c r="U385" s="82"/>
      <c r="V385" s="82" t="s">
        <v>255</v>
      </c>
      <c r="W385" s="82"/>
      <c r="X385" s="82"/>
      <c r="Y385" s="82"/>
      <c r="Z385" s="82"/>
      <c r="AA385" s="82"/>
      <c r="AB385" s="82"/>
      <c r="AC385" s="82"/>
      <c r="AD385" s="82"/>
      <c r="AE385" s="82"/>
      <c r="AF385" s="82"/>
      <c r="AG385" s="82"/>
      <c r="AH385" s="82"/>
      <c r="AI385" s="82"/>
      <c r="AJ385" s="82"/>
      <c r="AK385" s="82"/>
      <c r="AL385" s="82"/>
      <c r="AM385" s="138"/>
      <c r="BH385" s="1" t="s">
        <v>28</v>
      </c>
    </row>
    <row r="386" spans="1:61" ht="9.75" hidden="1" customHeight="1">
      <c r="A386" s="141"/>
      <c r="B386" s="142"/>
      <c r="C386" s="143"/>
      <c r="D386" s="123"/>
      <c r="E386" s="124"/>
      <c r="F386" s="124"/>
      <c r="G386" s="124"/>
      <c r="H386" s="124"/>
      <c r="I386" s="125"/>
      <c r="J386" s="157"/>
      <c r="K386" s="98"/>
      <c r="L386" s="98"/>
      <c r="M386" s="98"/>
      <c r="N386" s="98"/>
      <c r="O386" s="98"/>
      <c r="P386" s="98"/>
      <c r="Q386" s="98"/>
      <c r="R386" s="98"/>
      <c r="S386" s="98"/>
      <c r="T386" s="98"/>
      <c r="U386" s="98"/>
      <c r="V386" s="98" t="s">
        <v>256</v>
      </c>
      <c r="W386" s="98"/>
      <c r="X386" s="98"/>
      <c r="Y386" s="98"/>
      <c r="Z386" s="98"/>
      <c r="AA386" s="98"/>
      <c r="AB386" s="98"/>
      <c r="AC386" s="98"/>
      <c r="AD386" s="98"/>
      <c r="AE386" s="98"/>
      <c r="AF386" s="98"/>
      <c r="AG386" s="98"/>
      <c r="AH386" s="98"/>
      <c r="AI386" s="98"/>
      <c r="AJ386" s="98"/>
      <c r="AK386" s="98"/>
      <c r="AL386" s="98"/>
      <c r="AM386" s="156"/>
      <c r="BH386" s="1" t="s">
        <v>28</v>
      </c>
    </row>
    <row r="387" spans="1:61" ht="9.75" hidden="1" customHeight="1">
      <c r="A387" s="141"/>
      <c r="B387" s="142"/>
      <c r="C387" s="143"/>
      <c r="D387" s="120" t="s">
        <v>257</v>
      </c>
      <c r="E387" s="121"/>
      <c r="F387" s="121"/>
      <c r="G387" s="121"/>
      <c r="H387" s="121"/>
      <c r="I387" s="122"/>
      <c r="J387" s="136"/>
      <c r="K387" s="126"/>
      <c r="L387" s="126"/>
      <c r="M387" s="126"/>
      <c r="N387" s="126"/>
      <c r="O387" s="126"/>
      <c r="P387" s="126"/>
      <c r="Q387" s="126"/>
      <c r="R387" s="126"/>
      <c r="S387" s="126"/>
      <c r="T387" s="126"/>
      <c r="U387" s="126"/>
      <c r="V387" s="126"/>
      <c r="W387" s="126"/>
      <c r="X387" s="126"/>
      <c r="Y387" s="126"/>
      <c r="Z387" s="126"/>
      <c r="AA387" s="126"/>
      <c r="AB387" s="126"/>
      <c r="AC387" s="126"/>
      <c r="AD387" s="126"/>
      <c r="AE387" s="126"/>
      <c r="AF387" s="126"/>
      <c r="AG387" s="126"/>
      <c r="AH387" s="126"/>
      <c r="AI387" s="126"/>
      <c r="AJ387" s="126"/>
      <c r="AK387" s="126"/>
      <c r="AL387" s="126"/>
      <c r="AM387" s="127"/>
      <c r="BG387" s="1" t="s">
        <v>284</v>
      </c>
      <c r="BH387" s="1">
        <v>68</v>
      </c>
      <c r="BI387" s="1" t="str">
        <f>"ITEM"&amp;BH387&amp; BG387 &amp;"="&amp; IF(TRIM($J387)="","",$J387)</f>
        <v>ITEM68#KBN2_6=</v>
      </c>
    </row>
    <row r="388" spans="1:61" ht="9.75" hidden="1" customHeight="1">
      <c r="A388" s="141"/>
      <c r="B388" s="142"/>
      <c r="C388" s="143"/>
      <c r="D388" s="141"/>
      <c r="E388" s="142"/>
      <c r="F388" s="142"/>
      <c r="G388" s="142"/>
      <c r="H388" s="142"/>
      <c r="I388" s="143"/>
      <c r="J388" s="150"/>
      <c r="K388" s="151"/>
      <c r="L388" s="151"/>
      <c r="M388" s="151"/>
      <c r="N388" s="151"/>
      <c r="O388" s="151"/>
      <c r="P388" s="151"/>
      <c r="Q388" s="151"/>
      <c r="R388" s="151"/>
      <c r="S388" s="151"/>
      <c r="T388" s="151"/>
      <c r="U388" s="151"/>
      <c r="V388" s="151"/>
      <c r="W388" s="151"/>
      <c r="X388" s="151"/>
      <c r="Y388" s="151"/>
      <c r="Z388" s="151"/>
      <c r="AA388" s="151"/>
      <c r="AB388" s="151"/>
      <c r="AC388" s="151"/>
      <c r="AD388" s="151"/>
      <c r="AE388" s="151"/>
      <c r="AF388" s="151"/>
      <c r="AG388" s="151"/>
      <c r="AH388" s="151"/>
      <c r="AI388" s="151"/>
      <c r="AJ388" s="151"/>
      <c r="AK388" s="151"/>
      <c r="AL388" s="151"/>
      <c r="AM388" s="152"/>
      <c r="BH388" s="1" t="s">
        <v>28</v>
      </c>
    </row>
    <row r="389" spans="1:61" ht="9.75" hidden="1" customHeight="1">
      <c r="A389" s="141"/>
      <c r="B389" s="142"/>
      <c r="C389" s="143"/>
      <c r="D389" s="123"/>
      <c r="E389" s="124"/>
      <c r="F389" s="124"/>
      <c r="G389" s="124"/>
      <c r="H389" s="124"/>
      <c r="I389" s="125"/>
      <c r="J389" s="150"/>
      <c r="K389" s="151"/>
      <c r="L389" s="151"/>
      <c r="M389" s="151"/>
      <c r="N389" s="151"/>
      <c r="O389" s="151"/>
      <c r="P389" s="151"/>
      <c r="Q389" s="151"/>
      <c r="R389" s="151"/>
      <c r="S389" s="151"/>
      <c r="T389" s="151"/>
      <c r="U389" s="151"/>
      <c r="V389" s="151"/>
      <c r="W389" s="151"/>
      <c r="X389" s="151"/>
      <c r="Y389" s="151"/>
      <c r="Z389" s="151"/>
      <c r="AA389" s="151"/>
      <c r="AB389" s="151"/>
      <c r="AC389" s="151"/>
      <c r="AD389" s="151"/>
      <c r="AE389" s="151"/>
      <c r="AF389" s="151"/>
      <c r="AG389" s="151"/>
      <c r="AH389" s="151"/>
      <c r="AI389" s="151"/>
      <c r="AJ389" s="151"/>
      <c r="AK389" s="151"/>
      <c r="AL389" s="151"/>
      <c r="AM389" s="152"/>
    </row>
    <row r="390" spans="1:61" ht="9.75" hidden="1" customHeight="1">
      <c r="A390" s="141"/>
      <c r="B390" s="142"/>
      <c r="C390" s="143"/>
      <c r="D390" s="120" t="s">
        <v>199</v>
      </c>
      <c r="E390" s="121"/>
      <c r="F390" s="121"/>
      <c r="G390" s="121"/>
      <c r="H390" s="121"/>
      <c r="I390" s="122"/>
      <c r="J390" s="136"/>
      <c r="K390" s="126"/>
      <c r="L390" s="126"/>
      <c r="M390" s="126"/>
      <c r="N390" s="126"/>
      <c r="O390" s="126"/>
      <c r="P390" s="126"/>
      <c r="Q390" s="126"/>
      <c r="R390" s="126"/>
      <c r="S390" s="126"/>
      <c r="T390" s="126"/>
      <c r="U390" s="126"/>
      <c r="V390" s="126"/>
      <c r="W390" s="126"/>
      <c r="X390" s="126"/>
      <c r="Y390" s="126"/>
      <c r="Z390" s="126"/>
      <c r="AA390" s="126"/>
      <c r="AB390" s="126"/>
      <c r="AC390" s="126"/>
      <c r="AD390" s="126"/>
      <c r="AE390" s="126"/>
      <c r="AF390" s="126"/>
      <c r="AG390" s="126"/>
      <c r="AH390" s="126"/>
      <c r="AI390" s="126"/>
      <c r="AJ390" s="126"/>
      <c r="AK390" s="126"/>
      <c r="AL390" s="126"/>
      <c r="AM390" s="127"/>
      <c r="BG390" s="1" t="s">
        <v>284</v>
      </c>
      <c r="BH390" s="1">
        <v>69</v>
      </c>
      <c r="BI390" s="1" t="str">
        <f>"ITEM"&amp;BH390&amp; BG390 &amp;"="&amp; IF(TRIM($J390)="","",$J390)</f>
        <v>ITEM69#KBN2_6=</v>
      </c>
    </row>
    <row r="391" spans="1:61" ht="9.75" hidden="1" customHeight="1">
      <c r="A391" s="141"/>
      <c r="B391" s="142"/>
      <c r="C391" s="143"/>
      <c r="D391" s="141"/>
      <c r="E391" s="142"/>
      <c r="F391" s="142"/>
      <c r="G391" s="142"/>
      <c r="H391" s="142"/>
      <c r="I391" s="143"/>
      <c r="J391" s="150"/>
      <c r="K391" s="151"/>
      <c r="L391" s="151"/>
      <c r="M391" s="151"/>
      <c r="N391" s="151"/>
      <c r="O391" s="151"/>
      <c r="P391" s="151"/>
      <c r="Q391" s="151"/>
      <c r="R391" s="151"/>
      <c r="S391" s="151"/>
      <c r="T391" s="151"/>
      <c r="U391" s="151"/>
      <c r="V391" s="151"/>
      <c r="W391" s="151"/>
      <c r="X391" s="151"/>
      <c r="Y391" s="151"/>
      <c r="Z391" s="151"/>
      <c r="AA391" s="151"/>
      <c r="AB391" s="151"/>
      <c r="AC391" s="151"/>
      <c r="AD391" s="151"/>
      <c r="AE391" s="151"/>
      <c r="AF391" s="151"/>
      <c r="AG391" s="151"/>
      <c r="AH391" s="151"/>
      <c r="AI391" s="151"/>
      <c r="AJ391" s="151"/>
      <c r="AK391" s="151"/>
      <c r="AL391" s="151"/>
      <c r="AM391" s="152"/>
      <c r="BH391" s="1" t="s">
        <v>28</v>
      </c>
    </row>
    <row r="392" spans="1:61" ht="9.75" hidden="1" customHeight="1">
      <c r="A392" s="123"/>
      <c r="B392" s="124"/>
      <c r="C392" s="125"/>
      <c r="D392" s="123"/>
      <c r="E392" s="124"/>
      <c r="F392" s="124"/>
      <c r="G392" s="124"/>
      <c r="H392" s="124"/>
      <c r="I392" s="125"/>
      <c r="J392" s="137"/>
      <c r="K392" s="128"/>
      <c r="L392" s="128"/>
      <c r="M392" s="128"/>
      <c r="N392" s="128"/>
      <c r="O392" s="128"/>
      <c r="P392" s="128"/>
      <c r="Q392" s="128"/>
      <c r="R392" s="128"/>
      <c r="S392" s="128"/>
      <c r="T392" s="128"/>
      <c r="U392" s="128"/>
      <c r="V392" s="128"/>
      <c r="W392" s="128"/>
      <c r="X392" s="128"/>
      <c r="Y392" s="128"/>
      <c r="Z392" s="128"/>
      <c r="AA392" s="128"/>
      <c r="AB392" s="128"/>
      <c r="AC392" s="128"/>
      <c r="AD392" s="128"/>
      <c r="AE392" s="128"/>
      <c r="AF392" s="128"/>
      <c r="AG392" s="128"/>
      <c r="AH392" s="128"/>
      <c r="AI392" s="128"/>
      <c r="AJ392" s="128"/>
      <c r="AK392" s="128"/>
      <c r="AL392" s="128"/>
      <c r="AM392" s="129"/>
    </row>
    <row r="393" spans="1:61" ht="9.75" hidden="1" customHeight="1">
      <c r="A393" s="120" t="s">
        <v>258</v>
      </c>
      <c r="B393" s="121"/>
      <c r="C393" s="121"/>
      <c r="D393" s="121"/>
      <c r="E393" s="121"/>
      <c r="F393" s="121"/>
      <c r="G393" s="121"/>
      <c r="H393" s="121"/>
      <c r="I393" s="122"/>
      <c r="J393" s="158"/>
      <c r="K393" s="154"/>
      <c r="L393" s="154"/>
      <c r="M393" s="154"/>
      <c r="N393" s="154"/>
      <c r="O393" s="154"/>
      <c r="P393" s="154"/>
      <c r="Q393" s="154"/>
      <c r="R393" s="154"/>
      <c r="S393" s="154"/>
      <c r="T393" s="154"/>
      <c r="U393" s="154"/>
      <c r="V393" s="154" t="s">
        <v>36</v>
      </c>
      <c r="W393" s="154"/>
      <c r="X393" s="154"/>
      <c r="Y393" s="154"/>
      <c r="Z393" s="154"/>
      <c r="AA393" s="154"/>
      <c r="AB393" s="154"/>
      <c r="AC393" s="154"/>
      <c r="AD393" s="154"/>
      <c r="AE393" s="154"/>
      <c r="AF393" s="154"/>
      <c r="AG393" s="154"/>
      <c r="AH393" s="154"/>
      <c r="AI393" s="154"/>
      <c r="AJ393" s="154"/>
      <c r="AK393" s="154"/>
      <c r="AL393" s="154"/>
      <c r="AM393" s="155"/>
      <c r="BE393" s="1" t="str">
        <f ca="1">MID(CELL("address",$CH$2),2,2)</f>
        <v>CH</v>
      </c>
      <c r="BF393" s="1" t="str">
        <f>IF(TRIM($K394)="","",IF(ISERROR(MATCH($K394,$CH$3:$CH$8,0)),"INPUT_ERROR",MATCH($K394,$CH$3:$CH$8,0)))</f>
        <v/>
      </c>
      <c r="BG393" s="1" t="s">
        <v>284</v>
      </c>
      <c r="BH393" s="1">
        <v>70</v>
      </c>
      <c r="BI393" s="1" t="str">
        <f>"ITEM"&amp; BH393&amp; BG393 &amp;"="&amp; $BF393</f>
        <v>ITEM70#KBN2_6=</v>
      </c>
    </row>
    <row r="394" spans="1:61" ht="9.75" hidden="1" customHeight="1">
      <c r="A394" s="141"/>
      <c r="B394" s="142"/>
      <c r="C394" s="142"/>
      <c r="D394" s="142"/>
      <c r="E394" s="142"/>
      <c r="F394" s="142"/>
      <c r="G394" s="142"/>
      <c r="H394" s="142"/>
      <c r="I394" s="143"/>
      <c r="J394" s="144" t="s">
        <v>37</v>
      </c>
      <c r="K394" s="145"/>
      <c r="L394" s="145"/>
      <c r="M394" s="145"/>
      <c r="N394" s="145"/>
      <c r="O394" s="145"/>
      <c r="P394" s="145"/>
      <c r="Q394" s="145"/>
      <c r="R394" s="145"/>
      <c r="S394" s="145"/>
      <c r="T394" s="82" t="s">
        <v>38</v>
      </c>
      <c r="U394" s="82"/>
      <c r="V394" s="82" t="s">
        <v>259</v>
      </c>
      <c r="W394" s="82"/>
      <c r="X394" s="82"/>
      <c r="Y394" s="82"/>
      <c r="Z394" s="82"/>
      <c r="AA394" s="82"/>
      <c r="AB394" s="82"/>
      <c r="AC394" s="82"/>
      <c r="AD394" s="82"/>
      <c r="AE394" s="82" t="s">
        <v>260</v>
      </c>
      <c r="AF394" s="82"/>
      <c r="AG394" s="82"/>
      <c r="AH394" s="82"/>
      <c r="AI394" s="82"/>
      <c r="AJ394" s="82"/>
      <c r="AK394" s="82"/>
      <c r="AL394" s="82"/>
      <c r="AM394" s="138"/>
      <c r="BH394" s="1" t="s">
        <v>28</v>
      </c>
    </row>
    <row r="395" spans="1:61" ht="9.75" hidden="1" customHeight="1">
      <c r="A395" s="141"/>
      <c r="B395" s="142"/>
      <c r="C395" s="142"/>
      <c r="D395" s="142"/>
      <c r="E395" s="142"/>
      <c r="F395" s="142"/>
      <c r="G395" s="142"/>
      <c r="H395" s="142"/>
      <c r="I395" s="143"/>
      <c r="J395" s="144"/>
      <c r="K395" s="145"/>
      <c r="L395" s="145"/>
      <c r="M395" s="145"/>
      <c r="N395" s="145"/>
      <c r="O395" s="145"/>
      <c r="P395" s="145"/>
      <c r="Q395" s="145"/>
      <c r="R395" s="145"/>
      <c r="S395" s="145"/>
      <c r="T395" s="82"/>
      <c r="U395" s="82"/>
      <c r="V395" s="82" t="s">
        <v>261</v>
      </c>
      <c r="W395" s="82"/>
      <c r="X395" s="82"/>
      <c r="Y395" s="82"/>
      <c r="Z395" s="82"/>
      <c r="AA395" s="82"/>
      <c r="AB395" s="82"/>
      <c r="AC395" s="82"/>
      <c r="AD395" s="82"/>
      <c r="AE395" s="82" t="s">
        <v>262</v>
      </c>
      <c r="AF395" s="82"/>
      <c r="AG395" s="82"/>
      <c r="AH395" s="82"/>
      <c r="AI395" s="82"/>
      <c r="AJ395" s="82"/>
      <c r="AK395" s="82"/>
      <c r="AL395" s="82"/>
      <c r="AM395" s="138"/>
      <c r="BH395" s="1" t="s">
        <v>28</v>
      </c>
    </row>
    <row r="396" spans="1:61" ht="9.75" hidden="1" customHeight="1">
      <c r="A396" s="141"/>
      <c r="B396" s="142"/>
      <c r="C396" s="142"/>
      <c r="D396" s="142"/>
      <c r="E396" s="142"/>
      <c r="F396" s="142"/>
      <c r="G396" s="142"/>
      <c r="H396" s="142"/>
      <c r="I396" s="143"/>
      <c r="J396" s="157"/>
      <c r="K396" s="98"/>
      <c r="L396" s="98"/>
      <c r="M396" s="98"/>
      <c r="N396" s="98"/>
      <c r="O396" s="98"/>
      <c r="P396" s="98"/>
      <c r="Q396" s="98"/>
      <c r="R396" s="98"/>
      <c r="S396" s="98"/>
      <c r="T396" s="98"/>
      <c r="U396" s="98"/>
      <c r="V396" s="98" t="s">
        <v>231</v>
      </c>
      <c r="W396" s="98"/>
      <c r="X396" s="98"/>
      <c r="Y396" s="98"/>
      <c r="Z396" s="98"/>
      <c r="AA396" s="98"/>
      <c r="AB396" s="98"/>
      <c r="AC396" s="98"/>
      <c r="AD396" s="98"/>
      <c r="AE396" s="98" t="s">
        <v>232</v>
      </c>
      <c r="AF396" s="98"/>
      <c r="AG396" s="98"/>
      <c r="AH396" s="98"/>
      <c r="AI396" s="98"/>
      <c r="AJ396" s="98"/>
      <c r="AK396" s="98"/>
      <c r="AL396" s="98"/>
      <c r="AM396" s="156"/>
      <c r="BH396" s="1" t="s">
        <v>28</v>
      </c>
    </row>
    <row r="397" spans="1:61" ht="9.75" hidden="1" customHeight="1">
      <c r="A397" s="120" t="s">
        <v>263</v>
      </c>
      <c r="B397" s="121"/>
      <c r="C397" s="121"/>
      <c r="D397" s="121"/>
      <c r="E397" s="121"/>
      <c r="F397" s="121"/>
      <c r="G397" s="121"/>
      <c r="H397" s="121"/>
      <c r="I397" s="121"/>
      <c r="J397" s="216" t="s">
        <v>37</v>
      </c>
      <c r="K397" s="217"/>
      <c r="L397" s="154" t="s">
        <v>216</v>
      </c>
      <c r="M397" s="154"/>
      <c r="N397" s="154"/>
      <c r="O397" s="154"/>
      <c r="P397" s="154"/>
      <c r="Q397" s="221" t="s">
        <v>37</v>
      </c>
      <c r="R397" s="217"/>
      <c r="S397" s="154" t="s">
        <v>215</v>
      </c>
      <c r="T397" s="154"/>
      <c r="U397" s="154"/>
      <c r="V397" s="154"/>
      <c r="W397" s="221" t="s">
        <v>37</v>
      </c>
      <c r="X397" s="217"/>
      <c r="Y397" s="83" t="s">
        <v>264</v>
      </c>
      <c r="Z397" s="83"/>
      <c r="AA397" s="83"/>
      <c r="AB397" s="83"/>
      <c r="AC397" s="83"/>
      <c r="AD397" s="83"/>
      <c r="AE397" s="83"/>
      <c r="AF397" s="83"/>
      <c r="AG397" s="83"/>
      <c r="AH397" s="83"/>
      <c r="AI397" s="83"/>
      <c r="AJ397" s="83"/>
      <c r="AK397" s="83"/>
      <c r="AL397" s="83"/>
      <c r="AM397" s="251"/>
      <c r="BF397" s="1" t="b">
        <f>IF($K397="○",TRUE,IF($K397="",FALSE,"INPUT_ERROR"))</f>
        <v>0</v>
      </c>
      <c r="BG397" s="1" t="s">
        <v>284</v>
      </c>
      <c r="BH397" s="1">
        <v>71</v>
      </c>
      <c r="BI397" s="1" t="str">
        <f t="shared" ref="BI397:BI402" si="7">"ITEM"&amp; BH397&amp; BG397 &amp;"="&amp; $BF397</f>
        <v>ITEM71#KBN2_6=FALSE</v>
      </c>
    </row>
    <row r="398" spans="1:61" ht="9.75" hidden="1" customHeight="1">
      <c r="A398" s="141"/>
      <c r="B398" s="142"/>
      <c r="C398" s="142"/>
      <c r="D398" s="142"/>
      <c r="E398" s="142"/>
      <c r="F398" s="142"/>
      <c r="G398" s="142"/>
      <c r="H398" s="142"/>
      <c r="I398" s="142"/>
      <c r="J398" s="144"/>
      <c r="K398" s="159"/>
      <c r="L398" s="82"/>
      <c r="M398" s="82"/>
      <c r="N398" s="82"/>
      <c r="O398" s="82"/>
      <c r="P398" s="82"/>
      <c r="Q398" s="160"/>
      <c r="R398" s="159"/>
      <c r="S398" s="82"/>
      <c r="T398" s="82"/>
      <c r="U398" s="82"/>
      <c r="V398" s="82"/>
      <c r="W398" s="160"/>
      <c r="X398" s="159"/>
      <c r="Y398" s="109"/>
      <c r="Z398" s="109"/>
      <c r="AA398" s="109"/>
      <c r="AB398" s="109"/>
      <c r="AC398" s="109"/>
      <c r="AD398" s="109"/>
      <c r="AE398" s="109"/>
      <c r="AF398" s="109"/>
      <c r="AG398" s="109"/>
      <c r="AH398" s="109"/>
      <c r="AI398" s="109"/>
      <c r="AJ398" s="109"/>
      <c r="AK398" s="109"/>
      <c r="AL398" s="109"/>
      <c r="AM398" s="214"/>
      <c r="BF398" s="1" t="b">
        <f>IF($R397="○",TRUE,IF($R397="",FALSE,"INPUT_ERROR"))</f>
        <v>0</v>
      </c>
      <c r="BG398" s="1" t="s">
        <v>284</v>
      </c>
      <c r="BH398" s="1">
        <v>72</v>
      </c>
      <c r="BI398" s="1" t="str">
        <f t="shared" si="7"/>
        <v>ITEM72#KBN2_6=FALSE</v>
      </c>
    </row>
    <row r="399" spans="1:61" ht="9.75" hidden="1" customHeight="1">
      <c r="A399" s="141"/>
      <c r="B399" s="142"/>
      <c r="C399" s="142"/>
      <c r="D399" s="142"/>
      <c r="E399" s="142"/>
      <c r="F399" s="142"/>
      <c r="G399" s="142"/>
      <c r="H399" s="142"/>
      <c r="I399" s="142"/>
      <c r="J399" s="252" t="s">
        <v>37</v>
      </c>
      <c r="K399" s="159"/>
      <c r="L399" s="253" t="s">
        <v>214</v>
      </c>
      <c r="M399" s="253"/>
      <c r="N399" s="253"/>
      <c r="O399" s="253"/>
      <c r="P399" s="253"/>
      <c r="Q399" s="160" t="s">
        <v>37</v>
      </c>
      <c r="R399" s="159"/>
      <c r="S399" s="109" t="s">
        <v>212</v>
      </c>
      <c r="T399" s="109"/>
      <c r="U399" s="109"/>
      <c r="V399" s="109"/>
      <c r="W399" s="109"/>
      <c r="X399" s="109"/>
      <c r="Y399" s="109"/>
      <c r="Z399" s="109"/>
      <c r="AA399" s="109"/>
      <c r="AB399" s="109"/>
      <c r="AC399" s="109"/>
      <c r="AD399" s="109"/>
      <c r="AE399" s="109"/>
      <c r="AF399" s="109"/>
      <c r="AG399" s="109"/>
      <c r="AH399" s="109"/>
      <c r="AI399" s="109"/>
      <c r="AJ399" s="109"/>
      <c r="AK399" s="109"/>
      <c r="AL399" s="109"/>
      <c r="AM399" s="214"/>
      <c r="BF399" s="1" t="b">
        <f>IF($X397="○",TRUE,IF($X397="",FALSE,"INPUT_ERROR"))</f>
        <v>0</v>
      </c>
      <c r="BG399" s="1" t="s">
        <v>284</v>
      </c>
      <c r="BH399" s="1">
        <v>73</v>
      </c>
      <c r="BI399" s="1" t="str">
        <f t="shared" si="7"/>
        <v>ITEM73#KBN2_6=FALSE</v>
      </c>
    </row>
    <row r="400" spans="1:61" ht="9.75" hidden="1" customHeight="1">
      <c r="A400" s="141"/>
      <c r="B400" s="142"/>
      <c r="C400" s="142"/>
      <c r="D400" s="142"/>
      <c r="E400" s="142"/>
      <c r="F400" s="142"/>
      <c r="G400" s="142"/>
      <c r="H400" s="142"/>
      <c r="I400" s="142"/>
      <c r="J400" s="252"/>
      <c r="K400" s="159"/>
      <c r="L400" s="253"/>
      <c r="M400" s="253"/>
      <c r="N400" s="253"/>
      <c r="O400" s="253"/>
      <c r="P400" s="253"/>
      <c r="Q400" s="160"/>
      <c r="R400" s="159"/>
      <c r="S400" s="109"/>
      <c r="T400" s="109"/>
      <c r="U400" s="109"/>
      <c r="V400" s="109"/>
      <c r="W400" s="109"/>
      <c r="X400" s="109"/>
      <c r="Y400" s="109"/>
      <c r="Z400" s="109"/>
      <c r="AA400" s="109"/>
      <c r="AB400" s="109"/>
      <c r="AC400" s="109"/>
      <c r="AD400" s="109"/>
      <c r="AE400" s="109"/>
      <c r="AF400" s="109"/>
      <c r="AG400" s="109"/>
      <c r="AH400" s="109"/>
      <c r="AI400" s="109"/>
      <c r="AJ400" s="109"/>
      <c r="AK400" s="109"/>
      <c r="AL400" s="109"/>
      <c r="AM400" s="214"/>
      <c r="BF400" s="1" t="b">
        <f>IF($K399="○",TRUE,IF($K399="",FALSE,"INPUT_ERROR"))</f>
        <v>0</v>
      </c>
      <c r="BG400" s="1" t="s">
        <v>284</v>
      </c>
      <c r="BH400" s="1">
        <v>74</v>
      </c>
      <c r="BI400" s="1" t="str">
        <f t="shared" si="7"/>
        <v>ITEM74#KBN2_6=FALSE</v>
      </c>
    </row>
    <row r="401" spans="1:61" ht="9.75" hidden="1" customHeight="1">
      <c r="A401" s="141"/>
      <c r="B401" s="142"/>
      <c r="C401" s="142"/>
      <c r="D401" s="142"/>
      <c r="E401" s="142"/>
      <c r="F401" s="142"/>
      <c r="G401" s="142"/>
      <c r="H401" s="142"/>
      <c r="I401" s="142"/>
      <c r="J401" s="144" t="s">
        <v>37</v>
      </c>
      <c r="K401" s="159"/>
      <c r="L401" s="82" t="s">
        <v>196</v>
      </c>
      <c r="M401" s="82"/>
      <c r="N401" s="82"/>
      <c r="O401" s="160" t="s">
        <v>197</v>
      </c>
      <c r="P401" s="151"/>
      <c r="Q401" s="151"/>
      <c r="R401" s="151"/>
      <c r="S401" s="151"/>
      <c r="T401" s="151"/>
      <c r="U401" s="151"/>
      <c r="V401" s="151"/>
      <c r="W401" s="151"/>
      <c r="X401" s="151"/>
      <c r="Y401" s="151"/>
      <c r="Z401" s="151"/>
      <c r="AA401" s="151"/>
      <c r="AB401" s="151"/>
      <c r="AC401" s="151"/>
      <c r="AD401" s="151"/>
      <c r="AE401" s="151"/>
      <c r="AF401" s="151"/>
      <c r="AG401" s="151"/>
      <c r="AH401" s="151"/>
      <c r="AI401" s="151"/>
      <c r="AJ401" s="151"/>
      <c r="AK401" s="151"/>
      <c r="AL401" s="82" t="s">
        <v>198</v>
      </c>
      <c r="AM401" s="138"/>
      <c r="BF401" s="1" t="b">
        <f>IF($R399="○",TRUE,IF($R399="",FALSE,"INPUT_ERROR"))</f>
        <v>0</v>
      </c>
      <c r="BG401" s="1" t="s">
        <v>284</v>
      </c>
      <c r="BH401" s="1">
        <v>75</v>
      </c>
      <c r="BI401" s="1" t="str">
        <f t="shared" si="7"/>
        <v>ITEM75#KBN2_6=FALSE</v>
      </c>
    </row>
    <row r="402" spans="1:61" ht="9.75" hidden="1" customHeight="1">
      <c r="A402" s="123"/>
      <c r="B402" s="124"/>
      <c r="C402" s="124"/>
      <c r="D402" s="124"/>
      <c r="E402" s="124"/>
      <c r="F402" s="124"/>
      <c r="G402" s="124"/>
      <c r="H402" s="124"/>
      <c r="I402" s="124"/>
      <c r="J402" s="161"/>
      <c r="K402" s="162"/>
      <c r="L402" s="98"/>
      <c r="M402" s="98"/>
      <c r="N402" s="98"/>
      <c r="O402" s="163"/>
      <c r="P402" s="128"/>
      <c r="Q402" s="128"/>
      <c r="R402" s="128"/>
      <c r="S402" s="128"/>
      <c r="T402" s="128"/>
      <c r="U402" s="128"/>
      <c r="V402" s="128"/>
      <c r="W402" s="128"/>
      <c r="X402" s="128"/>
      <c r="Y402" s="128"/>
      <c r="Z402" s="128"/>
      <c r="AA402" s="128"/>
      <c r="AB402" s="128"/>
      <c r="AC402" s="128"/>
      <c r="AD402" s="128"/>
      <c r="AE402" s="128"/>
      <c r="AF402" s="128"/>
      <c r="AG402" s="128"/>
      <c r="AH402" s="128"/>
      <c r="AI402" s="128"/>
      <c r="AJ402" s="128"/>
      <c r="AK402" s="128"/>
      <c r="AL402" s="98"/>
      <c r="AM402" s="156"/>
      <c r="BF402" s="1" t="b">
        <f>IF($K401="○",TRUE,IF($K401="",FALSE,"INPUT_ERROR"))</f>
        <v>0</v>
      </c>
      <c r="BG402" s="1" t="s">
        <v>284</v>
      </c>
      <c r="BH402" s="1">
        <v>76</v>
      </c>
      <c r="BI402" s="1" t="str">
        <f t="shared" si="7"/>
        <v>ITEM76#KBN2_6=FALSE</v>
      </c>
    </row>
    <row r="403" spans="1:61" ht="9.75" hidden="1" customHeight="1">
      <c r="A403" s="120" t="s">
        <v>265</v>
      </c>
      <c r="B403" s="121"/>
      <c r="C403" s="121"/>
      <c r="D403" s="121"/>
      <c r="E403" s="121"/>
      <c r="F403" s="121"/>
      <c r="G403" s="121"/>
      <c r="H403" s="121"/>
      <c r="I403" s="122"/>
      <c r="J403" s="150"/>
      <c r="K403" s="151"/>
      <c r="L403" s="151"/>
      <c r="M403" s="151"/>
      <c r="N403" s="151"/>
      <c r="O403" s="151"/>
      <c r="P403" s="151"/>
      <c r="Q403" s="151"/>
      <c r="R403" s="151"/>
      <c r="S403" s="151"/>
      <c r="T403" s="151"/>
      <c r="U403" s="151"/>
      <c r="V403" s="151"/>
      <c r="W403" s="151"/>
      <c r="X403" s="151"/>
      <c r="Y403" s="151"/>
      <c r="Z403" s="151"/>
      <c r="AA403" s="151"/>
      <c r="AB403" s="151"/>
      <c r="AC403" s="151"/>
      <c r="AD403" s="151"/>
      <c r="AE403" s="151"/>
      <c r="AF403" s="151"/>
      <c r="AG403" s="151"/>
      <c r="AH403" s="151"/>
      <c r="AI403" s="151"/>
      <c r="AJ403" s="151"/>
      <c r="AK403" s="151"/>
      <c r="AL403" s="151"/>
      <c r="AM403" s="152"/>
      <c r="BG403" s="1" t="s">
        <v>284</v>
      </c>
      <c r="BH403" s="1">
        <v>77</v>
      </c>
      <c r="BI403" s="1" t="str">
        <f>"ITEM"&amp;BH403&amp; BG403 &amp;"="&amp;  IF(TRIM($P401)="","",$P401)</f>
        <v>ITEM77#KBN2_6=</v>
      </c>
    </row>
    <row r="404" spans="1:61" ht="9.75" hidden="1" customHeight="1">
      <c r="A404" s="141"/>
      <c r="B404" s="142"/>
      <c r="C404" s="142"/>
      <c r="D404" s="142"/>
      <c r="E404" s="142"/>
      <c r="F404" s="142"/>
      <c r="G404" s="142"/>
      <c r="H404" s="142"/>
      <c r="I404" s="143"/>
      <c r="J404" s="150"/>
      <c r="K404" s="151"/>
      <c r="L404" s="151"/>
      <c r="M404" s="151"/>
      <c r="N404" s="151"/>
      <c r="O404" s="151"/>
      <c r="P404" s="151"/>
      <c r="Q404" s="151"/>
      <c r="R404" s="151"/>
      <c r="S404" s="151"/>
      <c r="T404" s="151"/>
      <c r="U404" s="151"/>
      <c r="V404" s="151"/>
      <c r="W404" s="151"/>
      <c r="X404" s="151"/>
      <c r="Y404" s="151"/>
      <c r="Z404" s="151"/>
      <c r="AA404" s="151"/>
      <c r="AB404" s="151"/>
      <c r="AC404" s="151"/>
      <c r="AD404" s="151"/>
      <c r="AE404" s="151"/>
      <c r="AF404" s="151"/>
      <c r="AG404" s="151"/>
      <c r="AH404" s="151"/>
      <c r="AI404" s="151"/>
      <c r="AJ404" s="151"/>
      <c r="AK404" s="151"/>
      <c r="AL404" s="151"/>
      <c r="AM404" s="152"/>
      <c r="BG404" s="1" t="s">
        <v>284</v>
      </c>
      <c r="BH404" s="1">
        <v>78</v>
      </c>
      <c r="BI404" s="1" t="str">
        <f>"ITEM"&amp;BH404&amp; BG404 &amp;"="&amp; IF(TRIM($J403)="","",$J403)</f>
        <v>ITEM78#KBN2_6=</v>
      </c>
    </row>
    <row r="405" spans="1:61" ht="9.75" hidden="1" customHeight="1">
      <c r="A405" s="123"/>
      <c r="B405" s="124"/>
      <c r="C405" s="124"/>
      <c r="D405" s="124"/>
      <c r="E405" s="124"/>
      <c r="F405" s="124"/>
      <c r="G405" s="124"/>
      <c r="H405" s="124"/>
      <c r="I405" s="125"/>
      <c r="J405" s="150"/>
      <c r="K405" s="151"/>
      <c r="L405" s="151"/>
      <c r="M405" s="151"/>
      <c r="N405" s="151"/>
      <c r="O405" s="151"/>
      <c r="P405" s="151"/>
      <c r="Q405" s="151"/>
      <c r="R405" s="151"/>
      <c r="S405" s="151"/>
      <c r="T405" s="151"/>
      <c r="U405" s="151"/>
      <c r="V405" s="151"/>
      <c r="W405" s="151"/>
      <c r="X405" s="151"/>
      <c r="Y405" s="151"/>
      <c r="Z405" s="151"/>
      <c r="AA405" s="151"/>
      <c r="AB405" s="151"/>
      <c r="AC405" s="151"/>
      <c r="AD405" s="151"/>
      <c r="AE405" s="151"/>
      <c r="AF405" s="151"/>
      <c r="AG405" s="151"/>
      <c r="AH405" s="151"/>
      <c r="AI405" s="151"/>
      <c r="AJ405" s="151"/>
      <c r="AK405" s="151"/>
      <c r="AL405" s="151"/>
      <c r="AM405" s="152"/>
      <c r="BH405" s="1" t="s">
        <v>28</v>
      </c>
    </row>
    <row r="406" spans="1:61" ht="9.75" hidden="1" customHeight="1">
      <c r="A406" s="153" t="s">
        <v>266</v>
      </c>
      <c r="B406" s="153"/>
      <c r="C406" s="153"/>
      <c r="D406" s="153"/>
      <c r="E406" s="153"/>
      <c r="F406" s="153"/>
      <c r="G406" s="153"/>
      <c r="H406" s="153"/>
      <c r="I406" s="153"/>
      <c r="J406" s="136"/>
      <c r="K406" s="126"/>
      <c r="L406" s="126"/>
      <c r="M406" s="126"/>
      <c r="N406" s="126"/>
      <c r="O406" s="126"/>
      <c r="P406" s="126"/>
      <c r="Q406" s="126"/>
      <c r="R406" s="126"/>
      <c r="S406" s="126"/>
      <c r="T406" s="126"/>
      <c r="U406" s="126"/>
      <c r="V406" s="126"/>
      <c r="W406" s="126"/>
      <c r="X406" s="126"/>
      <c r="Y406" s="126"/>
      <c r="Z406" s="126"/>
      <c r="AA406" s="126"/>
      <c r="AB406" s="126"/>
      <c r="AC406" s="126"/>
      <c r="AD406" s="126"/>
      <c r="AE406" s="126"/>
      <c r="AF406" s="126"/>
      <c r="AG406" s="126"/>
      <c r="AH406" s="126"/>
      <c r="AI406" s="126"/>
      <c r="AJ406" s="126"/>
      <c r="AK406" s="126"/>
      <c r="AL406" s="126"/>
      <c r="AM406" s="127"/>
      <c r="BG406" s="1" t="s">
        <v>284</v>
      </c>
      <c r="BH406" s="1">
        <v>79</v>
      </c>
      <c r="BI406" s="1" t="str">
        <f>"ITEM"&amp;BH406&amp; BG406 &amp;"="&amp; IF(TRIM($J406)="","",$J406)</f>
        <v>ITEM79#KBN2_6=</v>
      </c>
    </row>
    <row r="407" spans="1:61" ht="9.75" hidden="1" customHeight="1">
      <c r="A407" s="153"/>
      <c r="B407" s="153"/>
      <c r="C407" s="153"/>
      <c r="D407" s="153"/>
      <c r="E407" s="153"/>
      <c r="F407" s="153"/>
      <c r="G407" s="153"/>
      <c r="H407" s="153"/>
      <c r="I407" s="153"/>
      <c r="J407" s="150"/>
      <c r="K407" s="151"/>
      <c r="L407" s="151"/>
      <c r="M407" s="151"/>
      <c r="N407" s="151"/>
      <c r="O407" s="151"/>
      <c r="P407" s="151"/>
      <c r="Q407" s="151"/>
      <c r="R407" s="151"/>
      <c r="S407" s="151"/>
      <c r="T407" s="151"/>
      <c r="U407" s="151"/>
      <c r="V407" s="151"/>
      <c r="W407" s="151"/>
      <c r="X407" s="151"/>
      <c r="Y407" s="151"/>
      <c r="Z407" s="151"/>
      <c r="AA407" s="151"/>
      <c r="AB407" s="151"/>
      <c r="AC407" s="151"/>
      <c r="AD407" s="151"/>
      <c r="AE407" s="151"/>
      <c r="AF407" s="151"/>
      <c r="AG407" s="151"/>
      <c r="AH407" s="151"/>
      <c r="AI407" s="151"/>
      <c r="AJ407" s="151"/>
      <c r="AK407" s="151"/>
      <c r="AL407" s="151"/>
      <c r="AM407" s="152"/>
      <c r="BH407" s="1" t="s">
        <v>28</v>
      </c>
    </row>
    <row r="408" spans="1:61" ht="9.75" hidden="1" customHeight="1">
      <c r="A408" s="153"/>
      <c r="B408" s="153"/>
      <c r="C408" s="153"/>
      <c r="D408" s="153"/>
      <c r="E408" s="153"/>
      <c r="F408" s="153"/>
      <c r="G408" s="153"/>
      <c r="H408" s="153"/>
      <c r="I408" s="153"/>
      <c r="J408" s="150"/>
      <c r="K408" s="151"/>
      <c r="L408" s="151"/>
      <c r="M408" s="151"/>
      <c r="N408" s="151"/>
      <c r="O408" s="151"/>
      <c r="P408" s="151"/>
      <c r="Q408" s="151"/>
      <c r="R408" s="151"/>
      <c r="S408" s="151"/>
      <c r="T408" s="151"/>
      <c r="U408" s="151"/>
      <c r="V408" s="151"/>
      <c r="W408" s="151"/>
      <c r="X408" s="151"/>
      <c r="Y408" s="151"/>
      <c r="Z408" s="151"/>
      <c r="AA408" s="151"/>
      <c r="AB408" s="151"/>
      <c r="AC408" s="151"/>
      <c r="AD408" s="151"/>
      <c r="AE408" s="151"/>
      <c r="AF408" s="151"/>
      <c r="AG408" s="151"/>
      <c r="AH408" s="151"/>
      <c r="AI408" s="151"/>
      <c r="AJ408" s="151"/>
      <c r="AK408" s="151"/>
      <c r="AL408" s="151"/>
      <c r="AM408" s="152"/>
      <c r="BH408" s="1" t="s">
        <v>28</v>
      </c>
    </row>
    <row r="409" spans="1:61" ht="9.75" hidden="1" customHeight="1">
      <c r="A409" s="250" t="s">
        <v>267</v>
      </c>
      <c r="B409" s="250"/>
      <c r="C409" s="141" t="s">
        <v>268</v>
      </c>
      <c r="D409" s="142"/>
      <c r="E409" s="142"/>
      <c r="F409" s="142"/>
      <c r="G409" s="142"/>
      <c r="H409" s="142"/>
      <c r="I409" s="143"/>
      <c r="J409" s="158"/>
      <c r="K409" s="154"/>
      <c r="L409" s="154"/>
      <c r="M409" s="154"/>
      <c r="N409" s="154"/>
      <c r="O409" s="154"/>
      <c r="P409" s="154"/>
      <c r="Q409" s="154"/>
      <c r="R409" s="154"/>
      <c r="S409" s="154"/>
      <c r="T409" s="154"/>
      <c r="U409" s="154"/>
      <c r="V409" s="154" t="s">
        <v>36</v>
      </c>
      <c r="W409" s="154"/>
      <c r="X409" s="154"/>
      <c r="Y409" s="154"/>
      <c r="Z409" s="154"/>
      <c r="AA409" s="154"/>
      <c r="AB409" s="154"/>
      <c r="AC409" s="154"/>
      <c r="AD409" s="154"/>
      <c r="AE409" s="154"/>
      <c r="AF409" s="154"/>
      <c r="AG409" s="154"/>
      <c r="AH409" s="154"/>
      <c r="AI409" s="154"/>
      <c r="AJ409" s="154"/>
      <c r="AK409" s="154"/>
      <c r="AL409" s="154"/>
      <c r="AM409" s="155"/>
      <c r="BE409" s="1" t="str">
        <f ca="1">MID(CELL("address",$CI$2),2,2)</f>
        <v>CI</v>
      </c>
      <c r="BF409" s="1" t="str">
        <f>IF(TRIM($K410)="","",IF(ISERROR(MATCH($K410,$CI$3:$CI$4,0)),"INPUT_ERROR",MATCH($K410,$CI$3:$CI$4,0)))</f>
        <v/>
      </c>
      <c r="BG409" s="1" t="s">
        <v>284</v>
      </c>
      <c r="BH409" s="1">
        <v>80</v>
      </c>
      <c r="BI409" s="1" t="str">
        <f>"ITEM"&amp; BH409&amp; BG409 &amp;"="&amp; $BF409</f>
        <v>ITEM80#KBN2_6=</v>
      </c>
    </row>
    <row r="410" spans="1:61" ht="9.75" hidden="1" customHeight="1">
      <c r="A410" s="250"/>
      <c r="B410" s="250"/>
      <c r="C410" s="141"/>
      <c r="D410" s="142"/>
      <c r="E410" s="142"/>
      <c r="F410" s="142"/>
      <c r="G410" s="142"/>
      <c r="H410" s="142"/>
      <c r="I410" s="143"/>
      <c r="J410" s="144" t="s">
        <v>37</v>
      </c>
      <c r="K410" s="145"/>
      <c r="L410" s="145"/>
      <c r="M410" s="145"/>
      <c r="N410" s="145"/>
      <c r="O410" s="145"/>
      <c r="P410" s="145"/>
      <c r="Q410" s="145"/>
      <c r="R410" s="82" t="s">
        <v>38</v>
      </c>
      <c r="S410" s="82"/>
      <c r="T410" s="82"/>
      <c r="U410" s="82"/>
      <c r="V410" s="82" t="s">
        <v>269</v>
      </c>
      <c r="W410" s="82"/>
      <c r="X410" s="82"/>
      <c r="Y410" s="82"/>
      <c r="Z410" s="82"/>
      <c r="AA410" s="82" t="s">
        <v>270</v>
      </c>
      <c r="AB410" s="82"/>
      <c r="AC410" s="82"/>
      <c r="AD410" s="82"/>
      <c r="AE410" s="82"/>
      <c r="AF410" s="82"/>
      <c r="AG410" s="82"/>
      <c r="AH410" s="82"/>
      <c r="AI410" s="82"/>
      <c r="AJ410" s="82"/>
      <c r="AK410" s="82"/>
      <c r="AL410" s="82"/>
      <c r="AM410" s="138"/>
      <c r="BH410" s="1" t="s">
        <v>28</v>
      </c>
    </row>
    <row r="411" spans="1:61" ht="9.75" hidden="1" customHeight="1">
      <c r="A411" s="250"/>
      <c r="B411" s="250"/>
      <c r="C411" s="141"/>
      <c r="D411" s="142"/>
      <c r="E411" s="142"/>
      <c r="F411" s="142"/>
      <c r="G411" s="142"/>
      <c r="H411" s="142"/>
      <c r="I411" s="143"/>
      <c r="J411" s="144"/>
      <c r="K411" s="145"/>
      <c r="L411" s="145"/>
      <c r="M411" s="145"/>
      <c r="N411" s="145"/>
      <c r="O411" s="145"/>
      <c r="P411" s="145"/>
      <c r="Q411" s="145"/>
      <c r="R411" s="82"/>
      <c r="S411" s="82"/>
      <c r="T411" s="82"/>
      <c r="U411" s="82"/>
      <c r="V411" s="82"/>
      <c r="W411" s="82"/>
      <c r="X411" s="82"/>
      <c r="Y411" s="82"/>
      <c r="Z411" s="82"/>
      <c r="AA411" s="82"/>
      <c r="AB411" s="82"/>
      <c r="AC411" s="82"/>
      <c r="AD411" s="82"/>
      <c r="AE411" s="82"/>
      <c r="AF411" s="82"/>
      <c r="AG411" s="82"/>
      <c r="AH411" s="82"/>
      <c r="AI411" s="82"/>
      <c r="AJ411" s="82"/>
      <c r="AK411" s="82"/>
      <c r="AL411" s="82"/>
      <c r="AM411" s="138"/>
      <c r="BH411" s="1" t="s">
        <v>28</v>
      </c>
    </row>
    <row r="412" spans="1:61" ht="9.75" hidden="1" customHeight="1">
      <c r="A412" s="250"/>
      <c r="B412" s="250"/>
      <c r="C412" s="123"/>
      <c r="D412" s="124"/>
      <c r="E412" s="124"/>
      <c r="F412" s="124"/>
      <c r="G412" s="124"/>
      <c r="H412" s="124"/>
      <c r="I412" s="125"/>
      <c r="J412" s="157"/>
      <c r="K412" s="98"/>
      <c r="L412" s="98"/>
      <c r="M412" s="98"/>
      <c r="N412" s="98"/>
      <c r="O412" s="98"/>
      <c r="P412" s="98"/>
      <c r="Q412" s="98"/>
      <c r="R412" s="98"/>
      <c r="S412" s="98"/>
      <c r="T412" s="98"/>
      <c r="U412" s="98"/>
      <c r="V412" s="98"/>
      <c r="W412" s="98"/>
      <c r="X412" s="98"/>
      <c r="Y412" s="98"/>
      <c r="Z412" s="98"/>
      <c r="AA412" s="98"/>
      <c r="AB412" s="98"/>
      <c r="AC412" s="98"/>
      <c r="AD412" s="98"/>
      <c r="AE412" s="98"/>
      <c r="AF412" s="98"/>
      <c r="AG412" s="98"/>
      <c r="AH412" s="98"/>
      <c r="AI412" s="98"/>
      <c r="AJ412" s="98"/>
      <c r="AK412" s="98"/>
      <c r="AL412" s="98"/>
      <c r="AM412" s="156"/>
      <c r="BH412" s="1" t="s">
        <v>28</v>
      </c>
    </row>
    <row r="413" spans="1:61" ht="9.75" hidden="1" customHeight="1">
      <c r="A413" s="250"/>
      <c r="B413" s="250"/>
      <c r="C413" s="120" t="s">
        <v>271</v>
      </c>
      <c r="D413" s="121"/>
      <c r="E413" s="121"/>
      <c r="F413" s="121"/>
      <c r="G413" s="121"/>
      <c r="H413" s="121"/>
      <c r="I413" s="122"/>
      <c r="J413" s="260"/>
      <c r="K413" s="260"/>
      <c r="L413" s="260"/>
      <c r="M413" s="260"/>
      <c r="N413" s="260"/>
      <c r="O413" s="260"/>
      <c r="P413" s="260"/>
      <c r="Q413" s="260"/>
      <c r="R413" s="260"/>
      <c r="S413" s="260"/>
      <c r="T413" s="260"/>
      <c r="U413" s="260"/>
      <c r="V413" s="260"/>
      <c r="W413" s="260"/>
      <c r="X413" s="260"/>
      <c r="Y413" s="260"/>
      <c r="Z413" s="260"/>
      <c r="AA413" s="260"/>
      <c r="AB413" s="260"/>
      <c r="AC413" s="260"/>
      <c r="AD413" s="260"/>
      <c r="AE413" s="260"/>
      <c r="AF413" s="260"/>
      <c r="AG413" s="260"/>
      <c r="AH413" s="260"/>
      <c r="AI413" s="260"/>
      <c r="AJ413" s="260"/>
      <c r="AK413" s="260"/>
      <c r="AL413" s="260"/>
      <c r="AM413" s="260"/>
      <c r="BG413" s="1" t="s">
        <v>284</v>
      </c>
      <c r="BH413" s="1">
        <v>81</v>
      </c>
      <c r="BI413" s="1" t="str">
        <f>"ITEM"&amp;BH413&amp; BG413 &amp;"="&amp; IF(TRIM($J413)="","",$J413)</f>
        <v>ITEM81#KBN2_6=</v>
      </c>
    </row>
    <row r="414" spans="1:61" ht="9.75" hidden="1" customHeight="1">
      <c r="A414" s="250"/>
      <c r="B414" s="250"/>
      <c r="C414" s="141"/>
      <c r="D414" s="142"/>
      <c r="E414" s="142"/>
      <c r="F414" s="142"/>
      <c r="G414" s="142"/>
      <c r="H414" s="142"/>
      <c r="I414" s="143"/>
      <c r="J414" s="27"/>
      <c r="K414" s="27"/>
      <c r="L414" s="27"/>
      <c r="M414" s="27"/>
      <c r="N414" s="27"/>
      <c r="O414" s="27"/>
      <c r="P414" s="27"/>
      <c r="Q414" s="27"/>
      <c r="R414" s="27"/>
      <c r="S414" s="27"/>
      <c r="T414" s="27"/>
      <c r="U414" s="27"/>
      <c r="V414" s="27"/>
      <c r="W414" s="27"/>
      <c r="X414" s="27"/>
      <c r="Y414" s="27"/>
      <c r="Z414" s="27"/>
      <c r="AA414" s="27"/>
      <c r="AB414" s="27"/>
      <c r="AC414" s="27"/>
      <c r="AD414" s="27"/>
      <c r="AE414" s="27"/>
      <c r="AF414" s="27"/>
      <c r="AG414" s="27"/>
      <c r="AH414" s="27"/>
      <c r="AI414" s="27"/>
      <c r="AJ414" s="27"/>
      <c r="AK414" s="27"/>
      <c r="AL414" s="27"/>
      <c r="AM414" s="27"/>
      <c r="BH414" s="1" t="s">
        <v>28</v>
      </c>
    </row>
    <row r="415" spans="1:61" ht="9.75" hidden="1" customHeight="1">
      <c r="A415" s="250"/>
      <c r="B415" s="250"/>
      <c r="C415" s="123"/>
      <c r="D415" s="124"/>
      <c r="E415" s="124"/>
      <c r="F415" s="124"/>
      <c r="G415" s="124"/>
      <c r="H415" s="124"/>
      <c r="I415" s="125"/>
      <c r="J415" s="27"/>
      <c r="K415" s="27"/>
      <c r="L415" s="27"/>
      <c r="M415" s="27"/>
      <c r="N415" s="27"/>
      <c r="O415" s="27"/>
      <c r="P415" s="27"/>
      <c r="Q415" s="27"/>
      <c r="R415" s="27"/>
      <c r="S415" s="27"/>
      <c r="T415" s="27"/>
      <c r="U415" s="27"/>
      <c r="V415" s="27"/>
      <c r="W415" s="27"/>
      <c r="X415" s="27"/>
      <c r="Y415" s="27"/>
      <c r="Z415" s="27"/>
      <c r="AA415" s="27"/>
      <c r="AB415" s="27"/>
      <c r="AC415" s="27"/>
      <c r="AD415" s="27"/>
      <c r="AE415" s="27"/>
      <c r="AF415" s="27"/>
      <c r="AG415" s="27"/>
      <c r="AH415" s="27"/>
      <c r="AI415" s="27"/>
      <c r="AJ415" s="27"/>
      <c r="AK415" s="27"/>
      <c r="AL415" s="27"/>
      <c r="AM415" s="27"/>
      <c r="BH415" s="1" t="s">
        <v>28</v>
      </c>
    </row>
    <row r="416" spans="1:61" ht="9.75" hidden="1" customHeight="1">
      <c r="A416" s="250"/>
      <c r="B416" s="250"/>
      <c r="C416" s="120" t="s">
        <v>272</v>
      </c>
      <c r="D416" s="121"/>
      <c r="E416" s="121"/>
      <c r="F416" s="121"/>
      <c r="G416" s="121"/>
      <c r="H416" s="121"/>
      <c r="I416" s="122"/>
      <c r="J416" s="136"/>
      <c r="K416" s="126"/>
      <c r="L416" s="126"/>
      <c r="M416" s="126"/>
      <c r="N416" s="126"/>
      <c r="O416" s="126"/>
      <c r="P416" s="126"/>
      <c r="Q416" s="126"/>
      <c r="R416" s="126"/>
      <c r="S416" s="126"/>
      <c r="T416" s="126"/>
      <c r="U416" s="126"/>
      <c r="V416" s="126"/>
      <c r="W416" s="126"/>
      <c r="X416" s="126"/>
      <c r="Y416" s="126"/>
      <c r="Z416" s="126"/>
      <c r="AA416" s="126"/>
      <c r="AB416" s="126"/>
      <c r="AC416" s="126"/>
      <c r="AD416" s="126"/>
      <c r="AE416" s="126"/>
      <c r="AF416" s="126"/>
      <c r="AG416" s="126"/>
      <c r="AH416" s="126"/>
      <c r="AI416" s="126"/>
      <c r="AJ416" s="126"/>
      <c r="AK416" s="126"/>
      <c r="AL416" s="126"/>
      <c r="AM416" s="127"/>
      <c r="BG416" s="1" t="s">
        <v>284</v>
      </c>
      <c r="BH416" s="1">
        <v>82</v>
      </c>
      <c r="BI416" s="1" t="str">
        <f>"ITEM"&amp;BH416&amp; BG416 &amp;"="&amp; IF(TRIM($J416)="","",$J416)</f>
        <v>ITEM82#KBN2_6=</v>
      </c>
    </row>
    <row r="417" spans="1:61" ht="9.75" hidden="1" customHeight="1">
      <c r="A417" s="250"/>
      <c r="B417" s="250"/>
      <c r="C417" s="141"/>
      <c r="D417" s="142"/>
      <c r="E417" s="142"/>
      <c r="F417" s="142"/>
      <c r="G417" s="142"/>
      <c r="H417" s="142"/>
      <c r="I417" s="143"/>
      <c r="J417" s="150"/>
      <c r="K417" s="151"/>
      <c r="L417" s="151"/>
      <c r="M417" s="151"/>
      <c r="N417" s="151"/>
      <c r="O417" s="151"/>
      <c r="P417" s="151"/>
      <c r="Q417" s="151"/>
      <c r="R417" s="151"/>
      <c r="S417" s="151"/>
      <c r="T417" s="151"/>
      <c r="U417" s="151"/>
      <c r="V417" s="151"/>
      <c r="W417" s="151"/>
      <c r="X417" s="151"/>
      <c r="Y417" s="151"/>
      <c r="Z417" s="151"/>
      <c r="AA417" s="151"/>
      <c r="AB417" s="151"/>
      <c r="AC417" s="151"/>
      <c r="AD417" s="151"/>
      <c r="AE417" s="151"/>
      <c r="AF417" s="151"/>
      <c r="AG417" s="151"/>
      <c r="AH417" s="151"/>
      <c r="AI417" s="151"/>
      <c r="AJ417" s="151"/>
      <c r="AK417" s="151"/>
      <c r="AL417" s="151"/>
      <c r="AM417" s="152"/>
      <c r="BH417" s="1" t="s">
        <v>28</v>
      </c>
    </row>
    <row r="418" spans="1:61" ht="9.75" hidden="1" customHeight="1" thickBot="1">
      <c r="A418" s="261"/>
      <c r="B418" s="261"/>
      <c r="C418" s="141"/>
      <c r="D418" s="142"/>
      <c r="E418" s="142"/>
      <c r="F418" s="142"/>
      <c r="G418" s="142"/>
      <c r="H418" s="142"/>
      <c r="I418" s="143"/>
      <c r="J418" s="137"/>
      <c r="K418" s="128"/>
      <c r="L418" s="128"/>
      <c r="M418" s="128"/>
      <c r="N418" s="128"/>
      <c r="O418" s="128"/>
      <c r="P418" s="128"/>
      <c r="Q418" s="128"/>
      <c r="R418" s="128"/>
      <c r="S418" s="128"/>
      <c r="T418" s="128"/>
      <c r="U418" s="128"/>
      <c r="V418" s="128"/>
      <c r="W418" s="128"/>
      <c r="X418" s="128"/>
      <c r="Y418" s="128"/>
      <c r="Z418" s="128"/>
      <c r="AA418" s="128"/>
      <c r="AB418" s="128"/>
      <c r="AC418" s="128"/>
      <c r="AD418" s="128"/>
      <c r="AE418" s="128"/>
      <c r="AF418" s="128"/>
      <c r="AG418" s="128"/>
      <c r="AH418" s="128"/>
      <c r="AI418" s="128"/>
      <c r="AJ418" s="128"/>
      <c r="AK418" s="128"/>
      <c r="AL418" s="128"/>
      <c r="AM418" s="129"/>
      <c r="BH418" s="1" t="s">
        <v>28</v>
      </c>
    </row>
    <row r="419" spans="1:61" ht="9.75" hidden="1" customHeight="1">
      <c r="A419" s="254" t="s">
        <v>285</v>
      </c>
      <c r="B419" s="255"/>
      <c r="C419" s="255"/>
      <c r="D419" s="255"/>
      <c r="E419" s="255"/>
      <c r="F419" s="255"/>
      <c r="G419" s="255"/>
      <c r="H419" s="255"/>
      <c r="I419" s="256"/>
      <c r="J419" s="233"/>
      <c r="K419" s="234"/>
      <c r="L419" s="234"/>
      <c r="M419" s="234"/>
      <c r="N419" s="234"/>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5"/>
      <c r="BG419" s="1" t="s">
        <v>286</v>
      </c>
      <c r="BH419" s="1">
        <v>64</v>
      </c>
      <c r="BI419" s="1" t="str">
        <f>"ITEM"&amp;BH419&amp; BG419 &amp;"="&amp; IF(TRIM($J419)="","",$J419)</f>
        <v>ITEM64#KBN2_7=</v>
      </c>
    </row>
    <row r="420" spans="1:61" ht="9.75" hidden="1" customHeight="1" thickBot="1">
      <c r="A420" s="230"/>
      <c r="B420" s="231"/>
      <c r="C420" s="231"/>
      <c r="D420" s="231"/>
      <c r="E420" s="231"/>
      <c r="F420" s="231"/>
      <c r="G420" s="231"/>
      <c r="H420" s="231"/>
      <c r="I420" s="232"/>
      <c r="J420" s="236"/>
      <c r="K420" s="237"/>
      <c r="L420" s="237"/>
      <c r="M420" s="237"/>
      <c r="N420" s="237"/>
      <c r="O420" s="237"/>
      <c r="P420" s="237"/>
      <c r="Q420" s="237"/>
      <c r="R420" s="237"/>
      <c r="S420" s="237"/>
      <c r="T420" s="237"/>
      <c r="U420" s="237"/>
      <c r="V420" s="237"/>
      <c r="W420" s="237"/>
      <c r="X420" s="237"/>
      <c r="Y420" s="237"/>
      <c r="Z420" s="237"/>
      <c r="AA420" s="237"/>
      <c r="AB420" s="237"/>
      <c r="AC420" s="237"/>
      <c r="AD420" s="237"/>
      <c r="AE420" s="237"/>
      <c r="AF420" s="237"/>
      <c r="AG420" s="237"/>
      <c r="AH420" s="237"/>
      <c r="AI420" s="237"/>
      <c r="AJ420" s="237"/>
      <c r="AK420" s="237"/>
      <c r="AL420" s="237"/>
      <c r="AM420" s="238"/>
      <c r="BH420" s="1" t="s">
        <v>28</v>
      </c>
    </row>
    <row r="421" spans="1:61" ht="9.75" hidden="1" customHeight="1">
      <c r="A421" s="257" t="s">
        <v>248</v>
      </c>
      <c r="B421" s="258"/>
      <c r="C421" s="258"/>
      <c r="D421" s="258"/>
      <c r="E421" s="258"/>
      <c r="F421" s="258"/>
      <c r="G421" s="258"/>
      <c r="H421" s="258"/>
      <c r="I421" s="259"/>
      <c r="J421" s="239"/>
      <c r="K421" s="239"/>
      <c r="L421" s="239"/>
      <c r="M421" s="239"/>
      <c r="N421" s="239"/>
      <c r="O421" s="239"/>
      <c r="P421" s="239"/>
      <c r="Q421" s="239"/>
      <c r="R421" s="239"/>
      <c r="S421" s="239"/>
      <c r="T421" s="239"/>
      <c r="U421" s="239"/>
      <c r="V421" s="239"/>
      <c r="W421" s="239"/>
      <c r="X421" s="239"/>
      <c r="Y421" s="239"/>
      <c r="Z421" s="239"/>
      <c r="AA421" s="239"/>
      <c r="AB421" s="239"/>
      <c r="AC421" s="239"/>
      <c r="AD421" s="239"/>
      <c r="AE421" s="239"/>
      <c r="AF421" s="239"/>
      <c r="AG421" s="239"/>
      <c r="AH421" s="239"/>
      <c r="AI421" s="239"/>
      <c r="AJ421" s="239"/>
      <c r="AK421" s="239"/>
      <c r="AL421" s="239"/>
      <c r="AM421" s="239"/>
      <c r="BG421" s="1" t="s">
        <v>286</v>
      </c>
      <c r="BH421" s="1">
        <v>65</v>
      </c>
      <c r="BI421" s="1" t="str">
        <f>"ITEM"&amp;BH421&amp; BG421 &amp;"="&amp; IF(TRIM($J421)="","",$J421)</f>
        <v>ITEM65#KBN2_7=</v>
      </c>
    </row>
    <row r="422" spans="1:61" ht="9.75" hidden="1" customHeight="1">
      <c r="A422" s="123"/>
      <c r="B422" s="124"/>
      <c r="C422" s="124"/>
      <c r="D422" s="124"/>
      <c r="E422" s="124"/>
      <c r="F422" s="124"/>
      <c r="G422" s="124"/>
      <c r="H422" s="124"/>
      <c r="I422" s="125"/>
      <c r="J422" s="27"/>
      <c r="K422" s="27"/>
      <c r="L422" s="27"/>
      <c r="M422" s="27"/>
      <c r="N422" s="27"/>
      <c r="O422" s="27"/>
      <c r="P422" s="27"/>
      <c r="Q422" s="27"/>
      <c r="R422" s="27"/>
      <c r="S422" s="27"/>
      <c r="T422" s="27"/>
      <c r="U422" s="27"/>
      <c r="V422" s="27"/>
      <c r="W422" s="27"/>
      <c r="X422" s="27"/>
      <c r="Y422" s="27"/>
      <c r="Z422" s="27"/>
      <c r="AA422" s="27"/>
      <c r="AB422" s="27"/>
      <c r="AC422" s="27"/>
      <c r="AD422" s="27"/>
      <c r="AE422" s="27"/>
      <c r="AF422" s="27"/>
      <c r="AG422" s="27"/>
      <c r="AH422" s="27"/>
      <c r="AI422" s="27"/>
      <c r="AJ422" s="27"/>
      <c r="AK422" s="27"/>
      <c r="AL422" s="27"/>
      <c r="AM422" s="27"/>
      <c r="BH422" s="1" t="s">
        <v>28</v>
      </c>
    </row>
    <row r="423" spans="1:61" ht="9.75" hidden="1" customHeight="1">
      <c r="A423" s="120" t="s">
        <v>249</v>
      </c>
      <c r="B423" s="121"/>
      <c r="C423" s="121"/>
      <c r="D423" s="121"/>
      <c r="E423" s="121"/>
      <c r="F423" s="121"/>
      <c r="G423" s="121"/>
      <c r="H423" s="121"/>
      <c r="I423" s="122"/>
      <c r="J423" s="158"/>
      <c r="K423" s="154"/>
      <c r="L423" s="154"/>
      <c r="M423" s="154"/>
      <c r="N423" s="154"/>
      <c r="O423" s="154"/>
      <c r="P423" s="154"/>
      <c r="Q423" s="154"/>
      <c r="R423" s="154"/>
      <c r="S423" s="154"/>
      <c r="T423" s="154"/>
      <c r="U423" s="154"/>
      <c r="V423" s="154" t="s">
        <v>36</v>
      </c>
      <c r="W423" s="154"/>
      <c r="X423" s="154"/>
      <c r="Y423" s="154"/>
      <c r="Z423" s="154"/>
      <c r="AA423" s="154"/>
      <c r="AB423" s="154"/>
      <c r="AC423" s="154"/>
      <c r="AD423" s="154"/>
      <c r="AE423" s="154"/>
      <c r="AF423" s="154"/>
      <c r="AG423" s="154"/>
      <c r="AH423" s="154"/>
      <c r="AI423" s="154"/>
      <c r="AJ423" s="154"/>
      <c r="AK423" s="154"/>
      <c r="AL423" s="154"/>
      <c r="AM423" s="155"/>
      <c r="BE423" s="1" t="str">
        <f ca="1">MID(CELL("address",$CG$2),2,2)</f>
        <v>CG</v>
      </c>
      <c r="BF423" s="1" t="str">
        <f>IF(TRIM($K424)="","",IF(ISERROR(MATCH($K424,$CG$3:$CG$4,0)),"INPUT_ERROR",MATCH($K424,$CG$3:$CG$4,0)))</f>
        <v/>
      </c>
      <c r="BG423" s="1" t="s">
        <v>286</v>
      </c>
      <c r="BH423" s="1">
        <v>66</v>
      </c>
      <c r="BI423" s="1" t="str">
        <f>"ITEM"&amp; BH423&amp; BG423 &amp;"="&amp; $BF423</f>
        <v>ITEM66#KBN2_7=</v>
      </c>
    </row>
    <row r="424" spans="1:61" ht="9.75" hidden="1" customHeight="1">
      <c r="A424" s="141"/>
      <c r="B424" s="142"/>
      <c r="C424" s="142"/>
      <c r="D424" s="142"/>
      <c r="E424" s="142"/>
      <c r="F424" s="142"/>
      <c r="G424" s="142"/>
      <c r="H424" s="142"/>
      <c r="I424" s="143"/>
      <c r="J424" s="144" t="s">
        <v>37</v>
      </c>
      <c r="K424" s="145"/>
      <c r="L424" s="145"/>
      <c r="M424" s="145"/>
      <c r="N424" s="145"/>
      <c r="O424" s="145"/>
      <c r="P424" s="145"/>
      <c r="Q424" s="145"/>
      <c r="R424" s="145"/>
      <c r="S424" s="145"/>
      <c r="T424" s="82" t="s">
        <v>38</v>
      </c>
      <c r="U424" s="82"/>
      <c r="V424" s="82" t="s">
        <v>250</v>
      </c>
      <c r="W424" s="82"/>
      <c r="X424" s="82"/>
      <c r="Y424" s="82"/>
      <c r="Z424" s="82"/>
      <c r="AA424" s="82"/>
      <c r="AB424" s="82"/>
      <c r="AC424" s="82"/>
      <c r="AD424" s="82"/>
      <c r="AE424" s="82"/>
      <c r="AF424" s="82"/>
      <c r="AG424" s="82"/>
      <c r="AH424" s="82"/>
      <c r="AI424" s="82"/>
      <c r="AJ424" s="82"/>
      <c r="AK424" s="82"/>
      <c r="AL424" s="82"/>
      <c r="AM424" s="138"/>
    </row>
    <row r="425" spans="1:61" ht="9.75" hidden="1" customHeight="1">
      <c r="A425" s="141"/>
      <c r="B425" s="142"/>
      <c r="C425" s="142"/>
      <c r="D425" s="142"/>
      <c r="E425" s="142"/>
      <c r="F425" s="142"/>
      <c r="G425" s="142"/>
      <c r="H425" s="142"/>
      <c r="I425" s="143"/>
      <c r="J425" s="144"/>
      <c r="K425" s="145"/>
      <c r="L425" s="145"/>
      <c r="M425" s="145"/>
      <c r="N425" s="145"/>
      <c r="O425" s="145"/>
      <c r="P425" s="145"/>
      <c r="Q425" s="145"/>
      <c r="R425" s="145"/>
      <c r="S425" s="145"/>
      <c r="T425" s="82"/>
      <c r="U425" s="82"/>
      <c r="V425" s="82" t="s">
        <v>251</v>
      </c>
      <c r="W425" s="82"/>
      <c r="X425" s="82"/>
      <c r="Y425" s="82"/>
      <c r="Z425" s="82"/>
      <c r="AA425" s="82"/>
      <c r="AB425" s="82"/>
      <c r="AC425" s="82"/>
      <c r="AD425" s="82"/>
      <c r="AE425" s="82"/>
      <c r="AF425" s="82"/>
      <c r="AG425" s="82"/>
      <c r="AH425" s="82"/>
      <c r="AI425" s="82"/>
      <c r="AJ425" s="82"/>
      <c r="AK425" s="82"/>
      <c r="AL425" s="82"/>
      <c r="AM425" s="138"/>
    </row>
    <row r="426" spans="1:61" ht="9.75" hidden="1" customHeight="1">
      <c r="A426" s="141"/>
      <c r="B426" s="142"/>
      <c r="C426" s="142"/>
      <c r="D426" s="142"/>
      <c r="E426" s="142"/>
      <c r="F426" s="142"/>
      <c r="G426" s="142"/>
      <c r="H426" s="142"/>
      <c r="I426" s="143"/>
      <c r="J426" s="157"/>
      <c r="K426" s="98"/>
      <c r="L426" s="98"/>
      <c r="M426" s="98"/>
      <c r="N426" s="98"/>
      <c r="O426" s="98"/>
      <c r="P426" s="98"/>
      <c r="Q426" s="98"/>
      <c r="R426" s="98"/>
      <c r="S426" s="98"/>
      <c r="T426" s="98"/>
      <c r="U426" s="98"/>
      <c r="V426" s="98"/>
      <c r="W426" s="98"/>
      <c r="X426" s="98"/>
      <c r="Y426" s="98"/>
      <c r="Z426" s="98"/>
      <c r="AA426" s="98"/>
      <c r="AB426" s="98"/>
      <c r="AC426" s="98"/>
      <c r="AD426" s="98"/>
      <c r="AE426" s="98"/>
      <c r="AF426" s="98"/>
      <c r="AG426" s="98"/>
      <c r="AH426" s="98"/>
      <c r="AI426" s="98"/>
      <c r="AJ426" s="98"/>
      <c r="AK426" s="98"/>
      <c r="AL426" s="98"/>
      <c r="AM426" s="156"/>
    </row>
    <row r="427" spans="1:61" ht="9.75" hidden="1" customHeight="1">
      <c r="A427" s="141"/>
      <c r="B427" s="142"/>
      <c r="C427" s="143"/>
      <c r="D427" s="120" t="s">
        <v>252</v>
      </c>
      <c r="E427" s="121"/>
      <c r="F427" s="121"/>
      <c r="G427" s="121"/>
      <c r="H427" s="121"/>
      <c r="I427" s="122"/>
      <c r="J427" s="158"/>
      <c r="K427" s="154"/>
      <c r="L427" s="154"/>
      <c r="M427" s="154"/>
      <c r="N427" s="154"/>
      <c r="O427" s="154"/>
      <c r="P427" s="154"/>
      <c r="Q427" s="154"/>
      <c r="R427" s="154"/>
      <c r="S427" s="154"/>
      <c r="T427" s="154"/>
      <c r="U427" s="154"/>
      <c r="V427" s="154" t="s">
        <v>36</v>
      </c>
      <c r="W427" s="154"/>
      <c r="X427" s="154"/>
      <c r="Y427" s="154"/>
      <c r="Z427" s="154"/>
      <c r="AA427" s="154"/>
      <c r="AB427" s="154"/>
      <c r="AC427" s="154"/>
      <c r="AD427" s="154"/>
      <c r="AE427" s="154"/>
      <c r="AF427" s="154"/>
      <c r="AG427" s="154"/>
      <c r="AH427" s="154"/>
      <c r="AI427" s="154"/>
      <c r="AJ427" s="154"/>
      <c r="AK427" s="154"/>
      <c r="AL427" s="154"/>
      <c r="AM427" s="155"/>
      <c r="BE427" s="1" t="str">
        <f ca="1">MID(CELL("address",$CB$2),2,2)</f>
        <v>CB</v>
      </c>
      <c r="BF427" s="1" t="str">
        <f>IF(TRIM($K429)="","",IF(ISERROR(MATCH($K429,$CB$3:$CB$7,0)),"INPUT_ERROR",MATCH($K429,$CB$3:$CB$7,0)))</f>
        <v/>
      </c>
      <c r="BG427" s="1" t="s">
        <v>286</v>
      </c>
      <c r="BH427" s="1">
        <v>67</v>
      </c>
      <c r="BI427" s="1" t="str">
        <f>"ITEM"&amp; BH427&amp; BG427 &amp;"="&amp; $BF427</f>
        <v>ITEM67#KBN2_7=</v>
      </c>
    </row>
    <row r="428" spans="1:61" ht="9.75" hidden="1" customHeight="1">
      <c r="A428" s="141"/>
      <c r="B428" s="142"/>
      <c r="C428" s="143"/>
      <c r="D428" s="141"/>
      <c r="E428" s="142"/>
      <c r="F428" s="142"/>
      <c r="G428" s="142"/>
      <c r="H428" s="142"/>
      <c r="I428" s="143"/>
      <c r="J428" s="189"/>
      <c r="K428" s="82"/>
      <c r="L428" s="82"/>
      <c r="M428" s="82"/>
      <c r="N428" s="82"/>
      <c r="O428" s="82"/>
      <c r="P428" s="82"/>
      <c r="Q428" s="82"/>
      <c r="R428" s="82"/>
      <c r="S428" s="82"/>
      <c r="T428" s="82"/>
      <c r="U428" s="82"/>
      <c r="V428" s="82" t="s">
        <v>163</v>
      </c>
      <c r="W428" s="82"/>
      <c r="X428" s="82"/>
      <c r="Y428" s="82"/>
      <c r="Z428" s="82"/>
      <c r="AA428" s="82"/>
      <c r="AB428" s="82"/>
      <c r="AC428" s="82"/>
      <c r="AD428" s="82"/>
      <c r="AE428" s="82"/>
      <c r="AF428" s="82"/>
      <c r="AG428" s="82"/>
      <c r="AH428" s="82"/>
      <c r="AI428" s="82"/>
      <c r="AJ428" s="82"/>
      <c r="AK428" s="82"/>
      <c r="AL428" s="82"/>
      <c r="AM428" s="138"/>
      <c r="BH428" s="1" t="s">
        <v>28</v>
      </c>
    </row>
    <row r="429" spans="1:61" ht="9.75" hidden="1" customHeight="1">
      <c r="A429" s="141"/>
      <c r="B429" s="142"/>
      <c r="C429" s="143"/>
      <c r="D429" s="141"/>
      <c r="E429" s="142"/>
      <c r="F429" s="142"/>
      <c r="G429" s="142"/>
      <c r="H429" s="142"/>
      <c r="I429" s="143"/>
      <c r="J429" s="144" t="s">
        <v>37</v>
      </c>
      <c r="K429" s="145"/>
      <c r="L429" s="145"/>
      <c r="M429" s="145"/>
      <c r="N429" s="145"/>
      <c r="O429" s="145"/>
      <c r="P429" s="145"/>
      <c r="Q429" s="145"/>
      <c r="R429" s="145"/>
      <c r="S429" s="145"/>
      <c r="T429" s="82" t="s">
        <v>38</v>
      </c>
      <c r="U429" s="82"/>
      <c r="V429" s="82" t="s">
        <v>253</v>
      </c>
      <c r="W429" s="82"/>
      <c r="X429" s="82"/>
      <c r="Y429" s="82"/>
      <c r="Z429" s="82"/>
      <c r="AA429" s="82"/>
      <c r="AB429" s="82"/>
      <c r="AC429" s="82"/>
      <c r="AD429" s="82"/>
      <c r="AE429" s="82"/>
      <c r="AF429" s="82"/>
      <c r="AG429" s="82"/>
      <c r="AH429" s="82"/>
      <c r="AI429" s="82"/>
      <c r="AJ429" s="82"/>
      <c r="AK429" s="82"/>
      <c r="AL429" s="82"/>
      <c r="AM429" s="138"/>
      <c r="BH429" s="1" t="s">
        <v>28</v>
      </c>
    </row>
    <row r="430" spans="1:61" ht="9.75" hidden="1" customHeight="1">
      <c r="A430" s="141"/>
      <c r="B430" s="142"/>
      <c r="C430" s="143"/>
      <c r="D430" s="141"/>
      <c r="E430" s="142"/>
      <c r="F430" s="142"/>
      <c r="G430" s="142"/>
      <c r="H430" s="142"/>
      <c r="I430" s="143"/>
      <c r="J430" s="144"/>
      <c r="K430" s="145"/>
      <c r="L430" s="145"/>
      <c r="M430" s="145"/>
      <c r="N430" s="145"/>
      <c r="O430" s="145"/>
      <c r="P430" s="145"/>
      <c r="Q430" s="145"/>
      <c r="R430" s="145"/>
      <c r="S430" s="145"/>
      <c r="T430" s="82"/>
      <c r="U430" s="82"/>
      <c r="V430" s="82" t="s">
        <v>254</v>
      </c>
      <c r="W430" s="82"/>
      <c r="X430" s="82"/>
      <c r="Y430" s="82"/>
      <c r="Z430" s="82"/>
      <c r="AA430" s="82"/>
      <c r="AB430" s="82"/>
      <c r="AC430" s="82"/>
      <c r="AD430" s="82"/>
      <c r="AE430" s="82"/>
      <c r="AF430" s="82"/>
      <c r="AG430" s="82"/>
      <c r="AH430" s="82"/>
      <c r="AI430" s="82"/>
      <c r="AJ430" s="82"/>
      <c r="AK430" s="82"/>
      <c r="AL430" s="82"/>
      <c r="AM430" s="138"/>
      <c r="BH430" s="1" t="s">
        <v>28</v>
      </c>
    </row>
    <row r="431" spans="1:61" ht="9.75" hidden="1" customHeight="1">
      <c r="A431" s="141"/>
      <c r="B431" s="142"/>
      <c r="C431" s="143"/>
      <c r="D431" s="141"/>
      <c r="E431" s="142"/>
      <c r="F431" s="142"/>
      <c r="G431" s="142"/>
      <c r="H431" s="142"/>
      <c r="I431" s="143"/>
      <c r="J431" s="189"/>
      <c r="K431" s="82"/>
      <c r="L431" s="82"/>
      <c r="M431" s="82"/>
      <c r="N431" s="82"/>
      <c r="O431" s="82"/>
      <c r="P431" s="82"/>
      <c r="Q431" s="82"/>
      <c r="R431" s="82"/>
      <c r="S431" s="82"/>
      <c r="T431" s="82"/>
      <c r="U431" s="82"/>
      <c r="V431" s="82" t="s">
        <v>255</v>
      </c>
      <c r="W431" s="82"/>
      <c r="X431" s="82"/>
      <c r="Y431" s="82"/>
      <c r="Z431" s="82"/>
      <c r="AA431" s="82"/>
      <c r="AB431" s="82"/>
      <c r="AC431" s="82"/>
      <c r="AD431" s="82"/>
      <c r="AE431" s="82"/>
      <c r="AF431" s="82"/>
      <c r="AG431" s="82"/>
      <c r="AH431" s="82"/>
      <c r="AI431" s="82"/>
      <c r="AJ431" s="82"/>
      <c r="AK431" s="82"/>
      <c r="AL431" s="82"/>
      <c r="AM431" s="138"/>
      <c r="BH431" s="1" t="s">
        <v>28</v>
      </c>
    </row>
    <row r="432" spans="1:61" ht="9.75" hidden="1" customHeight="1">
      <c r="A432" s="141"/>
      <c r="B432" s="142"/>
      <c r="C432" s="143"/>
      <c r="D432" s="123"/>
      <c r="E432" s="124"/>
      <c r="F432" s="124"/>
      <c r="G432" s="124"/>
      <c r="H432" s="124"/>
      <c r="I432" s="125"/>
      <c r="J432" s="157"/>
      <c r="K432" s="98"/>
      <c r="L432" s="98"/>
      <c r="M432" s="98"/>
      <c r="N432" s="98"/>
      <c r="O432" s="98"/>
      <c r="P432" s="98"/>
      <c r="Q432" s="98"/>
      <c r="R432" s="98"/>
      <c r="S432" s="98"/>
      <c r="T432" s="98"/>
      <c r="U432" s="98"/>
      <c r="V432" s="98" t="s">
        <v>256</v>
      </c>
      <c r="W432" s="98"/>
      <c r="X432" s="98"/>
      <c r="Y432" s="98"/>
      <c r="Z432" s="98"/>
      <c r="AA432" s="98"/>
      <c r="AB432" s="98"/>
      <c r="AC432" s="98"/>
      <c r="AD432" s="98"/>
      <c r="AE432" s="98"/>
      <c r="AF432" s="98"/>
      <c r="AG432" s="98"/>
      <c r="AH432" s="98"/>
      <c r="AI432" s="98"/>
      <c r="AJ432" s="98"/>
      <c r="AK432" s="98"/>
      <c r="AL432" s="98"/>
      <c r="AM432" s="156"/>
      <c r="BH432" s="1" t="s">
        <v>28</v>
      </c>
    </row>
    <row r="433" spans="1:61" ht="9.75" hidden="1" customHeight="1">
      <c r="A433" s="141"/>
      <c r="B433" s="142"/>
      <c r="C433" s="143"/>
      <c r="D433" s="120" t="s">
        <v>257</v>
      </c>
      <c r="E433" s="121"/>
      <c r="F433" s="121"/>
      <c r="G433" s="121"/>
      <c r="H433" s="121"/>
      <c r="I433" s="122"/>
      <c r="J433" s="136"/>
      <c r="K433" s="126"/>
      <c r="L433" s="126"/>
      <c r="M433" s="126"/>
      <c r="N433" s="126"/>
      <c r="O433" s="126"/>
      <c r="P433" s="126"/>
      <c r="Q433" s="126"/>
      <c r="R433" s="126"/>
      <c r="S433" s="126"/>
      <c r="T433" s="126"/>
      <c r="U433" s="126"/>
      <c r="V433" s="126"/>
      <c r="W433" s="126"/>
      <c r="X433" s="126"/>
      <c r="Y433" s="126"/>
      <c r="Z433" s="126"/>
      <c r="AA433" s="126"/>
      <c r="AB433" s="126"/>
      <c r="AC433" s="126"/>
      <c r="AD433" s="126"/>
      <c r="AE433" s="126"/>
      <c r="AF433" s="126"/>
      <c r="AG433" s="126"/>
      <c r="AH433" s="126"/>
      <c r="AI433" s="126"/>
      <c r="AJ433" s="126"/>
      <c r="AK433" s="126"/>
      <c r="AL433" s="126"/>
      <c r="AM433" s="127"/>
      <c r="BG433" s="1" t="s">
        <v>286</v>
      </c>
      <c r="BH433" s="1">
        <v>68</v>
      </c>
      <c r="BI433" s="1" t="str">
        <f>"ITEM"&amp;BH433&amp; BG433 &amp;"="&amp; IF(TRIM($J433)="","",$J433)</f>
        <v>ITEM68#KBN2_7=</v>
      </c>
    </row>
    <row r="434" spans="1:61" ht="9.75" hidden="1" customHeight="1">
      <c r="A434" s="141"/>
      <c r="B434" s="142"/>
      <c r="C434" s="143"/>
      <c r="D434" s="141"/>
      <c r="E434" s="142"/>
      <c r="F434" s="142"/>
      <c r="G434" s="142"/>
      <c r="H434" s="142"/>
      <c r="I434" s="143"/>
      <c r="J434" s="150"/>
      <c r="K434" s="151"/>
      <c r="L434" s="151"/>
      <c r="M434" s="151"/>
      <c r="N434" s="151"/>
      <c r="O434" s="151"/>
      <c r="P434" s="151"/>
      <c r="Q434" s="151"/>
      <c r="R434" s="151"/>
      <c r="S434" s="151"/>
      <c r="T434" s="151"/>
      <c r="U434" s="151"/>
      <c r="V434" s="151"/>
      <c r="W434" s="151"/>
      <c r="X434" s="151"/>
      <c r="Y434" s="151"/>
      <c r="Z434" s="151"/>
      <c r="AA434" s="151"/>
      <c r="AB434" s="151"/>
      <c r="AC434" s="151"/>
      <c r="AD434" s="151"/>
      <c r="AE434" s="151"/>
      <c r="AF434" s="151"/>
      <c r="AG434" s="151"/>
      <c r="AH434" s="151"/>
      <c r="AI434" s="151"/>
      <c r="AJ434" s="151"/>
      <c r="AK434" s="151"/>
      <c r="AL434" s="151"/>
      <c r="AM434" s="152"/>
      <c r="BH434" s="1" t="s">
        <v>28</v>
      </c>
    </row>
    <row r="435" spans="1:61" ht="9.75" hidden="1" customHeight="1">
      <c r="A435" s="141"/>
      <c r="B435" s="142"/>
      <c r="C435" s="143"/>
      <c r="D435" s="123"/>
      <c r="E435" s="124"/>
      <c r="F435" s="124"/>
      <c r="G435" s="124"/>
      <c r="H435" s="124"/>
      <c r="I435" s="125"/>
      <c r="J435" s="150"/>
      <c r="K435" s="151"/>
      <c r="L435" s="151"/>
      <c r="M435" s="151"/>
      <c r="N435" s="151"/>
      <c r="O435" s="151"/>
      <c r="P435" s="151"/>
      <c r="Q435" s="151"/>
      <c r="R435" s="151"/>
      <c r="S435" s="151"/>
      <c r="T435" s="151"/>
      <c r="U435" s="151"/>
      <c r="V435" s="151"/>
      <c r="W435" s="151"/>
      <c r="X435" s="151"/>
      <c r="Y435" s="151"/>
      <c r="Z435" s="151"/>
      <c r="AA435" s="151"/>
      <c r="AB435" s="151"/>
      <c r="AC435" s="151"/>
      <c r="AD435" s="151"/>
      <c r="AE435" s="151"/>
      <c r="AF435" s="151"/>
      <c r="AG435" s="151"/>
      <c r="AH435" s="151"/>
      <c r="AI435" s="151"/>
      <c r="AJ435" s="151"/>
      <c r="AK435" s="151"/>
      <c r="AL435" s="151"/>
      <c r="AM435" s="152"/>
    </row>
    <row r="436" spans="1:61" ht="9.75" hidden="1" customHeight="1">
      <c r="A436" s="141"/>
      <c r="B436" s="142"/>
      <c r="C436" s="143"/>
      <c r="D436" s="120" t="s">
        <v>199</v>
      </c>
      <c r="E436" s="121"/>
      <c r="F436" s="121"/>
      <c r="G436" s="121"/>
      <c r="H436" s="121"/>
      <c r="I436" s="122"/>
      <c r="J436" s="136"/>
      <c r="K436" s="126"/>
      <c r="L436" s="126"/>
      <c r="M436" s="126"/>
      <c r="N436" s="126"/>
      <c r="O436" s="126"/>
      <c r="P436" s="126"/>
      <c r="Q436" s="126"/>
      <c r="R436" s="126"/>
      <c r="S436" s="126"/>
      <c r="T436" s="126"/>
      <c r="U436" s="126"/>
      <c r="V436" s="126"/>
      <c r="W436" s="126"/>
      <c r="X436" s="126"/>
      <c r="Y436" s="126"/>
      <c r="Z436" s="126"/>
      <c r="AA436" s="126"/>
      <c r="AB436" s="126"/>
      <c r="AC436" s="126"/>
      <c r="AD436" s="126"/>
      <c r="AE436" s="126"/>
      <c r="AF436" s="126"/>
      <c r="AG436" s="126"/>
      <c r="AH436" s="126"/>
      <c r="AI436" s="126"/>
      <c r="AJ436" s="126"/>
      <c r="AK436" s="126"/>
      <c r="AL436" s="126"/>
      <c r="AM436" s="127"/>
      <c r="BG436" s="1" t="s">
        <v>286</v>
      </c>
      <c r="BH436" s="1">
        <v>69</v>
      </c>
      <c r="BI436" s="1" t="str">
        <f>"ITEM"&amp;BH436&amp; BG436 &amp;"="&amp; IF(TRIM($J436)="","",$J436)</f>
        <v>ITEM69#KBN2_7=</v>
      </c>
    </row>
    <row r="437" spans="1:61" ht="9.75" hidden="1" customHeight="1">
      <c r="A437" s="141"/>
      <c r="B437" s="142"/>
      <c r="C437" s="143"/>
      <c r="D437" s="141"/>
      <c r="E437" s="142"/>
      <c r="F437" s="142"/>
      <c r="G437" s="142"/>
      <c r="H437" s="142"/>
      <c r="I437" s="143"/>
      <c r="J437" s="150"/>
      <c r="K437" s="151"/>
      <c r="L437" s="151"/>
      <c r="M437" s="151"/>
      <c r="N437" s="151"/>
      <c r="O437" s="151"/>
      <c r="P437" s="151"/>
      <c r="Q437" s="151"/>
      <c r="R437" s="151"/>
      <c r="S437" s="151"/>
      <c r="T437" s="151"/>
      <c r="U437" s="151"/>
      <c r="V437" s="151"/>
      <c r="W437" s="151"/>
      <c r="X437" s="151"/>
      <c r="Y437" s="151"/>
      <c r="Z437" s="151"/>
      <c r="AA437" s="151"/>
      <c r="AB437" s="151"/>
      <c r="AC437" s="151"/>
      <c r="AD437" s="151"/>
      <c r="AE437" s="151"/>
      <c r="AF437" s="151"/>
      <c r="AG437" s="151"/>
      <c r="AH437" s="151"/>
      <c r="AI437" s="151"/>
      <c r="AJ437" s="151"/>
      <c r="AK437" s="151"/>
      <c r="AL437" s="151"/>
      <c r="AM437" s="152"/>
      <c r="BH437" s="1" t="s">
        <v>28</v>
      </c>
    </row>
    <row r="438" spans="1:61" ht="9.75" hidden="1" customHeight="1">
      <c r="A438" s="123"/>
      <c r="B438" s="124"/>
      <c r="C438" s="125"/>
      <c r="D438" s="123"/>
      <c r="E438" s="124"/>
      <c r="F438" s="124"/>
      <c r="G438" s="124"/>
      <c r="H438" s="124"/>
      <c r="I438" s="125"/>
      <c r="J438" s="137"/>
      <c r="K438" s="128"/>
      <c r="L438" s="128"/>
      <c r="M438" s="128"/>
      <c r="N438" s="128"/>
      <c r="O438" s="128"/>
      <c r="P438" s="128"/>
      <c r="Q438" s="128"/>
      <c r="R438" s="128"/>
      <c r="S438" s="128"/>
      <c r="T438" s="128"/>
      <c r="U438" s="128"/>
      <c r="V438" s="128"/>
      <c r="W438" s="128"/>
      <c r="X438" s="128"/>
      <c r="Y438" s="128"/>
      <c r="Z438" s="128"/>
      <c r="AA438" s="128"/>
      <c r="AB438" s="128"/>
      <c r="AC438" s="128"/>
      <c r="AD438" s="128"/>
      <c r="AE438" s="128"/>
      <c r="AF438" s="128"/>
      <c r="AG438" s="128"/>
      <c r="AH438" s="128"/>
      <c r="AI438" s="128"/>
      <c r="AJ438" s="128"/>
      <c r="AK438" s="128"/>
      <c r="AL438" s="128"/>
      <c r="AM438" s="129"/>
    </row>
    <row r="439" spans="1:61" ht="9.75" hidden="1" customHeight="1">
      <c r="A439" s="120" t="s">
        <v>258</v>
      </c>
      <c r="B439" s="121"/>
      <c r="C439" s="121"/>
      <c r="D439" s="121"/>
      <c r="E439" s="121"/>
      <c r="F439" s="121"/>
      <c r="G439" s="121"/>
      <c r="H439" s="121"/>
      <c r="I439" s="122"/>
      <c r="J439" s="158"/>
      <c r="K439" s="154"/>
      <c r="L439" s="154"/>
      <c r="M439" s="154"/>
      <c r="N439" s="154"/>
      <c r="O439" s="154"/>
      <c r="P439" s="154"/>
      <c r="Q439" s="154"/>
      <c r="R439" s="154"/>
      <c r="S439" s="154"/>
      <c r="T439" s="154"/>
      <c r="U439" s="154"/>
      <c r="V439" s="154" t="s">
        <v>36</v>
      </c>
      <c r="W439" s="154"/>
      <c r="X439" s="154"/>
      <c r="Y439" s="154"/>
      <c r="Z439" s="154"/>
      <c r="AA439" s="154"/>
      <c r="AB439" s="154"/>
      <c r="AC439" s="154"/>
      <c r="AD439" s="154"/>
      <c r="AE439" s="154"/>
      <c r="AF439" s="154"/>
      <c r="AG439" s="154"/>
      <c r="AH439" s="154"/>
      <c r="AI439" s="154"/>
      <c r="AJ439" s="154"/>
      <c r="AK439" s="154"/>
      <c r="AL439" s="154"/>
      <c r="AM439" s="155"/>
      <c r="BE439" s="1" t="str">
        <f ca="1">MID(CELL("address",$CH$2),2,2)</f>
        <v>CH</v>
      </c>
      <c r="BF439" s="1" t="str">
        <f>IF(TRIM($K440)="","",IF(ISERROR(MATCH($K440,$CH$3:$CH$8,0)),"INPUT_ERROR",MATCH($K440,$CH$3:$CH$8,0)))</f>
        <v/>
      </c>
      <c r="BG439" s="1" t="s">
        <v>286</v>
      </c>
      <c r="BH439" s="1">
        <v>70</v>
      </c>
      <c r="BI439" s="1" t="str">
        <f>"ITEM"&amp; BH439&amp; BG439 &amp;"="&amp; $BF439</f>
        <v>ITEM70#KBN2_7=</v>
      </c>
    </row>
    <row r="440" spans="1:61" ht="9.75" hidden="1" customHeight="1">
      <c r="A440" s="141"/>
      <c r="B440" s="142"/>
      <c r="C440" s="142"/>
      <c r="D440" s="142"/>
      <c r="E440" s="142"/>
      <c r="F440" s="142"/>
      <c r="G440" s="142"/>
      <c r="H440" s="142"/>
      <c r="I440" s="143"/>
      <c r="J440" s="144" t="s">
        <v>37</v>
      </c>
      <c r="K440" s="145"/>
      <c r="L440" s="145"/>
      <c r="M440" s="145"/>
      <c r="N440" s="145"/>
      <c r="O440" s="145"/>
      <c r="P440" s="145"/>
      <c r="Q440" s="145"/>
      <c r="R440" s="145"/>
      <c r="S440" s="145"/>
      <c r="T440" s="82" t="s">
        <v>38</v>
      </c>
      <c r="U440" s="82"/>
      <c r="V440" s="82" t="s">
        <v>259</v>
      </c>
      <c r="W440" s="82"/>
      <c r="X440" s="82"/>
      <c r="Y440" s="82"/>
      <c r="Z440" s="82"/>
      <c r="AA440" s="82"/>
      <c r="AB440" s="82"/>
      <c r="AC440" s="82"/>
      <c r="AD440" s="82"/>
      <c r="AE440" s="82" t="s">
        <v>260</v>
      </c>
      <c r="AF440" s="82"/>
      <c r="AG440" s="82"/>
      <c r="AH440" s="82"/>
      <c r="AI440" s="82"/>
      <c r="AJ440" s="82"/>
      <c r="AK440" s="82"/>
      <c r="AL440" s="82"/>
      <c r="AM440" s="138"/>
      <c r="BH440" s="1" t="s">
        <v>28</v>
      </c>
    </row>
    <row r="441" spans="1:61" ht="9.75" hidden="1" customHeight="1">
      <c r="A441" s="141"/>
      <c r="B441" s="142"/>
      <c r="C441" s="142"/>
      <c r="D441" s="142"/>
      <c r="E441" s="142"/>
      <c r="F441" s="142"/>
      <c r="G441" s="142"/>
      <c r="H441" s="142"/>
      <c r="I441" s="143"/>
      <c r="J441" s="144"/>
      <c r="K441" s="145"/>
      <c r="L441" s="145"/>
      <c r="M441" s="145"/>
      <c r="N441" s="145"/>
      <c r="O441" s="145"/>
      <c r="P441" s="145"/>
      <c r="Q441" s="145"/>
      <c r="R441" s="145"/>
      <c r="S441" s="145"/>
      <c r="T441" s="82"/>
      <c r="U441" s="82"/>
      <c r="V441" s="82" t="s">
        <v>261</v>
      </c>
      <c r="W441" s="82"/>
      <c r="X441" s="82"/>
      <c r="Y441" s="82"/>
      <c r="Z441" s="82"/>
      <c r="AA441" s="82"/>
      <c r="AB441" s="82"/>
      <c r="AC441" s="82"/>
      <c r="AD441" s="82"/>
      <c r="AE441" s="82" t="s">
        <v>262</v>
      </c>
      <c r="AF441" s="82"/>
      <c r="AG441" s="82"/>
      <c r="AH441" s="82"/>
      <c r="AI441" s="82"/>
      <c r="AJ441" s="82"/>
      <c r="AK441" s="82"/>
      <c r="AL441" s="82"/>
      <c r="AM441" s="138"/>
      <c r="BH441" s="1" t="s">
        <v>28</v>
      </c>
    </row>
    <row r="442" spans="1:61" ht="9.75" hidden="1" customHeight="1">
      <c r="A442" s="141"/>
      <c r="B442" s="142"/>
      <c r="C442" s="142"/>
      <c r="D442" s="142"/>
      <c r="E442" s="142"/>
      <c r="F442" s="142"/>
      <c r="G442" s="142"/>
      <c r="H442" s="142"/>
      <c r="I442" s="143"/>
      <c r="J442" s="157"/>
      <c r="K442" s="98"/>
      <c r="L442" s="98"/>
      <c r="M442" s="98"/>
      <c r="N442" s="98"/>
      <c r="O442" s="98"/>
      <c r="P442" s="98"/>
      <c r="Q442" s="98"/>
      <c r="R442" s="98"/>
      <c r="S442" s="98"/>
      <c r="T442" s="98"/>
      <c r="U442" s="98"/>
      <c r="V442" s="98" t="s">
        <v>231</v>
      </c>
      <c r="W442" s="98"/>
      <c r="X442" s="98"/>
      <c r="Y442" s="98"/>
      <c r="Z442" s="98"/>
      <c r="AA442" s="98"/>
      <c r="AB442" s="98"/>
      <c r="AC442" s="98"/>
      <c r="AD442" s="98"/>
      <c r="AE442" s="98" t="s">
        <v>232</v>
      </c>
      <c r="AF442" s="98"/>
      <c r="AG442" s="98"/>
      <c r="AH442" s="98"/>
      <c r="AI442" s="98"/>
      <c r="AJ442" s="98"/>
      <c r="AK442" s="98"/>
      <c r="AL442" s="98"/>
      <c r="AM442" s="156"/>
      <c r="BH442" s="1" t="s">
        <v>28</v>
      </c>
    </row>
    <row r="443" spans="1:61" ht="9.75" hidden="1" customHeight="1">
      <c r="A443" s="120" t="s">
        <v>263</v>
      </c>
      <c r="B443" s="121"/>
      <c r="C443" s="121"/>
      <c r="D443" s="121"/>
      <c r="E443" s="121"/>
      <c r="F443" s="121"/>
      <c r="G443" s="121"/>
      <c r="H443" s="121"/>
      <c r="I443" s="121"/>
      <c r="J443" s="216" t="s">
        <v>37</v>
      </c>
      <c r="K443" s="217"/>
      <c r="L443" s="154" t="s">
        <v>216</v>
      </c>
      <c r="M443" s="154"/>
      <c r="N443" s="154"/>
      <c r="O443" s="154"/>
      <c r="P443" s="154"/>
      <c r="Q443" s="221" t="s">
        <v>37</v>
      </c>
      <c r="R443" s="217"/>
      <c r="S443" s="154" t="s">
        <v>215</v>
      </c>
      <c r="T443" s="154"/>
      <c r="U443" s="154"/>
      <c r="V443" s="154"/>
      <c r="W443" s="221" t="s">
        <v>37</v>
      </c>
      <c r="X443" s="217"/>
      <c r="Y443" s="83" t="s">
        <v>264</v>
      </c>
      <c r="Z443" s="83"/>
      <c r="AA443" s="83"/>
      <c r="AB443" s="83"/>
      <c r="AC443" s="83"/>
      <c r="AD443" s="83"/>
      <c r="AE443" s="83"/>
      <c r="AF443" s="83"/>
      <c r="AG443" s="83"/>
      <c r="AH443" s="83"/>
      <c r="AI443" s="83"/>
      <c r="AJ443" s="83"/>
      <c r="AK443" s="83"/>
      <c r="AL443" s="83"/>
      <c r="AM443" s="251"/>
      <c r="BF443" s="1" t="b">
        <f>IF($K443="○",TRUE,IF($K443="",FALSE,"INPUT_ERROR"))</f>
        <v>0</v>
      </c>
      <c r="BG443" s="1" t="s">
        <v>286</v>
      </c>
      <c r="BH443" s="1">
        <v>71</v>
      </c>
      <c r="BI443" s="1" t="str">
        <f t="shared" ref="BI443:BI448" si="8">"ITEM"&amp; BH443&amp; BG443 &amp;"="&amp; $BF443</f>
        <v>ITEM71#KBN2_7=FALSE</v>
      </c>
    </row>
    <row r="444" spans="1:61" ht="9.75" hidden="1" customHeight="1">
      <c r="A444" s="141"/>
      <c r="B444" s="142"/>
      <c r="C444" s="142"/>
      <c r="D444" s="142"/>
      <c r="E444" s="142"/>
      <c r="F444" s="142"/>
      <c r="G444" s="142"/>
      <c r="H444" s="142"/>
      <c r="I444" s="142"/>
      <c r="J444" s="144"/>
      <c r="K444" s="159"/>
      <c r="L444" s="82"/>
      <c r="M444" s="82"/>
      <c r="N444" s="82"/>
      <c r="O444" s="82"/>
      <c r="P444" s="82"/>
      <c r="Q444" s="160"/>
      <c r="R444" s="159"/>
      <c r="S444" s="82"/>
      <c r="T444" s="82"/>
      <c r="U444" s="82"/>
      <c r="V444" s="82"/>
      <c r="W444" s="160"/>
      <c r="X444" s="159"/>
      <c r="Y444" s="109"/>
      <c r="Z444" s="109"/>
      <c r="AA444" s="109"/>
      <c r="AB444" s="109"/>
      <c r="AC444" s="109"/>
      <c r="AD444" s="109"/>
      <c r="AE444" s="109"/>
      <c r="AF444" s="109"/>
      <c r="AG444" s="109"/>
      <c r="AH444" s="109"/>
      <c r="AI444" s="109"/>
      <c r="AJ444" s="109"/>
      <c r="AK444" s="109"/>
      <c r="AL444" s="109"/>
      <c r="AM444" s="214"/>
      <c r="BF444" s="1" t="b">
        <f>IF($R443="○",TRUE,IF($R443="",FALSE,"INPUT_ERROR"))</f>
        <v>0</v>
      </c>
      <c r="BG444" s="1" t="s">
        <v>286</v>
      </c>
      <c r="BH444" s="1">
        <v>72</v>
      </c>
      <c r="BI444" s="1" t="str">
        <f t="shared" si="8"/>
        <v>ITEM72#KBN2_7=FALSE</v>
      </c>
    </row>
    <row r="445" spans="1:61" ht="9.75" hidden="1" customHeight="1">
      <c r="A445" s="141"/>
      <c r="B445" s="142"/>
      <c r="C445" s="142"/>
      <c r="D445" s="142"/>
      <c r="E445" s="142"/>
      <c r="F445" s="142"/>
      <c r="G445" s="142"/>
      <c r="H445" s="142"/>
      <c r="I445" s="142"/>
      <c r="J445" s="252" t="s">
        <v>37</v>
      </c>
      <c r="K445" s="159"/>
      <c r="L445" s="253" t="s">
        <v>214</v>
      </c>
      <c r="M445" s="253"/>
      <c r="N445" s="253"/>
      <c r="O445" s="253"/>
      <c r="P445" s="253"/>
      <c r="Q445" s="160" t="s">
        <v>37</v>
      </c>
      <c r="R445" s="159"/>
      <c r="S445" s="109" t="s">
        <v>212</v>
      </c>
      <c r="T445" s="109"/>
      <c r="U445" s="109"/>
      <c r="V445" s="109"/>
      <c r="W445" s="109"/>
      <c r="X445" s="109"/>
      <c r="Y445" s="109"/>
      <c r="Z445" s="109"/>
      <c r="AA445" s="109"/>
      <c r="AB445" s="109"/>
      <c r="AC445" s="109"/>
      <c r="AD445" s="109"/>
      <c r="AE445" s="109"/>
      <c r="AF445" s="109"/>
      <c r="AG445" s="109"/>
      <c r="AH445" s="109"/>
      <c r="AI445" s="109"/>
      <c r="AJ445" s="109"/>
      <c r="AK445" s="109"/>
      <c r="AL445" s="109"/>
      <c r="AM445" s="214"/>
      <c r="BF445" s="1" t="b">
        <f>IF($X443="○",TRUE,IF($X443="",FALSE,"INPUT_ERROR"))</f>
        <v>0</v>
      </c>
      <c r="BG445" s="1" t="s">
        <v>286</v>
      </c>
      <c r="BH445" s="1">
        <v>73</v>
      </c>
      <c r="BI445" s="1" t="str">
        <f t="shared" si="8"/>
        <v>ITEM73#KBN2_7=FALSE</v>
      </c>
    </row>
    <row r="446" spans="1:61" ht="9.75" hidden="1" customHeight="1">
      <c r="A446" s="141"/>
      <c r="B446" s="142"/>
      <c r="C446" s="142"/>
      <c r="D446" s="142"/>
      <c r="E446" s="142"/>
      <c r="F446" s="142"/>
      <c r="G446" s="142"/>
      <c r="H446" s="142"/>
      <c r="I446" s="142"/>
      <c r="J446" s="252"/>
      <c r="K446" s="159"/>
      <c r="L446" s="253"/>
      <c r="M446" s="253"/>
      <c r="N446" s="253"/>
      <c r="O446" s="253"/>
      <c r="P446" s="253"/>
      <c r="Q446" s="160"/>
      <c r="R446" s="159"/>
      <c r="S446" s="109"/>
      <c r="T446" s="109"/>
      <c r="U446" s="109"/>
      <c r="V446" s="109"/>
      <c r="W446" s="109"/>
      <c r="X446" s="109"/>
      <c r="Y446" s="109"/>
      <c r="Z446" s="109"/>
      <c r="AA446" s="109"/>
      <c r="AB446" s="109"/>
      <c r="AC446" s="109"/>
      <c r="AD446" s="109"/>
      <c r="AE446" s="109"/>
      <c r="AF446" s="109"/>
      <c r="AG446" s="109"/>
      <c r="AH446" s="109"/>
      <c r="AI446" s="109"/>
      <c r="AJ446" s="109"/>
      <c r="AK446" s="109"/>
      <c r="AL446" s="109"/>
      <c r="AM446" s="214"/>
      <c r="BF446" s="1" t="b">
        <f>IF($K445="○",TRUE,IF($K445="",FALSE,"INPUT_ERROR"))</f>
        <v>0</v>
      </c>
      <c r="BG446" s="1" t="s">
        <v>286</v>
      </c>
      <c r="BH446" s="1">
        <v>74</v>
      </c>
      <c r="BI446" s="1" t="str">
        <f t="shared" si="8"/>
        <v>ITEM74#KBN2_7=FALSE</v>
      </c>
    </row>
    <row r="447" spans="1:61" ht="9.75" hidden="1" customHeight="1">
      <c r="A447" s="141"/>
      <c r="B447" s="142"/>
      <c r="C447" s="142"/>
      <c r="D447" s="142"/>
      <c r="E447" s="142"/>
      <c r="F447" s="142"/>
      <c r="G447" s="142"/>
      <c r="H447" s="142"/>
      <c r="I447" s="142"/>
      <c r="J447" s="144" t="s">
        <v>37</v>
      </c>
      <c r="K447" s="159"/>
      <c r="L447" s="82" t="s">
        <v>196</v>
      </c>
      <c r="M447" s="82"/>
      <c r="N447" s="82"/>
      <c r="O447" s="160" t="s">
        <v>197</v>
      </c>
      <c r="P447" s="151"/>
      <c r="Q447" s="151"/>
      <c r="R447" s="151"/>
      <c r="S447" s="151"/>
      <c r="T447" s="151"/>
      <c r="U447" s="151"/>
      <c r="V447" s="151"/>
      <c r="W447" s="151"/>
      <c r="X447" s="151"/>
      <c r="Y447" s="151"/>
      <c r="Z447" s="151"/>
      <c r="AA447" s="151"/>
      <c r="AB447" s="151"/>
      <c r="AC447" s="151"/>
      <c r="AD447" s="151"/>
      <c r="AE447" s="151"/>
      <c r="AF447" s="151"/>
      <c r="AG447" s="151"/>
      <c r="AH447" s="151"/>
      <c r="AI447" s="151"/>
      <c r="AJ447" s="151"/>
      <c r="AK447" s="151"/>
      <c r="AL447" s="82" t="s">
        <v>198</v>
      </c>
      <c r="AM447" s="138"/>
      <c r="BF447" s="1" t="b">
        <f>IF($R445="○",TRUE,IF($R445="",FALSE,"INPUT_ERROR"))</f>
        <v>0</v>
      </c>
      <c r="BG447" s="1" t="s">
        <v>286</v>
      </c>
      <c r="BH447" s="1">
        <v>75</v>
      </c>
      <c r="BI447" s="1" t="str">
        <f t="shared" si="8"/>
        <v>ITEM75#KBN2_7=FALSE</v>
      </c>
    </row>
    <row r="448" spans="1:61" ht="9.75" hidden="1" customHeight="1">
      <c r="A448" s="123"/>
      <c r="B448" s="124"/>
      <c r="C448" s="124"/>
      <c r="D448" s="124"/>
      <c r="E448" s="124"/>
      <c r="F448" s="124"/>
      <c r="G448" s="124"/>
      <c r="H448" s="124"/>
      <c r="I448" s="124"/>
      <c r="J448" s="161"/>
      <c r="K448" s="162"/>
      <c r="L448" s="98"/>
      <c r="M448" s="98"/>
      <c r="N448" s="98"/>
      <c r="O448" s="163"/>
      <c r="P448" s="128"/>
      <c r="Q448" s="128"/>
      <c r="R448" s="128"/>
      <c r="S448" s="128"/>
      <c r="T448" s="128"/>
      <c r="U448" s="128"/>
      <c r="V448" s="128"/>
      <c r="W448" s="128"/>
      <c r="X448" s="128"/>
      <c r="Y448" s="128"/>
      <c r="Z448" s="128"/>
      <c r="AA448" s="128"/>
      <c r="AB448" s="128"/>
      <c r="AC448" s="128"/>
      <c r="AD448" s="128"/>
      <c r="AE448" s="128"/>
      <c r="AF448" s="128"/>
      <c r="AG448" s="128"/>
      <c r="AH448" s="128"/>
      <c r="AI448" s="128"/>
      <c r="AJ448" s="128"/>
      <c r="AK448" s="128"/>
      <c r="AL448" s="98"/>
      <c r="AM448" s="156"/>
      <c r="BF448" s="1" t="b">
        <f>IF($K447="○",TRUE,IF($K447="",FALSE,"INPUT_ERROR"))</f>
        <v>0</v>
      </c>
      <c r="BG448" s="1" t="s">
        <v>286</v>
      </c>
      <c r="BH448" s="1">
        <v>76</v>
      </c>
      <c r="BI448" s="1" t="str">
        <f t="shared" si="8"/>
        <v>ITEM76#KBN2_7=FALSE</v>
      </c>
    </row>
    <row r="449" spans="1:61" ht="9.75" hidden="1" customHeight="1">
      <c r="A449" s="120" t="s">
        <v>265</v>
      </c>
      <c r="B449" s="121"/>
      <c r="C449" s="121"/>
      <c r="D449" s="121"/>
      <c r="E449" s="121"/>
      <c r="F449" s="121"/>
      <c r="G449" s="121"/>
      <c r="H449" s="121"/>
      <c r="I449" s="122"/>
      <c r="J449" s="150"/>
      <c r="K449" s="151"/>
      <c r="L449" s="151"/>
      <c r="M449" s="151"/>
      <c r="N449" s="151"/>
      <c r="O449" s="151"/>
      <c r="P449" s="151"/>
      <c r="Q449" s="151"/>
      <c r="R449" s="151"/>
      <c r="S449" s="151"/>
      <c r="T449" s="151"/>
      <c r="U449" s="151"/>
      <c r="V449" s="151"/>
      <c r="W449" s="151"/>
      <c r="X449" s="151"/>
      <c r="Y449" s="151"/>
      <c r="Z449" s="151"/>
      <c r="AA449" s="151"/>
      <c r="AB449" s="151"/>
      <c r="AC449" s="151"/>
      <c r="AD449" s="151"/>
      <c r="AE449" s="151"/>
      <c r="AF449" s="151"/>
      <c r="AG449" s="151"/>
      <c r="AH449" s="151"/>
      <c r="AI449" s="151"/>
      <c r="AJ449" s="151"/>
      <c r="AK449" s="151"/>
      <c r="AL449" s="151"/>
      <c r="AM449" s="152"/>
      <c r="BG449" s="1" t="s">
        <v>286</v>
      </c>
      <c r="BH449" s="1">
        <v>77</v>
      </c>
      <c r="BI449" s="1" t="str">
        <f>"ITEM"&amp;BH449&amp; BG449 &amp;"="&amp;  IF(TRIM($P447)="","",$P447)</f>
        <v>ITEM77#KBN2_7=</v>
      </c>
    </row>
    <row r="450" spans="1:61" ht="9.75" hidden="1" customHeight="1">
      <c r="A450" s="141"/>
      <c r="B450" s="142"/>
      <c r="C450" s="142"/>
      <c r="D450" s="142"/>
      <c r="E450" s="142"/>
      <c r="F450" s="142"/>
      <c r="G450" s="142"/>
      <c r="H450" s="142"/>
      <c r="I450" s="143"/>
      <c r="J450" s="150"/>
      <c r="K450" s="151"/>
      <c r="L450" s="151"/>
      <c r="M450" s="151"/>
      <c r="N450" s="151"/>
      <c r="O450" s="151"/>
      <c r="P450" s="151"/>
      <c r="Q450" s="151"/>
      <c r="R450" s="151"/>
      <c r="S450" s="151"/>
      <c r="T450" s="151"/>
      <c r="U450" s="151"/>
      <c r="V450" s="151"/>
      <c r="W450" s="151"/>
      <c r="X450" s="151"/>
      <c r="Y450" s="151"/>
      <c r="Z450" s="151"/>
      <c r="AA450" s="151"/>
      <c r="AB450" s="151"/>
      <c r="AC450" s="151"/>
      <c r="AD450" s="151"/>
      <c r="AE450" s="151"/>
      <c r="AF450" s="151"/>
      <c r="AG450" s="151"/>
      <c r="AH450" s="151"/>
      <c r="AI450" s="151"/>
      <c r="AJ450" s="151"/>
      <c r="AK450" s="151"/>
      <c r="AL450" s="151"/>
      <c r="AM450" s="152"/>
      <c r="BG450" s="1" t="s">
        <v>286</v>
      </c>
      <c r="BH450" s="1">
        <v>78</v>
      </c>
      <c r="BI450" s="1" t="str">
        <f>"ITEM"&amp;BH450&amp; BG450 &amp;"="&amp; IF(TRIM($J449)="","",$J449)</f>
        <v>ITEM78#KBN2_7=</v>
      </c>
    </row>
    <row r="451" spans="1:61" ht="9.75" hidden="1" customHeight="1">
      <c r="A451" s="123"/>
      <c r="B451" s="124"/>
      <c r="C451" s="124"/>
      <c r="D451" s="124"/>
      <c r="E451" s="124"/>
      <c r="F451" s="124"/>
      <c r="G451" s="124"/>
      <c r="H451" s="124"/>
      <c r="I451" s="125"/>
      <c r="J451" s="150"/>
      <c r="K451" s="151"/>
      <c r="L451" s="151"/>
      <c r="M451" s="151"/>
      <c r="N451" s="151"/>
      <c r="O451" s="151"/>
      <c r="P451" s="151"/>
      <c r="Q451" s="151"/>
      <c r="R451" s="151"/>
      <c r="S451" s="151"/>
      <c r="T451" s="151"/>
      <c r="U451" s="151"/>
      <c r="V451" s="151"/>
      <c r="W451" s="151"/>
      <c r="X451" s="151"/>
      <c r="Y451" s="151"/>
      <c r="Z451" s="151"/>
      <c r="AA451" s="151"/>
      <c r="AB451" s="151"/>
      <c r="AC451" s="151"/>
      <c r="AD451" s="151"/>
      <c r="AE451" s="151"/>
      <c r="AF451" s="151"/>
      <c r="AG451" s="151"/>
      <c r="AH451" s="151"/>
      <c r="AI451" s="151"/>
      <c r="AJ451" s="151"/>
      <c r="AK451" s="151"/>
      <c r="AL451" s="151"/>
      <c r="AM451" s="152"/>
      <c r="BH451" s="1" t="s">
        <v>28</v>
      </c>
    </row>
    <row r="452" spans="1:61" ht="9.75" hidden="1" customHeight="1">
      <c r="A452" s="153" t="s">
        <v>266</v>
      </c>
      <c r="B452" s="153"/>
      <c r="C452" s="153"/>
      <c r="D452" s="153"/>
      <c r="E452" s="153"/>
      <c r="F452" s="153"/>
      <c r="G452" s="153"/>
      <c r="H452" s="153"/>
      <c r="I452" s="153"/>
      <c r="J452" s="136"/>
      <c r="K452" s="126"/>
      <c r="L452" s="126"/>
      <c r="M452" s="126"/>
      <c r="N452" s="126"/>
      <c r="O452" s="126"/>
      <c r="P452" s="126"/>
      <c r="Q452" s="126"/>
      <c r="R452" s="126"/>
      <c r="S452" s="126"/>
      <c r="T452" s="126"/>
      <c r="U452" s="126"/>
      <c r="V452" s="126"/>
      <c r="W452" s="126"/>
      <c r="X452" s="126"/>
      <c r="Y452" s="126"/>
      <c r="Z452" s="126"/>
      <c r="AA452" s="126"/>
      <c r="AB452" s="126"/>
      <c r="AC452" s="126"/>
      <c r="AD452" s="126"/>
      <c r="AE452" s="126"/>
      <c r="AF452" s="126"/>
      <c r="AG452" s="126"/>
      <c r="AH452" s="126"/>
      <c r="AI452" s="126"/>
      <c r="AJ452" s="126"/>
      <c r="AK452" s="126"/>
      <c r="AL452" s="126"/>
      <c r="AM452" s="127"/>
      <c r="BG452" s="1" t="s">
        <v>286</v>
      </c>
      <c r="BH452" s="1">
        <v>79</v>
      </c>
      <c r="BI452" s="1" t="str">
        <f>"ITEM"&amp;BH452&amp; BG452 &amp;"="&amp; IF(TRIM($J452)="","",$J452)</f>
        <v>ITEM79#KBN2_7=</v>
      </c>
    </row>
    <row r="453" spans="1:61" ht="9.75" hidden="1" customHeight="1">
      <c r="A453" s="153"/>
      <c r="B453" s="153"/>
      <c r="C453" s="153"/>
      <c r="D453" s="153"/>
      <c r="E453" s="153"/>
      <c r="F453" s="153"/>
      <c r="G453" s="153"/>
      <c r="H453" s="153"/>
      <c r="I453" s="153"/>
      <c r="J453" s="150"/>
      <c r="K453" s="151"/>
      <c r="L453" s="151"/>
      <c r="M453" s="151"/>
      <c r="N453" s="151"/>
      <c r="O453" s="151"/>
      <c r="P453" s="151"/>
      <c r="Q453" s="151"/>
      <c r="R453" s="151"/>
      <c r="S453" s="151"/>
      <c r="T453" s="151"/>
      <c r="U453" s="151"/>
      <c r="V453" s="151"/>
      <c r="W453" s="151"/>
      <c r="X453" s="151"/>
      <c r="Y453" s="151"/>
      <c r="Z453" s="151"/>
      <c r="AA453" s="151"/>
      <c r="AB453" s="151"/>
      <c r="AC453" s="151"/>
      <c r="AD453" s="151"/>
      <c r="AE453" s="151"/>
      <c r="AF453" s="151"/>
      <c r="AG453" s="151"/>
      <c r="AH453" s="151"/>
      <c r="AI453" s="151"/>
      <c r="AJ453" s="151"/>
      <c r="AK453" s="151"/>
      <c r="AL453" s="151"/>
      <c r="AM453" s="152"/>
      <c r="BH453" s="1" t="s">
        <v>28</v>
      </c>
    </row>
    <row r="454" spans="1:61" ht="9.75" hidden="1" customHeight="1">
      <c r="A454" s="153"/>
      <c r="B454" s="153"/>
      <c r="C454" s="153"/>
      <c r="D454" s="153"/>
      <c r="E454" s="153"/>
      <c r="F454" s="153"/>
      <c r="G454" s="153"/>
      <c r="H454" s="153"/>
      <c r="I454" s="153"/>
      <c r="J454" s="150"/>
      <c r="K454" s="151"/>
      <c r="L454" s="151"/>
      <c r="M454" s="151"/>
      <c r="N454" s="151"/>
      <c r="O454" s="151"/>
      <c r="P454" s="151"/>
      <c r="Q454" s="151"/>
      <c r="R454" s="151"/>
      <c r="S454" s="151"/>
      <c r="T454" s="151"/>
      <c r="U454" s="151"/>
      <c r="V454" s="151"/>
      <c r="W454" s="151"/>
      <c r="X454" s="151"/>
      <c r="Y454" s="151"/>
      <c r="Z454" s="151"/>
      <c r="AA454" s="151"/>
      <c r="AB454" s="151"/>
      <c r="AC454" s="151"/>
      <c r="AD454" s="151"/>
      <c r="AE454" s="151"/>
      <c r="AF454" s="151"/>
      <c r="AG454" s="151"/>
      <c r="AH454" s="151"/>
      <c r="AI454" s="151"/>
      <c r="AJ454" s="151"/>
      <c r="AK454" s="151"/>
      <c r="AL454" s="151"/>
      <c r="AM454" s="152"/>
      <c r="BH454" s="1" t="s">
        <v>28</v>
      </c>
    </row>
    <row r="455" spans="1:61" ht="9.75" hidden="1" customHeight="1">
      <c r="A455" s="250" t="s">
        <v>267</v>
      </c>
      <c r="B455" s="250"/>
      <c r="C455" s="141" t="s">
        <v>268</v>
      </c>
      <c r="D455" s="142"/>
      <c r="E455" s="142"/>
      <c r="F455" s="142"/>
      <c r="G455" s="142"/>
      <c r="H455" s="142"/>
      <c r="I455" s="143"/>
      <c r="J455" s="158"/>
      <c r="K455" s="154"/>
      <c r="L455" s="154"/>
      <c r="M455" s="154"/>
      <c r="N455" s="154"/>
      <c r="O455" s="154"/>
      <c r="P455" s="154"/>
      <c r="Q455" s="154"/>
      <c r="R455" s="154"/>
      <c r="S455" s="154"/>
      <c r="T455" s="154"/>
      <c r="U455" s="154"/>
      <c r="V455" s="154" t="s">
        <v>36</v>
      </c>
      <c r="W455" s="154"/>
      <c r="X455" s="154"/>
      <c r="Y455" s="154"/>
      <c r="Z455" s="154"/>
      <c r="AA455" s="154"/>
      <c r="AB455" s="154"/>
      <c r="AC455" s="154"/>
      <c r="AD455" s="154"/>
      <c r="AE455" s="154"/>
      <c r="AF455" s="154"/>
      <c r="AG455" s="154"/>
      <c r="AH455" s="154"/>
      <c r="AI455" s="154"/>
      <c r="AJ455" s="154"/>
      <c r="AK455" s="154"/>
      <c r="AL455" s="154"/>
      <c r="AM455" s="155"/>
      <c r="BE455" s="1" t="str">
        <f ca="1">MID(CELL("address",$CI$2),2,2)</f>
        <v>CI</v>
      </c>
      <c r="BF455" s="1" t="str">
        <f>IF(TRIM($K456)="","",IF(ISERROR(MATCH($K456,$CI$3:$CI$4,0)),"INPUT_ERROR",MATCH($K456,$CI$3:$CI$4,0)))</f>
        <v/>
      </c>
      <c r="BG455" s="1" t="s">
        <v>286</v>
      </c>
      <c r="BH455" s="1">
        <v>80</v>
      </c>
      <c r="BI455" s="1" t="str">
        <f>"ITEM"&amp; BH455&amp; BG455 &amp;"="&amp; $BF455</f>
        <v>ITEM80#KBN2_7=</v>
      </c>
    </row>
    <row r="456" spans="1:61" ht="9.75" hidden="1" customHeight="1">
      <c r="A456" s="250"/>
      <c r="B456" s="250"/>
      <c r="C456" s="141"/>
      <c r="D456" s="142"/>
      <c r="E456" s="142"/>
      <c r="F456" s="142"/>
      <c r="G456" s="142"/>
      <c r="H456" s="142"/>
      <c r="I456" s="143"/>
      <c r="J456" s="144" t="s">
        <v>37</v>
      </c>
      <c r="K456" s="145"/>
      <c r="L456" s="145"/>
      <c r="M456" s="145"/>
      <c r="N456" s="145"/>
      <c r="O456" s="145"/>
      <c r="P456" s="145"/>
      <c r="Q456" s="145"/>
      <c r="R456" s="82" t="s">
        <v>38</v>
      </c>
      <c r="S456" s="82"/>
      <c r="T456" s="82"/>
      <c r="U456" s="82"/>
      <c r="V456" s="82" t="s">
        <v>269</v>
      </c>
      <c r="W456" s="82"/>
      <c r="X456" s="82"/>
      <c r="Y456" s="82"/>
      <c r="Z456" s="82"/>
      <c r="AA456" s="82" t="s">
        <v>270</v>
      </c>
      <c r="AB456" s="82"/>
      <c r="AC456" s="82"/>
      <c r="AD456" s="82"/>
      <c r="AE456" s="82"/>
      <c r="AF456" s="82"/>
      <c r="AG456" s="82"/>
      <c r="AH456" s="82"/>
      <c r="AI456" s="82"/>
      <c r="AJ456" s="82"/>
      <c r="AK456" s="82"/>
      <c r="AL456" s="82"/>
      <c r="AM456" s="138"/>
      <c r="BH456" s="1" t="s">
        <v>28</v>
      </c>
    </row>
    <row r="457" spans="1:61" ht="9.75" hidden="1" customHeight="1">
      <c r="A457" s="250"/>
      <c r="B457" s="250"/>
      <c r="C457" s="141"/>
      <c r="D457" s="142"/>
      <c r="E457" s="142"/>
      <c r="F457" s="142"/>
      <c r="G457" s="142"/>
      <c r="H457" s="142"/>
      <c r="I457" s="143"/>
      <c r="J457" s="144"/>
      <c r="K457" s="145"/>
      <c r="L457" s="145"/>
      <c r="M457" s="145"/>
      <c r="N457" s="145"/>
      <c r="O457" s="145"/>
      <c r="P457" s="145"/>
      <c r="Q457" s="145"/>
      <c r="R457" s="82"/>
      <c r="S457" s="82"/>
      <c r="T457" s="82"/>
      <c r="U457" s="82"/>
      <c r="V457" s="82"/>
      <c r="W457" s="82"/>
      <c r="X457" s="82"/>
      <c r="Y457" s="82"/>
      <c r="Z457" s="82"/>
      <c r="AA457" s="82"/>
      <c r="AB457" s="82"/>
      <c r="AC457" s="82"/>
      <c r="AD457" s="82"/>
      <c r="AE457" s="82"/>
      <c r="AF457" s="82"/>
      <c r="AG457" s="82"/>
      <c r="AH457" s="82"/>
      <c r="AI457" s="82"/>
      <c r="AJ457" s="82"/>
      <c r="AK457" s="82"/>
      <c r="AL457" s="82"/>
      <c r="AM457" s="138"/>
      <c r="BH457" s="1" t="s">
        <v>28</v>
      </c>
    </row>
    <row r="458" spans="1:61" ht="9.75" hidden="1" customHeight="1">
      <c r="A458" s="250"/>
      <c r="B458" s="250"/>
      <c r="C458" s="123"/>
      <c r="D458" s="124"/>
      <c r="E458" s="124"/>
      <c r="F458" s="124"/>
      <c r="G458" s="124"/>
      <c r="H458" s="124"/>
      <c r="I458" s="125"/>
      <c r="J458" s="157"/>
      <c r="K458" s="98"/>
      <c r="L458" s="98"/>
      <c r="M458" s="98"/>
      <c r="N458" s="98"/>
      <c r="O458" s="98"/>
      <c r="P458" s="98"/>
      <c r="Q458" s="98"/>
      <c r="R458" s="98"/>
      <c r="S458" s="98"/>
      <c r="T458" s="98"/>
      <c r="U458" s="98"/>
      <c r="V458" s="98"/>
      <c r="W458" s="98"/>
      <c r="X458" s="98"/>
      <c r="Y458" s="98"/>
      <c r="Z458" s="98"/>
      <c r="AA458" s="98"/>
      <c r="AB458" s="98"/>
      <c r="AC458" s="98"/>
      <c r="AD458" s="98"/>
      <c r="AE458" s="98"/>
      <c r="AF458" s="98"/>
      <c r="AG458" s="98"/>
      <c r="AH458" s="98"/>
      <c r="AI458" s="98"/>
      <c r="AJ458" s="98"/>
      <c r="AK458" s="98"/>
      <c r="AL458" s="98"/>
      <c r="AM458" s="156"/>
      <c r="BH458" s="1" t="s">
        <v>28</v>
      </c>
    </row>
    <row r="459" spans="1:61" ht="9.75" hidden="1" customHeight="1">
      <c r="A459" s="250"/>
      <c r="B459" s="250"/>
      <c r="C459" s="120" t="s">
        <v>271</v>
      </c>
      <c r="D459" s="121"/>
      <c r="E459" s="121"/>
      <c r="F459" s="121"/>
      <c r="G459" s="121"/>
      <c r="H459" s="121"/>
      <c r="I459" s="122"/>
      <c r="J459" s="260"/>
      <c r="K459" s="260"/>
      <c r="L459" s="260"/>
      <c r="M459" s="260"/>
      <c r="N459" s="260"/>
      <c r="O459" s="260"/>
      <c r="P459" s="260"/>
      <c r="Q459" s="260"/>
      <c r="R459" s="260"/>
      <c r="S459" s="260"/>
      <c r="T459" s="260"/>
      <c r="U459" s="260"/>
      <c r="V459" s="260"/>
      <c r="W459" s="260"/>
      <c r="X459" s="260"/>
      <c r="Y459" s="260"/>
      <c r="Z459" s="260"/>
      <c r="AA459" s="260"/>
      <c r="AB459" s="260"/>
      <c r="AC459" s="260"/>
      <c r="AD459" s="260"/>
      <c r="AE459" s="260"/>
      <c r="AF459" s="260"/>
      <c r="AG459" s="260"/>
      <c r="AH459" s="260"/>
      <c r="AI459" s="260"/>
      <c r="AJ459" s="260"/>
      <c r="AK459" s="260"/>
      <c r="AL459" s="260"/>
      <c r="AM459" s="260"/>
      <c r="BG459" s="1" t="s">
        <v>286</v>
      </c>
      <c r="BH459" s="1">
        <v>81</v>
      </c>
      <c r="BI459" s="1" t="str">
        <f>"ITEM"&amp;BH459&amp; BG459 &amp;"="&amp; IF(TRIM($J459)="","",$J459)</f>
        <v>ITEM81#KBN2_7=</v>
      </c>
    </row>
    <row r="460" spans="1:61" ht="9.75" hidden="1" customHeight="1">
      <c r="A460" s="250"/>
      <c r="B460" s="250"/>
      <c r="C460" s="141"/>
      <c r="D460" s="142"/>
      <c r="E460" s="142"/>
      <c r="F460" s="142"/>
      <c r="G460" s="142"/>
      <c r="H460" s="142"/>
      <c r="I460" s="143"/>
      <c r="J460" s="27"/>
      <c r="K460" s="27"/>
      <c r="L460" s="27"/>
      <c r="M460" s="27"/>
      <c r="N460" s="27"/>
      <c r="O460" s="27"/>
      <c r="P460" s="27"/>
      <c r="Q460" s="27"/>
      <c r="R460" s="27"/>
      <c r="S460" s="27"/>
      <c r="T460" s="27"/>
      <c r="U460" s="27"/>
      <c r="V460" s="27"/>
      <c r="W460" s="27"/>
      <c r="X460" s="27"/>
      <c r="Y460" s="27"/>
      <c r="Z460" s="27"/>
      <c r="AA460" s="27"/>
      <c r="AB460" s="27"/>
      <c r="AC460" s="27"/>
      <c r="AD460" s="27"/>
      <c r="AE460" s="27"/>
      <c r="AF460" s="27"/>
      <c r="AG460" s="27"/>
      <c r="AH460" s="27"/>
      <c r="AI460" s="27"/>
      <c r="AJ460" s="27"/>
      <c r="AK460" s="27"/>
      <c r="AL460" s="27"/>
      <c r="AM460" s="27"/>
      <c r="BH460" s="1" t="s">
        <v>28</v>
      </c>
    </row>
    <row r="461" spans="1:61" ht="9.75" hidden="1" customHeight="1">
      <c r="A461" s="250"/>
      <c r="B461" s="250"/>
      <c r="C461" s="123"/>
      <c r="D461" s="124"/>
      <c r="E461" s="124"/>
      <c r="F461" s="124"/>
      <c r="G461" s="124"/>
      <c r="H461" s="124"/>
      <c r="I461" s="125"/>
      <c r="J461" s="27"/>
      <c r="K461" s="27"/>
      <c r="L461" s="27"/>
      <c r="M461" s="27"/>
      <c r="N461" s="27"/>
      <c r="O461" s="27"/>
      <c r="P461" s="27"/>
      <c r="Q461" s="27"/>
      <c r="R461" s="27"/>
      <c r="S461" s="27"/>
      <c r="T461" s="27"/>
      <c r="U461" s="27"/>
      <c r="V461" s="27"/>
      <c r="W461" s="27"/>
      <c r="X461" s="27"/>
      <c r="Y461" s="27"/>
      <c r="Z461" s="27"/>
      <c r="AA461" s="27"/>
      <c r="AB461" s="27"/>
      <c r="AC461" s="27"/>
      <c r="AD461" s="27"/>
      <c r="AE461" s="27"/>
      <c r="AF461" s="27"/>
      <c r="AG461" s="27"/>
      <c r="AH461" s="27"/>
      <c r="AI461" s="27"/>
      <c r="AJ461" s="27"/>
      <c r="AK461" s="27"/>
      <c r="AL461" s="27"/>
      <c r="AM461" s="27"/>
      <c r="BH461" s="1" t="s">
        <v>28</v>
      </c>
    </row>
    <row r="462" spans="1:61" ht="9.75" hidden="1" customHeight="1">
      <c r="A462" s="250"/>
      <c r="B462" s="250"/>
      <c r="C462" s="120" t="s">
        <v>272</v>
      </c>
      <c r="D462" s="121"/>
      <c r="E462" s="121"/>
      <c r="F462" s="121"/>
      <c r="G462" s="121"/>
      <c r="H462" s="121"/>
      <c r="I462" s="122"/>
      <c r="J462" s="136"/>
      <c r="K462" s="126"/>
      <c r="L462" s="126"/>
      <c r="M462" s="126"/>
      <c r="N462" s="126"/>
      <c r="O462" s="126"/>
      <c r="P462" s="126"/>
      <c r="Q462" s="126"/>
      <c r="R462" s="126"/>
      <c r="S462" s="126"/>
      <c r="T462" s="126"/>
      <c r="U462" s="126"/>
      <c r="V462" s="126"/>
      <c r="W462" s="126"/>
      <c r="X462" s="126"/>
      <c r="Y462" s="126"/>
      <c r="Z462" s="126"/>
      <c r="AA462" s="126"/>
      <c r="AB462" s="126"/>
      <c r="AC462" s="126"/>
      <c r="AD462" s="126"/>
      <c r="AE462" s="126"/>
      <c r="AF462" s="126"/>
      <c r="AG462" s="126"/>
      <c r="AH462" s="126"/>
      <c r="AI462" s="126"/>
      <c r="AJ462" s="126"/>
      <c r="AK462" s="126"/>
      <c r="AL462" s="126"/>
      <c r="AM462" s="127"/>
      <c r="BG462" s="1" t="s">
        <v>286</v>
      </c>
      <c r="BH462" s="1">
        <v>82</v>
      </c>
      <c r="BI462" s="1" t="str">
        <f>"ITEM"&amp;BH462&amp; BG462 &amp;"="&amp; IF(TRIM($J462)="","",$J462)</f>
        <v>ITEM82#KBN2_7=</v>
      </c>
    </row>
    <row r="463" spans="1:61" ht="9.75" hidden="1" customHeight="1">
      <c r="A463" s="250"/>
      <c r="B463" s="250"/>
      <c r="C463" s="141"/>
      <c r="D463" s="142"/>
      <c r="E463" s="142"/>
      <c r="F463" s="142"/>
      <c r="G463" s="142"/>
      <c r="H463" s="142"/>
      <c r="I463" s="143"/>
      <c r="J463" s="150"/>
      <c r="K463" s="151"/>
      <c r="L463" s="151"/>
      <c r="M463" s="151"/>
      <c r="N463" s="151"/>
      <c r="O463" s="151"/>
      <c r="P463" s="151"/>
      <c r="Q463" s="151"/>
      <c r="R463" s="151"/>
      <c r="S463" s="151"/>
      <c r="T463" s="151"/>
      <c r="U463" s="151"/>
      <c r="V463" s="151"/>
      <c r="W463" s="151"/>
      <c r="X463" s="151"/>
      <c r="Y463" s="151"/>
      <c r="Z463" s="151"/>
      <c r="AA463" s="151"/>
      <c r="AB463" s="151"/>
      <c r="AC463" s="151"/>
      <c r="AD463" s="151"/>
      <c r="AE463" s="151"/>
      <c r="AF463" s="151"/>
      <c r="AG463" s="151"/>
      <c r="AH463" s="151"/>
      <c r="AI463" s="151"/>
      <c r="AJ463" s="151"/>
      <c r="AK463" s="151"/>
      <c r="AL463" s="151"/>
      <c r="AM463" s="152"/>
      <c r="BH463" s="1" t="s">
        <v>28</v>
      </c>
    </row>
    <row r="464" spans="1:61" ht="9.75" hidden="1" customHeight="1" thickBot="1">
      <c r="A464" s="261"/>
      <c r="B464" s="261"/>
      <c r="C464" s="141"/>
      <c r="D464" s="142"/>
      <c r="E464" s="142"/>
      <c r="F464" s="142"/>
      <c r="G464" s="142"/>
      <c r="H464" s="142"/>
      <c r="I464" s="143"/>
      <c r="J464" s="137"/>
      <c r="K464" s="128"/>
      <c r="L464" s="128"/>
      <c r="M464" s="128"/>
      <c r="N464" s="128"/>
      <c r="O464" s="128"/>
      <c r="P464" s="128"/>
      <c r="Q464" s="128"/>
      <c r="R464" s="128"/>
      <c r="S464" s="128"/>
      <c r="T464" s="128"/>
      <c r="U464" s="128"/>
      <c r="V464" s="128"/>
      <c r="W464" s="128"/>
      <c r="X464" s="128"/>
      <c r="Y464" s="128"/>
      <c r="Z464" s="128"/>
      <c r="AA464" s="128"/>
      <c r="AB464" s="128"/>
      <c r="AC464" s="128"/>
      <c r="AD464" s="128"/>
      <c r="AE464" s="128"/>
      <c r="AF464" s="128"/>
      <c r="AG464" s="128"/>
      <c r="AH464" s="128"/>
      <c r="AI464" s="128"/>
      <c r="AJ464" s="128"/>
      <c r="AK464" s="128"/>
      <c r="AL464" s="128"/>
      <c r="AM464" s="129"/>
      <c r="BH464" s="1" t="s">
        <v>28</v>
      </c>
    </row>
    <row r="465" spans="1:61" ht="9.75" hidden="1" customHeight="1">
      <c r="A465" s="254" t="s">
        <v>287</v>
      </c>
      <c r="B465" s="255"/>
      <c r="C465" s="255"/>
      <c r="D465" s="255"/>
      <c r="E465" s="255"/>
      <c r="F465" s="255"/>
      <c r="G465" s="255"/>
      <c r="H465" s="255"/>
      <c r="I465" s="256"/>
      <c r="J465" s="233"/>
      <c r="K465" s="234"/>
      <c r="L465" s="234"/>
      <c r="M465" s="234"/>
      <c r="N465" s="234"/>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5"/>
      <c r="BG465" s="1" t="s">
        <v>288</v>
      </c>
      <c r="BH465" s="1">
        <v>64</v>
      </c>
      <c r="BI465" s="1" t="str">
        <f>"ITEM"&amp;BH465&amp; BG465 &amp;"="&amp; IF(TRIM($J465)="","",$J465)</f>
        <v>ITEM64#KBN2_8=</v>
      </c>
    </row>
    <row r="466" spans="1:61" ht="9.75" hidden="1" customHeight="1" thickBot="1">
      <c r="A466" s="230"/>
      <c r="B466" s="231"/>
      <c r="C466" s="231"/>
      <c r="D466" s="231"/>
      <c r="E466" s="231"/>
      <c r="F466" s="231"/>
      <c r="G466" s="231"/>
      <c r="H466" s="231"/>
      <c r="I466" s="232"/>
      <c r="J466" s="236"/>
      <c r="K466" s="237"/>
      <c r="L466" s="237"/>
      <c r="M466" s="237"/>
      <c r="N466" s="237"/>
      <c r="O466" s="237"/>
      <c r="P466" s="237"/>
      <c r="Q466" s="237"/>
      <c r="R466" s="237"/>
      <c r="S466" s="237"/>
      <c r="T466" s="237"/>
      <c r="U466" s="237"/>
      <c r="V466" s="237"/>
      <c r="W466" s="237"/>
      <c r="X466" s="237"/>
      <c r="Y466" s="237"/>
      <c r="Z466" s="237"/>
      <c r="AA466" s="237"/>
      <c r="AB466" s="237"/>
      <c r="AC466" s="237"/>
      <c r="AD466" s="237"/>
      <c r="AE466" s="237"/>
      <c r="AF466" s="237"/>
      <c r="AG466" s="237"/>
      <c r="AH466" s="237"/>
      <c r="AI466" s="237"/>
      <c r="AJ466" s="237"/>
      <c r="AK466" s="237"/>
      <c r="AL466" s="237"/>
      <c r="AM466" s="238"/>
      <c r="BH466" s="1" t="s">
        <v>28</v>
      </c>
    </row>
    <row r="467" spans="1:61" ht="9.75" hidden="1" customHeight="1">
      <c r="A467" s="257" t="s">
        <v>248</v>
      </c>
      <c r="B467" s="258"/>
      <c r="C467" s="258"/>
      <c r="D467" s="258"/>
      <c r="E467" s="258"/>
      <c r="F467" s="258"/>
      <c r="G467" s="258"/>
      <c r="H467" s="258"/>
      <c r="I467" s="259"/>
      <c r="J467" s="239"/>
      <c r="K467" s="239"/>
      <c r="L467" s="239"/>
      <c r="M467" s="239"/>
      <c r="N467" s="239"/>
      <c r="O467" s="239"/>
      <c r="P467" s="239"/>
      <c r="Q467" s="239"/>
      <c r="R467" s="239"/>
      <c r="S467" s="239"/>
      <c r="T467" s="239"/>
      <c r="U467" s="239"/>
      <c r="V467" s="239"/>
      <c r="W467" s="239"/>
      <c r="X467" s="239"/>
      <c r="Y467" s="239"/>
      <c r="Z467" s="239"/>
      <c r="AA467" s="239"/>
      <c r="AB467" s="239"/>
      <c r="AC467" s="239"/>
      <c r="AD467" s="239"/>
      <c r="AE467" s="239"/>
      <c r="AF467" s="239"/>
      <c r="AG467" s="239"/>
      <c r="AH467" s="239"/>
      <c r="AI467" s="239"/>
      <c r="AJ467" s="239"/>
      <c r="AK467" s="239"/>
      <c r="AL467" s="239"/>
      <c r="AM467" s="239"/>
      <c r="BG467" s="1" t="s">
        <v>288</v>
      </c>
      <c r="BH467" s="1">
        <v>65</v>
      </c>
      <c r="BI467" s="1" t="str">
        <f>"ITEM"&amp;BH467&amp; BG467 &amp;"="&amp; IF(TRIM($J467)="","",$J467)</f>
        <v>ITEM65#KBN2_8=</v>
      </c>
    </row>
    <row r="468" spans="1:61" ht="9.75" hidden="1" customHeight="1">
      <c r="A468" s="123"/>
      <c r="B468" s="124"/>
      <c r="C468" s="124"/>
      <c r="D468" s="124"/>
      <c r="E468" s="124"/>
      <c r="F468" s="124"/>
      <c r="G468" s="124"/>
      <c r="H468" s="124"/>
      <c r="I468" s="125"/>
      <c r="J468" s="27"/>
      <c r="K468" s="27"/>
      <c r="L468" s="27"/>
      <c r="M468" s="27"/>
      <c r="N468" s="27"/>
      <c r="O468" s="27"/>
      <c r="P468" s="27"/>
      <c r="Q468" s="27"/>
      <c r="R468" s="27"/>
      <c r="S468" s="27"/>
      <c r="T468" s="27"/>
      <c r="U468" s="27"/>
      <c r="V468" s="27"/>
      <c r="W468" s="27"/>
      <c r="X468" s="27"/>
      <c r="Y468" s="27"/>
      <c r="Z468" s="27"/>
      <c r="AA468" s="27"/>
      <c r="AB468" s="27"/>
      <c r="AC468" s="27"/>
      <c r="AD468" s="27"/>
      <c r="AE468" s="27"/>
      <c r="AF468" s="27"/>
      <c r="AG468" s="27"/>
      <c r="AH468" s="27"/>
      <c r="AI468" s="27"/>
      <c r="AJ468" s="27"/>
      <c r="AK468" s="27"/>
      <c r="AL468" s="27"/>
      <c r="AM468" s="27"/>
      <c r="BH468" s="1" t="s">
        <v>28</v>
      </c>
    </row>
    <row r="469" spans="1:61" ht="9.75" hidden="1" customHeight="1">
      <c r="A469" s="120" t="s">
        <v>249</v>
      </c>
      <c r="B469" s="121"/>
      <c r="C469" s="121"/>
      <c r="D469" s="121"/>
      <c r="E469" s="121"/>
      <c r="F469" s="121"/>
      <c r="G469" s="121"/>
      <c r="H469" s="121"/>
      <c r="I469" s="122"/>
      <c r="J469" s="158"/>
      <c r="K469" s="154"/>
      <c r="L469" s="154"/>
      <c r="M469" s="154"/>
      <c r="N469" s="154"/>
      <c r="O469" s="154"/>
      <c r="P469" s="154"/>
      <c r="Q469" s="154"/>
      <c r="R469" s="154"/>
      <c r="S469" s="154"/>
      <c r="T469" s="154"/>
      <c r="U469" s="154"/>
      <c r="V469" s="154" t="s">
        <v>36</v>
      </c>
      <c r="W469" s="154"/>
      <c r="X469" s="154"/>
      <c r="Y469" s="154"/>
      <c r="Z469" s="154"/>
      <c r="AA469" s="154"/>
      <c r="AB469" s="154"/>
      <c r="AC469" s="154"/>
      <c r="AD469" s="154"/>
      <c r="AE469" s="154"/>
      <c r="AF469" s="154"/>
      <c r="AG469" s="154"/>
      <c r="AH469" s="154"/>
      <c r="AI469" s="154"/>
      <c r="AJ469" s="154"/>
      <c r="AK469" s="154"/>
      <c r="AL469" s="154"/>
      <c r="AM469" s="155"/>
      <c r="BE469" s="1" t="str">
        <f ca="1">MID(CELL("address",$CG$2),2,2)</f>
        <v>CG</v>
      </c>
      <c r="BF469" s="1" t="str">
        <f>IF(TRIM($K470)="","",IF(ISERROR(MATCH($K470,$CG$3:$CG$4,0)),"INPUT_ERROR",MATCH($K470,$CG$3:$CG$4,0)))</f>
        <v/>
      </c>
      <c r="BG469" s="1" t="s">
        <v>288</v>
      </c>
      <c r="BH469" s="1">
        <v>66</v>
      </c>
      <c r="BI469" s="1" t="str">
        <f>"ITEM"&amp; BH469&amp; BG469 &amp;"="&amp; $BF469</f>
        <v>ITEM66#KBN2_8=</v>
      </c>
    </row>
    <row r="470" spans="1:61" ht="9.75" hidden="1" customHeight="1">
      <c r="A470" s="141"/>
      <c r="B470" s="142"/>
      <c r="C470" s="142"/>
      <c r="D470" s="142"/>
      <c r="E470" s="142"/>
      <c r="F470" s="142"/>
      <c r="G470" s="142"/>
      <c r="H470" s="142"/>
      <c r="I470" s="143"/>
      <c r="J470" s="144" t="s">
        <v>37</v>
      </c>
      <c r="K470" s="145"/>
      <c r="L470" s="145"/>
      <c r="M470" s="145"/>
      <c r="N470" s="145"/>
      <c r="O470" s="145"/>
      <c r="P470" s="145"/>
      <c r="Q470" s="145"/>
      <c r="R470" s="145"/>
      <c r="S470" s="145"/>
      <c r="T470" s="82" t="s">
        <v>38</v>
      </c>
      <c r="U470" s="82"/>
      <c r="V470" s="82" t="s">
        <v>250</v>
      </c>
      <c r="W470" s="82"/>
      <c r="X470" s="82"/>
      <c r="Y470" s="82"/>
      <c r="Z470" s="82"/>
      <c r="AA470" s="82"/>
      <c r="AB470" s="82"/>
      <c r="AC470" s="82"/>
      <c r="AD470" s="82"/>
      <c r="AE470" s="82"/>
      <c r="AF470" s="82"/>
      <c r="AG470" s="82"/>
      <c r="AH470" s="82"/>
      <c r="AI470" s="82"/>
      <c r="AJ470" s="82"/>
      <c r="AK470" s="82"/>
      <c r="AL470" s="82"/>
      <c r="AM470" s="138"/>
    </row>
    <row r="471" spans="1:61" ht="9.75" hidden="1" customHeight="1">
      <c r="A471" s="141"/>
      <c r="B471" s="142"/>
      <c r="C471" s="142"/>
      <c r="D471" s="142"/>
      <c r="E471" s="142"/>
      <c r="F471" s="142"/>
      <c r="G471" s="142"/>
      <c r="H471" s="142"/>
      <c r="I471" s="143"/>
      <c r="J471" s="144"/>
      <c r="K471" s="145"/>
      <c r="L471" s="145"/>
      <c r="M471" s="145"/>
      <c r="N471" s="145"/>
      <c r="O471" s="145"/>
      <c r="P471" s="145"/>
      <c r="Q471" s="145"/>
      <c r="R471" s="145"/>
      <c r="S471" s="145"/>
      <c r="T471" s="82"/>
      <c r="U471" s="82"/>
      <c r="V471" s="82" t="s">
        <v>251</v>
      </c>
      <c r="W471" s="82"/>
      <c r="X471" s="82"/>
      <c r="Y471" s="82"/>
      <c r="Z471" s="82"/>
      <c r="AA471" s="82"/>
      <c r="AB471" s="82"/>
      <c r="AC471" s="82"/>
      <c r="AD471" s="82"/>
      <c r="AE471" s="82"/>
      <c r="AF471" s="82"/>
      <c r="AG471" s="82"/>
      <c r="AH471" s="82"/>
      <c r="AI471" s="82"/>
      <c r="AJ471" s="82"/>
      <c r="AK471" s="82"/>
      <c r="AL471" s="82"/>
      <c r="AM471" s="138"/>
    </row>
    <row r="472" spans="1:61" ht="9.75" hidden="1" customHeight="1">
      <c r="A472" s="141"/>
      <c r="B472" s="142"/>
      <c r="C472" s="142"/>
      <c r="D472" s="142"/>
      <c r="E472" s="142"/>
      <c r="F472" s="142"/>
      <c r="G472" s="142"/>
      <c r="H472" s="142"/>
      <c r="I472" s="143"/>
      <c r="J472" s="157"/>
      <c r="K472" s="98"/>
      <c r="L472" s="98"/>
      <c r="M472" s="98"/>
      <c r="N472" s="98"/>
      <c r="O472" s="98"/>
      <c r="P472" s="98"/>
      <c r="Q472" s="98"/>
      <c r="R472" s="98"/>
      <c r="S472" s="98"/>
      <c r="T472" s="98"/>
      <c r="U472" s="98"/>
      <c r="V472" s="98"/>
      <c r="W472" s="98"/>
      <c r="X472" s="98"/>
      <c r="Y472" s="98"/>
      <c r="Z472" s="98"/>
      <c r="AA472" s="98"/>
      <c r="AB472" s="98"/>
      <c r="AC472" s="98"/>
      <c r="AD472" s="98"/>
      <c r="AE472" s="98"/>
      <c r="AF472" s="98"/>
      <c r="AG472" s="98"/>
      <c r="AH472" s="98"/>
      <c r="AI472" s="98"/>
      <c r="AJ472" s="98"/>
      <c r="AK472" s="98"/>
      <c r="AL472" s="98"/>
      <c r="AM472" s="156"/>
    </row>
    <row r="473" spans="1:61" ht="9.75" hidden="1" customHeight="1">
      <c r="A473" s="141"/>
      <c r="B473" s="142"/>
      <c r="C473" s="143"/>
      <c r="D473" s="120" t="s">
        <v>252</v>
      </c>
      <c r="E473" s="121"/>
      <c r="F473" s="121"/>
      <c r="G473" s="121"/>
      <c r="H473" s="121"/>
      <c r="I473" s="122"/>
      <c r="J473" s="158"/>
      <c r="K473" s="154"/>
      <c r="L473" s="154"/>
      <c r="M473" s="154"/>
      <c r="N473" s="154"/>
      <c r="O473" s="154"/>
      <c r="P473" s="154"/>
      <c r="Q473" s="154"/>
      <c r="R473" s="154"/>
      <c r="S473" s="154"/>
      <c r="T473" s="154"/>
      <c r="U473" s="154"/>
      <c r="V473" s="154" t="s">
        <v>36</v>
      </c>
      <c r="W473" s="154"/>
      <c r="X473" s="154"/>
      <c r="Y473" s="154"/>
      <c r="Z473" s="154"/>
      <c r="AA473" s="154"/>
      <c r="AB473" s="154"/>
      <c r="AC473" s="154"/>
      <c r="AD473" s="154"/>
      <c r="AE473" s="154"/>
      <c r="AF473" s="154"/>
      <c r="AG473" s="154"/>
      <c r="AH473" s="154"/>
      <c r="AI473" s="154"/>
      <c r="AJ473" s="154"/>
      <c r="AK473" s="154"/>
      <c r="AL473" s="154"/>
      <c r="AM473" s="155"/>
      <c r="BE473" s="1" t="str">
        <f ca="1">MID(CELL("address",$CB$2),2,2)</f>
        <v>CB</v>
      </c>
      <c r="BF473" s="1" t="str">
        <f>IF(TRIM($K475)="","",IF(ISERROR(MATCH($K475,$CB$3:$CB$7,0)),"INPUT_ERROR",MATCH($K475,$CB$3:$CB$7,0)))</f>
        <v/>
      </c>
      <c r="BG473" s="1" t="s">
        <v>288</v>
      </c>
      <c r="BH473" s="1">
        <v>67</v>
      </c>
      <c r="BI473" s="1" t="str">
        <f>"ITEM"&amp; BH473&amp; BG473 &amp;"="&amp; $BF473</f>
        <v>ITEM67#KBN2_8=</v>
      </c>
    </row>
    <row r="474" spans="1:61" ht="9.75" hidden="1" customHeight="1">
      <c r="A474" s="141"/>
      <c r="B474" s="142"/>
      <c r="C474" s="143"/>
      <c r="D474" s="141"/>
      <c r="E474" s="142"/>
      <c r="F474" s="142"/>
      <c r="G474" s="142"/>
      <c r="H474" s="142"/>
      <c r="I474" s="143"/>
      <c r="J474" s="189"/>
      <c r="K474" s="82"/>
      <c r="L474" s="82"/>
      <c r="M474" s="82"/>
      <c r="N474" s="82"/>
      <c r="O474" s="82"/>
      <c r="P474" s="82"/>
      <c r="Q474" s="82"/>
      <c r="R474" s="82"/>
      <c r="S474" s="82"/>
      <c r="T474" s="82"/>
      <c r="U474" s="82"/>
      <c r="V474" s="82" t="s">
        <v>163</v>
      </c>
      <c r="W474" s="82"/>
      <c r="X474" s="82"/>
      <c r="Y474" s="82"/>
      <c r="Z474" s="82"/>
      <c r="AA474" s="82"/>
      <c r="AB474" s="82"/>
      <c r="AC474" s="82"/>
      <c r="AD474" s="82"/>
      <c r="AE474" s="82"/>
      <c r="AF474" s="82"/>
      <c r="AG474" s="82"/>
      <c r="AH474" s="82"/>
      <c r="AI474" s="82"/>
      <c r="AJ474" s="82"/>
      <c r="AK474" s="82"/>
      <c r="AL474" s="82"/>
      <c r="AM474" s="138"/>
      <c r="BH474" s="1" t="s">
        <v>28</v>
      </c>
    </row>
    <row r="475" spans="1:61" ht="9.75" hidden="1" customHeight="1">
      <c r="A475" s="141"/>
      <c r="B475" s="142"/>
      <c r="C475" s="143"/>
      <c r="D475" s="141"/>
      <c r="E475" s="142"/>
      <c r="F475" s="142"/>
      <c r="G475" s="142"/>
      <c r="H475" s="142"/>
      <c r="I475" s="143"/>
      <c r="J475" s="144" t="s">
        <v>37</v>
      </c>
      <c r="K475" s="145"/>
      <c r="L475" s="145"/>
      <c r="M475" s="145"/>
      <c r="N475" s="145"/>
      <c r="O475" s="145"/>
      <c r="P475" s="145"/>
      <c r="Q475" s="145"/>
      <c r="R475" s="145"/>
      <c r="S475" s="145"/>
      <c r="T475" s="82" t="s">
        <v>38</v>
      </c>
      <c r="U475" s="82"/>
      <c r="V475" s="82" t="s">
        <v>253</v>
      </c>
      <c r="W475" s="82"/>
      <c r="X475" s="82"/>
      <c r="Y475" s="82"/>
      <c r="Z475" s="82"/>
      <c r="AA475" s="82"/>
      <c r="AB475" s="82"/>
      <c r="AC475" s="82"/>
      <c r="AD475" s="82"/>
      <c r="AE475" s="82"/>
      <c r="AF475" s="82"/>
      <c r="AG475" s="82"/>
      <c r="AH475" s="82"/>
      <c r="AI475" s="82"/>
      <c r="AJ475" s="82"/>
      <c r="AK475" s="82"/>
      <c r="AL475" s="82"/>
      <c r="AM475" s="138"/>
      <c r="BH475" s="1" t="s">
        <v>28</v>
      </c>
    </row>
    <row r="476" spans="1:61" ht="9.75" hidden="1" customHeight="1">
      <c r="A476" s="141"/>
      <c r="B476" s="142"/>
      <c r="C476" s="143"/>
      <c r="D476" s="141"/>
      <c r="E476" s="142"/>
      <c r="F476" s="142"/>
      <c r="G476" s="142"/>
      <c r="H476" s="142"/>
      <c r="I476" s="143"/>
      <c r="J476" s="144"/>
      <c r="K476" s="145"/>
      <c r="L476" s="145"/>
      <c r="M476" s="145"/>
      <c r="N476" s="145"/>
      <c r="O476" s="145"/>
      <c r="P476" s="145"/>
      <c r="Q476" s="145"/>
      <c r="R476" s="145"/>
      <c r="S476" s="145"/>
      <c r="T476" s="82"/>
      <c r="U476" s="82"/>
      <c r="V476" s="82" t="s">
        <v>254</v>
      </c>
      <c r="W476" s="82"/>
      <c r="X476" s="82"/>
      <c r="Y476" s="82"/>
      <c r="Z476" s="82"/>
      <c r="AA476" s="82"/>
      <c r="AB476" s="82"/>
      <c r="AC476" s="82"/>
      <c r="AD476" s="82"/>
      <c r="AE476" s="82"/>
      <c r="AF476" s="82"/>
      <c r="AG476" s="82"/>
      <c r="AH476" s="82"/>
      <c r="AI476" s="82"/>
      <c r="AJ476" s="82"/>
      <c r="AK476" s="82"/>
      <c r="AL476" s="82"/>
      <c r="AM476" s="138"/>
      <c r="BH476" s="1" t="s">
        <v>28</v>
      </c>
    </row>
    <row r="477" spans="1:61" ht="9.75" hidden="1" customHeight="1">
      <c r="A477" s="141"/>
      <c r="B477" s="142"/>
      <c r="C477" s="143"/>
      <c r="D477" s="141"/>
      <c r="E477" s="142"/>
      <c r="F477" s="142"/>
      <c r="G477" s="142"/>
      <c r="H477" s="142"/>
      <c r="I477" s="143"/>
      <c r="J477" s="189"/>
      <c r="K477" s="82"/>
      <c r="L477" s="82"/>
      <c r="M477" s="82"/>
      <c r="N477" s="82"/>
      <c r="O477" s="82"/>
      <c r="P477" s="82"/>
      <c r="Q477" s="82"/>
      <c r="R477" s="82"/>
      <c r="S477" s="82"/>
      <c r="T477" s="82"/>
      <c r="U477" s="82"/>
      <c r="V477" s="82" t="s">
        <v>255</v>
      </c>
      <c r="W477" s="82"/>
      <c r="X477" s="82"/>
      <c r="Y477" s="82"/>
      <c r="Z477" s="82"/>
      <c r="AA477" s="82"/>
      <c r="AB477" s="82"/>
      <c r="AC477" s="82"/>
      <c r="AD477" s="82"/>
      <c r="AE477" s="82"/>
      <c r="AF477" s="82"/>
      <c r="AG477" s="82"/>
      <c r="AH477" s="82"/>
      <c r="AI477" s="82"/>
      <c r="AJ477" s="82"/>
      <c r="AK477" s="82"/>
      <c r="AL477" s="82"/>
      <c r="AM477" s="138"/>
      <c r="BH477" s="1" t="s">
        <v>28</v>
      </c>
    </row>
    <row r="478" spans="1:61" ht="9.75" hidden="1" customHeight="1">
      <c r="A478" s="141"/>
      <c r="B478" s="142"/>
      <c r="C478" s="143"/>
      <c r="D478" s="123"/>
      <c r="E478" s="124"/>
      <c r="F478" s="124"/>
      <c r="G478" s="124"/>
      <c r="H478" s="124"/>
      <c r="I478" s="125"/>
      <c r="J478" s="157"/>
      <c r="K478" s="98"/>
      <c r="L478" s="98"/>
      <c r="M478" s="98"/>
      <c r="N478" s="98"/>
      <c r="O478" s="98"/>
      <c r="P478" s="98"/>
      <c r="Q478" s="98"/>
      <c r="R478" s="98"/>
      <c r="S478" s="98"/>
      <c r="T478" s="98"/>
      <c r="U478" s="98"/>
      <c r="V478" s="98" t="s">
        <v>256</v>
      </c>
      <c r="W478" s="98"/>
      <c r="X478" s="98"/>
      <c r="Y478" s="98"/>
      <c r="Z478" s="98"/>
      <c r="AA478" s="98"/>
      <c r="AB478" s="98"/>
      <c r="AC478" s="98"/>
      <c r="AD478" s="98"/>
      <c r="AE478" s="98"/>
      <c r="AF478" s="98"/>
      <c r="AG478" s="98"/>
      <c r="AH478" s="98"/>
      <c r="AI478" s="98"/>
      <c r="AJ478" s="98"/>
      <c r="AK478" s="98"/>
      <c r="AL478" s="98"/>
      <c r="AM478" s="156"/>
      <c r="BH478" s="1" t="s">
        <v>28</v>
      </c>
    </row>
    <row r="479" spans="1:61" ht="9.75" hidden="1" customHeight="1">
      <c r="A479" s="141"/>
      <c r="B479" s="142"/>
      <c r="C479" s="143"/>
      <c r="D479" s="120" t="s">
        <v>257</v>
      </c>
      <c r="E479" s="121"/>
      <c r="F479" s="121"/>
      <c r="G479" s="121"/>
      <c r="H479" s="121"/>
      <c r="I479" s="122"/>
      <c r="J479" s="136"/>
      <c r="K479" s="126"/>
      <c r="L479" s="126"/>
      <c r="M479" s="126"/>
      <c r="N479" s="126"/>
      <c r="O479" s="126"/>
      <c r="P479" s="126"/>
      <c r="Q479" s="126"/>
      <c r="R479" s="126"/>
      <c r="S479" s="126"/>
      <c r="T479" s="126"/>
      <c r="U479" s="126"/>
      <c r="V479" s="126"/>
      <c r="W479" s="126"/>
      <c r="X479" s="126"/>
      <c r="Y479" s="126"/>
      <c r="Z479" s="126"/>
      <c r="AA479" s="126"/>
      <c r="AB479" s="126"/>
      <c r="AC479" s="126"/>
      <c r="AD479" s="126"/>
      <c r="AE479" s="126"/>
      <c r="AF479" s="126"/>
      <c r="AG479" s="126"/>
      <c r="AH479" s="126"/>
      <c r="AI479" s="126"/>
      <c r="AJ479" s="126"/>
      <c r="AK479" s="126"/>
      <c r="AL479" s="126"/>
      <c r="AM479" s="127"/>
      <c r="BG479" s="1" t="s">
        <v>288</v>
      </c>
      <c r="BH479" s="1">
        <v>68</v>
      </c>
      <c r="BI479" s="1" t="str">
        <f>"ITEM"&amp;BH479&amp; BG479 &amp;"="&amp; IF(TRIM($J479)="","",$J479)</f>
        <v>ITEM68#KBN2_8=</v>
      </c>
    </row>
    <row r="480" spans="1:61" ht="9.75" hidden="1" customHeight="1">
      <c r="A480" s="141"/>
      <c r="B480" s="142"/>
      <c r="C480" s="143"/>
      <c r="D480" s="141"/>
      <c r="E480" s="142"/>
      <c r="F480" s="142"/>
      <c r="G480" s="142"/>
      <c r="H480" s="142"/>
      <c r="I480" s="143"/>
      <c r="J480" s="150"/>
      <c r="K480" s="151"/>
      <c r="L480" s="151"/>
      <c r="M480" s="151"/>
      <c r="N480" s="151"/>
      <c r="O480" s="151"/>
      <c r="P480" s="151"/>
      <c r="Q480" s="151"/>
      <c r="R480" s="151"/>
      <c r="S480" s="151"/>
      <c r="T480" s="151"/>
      <c r="U480" s="151"/>
      <c r="V480" s="151"/>
      <c r="W480" s="151"/>
      <c r="X480" s="151"/>
      <c r="Y480" s="151"/>
      <c r="Z480" s="151"/>
      <c r="AA480" s="151"/>
      <c r="AB480" s="151"/>
      <c r="AC480" s="151"/>
      <c r="AD480" s="151"/>
      <c r="AE480" s="151"/>
      <c r="AF480" s="151"/>
      <c r="AG480" s="151"/>
      <c r="AH480" s="151"/>
      <c r="AI480" s="151"/>
      <c r="AJ480" s="151"/>
      <c r="AK480" s="151"/>
      <c r="AL480" s="151"/>
      <c r="AM480" s="152"/>
      <c r="BH480" s="1" t="s">
        <v>28</v>
      </c>
    </row>
    <row r="481" spans="1:61" ht="9.75" hidden="1" customHeight="1">
      <c r="A481" s="141"/>
      <c r="B481" s="142"/>
      <c r="C481" s="143"/>
      <c r="D481" s="123"/>
      <c r="E481" s="124"/>
      <c r="F481" s="124"/>
      <c r="G481" s="124"/>
      <c r="H481" s="124"/>
      <c r="I481" s="125"/>
      <c r="J481" s="150"/>
      <c r="K481" s="151"/>
      <c r="L481" s="151"/>
      <c r="M481" s="151"/>
      <c r="N481" s="151"/>
      <c r="O481" s="151"/>
      <c r="P481" s="151"/>
      <c r="Q481" s="151"/>
      <c r="R481" s="151"/>
      <c r="S481" s="151"/>
      <c r="T481" s="151"/>
      <c r="U481" s="151"/>
      <c r="V481" s="151"/>
      <c r="W481" s="151"/>
      <c r="X481" s="151"/>
      <c r="Y481" s="151"/>
      <c r="Z481" s="151"/>
      <c r="AA481" s="151"/>
      <c r="AB481" s="151"/>
      <c r="AC481" s="151"/>
      <c r="AD481" s="151"/>
      <c r="AE481" s="151"/>
      <c r="AF481" s="151"/>
      <c r="AG481" s="151"/>
      <c r="AH481" s="151"/>
      <c r="AI481" s="151"/>
      <c r="AJ481" s="151"/>
      <c r="AK481" s="151"/>
      <c r="AL481" s="151"/>
      <c r="AM481" s="152"/>
    </row>
    <row r="482" spans="1:61" ht="9.75" hidden="1" customHeight="1">
      <c r="A482" s="141"/>
      <c r="B482" s="142"/>
      <c r="C482" s="143"/>
      <c r="D482" s="120" t="s">
        <v>199</v>
      </c>
      <c r="E482" s="121"/>
      <c r="F482" s="121"/>
      <c r="G482" s="121"/>
      <c r="H482" s="121"/>
      <c r="I482" s="122"/>
      <c r="J482" s="136"/>
      <c r="K482" s="126"/>
      <c r="L482" s="126"/>
      <c r="M482" s="126"/>
      <c r="N482" s="126"/>
      <c r="O482" s="126"/>
      <c r="P482" s="126"/>
      <c r="Q482" s="126"/>
      <c r="R482" s="126"/>
      <c r="S482" s="126"/>
      <c r="T482" s="126"/>
      <c r="U482" s="126"/>
      <c r="V482" s="126"/>
      <c r="W482" s="126"/>
      <c r="X482" s="126"/>
      <c r="Y482" s="126"/>
      <c r="Z482" s="126"/>
      <c r="AA482" s="126"/>
      <c r="AB482" s="126"/>
      <c r="AC482" s="126"/>
      <c r="AD482" s="126"/>
      <c r="AE482" s="126"/>
      <c r="AF482" s="126"/>
      <c r="AG482" s="126"/>
      <c r="AH482" s="126"/>
      <c r="AI482" s="126"/>
      <c r="AJ482" s="126"/>
      <c r="AK482" s="126"/>
      <c r="AL482" s="126"/>
      <c r="AM482" s="127"/>
      <c r="BG482" s="1" t="s">
        <v>288</v>
      </c>
      <c r="BH482" s="1">
        <v>69</v>
      </c>
      <c r="BI482" s="1" t="str">
        <f>"ITEM"&amp;BH482&amp; BG482 &amp;"="&amp; IF(TRIM($J482)="","",$J482)</f>
        <v>ITEM69#KBN2_8=</v>
      </c>
    </row>
    <row r="483" spans="1:61" ht="9.75" hidden="1" customHeight="1">
      <c r="A483" s="141"/>
      <c r="B483" s="142"/>
      <c r="C483" s="143"/>
      <c r="D483" s="141"/>
      <c r="E483" s="142"/>
      <c r="F483" s="142"/>
      <c r="G483" s="142"/>
      <c r="H483" s="142"/>
      <c r="I483" s="143"/>
      <c r="J483" s="150"/>
      <c r="K483" s="151"/>
      <c r="L483" s="151"/>
      <c r="M483" s="151"/>
      <c r="N483" s="151"/>
      <c r="O483" s="151"/>
      <c r="P483" s="151"/>
      <c r="Q483" s="151"/>
      <c r="R483" s="151"/>
      <c r="S483" s="151"/>
      <c r="T483" s="151"/>
      <c r="U483" s="151"/>
      <c r="V483" s="151"/>
      <c r="W483" s="151"/>
      <c r="X483" s="151"/>
      <c r="Y483" s="151"/>
      <c r="Z483" s="151"/>
      <c r="AA483" s="151"/>
      <c r="AB483" s="151"/>
      <c r="AC483" s="151"/>
      <c r="AD483" s="151"/>
      <c r="AE483" s="151"/>
      <c r="AF483" s="151"/>
      <c r="AG483" s="151"/>
      <c r="AH483" s="151"/>
      <c r="AI483" s="151"/>
      <c r="AJ483" s="151"/>
      <c r="AK483" s="151"/>
      <c r="AL483" s="151"/>
      <c r="AM483" s="152"/>
      <c r="BH483" s="1" t="s">
        <v>28</v>
      </c>
    </row>
    <row r="484" spans="1:61" ht="9.75" hidden="1" customHeight="1">
      <c r="A484" s="123"/>
      <c r="B484" s="124"/>
      <c r="C484" s="125"/>
      <c r="D484" s="123"/>
      <c r="E484" s="124"/>
      <c r="F484" s="124"/>
      <c r="G484" s="124"/>
      <c r="H484" s="124"/>
      <c r="I484" s="125"/>
      <c r="J484" s="137"/>
      <c r="K484" s="128"/>
      <c r="L484" s="128"/>
      <c r="M484" s="128"/>
      <c r="N484" s="128"/>
      <c r="O484" s="128"/>
      <c r="P484" s="128"/>
      <c r="Q484" s="128"/>
      <c r="R484" s="128"/>
      <c r="S484" s="128"/>
      <c r="T484" s="128"/>
      <c r="U484" s="128"/>
      <c r="V484" s="128"/>
      <c r="W484" s="128"/>
      <c r="X484" s="128"/>
      <c r="Y484" s="128"/>
      <c r="Z484" s="128"/>
      <c r="AA484" s="128"/>
      <c r="AB484" s="128"/>
      <c r="AC484" s="128"/>
      <c r="AD484" s="128"/>
      <c r="AE484" s="128"/>
      <c r="AF484" s="128"/>
      <c r="AG484" s="128"/>
      <c r="AH484" s="128"/>
      <c r="AI484" s="128"/>
      <c r="AJ484" s="128"/>
      <c r="AK484" s="128"/>
      <c r="AL484" s="128"/>
      <c r="AM484" s="129"/>
    </row>
    <row r="485" spans="1:61" ht="9.75" hidden="1" customHeight="1">
      <c r="A485" s="120" t="s">
        <v>258</v>
      </c>
      <c r="B485" s="121"/>
      <c r="C485" s="121"/>
      <c r="D485" s="121"/>
      <c r="E485" s="121"/>
      <c r="F485" s="121"/>
      <c r="G485" s="121"/>
      <c r="H485" s="121"/>
      <c r="I485" s="122"/>
      <c r="J485" s="158"/>
      <c r="K485" s="154"/>
      <c r="L485" s="154"/>
      <c r="M485" s="154"/>
      <c r="N485" s="154"/>
      <c r="O485" s="154"/>
      <c r="P485" s="154"/>
      <c r="Q485" s="154"/>
      <c r="R485" s="154"/>
      <c r="S485" s="154"/>
      <c r="T485" s="154"/>
      <c r="U485" s="154"/>
      <c r="V485" s="154" t="s">
        <v>36</v>
      </c>
      <c r="W485" s="154"/>
      <c r="X485" s="154"/>
      <c r="Y485" s="154"/>
      <c r="Z485" s="154"/>
      <c r="AA485" s="154"/>
      <c r="AB485" s="154"/>
      <c r="AC485" s="154"/>
      <c r="AD485" s="154"/>
      <c r="AE485" s="154"/>
      <c r="AF485" s="154"/>
      <c r="AG485" s="154"/>
      <c r="AH485" s="154"/>
      <c r="AI485" s="154"/>
      <c r="AJ485" s="154"/>
      <c r="AK485" s="154"/>
      <c r="AL485" s="154"/>
      <c r="AM485" s="155"/>
      <c r="BE485" s="1" t="str">
        <f ca="1">MID(CELL("address",$CH$2),2,2)</f>
        <v>CH</v>
      </c>
      <c r="BF485" s="1" t="str">
        <f>IF(TRIM($K486)="","",IF(ISERROR(MATCH($K486,$CH$3:$CH$8,0)),"INPUT_ERROR",MATCH($K486,$CH$3:$CH$8,0)))</f>
        <v/>
      </c>
      <c r="BG485" s="1" t="s">
        <v>288</v>
      </c>
      <c r="BH485" s="1">
        <v>70</v>
      </c>
      <c r="BI485" s="1" t="str">
        <f>"ITEM"&amp; BH485&amp; BG485 &amp;"="&amp; $BF485</f>
        <v>ITEM70#KBN2_8=</v>
      </c>
    </row>
    <row r="486" spans="1:61" ht="9.75" hidden="1" customHeight="1">
      <c r="A486" s="141"/>
      <c r="B486" s="142"/>
      <c r="C486" s="142"/>
      <c r="D486" s="142"/>
      <c r="E486" s="142"/>
      <c r="F486" s="142"/>
      <c r="G486" s="142"/>
      <c r="H486" s="142"/>
      <c r="I486" s="143"/>
      <c r="J486" s="144" t="s">
        <v>37</v>
      </c>
      <c r="K486" s="145"/>
      <c r="L486" s="145"/>
      <c r="M486" s="145"/>
      <c r="N486" s="145"/>
      <c r="O486" s="145"/>
      <c r="P486" s="145"/>
      <c r="Q486" s="145"/>
      <c r="R486" s="145"/>
      <c r="S486" s="145"/>
      <c r="T486" s="82" t="s">
        <v>38</v>
      </c>
      <c r="U486" s="82"/>
      <c r="V486" s="82" t="s">
        <v>259</v>
      </c>
      <c r="W486" s="82"/>
      <c r="X486" s="82"/>
      <c r="Y486" s="82"/>
      <c r="Z486" s="82"/>
      <c r="AA486" s="82"/>
      <c r="AB486" s="82"/>
      <c r="AC486" s="82"/>
      <c r="AD486" s="82"/>
      <c r="AE486" s="82" t="s">
        <v>260</v>
      </c>
      <c r="AF486" s="82"/>
      <c r="AG486" s="82"/>
      <c r="AH486" s="82"/>
      <c r="AI486" s="82"/>
      <c r="AJ486" s="82"/>
      <c r="AK486" s="82"/>
      <c r="AL486" s="82"/>
      <c r="AM486" s="138"/>
      <c r="BH486" s="1" t="s">
        <v>28</v>
      </c>
    </row>
    <row r="487" spans="1:61" ht="9.75" hidden="1" customHeight="1">
      <c r="A487" s="141"/>
      <c r="B487" s="142"/>
      <c r="C487" s="142"/>
      <c r="D487" s="142"/>
      <c r="E487" s="142"/>
      <c r="F487" s="142"/>
      <c r="G487" s="142"/>
      <c r="H487" s="142"/>
      <c r="I487" s="143"/>
      <c r="J487" s="144"/>
      <c r="K487" s="145"/>
      <c r="L487" s="145"/>
      <c r="M487" s="145"/>
      <c r="N487" s="145"/>
      <c r="O487" s="145"/>
      <c r="P487" s="145"/>
      <c r="Q487" s="145"/>
      <c r="R487" s="145"/>
      <c r="S487" s="145"/>
      <c r="T487" s="82"/>
      <c r="U487" s="82"/>
      <c r="V487" s="82" t="s">
        <v>261</v>
      </c>
      <c r="W487" s="82"/>
      <c r="X487" s="82"/>
      <c r="Y487" s="82"/>
      <c r="Z487" s="82"/>
      <c r="AA487" s="82"/>
      <c r="AB487" s="82"/>
      <c r="AC487" s="82"/>
      <c r="AD487" s="82"/>
      <c r="AE487" s="82" t="s">
        <v>262</v>
      </c>
      <c r="AF487" s="82"/>
      <c r="AG487" s="82"/>
      <c r="AH487" s="82"/>
      <c r="AI487" s="82"/>
      <c r="AJ487" s="82"/>
      <c r="AK487" s="82"/>
      <c r="AL487" s="82"/>
      <c r="AM487" s="138"/>
      <c r="BH487" s="1" t="s">
        <v>28</v>
      </c>
    </row>
    <row r="488" spans="1:61" ht="9.75" hidden="1" customHeight="1">
      <c r="A488" s="141"/>
      <c r="B488" s="142"/>
      <c r="C488" s="142"/>
      <c r="D488" s="142"/>
      <c r="E488" s="142"/>
      <c r="F488" s="142"/>
      <c r="G488" s="142"/>
      <c r="H488" s="142"/>
      <c r="I488" s="143"/>
      <c r="J488" s="157"/>
      <c r="K488" s="98"/>
      <c r="L488" s="98"/>
      <c r="M488" s="98"/>
      <c r="N488" s="98"/>
      <c r="O488" s="98"/>
      <c r="P488" s="98"/>
      <c r="Q488" s="98"/>
      <c r="R488" s="98"/>
      <c r="S488" s="98"/>
      <c r="T488" s="98"/>
      <c r="U488" s="98"/>
      <c r="V488" s="98" t="s">
        <v>231</v>
      </c>
      <c r="W488" s="98"/>
      <c r="X488" s="98"/>
      <c r="Y488" s="98"/>
      <c r="Z488" s="98"/>
      <c r="AA488" s="98"/>
      <c r="AB488" s="98"/>
      <c r="AC488" s="98"/>
      <c r="AD488" s="98"/>
      <c r="AE488" s="98" t="s">
        <v>232</v>
      </c>
      <c r="AF488" s="98"/>
      <c r="AG488" s="98"/>
      <c r="AH488" s="98"/>
      <c r="AI488" s="98"/>
      <c r="AJ488" s="98"/>
      <c r="AK488" s="98"/>
      <c r="AL488" s="98"/>
      <c r="AM488" s="156"/>
      <c r="BH488" s="1" t="s">
        <v>28</v>
      </c>
    </row>
    <row r="489" spans="1:61" ht="9.75" hidden="1" customHeight="1">
      <c r="A489" s="120" t="s">
        <v>263</v>
      </c>
      <c r="B489" s="121"/>
      <c r="C489" s="121"/>
      <c r="D489" s="121"/>
      <c r="E489" s="121"/>
      <c r="F489" s="121"/>
      <c r="G489" s="121"/>
      <c r="H489" s="121"/>
      <c r="I489" s="121"/>
      <c r="J489" s="216" t="s">
        <v>37</v>
      </c>
      <c r="K489" s="217"/>
      <c r="L489" s="154" t="s">
        <v>216</v>
      </c>
      <c r="M489" s="154"/>
      <c r="N489" s="154"/>
      <c r="O489" s="154"/>
      <c r="P489" s="154"/>
      <c r="Q489" s="221" t="s">
        <v>37</v>
      </c>
      <c r="R489" s="217"/>
      <c r="S489" s="154" t="s">
        <v>215</v>
      </c>
      <c r="T489" s="154"/>
      <c r="U489" s="154"/>
      <c r="V489" s="154"/>
      <c r="W489" s="221" t="s">
        <v>37</v>
      </c>
      <c r="X489" s="217"/>
      <c r="Y489" s="83" t="s">
        <v>264</v>
      </c>
      <c r="Z489" s="83"/>
      <c r="AA489" s="83"/>
      <c r="AB489" s="83"/>
      <c r="AC489" s="83"/>
      <c r="AD489" s="83"/>
      <c r="AE489" s="83"/>
      <c r="AF489" s="83"/>
      <c r="AG489" s="83"/>
      <c r="AH489" s="83"/>
      <c r="AI489" s="83"/>
      <c r="AJ489" s="83"/>
      <c r="AK489" s="83"/>
      <c r="AL489" s="83"/>
      <c r="AM489" s="251"/>
      <c r="BF489" s="1" t="b">
        <f>IF($K489="○",TRUE,IF($K489="",FALSE,"INPUT_ERROR"))</f>
        <v>0</v>
      </c>
      <c r="BG489" s="1" t="s">
        <v>288</v>
      </c>
      <c r="BH489" s="1">
        <v>71</v>
      </c>
      <c r="BI489" s="1" t="str">
        <f t="shared" ref="BI489:BI494" si="9">"ITEM"&amp; BH489&amp; BG489 &amp;"="&amp; $BF489</f>
        <v>ITEM71#KBN2_8=FALSE</v>
      </c>
    </row>
    <row r="490" spans="1:61" ht="9.75" hidden="1" customHeight="1">
      <c r="A490" s="141"/>
      <c r="B490" s="142"/>
      <c r="C490" s="142"/>
      <c r="D490" s="142"/>
      <c r="E490" s="142"/>
      <c r="F490" s="142"/>
      <c r="G490" s="142"/>
      <c r="H490" s="142"/>
      <c r="I490" s="142"/>
      <c r="J490" s="144"/>
      <c r="K490" s="159"/>
      <c r="L490" s="82"/>
      <c r="M490" s="82"/>
      <c r="N490" s="82"/>
      <c r="O490" s="82"/>
      <c r="P490" s="82"/>
      <c r="Q490" s="160"/>
      <c r="R490" s="159"/>
      <c r="S490" s="82"/>
      <c r="T490" s="82"/>
      <c r="U490" s="82"/>
      <c r="V490" s="82"/>
      <c r="W490" s="160"/>
      <c r="X490" s="159"/>
      <c r="Y490" s="109"/>
      <c r="Z490" s="109"/>
      <c r="AA490" s="109"/>
      <c r="AB490" s="109"/>
      <c r="AC490" s="109"/>
      <c r="AD490" s="109"/>
      <c r="AE490" s="109"/>
      <c r="AF490" s="109"/>
      <c r="AG490" s="109"/>
      <c r="AH490" s="109"/>
      <c r="AI490" s="109"/>
      <c r="AJ490" s="109"/>
      <c r="AK490" s="109"/>
      <c r="AL490" s="109"/>
      <c r="AM490" s="214"/>
      <c r="BF490" s="1" t="b">
        <f>IF($R489="○",TRUE,IF($R489="",FALSE,"INPUT_ERROR"))</f>
        <v>0</v>
      </c>
      <c r="BG490" s="1" t="s">
        <v>288</v>
      </c>
      <c r="BH490" s="1">
        <v>72</v>
      </c>
      <c r="BI490" s="1" t="str">
        <f t="shared" si="9"/>
        <v>ITEM72#KBN2_8=FALSE</v>
      </c>
    </row>
    <row r="491" spans="1:61" ht="9.75" hidden="1" customHeight="1">
      <c r="A491" s="141"/>
      <c r="B491" s="142"/>
      <c r="C491" s="142"/>
      <c r="D491" s="142"/>
      <c r="E491" s="142"/>
      <c r="F491" s="142"/>
      <c r="G491" s="142"/>
      <c r="H491" s="142"/>
      <c r="I491" s="142"/>
      <c r="J491" s="252" t="s">
        <v>37</v>
      </c>
      <c r="K491" s="159"/>
      <c r="L491" s="253" t="s">
        <v>214</v>
      </c>
      <c r="M491" s="253"/>
      <c r="N491" s="253"/>
      <c r="O491" s="253"/>
      <c r="P491" s="253"/>
      <c r="Q491" s="160" t="s">
        <v>37</v>
      </c>
      <c r="R491" s="159"/>
      <c r="S491" s="109" t="s">
        <v>212</v>
      </c>
      <c r="T491" s="109"/>
      <c r="U491" s="109"/>
      <c r="V491" s="109"/>
      <c r="W491" s="109"/>
      <c r="X491" s="109"/>
      <c r="Y491" s="109"/>
      <c r="Z491" s="109"/>
      <c r="AA491" s="109"/>
      <c r="AB491" s="109"/>
      <c r="AC491" s="109"/>
      <c r="AD491" s="109"/>
      <c r="AE491" s="109"/>
      <c r="AF491" s="109"/>
      <c r="AG491" s="109"/>
      <c r="AH491" s="109"/>
      <c r="AI491" s="109"/>
      <c r="AJ491" s="109"/>
      <c r="AK491" s="109"/>
      <c r="AL491" s="109"/>
      <c r="AM491" s="214"/>
      <c r="BF491" s="1" t="b">
        <f>IF($X489="○",TRUE,IF($X489="",FALSE,"INPUT_ERROR"))</f>
        <v>0</v>
      </c>
      <c r="BG491" s="1" t="s">
        <v>288</v>
      </c>
      <c r="BH491" s="1">
        <v>73</v>
      </c>
      <c r="BI491" s="1" t="str">
        <f t="shared" si="9"/>
        <v>ITEM73#KBN2_8=FALSE</v>
      </c>
    </row>
    <row r="492" spans="1:61" ht="9.75" hidden="1" customHeight="1">
      <c r="A492" s="141"/>
      <c r="B492" s="142"/>
      <c r="C492" s="142"/>
      <c r="D492" s="142"/>
      <c r="E492" s="142"/>
      <c r="F492" s="142"/>
      <c r="G492" s="142"/>
      <c r="H492" s="142"/>
      <c r="I492" s="142"/>
      <c r="J492" s="252"/>
      <c r="K492" s="159"/>
      <c r="L492" s="253"/>
      <c r="M492" s="253"/>
      <c r="N492" s="253"/>
      <c r="O492" s="253"/>
      <c r="P492" s="253"/>
      <c r="Q492" s="160"/>
      <c r="R492" s="159"/>
      <c r="S492" s="109"/>
      <c r="T492" s="109"/>
      <c r="U492" s="109"/>
      <c r="V492" s="109"/>
      <c r="W492" s="109"/>
      <c r="X492" s="109"/>
      <c r="Y492" s="109"/>
      <c r="Z492" s="109"/>
      <c r="AA492" s="109"/>
      <c r="AB492" s="109"/>
      <c r="AC492" s="109"/>
      <c r="AD492" s="109"/>
      <c r="AE492" s="109"/>
      <c r="AF492" s="109"/>
      <c r="AG492" s="109"/>
      <c r="AH492" s="109"/>
      <c r="AI492" s="109"/>
      <c r="AJ492" s="109"/>
      <c r="AK492" s="109"/>
      <c r="AL492" s="109"/>
      <c r="AM492" s="214"/>
      <c r="BF492" s="1" t="b">
        <f>IF($K491="○",TRUE,IF($K491="",FALSE,"INPUT_ERROR"))</f>
        <v>0</v>
      </c>
      <c r="BG492" s="1" t="s">
        <v>288</v>
      </c>
      <c r="BH492" s="1">
        <v>74</v>
      </c>
      <c r="BI492" s="1" t="str">
        <f t="shared" si="9"/>
        <v>ITEM74#KBN2_8=FALSE</v>
      </c>
    </row>
    <row r="493" spans="1:61" ht="9.75" hidden="1" customHeight="1">
      <c r="A493" s="141"/>
      <c r="B493" s="142"/>
      <c r="C493" s="142"/>
      <c r="D493" s="142"/>
      <c r="E493" s="142"/>
      <c r="F493" s="142"/>
      <c r="G493" s="142"/>
      <c r="H493" s="142"/>
      <c r="I493" s="142"/>
      <c r="J493" s="144" t="s">
        <v>37</v>
      </c>
      <c r="K493" s="159"/>
      <c r="L493" s="82" t="s">
        <v>196</v>
      </c>
      <c r="M493" s="82"/>
      <c r="N493" s="82"/>
      <c r="O493" s="160" t="s">
        <v>197</v>
      </c>
      <c r="P493" s="151"/>
      <c r="Q493" s="151"/>
      <c r="R493" s="151"/>
      <c r="S493" s="151"/>
      <c r="T493" s="151"/>
      <c r="U493" s="151"/>
      <c r="V493" s="151"/>
      <c r="W493" s="151"/>
      <c r="X493" s="151"/>
      <c r="Y493" s="151"/>
      <c r="Z493" s="151"/>
      <c r="AA493" s="151"/>
      <c r="AB493" s="151"/>
      <c r="AC493" s="151"/>
      <c r="AD493" s="151"/>
      <c r="AE493" s="151"/>
      <c r="AF493" s="151"/>
      <c r="AG493" s="151"/>
      <c r="AH493" s="151"/>
      <c r="AI493" s="151"/>
      <c r="AJ493" s="151"/>
      <c r="AK493" s="151"/>
      <c r="AL493" s="82" t="s">
        <v>198</v>
      </c>
      <c r="AM493" s="138"/>
      <c r="BF493" s="1" t="b">
        <f>IF($R491="○",TRUE,IF($R491="",FALSE,"INPUT_ERROR"))</f>
        <v>0</v>
      </c>
      <c r="BG493" s="1" t="s">
        <v>288</v>
      </c>
      <c r="BH493" s="1">
        <v>75</v>
      </c>
      <c r="BI493" s="1" t="str">
        <f t="shared" si="9"/>
        <v>ITEM75#KBN2_8=FALSE</v>
      </c>
    </row>
    <row r="494" spans="1:61" ht="9.75" hidden="1" customHeight="1">
      <c r="A494" s="123"/>
      <c r="B494" s="124"/>
      <c r="C494" s="124"/>
      <c r="D494" s="124"/>
      <c r="E494" s="124"/>
      <c r="F494" s="124"/>
      <c r="G494" s="124"/>
      <c r="H494" s="124"/>
      <c r="I494" s="124"/>
      <c r="J494" s="161"/>
      <c r="K494" s="162"/>
      <c r="L494" s="98"/>
      <c r="M494" s="98"/>
      <c r="N494" s="98"/>
      <c r="O494" s="163"/>
      <c r="P494" s="128"/>
      <c r="Q494" s="128"/>
      <c r="R494" s="128"/>
      <c r="S494" s="128"/>
      <c r="T494" s="128"/>
      <c r="U494" s="128"/>
      <c r="V494" s="128"/>
      <c r="W494" s="128"/>
      <c r="X494" s="128"/>
      <c r="Y494" s="128"/>
      <c r="Z494" s="128"/>
      <c r="AA494" s="128"/>
      <c r="AB494" s="128"/>
      <c r="AC494" s="128"/>
      <c r="AD494" s="128"/>
      <c r="AE494" s="128"/>
      <c r="AF494" s="128"/>
      <c r="AG494" s="128"/>
      <c r="AH494" s="128"/>
      <c r="AI494" s="128"/>
      <c r="AJ494" s="128"/>
      <c r="AK494" s="128"/>
      <c r="AL494" s="98"/>
      <c r="AM494" s="156"/>
      <c r="BF494" s="1" t="b">
        <f>IF($K493="○",TRUE,IF($K493="",FALSE,"INPUT_ERROR"))</f>
        <v>0</v>
      </c>
      <c r="BG494" s="1" t="s">
        <v>288</v>
      </c>
      <c r="BH494" s="1">
        <v>76</v>
      </c>
      <c r="BI494" s="1" t="str">
        <f t="shared" si="9"/>
        <v>ITEM76#KBN2_8=FALSE</v>
      </c>
    </row>
    <row r="495" spans="1:61" ht="9.75" hidden="1" customHeight="1">
      <c r="A495" s="120" t="s">
        <v>265</v>
      </c>
      <c r="B495" s="121"/>
      <c r="C495" s="121"/>
      <c r="D495" s="121"/>
      <c r="E495" s="121"/>
      <c r="F495" s="121"/>
      <c r="G495" s="121"/>
      <c r="H495" s="121"/>
      <c r="I495" s="122"/>
      <c r="J495" s="150"/>
      <c r="K495" s="151"/>
      <c r="L495" s="151"/>
      <c r="M495" s="151"/>
      <c r="N495" s="151"/>
      <c r="O495" s="151"/>
      <c r="P495" s="151"/>
      <c r="Q495" s="151"/>
      <c r="R495" s="151"/>
      <c r="S495" s="151"/>
      <c r="T495" s="151"/>
      <c r="U495" s="151"/>
      <c r="V495" s="151"/>
      <c r="W495" s="151"/>
      <c r="X495" s="151"/>
      <c r="Y495" s="151"/>
      <c r="Z495" s="151"/>
      <c r="AA495" s="151"/>
      <c r="AB495" s="151"/>
      <c r="AC495" s="151"/>
      <c r="AD495" s="151"/>
      <c r="AE495" s="151"/>
      <c r="AF495" s="151"/>
      <c r="AG495" s="151"/>
      <c r="AH495" s="151"/>
      <c r="AI495" s="151"/>
      <c r="AJ495" s="151"/>
      <c r="AK495" s="151"/>
      <c r="AL495" s="151"/>
      <c r="AM495" s="152"/>
      <c r="BG495" s="1" t="s">
        <v>288</v>
      </c>
      <c r="BH495" s="1">
        <v>77</v>
      </c>
      <c r="BI495" s="1" t="str">
        <f>"ITEM"&amp;BH495&amp; BG495 &amp;"="&amp;  IF(TRIM($P493)="","",$P493)</f>
        <v>ITEM77#KBN2_8=</v>
      </c>
    </row>
    <row r="496" spans="1:61" ht="9.75" hidden="1" customHeight="1">
      <c r="A496" s="141"/>
      <c r="B496" s="142"/>
      <c r="C496" s="142"/>
      <c r="D496" s="142"/>
      <c r="E496" s="142"/>
      <c r="F496" s="142"/>
      <c r="G496" s="142"/>
      <c r="H496" s="142"/>
      <c r="I496" s="143"/>
      <c r="J496" s="150"/>
      <c r="K496" s="151"/>
      <c r="L496" s="151"/>
      <c r="M496" s="151"/>
      <c r="N496" s="151"/>
      <c r="O496" s="151"/>
      <c r="P496" s="151"/>
      <c r="Q496" s="151"/>
      <c r="R496" s="151"/>
      <c r="S496" s="151"/>
      <c r="T496" s="151"/>
      <c r="U496" s="151"/>
      <c r="V496" s="151"/>
      <c r="W496" s="151"/>
      <c r="X496" s="151"/>
      <c r="Y496" s="151"/>
      <c r="Z496" s="151"/>
      <c r="AA496" s="151"/>
      <c r="AB496" s="151"/>
      <c r="AC496" s="151"/>
      <c r="AD496" s="151"/>
      <c r="AE496" s="151"/>
      <c r="AF496" s="151"/>
      <c r="AG496" s="151"/>
      <c r="AH496" s="151"/>
      <c r="AI496" s="151"/>
      <c r="AJ496" s="151"/>
      <c r="AK496" s="151"/>
      <c r="AL496" s="151"/>
      <c r="AM496" s="152"/>
      <c r="BG496" s="1" t="s">
        <v>288</v>
      </c>
      <c r="BH496" s="1">
        <v>78</v>
      </c>
      <c r="BI496" s="1" t="str">
        <f>"ITEM"&amp;BH496&amp; BG496 &amp;"="&amp; IF(TRIM($J495)="","",$J495)</f>
        <v>ITEM78#KBN2_8=</v>
      </c>
    </row>
    <row r="497" spans="1:61" ht="9.75" hidden="1" customHeight="1">
      <c r="A497" s="123"/>
      <c r="B497" s="124"/>
      <c r="C497" s="124"/>
      <c r="D497" s="124"/>
      <c r="E497" s="124"/>
      <c r="F497" s="124"/>
      <c r="G497" s="124"/>
      <c r="H497" s="124"/>
      <c r="I497" s="125"/>
      <c r="J497" s="150"/>
      <c r="K497" s="151"/>
      <c r="L497" s="151"/>
      <c r="M497" s="151"/>
      <c r="N497" s="151"/>
      <c r="O497" s="151"/>
      <c r="P497" s="151"/>
      <c r="Q497" s="151"/>
      <c r="R497" s="151"/>
      <c r="S497" s="151"/>
      <c r="T497" s="151"/>
      <c r="U497" s="151"/>
      <c r="V497" s="151"/>
      <c r="W497" s="151"/>
      <c r="X497" s="151"/>
      <c r="Y497" s="151"/>
      <c r="Z497" s="151"/>
      <c r="AA497" s="151"/>
      <c r="AB497" s="151"/>
      <c r="AC497" s="151"/>
      <c r="AD497" s="151"/>
      <c r="AE497" s="151"/>
      <c r="AF497" s="151"/>
      <c r="AG497" s="151"/>
      <c r="AH497" s="151"/>
      <c r="AI497" s="151"/>
      <c r="AJ497" s="151"/>
      <c r="AK497" s="151"/>
      <c r="AL497" s="151"/>
      <c r="AM497" s="152"/>
      <c r="BH497" s="1" t="s">
        <v>28</v>
      </c>
    </row>
    <row r="498" spans="1:61" ht="9.75" hidden="1" customHeight="1">
      <c r="A498" s="153" t="s">
        <v>266</v>
      </c>
      <c r="B498" s="153"/>
      <c r="C498" s="153"/>
      <c r="D498" s="153"/>
      <c r="E498" s="153"/>
      <c r="F498" s="153"/>
      <c r="G498" s="153"/>
      <c r="H498" s="153"/>
      <c r="I498" s="153"/>
      <c r="J498" s="136"/>
      <c r="K498" s="126"/>
      <c r="L498" s="126"/>
      <c r="M498" s="126"/>
      <c r="N498" s="126"/>
      <c r="O498" s="126"/>
      <c r="P498" s="126"/>
      <c r="Q498" s="126"/>
      <c r="R498" s="126"/>
      <c r="S498" s="126"/>
      <c r="T498" s="126"/>
      <c r="U498" s="126"/>
      <c r="V498" s="126"/>
      <c r="W498" s="126"/>
      <c r="X498" s="126"/>
      <c r="Y498" s="126"/>
      <c r="Z498" s="126"/>
      <c r="AA498" s="126"/>
      <c r="AB498" s="126"/>
      <c r="AC498" s="126"/>
      <c r="AD498" s="126"/>
      <c r="AE498" s="126"/>
      <c r="AF498" s="126"/>
      <c r="AG498" s="126"/>
      <c r="AH498" s="126"/>
      <c r="AI498" s="126"/>
      <c r="AJ498" s="126"/>
      <c r="AK498" s="126"/>
      <c r="AL498" s="126"/>
      <c r="AM498" s="127"/>
      <c r="BG498" s="1" t="s">
        <v>288</v>
      </c>
      <c r="BH498" s="1">
        <v>79</v>
      </c>
      <c r="BI498" s="1" t="str">
        <f>"ITEM"&amp;BH498&amp; BG498 &amp;"="&amp; IF(TRIM($J498)="","",$J498)</f>
        <v>ITEM79#KBN2_8=</v>
      </c>
    </row>
    <row r="499" spans="1:61" ht="9.75" hidden="1" customHeight="1">
      <c r="A499" s="153"/>
      <c r="B499" s="153"/>
      <c r="C499" s="153"/>
      <c r="D499" s="153"/>
      <c r="E499" s="153"/>
      <c r="F499" s="153"/>
      <c r="G499" s="153"/>
      <c r="H499" s="153"/>
      <c r="I499" s="153"/>
      <c r="J499" s="150"/>
      <c r="K499" s="151"/>
      <c r="L499" s="151"/>
      <c r="M499" s="151"/>
      <c r="N499" s="151"/>
      <c r="O499" s="151"/>
      <c r="P499" s="151"/>
      <c r="Q499" s="151"/>
      <c r="R499" s="151"/>
      <c r="S499" s="151"/>
      <c r="T499" s="151"/>
      <c r="U499" s="151"/>
      <c r="V499" s="151"/>
      <c r="W499" s="151"/>
      <c r="X499" s="151"/>
      <c r="Y499" s="151"/>
      <c r="Z499" s="151"/>
      <c r="AA499" s="151"/>
      <c r="AB499" s="151"/>
      <c r="AC499" s="151"/>
      <c r="AD499" s="151"/>
      <c r="AE499" s="151"/>
      <c r="AF499" s="151"/>
      <c r="AG499" s="151"/>
      <c r="AH499" s="151"/>
      <c r="AI499" s="151"/>
      <c r="AJ499" s="151"/>
      <c r="AK499" s="151"/>
      <c r="AL499" s="151"/>
      <c r="AM499" s="152"/>
      <c r="BH499" s="1" t="s">
        <v>28</v>
      </c>
    </row>
    <row r="500" spans="1:61" ht="9.75" hidden="1" customHeight="1">
      <c r="A500" s="153"/>
      <c r="B500" s="153"/>
      <c r="C500" s="153"/>
      <c r="D500" s="153"/>
      <c r="E500" s="153"/>
      <c r="F500" s="153"/>
      <c r="G500" s="153"/>
      <c r="H500" s="153"/>
      <c r="I500" s="153"/>
      <c r="J500" s="150"/>
      <c r="K500" s="151"/>
      <c r="L500" s="151"/>
      <c r="M500" s="151"/>
      <c r="N500" s="151"/>
      <c r="O500" s="151"/>
      <c r="P500" s="151"/>
      <c r="Q500" s="151"/>
      <c r="R500" s="151"/>
      <c r="S500" s="151"/>
      <c r="T500" s="151"/>
      <c r="U500" s="151"/>
      <c r="V500" s="151"/>
      <c r="W500" s="151"/>
      <c r="X500" s="151"/>
      <c r="Y500" s="151"/>
      <c r="Z500" s="151"/>
      <c r="AA500" s="151"/>
      <c r="AB500" s="151"/>
      <c r="AC500" s="151"/>
      <c r="AD500" s="151"/>
      <c r="AE500" s="151"/>
      <c r="AF500" s="151"/>
      <c r="AG500" s="151"/>
      <c r="AH500" s="151"/>
      <c r="AI500" s="151"/>
      <c r="AJ500" s="151"/>
      <c r="AK500" s="151"/>
      <c r="AL500" s="151"/>
      <c r="AM500" s="152"/>
      <c r="BH500" s="1" t="s">
        <v>28</v>
      </c>
    </row>
    <row r="501" spans="1:61" ht="9.75" hidden="1" customHeight="1">
      <c r="A501" s="250" t="s">
        <v>267</v>
      </c>
      <c r="B501" s="250"/>
      <c r="C501" s="141" t="s">
        <v>268</v>
      </c>
      <c r="D501" s="142"/>
      <c r="E501" s="142"/>
      <c r="F501" s="142"/>
      <c r="G501" s="142"/>
      <c r="H501" s="142"/>
      <c r="I501" s="143"/>
      <c r="J501" s="158"/>
      <c r="K501" s="154"/>
      <c r="L501" s="154"/>
      <c r="M501" s="154"/>
      <c r="N501" s="154"/>
      <c r="O501" s="154"/>
      <c r="P501" s="154"/>
      <c r="Q501" s="154"/>
      <c r="R501" s="154"/>
      <c r="S501" s="154"/>
      <c r="T501" s="154"/>
      <c r="U501" s="154"/>
      <c r="V501" s="154" t="s">
        <v>36</v>
      </c>
      <c r="W501" s="154"/>
      <c r="X501" s="154"/>
      <c r="Y501" s="154"/>
      <c r="Z501" s="154"/>
      <c r="AA501" s="154"/>
      <c r="AB501" s="154"/>
      <c r="AC501" s="154"/>
      <c r="AD501" s="154"/>
      <c r="AE501" s="154"/>
      <c r="AF501" s="154"/>
      <c r="AG501" s="154"/>
      <c r="AH501" s="154"/>
      <c r="AI501" s="154"/>
      <c r="AJ501" s="154"/>
      <c r="AK501" s="154"/>
      <c r="AL501" s="154"/>
      <c r="AM501" s="155"/>
      <c r="BE501" s="1" t="str">
        <f ca="1">MID(CELL("address",$CI$2),2,2)</f>
        <v>CI</v>
      </c>
      <c r="BF501" s="1" t="str">
        <f>IF(TRIM($K502)="","",IF(ISERROR(MATCH($K502,$CI$3:$CI$4,0)),"INPUT_ERROR",MATCH($K502,$CI$3:$CI$4,0)))</f>
        <v/>
      </c>
      <c r="BG501" s="1" t="s">
        <v>288</v>
      </c>
      <c r="BH501" s="1">
        <v>80</v>
      </c>
      <c r="BI501" s="1" t="str">
        <f>"ITEM"&amp; BH501&amp; BG501 &amp;"="&amp; $BF501</f>
        <v>ITEM80#KBN2_8=</v>
      </c>
    </row>
    <row r="502" spans="1:61" ht="9.75" hidden="1" customHeight="1">
      <c r="A502" s="250"/>
      <c r="B502" s="250"/>
      <c r="C502" s="141"/>
      <c r="D502" s="142"/>
      <c r="E502" s="142"/>
      <c r="F502" s="142"/>
      <c r="G502" s="142"/>
      <c r="H502" s="142"/>
      <c r="I502" s="143"/>
      <c r="J502" s="144" t="s">
        <v>37</v>
      </c>
      <c r="K502" s="145"/>
      <c r="L502" s="145"/>
      <c r="M502" s="145"/>
      <c r="N502" s="145"/>
      <c r="O502" s="145"/>
      <c r="P502" s="145"/>
      <c r="Q502" s="145"/>
      <c r="R502" s="82" t="s">
        <v>38</v>
      </c>
      <c r="S502" s="82"/>
      <c r="T502" s="82"/>
      <c r="U502" s="82"/>
      <c r="V502" s="82" t="s">
        <v>269</v>
      </c>
      <c r="W502" s="82"/>
      <c r="X502" s="82"/>
      <c r="Y502" s="82"/>
      <c r="Z502" s="82"/>
      <c r="AA502" s="82" t="s">
        <v>270</v>
      </c>
      <c r="AB502" s="82"/>
      <c r="AC502" s="82"/>
      <c r="AD502" s="82"/>
      <c r="AE502" s="82"/>
      <c r="AF502" s="82"/>
      <c r="AG502" s="82"/>
      <c r="AH502" s="82"/>
      <c r="AI502" s="82"/>
      <c r="AJ502" s="82"/>
      <c r="AK502" s="82"/>
      <c r="AL502" s="82"/>
      <c r="AM502" s="138"/>
      <c r="BH502" s="1" t="s">
        <v>28</v>
      </c>
    </row>
    <row r="503" spans="1:61" ht="9.75" hidden="1" customHeight="1">
      <c r="A503" s="250"/>
      <c r="B503" s="250"/>
      <c r="C503" s="141"/>
      <c r="D503" s="142"/>
      <c r="E503" s="142"/>
      <c r="F503" s="142"/>
      <c r="G503" s="142"/>
      <c r="H503" s="142"/>
      <c r="I503" s="143"/>
      <c r="J503" s="144"/>
      <c r="K503" s="145"/>
      <c r="L503" s="145"/>
      <c r="M503" s="145"/>
      <c r="N503" s="145"/>
      <c r="O503" s="145"/>
      <c r="P503" s="145"/>
      <c r="Q503" s="145"/>
      <c r="R503" s="82"/>
      <c r="S503" s="82"/>
      <c r="T503" s="82"/>
      <c r="U503" s="82"/>
      <c r="V503" s="82"/>
      <c r="W503" s="82"/>
      <c r="X503" s="82"/>
      <c r="Y503" s="82"/>
      <c r="Z503" s="82"/>
      <c r="AA503" s="82"/>
      <c r="AB503" s="82"/>
      <c r="AC503" s="82"/>
      <c r="AD503" s="82"/>
      <c r="AE503" s="82"/>
      <c r="AF503" s="82"/>
      <c r="AG503" s="82"/>
      <c r="AH503" s="82"/>
      <c r="AI503" s="82"/>
      <c r="AJ503" s="82"/>
      <c r="AK503" s="82"/>
      <c r="AL503" s="82"/>
      <c r="AM503" s="138"/>
      <c r="BH503" s="1" t="s">
        <v>28</v>
      </c>
    </row>
    <row r="504" spans="1:61" ht="9.75" hidden="1" customHeight="1">
      <c r="A504" s="250"/>
      <c r="B504" s="250"/>
      <c r="C504" s="123"/>
      <c r="D504" s="124"/>
      <c r="E504" s="124"/>
      <c r="F504" s="124"/>
      <c r="G504" s="124"/>
      <c r="H504" s="124"/>
      <c r="I504" s="125"/>
      <c r="J504" s="157"/>
      <c r="K504" s="98"/>
      <c r="L504" s="98"/>
      <c r="M504" s="98"/>
      <c r="N504" s="98"/>
      <c r="O504" s="98"/>
      <c r="P504" s="98"/>
      <c r="Q504" s="98"/>
      <c r="R504" s="98"/>
      <c r="S504" s="98"/>
      <c r="T504" s="98"/>
      <c r="U504" s="98"/>
      <c r="V504" s="98"/>
      <c r="W504" s="98"/>
      <c r="X504" s="98"/>
      <c r="Y504" s="98"/>
      <c r="Z504" s="98"/>
      <c r="AA504" s="98"/>
      <c r="AB504" s="98"/>
      <c r="AC504" s="98"/>
      <c r="AD504" s="98"/>
      <c r="AE504" s="98"/>
      <c r="AF504" s="98"/>
      <c r="AG504" s="98"/>
      <c r="AH504" s="98"/>
      <c r="AI504" s="98"/>
      <c r="AJ504" s="98"/>
      <c r="AK504" s="98"/>
      <c r="AL504" s="98"/>
      <c r="AM504" s="156"/>
      <c r="BH504" s="1" t="s">
        <v>28</v>
      </c>
    </row>
    <row r="505" spans="1:61" ht="9.75" hidden="1" customHeight="1">
      <c r="A505" s="250"/>
      <c r="B505" s="250"/>
      <c r="C505" s="120" t="s">
        <v>271</v>
      </c>
      <c r="D505" s="121"/>
      <c r="E505" s="121"/>
      <c r="F505" s="121"/>
      <c r="G505" s="121"/>
      <c r="H505" s="121"/>
      <c r="I505" s="122"/>
      <c r="J505" s="260"/>
      <c r="K505" s="260"/>
      <c r="L505" s="260"/>
      <c r="M505" s="260"/>
      <c r="N505" s="260"/>
      <c r="O505" s="260"/>
      <c r="P505" s="260"/>
      <c r="Q505" s="260"/>
      <c r="R505" s="260"/>
      <c r="S505" s="260"/>
      <c r="T505" s="260"/>
      <c r="U505" s="260"/>
      <c r="V505" s="260"/>
      <c r="W505" s="260"/>
      <c r="X505" s="260"/>
      <c r="Y505" s="260"/>
      <c r="Z505" s="260"/>
      <c r="AA505" s="260"/>
      <c r="AB505" s="260"/>
      <c r="AC505" s="260"/>
      <c r="AD505" s="260"/>
      <c r="AE505" s="260"/>
      <c r="AF505" s="260"/>
      <c r="AG505" s="260"/>
      <c r="AH505" s="260"/>
      <c r="AI505" s="260"/>
      <c r="AJ505" s="260"/>
      <c r="AK505" s="260"/>
      <c r="AL505" s="260"/>
      <c r="AM505" s="260"/>
      <c r="BG505" s="1" t="s">
        <v>288</v>
      </c>
      <c r="BH505" s="1">
        <v>81</v>
      </c>
      <c r="BI505" s="1" t="str">
        <f>"ITEM"&amp;BH505&amp; BG505 &amp;"="&amp; IF(TRIM($J505)="","",$J505)</f>
        <v>ITEM81#KBN2_8=</v>
      </c>
    </row>
    <row r="506" spans="1:61" ht="9.75" hidden="1" customHeight="1">
      <c r="A506" s="250"/>
      <c r="B506" s="250"/>
      <c r="C506" s="141"/>
      <c r="D506" s="142"/>
      <c r="E506" s="142"/>
      <c r="F506" s="142"/>
      <c r="G506" s="142"/>
      <c r="H506" s="142"/>
      <c r="I506" s="143"/>
      <c r="J506" s="27"/>
      <c r="K506" s="27"/>
      <c r="L506" s="27"/>
      <c r="M506" s="27"/>
      <c r="N506" s="27"/>
      <c r="O506" s="27"/>
      <c r="P506" s="27"/>
      <c r="Q506" s="27"/>
      <c r="R506" s="27"/>
      <c r="S506" s="27"/>
      <c r="T506" s="27"/>
      <c r="U506" s="27"/>
      <c r="V506" s="27"/>
      <c r="W506" s="27"/>
      <c r="X506" s="27"/>
      <c r="Y506" s="27"/>
      <c r="Z506" s="27"/>
      <c r="AA506" s="27"/>
      <c r="AB506" s="27"/>
      <c r="AC506" s="27"/>
      <c r="AD506" s="27"/>
      <c r="AE506" s="27"/>
      <c r="AF506" s="27"/>
      <c r="AG506" s="27"/>
      <c r="AH506" s="27"/>
      <c r="AI506" s="27"/>
      <c r="AJ506" s="27"/>
      <c r="AK506" s="27"/>
      <c r="AL506" s="27"/>
      <c r="AM506" s="27"/>
      <c r="BH506" s="1" t="s">
        <v>28</v>
      </c>
    </row>
    <row r="507" spans="1:61" ht="9.75" hidden="1" customHeight="1">
      <c r="A507" s="250"/>
      <c r="B507" s="250"/>
      <c r="C507" s="123"/>
      <c r="D507" s="124"/>
      <c r="E507" s="124"/>
      <c r="F507" s="124"/>
      <c r="G507" s="124"/>
      <c r="H507" s="124"/>
      <c r="I507" s="125"/>
      <c r="J507" s="27"/>
      <c r="K507" s="27"/>
      <c r="L507" s="27"/>
      <c r="M507" s="27"/>
      <c r="N507" s="27"/>
      <c r="O507" s="27"/>
      <c r="P507" s="27"/>
      <c r="Q507" s="27"/>
      <c r="R507" s="27"/>
      <c r="S507" s="27"/>
      <c r="T507" s="27"/>
      <c r="U507" s="27"/>
      <c r="V507" s="27"/>
      <c r="W507" s="27"/>
      <c r="X507" s="27"/>
      <c r="Y507" s="27"/>
      <c r="Z507" s="27"/>
      <c r="AA507" s="27"/>
      <c r="AB507" s="27"/>
      <c r="AC507" s="27"/>
      <c r="AD507" s="27"/>
      <c r="AE507" s="27"/>
      <c r="AF507" s="27"/>
      <c r="AG507" s="27"/>
      <c r="AH507" s="27"/>
      <c r="AI507" s="27"/>
      <c r="AJ507" s="27"/>
      <c r="AK507" s="27"/>
      <c r="AL507" s="27"/>
      <c r="AM507" s="27"/>
      <c r="BH507" s="1" t="s">
        <v>28</v>
      </c>
    </row>
    <row r="508" spans="1:61" ht="9.75" hidden="1" customHeight="1">
      <c r="A508" s="250"/>
      <c r="B508" s="250"/>
      <c r="C508" s="120" t="s">
        <v>272</v>
      </c>
      <c r="D508" s="121"/>
      <c r="E508" s="121"/>
      <c r="F508" s="121"/>
      <c r="G508" s="121"/>
      <c r="H508" s="121"/>
      <c r="I508" s="122"/>
      <c r="J508" s="136"/>
      <c r="K508" s="126"/>
      <c r="L508" s="126"/>
      <c r="M508" s="126"/>
      <c r="N508" s="126"/>
      <c r="O508" s="126"/>
      <c r="P508" s="126"/>
      <c r="Q508" s="126"/>
      <c r="R508" s="126"/>
      <c r="S508" s="126"/>
      <c r="T508" s="126"/>
      <c r="U508" s="126"/>
      <c r="V508" s="126"/>
      <c r="W508" s="126"/>
      <c r="X508" s="126"/>
      <c r="Y508" s="126"/>
      <c r="Z508" s="126"/>
      <c r="AA508" s="126"/>
      <c r="AB508" s="126"/>
      <c r="AC508" s="126"/>
      <c r="AD508" s="126"/>
      <c r="AE508" s="126"/>
      <c r="AF508" s="126"/>
      <c r="AG508" s="126"/>
      <c r="AH508" s="126"/>
      <c r="AI508" s="126"/>
      <c r="AJ508" s="126"/>
      <c r="AK508" s="126"/>
      <c r="AL508" s="126"/>
      <c r="AM508" s="127"/>
      <c r="BG508" s="1" t="s">
        <v>288</v>
      </c>
      <c r="BH508" s="1">
        <v>82</v>
      </c>
      <c r="BI508" s="1" t="str">
        <f>"ITEM"&amp;BH508&amp; BG508 &amp;"="&amp; IF(TRIM($J508)="","",$J508)</f>
        <v>ITEM82#KBN2_8=</v>
      </c>
    </row>
    <row r="509" spans="1:61" ht="9.75" hidden="1" customHeight="1">
      <c r="A509" s="250"/>
      <c r="B509" s="250"/>
      <c r="C509" s="141"/>
      <c r="D509" s="142"/>
      <c r="E509" s="142"/>
      <c r="F509" s="142"/>
      <c r="G509" s="142"/>
      <c r="H509" s="142"/>
      <c r="I509" s="143"/>
      <c r="J509" s="150"/>
      <c r="K509" s="151"/>
      <c r="L509" s="151"/>
      <c r="M509" s="151"/>
      <c r="N509" s="151"/>
      <c r="O509" s="151"/>
      <c r="P509" s="151"/>
      <c r="Q509" s="151"/>
      <c r="R509" s="151"/>
      <c r="S509" s="151"/>
      <c r="T509" s="151"/>
      <c r="U509" s="151"/>
      <c r="V509" s="151"/>
      <c r="W509" s="151"/>
      <c r="X509" s="151"/>
      <c r="Y509" s="151"/>
      <c r="Z509" s="151"/>
      <c r="AA509" s="151"/>
      <c r="AB509" s="151"/>
      <c r="AC509" s="151"/>
      <c r="AD509" s="151"/>
      <c r="AE509" s="151"/>
      <c r="AF509" s="151"/>
      <c r="AG509" s="151"/>
      <c r="AH509" s="151"/>
      <c r="AI509" s="151"/>
      <c r="AJ509" s="151"/>
      <c r="AK509" s="151"/>
      <c r="AL509" s="151"/>
      <c r="AM509" s="152"/>
      <c r="BH509" s="1" t="s">
        <v>28</v>
      </c>
    </row>
    <row r="510" spans="1:61" ht="9.75" hidden="1" customHeight="1" thickBot="1">
      <c r="A510" s="261"/>
      <c r="B510" s="261"/>
      <c r="C510" s="141"/>
      <c r="D510" s="142"/>
      <c r="E510" s="142"/>
      <c r="F510" s="142"/>
      <c r="G510" s="142"/>
      <c r="H510" s="142"/>
      <c r="I510" s="143"/>
      <c r="J510" s="137"/>
      <c r="K510" s="128"/>
      <c r="L510" s="128"/>
      <c r="M510" s="128"/>
      <c r="N510" s="128"/>
      <c r="O510" s="128"/>
      <c r="P510" s="128"/>
      <c r="Q510" s="128"/>
      <c r="R510" s="128"/>
      <c r="S510" s="128"/>
      <c r="T510" s="128"/>
      <c r="U510" s="128"/>
      <c r="V510" s="128"/>
      <c r="W510" s="128"/>
      <c r="X510" s="128"/>
      <c r="Y510" s="128"/>
      <c r="Z510" s="128"/>
      <c r="AA510" s="128"/>
      <c r="AB510" s="128"/>
      <c r="AC510" s="128"/>
      <c r="AD510" s="128"/>
      <c r="AE510" s="128"/>
      <c r="AF510" s="128"/>
      <c r="AG510" s="128"/>
      <c r="AH510" s="128"/>
      <c r="AI510" s="128"/>
      <c r="AJ510" s="128"/>
      <c r="AK510" s="128"/>
      <c r="AL510" s="128"/>
      <c r="AM510" s="129"/>
      <c r="BH510" s="1" t="s">
        <v>28</v>
      </c>
    </row>
    <row r="511" spans="1:61" ht="9.75" hidden="1" customHeight="1">
      <c r="A511" s="254" t="s">
        <v>289</v>
      </c>
      <c r="B511" s="255"/>
      <c r="C511" s="255"/>
      <c r="D511" s="255"/>
      <c r="E511" s="255"/>
      <c r="F511" s="255"/>
      <c r="G511" s="255"/>
      <c r="H511" s="255"/>
      <c r="I511" s="256"/>
      <c r="J511" s="233"/>
      <c r="K511" s="234"/>
      <c r="L511" s="234"/>
      <c r="M511" s="234"/>
      <c r="N511" s="234"/>
      <c r="O511" s="234"/>
      <c r="P511" s="234"/>
      <c r="Q511" s="234"/>
      <c r="R511" s="234"/>
      <c r="S511" s="234"/>
      <c r="T511" s="234"/>
      <c r="U511" s="234"/>
      <c r="V511" s="234"/>
      <c r="W511" s="234"/>
      <c r="X511" s="234"/>
      <c r="Y511" s="234"/>
      <c r="Z511" s="234"/>
      <c r="AA511" s="234"/>
      <c r="AB511" s="234"/>
      <c r="AC511" s="234"/>
      <c r="AD511" s="234"/>
      <c r="AE511" s="234"/>
      <c r="AF511" s="234"/>
      <c r="AG511" s="234"/>
      <c r="AH511" s="234"/>
      <c r="AI511" s="234"/>
      <c r="AJ511" s="234"/>
      <c r="AK511" s="234"/>
      <c r="AL511" s="234"/>
      <c r="AM511" s="235"/>
      <c r="BG511" s="1" t="s">
        <v>290</v>
      </c>
      <c r="BH511" s="1">
        <v>64</v>
      </c>
      <c r="BI511" s="1" t="str">
        <f>"ITEM"&amp;BH511&amp; BG511 &amp;"="&amp; IF(TRIM($J511)="","",$J511)</f>
        <v>ITEM64#KBN2_9=</v>
      </c>
    </row>
    <row r="512" spans="1:61" ht="9.75" hidden="1" customHeight="1" thickBot="1">
      <c r="A512" s="230"/>
      <c r="B512" s="231"/>
      <c r="C512" s="231"/>
      <c r="D512" s="231"/>
      <c r="E512" s="231"/>
      <c r="F512" s="231"/>
      <c r="G512" s="231"/>
      <c r="H512" s="231"/>
      <c r="I512" s="232"/>
      <c r="J512" s="236"/>
      <c r="K512" s="237"/>
      <c r="L512" s="237"/>
      <c r="M512" s="237"/>
      <c r="N512" s="237"/>
      <c r="O512" s="237"/>
      <c r="P512" s="237"/>
      <c r="Q512" s="237"/>
      <c r="R512" s="237"/>
      <c r="S512" s="237"/>
      <c r="T512" s="237"/>
      <c r="U512" s="237"/>
      <c r="V512" s="237"/>
      <c r="W512" s="237"/>
      <c r="X512" s="237"/>
      <c r="Y512" s="237"/>
      <c r="Z512" s="237"/>
      <c r="AA512" s="237"/>
      <c r="AB512" s="237"/>
      <c r="AC512" s="237"/>
      <c r="AD512" s="237"/>
      <c r="AE512" s="237"/>
      <c r="AF512" s="237"/>
      <c r="AG512" s="237"/>
      <c r="AH512" s="237"/>
      <c r="AI512" s="237"/>
      <c r="AJ512" s="237"/>
      <c r="AK512" s="237"/>
      <c r="AL512" s="237"/>
      <c r="AM512" s="238"/>
      <c r="BH512" s="1" t="s">
        <v>28</v>
      </c>
    </row>
    <row r="513" spans="1:61" ht="9.75" hidden="1" customHeight="1">
      <c r="A513" s="141" t="s">
        <v>248</v>
      </c>
      <c r="B513" s="142"/>
      <c r="C513" s="142"/>
      <c r="D513" s="142"/>
      <c r="E513" s="142"/>
      <c r="F513" s="142"/>
      <c r="G513" s="142"/>
      <c r="H513" s="142"/>
      <c r="I513" s="143"/>
      <c r="J513" s="239"/>
      <c r="K513" s="239"/>
      <c r="L513" s="239"/>
      <c r="M513" s="239"/>
      <c r="N513" s="239"/>
      <c r="O513" s="239"/>
      <c r="P513" s="239"/>
      <c r="Q513" s="239"/>
      <c r="R513" s="239"/>
      <c r="S513" s="239"/>
      <c r="T513" s="239"/>
      <c r="U513" s="239"/>
      <c r="V513" s="239"/>
      <c r="W513" s="239"/>
      <c r="X513" s="239"/>
      <c r="Y513" s="239"/>
      <c r="Z513" s="239"/>
      <c r="AA513" s="239"/>
      <c r="AB513" s="239"/>
      <c r="AC513" s="239"/>
      <c r="AD513" s="239"/>
      <c r="AE513" s="239"/>
      <c r="AF513" s="239"/>
      <c r="AG513" s="239"/>
      <c r="AH513" s="239"/>
      <c r="AI513" s="239"/>
      <c r="AJ513" s="239"/>
      <c r="AK513" s="239"/>
      <c r="AL513" s="239"/>
      <c r="AM513" s="239"/>
      <c r="BG513" s="1" t="s">
        <v>290</v>
      </c>
      <c r="BH513" s="1">
        <v>65</v>
      </c>
      <c r="BI513" s="1" t="str">
        <f>"ITEM"&amp;BH513&amp; BG513 &amp;"="&amp; IF(TRIM($J513)="","",$J513)</f>
        <v>ITEM65#KBN2_9=</v>
      </c>
    </row>
    <row r="514" spans="1:61" ht="9.75" hidden="1" customHeight="1">
      <c r="A514" s="141"/>
      <c r="B514" s="142"/>
      <c r="C514" s="142"/>
      <c r="D514" s="142"/>
      <c r="E514" s="142"/>
      <c r="F514" s="142"/>
      <c r="G514" s="142"/>
      <c r="H514" s="142"/>
      <c r="I514" s="143"/>
      <c r="J514" s="27"/>
      <c r="K514" s="27"/>
      <c r="L514" s="27"/>
      <c r="M514" s="27"/>
      <c r="N514" s="27"/>
      <c r="O514" s="27"/>
      <c r="P514" s="27"/>
      <c r="Q514" s="27"/>
      <c r="R514" s="27"/>
      <c r="S514" s="27"/>
      <c r="T514" s="27"/>
      <c r="U514" s="27"/>
      <c r="V514" s="27"/>
      <c r="W514" s="27"/>
      <c r="X514" s="27"/>
      <c r="Y514" s="27"/>
      <c r="Z514" s="27"/>
      <c r="AA514" s="27"/>
      <c r="AB514" s="27"/>
      <c r="AC514" s="27"/>
      <c r="AD514" s="27"/>
      <c r="AE514" s="27"/>
      <c r="AF514" s="27"/>
      <c r="AG514" s="27"/>
      <c r="AH514" s="27"/>
      <c r="AI514" s="27"/>
      <c r="AJ514" s="27"/>
      <c r="AK514" s="27"/>
      <c r="AL514" s="27"/>
      <c r="AM514" s="27"/>
      <c r="BH514" s="1" t="s">
        <v>28</v>
      </c>
    </row>
    <row r="515" spans="1:61" ht="9.75" hidden="1" customHeight="1">
      <c r="A515" s="120" t="s">
        <v>249</v>
      </c>
      <c r="B515" s="121"/>
      <c r="C515" s="121"/>
      <c r="D515" s="121"/>
      <c r="E515" s="121"/>
      <c r="F515" s="121"/>
      <c r="G515" s="121"/>
      <c r="H515" s="121"/>
      <c r="I515" s="122"/>
      <c r="J515" s="158"/>
      <c r="K515" s="154"/>
      <c r="L515" s="154"/>
      <c r="M515" s="154"/>
      <c r="N515" s="154"/>
      <c r="O515" s="154"/>
      <c r="P515" s="154"/>
      <c r="Q515" s="154"/>
      <c r="R515" s="154"/>
      <c r="S515" s="154"/>
      <c r="T515" s="154"/>
      <c r="U515" s="154"/>
      <c r="V515" s="154" t="s">
        <v>36</v>
      </c>
      <c r="W515" s="154"/>
      <c r="X515" s="154"/>
      <c r="Y515" s="154"/>
      <c r="Z515" s="154"/>
      <c r="AA515" s="154"/>
      <c r="AB515" s="154"/>
      <c r="AC515" s="154"/>
      <c r="AD515" s="154"/>
      <c r="AE515" s="154"/>
      <c r="AF515" s="154"/>
      <c r="AG515" s="154"/>
      <c r="AH515" s="154"/>
      <c r="AI515" s="154"/>
      <c r="AJ515" s="154"/>
      <c r="AK515" s="154"/>
      <c r="AL515" s="154"/>
      <c r="AM515" s="155"/>
      <c r="BE515" s="1" t="str">
        <f ca="1">MID(CELL("address",$CG$2),2,2)</f>
        <v>CG</v>
      </c>
      <c r="BF515" s="1" t="str">
        <f>IF(TRIM($K516)="","",IF(ISERROR(MATCH($K516,$CG$3:$CG$4,0)),"INPUT_ERROR",MATCH($K516,$CG$3:$CG$4,0)))</f>
        <v/>
      </c>
      <c r="BG515" s="1" t="s">
        <v>290</v>
      </c>
      <c r="BH515" s="1">
        <v>66</v>
      </c>
      <c r="BI515" s="1" t="str">
        <f>"ITEM"&amp; BH515&amp; BG515 &amp;"="&amp; $BF515</f>
        <v>ITEM66#KBN2_9=</v>
      </c>
    </row>
    <row r="516" spans="1:61" ht="9.75" hidden="1" customHeight="1">
      <c r="A516" s="141"/>
      <c r="B516" s="142"/>
      <c r="C516" s="142"/>
      <c r="D516" s="142"/>
      <c r="E516" s="142"/>
      <c r="F516" s="142"/>
      <c r="G516" s="142"/>
      <c r="H516" s="142"/>
      <c r="I516" s="143"/>
      <c r="J516" s="144" t="s">
        <v>37</v>
      </c>
      <c r="K516" s="145"/>
      <c r="L516" s="145"/>
      <c r="M516" s="145"/>
      <c r="N516" s="145"/>
      <c r="O516" s="145"/>
      <c r="P516" s="145"/>
      <c r="Q516" s="145"/>
      <c r="R516" s="145"/>
      <c r="S516" s="145"/>
      <c r="T516" s="82" t="s">
        <v>38</v>
      </c>
      <c r="U516" s="82"/>
      <c r="V516" s="82" t="s">
        <v>250</v>
      </c>
      <c r="W516" s="82"/>
      <c r="X516" s="82"/>
      <c r="Y516" s="82"/>
      <c r="Z516" s="82"/>
      <c r="AA516" s="82"/>
      <c r="AB516" s="82"/>
      <c r="AC516" s="82"/>
      <c r="AD516" s="82"/>
      <c r="AE516" s="82"/>
      <c r="AF516" s="82"/>
      <c r="AG516" s="82"/>
      <c r="AH516" s="82"/>
      <c r="AI516" s="82"/>
      <c r="AJ516" s="82"/>
      <c r="AK516" s="82"/>
      <c r="AL516" s="82"/>
      <c r="AM516" s="138"/>
    </row>
    <row r="517" spans="1:61" ht="9.75" hidden="1" customHeight="1">
      <c r="A517" s="141"/>
      <c r="B517" s="142"/>
      <c r="C517" s="142"/>
      <c r="D517" s="142"/>
      <c r="E517" s="142"/>
      <c r="F517" s="142"/>
      <c r="G517" s="142"/>
      <c r="H517" s="142"/>
      <c r="I517" s="143"/>
      <c r="J517" s="144"/>
      <c r="K517" s="145"/>
      <c r="L517" s="145"/>
      <c r="M517" s="145"/>
      <c r="N517" s="145"/>
      <c r="O517" s="145"/>
      <c r="P517" s="145"/>
      <c r="Q517" s="145"/>
      <c r="R517" s="145"/>
      <c r="S517" s="145"/>
      <c r="T517" s="82"/>
      <c r="U517" s="82"/>
      <c r="V517" s="82" t="s">
        <v>251</v>
      </c>
      <c r="W517" s="82"/>
      <c r="X517" s="82"/>
      <c r="Y517" s="82"/>
      <c r="Z517" s="82"/>
      <c r="AA517" s="82"/>
      <c r="AB517" s="82"/>
      <c r="AC517" s="82"/>
      <c r="AD517" s="82"/>
      <c r="AE517" s="82"/>
      <c r="AF517" s="82"/>
      <c r="AG517" s="82"/>
      <c r="AH517" s="82"/>
      <c r="AI517" s="82"/>
      <c r="AJ517" s="82"/>
      <c r="AK517" s="82"/>
      <c r="AL517" s="82"/>
      <c r="AM517" s="138"/>
    </row>
    <row r="518" spans="1:61" ht="9.75" hidden="1" customHeight="1">
      <c r="A518" s="141"/>
      <c r="B518" s="142"/>
      <c r="C518" s="142"/>
      <c r="D518" s="142"/>
      <c r="E518" s="142"/>
      <c r="F518" s="142"/>
      <c r="G518" s="142"/>
      <c r="H518" s="142"/>
      <c r="I518" s="143"/>
      <c r="J518" s="157"/>
      <c r="K518" s="98"/>
      <c r="L518" s="98"/>
      <c r="M518" s="98"/>
      <c r="N518" s="98"/>
      <c r="O518" s="98"/>
      <c r="P518" s="98"/>
      <c r="Q518" s="98"/>
      <c r="R518" s="98"/>
      <c r="S518" s="98"/>
      <c r="T518" s="98"/>
      <c r="U518" s="98"/>
      <c r="V518" s="98"/>
      <c r="W518" s="98"/>
      <c r="X518" s="98"/>
      <c r="Y518" s="98"/>
      <c r="Z518" s="98"/>
      <c r="AA518" s="98"/>
      <c r="AB518" s="98"/>
      <c r="AC518" s="98"/>
      <c r="AD518" s="98"/>
      <c r="AE518" s="98"/>
      <c r="AF518" s="98"/>
      <c r="AG518" s="98"/>
      <c r="AH518" s="98"/>
      <c r="AI518" s="98"/>
      <c r="AJ518" s="98"/>
      <c r="AK518" s="98"/>
      <c r="AL518" s="98"/>
      <c r="AM518" s="156"/>
    </row>
    <row r="519" spans="1:61" ht="9.75" hidden="1" customHeight="1">
      <c r="A519" s="141"/>
      <c r="B519" s="142"/>
      <c r="C519" s="143"/>
      <c r="D519" s="120" t="s">
        <v>252</v>
      </c>
      <c r="E519" s="121"/>
      <c r="F519" s="121"/>
      <c r="G519" s="121"/>
      <c r="H519" s="121"/>
      <c r="I519" s="122"/>
      <c r="J519" s="158"/>
      <c r="K519" s="154"/>
      <c r="L519" s="154"/>
      <c r="M519" s="154"/>
      <c r="N519" s="154"/>
      <c r="O519" s="154"/>
      <c r="P519" s="154"/>
      <c r="Q519" s="154"/>
      <c r="R519" s="154"/>
      <c r="S519" s="154"/>
      <c r="T519" s="154"/>
      <c r="U519" s="154"/>
      <c r="V519" s="154" t="s">
        <v>36</v>
      </c>
      <c r="W519" s="154"/>
      <c r="X519" s="154"/>
      <c r="Y519" s="154"/>
      <c r="Z519" s="154"/>
      <c r="AA519" s="154"/>
      <c r="AB519" s="154"/>
      <c r="AC519" s="154"/>
      <c r="AD519" s="154"/>
      <c r="AE519" s="154"/>
      <c r="AF519" s="154"/>
      <c r="AG519" s="154"/>
      <c r="AH519" s="154"/>
      <c r="AI519" s="154"/>
      <c r="AJ519" s="154"/>
      <c r="AK519" s="154"/>
      <c r="AL519" s="154"/>
      <c r="AM519" s="155"/>
      <c r="BE519" s="1" t="str">
        <f ca="1">MID(CELL("address",$CB$2),2,2)</f>
        <v>CB</v>
      </c>
      <c r="BF519" s="1" t="str">
        <f>IF(TRIM($K521)="","",IF(ISERROR(MATCH($K521,$CB$3:$CB$7,0)),"INPUT_ERROR",MATCH($K521,$CB$3:$CB$7,0)))</f>
        <v/>
      </c>
      <c r="BG519" s="1" t="s">
        <v>290</v>
      </c>
      <c r="BH519" s="1">
        <v>67</v>
      </c>
      <c r="BI519" s="1" t="str">
        <f>"ITEM"&amp; BH519&amp; BG519 &amp;"="&amp; $BF519</f>
        <v>ITEM67#KBN2_9=</v>
      </c>
    </row>
    <row r="520" spans="1:61" ht="9.75" hidden="1" customHeight="1">
      <c r="A520" s="141"/>
      <c r="B520" s="142"/>
      <c r="C520" s="143"/>
      <c r="D520" s="141"/>
      <c r="E520" s="142"/>
      <c r="F520" s="142"/>
      <c r="G520" s="142"/>
      <c r="H520" s="142"/>
      <c r="I520" s="143"/>
      <c r="J520" s="189"/>
      <c r="K520" s="82"/>
      <c r="L520" s="82"/>
      <c r="M520" s="82"/>
      <c r="N520" s="82"/>
      <c r="O520" s="82"/>
      <c r="P520" s="82"/>
      <c r="Q520" s="82"/>
      <c r="R520" s="82"/>
      <c r="S520" s="82"/>
      <c r="T520" s="82"/>
      <c r="U520" s="82"/>
      <c r="V520" s="82" t="s">
        <v>163</v>
      </c>
      <c r="W520" s="82"/>
      <c r="X520" s="82"/>
      <c r="Y520" s="82"/>
      <c r="Z520" s="82"/>
      <c r="AA520" s="82"/>
      <c r="AB520" s="82"/>
      <c r="AC520" s="82"/>
      <c r="AD520" s="82"/>
      <c r="AE520" s="82"/>
      <c r="AF520" s="82"/>
      <c r="AG520" s="82"/>
      <c r="AH520" s="82"/>
      <c r="AI520" s="82"/>
      <c r="AJ520" s="82"/>
      <c r="AK520" s="82"/>
      <c r="AL520" s="82"/>
      <c r="AM520" s="138"/>
      <c r="BH520" s="1" t="s">
        <v>28</v>
      </c>
    </row>
    <row r="521" spans="1:61" ht="9.75" hidden="1" customHeight="1">
      <c r="A521" s="141"/>
      <c r="B521" s="142"/>
      <c r="C521" s="143"/>
      <c r="D521" s="141"/>
      <c r="E521" s="142"/>
      <c r="F521" s="142"/>
      <c r="G521" s="142"/>
      <c r="H521" s="142"/>
      <c r="I521" s="143"/>
      <c r="J521" s="144" t="s">
        <v>37</v>
      </c>
      <c r="K521" s="145"/>
      <c r="L521" s="145"/>
      <c r="M521" s="145"/>
      <c r="N521" s="145"/>
      <c r="O521" s="145"/>
      <c r="P521" s="145"/>
      <c r="Q521" s="145"/>
      <c r="R521" s="145"/>
      <c r="S521" s="145"/>
      <c r="T521" s="82" t="s">
        <v>38</v>
      </c>
      <c r="U521" s="82"/>
      <c r="V521" s="82" t="s">
        <v>253</v>
      </c>
      <c r="W521" s="82"/>
      <c r="X521" s="82"/>
      <c r="Y521" s="82"/>
      <c r="Z521" s="82"/>
      <c r="AA521" s="82"/>
      <c r="AB521" s="82"/>
      <c r="AC521" s="82"/>
      <c r="AD521" s="82"/>
      <c r="AE521" s="82"/>
      <c r="AF521" s="82"/>
      <c r="AG521" s="82"/>
      <c r="AH521" s="82"/>
      <c r="AI521" s="82"/>
      <c r="AJ521" s="82"/>
      <c r="AK521" s="82"/>
      <c r="AL521" s="82"/>
      <c r="AM521" s="138"/>
      <c r="BH521" s="1" t="s">
        <v>28</v>
      </c>
    </row>
    <row r="522" spans="1:61" ht="9.75" hidden="1" customHeight="1">
      <c r="A522" s="141"/>
      <c r="B522" s="142"/>
      <c r="C522" s="143"/>
      <c r="D522" s="141"/>
      <c r="E522" s="142"/>
      <c r="F522" s="142"/>
      <c r="G522" s="142"/>
      <c r="H522" s="142"/>
      <c r="I522" s="143"/>
      <c r="J522" s="144"/>
      <c r="K522" s="145"/>
      <c r="L522" s="145"/>
      <c r="M522" s="145"/>
      <c r="N522" s="145"/>
      <c r="O522" s="145"/>
      <c r="P522" s="145"/>
      <c r="Q522" s="145"/>
      <c r="R522" s="145"/>
      <c r="S522" s="145"/>
      <c r="T522" s="82"/>
      <c r="U522" s="82"/>
      <c r="V522" s="82" t="s">
        <v>254</v>
      </c>
      <c r="W522" s="82"/>
      <c r="X522" s="82"/>
      <c r="Y522" s="82"/>
      <c r="Z522" s="82"/>
      <c r="AA522" s="82"/>
      <c r="AB522" s="82"/>
      <c r="AC522" s="82"/>
      <c r="AD522" s="82"/>
      <c r="AE522" s="82"/>
      <c r="AF522" s="82"/>
      <c r="AG522" s="82"/>
      <c r="AH522" s="82"/>
      <c r="AI522" s="82"/>
      <c r="AJ522" s="82"/>
      <c r="AK522" s="82"/>
      <c r="AL522" s="82"/>
      <c r="AM522" s="138"/>
      <c r="BH522" s="1" t="s">
        <v>28</v>
      </c>
    </row>
    <row r="523" spans="1:61" ht="9.75" hidden="1" customHeight="1">
      <c r="A523" s="141"/>
      <c r="B523" s="142"/>
      <c r="C523" s="143"/>
      <c r="D523" s="141"/>
      <c r="E523" s="142"/>
      <c r="F523" s="142"/>
      <c r="G523" s="142"/>
      <c r="H523" s="142"/>
      <c r="I523" s="143"/>
      <c r="J523" s="189"/>
      <c r="K523" s="82"/>
      <c r="L523" s="82"/>
      <c r="M523" s="82"/>
      <c r="N523" s="82"/>
      <c r="O523" s="82"/>
      <c r="P523" s="82"/>
      <c r="Q523" s="82"/>
      <c r="R523" s="82"/>
      <c r="S523" s="82"/>
      <c r="T523" s="82"/>
      <c r="U523" s="82"/>
      <c r="V523" s="82" t="s">
        <v>255</v>
      </c>
      <c r="W523" s="82"/>
      <c r="X523" s="82"/>
      <c r="Y523" s="82"/>
      <c r="Z523" s="82"/>
      <c r="AA523" s="82"/>
      <c r="AB523" s="82"/>
      <c r="AC523" s="82"/>
      <c r="AD523" s="82"/>
      <c r="AE523" s="82"/>
      <c r="AF523" s="82"/>
      <c r="AG523" s="82"/>
      <c r="AH523" s="82"/>
      <c r="AI523" s="82"/>
      <c r="AJ523" s="82"/>
      <c r="AK523" s="82"/>
      <c r="AL523" s="82"/>
      <c r="AM523" s="138"/>
      <c r="BH523" s="1" t="s">
        <v>28</v>
      </c>
    </row>
    <row r="524" spans="1:61" ht="9.75" hidden="1" customHeight="1">
      <c r="A524" s="141"/>
      <c r="B524" s="142"/>
      <c r="C524" s="143"/>
      <c r="D524" s="123"/>
      <c r="E524" s="124"/>
      <c r="F524" s="124"/>
      <c r="G524" s="124"/>
      <c r="H524" s="124"/>
      <c r="I524" s="125"/>
      <c r="J524" s="157"/>
      <c r="K524" s="98"/>
      <c r="L524" s="98"/>
      <c r="M524" s="98"/>
      <c r="N524" s="98"/>
      <c r="O524" s="98"/>
      <c r="P524" s="98"/>
      <c r="Q524" s="98"/>
      <c r="R524" s="98"/>
      <c r="S524" s="98"/>
      <c r="T524" s="98"/>
      <c r="U524" s="98"/>
      <c r="V524" s="98" t="s">
        <v>256</v>
      </c>
      <c r="W524" s="98"/>
      <c r="X524" s="98"/>
      <c r="Y524" s="98"/>
      <c r="Z524" s="98"/>
      <c r="AA524" s="98"/>
      <c r="AB524" s="98"/>
      <c r="AC524" s="98"/>
      <c r="AD524" s="98"/>
      <c r="AE524" s="98"/>
      <c r="AF524" s="98"/>
      <c r="AG524" s="98"/>
      <c r="AH524" s="98"/>
      <c r="AI524" s="98"/>
      <c r="AJ524" s="98"/>
      <c r="AK524" s="98"/>
      <c r="AL524" s="98"/>
      <c r="AM524" s="156"/>
      <c r="BH524" s="1" t="s">
        <v>28</v>
      </c>
    </row>
    <row r="525" spans="1:61" ht="9.75" hidden="1" customHeight="1">
      <c r="A525" s="141"/>
      <c r="B525" s="142"/>
      <c r="C525" s="143"/>
      <c r="D525" s="120" t="s">
        <v>257</v>
      </c>
      <c r="E525" s="121"/>
      <c r="F525" s="121"/>
      <c r="G525" s="121"/>
      <c r="H525" s="121"/>
      <c r="I525" s="122"/>
      <c r="J525" s="136"/>
      <c r="K525" s="126"/>
      <c r="L525" s="126"/>
      <c r="M525" s="126"/>
      <c r="N525" s="126"/>
      <c r="O525" s="126"/>
      <c r="P525" s="126"/>
      <c r="Q525" s="126"/>
      <c r="R525" s="126"/>
      <c r="S525" s="126"/>
      <c r="T525" s="126"/>
      <c r="U525" s="126"/>
      <c r="V525" s="126"/>
      <c r="W525" s="126"/>
      <c r="X525" s="126"/>
      <c r="Y525" s="126"/>
      <c r="Z525" s="126"/>
      <c r="AA525" s="126"/>
      <c r="AB525" s="126"/>
      <c r="AC525" s="126"/>
      <c r="AD525" s="126"/>
      <c r="AE525" s="126"/>
      <c r="AF525" s="126"/>
      <c r="AG525" s="126"/>
      <c r="AH525" s="126"/>
      <c r="AI525" s="126"/>
      <c r="AJ525" s="126"/>
      <c r="AK525" s="126"/>
      <c r="AL525" s="126"/>
      <c r="AM525" s="127"/>
      <c r="BG525" s="1" t="s">
        <v>290</v>
      </c>
      <c r="BH525" s="1">
        <v>68</v>
      </c>
      <c r="BI525" s="1" t="str">
        <f>"ITEM"&amp;BH525&amp; BG525 &amp;"="&amp; IF(TRIM($J525)="","",$J525)</f>
        <v>ITEM68#KBN2_9=</v>
      </c>
    </row>
    <row r="526" spans="1:61" ht="9.75" hidden="1" customHeight="1">
      <c r="A526" s="141"/>
      <c r="B526" s="142"/>
      <c r="C526" s="143"/>
      <c r="D526" s="141"/>
      <c r="E526" s="142"/>
      <c r="F526" s="142"/>
      <c r="G526" s="142"/>
      <c r="H526" s="142"/>
      <c r="I526" s="143"/>
      <c r="J526" s="150"/>
      <c r="K526" s="151"/>
      <c r="L526" s="151"/>
      <c r="M526" s="151"/>
      <c r="N526" s="151"/>
      <c r="O526" s="151"/>
      <c r="P526" s="151"/>
      <c r="Q526" s="151"/>
      <c r="R526" s="151"/>
      <c r="S526" s="151"/>
      <c r="T526" s="151"/>
      <c r="U526" s="151"/>
      <c r="V526" s="151"/>
      <c r="W526" s="151"/>
      <c r="X526" s="151"/>
      <c r="Y526" s="151"/>
      <c r="Z526" s="151"/>
      <c r="AA526" s="151"/>
      <c r="AB526" s="151"/>
      <c r="AC526" s="151"/>
      <c r="AD526" s="151"/>
      <c r="AE526" s="151"/>
      <c r="AF526" s="151"/>
      <c r="AG526" s="151"/>
      <c r="AH526" s="151"/>
      <c r="AI526" s="151"/>
      <c r="AJ526" s="151"/>
      <c r="AK526" s="151"/>
      <c r="AL526" s="151"/>
      <c r="AM526" s="152"/>
      <c r="BH526" s="1" t="s">
        <v>28</v>
      </c>
    </row>
    <row r="527" spans="1:61" ht="9.75" hidden="1" customHeight="1">
      <c r="A527" s="141"/>
      <c r="B527" s="142"/>
      <c r="C527" s="143"/>
      <c r="D527" s="123"/>
      <c r="E527" s="124"/>
      <c r="F527" s="124"/>
      <c r="G527" s="124"/>
      <c r="H527" s="124"/>
      <c r="I527" s="125"/>
      <c r="J527" s="150"/>
      <c r="K527" s="151"/>
      <c r="L527" s="151"/>
      <c r="M527" s="151"/>
      <c r="N527" s="151"/>
      <c r="O527" s="151"/>
      <c r="P527" s="151"/>
      <c r="Q527" s="151"/>
      <c r="R527" s="151"/>
      <c r="S527" s="151"/>
      <c r="T527" s="151"/>
      <c r="U527" s="151"/>
      <c r="V527" s="151"/>
      <c r="W527" s="151"/>
      <c r="X527" s="151"/>
      <c r="Y527" s="151"/>
      <c r="Z527" s="151"/>
      <c r="AA527" s="151"/>
      <c r="AB527" s="151"/>
      <c r="AC527" s="151"/>
      <c r="AD527" s="151"/>
      <c r="AE527" s="151"/>
      <c r="AF527" s="151"/>
      <c r="AG527" s="151"/>
      <c r="AH527" s="151"/>
      <c r="AI527" s="151"/>
      <c r="AJ527" s="151"/>
      <c r="AK527" s="151"/>
      <c r="AL527" s="151"/>
      <c r="AM527" s="152"/>
    </row>
    <row r="528" spans="1:61" ht="9.75" hidden="1" customHeight="1">
      <c r="A528" s="141"/>
      <c r="B528" s="142"/>
      <c r="C528" s="143"/>
      <c r="D528" s="120" t="s">
        <v>199</v>
      </c>
      <c r="E528" s="121"/>
      <c r="F528" s="121"/>
      <c r="G528" s="121"/>
      <c r="H528" s="121"/>
      <c r="I528" s="122"/>
      <c r="J528" s="136"/>
      <c r="K528" s="126"/>
      <c r="L528" s="126"/>
      <c r="M528" s="126"/>
      <c r="N528" s="126"/>
      <c r="O528" s="126"/>
      <c r="P528" s="126"/>
      <c r="Q528" s="126"/>
      <c r="R528" s="126"/>
      <c r="S528" s="126"/>
      <c r="T528" s="126"/>
      <c r="U528" s="126"/>
      <c r="V528" s="126"/>
      <c r="W528" s="126"/>
      <c r="X528" s="126"/>
      <c r="Y528" s="126"/>
      <c r="Z528" s="126"/>
      <c r="AA528" s="126"/>
      <c r="AB528" s="126"/>
      <c r="AC528" s="126"/>
      <c r="AD528" s="126"/>
      <c r="AE528" s="126"/>
      <c r="AF528" s="126"/>
      <c r="AG528" s="126"/>
      <c r="AH528" s="126"/>
      <c r="AI528" s="126"/>
      <c r="AJ528" s="126"/>
      <c r="AK528" s="126"/>
      <c r="AL528" s="126"/>
      <c r="AM528" s="127"/>
      <c r="BG528" s="1" t="s">
        <v>290</v>
      </c>
      <c r="BH528" s="1">
        <v>69</v>
      </c>
      <c r="BI528" s="1" t="str">
        <f>"ITEM"&amp;BH528&amp; BG528 &amp;"="&amp; IF(TRIM($J528)="","",$J528)</f>
        <v>ITEM69#KBN2_9=</v>
      </c>
    </row>
    <row r="529" spans="1:61" ht="9.75" hidden="1" customHeight="1">
      <c r="A529" s="141"/>
      <c r="B529" s="142"/>
      <c r="C529" s="143"/>
      <c r="D529" s="141"/>
      <c r="E529" s="142"/>
      <c r="F529" s="142"/>
      <c r="G529" s="142"/>
      <c r="H529" s="142"/>
      <c r="I529" s="143"/>
      <c r="J529" s="150"/>
      <c r="K529" s="151"/>
      <c r="L529" s="151"/>
      <c r="M529" s="151"/>
      <c r="N529" s="151"/>
      <c r="O529" s="151"/>
      <c r="P529" s="151"/>
      <c r="Q529" s="151"/>
      <c r="R529" s="151"/>
      <c r="S529" s="151"/>
      <c r="T529" s="151"/>
      <c r="U529" s="151"/>
      <c r="V529" s="151"/>
      <c r="W529" s="151"/>
      <c r="X529" s="151"/>
      <c r="Y529" s="151"/>
      <c r="Z529" s="151"/>
      <c r="AA529" s="151"/>
      <c r="AB529" s="151"/>
      <c r="AC529" s="151"/>
      <c r="AD529" s="151"/>
      <c r="AE529" s="151"/>
      <c r="AF529" s="151"/>
      <c r="AG529" s="151"/>
      <c r="AH529" s="151"/>
      <c r="AI529" s="151"/>
      <c r="AJ529" s="151"/>
      <c r="AK529" s="151"/>
      <c r="AL529" s="151"/>
      <c r="AM529" s="152"/>
      <c r="BH529" s="1" t="s">
        <v>28</v>
      </c>
    </row>
    <row r="530" spans="1:61" ht="9.75" hidden="1" customHeight="1">
      <c r="A530" s="123"/>
      <c r="B530" s="124"/>
      <c r="C530" s="125"/>
      <c r="D530" s="123"/>
      <c r="E530" s="124"/>
      <c r="F530" s="124"/>
      <c r="G530" s="124"/>
      <c r="H530" s="124"/>
      <c r="I530" s="125"/>
      <c r="J530" s="137"/>
      <c r="K530" s="128"/>
      <c r="L530" s="128"/>
      <c r="M530" s="128"/>
      <c r="N530" s="128"/>
      <c r="O530" s="128"/>
      <c r="P530" s="128"/>
      <c r="Q530" s="128"/>
      <c r="R530" s="128"/>
      <c r="S530" s="128"/>
      <c r="T530" s="128"/>
      <c r="U530" s="128"/>
      <c r="V530" s="128"/>
      <c r="W530" s="128"/>
      <c r="X530" s="128"/>
      <c r="Y530" s="128"/>
      <c r="Z530" s="128"/>
      <c r="AA530" s="128"/>
      <c r="AB530" s="128"/>
      <c r="AC530" s="128"/>
      <c r="AD530" s="128"/>
      <c r="AE530" s="128"/>
      <c r="AF530" s="128"/>
      <c r="AG530" s="128"/>
      <c r="AH530" s="128"/>
      <c r="AI530" s="128"/>
      <c r="AJ530" s="128"/>
      <c r="AK530" s="128"/>
      <c r="AL530" s="128"/>
      <c r="AM530" s="129"/>
    </row>
    <row r="531" spans="1:61" ht="9.75" hidden="1" customHeight="1">
      <c r="A531" s="120" t="s">
        <v>258</v>
      </c>
      <c r="B531" s="121"/>
      <c r="C531" s="121"/>
      <c r="D531" s="121"/>
      <c r="E531" s="121"/>
      <c r="F531" s="121"/>
      <c r="G531" s="121"/>
      <c r="H531" s="121"/>
      <c r="I531" s="122"/>
      <c r="J531" s="158"/>
      <c r="K531" s="154"/>
      <c r="L531" s="154"/>
      <c r="M531" s="154"/>
      <c r="N531" s="154"/>
      <c r="O531" s="154"/>
      <c r="P531" s="154"/>
      <c r="Q531" s="154"/>
      <c r="R531" s="154"/>
      <c r="S531" s="154"/>
      <c r="T531" s="154"/>
      <c r="U531" s="154"/>
      <c r="V531" s="154" t="s">
        <v>36</v>
      </c>
      <c r="W531" s="154"/>
      <c r="X531" s="154"/>
      <c r="Y531" s="154"/>
      <c r="Z531" s="154"/>
      <c r="AA531" s="154"/>
      <c r="AB531" s="154"/>
      <c r="AC531" s="154"/>
      <c r="AD531" s="154"/>
      <c r="AE531" s="154"/>
      <c r="AF531" s="154"/>
      <c r="AG531" s="154"/>
      <c r="AH531" s="154"/>
      <c r="AI531" s="154"/>
      <c r="AJ531" s="154"/>
      <c r="AK531" s="154"/>
      <c r="AL531" s="154"/>
      <c r="AM531" s="155"/>
      <c r="BE531" s="1" t="str">
        <f ca="1">MID(CELL("address",$CH$2),2,2)</f>
        <v>CH</v>
      </c>
      <c r="BF531" s="1" t="str">
        <f>IF(TRIM($K532)="","",IF(ISERROR(MATCH($K532,$CH$3:$CH$8,0)),"INPUT_ERROR",MATCH($K532,$CH$3:$CH$8,0)))</f>
        <v/>
      </c>
      <c r="BG531" s="1" t="s">
        <v>290</v>
      </c>
      <c r="BH531" s="1">
        <v>70</v>
      </c>
      <c r="BI531" s="1" t="str">
        <f>"ITEM"&amp; BH531&amp; BG531 &amp;"="&amp; $BF531</f>
        <v>ITEM70#KBN2_9=</v>
      </c>
    </row>
    <row r="532" spans="1:61" ht="9.75" hidden="1" customHeight="1">
      <c r="A532" s="141"/>
      <c r="B532" s="142"/>
      <c r="C532" s="142"/>
      <c r="D532" s="142"/>
      <c r="E532" s="142"/>
      <c r="F532" s="142"/>
      <c r="G532" s="142"/>
      <c r="H532" s="142"/>
      <c r="I532" s="143"/>
      <c r="J532" s="144" t="s">
        <v>37</v>
      </c>
      <c r="K532" s="145"/>
      <c r="L532" s="145"/>
      <c r="M532" s="145"/>
      <c r="N532" s="145"/>
      <c r="O532" s="145"/>
      <c r="P532" s="145"/>
      <c r="Q532" s="145"/>
      <c r="R532" s="145"/>
      <c r="S532" s="145"/>
      <c r="T532" s="82" t="s">
        <v>38</v>
      </c>
      <c r="U532" s="82"/>
      <c r="V532" s="82" t="s">
        <v>259</v>
      </c>
      <c r="W532" s="82"/>
      <c r="X532" s="82"/>
      <c r="Y532" s="82"/>
      <c r="Z532" s="82"/>
      <c r="AA532" s="82"/>
      <c r="AB532" s="82"/>
      <c r="AC532" s="82"/>
      <c r="AD532" s="82"/>
      <c r="AE532" s="82" t="s">
        <v>260</v>
      </c>
      <c r="AF532" s="82"/>
      <c r="AG532" s="82"/>
      <c r="AH532" s="82"/>
      <c r="AI532" s="82"/>
      <c r="AJ532" s="82"/>
      <c r="AK532" s="82"/>
      <c r="AL532" s="82"/>
      <c r="AM532" s="138"/>
      <c r="BH532" s="1" t="s">
        <v>28</v>
      </c>
    </row>
    <row r="533" spans="1:61" ht="9.75" hidden="1" customHeight="1">
      <c r="A533" s="141"/>
      <c r="B533" s="142"/>
      <c r="C533" s="142"/>
      <c r="D533" s="142"/>
      <c r="E533" s="142"/>
      <c r="F533" s="142"/>
      <c r="G533" s="142"/>
      <c r="H533" s="142"/>
      <c r="I533" s="143"/>
      <c r="J533" s="144"/>
      <c r="K533" s="145"/>
      <c r="L533" s="145"/>
      <c r="M533" s="145"/>
      <c r="N533" s="145"/>
      <c r="O533" s="145"/>
      <c r="P533" s="145"/>
      <c r="Q533" s="145"/>
      <c r="R533" s="145"/>
      <c r="S533" s="145"/>
      <c r="T533" s="82"/>
      <c r="U533" s="82"/>
      <c r="V533" s="82" t="s">
        <v>261</v>
      </c>
      <c r="W533" s="82"/>
      <c r="X533" s="82"/>
      <c r="Y533" s="82"/>
      <c r="Z533" s="82"/>
      <c r="AA533" s="82"/>
      <c r="AB533" s="82"/>
      <c r="AC533" s="82"/>
      <c r="AD533" s="82"/>
      <c r="AE533" s="82" t="s">
        <v>262</v>
      </c>
      <c r="AF533" s="82"/>
      <c r="AG533" s="82"/>
      <c r="AH533" s="82"/>
      <c r="AI533" s="82"/>
      <c r="AJ533" s="82"/>
      <c r="AK533" s="82"/>
      <c r="AL533" s="82"/>
      <c r="AM533" s="138"/>
      <c r="BH533" s="1" t="s">
        <v>28</v>
      </c>
    </row>
    <row r="534" spans="1:61" ht="9.75" hidden="1" customHeight="1">
      <c r="A534" s="141"/>
      <c r="B534" s="142"/>
      <c r="C534" s="142"/>
      <c r="D534" s="142"/>
      <c r="E534" s="142"/>
      <c r="F534" s="142"/>
      <c r="G534" s="142"/>
      <c r="H534" s="142"/>
      <c r="I534" s="143"/>
      <c r="J534" s="157"/>
      <c r="K534" s="98"/>
      <c r="L534" s="98"/>
      <c r="M534" s="98"/>
      <c r="N534" s="98"/>
      <c r="O534" s="98"/>
      <c r="P534" s="98"/>
      <c r="Q534" s="98"/>
      <c r="R534" s="98"/>
      <c r="S534" s="98"/>
      <c r="T534" s="98"/>
      <c r="U534" s="98"/>
      <c r="V534" s="98" t="s">
        <v>231</v>
      </c>
      <c r="W534" s="98"/>
      <c r="X534" s="98"/>
      <c r="Y534" s="98"/>
      <c r="Z534" s="98"/>
      <c r="AA534" s="98"/>
      <c r="AB534" s="98"/>
      <c r="AC534" s="98"/>
      <c r="AD534" s="98"/>
      <c r="AE534" s="98" t="s">
        <v>232</v>
      </c>
      <c r="AF534" s="98"/>
      <c r="AG534" s="98"/>
      <c r="AH534" s="98"/>
      <c r="AI534" s="98"/>
      <c r="AJ534" s="98"/>
      <c r="AK534" s="98"/>
      <c r="AL534" s="98"/>
      <c r="AM534" s="156"/>
      <c r="BH534" s="1" t="s">
        <v>28</v>
      </c>
    </row>
    <row r="535" spans="1:61" ht="9.75" hidden="1" customHeight="1">
      <c r="A535" s="120" t="s">
        <v>263</v>
      </c>
      <c r="B535" s="121"/>
      <c r="C535" s="121"/>
      <c r="D535" s="121"/>
      <c r="E535" s="121"/>
      <c r="F535" s="121"/>
      <c r="G535" s="121"/>
      <c r="H535" s="121"/>
      <c r="I535" s="121"/>
      <c r="J535" s="216" t="s">
        <v>37</v>
      </c>
      <c r="K535" s="217"/>
      <c r="L535" s="154" t="s">
        <v>216</v>
      </c>
      <c r="M535" s="154"/>
      <c r="N535" s="154"/>
      <c r="O535" s="154"/>
      <c r="P535" s="154"/>
      <c r="Q535" s="221" t="s">
        <v>37</v>
      </c>
      <c r="R535" s="217"/>
      <c r="S535" s="154" t="s">
        <v>215</v>
      </c>
      <c r="T535" s="154"/>
      <c r="U535" s="154"/>
      <c r="V535" s="154"/>
      <c r="W535" s="221" t="s">
        <v>37</v>
      </c>
      <c r="X535" s="217"/>
      <c r="Y535" s="83" t="s">
        <v>264</v>
      </c>
      <c r="Z535" s="83"/>
      <c r="AA535" s="83"/>
      <c r="AB535" s="83"/>
      <c r="AC535" s="83"/>
      <c r="AD535" s="83"/>
      <c r="AE535" s="83"/>
      <c r="AF535" s="83"/>
      <c r="AG535" s="83"/>
      <c r="AH535" s="83"/>
      <c r="AI535" s="83"/>
      <c r="AJ535" s="83"/>
      <c r="AK535" s="83"/>
      <c r="AL535" s="83"/>
      <c r="AM535" s="251"/>
      <c r="BF535" s="1" t="b">
        <f>IF($K535="○",TRUE,IF($K535="",FALSE,"INPUT_ERROR"))</f>
        <v>0</v>
      </c>
      <c r="BG535" s="1" t="s">
        <v>290</v>
      </c>
      <c r="BH535" s="1">
        <v>71</v>
      </c>
      <c r="BI535" s="1" t="str">
        <f t="shared" ref="BI535:BI540" si="10">"ITEM"&amp; BH535&amp; BG535 &amp;"="&amp; $BF535</f>
        <v>ITEM71#KBN2_9=FALSE</v>
      </c>
    </row>
    <row r="536" spans="1:61" ht="9.75" hidden="1" customHeight="1">
      <c r="A536" s="141"/>
      <c r="B536" s="142"/>
      <c r="C536" s="142"/>
      <c r="D536" s="142"/>
      <c r="E536" s="142"/>
      <c r="F536" s="142"/>
      <c r="G536" s="142"/>
      <c r="H536" s="142"/>
      <c r="I536" s="142"/>
      <c r="J536" s="144"/>
      <c r="K536" s="159"/>
      <c r="L536" s="82"/>
      <c r="M536" s="82"/>
      <c r="N536" s="82"/>
      <c r="O536" s="82"/>
      <c r="P536" s="82"/>
      <c r="Q536" s="160"/>
      <c r="R536" s="159"/>
      <c r="S536" s="82"/>
      <c r="T536" s="82"/>
      <c r="U536" s="82"/>
      <c r="V536" s="82"/>
      <c r="W536" s="160"/>
      <c r="X536" s="159"/>
      <c r="Y536" s="109"/>
      <c r="Z536" s="109"/>
      <c r="AA536" s="109"/>
      <c r="AB536" s="109"/>
      <c r="AC536" s="109"/>
      <c r="AD536" s="109"/>
      <c r="AE536" s="109"/>
      <c r="AF536" s="109"/>
      <c r="AG536" s="109"/>
      <c r="AH536" s="109"/>
      <c r="AI536" s="109"/>
      <c r="AJ536" s="109"/>
      <c r="AK536" s="109"/>
      <c r="AL536" s="109"/>
      <c r="AM536" s="214"/>
      <c r="BF536" s="1" t="b">
        <f>IF($R535="○",TRUE,IF($R535="",FALSE,"INPUT_ERROR"))</f>
        <v>0</v>
      </c>
      <c r="BG536" s="1" t="s">
        <v>290</v>
      </c>
      <c r="BH536" s="1">
        <v>72</v>
      </c>
      <c r="BI536" s="1" t="str">
        <f t="shared" si="10"/>
        <v>ITEM72#KBN2_9=FALSE</v>
      </c>
    </row>
    <row r="537" spans="1:61" ht="9.75" hidden="1" customHeight="1">
      <c r="A537" s="141"/>
      <c r="B537" s="142"/>
      <c r="C537" s="142"/>
      <c r="D537" s="142"/>
      <c r="E537" s="142"/>
      <c r="F537" s="142"/>
      <c r="G537" s="142"/>
      <c r="H537" s="142"/>
      <c r="I537" s="142"/>
      <c r="J537" s="252" t="s">
        <v>37</v>
      </c>
      <c r="K537" s="159"/>
      <c r="L537" s="253" t="s">
        <v>214</v>
      </c>
      <c r="M537" s="253"/>
      <c r="N537" s="253"/>
      <c r="O537" s="253"/>
      <c r="P537" s="253"/>
      <c r="Q537" s="160" t="s">
        <v>37</v>
      </c>
      <c r="R537" s="159"/>
      <c r="S537" s="109" t="s">
        <v>212</v>
      </c>
      <c r="T537" s="109"/>
      <c r="U537" s="109"/>
      <c r="V537" s="109"/>
      <c r="W537" s="109"/>
      <c r="X537" s="109"/>
      <c r="Y537" s="109"/>
      <c r="Z537" s="109"/>
      <c r="AA537" s="109"/>
      <c r="AB537" s="109"/>
      <c r="AC537" s="109"/>
      <c r="AD537" s="109"/>
      <c r="AE537" s="109"/>
      <c r="AF537" s="109"/>
      <c r="AG537" s="109"/>
      <c r="AH537" s="109"/>
      <c r="AI537" s="109"/>
      <c r="AJ537" s="109"/>
      <c r="AK537" s="109"/>
      <c r="AL537" s="109"/>
      <c r="AM537" s="214"/>
      <c r="BF537" s="1" t="b">
        <f>IF($X535="○",TRUE,IF($X535="",FALSE,"INPUT_ERROR"))</f>
        <v>0</v>
      </c>
      <c r="BG537" s="1" t="s">
        <v>290</v>
      </c>
      <c r="BH537" s="1">
        <v>73</v>
      </c>
      <c r="BI537" s="1" t="str">
        <f t="shared" si="10"/>
        <v>ITEM73#KBN2_9=FALSE</v>
      </c>
    </row>
    <row r="538" spans="1:61" ht="9.75" hidden="1" customHeight="1">
      <c r="A538" s="141"/>
      <c r="B538" s="142"/>
      <c r="C538" s="142"/>
      <c r="D538" s="142"/>
      <c r="E538" s="142"/>
      <c r="F538" s="142"/>
      <c r="G538" s="142"/>
      <c r="H538" s="142"/>
      <c r="I538" s="142"/>
      <c r="J538" s="252"/>
      <c r="K538" s="159"/>
      <c r="L538" s="253"/>
      <c r="M538" s="253"/>
      <c r="N538" s="253"/>
      <c r="O538" s="253"/>
      <c r="P538" s="253"/>
      <c r="Q538" s="160"/>
      <c r="R538" s="159"/>
      <c r="S538" s="109"/>
      <c r="T538" s="109"/>
      <c r="U538" s="109"/>
      <c r="V538" s="109"/>
      <c r="W538" s="109"/>
      <c r="X538" s="109"/>
      <c r="Y538" s="109"/>
      <c r="Z538" s="109"/>
      <c r="AA538" s="109"/>
      <c r="AB538" s="109"/>
      <c r="AC538" s="109"/>
      <c r="AD538" s="109"/>
      <c r="AE538" s="109"/>
      <c r="AF538" s="109"/>
      <c r="AG538" s="109"/>
      <c r="AH538" s="109"/>
      <c r="AI538" s="109"/>
      <c r="AJ538" s="109"/>
      <c r="AK538" s="109"/>
      <c r="AL538" s="109"/>
      <c r="AM538" s="214"/>
      <c r="BF538" s="1" t="b">
        <f>IF($K537="○",TRUE,IF($K537="",FALSE,"INPUT_ERROR"))</f>
        <v>0</v>
      </c>
      <c r="BG538" s="1" t="s">
        <v>290</v>
      </c>
      <c r="BH538" s="1">
        <v>74</v>
      </c>
      <c r="BI538" s="1" t="str">
        <f t="shared" si="10"/>
        <v>ITEM74#KBN2_9=FALSE</v>
      </c>
    </row>
    <row r="539" spans="1:61" ht="9.75" hidden="1" customHeight="1">
      <c r="A539" s="141"/>
      <c r="B539" s="142"/>
      <c r="C539" s="142"/>
      <c r="D539" s="142"/>
      <c r="E539" s="142"/>
      <c r="F539" s="142"/>
      <c r="G539" s="142"/>
      <c r="H539" s="142"/>
      <c r="I539" s="142"/>
      <c r="J539" s="144" t="s">
        <v>37</v>
      </c>
      <c r="K539" s="159"/>
      <c r="L539" s="82" t="s">
        <v>196</v>
      </c>
      <c r="M539" s="82"/>
      <c r="N539" s="82"/>
      <c r="O539" s="160" t="s">
        <v>197</v>
      </c>
      <c r="P539" s="151"/>
      <c r="Q539" s="151"/>
      <c r="R539" s="151"/>
      <c r="S539" s="151"/>
      <c r="T539" s="151"/>
      <c r="U539" s="151"/>
      <c r="V539" s="151"/>
      <c r="W539" s="151"/>
      <c r="X539" s="151"/>
      <c r="Y539" s="151"/>
      <c r="Z539" s="151"/>
      <c r="AA539" s="151"/>
      <c r="AB539" s="151"/>
      <c r="AC539" s="151"/>
      <c r="AD539" s="151"/>
      <c r="AE539" s="151"/>
      <c r="AF539" s="151"/>
      <c r="AG539" s="151"/>
      <c r="AH539" s="151"/>
      <c r="AI539" s="151"/>
      <c r="AJ539" s="151"/>
      <c r="AK539" s="151"/>
      <c r="AL539" s="82" t="s">
        <v>198</v>
      </c>
      <c r="AM539" s="138"/>
      <c r="BF539" s="1" t="b">
        <f>IF($R537="○",TRUE,IF($R537="",FALSE,"INPUT_ERROR"))</f>
        <v>0</v>
      </c>
      <c r="BG539" s="1" t="s">
        <v>290</v>
      </c>
      <c r="BH539" s="1">
        <v>75</v>
      </c>
      <c r="BI539" s="1" t="str">
        <f t="shared" si="10"/>
        <v>ITEM75#KBN2_9=FALSE</v>
      </c>
    </row>
    <row r="540" spans="1:61" ht="9.75" hidden="1" customHeight="1">
      <c r="A540" s="123"/>
      <c r="B540" s="124"/>
      <c r="C540" s="124"/>
      <c r="D540" s="124"/>
      <c r="E540" s="124"/>
      <c r="F540" s="124"/>
      <c r="G540" s="124"/>
      <c r="H540" s="124"/>
      <c r="I540" s="124"/>
      <c r="J540" s="161"/>
      <c r="K540" s="162"/>
      <c r="L540" s="98"/>
      <c r="M540" s="98"/>
      <c r="N540" s="98"/>
      <c r="O540" s="163"/>
      <c r="P540" s="128"/>
      <c r="Q540" s="128"/>
      <c r="R540" s="128"/>
      <c r="S540" s="128"/>
      <c r="T540" s="128"/>
      <c r="U540" s="128"/>
      <c r="V540" s="128"/>
      <c r="W540" s="128"/>
      <c r="X540" s="128"/>
      <c r="Y540" s="128"/>
      <c r="Z540" s="128"/>
      <c r="AA540" s="128"/>
      <c r="AB540" s="128"/>
      <c r="AC540" s="128"/>
      <c r="AD540" s="128"/>
      <c r="AE540" s="128"/>
      <c r="AF540" s="128"/>
      <c r="AG540" s="128"/>
      <c r="AH540" s="128"/>
      <c r="AI540" s="128"/>
      <c r="AJ540" s="128"/>
      <c r="AK540" s="128"/>
      <c r="AL540" s="98"/>
      <c r="AM540" s="156"/>
      <c r="BF540" s="1" t="b">
        <f>IF($K539="○",TRUE,IF($K539="",FALSE,"INPUT_ERROR"))</f>
        <v>0</v>
      </c>
      <c r="BG540" s="1" t="s">
        <v>290</v>
      </c>
      <c r="BH540" s="1">
        <v>76</v>
      </c>
      <c r="BI540" s="1" t="str">
        <f t="shared" si="10"/>
        <v>ITEM76#KBN2_9=FALSE</v>
      </c>
    </row>
    <row r="541" spans="1:61" ht="9.75" hidden="1" customHeight="1">
      <c r="A541" s="120" t="s">
        <v>265</v>
      </c>
      <c r="B541" s="121"/>
      <c r="C541" s="121"/>
      <c r="D541" s="121"/>
      <c r="E541" s="121"/>
      <c r="F541" s="121"/>
      <c r="G541" s="121"/>
      <c r="H541" s="121"/>
      <c r="I541" s="122"/>
      <c r="J541" s="150"/>
      <c r="K541" s="151"/>
      <c r="L541" s="151"/>
      <c r="M541" s="151"/>
      <c r="N541" s="151"/>
      <c r="O541" s="151"/>
      <c r="P541" s="151"/>
      <c r="Q541" s="151"/>
      <c r="R541" s="151"/>
      <c r="S541" s="151"/>
      <c r="T541" s="151"/>
      <c r="U541" s="151"/>
      <c r="V541" s="151"/>
      <c r="W541" s="151"/>
      <c r="X541" s="151"/>
      <c r="Y541" s="151"/>
      <c r="Z541" s="151"/>
      <c r="AA541" s="151"/>
      <c r="AB541" s="151"/>
      <c r="AC541" s="151"/>
      <c r="AD541" s="151"/>
      <c r="AE541" s="151"/>
      <c r="AF541" s="151"/>
      <c r="AG541" s="151"/>
      <c r="AH541" s="151"/>
      <c r="AI541" s="151"/>
      <c r="AJ541" s="151"/>
      <c r="AK541" s="151"/>
      <c r="AL541" s="151"/>
      <c r="AM541" s="152"/>
      <c r="BG541" s="1" t="s">
        <v>290</v>
      </c>
      <c r="BH541" s="1">
        <v>77</v>
      </c>
      <c r="BI541" s="1" t="str">
        <f>"ITEM"&amp;BH541&amp; BG541 &amp;"="&amp;  IF(TRIM($P539)="","",$P539)</f>
        <v>ITEM77#KBN2_9=</v>
      </c>
    </row>
    <row r="542" spans="1:61" ht="9.75" hidden="1" customHeight="1">
      <c r="A542" s="141"/>
      <c r="B542" s="142"/>
      <c r="C542" s="142"/>
      <c r="D542" s="142"/>
      <c r="E542" s="142"/>
      <c r="F542" s="142"/>
      <c r="G542" s="142"/>
      <c r="H542" s="142"/>
      <c r="I542" s="143"/>
      <c r="J542" s="150"/>
      <c r="K542" s="151"/>
      <c r="L542" s="151"/>
      <c r="M542" s="151"/>
      <c r="N542" s="151"/>
      <c r="O542" s="151"/>
      <c r="P542" s="151"/>
      <c r="Q542" s="151"/>
      <c r="R542" s="151"/>
      <c r="S542" s="151"/>
      <c r="T542" s="151"/>
      <c r="U542" s="151"/>
      <c r="V542" s="151"/>
      <c r="W542" s="151"/>
      <c r="X542" s="151"/>
      <c r="Y542" s="151"/>
      <c r="Z542" s="151"/>
      <c r="AA542" s="151"/>
      <c r="AB542" s="151"/>
      <c r="AC542" s="151"/>
      <c r="AD542" s="151"/>
      <c r="AE542" s="151"/>
      <c r="AF542" s="151"/>
      <c r="AG542" s="151"/>
      <c r="AH542" s="151"/>
      <c r="AI542" s="151"/>
      <c r="AJ542" s="151"/>
      <c r="AK542" s="151"/>
      <c r="AL542" s="151"/>
      <c r="AM542" s="152"/>
      <c r="BG542" s="1" t="s">
        <v>290</v>
      </c>
      <c r="BH542" s="1">
        <v>78</v>
      </c>
      <c r="BI542" s="1" t="str">
        <f>"ITEM"&amp;BH542&amp; BG542 &amp;"="&amp; IF(TRIM($J541)="","",$J541)</f>
        <v>ITEM78#KBN2_9=</v>
      </c>
    </row>
    <row r="543" spans="1:61" ht="9.75" hidden="1" customHeight="1">
      <c r="A543" s="123"/>
      <c r="B543" s="124"/>
      <c r="C543" s="124"/>
      <c r="D543" s="124"/>
      <c r="E543" s="124"/>
      <c r="F543" s="124"/>
      <c r="G543" s="124"/>
      <c r="H543" s="124"/>
      <c r="I543" s="125"/>
      <c r="J543" s="150"/>
      <c r="K543" s="151"/>
      <c r="L543" s="151"/>
      <c r="M543" s="151"/>
      <c r="N543" s="151"/>
      <c r="O543" s="151"/>
      <c r="P543" s="151"/>
      <c r="Q543" s="151"/>
      <c r="R543" s="151"/>
      <c r="S543" s="151"/>
      <c r="T543" s="151"/>
      <c r="U543" s="151"/>
      <c r="V543" s="151"/>
      <c r="W543" s="151"/>
      <c r="X543" s="151"/>
      <c r="Y543" s="151"/>
      <c r="Z543" s="151"/>
      <c r="AA543" s="151"/>
      <c r="AB543" s="151"/>
      <c r="AC543" s="151"/>
      <c r="AD543" s="151"/>
      <c r="AE543" s="151"/>
      <c r="AF543" s="151"/>
      <c r="AG543" s="151"/>
      <c r="AH543" s="151"/>
      <c r="AI543" s="151"/>
      <c r="AJ543" s="151"/>
      <c r="AK543" s="151"/>
      <c r="AL543" s="151"/>
      <c r="AM543" s="152"/>
      <c r="BH543" s="1" t="s">
        <v>28</v>
      </c>
    </row>
    <row r="544" spans="1:61" ht="9.75" hidden="1" customHeight="1">
      <c r="A544" s="153" t="s">
        <v>266</v>
      </c>
      <c r="B544" s="153"/>
      <c r="C544" s="153"/>
      <c r="D544" s="153"/>
      <c r="E544" s="153"/>
      <c r="F544" s="153"/>
      <c r="G544" s="153"/>
      <c r="H544" s="153"/>
      <c r="I544" s="153"/>
      <c r="J544" s="136"/>
      <c r="K544" s="126"/>
      <c r="L544" s="126"/>
      <c r="M544" s="126"/>
      <c r="N544" s="126"/>
      <c r="O544" s="126"/>
      <c r="P544" s="126"/>
      <c r="Q544" s="126"/>
      <c r="R544" s="126"/>
      <c r="S544" s="126"/>
      <c r="T544" s="126"/>
      <c r="U544" s="126"/>
      <c r="V544" s="126"/>
      <c r="W544" s="126"/>
      <c r="X544" s="126"/>
      <c r="Y544" s="126"/>
      <c r="Z544" s="126"/>
      <c r="AA544" s="126"/>
      <c r="AB544" s="126"/>
      <c r="AC544" s="126"/>
      <c r="AD544" s="126"/>
      <c r="AE544" s="126"/>
      <c r="AF544" s="126"/>
      <c r="AG544" s="126"/>
      <c r="AH544" s="126"/>
      <c r="AI544" s="126"/>
      <c r="AJ544" s="126"/>
      <c r="AK544" s="126"/>
      <c r="AL544" s="126"/>
      <c r="AM544" s="127"/>
      <c r="BG544" s="1" t="s">
        <v>290</v>
      </c>
      <c r="BH544" s="1">
        <v>79</v>
      </c>
      <c r="BI544" s="1" t="str">
        <f>"ITEM"&amp;BH544&amp; BG544 &amp;"="&amp; IF(TRIM($J544)="","",$J544)</f>
        <v>ITEM79#KBN2_9=</v>
      </c>
    </row>
    <row r="545" spans="1:61" ht="9.75" hidden="1" customHeight="1">
      <c r="A545" s="153"/>
      <c r="B545" s="153"/>
      <c r="C545" s="153"/>
      <c r="D545" s="153"/>
      <c r="E545" s="153"/>
      <c r="F545" s="153"/>
      <c r="G545" s="153"/>
      <c r="H545" s="153"/>
      <c r="I545" s="153"/>
      <c r="J545" s="150"/>
      <c r="K545" s="151"/>
      <c r="L545" s="151"/>
      <c r="M545" s="151"/>
      <c r="N545" s="151"/>
      <c r="O545" s="151"/>
      <c r="P545" s="151"/>
      <c r="Q545" s="151"/>
      <c r="R545" s="151"/>
      <c r="S545" s="151"/>
      <c r="T545" s="151"/>
      <c r="U545" s="151"/>
      <c r="V545" s="151"/>
      <c r="W545" s="151"/>
      <c r="X545" s="151"/>
      <c r="Y545" s="151"/>
      <c r="Z545" s="151"/>
      <c r="AA545" s="151"/>
      <c r="AB545" s="151"/>
      <c r="AC545" s="151"/>
      <c r="AD545" s="151"/>
      <c r="AE545" s="151"/>
      <c r="AF545" s="151"/>
      <c r="AG545" s="151"/>
      <c r="AH545" s="151"/>
      <c r="AI545" s="151"/>
      <c r="AJ545" s="151"/>
      <c r="AK545" s="151"/>
      <c r="AL545" s="151"/>
      <c r="AM545" s="152"/>
      <c r="BH545" s="1" t="s">
        <v>28</v>
      </c>
    </row>
    <row r="546" spans="1:61" ht="9.75" hidden="1" customHeight="1">
      <c r="A546" s="153"/>
      <c r="B546" s="153"/>
      <c r="C546" s="153"/>
      <c r="D546" s="153"/>
      <c r="E546" s="153"/>
      <c r="F546" s="153"/>
      <c r="G546" s="153"/>
      <c r="H546" s="153"/>
      <c r="I546" s="153"/>
      <c r="J546" s="150"/>
      <c r="K546" s="151"/>
      <c r="L546" s="151"/>
      <c r="M546" s="151"/>
      <c r="N546" s="151"/>
      <c r="O546" s="151"/>
      <c r="P546" s="151"/>
      <c r="Q546" s="151"/>
      <c r="R546" s="151"/>
      <c r="S546" s="151"/>
      <c r="T546" s="151"/>
      <c r="U546" s="151"/>
      <c r="V546" s="151"/>
      <c r="W546" s="151"/>
      <c r="X546" s="151"/>
      <c r="Y546" s="151"/>
      <c r="Z546" s="151"/>
      <c r="AA546" s="151"/>
      <c r="AB546" s="151"/>
      <c r="AC546" s="151"/>
      <c r="AD546" s="151"/>
      <c r="AE546" s="151"/>
      <c r="AF546" s="151"/>
      <c r="AG546" s="151"/>
      <c r="AH546" s="151"/>
      <c r="AI546" s="151"/>
      <c r="AJ546" s="151"/>
      <c r="AK546" s="151"/>
      <c r="AL546" s="151"/>
      <c r="AM546" s="152"/>
      <c r="BH546" s="1" t="s">
        <v>28</v>
      </c>
    </row>
    <row r="547" spans="1:61" ht="9.75" hidden="1" customHeight="1">
      <c r="A547" s="250" t="s">
        <v>267</v>
      </c>
      <c r="B547" s="250"/>
      <c r="C547" s="141" t="s">
        <v>268</v>
      </c>
      <c r="D547" s="142"/>
      <c r="E547" s="142"/>
      <c r="F547" s="142"/>
      <c r="G547" s="142"/>
      <c r="H547" s="142"/>
      <c r="I547" s="143"/>
      <c r="J547" s="158"/>
      <c r="K547" s="154"/>
      <c r="L547" s="154"/>
      <c r="M547" s="154"/>
      <c r="N547" s="154"/>
      <c r="O547" s="154"/>
      <c r="P547" s="154"/>
      <c r="Q547" s="154"/>
      <c r="R547" s="154"/>
      <c r="S547" s="154"/>
      <c r="T547" s="154"/>
      <c r="U547" s="154"/>
      <c r="V547" s="154" t="s">
        <v>36</v>
      </c>
      <c r="W547" s="154"/>
      <c r="X547" s="154"/>
      <c r="Y547" s="154"/>
      <c r="Z547" s="154"/>
      <c r="AA547" s="154"/>
      <c r="AB547" s="154"/>
      <c r="AC547" s="154"/>
      <c r="AD547" s="154"/>
      <c r="AE547" s="154"/>
      <c r="AF547" s="154"/>
      <c r="AG547" s="154"/>
      <c r="AH547" s="154"/>
      <c r="AI547" s="154"/>
      <c r="AJ547" s="154"/>
      <c r="AK547" s="154"/>
      <c r="AL547" s="154"/>
      <c r="AM547" s="155"/>
      <c r="BE547" s="1" t="str">
        <f ca="1">MID(CELL("address",$CI$2),2,2)</f>
        <v>CI</v>
      </c>
      <c r="BF547" s="1" t="str">
        <f>IF(TRIM($K548)="","",IF(ISERROR(MATCH($K548,$CI$3:$CI$4,0)),"INPUT_ERROR",MATCH($K548,$CI$3:$CI$4,0)))</f>
        <v/>
      </c>
      <c r="BG547" s="1" t="s">
        <v>290</v>
      </c>
      <c r="BH547" s="1">
        <v>80</v>
      </c>
      <c r="BI547" s="1" t="str">
        <f>"ITEM"&amp; BH547&amp; BG547 &amp;"="&amp; $BF547</f>
        <v>ITEM80#KBN2_9=</v>
      </c>
    </row>
    <row r="548" spans="1:61" ht="9.75" hidden="1" customHeight="1">
      <c r="A548" s="250"/>
      <c r="B548" s="250"/>
      <c r="C548" s="141"/>
      <c r="D548" s="142"/>
      <c r="E548" s="142"/>
      <c r="F548" s="142"/>
      <c r="G548" s="142"/>
      <c r="H548" s="142"/>
      <c r="I548" s="143"/>
      <c r="J548" s="144" t="s">
        <v>37</v>
      </c>
      <c r="K548" s="145"/>
      <c r="L548" s="145"/>
      <c r="M548" s="145"/>
      <c r="N548" s="145"/>
      <c r="O548" s="145"/>
      <c r="P548" s="145"/>
      <c r="Q548" s="145"/>
      <c r="R548" s="82" t="s">
        <v>38</v>
      </c>
      <c r="S548" s="82"/>
      <c r="T548" s="82"/>
      <c r="U548" s="82"/>
      <c r="V548" s="82" t="s">
        <v>269</v>
      </c>
      <c r="W548" s="82"/>
      <c r="X548" s="82"/>
      <c r="Y548" s="82"/>
      <c r="Z548" s="82"/>
      <c r="AA548" s="82" t="s">
        <v>270</v>
      </c>
      <c r="AB548" s="82"/>
      <c r="AC548" s="82"/>
      <c r="AD548" s="82"/>
      <c r="AE548" s="82"/>
      <c r="AF548" s="82"/>
      <c r="AG548" s="82"/>
      <c r="AH548" s="82"/>
      <c r="AI548" s="82"/>
      <c r="AJ548" s="82"/>
      <c r="AK548" s="82"/>
      <c r="AL548" s="82"/>
      <c r="AM548" s="138"/>
      <c r="BH548" s="1" t="s">
        <v>28</v>
      </c>
    </row>
    <row r="549" spans="1:61" ht="9.75" hidden="1" customHeight="1">
      <c r="A549" s="250"/>
      <c r="B549" s="250"/>
      <c r="C549" s="141"/>
      <c r="D549" s="142"/>
      <c r="E549" s="142"/>
      <c r="F549" s="142"/>
      <c r="G549" s="142"/>
      <c r="H549" s="142"/>
      <c r="I549" s="143"/>
      <c r="J549" s="144"/>
      <c r="K549" s="145"/>
      <c r="L549" s="145"/>
      <c r="M549" s="145"/>
      <c r="N549" s="145"/>
      <c r="O549" s="145"/>
      <c r="P549" s="145"/>
      <c r="Q549" s="145"/>
      <c r="R549" s="82"/>
      <c r="S549" s="82"/>
      <c r="T549" s="82"/>
      <c r="U549" s="82"/>
      <c r="V549" s="82"/>
      <c r="W549" s="82"/>
      <c r="X549" s="82"/>
      <c r="Y549" s="82"/>
      <c r="Z549" s="82"/>
      <c r="AA549" s="82"/>
      <c r="AB549" s="82"/>
      <c r="AC549" s="82"/>
      <c r="AD549" s="82"/>
      <c r="AE549" s="82"/>
      <c r="AF549" s="82"/>
      <c r="AG549" s="82"/>
      <c r="AH549" s="82"/>
      <c r="AI549" s="82"/>
      <c r="AJ549" s="82"/>
      <c r="AK549" s="82"/>
      <c r="AL549" s="82"/>
      <c r="AM549" s="138"/>
      <c r="BH549" s="1" t="s">
        <v>28</v>
      </c>
    </row>
    <row r="550" spans="1:61" ht="9.75" hidden="1" customHeight="1">
      <c r="A550" s="250"/>
      <c r="B550" s="250"/>
      <c r="C550" s="123"/>
      <c r="D550" s="124"/>
      <c r="E550" s="124"/>
      <c r="F550" s="124"/>
      <c r="G550" s="124"/>
      <c r="H550" s="124"/>
      <c r="I550" s="125"/>
      <c r="J550" s="157"/>
      <c r="K550" s="98"/>
      <c r="L550" s="98"/>
      <c r="M550" s="98"/>
      <c r="N550" s="98"/>
      <c r="O550" s="98"/>
      <c r="P550" s="98"/>
      <c r="Q550" s="98"/>
      <c r="R550" s="98"/>
      <c r="S550" s="98"/>
      <c r="T550" s="98"/>
      <c r="U550" s="98"/>
      <c r="V550" s="98"/>
      <c r="W550" s="98"/>
      <c r="X550" s="98"/>
      <c r="Y550" s="98"/>
      <c r="Z550" s="98"/>
      <c r="AA550" s="98"/>
      <c r="AB550" s="98"/>
      <c r="AC550" s="98"/>
      <c r="AD550" s="98"/>
      <c r="AE550" s="98"/>
      <c r="AF550" s="98"/>
      <c r="AG550" s="98"/>
      <c r="AH550" s="98"/>
      <c r="AI550" s="98"/>
      <c r="AJ550" s="98"/>
      <c r="AK550" s="98"/>
      <c r="AL550" s="98"/>
      <c r="AM550" s="156"/>
      <c r="BH550" s="1" t="s">
        <v>28</v>
      </c>
    </row>
    <row r="551" spans="1:61" ht="9.75" hidden="1" customHeight="1">
      <c r="A551" s="250"/>
      <c r="B551" s="250"/>
      <c r="C551" s="120" t="s">
        <v>271</v>
      </c>
      <c r="D551" s="121"/>
      <c r="E551" s="121"/>
      <c r="F551" s="121"/>
      <c r="G551" s="121"/>
      <c r="H551" s="121"/>
      <c r="I551" s="122"/>
      <c r="J551" s="260"/>
      <c r="K551" s="260"/>
      <c r="L551" s="260"/>
      <c r="M551" s="260"/>
      <c r="N551" s="260"/>
      <c r="O551" s="260"/>
      <c r="P551" s="260"/>
      <c r="Q551" s="260"/>
      <c r="R551" s="260"/>
      <c r="S551" s="260"/>
      <c r="T551" s="260"/>
      <c r="U551" s="260"/>
      <c r="V551" s="260"/>
      <c r="W551" s="260"/>
      <c r="X551" s="260"/>
      <c r="Y551" s="260"/>
      <c r="Z551" s="260"/>
      <c r="AA551" s="260"/>
      <c r="AB551" s="260"/>
      <c r="AC551" s="260"/>
      <c r="AD551" s="260"/>
      <c r="AE551" s="260"/>
      <c r="AF551" s="260"/>
      <c r="AG551" s="260"/>
      <c r="AH551" s="260"/>
      <c r="AI551" s="260"/>
      <c r="AJ551" s="260"/>
      <c r="AK551" s="260"/>
      <c r="AL551" s="260"/>
      <c r="AM551" s="260"/>
      <c r="BG551" s="1" t="s">
        <v>290</v>
      </c>
      <c r="BH551" s="1">
        <v>81</v>
      </c>
      <c r="BI551" s="1" t="str">
        <f>"ITEM"&amp;BH551&amp; BG551 &amp;"="&amp; IF(TRIM($J551)="","",$J551)</f>
        <v>ITEM81#KBN2_9=</v>
      </c>
    </row>
    <row r="552" spans="1:61" ht="9.75" hidden="1" customHeight="1">
      <c r="A552" s="250"/>
      <c r="B552" s="250"/>
      <c r="C552" s="141"/>
      <c r="D552" s="142"/>
      <c r="E552" s="142"/>
      <c r="F552" s="142"/>
      <c r="G552" s="142"/>
      <c r="H552" s="142"/>
      <c r="I552" s="143"/>
      <c r="J552" s="27"/>
      <c r="K552" s="27"/>
      <c r="L552" s="27"/>
      <c r="M552" s="27"/>
      <c r="N552" s="27"/>
      <c r="O552" s="27"/>
      <c r="P552" s="27"/>
      <c r="Q552" s="27"/>
      <c r="R552" s="27"/>
      <c r="S552" s="27"/>
      <c r="T552" s="27"/>
      <c r="U552" s="27"/>
      <c r="V552" s="27"/>
      <c r="W552" s="27"/>
      <c r="X552" s="27"/>
      <c r="Y552" s="27"/>
      <c r="Z552" s="27"/>
      <c r="AA552" s="27"/>
      <c r="AB552" s="27"/>
      <c r="AC552" s="27"/>
      <c r="AD552" s="27"/>
      <c r="AE552" s="27"/>
      <c r="AF552" s="27"/>
      <c r="AG552" s="27"/>
      <c r="AH552" s="27"/>
      <c r="AI552" s="27"/>
      <c r="AJ552" s="27"/>
      <c r="AK552" s="27"/>
      <c r="AL552" s="27"/>
      <c r="AM552" s="27"/>
      <c r="BH552" s="1" t="s">
        <v>28</v>
      </c>
    </row>
    <row r="553" spans="1:61" ht="9.75" hidden="1" customHeight="1">
      <c r="A553" s="250"/>
      <c r="B553" s="250"/>
      <c r="C553" s="123"/>
      <c r="D553" s="124"/>
      <c r="E553" s="124"/>
      <c r="F553" s="124"/>
      <c r="G553" s="124"/>
      <c r="H553" s="124"/>
      <c r="I553" s="125"/>
      <c r="J553" s="27"/>
      <c r="K553" s="27"/>
      <c r="L553" s="27"/>
      <c r="M553" s="27"/>
      <c r="N553" s="27"/>
      <c r="O553" s="27"/>
      <c r="P553" s="27"/>
      <c r="Q553" s="27"/>
      <c r="R553" s="27"/>
      <c r="S553" s="27"/>
      <c r="T553" s="27"/>
      <c r="U553" s="27"/>
      <c r="V553" s="27"/>
      <c r="W553" s="27"/>
      <c r="X553" s="27"/>
      <c r="Y553" s="27"/>
      <c r="Z553" s="27"/>
      <c r="AA553" s="27"/>
      <c r="AB553" s="27"/>
      <c r="AC553" s="27"/>
      <c r="AD553" s="27"/>
      <c r="AE553" s="27"/>
      <c r="AF553" s="27"/>
      <c r="AG553" s="27"/>
      <c r="AH553" s="27"/>
      <c r="AI553" s="27"/>
      <c r="AJ553" s="27"/>
      <c r="AK553" s="27"/>
      <c r="AL553" s="27"/>
      <c r="AM553" s="27"/>
      <c r="BH553" s="1" t="s">
        <v>28</v>
      </c>
    </row>
    <row r="554" spans="1:61" ht="9.75" hidden="1" customHeight="1">
      <c r="A554" s="250"/>
      <c r="B554" s="250"/>
      <c r="C554" s="120" t="s">
        <v>272</v>
      </c>
      <c r="D554" s="121"/>
      <c r="E554" s="121"/>
      <c r="F554" s="121"/>
      <c r="G554" s="121"/>
      <c r="H554" s="121"/>
      <c r="I554" s="122"/>
      <c r="J554" s="136"/>
      <c r="K554" s="126"/>
      <c r="L554" s="126"/>
      <c r="M554" s="126"/>
      <c r="N554" s="126"/>
      <c r="O554" s="126"/>
      <c r="P554" s="126"/>
      <c r="Q554" s="126"/>
      <c r="R554" s="126"/>
      <c r="S554" s="126"/>
      <c r="T554" s="126"/>
      <c r="U554" s="126"/>
      <c r="V554" s="126"/>
      <c r="W554" s="126"/>
      <c r="X554" s="126"/>
      <c r="Y554" s="126"/>
      <c r="Z554" s="126"/>
      <c r="AA554" s="126"/>
      <c r="AB554" s="126"/>
      <c r="AC554" s="126"/>
      <c r="AD554" s="126"/>
      <c r="AE554" s="126"/>
      <c r="AF554" s="126"/>
      <c r="AG554" s="126"/>
      <c r="AH554" s="126"/>
      <c r="AI554" s="126"/>
      <c r="AJ554" s="126"/>
      <c r="AK554" s="126"/>
      <c r="AL554" s="126"/>
      <c r="AM554" s="127"/>
      <c r="BG554" s="1" t="s">
        <v>290</v>
      </c>
      <c r="BH554" s="1">
        <v>82</v>
      </c>
      <c r="BI554" s="1" t="str">
        <f>"ITEM"&amp;BH554&amp; BG554 &amp;"="&amp; IF(TRIM($J554)="","",$J554)</f>
        <v>ITEM82#KBN2_9=</v>
      </c>
    </row>
    <row r="555" spans="1:61" ht="9.75" hidden="1" customHeight="1">
      <c r="A555" s="250"/>
      <c r="B555" s="250"/>
      <c r="C555" s="141"/>
      <c r="D555" s="142"/>
      <c r="E555" s="142"/>
      <c r="F555" s="142"/>
      <c r="G555" s="142"/>
      <c r="H555" s="142"/>
      <c r="I555" s="143"/>
      <c r="J555" s="150"/>
      <c r="K555" s="151"/>
      <c r="L555" s="151"/>
      <c r="M555" s="151"/>
      <c r="N555" s="151"/>
      <c r="O555" s="151"/>
      <c r="P555" s="151"/>
      <c r="Q555" s="151"/>
      <c r="R555" s="151"/>
      <c r="S555" s="151"/>
      <c r="T555" s="151"/>
      <c r="U555" s="151"/>
      <c r="V555" s="151"/>
      <c r="W555" s="151"/>
      <c r="X555" s="151"/>
      <c r="Y555" s="151"/>
      <c r="Z555" s="151"/>
      <c r="AA555" s="151"/>
      <c r="AB555" s="151"/>
      <c r="AC555" s="151"/>
      <c r="AD555" s="151"/>
      <c r="AE555" s="151"/>
      <c r="AF555" s="151"/>
      <c r="AG555" s="151"/>
      <c r="AH555" s="151"/>
      <c r="AI555" s="151"/>
      <c r="AJ555" s="151"/>
      <c r="AK555" s="151"/>
      <c r="AL555" s="151"/>
      <c r="AM555" s="152"/>
      <c r="BH555" s="1" t="s">
        <v>28</v>
      </c>
    </row>
    <row r="556" spans="1:61" ht="9.75" hidden="1" customHeight="1" thickBot="1">
      <c r="A556" s="250"/>
      <c r="B556" s="250"/>
      <c r="C556" s="123"/>
      <c r="D556" s="124"/>
      <c r="E556" s="124"/>
      <c r="F556" s="124"/>
      <c r="G556" s="124"/>
      <c r="H556" s="124"/>
      <c r="I556" s="125"/>
      <c r="J556" s="137"/>
      <c r="K556" s="128"/>
      <c r="L556" s="128"/>
      <c r="M556" s="128"/>
      <c r="N556" s="128"/>
      <c r="O556" s="128"/>
      <c r="P556" s="128"/>
      <c r="Q556" s="128"/>
      <c r="R556" s="128"/>
      <c r="S556" s="128"/>
      <c r="T556" s="128"/>
      <c r="U556" s="128"/>
      <c r="V556" s="128"/>
      <c r="W556" s="128"/>
      <c r="X556" s="128"/>
      <c r="Y556" s="128"/>
      <c r="Z556" s="128"/>
      <c r="AA556" s="128"/>
      <c r="AB556" s="128"/>
      <c r="AC556" s="128"/>
      <c r="AD556" s="128"/>
      <c r="AE556" s="128"/>
      <c r="AF556" s="128"/>
      <c r="AG556" s="128"/>
      <c r="AH556" s="128"/>
      <c r="AI556" s="128"/>
      <c r="AJ556" s="128"/>
      <c r="AK556" s="128"/>
      <c r="AL556" s="128"/>
      <c r="AM556" s="129"/>
      <c r="BH556" s="1" t="s">
        <v>28</v>
      </c>
    </row>
    <row r="557" spans="1:61" ht="9.75" hidden="1" customHeight="1">
      <c r="A557" s="254" t="s">
        <v>291</v>
      </c>
      <c r="B557" s="255"/>
      <c r="C557" s="255"/>
      <c r="D557" s="255"/>
      <c r="E557" s="255"/>
      <c r="F557" s="255"/>
      <c r="G557" s="255"/>
      <c r="H557" s="255"/>
      <c r="I557" s="256"/>
      <c r="J557" s="233"/>
      <c r="K557" s="234"/>
      <c r="L557" s="234"/>
      <c r="M557" s="234"/>
      <c r="N557" s="234"/>
      <c r="O557" s="234"/>
      <c r="P557" s="234"/>
      <c r="Q557" s="234"/>
      <c r="R557" s="234"/>
      <c r="S557" s="234"/>
      <c r="T557" s="234"/>
      <c r="U557" s="234"/>
      <c r="V557" s="234"/>
      <c r="W557" s="234"/>
      <c r="X557" s="234"/>
      <c r="Y557" s="234"/>
      <c r="Z557" s="234"/>
      <c r="AA557" s="234"/>
      <c r="AB557" s="234"/>
      <c r="AC557" s="234"/>
      <c r="AD557" s="234"/>
      <c r="AE557" s="234"/>
      <c r="AF557" s="234"/>
      <c r="AG557" s="234"/>
      <c r="AH557" s="234"/>
      <c r="AI557" s="234"/>
      <c r="AJ557" s="234"/>
      <c r="AK557" s="234"/>
      <c r="AL557" s="234"/>
      <c r="AM557" s="235"/>
      <c r="BG557" s="1" t="s">
        <v>292</v>
      </c>
      <c r="BH557" s="1">
        <v>64</v>
      </c>
      <c r="BI557" s="1" t="str">
        <f>"ITEM"&amp;BH557&amp; BG557 &amp;"="&amp; IF(TRIM($J557)="","",$J557)</f>
        <v>ITEM64#KBN2_10=</v>
      </c>
    </row>
    <row r="558" spans="1:61" ht="9.75" hidden="1" customHeight="1" thickBot="1">
      <c r="A558" s="176"/>
      <c r="B558" s="177"/>
      <c r="C558" s="177"/>
      <c r="D558" s="177"/>
      <c r="E558" s="177"/>
      <c r="F558" s="177"/>
      <c r="G558" s="177"/>
      <c r="H558" s="177"/>
      <c r="I558" s="178"/>
      <c r="J558" s="236"/>
      <c r="K558" s="237"/>
      <c r="L558" s="237"/>
      <c r="M558" s="237"/>
      <c r="N558" s="237"/>
      <c r="O558" s="237"/>
      <c r="P558" s="237"/>
      <c r="Q558" s="237"/>
      <c r="R558" s="237"/>
      <c r="S558" s="237"/>
      <c r="T558" s="237"/>
      <c r="U558" s="237"/>
      <c r="V558" s="237"/>
      <c r="W558" s="237"/>
      <c r="X558" s="237"/>
      <c r="Y558" s="237"/>
      <c r="Z558" s="237"/>
      <c r="AA558" s="237"/>
      <c r="AB558" s="237"/>
      <c r="AC558" s="237"/>
      <c r="AD558" s="237"/>
      <c r="AE558" s="237"/>
      <c r="AF558" s="237"/>
      <c r="AG558" s="237"/>
      <c r="AH558" s="237"/>
      <c r="AI558" s="237"/>
      <c r="AJ558" s="237"/>
      <c r="AK558" s="237"/>
      <c r="AL558" s="237"/>
      <c r="AM558" s="238"/>
      <c r="BH558" s="1" t="s">
        <v>28</v>
      </c>
    </row>
    <row r="559" spans="1:61" ht="9.75" hidden="1" customHeight="1">
      <c r="A559" s="257" t="s">
        <v>248</v>
      </c>
      <c r="B559" s="258"/>
      <c r="C559" s="258"/>
      <c r="D559" s="258"/>
      <c r="E559" s="258"/>
      <c r="F559" s="258"/>
      <c r="G559" s="258"/>
      <c r="H559" s="258"/>
      <c r="I559" s="259"/>
      <c r="J559" s="239"/>
      <c r="K559" s="239"/>
      <c r="L559" s="239"/>
      <c r="M559" s="239"/>
      <c r="N559" s="239"/>
      <c r="O559" s="239"/>
      <c r="P559" s="239"/>
      <c r="Q559" s="239"/>
      <c r="R559" s="239"/>
      <c r="S559" s="239"/>
      <c r="T559" s="239"/>
      <c r="U559" s="239"/>
      <c r="V559" s="239"/>
      <c r="W559" s="239"/>
      <c r="X559" s="239"/>
      <c r="Y559" s="239"/>
      <c r="Z559" s="239"/>
      <c r="AA559" s="239"/>
      <c r="AB559" s="239"/>
      <c r="AC559" s="239"/>
      <c r="AD559" s="239"/>
      <c r="AE559" s="239"/>
      <c r="AF559" s="239"/>
      <c r="AG559" s="239"/>
      <c r="AH559" s="239"/>
      <c r="AI559" s="239"/>
      <c r="AJ559" s="239"/>
      <c r="AK559" s="239"/>
      <c r="AL559" s="239"/>
      <c r="AM559" s="239"/>
      <c r="BG559" s="1" t="s">
        <v>292</v>
      </c>
      <c r="BH559" s="1">
        <v>65</v>
      </c>
      <c r="BI559" s="1" t="str">
        <f>"ITEM"&amp;BH559&amp; BG559 &amp;"="&amp; IF(TRIM($J559)="","",$J559)</f>
        <v>ITEM65#KBN2_10=</v>
      </c>
    </row>
    <row r="560" spans="1:61" ht="9.75" hidden="1" customHeight="1">
      <c r="A560" s="123"/>
      <c r="B560" s="124"/>
      <c r="C560" s="124"/>
      <c r="D560" s="124"/>
      <c r="E560" s="124"/>
      <c r="F560" s="124"/>
      <c r="G560" s="124"/>
      <c r="H560" s="124"/>
      <c r="I560" s="125"/>
      <c r="J560" s="27"/>
      <c r="K560" s="27"/>
      <c r="L560" s="27"/>
      <c r="M560" s="27"/>
      <c r="N560" s="27"/>
      <c r="O560" s="27"/>
      <c r="P560" s="27"/>
      <c r="Q560" s="27"/>
      <c r="R560" s="27"/>
      <c r="S560" s="27"/>
      <c r="T560" s="27"/>
      <c r="U560" s="27"/>
      <c r="V560" s="27"/>
      <c r="W560" s="27"/>
      <c r="X560" s="27"/>
      <c r="Y560" s="27"/>
      <c r="Z560" s="27"/>
      <c r="AA560" s="27"/>
      <c r="AB560" s="27"/>
      <c r="AC560" s="27"/>
      <c r="AD560" s="27"/>
      <c r="AE560" s="27"/>
      <c r="AF560" s="27"/>
      <c r="AG560" s="27"/>
      <c r="AH560" s="27"/>
      <c r="AI560" s="27"/>
      <c r="AJ560" s="27"/>
      <c r="AK560" s="27"/>
      <c r="AL560" s="27"/>
      <c r="AM560" s="27"/>
      <c r="BH560" s="1" t="s">
        <v>28</v>
      </c>
    </row>
    <row r="561" spans="1:61" ht="9.75" hidden="1" customHeight="1">
      <c r="A561" s="120" t="s">
        <v>249</v>
      </c>
      <c r="B561" s="121"/>
      <c r="C561" s="121"/>
      <c r="D561" s="121"/>
      <c r="E561" s="121"/>
      <c r="F561" s="121"/>
      <c r="G561" s="121"/>
      <c r="H561" s="121"/>
      <c r="I561" s="122"/>
      <c r="J561" s="158"/>
      <c r="K561" s="154"/>
      <c r="L561" s="154"/>
      <c r="M561" s="154"/>
      <c r="N561" s="154"/>
      <c r="O561" s="154"/>
      <c r="P561" s="154"/>
      <c r="Q561" s="154"/>
      <c r="R561" s="154"/>
      <c r="S561" s="154"/>
      <c r="T561" s="154"/>
      <c r="U561" s="154"/>
      <c r="V561" s="154" t="s">
        <v>36</v>
      </c>
      <c r="W561" s="154"/>
      <c r="X561" s="154"/>
      <c r="Y561" s="154"/>
      <c r="Z561" s="154"/>
      <c r="AA561" s="154"/>
      <c r="AB561" s="154"/>
      <c r="AC561" s="154"/>
      <c r="AD561" s="154"/>
      <c r="AE561" s="154"/>
      <c r="AF561" s="154"/>
      <c r="AG561" s="154"/>
      <c r="AH561" s="154"/>
      <c r="AI561" s="154"/>
      <c r="AJ561" s="154"/>
      <c r="AK561" s="154"/>
      <c r="AL561" s="154"/>
      <c r="AM561" s="155"/>
      <c r="BE561" s="1" t="str">
        <f ca="1">MID(CELL("address",$CG$2),2,2)</f>
        <v>CG</v>
      </c>
      <c r="BF561" s="1" t="str">
        <f>IF(TRIM($K562)="","",IF(ISERROR(MATCH($K562,$CG$3:$CG$4,0)),"INPUT_ERROR",MATCH($K562,$CG$3:$CG$4,0)))</f>
        <v/>
      </c>
      <c r="BG561" s="1" t="s">
        <v>292</v>
      </c>
      <c r="BH561" s="1">
        <v>66</v>
      </c>
      <c r="BI561" s="1" t="str">
        <f>"ITEM"&amp; BH561&amp; BG561 &amp;"="&amp; $BF561</f>
        <v>ITEM66#KBN2_10=</v>
      </c>
    </row>
    <row r="562" spans="1:61" ht="9.75" hidden="1" customHeight="1">
      <c r="A562" s="141"/>
      <c r="B562" s="142"/>
      <c r="C562" s="142"/>
      <c r="D562" s="142"/>
      <c r="E562" s="142"/>
      <c r="F562" s="142"/>
      <c r="G562" s="142"/>
      <c r="H562" s="142"/>
      <c r="I562" s="143"/>
      <c r="J562" s="144" t="s">
        <v>37</v>
      </c>
      <c r="K562" s="145"/>
      <c r="L562" s="145"/>
      <c r="M562" s="145"/>
      <c r="N562" s="145"/>
      <c r="O562" s="145"/>
      <c r="P562" s="145"/>
      <c r="Q562" s="145"/>
      <c r="R562" s="145"/>
      <c r="S562" s="145"/>
      <c r="T562" s="82" t="s">
        <v>38</v>
      </c>
      <c r="U562" s="82"/>
      <c r="V562" s="82" t="s">
        <v>250</v>
      </c>
      <c r="W562" s="82"/>
      <c r="X562" s="82"/>
      <c r="Y562" s="82"/>
      <c r="Z562" s="82"/>
      <c r="AA562" s="82"/>
      <c r="AB562" s="82"/>
      <c r="AC562" s="82"/>
      <c r="AD562" s="82"/>
      <c r="AE562" s="82"/>
      <c r="AF562" s="82"/>
      <c r="AG562" s="82"/>
      <c r="AH562" s="82"/>
      <c r="AI562" s="82"/>
      <c r="AJ562" s="82"/>
      <c r="AK562" s="82"/>
      <c r="AL562" s="82"/>
      <c r="AM562" s="138"/>
    </row>
    <row r="563" spans="1:61" ht="9.75" hidden="1" customHeight="1">
      <c r="A563" s="141"/>
      <c r="B563" s="142"/>
      <c r="C563" s="142"/>
      <c r="D563" s="142"/>
      <c r="E563" s="142"/>
      <c r="F563" s="142"/>
      <c r="G563" s="142"/>
      <c r="H563" s="142"/>
      <c r="I563" s="143"/>
      <c r="J563" s="144"/>
      <c r="K563" s="145"/>
      <c r="L563" s="145"/>
      <c r="M563" s="145"/>
      <c r="N563" s="145"/>
      <c r="O563" s="145"/>
      <c r="P563" s="145"/>
      <c r="Q563" s="145"/>
      <c r="R563" s="145"/>
      <c r="S563" s="145"/>
      <c r="T563" s="82"/>
      <c r="U563" s="82"/>
      <c r="V563" s="82" t="s">
        <v>251</v>
      </c>
      <c r="W563" s="82"/>
      <c r="X563" s="82"/>
      <c r="Y563" s="82"/>
      <c r="Z563" s="82"/>
      <c r="AA563" s="82"/>
      <c r="AB563" s="82"/>
      <c r="AC563" s="82"/>
      <c r="AD563" s="82"/>
      <c r="AE563" s="82"/>
      <c r="AF563" s="82"/>
      <c r="AG563" s="82"/>
      <c r="AH563" s="82"/>
      <c r="AI563" s="82"/>
      <c r="AJ563" s="82"/>
      <c r="AK563" s="82"/>
      <c r="AL563" s="82"/>
      <c r="AM563" s="138"/>
    </row>
    <row r="564" spans="1:61" ht="9.75" hidden="1" customHeight="1">
      <c r="A564" s="141"/>
      <c r="B564" s="142"/>
      <c r="C564" s="142"/>
      <c r="D564" s="142"/>
      <c r="E564" s="142"/>
      <c r="F564" s="142"/>
      <c r="G564" s="142"/>
      <c r="H564" s="142"/>
      <c r="I564" s="143"/>
      <c r="J564" s="157"/>
      <c r="K564" s="98"/>
      <c r="L564" s="98"/>
      <c r="M564" s="98"/>
      <c r="N564" s="98"/>
      <c r="O564" s="98"/>
      <c r="P564" s="98"/>
      <c r="Q564" s="98"/>
      <c r="R564" s="98"/>
      <c r="S564" s="98"/>
      <c r="T564" s="98"/>
      <c r="U564" s="98"/>
      <c r="V564" s="98"/>
      <c r="W564" s="98"/>
      <c r="X564" s="98"/>
      <c r="Y564" s="98"/>
      <c r="Z564" s="98"/>
      <c r="AA564" s="98"/>
      <c r="AB564" s="98"/>
      <c r="AC564" s="98"/>
      <c r="AD564" s="98"/>
      <c r="AE564" s="98"/>
      <c r="AF564" s="98"/>
      <c r="AG564" s="98"/>
      <c r="AH564" s="98"/>
      <c r="AI564" s="98"/>
      <c r="AJ564" s="98"/>
      <c r="AK564" s="98"/>
      <c r="AL564" s="98"/>
      <c r="AM564" s="156"/>
    </row>
    <row r="565" spans="1:61" ht="9.75" hidden="1" customHeight="1">
      <c r="A565" s="141"/>
      <c r="B565" s="142"/>
      <c r="C565" s="143"/>
      <c r="D565" s="120" t="s">
        <v>252</v>
      </c>
      <c r="E565" s="121"/>
      <c r="F565" s="121"/>
      <c r="G565" s="121"/>
      <c r="H565" s="121"/>
      <c r="I565" s="122"/>
      <c r="J565" s="158"/>
      <c r="K565" s="154"/>
      <c r="L565" s="154"/>
      <c r="M565" s="154"/>
      <c r="N565" s="154"/>
      <c r="O565" s="154"/>
      <c r="P565" s="154"/>
      <c r="Q565" s="154"/>
      <c r="R565" s="154"/>
      <c r="S565" s="154"/>
      <c r="T565" s="154"/>
      <c r="U565" s="154"/>
      <c r="V565" s="154" t="s">
        <v>36</v>
      </c>
      <c r="W565" s="154"/>
      <c r="X565" s="154"/>
      <c r="Y565" s="154"/>
      <c r="Z565" s="154"/>
      <c r="AA565" s="154"/>
      <c r="AB565" s="154"/>
      <c r="AC565" s="154"/>
      <c r="AD565" s="154"/>
      <c r="AE565" s="154"/>
      <c r="AF565" s="154"/>
      <c r="AG565" s="154"/>
      <c r="AH565" s="154"/>
      <c r="AI565" s="154"/>
      <c r="AJ565" s="154"/>
      <c r="AK565" s="154"/>
      <c r="AL565" s="154"/>
      <c r="AM565" s="155"/>
      <c r="BE565" s="1" t="str">
        <f ca="1">MID(CELL("address",$CB$2),2,2)</f>
        <v>CB</v>
      </c>
      <c r="BF565" s="1" t="str">
        <f>IF(TRIM($K567)="","",IF(ISERROR(MATCH($K567,$CB$3:$CB$7,0)),"INPUT_ERROR",MATCH($K567,$CB$3:$CB$7,0)))</f>
        <v/>
      </c>
      <c r="BG565" s="1" t="s">
        <v>292</v>
      </c>
      <c r="BH565" s="1">
        <v>67</v>
      </c>
      <c r="BI565" s="1" t="str">
        <f>"ITEM"&amp; BH565&amp; BG565 &amp;"="&amp; $BF565</f>
        <v>ITEM67#KBN2_10=</v>
      </c>
    </row>
    <row r="566" spans="1:61" ht="9.75" hidden="1" customHeight="1">
      <c r="A566" s="141"/>
      <c r="B566" s="142"/>
      <c r="C566" s="143"/>
      <c r="D566" s="141"/>
      <c r="E566" s="142"/>
      <c r="F566" s="142"/>
      <c r="G566" s="142"/>
      <c r="H566" s="142"/>
      <c r="I566" s="143"/>
      <c r="J566" s="189"/>
      <c r="K566" s="82"/>
      <c r="L566" s="82"/>
      <c r="M566" s="82"/>
      <c r="N566" s="82"/>
      <c r="O566" s="82"/>
      <c r="P566" s="82"/>
      <c r="Q566" s="82"/>
      <c r="R566" s="82"/>
      <c r="S566" s="82"/>
      <c r="T566" s="82"/>
      <c r="U566" s="82"/>
      <c r="V566" s="82" t="s">
        <v>163</v>
      </c>
      <c r="W566" s="82"/>
      <c r="X566" s="82"/>
      <c r="Y566" s="82"/>
      <c r="Z566" s="82"/>
      <c r="AA566" s="82"/>
      <c r="AB566" s="82"/>
      <c r="AC566" s="82"/>
      <c r="AD566" s="82"/>
      <c r="AE566" s="82"/>
      <c r="AF566" s="82"/>
      <c r="AG566" s="82"/>
      <c r="AH566" s="82"/>
      <c r="AI566" s="82"/>
      <c r="AJ566" s="82"/>
      <c r="AK566" s="82"/>
      <c r="AL566" s="82"/>
      <c r="AM566" s="138"/>
      <c r="BH566" s="1" t="s">
        <v>28</v>
      </c>
    </row>
    <row r="567" spans="1:61" ht="9.75" hidden="1" customHeight="1">
      <c r="A567" s="141"/>
      <c r="B567" s="142"/>
      <c r="C567" s="143"/>
      <c r="D567" s="141"/>
      <c r="E567" s="142"/>
      <c r="F567" s="142"/>
      <c r="G567" s="142"/>
      <c r="H567" s="142"/>
      <c r="I567" s="143"/>
      <c r="J567" s="144" t="s">
        <v>37</v>
      </c>
      <c r="K567" s="145"/>
      <c r="L567" s="145"/>
      <c r="M567" s="145"/>
      <c r="N567" s="145"/>
      <c r="O567" s="145"/>
      <c r="P567" s="145"/>
      <c r="Q567" s="145"/>
      <c r="R567" s="145"/>
      <c r="S567" s="145"/>
      <c r="T567" s="82" t="s">
        <v>38</v>
      </c>
      <c r="U567" s="82"/>
      <c r="V567" s="82" t="s">
        <v>253</v>
      </c>
      <c r="W567" s="82"/>
      <c r="X567" s="82"/>
      <c r="Y567" s="82"/>
      <c r="Z567" s="82"/>
      <c r="AA567" s="82"/>
      <c r="AB567" s="82"/>
      <c r="AC567" s="82"/>
      <c r="AD567" s="82"/>
      <c r="AE567" s="82"/>
      <c r="AF567" s="82"/>
      <c r="AG567" s="82"/>
      <c r="AH567" s="82"/>
      <c r="AI567" s="82"/>
      <c r="AJ567" s="82"/>
      <c r="AK567" s="82"/>
      <c r="AL567" s="82"/>
      <c r="AM567" s="138"/>
      <c r="BH567" s="1" t="s">
        <v>28</v>
      </c>
    </row>
    <row r="568" spans="1:61" ht="9.75" hidden="1" customHeight="1">
      <c r="A568" s="141"/>
      <c r="B568" s="142"/>
      <c r="C568" s="143"/>
      <c r="D568" s="141"/>
      <c r="E568" s="142"/>
      <c r="F568" s="142"/>
      <c r="G568" s="142"/>
      <c r="H568" s="142"/>
      <c r="I568" s="143"/>
      <c r="J568" s="144"/>
      <c r="K568" s="145"/>
      <c r="L568" s="145"/>
      <c r="M568" s="145"/>
      <c r="N568" s="145"/>
      <c r="O568" s="145"/>
      <c r="P568" s="145"/>
      <c r="Q568" s="145"/>
      <c r="R568" s="145"/>
      <c r="S568" s="145"/>
      <c r="T568" s="82"/>
      <c r="U568" s="82"/>
      <c r="V568" s="82" t="s">
        <v>254</v>
      </c>
      <c r="W568" s="82"/>
      <c r="X568" s="82"/>
      <c r="Y568" s="82"/>
      <c r="Z568" s="82"/>
      <c r="AA568" s="82"/>
      <c r="AB568" s="82"/>
      <c r="AC568" s="82"/>
      <c r="AD568" s="82"/>
      <c r="AE568" s="82"/>
      <c r="AF568" s="82"/>
      <c r="AG568" s="82"/>
      <c r="AH568" s="82"/>
      <c r="AI568" s="82"/>
      <c r="AJ568" s="82"/>
      <c r="AK568" s="82"/>
      <c r="AL568" s="82"/>
      <c r="AM568" s="138"/>
      <c r="BH568" s="1" t="s">
        <v>28</v>
      </c>
    </row>
    <row r="569" spans="1:61" ht="9.75" hidden="1" customHeight="1">
      <c r="A569" s="141"/>
      <c r="B569" s="142"/>
      <c r="C569" s="143"/>
      <c r="D569" s="141"/>
      <c r="E569" s="142"/>
      <c r="F569" s="142"/>
      <c r="G569" s="142"/>
      <c r="H569" s="142"/>
      <c r="I569" s="143"/>
      <c r="J569" s="189"/>
      <c r="K569" s="82"/>
      <c r="L569" s="82"/>
      <c r="M569" s="82"/>
      <c r="N569" s="82"/>
      <c r="O569" s="82"/>
      <c r="P569" s="82"/>
      <c r="Q569" s="82"/>
      <c r="R569" s="82"/>
      <c r="S569" s="82"/>
      <c r="T569" s="82"/>
      <c r="U569" s="82"/>
      <c r="V569" s="82" t="s">
        <v>255</v>
      </c>
      <c r="W569" s="82"/>
      <c r="X569" s="82"/>
      <c r="Y569" s="82"/>
      <c r="Z569" s="82"/>
      <c r="AA569" s="82"/>
      <c r="AB569" s="82"/>
      <c r="AC569" s="82"/>
      <c r="AD569" s="82"/>
      <c r="AE569" s="82"/>
      <c r="AF569" s="82"/>
      <c r="AG569" s="82"/>
      <c r="AH569" s="82"/>
      <c r="AI569" s="82"/>
      <c r="AJ569" s="82"/>
      <c r="AK569" s="82"/>
      <c r="AL569" s="82"/>
      <c r="AM569" s="138"/>
      <c r="BH569" s="1" t="s">
        <v>28</v>
      </c>
    </row>
    <row r="570" spans="1:61" ht="9.75" hidden="1" customHeight="1">
      <c r="A570" s="141"/>
      <c r="B570" s="142"/>
      <c r="C570" s="143"/>
      <c r="D570" s="123"/>
      <c r="E570" s="124"/>
      <c r="F570" s="124"/>
      <c r="G570" s="124"/>
      <c r="H570" s="124"/>
      <c r="I570" s="125"/>
      <c r="J570" s="157"/>
      <c r="K570" s="98"/>
      <c r="L570" s="98"/>
      <c r="M570" s="98"/>
      <c r="N570" s="98"/>
      <c r="O570" s="98"/>
      <c r="P570" s="98"/>
      <c r="Q570" s="98"/>
      <c r="R570" s="98"/>
      <c r="S570" s="98"/>
      <c r="T570" s="98"/>
      <c r="U570" s="98"/>
      <c r="V570" s="98" t="s">
        <v>256</v>
      </c>
      <c r="W570" s="98"/>
      <c r="X570" s="98"/>
      <c r="Y570" s="98"/>
      <c r="Z570" s="98"/>
      <c r="AA570" s="98"/>
      <c r="AB570" s="98"/>
      <c r="AC570" s="98"/>
      <c r="AD570" s="98"/>
      <c r="AE570" s="98"/>
      <c r="AF570" s="98"/>
      <c r="AG570" s="98"/>
      <c r="AH570" s="98"/>
      <c r="AI570" s="98"/>
      <c r="AJ570" s="98"/>
      <c r="AK570" s="98"/>
      <c r="AL570" s="98"/>
      <c r="AM570" s="156"/>
      <c r="BH570" s="1" t="s">
        <v>28</v>
      </c>
    </row>
    <row r="571" spans="1:61" ht="9.75" hidden="1" customHeight="1">
      <c r="A571" s="141"/>
      <c r="B571" s="142"/>
      <c r="C571" s="143"/>
      <c r="D571" s="120" t="s">
        <v>257</v>
      </c>
      <c r="E571" s="121"/>
      <c r="F571" s="121"/>
      <c r="G571" s="121"/>
      <c r="H571" s="121"/>
      <c r="I571" s="122"/>
      <c r="J571" s="136"/>
      <c r="K571" s="126"/>
      <c r="L571" s="126"/>
      <c r="M571" s="126"/>
      <c r="N571" s="126"/>
      <c r="O571" s="126"/>
      <c r="P571" s="126"/>
      <c r="Q571" s="126"/>
      <c r="R571" s="126"/>
      <c r="S571" s="126"/>
      <c r="T571" s="126"/>
      <c r="U571" s="126"/>
      <c r="V571" s="126"/>
      <c r="W571" s="126"/>
      <c r="X571" s="126"/>
      <c r="Y571" s="126"/>
      <c r="Z571" s="126"/>
      <c r="AA571" s="126"/>
      <c r="AB571" s="126"/>
      <c r="AC571" s="126"/>
      <c r="AD571" s="126"/>
      <c r="AE571" s="126"/>
      <c r="AF571" s="126"/>
      <c r="AG571" s="126"/>
      <c r="AH571" s="126"/>
      <c r="AI571" s="126"/>
      <c r="AJ571" s="126"/>
      <c r="AK571" s="126"/>
      <c r="AL571" s="126"/>
      <c r="AM571" s="127"/>
      <c r="BG571" s="1" t="s">
        <v>292</v>
      </c>
      <c r="BH571" s="1">
        <v>68</v>
      </c>
      <c r="BI571" s="1" t="str">
        <f>"ITEM"&amp;BH571&amp; BG571 &amp;"="&amp; IF(TRIM($J571)="","",$J571)</f>
        <v>ITEM68#KBN2_10=</v>
      </c>
    </row>
    <row r="572" spans="1:61" ht="9.75" hidden="1" customHeight="1">
      <c r="A572" s="141"/>
      <c r="B572" s="142"/>
      <c r="C572" s="143"/>
      <c r="D572" s="141"/>
      <c r="E572" s="142"/>
      <c r="F572" s="142"/>
      <c r="G572" s="142"/>
      <c r="H572" s="142"/>
      <c r="I572" s="143"/>
      <c r="J572" s="150"/>
      <c r="K572" s="151"/>
      <c r="L572" s="151"/>
      <c r="M572" s="151"/>
      <c r="N572" s="151"/>
      <c r="O572" s="151"/>
      <c r="P572" s="151"/>
      <c r="Q572" s="151"/>
      <c r="R572" s="151"/>
      <c r="S572" s="151"/>
      <c r="T572" s="151"/>
      <c r="U572" s="151"/>
      <c r="V572" s="151"/>
      <c r="W572" s="151"/>
      <c r="X572" s="151"/>
      <c r="Y572" s="151"/>
      <c r="Z572" s="151"/>
      <c r="AA572" s="151"/>
      <c r="AB572" s="151"/>
      <c r="AC572" s="151"/>
      <c r="AD572" s="151"/>
      <c r="AE572" s="151"/>
      <c r="AF572" s="151"/>
      <c r="AG572" s="151"/>
      <c r="AH572" s="151"/>
      <c r="AI572" s="151"/>
      <c r="AJ572" s="151"/>
      <c r="AK572" s="151"/>
      <c r="AL572" s="151"/>
      <c r="AM572" s="152"/>
      <c r="BH572" s="1" t="s">
        <v>28</v>
      </c>
    </row>
    <row r="573" spans="1:61" ht="9.75" hidden="1" customHeight="1">
      <c r="A573" s="141"/>
      <c r="B573" s="142"/>
      <c r="C573" s="143"/>
      <c r="D573" s="123"/>
      <c r="E573" s="124"/>
      <c r="F573" s="124"/>
      <c r="G573" s="124"/>
      <c r="H573" s="124"/>
      <c r="I573" s="125"/>
      <c r="J573" s="150"/>
      <c r="K573" s="151"/>
      <c r="L573" s="151"/>
      <c r="M573" s="151"/>
      <c r="N573" s="151"/>
      <c r="O573" s="151"/>
      <c r="P573" s="151"/>
      <c r="Q573" s="151"/>
      <c r="R573" s="151"/>
      <c r="S573" s="151"/>
      <c r="T573" s="151"/>
      <c r="U573" s="151"/>
      <c r="V573" s="151"/>
      <c r="W573" s="151"/>
      <c r="X573" s="151"/>
      <c r="Y573" s="151"/>
      <c r="Z573" s="151"/>
      <c r="AA573" s="151"/>
      <c r="AB573" s="151"/>
      <c r="AC573" s="151"/>
      <c r="AD573" s="151"/>
      <c r="AE573" s="151"/>
      <c r="AF573" s="151"/>
      <c r="AG573" s="151"/>
      <c r="AH573" s="151"/>
      <c r="AI573" s="151"/>
      <c r="AJ573" s="151"/>
      <c r="AK573" s="151"/>
      <c r="AL573" s="151"/>
      <c r="AM573" s="152"/>
    </row>
    <row r="574" spans="1:61" ht="9.75" hidden="1" customHeight="1">
      <c r="A574" s="141"/>
      <c r="B574" s="142"/>
      <c r="C574" s="143"/>
      <c r="D574" s="120" t="s">
        <v>199</v>
      </c>
      <c r="E574" s="121"/>
      <c r="F574" s="121"/>
      <c r="G574" s="121"/>
      <c r="H574" s="121"/>
      <c r="I574" s="122"/>
      <c r="J574" s="136"/>
      <c r="K574" s="126"/>
      <c r="L574" s="126"/>
      <c r="M574" s="126"/>
      <c r="N574" s="126"/>
      <c r="O574" s="126"/>
      <c r="P574" s="126"/>
      <c r="Q574" s="126"/>
      <c r="R574" s="126"/>
      <c r="S574" s="126"/>
      <c r="T574" s="126"/>
      <c r="U574" s="126"/>
      <c r="V574" s="126"/>
      <c r="W574" s="126"/>
      <c r="X574" s="126"/>
      <c r="Y574" s="126"/>
      <c r="Z574" s="126"/>
      <c r="AA574" s="126"/>
      <c r="AB574" s="126"/>
      <c r="AC574" s="126"/>
      <c r="AD574" s="126"/>
      <c r="AE574" s="126"/>
      <c r="AF574" s="126"/>
      <c r="AG574" s="126"/>
      <c r="AH574" s="126"/>
      <c r="AI574" s="126"/>
      <c r="AJ574" s="126"/>
      <c r="AK574" s="126"/>
      <c r="AL574" s="126"/>
      <c r="AM574" s="127"/>
      <c r="BG574" s="1" t="s">
        <v>292</v>
      </c>
      <c r="BH574" s="1">
        <v>69</v>
      </c>
      <c r="BI574" s="1" t="str">
        <f>"ITEM"&amp;BH574&amp; BG574 &amp;"="&amp; IF(TRIM($J574)="","",$J574)</f>
        <v>ITEM69#KBN2_10=</v>
      </c>
    </row>
    <row r="575" spans="1:61" ht="9.75" hidden="1" customHeight="1">
      <c r="A575" s="141"/>
      <c r="B575" s="142"/>
      <c r="C575" s="143"/>
      <c r="D575" s="141"/>
      <c r="E575" s="142"/>
      <c r="F575" s="142"/>
      <c r="G575" s="142"/>
      <c r="H575" s="142"/>
      <c r="I575" s="143"/>
      <c r="J575" s="150"/>
      <c r="K575" s="151"/>
      <c r="L575" s="151"/>
      <c r="M575" s="151"/>
      <c r="N575" s="151"/>
      <c r="O575" s="151"/>
      <c r="P575" s="151"/>
      <c r="Q575" s="151"/>
      <c r="R575" s="151"/>
      <c r="S575" s="151"/>
      <c r="T575" s="151"/>
      <c r="U575" s="151"/>
      <c r="V575" s="151"/>
      <c r="W575" s="151"/>
      <c r="X575" s="151"/>
      <c r="Y575" s="151"/>
      <c r="Z575" s="151"/>
      <c r="AA575" s="151"/>
      <c r="AB575" s="151"/>
      <c r="AC575" s="151"/>
      <c r="AD575" s="151"/>
      <c r="AE575" s="151"/>
      <c r="AF575" s="151"/>
      <c r="AG575" s="151"/>
      <c r="AH575" s="151"/>
      <c r="AI575" s="151"/>
      <c r="AJ575" s="151"/>
      <c r="AK575" s="151"/>
      <c r="AL575" s="151"/>
      <c r="AM575" s="152"/>
      <c r="BH575" s="1" t="s">
        <v>28</v>
      </c>
    </row>
    <row r="576" spans="1:61" ht="9.75" hidden="1" customHeight="1">
      <c r="A576" s="123"/>
      <c r="B576" s="124"/>
      <c r="C576" s="125"/>
      <c r="D576" s="123"/>
      <c r="E576" s="124"/>
      <c r="F576" s="124"/>
      <c r="G576" s="124"/>
      <c r="H576" s="124"/>
      <c r="I576" s="125"/>
      <c r="J576" s="137"/>
      <c r="K576" s="128"/>
      <c r="L576" s="128"/>
      <c r="M576" s="128"/>
      <c r="N576" s="128"/>
      <c r="O576" s="128"/>
      <c r="P576" s="128"/>
      <c r="Q576" s="128"/>
      <c r="R576" s="128"/>
      <c r="S576" s="128"/>
      <c r="T576" s="128"/>
      <c r="U576" s="128"/>
      <c r="V576" s="128"/>
      <c r="W576" s="128"/>
      <c r="X576" s="128"/>
      <c r="Y576" s="128"/>
      <c r="Z576" s="128"/>
      <c r="AA576" s="128"/>
      <c r="AB576" s="128"/>
      <c r="AC576" s="128"/>
      <c r="AD576" s="128"/>
      <c r="AE576" s="128"/>
      <c r="AF576" s="128"/>
      <c r="AG576" s="128"/>
      <c r="AH576" s="128"/>
      <c r="AI576" s="128"/>
      <c r="AJ576" s="128"/>
      <c r="AK576" s="128"/>
      <c r="AL576" s="128"/>
      <c r="AM576" s="129"/>
    </row>
    <row r="577" spans="1:61" ht="9.75" hidden="1" customHeight="1">
      <c r="A577" s="120" t="s">
        <v>258</v>
      </c>
      <c r="B577" s="121"/>
      <c r="C577" s="121"/>
      <c r="D577" s="121"/>
      <c r="E577" s="121"/>
      <c r="F577" s="121"/>
      <c r="G577" s="121"/>
      <c r="H577" s="121"/>
      <c r="I577" s="122"/>
      <c r="J577" s="158"/>
      <c r="K577" s="154"/>
      <c r="L577" s="154"/>
      <c r="M577" s="154"/>
      <c r="N577" s="154"/>
      <c r="O577" s="154"/>
      <c r="P577" s="154"/>
      <c r="Q577" s="154"/>
      <c r="R577" s="154"/>
      <c r="S577" s="154"/>
      <c r="T577" s="154"/>
      <c r="U577" s="154"/>
      <c r="V577" s="154" t="s">
        <v>36</v>
      </c>
      <c r="W577" s="154"/>
      <c r="X577" s="154"/>
      <c r="Y577" s="154"/>
      <c r="Z577" s="154"/>
      <c r="AA577" s="154"/>
      <c r="AB577" s="154"/>
      <c r="AC577" s="154"/>
      <c r="AD577" s="154"/>
      <c r="AE577" s="154"/>
      <c r="AF577" s="154"/>
      <c r="AG577" s="154"/>
      <c r="AH577" s="154"/>
      <c r="AI577" s="154"/>
      <c r="AJ577" s="154"/>
      <c r="AK577" s="154"/>
      <c r="AL577" s="154"/>
      <c r="AM577" s="155"/>
      <c r="BE577" s="1" t="str">
        <f ca="1">MID(CELL("address",$CH$2),2,2)</f>
        <v>CH</v>
      </c>
      <c r="BF577" s="1" t="str">
        <f>IF(TRIM($K578)="","",IF(ISERROR(MATCH($K578,$CH$3:$CH$8,0)),"INPUT_ERROR",MATCH($K578,$CH$3:$CH$8,0)))</f>
        <v/>
      </c>
      <c r="BG577" s="1" t="s">
        <v>292</v>
      </c>
      <c r="BH577" s="1">
        <v>70</v>
      </c>
      <c r="BI577" s="1" t="str">
        <f>"ITEM"&amp; BH577&amp; BG577 &amp;"="&amp; $BF577</f>
        <v>ITEM70#KBN2_10=</v>
      </c>
    </row>
    <row r="578" spans="1:61" ht="9.75" hidden="1" customHeight="1">
      <c r="A578" s="141"/>
      <c r="B578" s="142"/>
      <c r="C578" s="142"/>
      <c r="D578" s="142"/>
      <c r="E578" s="142"/>
      <c r="F578" s="142"/>
      <c r="G578" s="142"/>
      <c r="H578" s="142"/>
      <c r="I578" s="143"/>
      <c r="J578" s="144" t="s">
        <v>37</v>
      </c>
      <c r="K578" s="145"/>
      <c r="L578" s="145"/>
      <c r="M578" s="145"/>
      <c r="N578" s="145"/>
      <c r="O578" s="145"/>
      <c r="P578" s="145"/>
      <c r="Q578" s="145"/>
      <c r="R578" s="145"/>
      <c r="S578" s="145"/>
      <c r="T578" s="82" t="s">
        <v>38</v>
      </c>
      <c r="U578" s="82"/>
      <c r="V578" s="82" t="s">
        <v>259</v>
      </c>
      <c r="W578" s="82"/>
      <c r="X578" s="82"/>
      <c r="Y578" s="82"/>
      <c r="Z578" s="82"/>
      <c r="AA578" s="82"/>
      <c r="AB578" s="82"/>
      <c r="AC578" s="82"/>
      <c r="AD578" s="82"/>
      <c r="AE578" s="82" t="s">
        <v>260</v>
      </c>
      <c r="AF578" s="82"/>
      <c r="AG578" s="82"/>
      <c r="AH578" s="82"/>
      <c r="AI578" s="82"/>
      <c r="AJ578" s="82"/>
      <c r="AK578" s="82"/>
      <c r="AL578" s="82"/>
      <c r="AM578" s="138"/>
      <c r="BH578" s="1" t="s">
        <v>28</v>
      </c>
    </row>
    <row r="579" spans="1:61" ht="9.75" hidden="1" customHeight="1">
      <c r="A579" s="141"/>
      <c r="B579" s="142"/>
      <c r="C579" s="142"/>
      <c r="D579" s="142"/>
      <c r="E579" s="142"/>
      <c r="F579" s="142"/>
      <c r="G579" s="142"/>
      <c r="H579" s="142"/>
      <c r="I579" s="143"/>
      <c r="J579" s="144"/>
      <c r="K579" s="145"/>
      <c r="L579" s="145"/>
      <c r="M579" s="145"/>
      <c r="N579" s="145"/>
      <c r="O579" s="145"/>
      <c r="P579" s="145"/>
      <c r="Q579" s="145"/>
      <c r="R579" s="145"/>
      <c r="S579" s="145"/>
      <c r="T579" s="82"/>
      <c r="U579" s="82"/>
      <c r="V579" s="82" t="s">
        <v>261</v>
      </c>
      <c r="W579" s="82"/>
      <c r="X579" s="82"/>
      <c r="Y579" s="82"/>
      <c r="Z579" s="82"/>
      <c r="AA579" s="82"/>
      <c r="AB579" s="82"/>
      <c r="AC579" s="82"/>
      <c r="AD579" s="82"/>
      <c r="AE579" s="82" t="s">
        <v>262</v>
      </c>
      <c r="AF579" s="82"/>
      <c r="AG579" s="82"/>
      <c r="AH579" s="82"/>
      <c r="AI579" s="82"/>
      <c r="AJ579" s="82"/>
      <c r="AK579" s="82"/>
      <c r="AL579" s="82"/>
      <c r="AM579" s="138"/>
      <c r="BH579" s="1" t="s">
        <v>28</v>
      </c>
    </row>
    <row r="580" spans="1:61" ht="9.75" hidden="1" customHeight="1">
      <c r="A580" s="141"/>
      <c r="B580" s="142"/>
      <c r="C580" s="142"/>
      <c r="D580" s="142"/>
      <c r="E580" s="142"/>
      <c r="F580" s="142"/>
      <c r="G580" s="142"/>
      <c r="H580" s="142"/>
      <c r="I580" s="143"/>
      <c r="J580" s="157"/>
      <c r="K580" s="98"/>
      <c r="L580" s="98"/>
      <c r="M580" s="98"/>
      <c r="N580" s="98"/>
      <c r="O580" s="98"/>
      <c r="P580" s="98"/>
      <c r="Q580" s="98"/>
      <c r="R580" s="98"/>
      <c r="S580" s="98"/>
      <c r="T580" s="98"/>
      <c r="U580" s="98"/>
      <c r="V580" s="98" t="s">
        <v>231</v>
      </c>
      <c r="W580" s="98"/>
      <c r="X580" s="98"/>
      <c r="Y580" s="98"/>
      <c r="Z580" s="98"/>
      <c r="AA580" s="98"/>
      <c r="AB580" s="98"/>
      <c r="AC580" s="98"/>
      <c r="AD580" s="98"/>
      <c r="AE580" s="98" t="s">
        <v>232</v>
      </c>
      <c r="AF580" s="98"/>
      <c r="AG580" s="98"/>
      <c r="AH580" s="98"/>
      <c r="AI580" s="98"/>
      <c r="AJ580" s="98"/>
      <c r="AK580" s="98"/>
      <c r="AL580" s="98"/>
      <c r="AM580" s="156"/>
      <c r="BH580" s="1" t="s">
        <v>28</v>
      </c>
    </row>
    <row r="581" spans="1:61" ht="9.75" hidden="1" customHeight="1">
      <c r="A581" s="120" t="s">
        <v>263</v>
      </c>
      <c r="B581" s="121"/>
      <c r="C581" s="121"/>
      <c r="D581" s="121"/>
      <c r="E581" s="121"/>
      <c r="F581" s="121"/>
      <c r="G581" s="121"/>
      <c r="H581" s="121"/>
      <c r="I581" s="121"/>
      <c r="J581" s="216" t="s">
        <v>37</v>
      </c>
      <c r="K581" s="217"/>
      <c r="L581" s="154" t="s">
        <v>216</v>
      </c>
      <c r="M581" s="154"/>
      <c r="N581" s="154"/>
      <c r="O581" s="154"/>
      <c r="P581" s="154"/>
      <c r="Q581" s="221" t="s">
        <v>37</v>
      </c>
      <c r="R581" s="217"/>
      <c r="S581" s="154" t="s">
        <v>215</v>
      </c>
      <c r="T581" s="154"/>
      <c r="U581" s="154"/>
      <c r="V581" s="154"/>
      <c r="W581" s="221" t="s">
        <v>37</v>
      </c>
      <c r="X581" s="217"/>
      <c r="Y581" s="83" t="s">
        <v>264</v>
      </c>
      <c r="Z581" s="83"/>
      <c r="AA581" s="83"/>
      <c r="AB581" s="83"/>
      <c r="AC581" s="83"/>
      <c r="AD581" s="83"/>
      <c r="AE581" s="83"/>
      <c r="AF581" s="83"/>
      <c r="AG581" s="83"/>
      <c r="AH581" s="83"/>
      <c r="AI581" s="83"/>
      <c r="AJ581" s="83"/>
      <c r="AK581" s="83"/>
      <c r="AL581" s="83"/>
      <c r="AM581" s="251"/>
      <c r="BF581" s="1" t="b">
        <f>IF($K581="○",TRUE,IF($K581="",FALSE,"INPUT_ERROR"))</f>
        <v>0</v>
      </c>
      <c r="BG581" s="1" t="s">
        <v>292</v>
      </c>
      <c r="BH581" s="1">
        <v>71</v>
      </c>
      <c r="BI581" s="1" t="str">
        <f t="shared" ref="BI581:BI586" si="11">"ITEM"&amp; BH581&amp; BG581 &amp;"="&amp; $BF581</f>
        <v>ITEM71#KBN2_10=FALSE</v>
      </c>
    </row>
    <row r="582" spans="1:61" ht="9.75" hidden="1" customHeight="1">
      <c r="A582" s="141"/>
      <c r="B582" s="142"/>
      <c r="C582" s="142"/>
      <c r="D582" s="142"/>
      <c r="E582" s="142"/>
      <c r="F582" s="142"/>
      <c r="G582" s="142"/>
      <c r="H582" s="142"/>
      <c r="I582" s="142"/>
      <c r="J582" s="144"/>
      <c r="K582" s="159"/>
      <c r="L582" s="82"/>
      <c r="M582" s="82"/>
      <c r="N582" s="82"/>
      <c r="O582" s="82"/>
      <c r="P582" s="82"/>
      <c r="Q582" s="160"/>
      <c r="R582" s="159"/>
      <c r="S582" s="82"/>
      <c r="T582" s="82"/>
      <c r="U582" s="82"/>
      <c r="V582" s="82"/>
      <c r="W582" s="160"/>
      <c r="X582" s="159"/>
      <c r="Y582" s="109"/>
      <c r="Z582" s="109"/>
      <c r="AA582" s="109"/>
      <c r="AB582" s="109"/>
      <c r="AC582" s="109"/>
      <c r="AD582" s="109"/>
      <c r="AE582" s="109"/>
      <c r="AF582" s="109"/>
      <c r="AG582" s="109"/>
      <c r="AH582" s="109"/>
      <c r="AI582" s="109"/>
      <c r="AJ582" s="109"/>
      <c r="AK582" s="109"/>
      <c r="AL582" s="109"/>
      <c r="AM582" s="214"/>
      <c r="BF582" s="1" t="b">
        <f>IF($R581="○",TRUE,IF($R581="",FALSE,"INPUT_ERROR"))</f>
        <v>0</v>
      </c>
      <c r="BG582" s="1" t="s">
        <v>292</v>
      </c>
      <c r="BH582" s="1">
        <v>72</v>
      </c>
      <c r="BI582" s="1" t="str">
        <f t="shared" si="11"/>
        <v>ITEM72#KBN2_10=FALSE</v>
      </c>
    </row>
    <row r="583" spans="1:61" ht="9.75" hidden="1" customHeight="1">
      <c r="A583" s="141"/>
      <c r="B583" s="142"/>
      <c r="C583" s="142"/>
      <c r="D583" s="142"/>
      <c r="E583" s="142"/>
      <c r="F583" s="142"/>
      <c r="G583" s="142"/>
      <c r="H583" s="142"/>
      <c r="I583" s="142"/>
      <c r="J583" s="252" t="s">
        <v>37</v>
      </c>
      <c r="K583" s="159"/>
      <c r="L583" s="253" t="s">
        <v>214</v>
      </c>
      <c r="M583" s="253"/>
      <c r="N583" s="253"/>
      <c r="O583" s="253"/>
      <c r="P583" s="253"/>
      <c r="Q583" s="160" t="s">
        <v>37</v>
      </c>
      <c r="R583" s="159"/>
      <c r="S583" s="109" t="s">
        <v>212</v>
      </c>
      <c r="T583" s="109"/>
      <c r="U583" s="109"/>
      <c r="V583" s="109"/>
      <c r="W583" s="109"/>
      <c r="X583" s="109"/>
      <c r="Y583" s="109"/>
      <c r="Z583" s="109"/>
      <c r="AA583" s="109"/>
      <c r="AB583" s="109"/>
      <c r="AC583" s="109"/>
      <c r="AD583" s="109"/>
      <c r="AE583" s="109"/>
      <c r="AF583" s="109"/>
      <c r="AG583" s="109"/>
      <c r="AH583" s="109"/>
      <c r="AI583" s="109"/>
      <c r="AJ583" s="109"/>
      <c r="AK583" s="109"/>
      <c r="AL583" s="109"/>
      <c r="AM583" s="214"/>
      <c r="BF583" s="1" t="b">
        <f>IF($X581="○",TRUE,IF($X581="",FALSE,"INPUT_ERROR"))</f>
        <v>0</v>
      </c>
      <c r="BG583" s="1" t="s">
        <v>292</v>
      </c>
      <c r="BH583" s="1">
        <v>73</v>
      </c>
      <c r="BI583" s="1" t="str">
        <f t="shared" si="11"/>
        <v>ITEM73#KBN2_10=FALSE</v>
      </c>
    </row>
    <row r="584" spans="1:61" ht="9.75" hidden="1" customHeight="1">
      <c r="A584" s="141"/>
      <c r="B584" s="142"/>
      <c r="C584" s="142"/>
      <c r="D584" s="142"/>
      <c r="E584" s="142"/>
      <c r="F584" s="142"/>
      <c r="G584" s="142"/>
      <c r="H584" s="142"/>
      <c r="I584" s="142"/>
      <c r="J584" s="252"/>
      <c r="K584" s="159"/>
      <c r="L584" s="253"/>
      <c r="M584" s="253"/>
      <c r="N584" s="253"/>
      <c r="O584" s="253"/>
      <c r="P584" s="253"/>
      <c r="Q584" s="160"/>
      <c r="R584" s="159"/>
      <c r="S584" s="109"/>
      <c r="T584" s="109"/>
      <c r="U584" s="109"/>
      <c r="V584" s="109"/>
      <c r="W584" s="109"/>
      <c r="X584" s="109"/>
      <c r="Y584" s="109"/>
      <c r="Z584" s="109"/>
      <c r="AA584" s="109"/>
      <c r="AB584" s="109"/>
      <c r="AC584" s="109"/>
      <c r="AD584" s="109"/>
      <c r="AE584" s="109"/>
      <c r="AF584" s="109"/>
      <c r="AG584" s="109"/>
      <c r="AH584" s="109"/>
      <c r="AI584" s="109"/>
      <c r="AJ584" s="109"/>
      <c r="AK584" s="109"/>
      <c r="AL584" s="109"/>
      <c r="AM584" s="214"/>
      <c r="BF584" s="1" t="b">
        <f>IF($K583="○",TRUE,IF($K583="",FALSE,"INPUT_ERROR"))</f>
        <v>0</v>
      </c>
      <c r="BG584" s="1" t="s">
        <v>292</v>
      </c>
      <c r="BH584" s="1">
        <v>74</v>
      </c>
      <c r="BI584" s="1" t="str">
        <f t="shared" si="11"/>
        <v>ITEM74#KBN2_10=FALSE</v>
      </c>
    </row>
    <row r="585" spans="1:61" ht="9.75" hidden="1" customHeight="1">
      <c r="A585" s="141"/>
      <c r="B585" s="142"/>
      <c r="C585" s="142"/>
      <c r="D585" s="142"/>
      <c r="E585" s="142"/>
      <c r="F585" s="142"/>
      <c r="G585" s="142"/>
      <c r="H585" s="142"/>
      <c r="I585" s="142"/>
      <c r="J585" s="144" t="s">
        <v>37</v>
      </c>
      <c r="K585" s="159"/>
      <c r="L585" s="82" t="s">
        <v>196</v>
      </c>
      <c r="M585" s="82"/>
      <c r="N585" s="82"/>
      <c r="O585" s="160" t="s">
        <v>197</v>
      </c>
      <c r="P585" s="151"/>
      <c r="Q585" s="151"/>
      <c r="R585" s="151"/>
      <c r="S585" s="151"/>
      <c r="T585" s="151"/>
      <c r="U585" s="151"/>
      <c r="V585" s="151"/>
      <c r="W585" s="151"/>
      <c r="X585" s="151"/>
      <c r="Y585" s="151"/>
      <c r="Z585" s="151"/>
      <c r="AA585" s="151"/>
      <c r="AB585" s="151"/>
      <c r="AC585" s="151"/>
      <c r="AD585" s="151"/>
      <c r="AE585" s="151"/>
      <c r="AF585" s="151"/>
      <c r="AG585" s="151"/>
      <c r="AH585" s="151"/>
      <c r="AI585" s="151"/>
      <c r="AJ585" s="151"/>
      <c r="AK585" s="151"/>
      <c r="AL585" s="82" t="s">
        <v>198</v>
      </c>
      <c r="AM585" s="138"/>
      <c r="BF585" s="1" t="b">
        <f>IF($R583="○",TRUE,IF($R583="",FALSE,"INPUT_ERROR"))</f>
        <v>0</v>
      </c>
      <c r="BG585" s="1" t="s">
        <v>292</v>
      </c>
      <c r="BH585" s="1">
        <v>75</v>
      </c>
      <c r="BI585" s="1" t="str">
        <f t="shared" si="11"/>
        <v>ITEM75#KBN2_10=FALSE</v>
      </c>
    </row>
    <row r="586" spans="1:61" ht="9.75" hidden="1" customHeight="1">
      <c r="A586" s="123"/>
      <c r="B586" s="124"/>
      <c r="C586" s="124"/>
      <c r="D586" s="124"/>
      <c r="E586" s="124"/>
      <c r="F586" s="124"/>
      <c r="G586" s="124"/>
      <c r="H586" s="124"/>
      <c r="I586" s="124"/>
      <c r="J586" s="161"/>
      <c r="K586" s="162"/>
      <c r="L586" s="98"/>
      <c r="M586" s="98"/>
      <c r="N586" s="98"/>
      <c r="O586" s="163"/>
      <c r="P586" s="128"/>
      <c r="Q586" s="128"/>
      <c r="R586" s="128"/>
      <c r="S586" s="128"/>
      <c r="T586" s="128"/>
      <c r="U586" s="128"/>
      <c r="V586" s="128"/>
      <c r="W586" s="128"/>
      <c r="X586" s="128"/>
      <c r="Y586" s="128"/>
      <c r="Z586" s="128"/>
      <c r="AA586" s="128"/>
      <c r="AB586" s="128"/>
      <c r="AC586" s="128"/>
      <c r="AD586" s="128"/>
      <c r="AE586" s="128"/>
      <c r="AF586" s="128"/>
      <c r="AG586" s="128"/>
      <c r="AH586" s="128"/>
      <c r="AI586" s="128"/>
      <c r="AJ586" s="128"/>
      <c r="AK586" s="128"/>
      <c r="AL586" s="98"/>
      <c r="AM586" s="156"/>
      <c r="BF586" s="1" t="b">
        <f>IF($K585="○",TRUE,IF($K585="",FALSE,"INPUT_ERROR"))</f>
        <v>0</v>
      </c>
      <c r="BG586" s="1" t="s">
        <v>292</v>
      </c>
      <c r="BH586" s="1">
        <v>76</v>
      </c>
      <c r="BI586" s="1" t="str">
        <f t="shared" si="11"/>
        <v>ITEM76#KBN2_10=FALSE</v>
      </c>
    </row>
    <row r="587" spans="1:61" ht="9.75" hidden="1" customHeight="1">
      <c r="A587" s="120" t="s">
        <v>265</v>
      </c>
      <c r="B587" s="121"/>
      <c r="C587" s="121"/>
      <c r="D587" s="121"/>
      <c r="E587" s="121"/>
      <c r="F587" s="121"/>
      <c r="G587" s="121"/>
      <c r="H587" s="121"/>
      <c r="I587" s="122"/>
      <c r="J587" s="150"/>
      <c r="K587" s="151"/>
      <c r="L587" s="151"/>
      <c r="M587" s="151"/>
      <c r="N587" s="151"/>
      <c r="O587" s="151"/>
      <c r="P587" s="151"/>
      <c r="Q587" s="151"/>
      <c r="R587" s="151"/>
      <c r="S587" s="151"/>
      <c r="T587" s="151"/>
      <c r="U587" s="151"/>
      <c r="V587" s="151"/>
      <c r="W587" s="151"/>
      <c r="X587" s="151"/>
      <c r="Y587" s="151"/>
      <c r="Z587" s="151"/>
      <c r="AA587" s="151"/>
      <c r="AB587" s="151"/>
      <c r="AC587" s="151"/>
      <c r="AD587" s="151"/>
      <c r="AE587" s="151"/>
      <c r="AF587" s="151"/>
      <c r="AG587" s="151"/>
      <c r="AH587" s="151"/>
      <c r="AI587" s="151"/>
      <c r="AJ587" s="151"/>
      <c r="AK587" s="151"/>
      <c r="AL587" s="151"/>
      <c r="AM587" s="152"/>
      <c r="BG587" s="1" t="s">
        <v>292</v>
      </c>
      <c r="BH587" s="1">
        <v>77</v>
      </c>
      <c r="BI587" s="1" t="str">
        <f>"ITEM"&amp;BH587&amp; BG587 &amp;"="&amp;  IF(TRIM($P585)="","",$P585)</f>
        <v>ITEM77#KBN2_10=</v>
      </c>
    </row>
    <row r="588" spans="1:61" ht="9.75" hidden="1" customHeight="1">
      <c r="A588" s="141"/>
      <c r="B588" s="142"/>
      <c r="C588" s="142"/>
      <c r="D588" s="142"/>
      <c r="E588" s="142"/>
      <c r="F588" s="142"/>
      <c r="G588" s="142"/>
      <c r="H588" s="142"/>
      <c r="I588" s="143"/>
      <c r="J588" s="150"/>
      <c r="K588" s="151"/>
      <c r="L588" s="151"/>
      <c r="M588" s="151"/>
      <c r="N588" s="151"/>
      <c r="O588" s="151"/>
      <c r="P588" s="151"/>
      <c r="Q588" s="151"/>
      <c r="R588" s="151"/>
      <c r="S588" s="151"/>
      <c r="T588" s="151"/>
      <c r="U588" s="151"/>
      <c r="V588" s="151"/>
      <c r="W588" s="151"/>
      <c r="X588" s="151"/>
      <c r="Y588" s="151"/>
      <c r="Z588" s="151"/>
      <c r="AA588" s="151"/>
      <c r="AB588" s="151"/>
      <c r="AC588" s="151"/>
      <c r="AD588" s="151"/>
      <c r="AE588" s="151"/>
      <c r="AF588" s="151"/>
      <c r="AG588" s="151"/>
      <c r="AH588" s="151"/>
      <c r="AI588" s="151"/>
      <c r="AJ588" s="151"/>
      <c r="AK588" s="151"/>
      <c r="AL588" s="151"/>
      <c r="AM588" s="152"/>
      <c r="BG588" s="1" t="s">
        <v>292</v>
      </c>
      <c r="BH588" s="1">
        <v>78</v>
      </c>
      <c r="BI588" s="1" t="str">
        <f>"ITEM"&amp;BH588&amp; BG588 &amp;"="&amp; IF(TRIM($J587)="","",$J587)</f>
        <v>ITEM78#KBN2_10=</v>
      </c>
    </row>
    <row r="589" spans="1:61" ht="9.75" hidden="1" customHeight="1">
      <c r="A589" s="123"/>
      <c r="B589" s="124"/>
      <c r="C589" s="124"/>
      <c r="D589" s="124"/>
      <c r="E589" s="124"/>
      <c r="F589" s="124"/>
      <c r="G589" s="124"/>
      <c r="H589" s="124"/>
      <c r="I589" s="125"/>
      <c r="J589" s="150"/>
      <c r="K589" s="151"/>
      <c r="L589" s="151"/>
      <c r="M589" s="151"/>
      <c r="N589" s="151"/>
      <c r="O589" s="151"/>
      <c r="P589" s="151"/>
      <c r="Q589" s="151"/>
      <c r="R589" s="151"/>
      <c r="S589" s="151"/>
      <c r="T589" s="151"/>
      <c r="U589" s="151"/>
      <c r="V589" s="151"/>
      <c r="W589" s="151"/>
      <c r="X589" s="151"/>
      <c r="Y589" s="151"/>
      <c r="Z589" s="151"/>
      <c r="AA589" s="151"/>
      <c r="AB589" s="151"/>
      <c r="AC589" s="151"/>
      <c r="AD589" s="151"/>
      <c r="AE589" s="151"/>
      <c r="AF589" s="151"/>
      <c r="AG589" s="151"/>
      <c r="AH589" s="151"/>
      <c r="AI589" s="151"/>
      <c r="AJ589" s="151"/>
      <c r="AK589" s="151"/>
      <c r="AL589" s="151"/>
      <c r="AM589" s="152"/>
      <c r="BH589" s="1" t="s">
        <v>28</v>
      </c>
    </row>
    <row r="590" spans="1:61" ht="9.75" hidden="1" customHeight="1">
      <c r="A590" s="153" t="s">
        <v>266</v>
      </c>
      <c r="B590" s="153"/>
      <c r="C590" s="153"/>
      <c r="D590" s="153"/>
      <c r="E590" s="153"/>
      <c r="F590" s="153"/>
      <c r="G590" s="153"/>
      <c r="H590" s="153"/>
      <c r="I590" s="153"/>
      <c r="J590" s="136"/>
      <c r="K590" s="126"/>
      <c r="L590" s="126"/>
      <c r="M590" s="126"/>
      <c r="N590" s="126"/>
      <c r="O590" s="126"/>
      <c r="P590" s="126"/>
      <c r="Q590" s="126"/>
      <c r="R590" s="126"/>
      <c r="S590" s="126"/>
      <c r="T590" s="126"/>
      <c r="U590" s="126"/>
      <c r="V590" s="126"/>
      <c r="W590" s="126"/>
      <c r="X590" s="126"/>
      <c r="Y590" s="126"/>
      <c r="Z590" s="126"/>
      <c r="AA590" s="126"/>
      <c r="AB590" s="126"/>
      <c r="AC590" s="126"/>
      <c r="AD590" s="126"/>
      <c r="AE590" s="126"/>
      <c r="AF590" s="126"/>
      <c r="AG590" s="126"/>
      <c r="AH590" s="126"/>
      <c r="AI590" s="126"/>
      <c r="AJ590" s="126"/>
      <c r="AK590" s="126"/>
      <c r="AL590" s="126"/>
      <c r="AM590" s="127"/>
      <c r="BG590" s="1" t="s">
        <v>292</v>
      </c>
      <c r="BH590" s="1">
        <v>79</v>
      </c>
      <c r="BI590" s="1" t="str">
        <f>"ITEM"&amp;BH590&amp; BG590 &amp;"="&amp; IF(TRIM($J590)="","",$J590)</f>
        <v>ITEM79#KBN2_10=</v>
      </c>
    </row>
    <row r="591" spans="1:61" ht="9.75" hidden="1" customHeight="1">
      <c r="A591" s="153"/>
      <c r="B591" s="153"/>
      <c r="C591" s="153"/>
      <c r="D591" s="153"/>
      <c r="E591" s="153"/>
      <c r="F591" s="153"/>
      <c r="G591" s="153"/>
      <c r="H591" s="153"/>
      <c r="I591" s="153"/>
      <c r="J591" s="150"/>
      <c r="K591" s="151"/>
      <c r="L591" s="151"/>
      <c r="M591" s="151"/>
      <c r="N591" s="151"/>
      <c r="O591" s="151"/>
      <c r="P591" s="151"/>
      <c r="Q591" s="151"/>
      <c r="R591" s="151"/>
      <c r="S591" s="151"/>
      <c r="T591" s="151"/>
      <c r="U591" s="151"/>
      <c r="V591" s="151"/>
      <c r="W591" s="151"/>
      <c r="X591" s="151"/>
      <c r="Y591" s="151"/>
      <c r="Z591" s="151"/>
      <c r="AA591" s="151"/>
      <c r="AB591" s="151"/>
      <c r="AC591" s="151"/>
      <c r="AD591" s="151"/>
      <c r="AE591" s="151"/>
      <c r="AF591" s="151"/>
      <c r="AG591" s="151"/>
      <c r="AH591" s="151"/>
      <c r="AI591" s="151"/>
      <c r="AJ591" s="151"/>
      <c r="AK591" s="151"/>
      <c r="AL591" s="151"/>
      <c r="AM591" s="152"/>
      <c r="BH591" s="1" t="s">
        <v>28</v>
      </c>
    </row>
    <row r="592" spans="1:61" ht="9.75" hidden="1" customHeight="1">
      <c r="A592" s="153"/>
      <c r="B592" s="153"/>
      <c r="C592" s="153"/>
      <c r="D592" s="153"/>
      <c r="E592" s="153"/>
      <c r="F592" s="153"/>
      <c r="G592" s="153"/>
      <c r="H592" s="153"/>
      <c r="I592" s="153"/>
      <c r="J592" s="150"/>
      <c r="K592" s="151"/>
      <c r="L592" s="151"/>
      <c r="M592" s="151"/>
      <c r="N592" s="151"/>
      <c r="O592" s="151"/>
      <c r="P592" s="151"/>
      <c r="Q592" s="151"/>
      <c r="R592" s="151"/>
      <c r="S592" s="151"/>
      <c r="T592" s="151"/>
      <c r="U592" s="151"/>
      <c r="V592" s="151"/>
      <c r="W592" s="151"/>
      <c r="X592" s="151"/>
      <c r="Y592" s="151"/>
      <c r="Z592" s="151"/>
      <c r="AA592" s="151"/>
      <c r="AB592" s="151"/>
      <c r="AC592" s="151"/>
      <c r="AD592" s="151"/>
      <c r="AE592" s="151"/>
      <c r="AF592" s="151"/>
      <c r="AG592" s="151"/>
      <c r="AH592" s="151"/>
      <c r="AI592" s="151"/>
      <c r="AJ592" s="151"/>
      <c r="AK592" s="151"/>
      <c r="AL592" s="151"/>
      <c r="AM592" s="152"/>
      <c r="BH592" s="1" t="s">
        <v>28</v>
      </c>
    </row>
    <row r="593" spans="1:61" ht="9.75" hidden="1" customHeight="1">
      <c r="A593" s="250" t="s">
        <v>267</v>
      </c>
      <c r="B593" s="250"/>
      <c r="C593" s="141" t="s">
        <v>268</v>
      </c>
      <c r="D593" s="142"/>
      <c r="E593" s="142"/>
      <c r="F593" s="142"/>
      <c r="G593" s="142"/>
      <c r="H593" s="142"/>
      <c r="I593" s="143"/>
      <c r="J593" s="158"/>
      <c r="K593" s="154"/>
      <c r="L593" s="154"/>
      <c r="M593" s="154"/>
      <c r="N593" s="154"/>
      <c r="O593" s="154"/>
      <c r="P593" s="154"/>
      <c r="Q593" s="154"/>
      <c r="R593" s="154"/>
      <c r="S593" s="154"/>
      <c r="T593" s="154"/>
      <c r="U593" s="154"/>
      <c r="V593" s="154" t="s">
        <v>36</v>
      </c>
      <c r="W593" s="154"/>
      <c r="X593" s="154"/>
      <c r="Y593" s="154"/>
      <c r="Z593" s="154"/>
      <c r="AA593" s="154"/>
      <c r="AB593" s="154"/>
      <c r="AC593" s="154"/>
      <c r="AD593" s="154"/>
      <c r="AE593" s="154"/>
      <c r="AF593" s="154"/>
      <c r="AG593" s="154"/>
      <c r="AH593" s="154"/>
      <c r="AI593" s="154"/>
      <c r="AJ593" s="154"/>
      <c r="AK593" s="154"/>
      <c r="AL593" s="154"/>
      <c r="AM593" s="155"/>
      <c r="BE593" s="1" t="str">
        <f ca="1">MID(CELL("address",$CI$2),2,2)</f>
        <v>CI</v>
      </c>
      <c r="BF593" s="1" t="str">
        <f>IF(TRIM($K594)="","",IF(ISERROR(MATCH($K594,$CI$3:$CI$4,0)),"INPUT_ERROR",MATCH($K594,$CI$3:$CI$4,0)))</f>
        <v/>
      </c>
      <c r="BG593" s="1" t="s">
        <v>292</v>
      </c>
      <c r="BH593" s="1">
        <v>80</v>
      </c>
      <c r="BI593" s="1" t="str">
        <f>"ITEM"&amp; BH593&amp; BG593 &amp;"="&amp; $BF593</f>
        <v>ITEM80#KBN2_10=</v>
      </c>
    </row>
    <row r="594" spans="1:61" ht="9.75" hidden="1" customHeight="1">
      <c r="A594" s="250"/>
      <c r="B594" s="250"/>
      <c r="C594" s="141"/>
      <c r="D594" s="142"/>
      <c r="E594" s="142"/>
      <c r="F594" s="142"/>
      <c r="G594" s="142"/>
      <c r="H594" s="142"/>
      <c r="I594" s="143"/>
      <c r="J594" s="144" t="s">
        <v>37</v>
      </c>
      <c r="K594" s="145"/>
      <c r="L594" s="145"/>
      <c r="M594" s="145"/>
      <c r="N594" s="145"/>
      <c r="O594" s="145"/>
      <c r="P594" s="145"/>
      <c r="Q594" s="145"/>
      <c r="R594" s="82" t="s">
        <v>38</v>
      </c>
      <c r="S594" s="82"/>
      <c r="T594" s="82"/>
      <c r="U594" s="82"/>
      <c r="V594" s="82" t="s">
        <v>269</v>
      </c>
      <c r="W594" s="82"/>
      <c r="X594" s="82"/>
      <c r="Y594" s="82"/>
      <c r="Z594" s="82"/>
      <c r="AA594" s="82" t="s">
        <v>270</v>
      </c>
      <c r="AB594" s="82"/>
      <c r="AC594" s="82"/>
      <c r="AD594" s="82"/>
      <c r="AE594" s="82"/>
      <c r="AF594" s="82"/>
      <c r="AG594" s="82"/>
      <c r="AH594" s="82"/>
      <c r="AI594" s="82"/>
      <c r="AJ594" s="82"/>
      <c r="AK594" s="82"/>
      <c r="AL594" s="82"/>
      <c r="AM594" s="138"/>
      <c r="BH594" s="1" t="s">
        <v>28</v>
      </c>
    </row>
    <row r="595" spans="1:61" ht="9.75" hidden="1" customHeight="1">
      <c r="A595" s="250"/>
      <c r="B595" s="250"/>
      <c r="C595" s="141"/>
      <c r="D595" s="142"/>
      <c r="E595" s="142"/>
      <c r="F595" s="142"/>
      <c r="G595" s="142"/>
      <c r="H595" s="142"/>
      <c r="I595" s="143"/>
      <c r="J595" s="144"/>
      <c r="K595" s="145"/>
      <c r="L595" s="145"/>
      <c r="M595" s="145"/>
      <c r="N595" s="145"/>
      <c r="O595" s="145"/>
      <c r="P595" s="145"/>
      <c r="Q595" s="145"/>
      <c r="R595" s="82"/>
      <c r="S595" s="82"/>
      <c r="T595" s="82"/>
      <c r="U595" s="82"/>
      <c r="V595" s="82"/>
      <c r="W595" s="82"/>
      <c r="X595" s="82"/>
      <c r="Y595" s="82"/>
      <c r="Z595" s="82"/>
      <c r="AA595" s="82"/>
      <c r="AB595" s="82"/>
      <c r="AC595" s="82"/>
      <c r="AD595" s="82"/>
      <c r="AE595" s="82"/>
      <c r="AF595" s="82"/>
      <c r="AG595" s="82"/>
      <c r="AH595" s="82"/>
      <c r="AI595" s="82"/>
      <c r="AJ595" s="82"/>
      <c r="AK595" s="82"/>
      <c r="AL595" s="82"/>
      <c r="AM595" s="138"/>
      <c r="BH595" s="1" t="s">
        <v>28</v>
      </c>
    </row>
    <row r="596" spans="1:61" ht="9.75" hidden="1" customHeight="1">
      <c r="A596" s="250"/>
      <c r="B596" s="250"/>
      <c r="C596" s="123"/>
      <c r="D596" s="124"/>
      <c r="E596" s="124"/>
      <c r="F596" s="124"/>
      <c r="G596" s="124"/>
      <c r="H596" s="124"/>
      <c r="I596" s="125"/>
      <c r="J596" s="157"/>
      <c r="K596" s="98"/>
      <c r="L596" s="98"/>
      <c r="M596" s="98"/>
      <c r="N596" s="98"/>
      <c r="O596" s="98"/>
      <c r="P596" s="98"/>
      <c r="Q596" s="98"/>
      <c r="R596" s="98"/>
      <c r="S596" s="98"/>
      <c r="T596" s="98"/>
      <c r="U596" s="98"/>
      <c r="V596" s="98"/>
      <c r="W596" s="98"/>
      <c r="X596" s="98"/>
      <c r="Y596" s="98"/>
      <c r="Z596" s="98"/>
      <c r="AA596" s="98"/>
      <c r="AB596" s="98"/>
      <c r="AC596" s="98"/>
      <c r="AD596" s="98"/>
      <c r="AE596" s="98"/>
      <c r="AF596" s="98"/>
      <c r="AG596" s="98"/>
      <c r="AH596" s="98"/>
      <c r="AI596" s="98"/>
      <c r="AJ596" s="98"/>
      <c r="AK596" s="98"/>
      <c r="AL596" s="98"/>
      <c r="AM596" s="156"/>
      <c r="BH596" s="1" t="s">
        <v>28</v>
      </c>
    </row>
    <row r="597" spans="1:61" ht="9.75" hidden="1" customHeight="1">
      <c r="A597" s="250"/>
      <c r="B597" s="250"/>
      <c r="C597" s="120" t="s">
        <v>271</v>
      </c>
      <c r="D597" s="121"/>
      <c r="E597" s="121"/>
      <c r="F597" s="121"/>
      <c r="G597" s="121"/>
      <c r="H597" s="121"/>
      <c r="I597" s="122"/>
      <c r="J597" s="260"/>
      <c r="K597" s="260"/>
      <c r="L597" s="260"/>
      <c r="M597" s="260"/>
      <c r="N597" s="260"/>
      <c r="O597" s="260"/>
      <c r="P597" s="260"/>
      <c r="Q597" s="260"/>
      <c r="R597" s="260"/>
      <c r="S597" s="260"/>
      <c r="T597" s="260"/>
      <c r="U597" s="260"/>
      <c r="V597" s="260"/>
      <c r="W597" s="260"/>
      <c r="X597" s="260"/>
      <c r="Y597" s="260"/>
      <c r="Z597" s="260"/>
      <c r="AA597" s="260"/>
      <c r="AB597" s="260"/>
      <c r="AC597" s="260"/>
      <c r="AD597" s="260"/>
      <c r="AE597" s="260"/>
      <c r="AF597" s="260"/>
      <c r="AG597" s="260"/>
      <c r="AH597" s="260"/>
      <c r="AI597" s="260"/>
      <c r="AJ597" s="260"/>
      <c r="AK597" s="260"/>
      <c r="AL597" s="260"/>
      <c r="AM597" s="260"/>
      <c r="BG597" s="1" t="s">
        <v>292</v>
      </c>
      <c r="BH597" s="1">
        <v>81</v>
      </c>
      <c r="BI597" s="1" t="str">
        <f>"ITEM"&amp;BH597&amp; BG597 &amp;"="&amp; IF(TRIM($J597)="","",$J597)</f>
        <v>ITEM81#KBN2_10=</v>
      </c>
    </row>
    <row r="598" spans="1:61" ht="9.75" hidden="1" customHeight="1">
      <c r="A598" s="250"/>
      <c r="B598" s="250"/>
      <c r="C598" s="141"/>
      <c r="D598" s="142"/>
      <c r="E598" s="142"/>
      <c r="F598" s="142"/>
      <c r="G598" s="142"/>
      <c r="H598" s="142"/>
      <c r="I598" s="143"/>
      <c r="J598" s="27"/>
      <c r="K598" s="27"/>
      <c r="L598" s="27"/>
      <c r="M598" s="27"/>
      <c r="N598" s="27"/>
      <c r="O598" s="27"/>
      <c r="P598" s="27"/>
      <c r="Q598" s="27"/>
      <c r="R598" s="27"/>
      <c r="S598" s="27"/>
      <c r="T598" s="27"/>
      <c r="U598" s="27"/>
      <c r="V598" s="27"/>
      <c r="W598" s="27"/>
      <c r="X598" s="27"/>
      <c r="Y598" s="27"/>
      <c r="Z598" s="27"/>
      <c r="AA598" s="27"/>
      <c r="AB598" s="27"/>
      <c r="AC598" s="27"/>
      <c r="AD598" s="27"/>
      <c r="AE598" s="27"/>
      <c r="AF598" s="27"/>
      <c r="AG598" s="27"/>
      <c r="AH598" s="27"/>
      <c r="AI598" s="27"/>
      <c r="AJ598" s="27"/>
      <c r="AK598" s="27"/>
      <c r="AL598" s="27"/>
      <c r="AM598" s="27"/>
      <c r="BH598" s="1" t="s">
        <v>28</v>
      </c>
    </row>
    <row r="599" spans="1:61" ht="9.75" hidden="1" customHeight="1">
      <c r="A599" s="250"/>
      <c r="B599" s="250"/>
      <c r="C599" s="123"/>
      <c r="D599" s="124"/>
      <c r="E599" s="124"/>
      <c r="F599" s="124"/>
      <c r="G599" s="124"/>
      <c r="H599" s="124"/>
      <c r="I599" s="125"/>
      <c r="J599" s="27"/>
      <c r="K599" s="27"/>
      <c r="L599" s="27"/>
      <c r="M599" s="27"/>
      <c r="N599" s="27"/>
      <c r="O599" s="27"/>
      <c r="P599" s="27"/>
      <c r="Q599" s="27"/>
      <c r="R599" s="27"/>
      <c r="S599" s="27"/>
      <c r="T599" s="27"/>
      <c r="U599" s="27"/>
      <c r="V599" s="27"/>
      <c r="W599" s="27"/>
      <c r="X599" s="27"/>
      <c r="Y599" s="27"/>
      <c r="Z599" s="27"/>
      <c r="AA599" s="27"/>
      <c r="AB599" s="27"/>
      <c r="AC599" s="27"/>
      <c r="AD599" s="27"/>
      <c r="AE599" s="27"/>
      <c r="AF599" s="27"/>
      <c r="AG599" s="27"/>
      <c r="AH599" s="27"/>
      <c r="AI599" s="27"/>
      <c r="AJ599" s="27"/>
      <c r="AK599" s="27"/>
      <c r="AL599" s="27"/>
      <c r="AM599" s="27"/>
      <c r="BH599" s="1" t="s">
        <v>28</v>
      </c>
    </row>
    <row r="600" spans="1:61" ht="9.75" hidden="1" customHeight="1">
      <c r="A600" s="250"/>
      <c r="B600" s="250"/>
      <c r="C600" s="120" t="s">
        <v>272</v>
      </c>
      <c r="D600" s="121"/>
      <c r="E600" s="121"/>
      <c r="F600" s="121"/>
      <c r="G600" s="121"/>
      <c r="H600" s="121"/>
      <c r="I600" s="122"/>
      <c r="J600" s="136"/>
      <c r="K600" s="126"/>
      <c r="L600" s="126"/>
      <c r="M600" s="126"/>
      <c r="N600" s="126"/>
      <c r="O600" s="126"/>
      <c r="P600" s="126"/>
      <c r="Q600" s="126"/>
      <c r="R600" s="126"/>
      <c r="S600" s="126"/>
      <c r="T600" s="126"/>
      <c r="U600" s="126"/>
      <c r="V600" s="126"/>
      <c r="W600" s="126"/>
      <c r="X600" s="126"/>
      <c r="Y600" s="126"/>
      <c r="Z600" s="126"/>
      <c r="AA600" s="126"/>
      <c r="AB600" s="126"/>
      <c r="AC600" s="126"/>
      <c r="AD600" s="126"/>
      <c r="AE600" s="126"/>
      <c r="AF600" s="126"/>
      <c r="AG600" s="126"/>
      <c r="AH600" s="126"/>
      <c r="AI600" s="126"/>
      <c r="AJ600" s="126"/>
      <c r="AK600" s="126"/>
      <c r="AL600" s="126"/>
      <c r="AM600" s="127"/>
      <c r="BG600" s="1" t="s">
        <v>292</v>
      </c>
      <c r="BH600" s="1">
        <v>82</v>
      </c>
      <c r="BI600" s="1" t="str">
        <f>"ITEM"&amp;BH600&amp; BG600 &amp;"="&amp; IF(TRIM($J600)="","",$J600)</f>
        <v>ITEM82#KBN2_10=</v>
      </c>
    </row>
    <row r="601" spans="1:61" ht="9.75" hidden="1" customHeight="1">
      <c r="A601" s="250"/>
      <c r="B601" s="250"/>
      <c r="C601" s="141"/>
      <c r="D601" s="142"/>
      <c r="E601" s="142"/>
      <c r="F601" s="142"/>
      <c r="G601" s="142"/>
      <c r="H601" s="142"/>
      <c r="I601" s="143"/>
      <c r="J601" s="150"/>
      <c r="K601" s="151"/>
      <c r="L601" s="151"/>
      <c r="M601" s="151"/>
      <c r="N601" s="151"/>
      <c r="O601" s="151"/>
      <c r="P601" s="151"/>
      <c r="Q601" s="151"/>
      <c r="R601" s="151"/>
      <c r="S601" s="151"/>
      <c r="T601" s="151"/>
      <c r="U601" s="151"/>
      <c r="V601" s="151"/>
      <c r="W601" s="151"/>
      <c r="X601" s="151"/>
      <c r="Y601" s="151"/>
      <c r="Z601" s="151"/>
      <c r="AA601" s="151"/>
      <c r="AB601" s="151"/>
      <c r="AC601" s="151"/>
      <c r="AD601" s="151"/>
      <c r="AE601" s="151"/>
      <c r="AF601" s="151"/>
      <c r="AG601" s="151"/>
      <c r="AH601" s="151"/>
      <c r="AI601" s="151"/>
      <c r="AJ601" s="151"/>
      <c r="AK601" s="151"/>
      <c r="AL601" s="151"/>
      <c r="AM601" s="152"/>
      <c r="BH601" s="1" t="s">
        <v>28</v>
      </c>
    </row>
    <row r="602" spans="1:61" ht="9.75" hidden="1" customHeight="1">
      <c r="A602" s="250"/>
      <c r="B602" s="250"/>
      <c r="C602" s="123"/>
      <c r="D602" s="124"/>
      <c r="E602" s="124"/>
      <c r="F602" s="124"/>
      <c r="G602" s="124"/>
      <c r="H602" s="124"/>
      <c r="I602" s="125"/>
      <c r="J602" s="137"/>
      <c r="K602" s="128"/>
      <c r="L602" s="128"/>
      <c r="M602" s="128"/>
      <c r="N602" s="128"/>
      <c r="O602" s="128"/>
      <c r="P602" s="128"/>
      <c r="Q602" s="128"/>
      <c r="R602" s="128"/>
      <c r="S602" s="128"/>
      <c r="T602" s="128"/>
      <c r="U602" s="128"/>
      <c r="V602" s="128"/>
      <c r="W602" s="128"/>
      <c r="X602" s="128"/>
      <c r="Y602" s="128"/>
      <c r="Z602" s="128"/>
      <c r="AA602" s="128"/>
      <c r="AB602" s="128"/>
      <c r="AC602" s="128"/>
      <c r="AD602" s="128"/>
      <c r="AE602" s="128"/>
      <c r="AF602" s="128"/>
      <c r="AG602" s="128"/>
      <c r="AH602" s="128"/>
      <c r="AI602" s="128"/>
      <c r="AJ602" s="128"/>
      <c r="AK602" s="128"/>
      <c r="AL602" s="128"/>
      <c r="AM602" s="129"/>
      <c r="BH602" s="1" t="s">
        <v>28</v>
      </c>
    </row>
    <row r="603" spans="1:61" ht="9.75" customHeight="1">
      <c r="A603" s="170" t="s">
        <v>689</v>
      </c>
      <c r="B603" s="171"/>
      <c r="C603" s="171"/>
      <c r="D603" s="171"/>
      <c r="E603" s="171"/>
      <c r="F603" s="171"/>
      <c r="G603" s="171"/>
      <c r="H603" s="171"/>
      <c r="I603" s="171"/>
      <c r="J603" s="171"/>
      <c r="K603" s="171"/>
      <c r="L603" s="171"/>
      <c r="M603" s="171"/>
      <c r="N603" s="171"/>
      <c r="O603" s="171"/>
      <c r="P603" s="171"/>
      <c r="Q603" s="171"/>
      <c r="R603" s="171"/>
      <c r="S603" s="171"/>
      <c r="T603" s="171"/>
      <c r="U603" s="171"/>
      <c r="V603" s="171"/>
      <c r="W603" s="171"/>
      <c r="X603" s="171"/>
      <c r="Y603" s="171"/>
      <c r="Z603" s="171"/>
      <c r="AA603" s="171"/>
      <c r="AB603" s="171"/>
      <c r="AC603" s="171"/>
      <c r="AD603" s="171"/>
      <c r="AE603" s="171"/>
      <c r="AF603" s="171"/>
      <c r="AG603" s="171"/>
      <c r="AH603" s="171"/>
      <c r="AI603" s="171"/>
      <c r="AJ603" s="171"/>
      <c r="AK603" s="171"/>
      <c r="AL603" s="171"/>
      <c r="AM603" s="172"/>
    </row>
    <row r="604" spans="1:61" ht="9.75" customHeight="1">
      <c r="A604" s="173"/>
      <c r="B604" s="174"/>
      <c r="C604" s="174"/>
      <c r="D604" s="174"/>
      <c r="E604" s="174"/>
      <c r="F604" s="174"/>
      <c r="G604" s="174"/>
      <c r="H604" s="174"/>
      <c r="I604" s="174"/>
      <c r="J604" s="174"/>
      <c r="K604" s="174"/>
      <c r="L604" s="174"/>
      <c r="M604" s="174"/>
      <c r="N604" s="174"/>
      <c r="O604" s="174"/>
      <c r="P604" s="174"/>
      <c r="Q604" s="174"/>
      <c r="R604" s="174"/>
      <c r="S604" s="174"/>
      <c r="T604" s="174"/>
      <c r="U604" s="174"/>
      <c r="V604" s="174"/>
      <c r="W604" s="174"/>
      <c r="X604" s="174"/>
      <c r="Y604" s="174"/>
      <c r="Z604" s="174"/>
      <c r="AA604" s="174"/>
      <c r="AB604" s="174"/>
      <c r="AC604" s="174"/>
      <c r="AD604" s="174"/>
      <c r="AE604" s="174"/>
      <c r="AF604" s="174"/>
      <c r="AG604" s="174"/>
      <c r="AH604" s="174"/>
      <c r="AI604" s="174"/>
      <c r="AJ604" s="174"/>
      <c r="AK604" s="174"/>
      <c r="AL604" s="174"/>
      <c r="AM604" s="175"/>
    </row>
    <row r="605" spans="1:61" ht="9.75" hidden="1" customHeight="1">
      <c r="A605" s="254" t="s">
        <v>293</v>
      </c>
      <c r="B605" s="255"/>
      <c r="C605" s="255"/>
      <c r="D605" s="255"/>
      <c r="E605" s="255"/>
      <c r="F605" s="255"/>
      <c r="G605" s="255"/>
      <c r="H605" s="255"/>
      <c r="I605" s="256"/>
      <c r="J605" s="233"/>
      <c r="K605" s="234"/>
      <c r="L605" s="234"/>
      <c r="M605" s="234"/>
      <c r="N605" s="234"/>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5"/>
      <c r="BG605" s="1" t="s">
        <v>294</v>
      </c>
      <c r="BH605" s="1">
        <v>64</v>
      </c>
      <c r="BI605" s="1" t="str">
        <f>"ITEM"&amp;BH605&amp; BG605 &amp;"="&amp; IF(TRIM($J605)="","",$J605)</f>
        <v>ITEM64#KBN2_11=</v>
      </c>
    </row>
    <row r="606" spans="1:61" ht="9.75" hidden="1" customHeight="1" thickBot="1">
      <c r="A606" s="230"/>
      <c r="B606" s="231"/>
      <c r="C606" s="231"/>
      <c r="D606" s="231"/>
      <c r="E606" s="231"/>
      <c r="F606" s="231"/>
      <c r="G606" s="231"/>
      <c r="H606" s="231"/>
      <c r="I606" s="232"/>
      <c r="J606" s="236"/>
      <c r="K606" s="237"/>
      <c r="L606" s="237"/>
      <c r="M606" s="237"/>
      <c r="N606" s="237"/>
      <c r="O606" s="237"/>
      <c r="P606" s="237"/>
      <c r="Q606" s="237"/>
      <c r="R606" s="237"/>
      <c r="S606" s="237"/>
      <c r="T606" s="237"/>
      <c r="U606" s="237"/>
      <c r="V606" s="237"/>
      <c r="W606" s="237"/>
      <c r="X606" s="237"/>
      <c r="Y606" s="237"/>
      <c r="Z606" s="237"/>
      <c r="AA606" s="237"/>
      <c r="AB606" s="237"/>
      <c r="AC606" s="237"/>
      <c r="AD606" s="237"/>
      <c r="AE606" s="237"/>
      <c r="AF606" s="237"/>
      <c r="AG606" s="237"/>
      <c r="AH606" s="237"/>
      <c r="AI606" s="237"/>
      <c r="AJ606" s="237"/>
      <c r="AK606" s="237"/>
      <c r="AL606" s="237"/>
      <c r="AM606" s="238"/>
      <c r="BH606" s="1" t="s">
        <v>28</v>
      </c>
    </row>
    <row r="607" spans="1:61" ht="9.75" hidden="1" customHeight="1">
      <c r="A607" s="120" t="s">
        <v>248</v>
      </c>
      <c r="B607" s="121"/>
      <c r="C607" s="121"/>
      <c r="D607" s="121"/>
      <c r="E607" s="121"/>
      <c r="F607" s="121"/>
      <c r="G607" s="121"/>
      <c r="H607" s="121"/>
      <c r="I607" s="122"/>
      <c r="J607" s="239"/>
      <c r="K607" s="239"/>
      <c r="L607" s="239"/>
      <c r="M607" s="239"/>
      <c r="N607" s="239"/>
      <c r="O607" s="239"/>
      <c r="P607" s="239"/>
      <c r="Q607" s="239"/>
      <c r="R607" s="239"/>
      <c r="S607" s="239"/>
      <c r="T607" s="239"/>
      <c r="U607" s="239"/>
      <c r="V607" s="239"/>
      <c r="W607" s="239"/>
      <c r="X607" s="239"/>
      <c r="Y607" s="239"/>
      <c r="Z607" s="239"/>
      <c r="AA607" s="239"/>
      <c r="AB607" s="239"/>
      <c r="AC607" s="239"/>
      <c r="AD607" s="239"/>
      <c r="AE607" s="239"/>
      <c r="AF607" s="239"/>
      <c r="AG607" s="239"/>
      <c r="AH607" s="239"/>
      <c r="AI607" s="239"/>
      <c r="AJ607" s="239"/>
      <c r="AK607" s="239"/>
      <c r="AL607" s="239"/>
      <c r="AM607" s="239"/>
      <c r="BG607" s="1" t="s">
        <v>294</v>
      </c>
      <c r="BH607" s="1">
        <v>65</v>
      </c>
      <c r="BI607" s="1" t="str">
        <f>"ITEM"&amp;BH607&amp; BG607 &amp;"="&amp; IF(TRIM($J607)="","",$J607)</f>
        <v>ITEM65#KBN2_11=</v>
      </c>
    </row>
    <row r="608" spans="1:61" ht="9.75" hidden="1" customHeight="1">
      <c r="A608" s="141"/>
      <c r="B608" s="142"/>
      <c r="C608" s="142"/>
      <c r="D608" s="142"/>
      <c r="E608" s="142"/>
      <c r="F608" s="142"/>
      <c r="G608" s="142"/>
      <c r="H608" s="142"/>
      <c r="I608" s="143"/>
      <c r="J608" s="27"/>
      <c r="K608" s="27"/>
      <c r="L608" s="27"/>
      <c r="M608" s="27"/>
      <c r="N608" s="27"/>
      <c r="O608" s="27"/>
      <c r="P608" s="27"/>
      <c r="Q608" s="27"/>
      <c r="R608" s="27"/>
      <c r="S608" s="27"/>
      <c r="T608" s="27"/>
      <c r="U608" s="27"/>
      <c r="V608" s="27"/>
      <c r="W608" s="27"/>
      <c r="X608" s="27"/>
      <c r="Y608" s="27"/>
      <c r="Z608" s="27"/>
      <c r="AA608" s="27"/>
      <c r="AB608" s="27"/>
      <c r="AC608" s="27"/>
      <c r="AD608" s="27"/>
      <c r="AE608" s="27"/>
      <c r="AF608" s="27"/>
      <c r="AG608" s="27"/>
      <c r="AH608" s="27"/>
      <c r="AI608" s="27"/>
      <c r="AJ608" s="27"/>
      <c r="AK608" s="27"/>
      <c r="AL608" s="27"/>
      <c r="AM608" s="27"/>
      <c r="BH608" s="1" t="s">
        <v>28</v>
      </c>
    </row>
    <row r="609" spans="1:61" ht="9.75" hidden="1" customHeight="1">
      <c r="A609" s="120" t="s">
        <v>249</v>
      </c>
      <c r="B609" s="121"/>
      <c r="C609" s="121"/>
      <c r="D609" s="121"/>
      <c r="E609" s="121"/>
      <c r="F609" s="121"/>
      <c r="G609" s="121"/>
      <c r="H609" s="121"/>
      <c r="I609" s="122"/>
      <c r="J609" s="158"/>
      <c r="K609" s="154"/>
      <c r="L609" s="154"/>
      <c r="M609" s="154"/>
      <c r="N609" s="154"/>
      <c r="O609" s="154"/>
      <c r="P609" s="154"/>
      <c r="Q609" s="154"/>
      <c r="R609" s="154"/>
      <c r="S609" s="154"/>
      <c r="T609" s="154"/>
      <c r="U609" s="154"/>
      <c r="V609" s="154" t="s">
        <v>36</v>
      </c>
      <c r="W609" s="154"/>
      <c r="X609" s="154"/>
      <c r="Y609" s="154"/>
      <c r="Z609" s="154"/>
      <c r="AA609" s="154"/>
      <c r="AB609" s="154"/>
      <c r="AC609" s="154"/>
      <c r="AD609" s="154"/>
      <c r="AE609" s="154"/>
      <c r="AF609" s="154"/>
      <c r="AG609" s="154"/>
      <c r="AH609" s="154"/>
      <c r="AI609" s="154"/>
      <c r="AJ609" s="154"/>
      <c r="AK609" s="154"/>
      <c r="AL609" s="154"/>
      <c r="AM609" s="155"/>
      <c r="BE609" s="1" t="str">
        <f ca="1">MID(CELL("address",$CG$2),2,2)</f>
        <v>CG</v>
      </c>
      <c r="BF609" s="1" t="str">
        <f>IF(TRIM($K610)="","",IF(ISERROR(MATCH($K610,$CG$3:$CG$4,0)),"INPUT_ERROR",MATCH($K610,$CG$3:$CG$4,0)))</f>
        <v/>
      </c>
      <c r="BG609" s="1" t="s">
        <v>294</v>
      </c>
      <c r="BH609" s="1">
        <v>66</v>
      </c>
      <c r="BI609" s="1" t="str">
        <f>"ITEM"&amp; BH609&amp; BG609 &amp;"="&amp; $BF609</f>
        <v>ITEM66#KBN2_11=</v>
      </c>
    </row>
    <row r="610" spans="1:61" ht="9.75" hidden="1" customHeight="1">
      <c r="A610" s="141"/>
      <c r="B610" s="142"/>
      <c r="C610" s="142"/>
      <c r="D610" s="142"/>
      <c r="E610" s="142"/>
      <c r="F610" s="142"/>
      <c r="G610" s="142"/>
      <c r="H610" s="142"/>
      <c r="I610" s="143"/>
      <c r="J610" s="144" t="s">
        <v>37</v>
      </c>
      <c r="K610" s="145"/>
      <c r="L610" s="145"/>
      <c r="M610" s="145"/>
      <c r="N610" s="145"/>
      <c r="O610" s="145"/>
      <c r="P610" s="145"/>
      <c r="Q610" s="145"/>
      <c r="R610" s="145"/>
      <c r="S610" s="145"/>
      <c r="T610" s="82" t="s">
        <v>38</v>
      </c>
      <c r="U610" s="82"/>
      <c r="V610" s="82" t="s">
        <v>250</v>
      </c>
      <c r="W610" s="82"/>
      <c r="X610" s="82"/>
      <c r="Y610" s="82"/>
      <c r="Z610" s="82"/>
      <c r="AA610" s="82"/>
      <c r="AB610" s="82"/>
      <c r="AC610" s="82"/>
      <c r="AD610" s="82"/>
      <c r="AE610" s="82"/>
      <c r="AF610" s="82"/>
      <c r="AG610" s="82"/>
      <c r="AH610" s="82"/>
      <c r="AI610" s="82"/>
      <c r="AJ610" s="82"/>
      <c r="AK610" s="82"/>
      <c r="AL610" s="82"/>
      <c r="AM610" s="138"/>
    </row>
    <row r="611" spans="1:61" ht="9.75" hidden="1" customHeight="1">
      <c r="A611" s="141"/>
      <c r="B611" s="142"/>
      <c r="C611" s="142"/>
      <c r="D611" s="142"/>
      <c r="E611" s="142"/>
      <c r="F611" s="142"/>
      <c r="G611" s="142"/>
      <c r="H611" s="142"/>
      <c r="I611" s="143"/>
      <c r="J611" s="144"/>
      <c r="K611" s="145"/>
      <c r="L611" s="145"/>
      <c r="M611" s="145"/>
      <c r="N611" s="145"/>
      <c r="O611" s="145"/>
      <c r="P611" s="145"/>
      <c r="Q611" s="145"/>
      <c r="R611" s="145"/>
      <c r="S611" s="145"/>
      <c r="T611" s="82"/>
      <c r="U611" s="82"/>
      <c r="V611" s="82" t="s">
        <v>251</v>
      </c>
      <c r="W611" s="82"/>
      <c r="X611" s="82"/>
      <c r="Y611" s="82"/>
      <c r="Z611" s="82"/>
      <c r="AA611" s="82"/>
      <c r="AB611" s="82"/>
      <c r="AC611" s="82"/>
      <c r="AD611" s="82"/>
      <c r="AE611" s="82"/>
      <c r="AF611" s="82"/>
      <c r="AG611" s="82"/>
      <c r="AH611" s="82"/>
      <c r="AI611" s="82"/>
      <c r="AJ611" s="82"/>
      <c r="AK611" s="82"/>
      <c r="AL611" s="82"/>
      <c r="AM611" s="138"/>
    </row>
    <row r="612" spans="1:61" ht="9.75" hidden="1" customHeight="1">
      <c r="A612" s="141"/>
      <c r="B612" s="142"/>
      <c r="C612" s="142"/>
      <c r="D612" s="142"/>
      <c r="E612" s="142"/>
      <c r="F612" s="142"/>
      <c r="G612" s="142"/>
      <c r="H612" s="142"/>
      <c r="I612" s="143"/>
      <c r="J612" s="157"/>
      <c r="K612" s="98"/>
      <c r="L612" s="98"/>
      <c r="M612" s="98"/>
      <c r="N612" s="98"/>
      <c r="O612" s="98"/>
      <c r="P612" s="98"/>
      <c r="Q612" s="98"/>
      <c r="R612" s="98"/>
      <c r="S612" s="98"/>
      <c r="T612" s="98"/>
      <c r="U612" s="98"/>
      <c r="V612" s="98"/>
      <c r="W612" s="98"/>
      <c r="X612" s="98"/>
      <c r="Y612" s="98"/>
      <c r="Z612" s="98"/>
      <c r="AA612" s="98"/>
      <c r="AB612" s="98"/>
      <c r="AC612" s="98"/>
      <c r="AD612" s="98"/>
      <c r="AE612" s="98"/>
      <c r="AF612" s="98"/>
      <c r="AG612" s="98"/>
      <c r="AH612" s="98"/>
      <c r="AI612" s="98"/>
      <c r="AJ612" s="98"/>
      <c r="AK612" s="98"/>
      <c r="AL612" s="98"/>
      <c r="AM612" s="156"/>
    </row>
    <row r="613" spans="1:61" ht="9.75" hidden="1" customHeight="1">
      <c r="A613" s="141"/>
      <c r="B613" s="142"/>
      <c r="C613" s="143"/>
      <c r="D613" s="120" t="s">
        <v>252</v>
      </c>
      <c r="E613" s="121"/>
      <c r="F613" s="121"/>
      <c r="G613" s="121"/>
      <c r="H613" s="121"/>
      <c r="I613" s="122"/>
      <c r="J613" s="158"/>
      <c r="K613" s="154"/>
      <c r="L613" s="154"/>
      <c r="M613" s="154"/>
      <c r="N613" s="154"/>
      <c r="O613" s="154"/>
      <c r="P613" s="154"/>
      <c r="Q613" s="154"/>
      <c r="R613" s="154"/>
      <c r="S613" s="154"/>
      <c r="T613" s="154"/>
      <c r="U613" s="154"/>
      <c r="V613" s="154" t="s">
        <v>36</v>
      </c>
      <c r="W613" s="154"/>
      <c r="X613" s="154"/>
      <c r="Y613" s="154"/>
      <c r="Z613" s="154"/>
      <c r="AA613" s="154"/>
      <c r="AB613" s="154"/>
      <c r="AC613" s="154"/>
      <c r="AD613" s="154"/>
      <c r="AE613" s="154"/>
      <c r="AF613" s="154"/>
      <c r="AG613" s="154"/>
      <c r="AH613" s="154"/>
      <c r="AI613" s="154"/>
      <c r="AJ613" s="154"/>
      <c r="AK613" s="154"/>
      <c r="AL613" s="154"/>
      <c r="AM613" s="155"/>
      <c r="BE613" s="1" t="str">
        <f ca="1">MID(CELL("address",$CB$2),2,2)</f>
        <v>CB</v>
      </c>
      <c r="BF613" s="1" t="str">
        <f>IF(TRIM($K615)="","",IF(ISERROR(MATCH($K615,$CB$3:$CB$7,0)),"INPUT_ERROR",MATCH($K615,$CB$3:$CB$7,0)))</f>
        <v/>
      </c>
      <c r="BG613" s="1" t="s">
        <v>294</v>
      </c>
      <c r="BH613" s="1">
        <v>67</v>
      </c>
      <c r="BI613" s="1" t="str">
        <f>"ITEM"&amp; BH613&amp; BG613 &amp;"="&amp; $BF613</f>
        <v>ITEM67#KBN2_11=</v>
      </c>
    </row>
    <row r="614" spans="1:61" ht="9.75" hidden="1" customHeight="1">
      <c r="A614" s="141"/>
      <c r="B614" s="142"/>
      <c r="C614" s="143"/>
      <c r="D614" s="141"/>
      <c r="E614" s="142"/>
      <c r="F614" s="142"/>
      <c r="G614" s="142"/>
      <c r="H614" s="142"/>
      <c r="I614" s="143"/>
      <c r="J614" s="189"/>
      <c r="K614" s="82"/>
      <c r="L614" s="82"/>
      <c r="M614" s="82"/>
      <c r="N614" s="82"/>
      <c r="O614" s="82"/>
      <c r="P614" s="82"/>
      <c r="Q614" s="82"/>
      <c r="R614" s="82"/>
      <c r="S614" s="82"/>
      <c r="T614" s="82"/>
      <c r="U614" s="82"/>
      <c r="V614" s="82" t="s">
        <v>163</v>
      </c>
      <c r="W614" s="82"/>
      <c r="X614" s="82"/>
      <c r="Y614" s="82"/>
      <c r="Z614" s="82"/>
      <c r="AA614" s="82"/>
      <c r="AB614" s="82"/>
      <c r="AC614" s="82"/>
      <c r="AD614" s="82"/>
      <c r="AE614" s="82"/>
      <c r="AF614" s="82"/>
      <c r="AG614" s="82"/>
      <c r="AH614" s="82"/>
      <c r="AI614" s="82"/>
      <c r="AJ614" s="82"/>
      <c r="AK614" s="82"/>
      <c r="AL614" s="82"/>
      <c r="AM614" s="138"/>
      <c r="BH614" s="1" t="s">
        <v>28</v>
      </c>
    </row>
    <row r="615" spans="1:61" ht="9.75" hidden="1" customHeight="1">
      <c r="A615" s="141"/>
      <c r="B615" s="142"/>
      <c r="C615" s="143"/>
      <c r="D615" s="141"/>
      <c r="E615" s="142"/>
      <c r="F615" s="142"/>
      <c r="G615" s="142"/>
      <c r="H615" s="142"/>
      <c r="I615" s="143"/>
      <c r="J615" s="144" t="s">
        <v>37</v>
      </c>
      <c r="K615" s="145"/>
      <c r="L615" s="145"/>
      <c r="M615" s="145"/>
      <c r="N615" s="145"/>
      <c r="O615" s="145"/>
      <c r="P615" s="145"/>
      <c r="Q615" s="145"/>
      <c r="R615" s="145"/>
      <c r="S615" s="145"/>
      <c r="T615" s="82" t="s">
        <v>38</v>
      </c>
      <c r="U615" s="82"/>
      <c r="V615" s="82" t="s">
        <v>253</v>
      </c>
      <c r="W615" s="82"/>
      <c r="X615" s="82"/>
      <c r="Y615" s="82"/>
      <c r="Z615" s="82"/>
      <c r="AA615" s="82"/>
      <c r="AB615" s="82"/>
      <c r="AC615" s="82"/>
      <c r="AD615" s="82"/>
      <c r="AE615" s="82"/>
      <c r="AF615" s="82"/>
      <c r="AG615" s="82"/>
      <c r="AH615" s="82"/>
      <c r="AI615" s="82"/>
      <c r="AJ615" s="82"/>
      <c r="AK615" s="82"/>
      <c r="AL615" s="82"/>
      <c r="AM615" s="138"/>
      <c r="BH615" s="1" t="s">
        <v>28</v>
      </c>
    </row>
    <row r="616" spans="1:61" ht="9.75" hidden="1" customHeight="1">
      <c r="A616" s="141"/>
      <c r="B616" s="142"/>
      <c r="C616" s="143"/>
      <c r="D616" s="141"/>
      <c r="E616" s="142"/>
      <c r="F616" s="142"/>
      <c r="G616" s="142"/>
      <c r="H616" s="142"/>
      <c r="I616" s="143"/>
      <c r="J616" s="144"/>
      <c r="K616" s="145"/>
      <c r="L616" s="145"/>
      <c r="M616" s="145"/>
      <c r="N616" s="145"/>
      <c r="O616" s="145"/>
      <c r="P616" s="145"/>
      <c r="Q616" s="145"/>
      <c r="R616" s="145"/>
      <c r="S616" s="145"/>
      <c r="T616" s="82"/>
      <c r="U616" s="82"/>
      <c r="V616" s="82" t="s">
        <v>254</v>
      </c>
      <c r="W616" s="82"/>
      <c r="X616" s="82"/>
      <c r="Y616" s="82"/>
      <c r="Z616" s="82"/>
      <c r="AA616" s="82"/>
      <c r="AB616" s="82"/>
      <c r="AC616" s="82"/>
      <c r="AD616" s="82"/>
      <c r="AE616" s="82"/>
      <c r="AF616" s="82"/>
      <c r="AG616" s="82"/>
      <c r="AH616" s="82"/>
      <c r="AI616" s="82"/>
      <c r="AJ616" s="82"/>
      <c r="AK616" s="82"/>
      <c r="AL616" s="82"/>
      <c r="AM616" s="138"/>
      <c r="BH616" s="1" t="s">
        <v>28</v>
      </c>
    </row>
    <row r="617" spans="1:61" ht="9.75" hidden="1" customHeight="1">
      <c r="A617" s="141"/>
      <c r="B617" s="142"/>
      <c r="C617" s="143"/>
      <c r="D617" s="141"/>
      <c r="E617" s="142"/>
      <c r="F617" s="142"/>
      <c r="G617" s="142"/>
      <c r="H617" s="142"/>
      <c r="I617" s="143"/>
      <c r="J617" s="189"/>
      <c r="K617" s="82"/>
      <c r="L617" s="82"/>
      <c r="M617" s="82"/>
      <c r="N617" s="82"/>
      <c r="O617" s="82"/>
      <c r="P617" s="82"/>
      <c r="Q617" s="82"/>
      <c r="R617" s="82"/>
      <c r="S617" s="82"/>
      <c r="T617" s="82"/>
      <c r="U617" s="82"/>
      <c r="V617" s="82" t="s">
        <v>255</v>
      </c>
      <c r="W617" s="82"/>
      <c r="X617" s="82"/>
      <c r="Y617" s="82"/>
      <c r="Z617" s="82"/>
      <c r="AA617" s="82"/>
      <c r="AB617" s="82"/>
      <c r="AC617" s="82"/>
      <c r="AD617" s="82"/>
      <c r="AE617" s="82"/>
      <c r="AF617" s="82"/>
      <c r="AG617" s="82"/>
      <c r="AH617" s="82"/>
      <c r="AI617" s="82"/>
      <c r="AJ617" s="82"/>
      <c r="AK617" s="82"/>
      <c r="AL617" s="82"/>
      <c r="AM617" s="138"/>
      <c r="BH617" s="1" t="s">
        <v>28</v>
      </c>
    </row>
    <row r="618" spans="1:61" ht="9.75" hidden="1" customHeight="1">
      <c r="A618" s="141"/>
      <c r="B618" s="142"/>
      <c r="C618" s="143"/>
      <c r="D618" s="123"/>
      <c r="E618" s="124"/>
      <c r="F618" s="124"/>
      <c r="G618" s="124"/>
      <c r="H618" s="124"/>
      <c r="I618" s="125"/>
      <c r="J618" s="157"/>
      <c r="K618" s="98"/>
      <c r="L618" s="98"/>
      <c r="M618" s="98"/>
      <c r="N618" s="98"/>
      <c r="O618" s="98"/>
      <c r="P618" s="98"/>
      <c r="Q618" s="98"/>
      <c r="R618" s="98"/>
      <c r="S618" s="98"/>
      <c r="T618" s="98"/>
      <c r="U618" s="98"/>
      <c r="V618" s="98" t="s">
        <v>256</v>
      </c>
      <c r="W618" s="98"/>
      <c r="X618" s="98"/>
      <c r="Y618" s="98"/>
      <c r="Z618" s="98"/>
      <c r="AA618" s="98"/>
      <c r="AB618" s="98"/>
      <c r="AC618" s="98"/>
      <c r="AD618" s="98"/>
      <c r="AE618" s="98"/>
      <c r="AF618" s="98"/>
      <c r="AG618" s="98"/>
      <c r="AH618" s="98"/>
      <c r="AI618" s="98"/>
      <c r="AJ618" s="98"/>
      <c r="AK618" s="98"/>
      <c r="AL618" s="98"/>
      <c r="AM618" s="156"/>
      <c r="BH618" s="1" t="s">
        <v>28</v>
      </c>
    </row>
    <row r="619" spans="1:61" ht="9.75" hidden="1" customHeight="1">
      <c r="A619" s="141"/>
      <c r="B619" s="142"/>
      <c r="C619" s="143"/>
      <c r="D619" s="120" t="s">
        <v>257</v>
      </c>
      <c r="E619" s="121"/>
      <c r="F619" s="121"/>
      <c r="G619" s="121"/>
      <c r="H619" s="121"/>
      <c r="I619" s="122"/>
      <c r="J619" s="136"/>
      <c r="K619" s="126"/>
      <c r="L619" s="126"/>
      <c r="M619" s="126"/>
      <c r="N619" s="126"/>
      <c r="O619" s="126"/>
      <c r="P619" s="126"/>
      <c r="Q619" s="126"/>
      <c r="R619" s="126"/>
      <c r="S619" s="126"/>
      <c r="T619" s="126"/>
      <c r="U619" s="126"/>
      <c r="V619" s="126"/>
      <c r="W619" s="126"/>
      <c r="X619" s="126"/>
      <c r="Y619" s="126"/>
      <c r="Z619" s="126"/>
      <c r="AA619" s="126"/>
      <c r="AB619" s="126"/>
      <c r="AC619" s="126"/>
      <c r="AD619" s="126"/>
      <c r="AE619" s="126"/>
      <c r="AF619" s="126"/>
      <c r="AG619" s="126"/>
      <c r="AH619" s="126"/>
      <c r="AI619" s="126"/>
      <c r="AJ619" s="126"/>
      <c r="AK619" s="126"/>
      <c r="AL619" s="126"/>
      <c r="AM619" s="127"/>
      <c r="BG619" s="1" t="s">
        <v>294</v>
      </c>
      <c r="BH619" s="1">
        <v>68</v>
      </c>
      <c r="BI619" s="1" t="str">
        <f>"ITEM"&amp;BH619&amp; BG619 &amp;"="&amp; IF(TRIM($J619)="","",$J619)</f>
        <v>ITEM68#KBN2_11=</v>
      </c>
    </row>
    <row r="620" spans="1:61" ht="9.75" hidden="1" customHeight="1">
      <c r="A620" s="141"/>
      <c r="B620" s="142"/>
      <c r="C620" s="143"/>
      <c r="D620" s="141"/>
      <c r="E620" s="142"/>
      <c r="F620" s="142"/>
      <c r="G620" s="142"/>
      <c r="H620" s="142"/>
      <c r="I620" s="143"/>
      <c r="J620" s="150"/>
      <c r="K620" s="151"/>
      <c r="L620" s="151"/>
      <c r="M620" s="151"/>
      <c r="N620" s="151"/>
      <c r="O620" s="151"/>
      <c r="P620" s="151"/>
      <c r="Q620" s="151"/>
      <c r="R620" s="151"/>
      <c r="S620" s="151"/>
      <c r="T620" s="151"/>
      <c r="U620" s="151"/>
      <c r="V620" s="151"/>
      <c r="W620" s="151"/>
      <c r="X620" s="151"/>
      <c r="Y620" s="151"/>
      <c r="Z620" s="151"/>
      <c r="AA620" s="151"/>
      <c r="AB620" s="151"/>
      <c r="AC620" s="151"/>
      <c r="AD620" s="151"/>
      <c r="AE620" s="151"/>
      <c r="AF620" s="151"/>
      <c r="AG620" s="151"/>
      <c r="AH620" s="151"/>
      <c r="AI620" s="151"/>
      <c r="AJ620" s="151"/>
      <c r="AK620" s="151"/>
      <c r="AL620" s="151"/>
      <c r="AM620" s="152"/>
      <c r="BH620" s="1" t="s">
        <v>28</v>
      </c>
    </row>
    <row r="621" spans="1:61" ht="9.75" hidden="1" customHeight="1">
      <c r="A621" s="141"/>
      <c r="B621" s="142"/>
      <c r="C621" s="143"/>
      <c r="D621" s="123"/>
      <c r="E621" s="124"/>
      <c r="F621" s="124"/>
      <c r="G621" s="124"/>
      <c r="H621" s="124"/>
      <c r="I621" s="125"/>
      <c r="J621" s="150"/>
      <c r="K621" s="151"/>
      <c r="L621" s="151"/>
      <c r="M621" s="151"/>
      <c r="N621" s="151"/>
      <c r="O621" s="151"/>
      <c r="P621" s="151"/>
      <c r="Q621" s="151"/>
      <c r="R621" s="151"/>
      <c r="S621" s="151"/>
      <c r="T621" s="151"/>
      <c r="U621" s="151"/>
      <c r="V621" s="151"/>
      <c r="W621" s="151"/>
      <c r="X621" s="151"/>
      <c r="Y621" s="151"/>
      <c r="Z621" s="151"/>
      <c r="AA621" s="151"/>
      <c r="AB621" s="151"/>
      <c r="AC621" s="151"/>
      <c r="AD621" s="151"/>
      <c r="AE621" s="151"/>
      <c r="AF621" s="151"/>
      <c r="AG621" s="151"/>
      <c r="AH621" s="151"/>
      <c r="AI621" s="151"/>
      <c r="AJ621" s="151"/>
      <c r="AK621" s="151"/>
      <c r="AL621" s="151"/>
      <c r="AM621" s="152"/>
    </row>
    <row r="622" spans="1:61" ht="9.75" hidden="1" customHeight="1">
      <c r="A622" s="141"/>
      <c r="B622" s="142"/>
      <c r="C622" s="143"/>
      <c r="D622" s="120" t="s">
        <v>199</v>
      </c>
      <c r="E622" s="121"/>
      <c r="F622" s="121"/>
      <c r="G622" s="121"/>
      <c r="H622" s="121"/>
      <c r="I622" s="122"/>
      <c r="J622" s="136"/>
      <c r="K622" s="126"/>
      <c r="L622" s="126"/>
      <c r="M622" s="126"/>
      <c r="N622" s="126"/>
      <c r="O622" s="126"/>
      <c r="P622" s="126"/>
      <c r="Q622" s="126"/>
      <c r="R622" s="126"/>
      <c r="S622" s="126"/>
      <c r="T622" s="126"/>
      <c r="U622" s="126"/>
      <c r="V622" s="126"/>
      <c r="W622" s="126"/>
      <c r="X622" s="126"/>
      <c r="Y622" s="126"/>
      <c r="Z622" s="126"/>
      <c r="AA622" s="126"/>
      <c r="AB622" s="126"/>
      <c r="AC622" s="126"/>
      <c r="AD622" s="126"/>
      <c r="AE622" s="126"/>
      <c r="AF622" s="126"/>
      <c r="AG622" s="126"/>
      <c r="AH622" s="126"/>
      <c r="AI622" s="126"/>
      <c r="AJ622" s="126"/>
      <c r="AK622" s="126"/>
      <c r="AL622" s="126"/>
      <c r="AM622" s="127"/>
      <c r="BG622" s="1" t="s">
        <v>294</v>
      </c>
      <c r="BH622" s="1">
        <v>69</v>
      </c>
      <c r="BI622" s="1" t="str">
        <f>"ITEM"&amp;BH622&amp; BG622 &amp;"="&amp; IF(TRIM($J622)="","",$J622)</f>
        <v>ITEM69#KBN2_11=</v>
      </c>
    </row>
    <row r="623" spans="1:61" ht="9.75" hidden="1" customHeight="1">
      <c r="A623" s="141"/>
      <c r="B623" s="142"/>
      <c r="C623" s="143"/>
      <c r="D623" s="141"/>
      <c r="E623" s="142"/>
      <c r="F623" s="142"/>
      <c r="G623" s="142"/>
      <c r="H623" s="142"/>
      <c r="I623" s="143"/>
      <c r="J623" s="150"/>
      <c r="K623" s="151"/>
      <c r="L623" s="151"/>
      <c r="M623" s="151"/>
      <c r="N623" s="151"/>
      <c r="O623" s="151"/>
      <c r="P623" s="151"/>
      <c r="Q623" s="151"/>
      <c r="R623" s="151"/>
      <c r="S623" s="151"/>
      <c r="T623" s="151"/>
      <c r="U623" s="151"/>
      <c r="V623" s="151"/>
      <c r="W623" s="151"/>
      <c r="X623" s="151"/>
      <c r="Y623" s="151"/>
      <c r="Z623" s="151"/>
      <c r="AA623" s="151"/>
      <c r="AB623" s="151"/>
      <c r="AC623" s="151"/>
      <c r="AD623" s="151"/>
      <c r="AE623" s="151"/>
      <c r="AF623" s="151"/>
      <c r="AG623" s="151"/>
      <c r="AH623" s="151"/>
      <c r="AI623" s="151"/>
      <c r="AJ623" s="151"/>
      <c r="AK623" s="151"/>
      <c r="AL623" s="151"/>
      <c r="AM623" s="152"/>
      <c r="BH623" s="1" t="s">
        <v>28</v>
      </c>
    </row>
    <row r="624" spans="1:61" ht="9.75" hidden="1" customHeight="1">
      <c r="A624" s="123"/>
      <c r="B624" s="124"/>
      <c r="C624" s="125"/>
      <c r="D624" s="123"/>
      <c r="E624" s="124"/>
      <c r="F624" s="124"/>
      <c r="G624" s="124"/>
      <c r="H624" s="124"/>
      <c r="I624" s="125"/>
      <c r="J624" s="137"/>
      <c r="K624" s="128"/>
      <c r="L624" s="128"/>
      <c r="M624" s="128"/>
      <c r="N624" s="128"/>
      <c r="O624" s="128"/>
      <c r="P624" s="128"/>
      <c r="Q624" s="128"/>
      <c r="R624" s="128"/>
      <c r="S624" s="128"/>
      <c r="T624" s="128"/>
      <c r="U624" s="128"/>
      <c r="V624" s="128"/>
      <c r="W624" s="128"/>
      <c r="X624" s="128"/>
      <c r="Y624" s="128"/>
      <c r="Z624" s="128"/>
      <c r="AA624" s="128"/>
      <c r="AB624" s="128"/>
      <c r="AC624" s="128"/>
      <c r="AD624" s="128"/>
      <c r="AE624" s="128"/>
      <c r="AF624" s="128"/>
      <c r="AG624" s="128"/>
      <c r="AH624" s="128"/>
      <c r="AI624" s="128"/>
      <c r="AJ624" s="128"/>
      <c r="AK624" s="128"/>
      <c r="AL624" s="128"/>
      <c r="AM624" s="129"/>
    </row>
    <row r="625" spans="1:61" ht="9.75" hidden="1" customHeight="1">
      <c r="A625" s="120" t="s">
        <v>258</v>
      </c>
      <c r="B625" s="121"/>
      <c r="C625" s="121"/>
      <c r="D625" s="121"/>
      <c r="E625" s="121"/>
      <c r="F625" s="121"/>
      <c r="G625" s="121"/>
      <c r="H625" s="121"/>
      <c r="I625" s="122"/>
      <c r="J625" s="158"/>
      <c r="K625" s="154"/>
      <c r="L625" s="154"/>
      <c r="M625" s="154"/>
      <c r="N625" s="154"/>
      <c r="O625" s="154"/>
      <c r="P625" s="154"/>
      <c r="Q625" s="154"/>
      <c r="R625" s="154"/>
      <c r="S625" s="154"/>
      <c r="T625" s="154"/>
      <c r="U625" s="154"/>
      <c r="V625" s="154" t="s">
        <v>36</v>
      </c>
      <c r="W625" s="154"/>
      <c r="X625" s="154"/>
      <c r="Y625" s="154"/>
      <c r="Z625" s="154"/>
      <c r="AA625" s="154"/>
      <c r="AB625" s="154"/>
      <c r="AC625" s="154"/>
      <c r="AD625" s="154"/>
      <c r="AE625" s="154"/>
      <c r="AF625" s="154"/>
      <c r="AG625" s="154"/>
      <c r="AH625" s="154"/>
      <c r="AI625" s="154"/>
      <c r="AJ625" s="154"/>
      <c r="AK625" s="154"/>
      <c r="AL625" s="154"/>
      <c r="AM625" s="155"/>
      <c r="BE625" s="1" t="str">
        <f ca="1">MID(CELL("address",$CH$2),2,2)</f>
        <v>CH</v>
      </c>
      <c r="BF625" s="1" t="str">
        <f>IF(TRIM($K626)="","",IF(ISERROR(MATCH($K626,$CH$3:$CH$8,0)),"INPUT_ERROR",MATCH($K626,$CH$3:$CH$8,0)))</f>
        <v/>
      </c>
      <c r="BG625" s="1" t="s">
        <v>294</v>
      </c>
      <c r="BH625" s="1">
        <v>70</v>
      </c>
      <c r="BI625" s="1" t="str">
        <f>"ITEM"&amp; BH625&amp; BG625 &amp;"="&amp; $BF625</f>
        <v>ITEM70#KBN2_11=</v>
      </c>
    </row>
    <row r="626" spans="1:61" ht="9.75" hidden="1" customHeight="1">
      <c r="A626" s="141"/>
      <c r="B626" s="142"/>
      <c r="C626" s="142"/>
      <c r="D626" s="142"/>
      <c r="E626" s="142"/>
      <c r="F626" s="142"/>
      <c r="G626" s="142"/>
      <c r="H626" s="142"/>
      <c r="I626" s="143"/>
      <c r="J626" s="144" t="s">
        <v>37</v>
      </c>
      <c r="K626" s="145"/>
      <c r="L626" s="145"/>
      <c r="M626" s="145"/>
      <c r="N626" s="145"/>
      <c r="O626" s="145"/>
      <c r="P626" s="145"/>
      <c r="Q626" s="145"/>
      <c r="R626" s="145"/>
      <c r="S626" s="145"/>
      <c r="T626" s="82" t="s">
        <v>38</v>
      </c>
      <c r="U626" s="82"/>
      <c r="V626" s="82" t="s">
        <v>259</v>
      </c>
      <c r="W626" s="82"/>
      <c r="X626" s="82"/>
      <c r="Y626" s="82"/>
      <c r="Z626" s="82"/>
      <c r="AA626" s="82"/>
      <c r="AB626" s="82"/>
      <c r="AC626" s="82"/>
      <c r="AD626" s="82"/>
      <c r="AE626" s="82" t="s">
        <v>260</v>
      </c>
      <c r="AF626" s="82"/>
      <c r="AG626" s="82"/>
      <c r="AH626" s="82"/>
      <c r="AI626" s="82"/>
      <c r="AJ626" s="82"/>
      <c r="AK626" s="82"/>
      <c r="AL626" s="82"/>
      <c r="AM626" s="138"/>
      <c r="BH626" s="1" t="s">
        <v>28</v>
      </c>
    </row>
    <row r="627" spans="1:61" ht="9.75" hidden="1" customHeight="1">
      <c r="A627" s="141"/>
      <c r="B627" s="142"/>
      <c r="C627" s="142"/>
      <c r="D627" s="142"/>
      <c r="E627" s="142"/>
      <c r="F627" s="142"/>
      <c r="G627" s="142"/>
      <c r="H627" s="142"/>
      <c r="I627" s="143"/>
      <c r="J627" s="144"/>
      <c r="K627" s="145"/>
      <c r="L627" s="145"/>
      <c r="M627" s="145"/>
      <c r="N627" s="145"/>
      <c r="O627" s="145"/>
      <c r="P627" s="145"/>
      <c r="Q627" s="145"/>
      <c r="R627" s="145"/>
      <c r="S627" s="145"/>
      <c r="T627" s="82"/>
      <c r="U627" s="82"/>
      <c r="V627" s="82" t="s">
        <v>261</v>
      </c>
      <c r="W627" s="82"/>
      <c r="X627" s="82"/>
      <c r="Y627" s="82"/>
      <c r="Z627" s="82"/>
      <c r="AA627" s="82"/>
      <c r="AB627" s="82"/>
      <c r="AC627" s="82"/>
      <c r="AD627" s="82"/>
      <c r="AE627" s="82" t="s">
        <v>262</v>
      </c>
      <c r="AF627" s="82"/>
      <c r="AG627" s="82"/>
      <c r="AH627" s="82"/>
      <c r="AI627" s="82"/>
      <c r="AJ627" s="82"/>
      <c r="AK627" s="82"/>
      <c r="AL627" s="82"/>
      <c r="AM627" s="138"/>
      <c r="BH627" s="1" t="s">
        <v>28</v>
      </c>
    </row>
    <row r="628" spans="1:61" ht="9.75" hidden="1" customHeight="1">
      <c r="A628" s="141"/>
      <c r="B628" s="142"/>
      <c r="C628" s="142"/>
      <c r="D628" s="142"/>
      <c r="E628" s="142"/>
      <c r="F628" s="142"/>
      <c r="G628" s="142"/>
      <c r="H628" s="142"/>
      <c r="I628" s="143"/>
      <c r="J628" s="157"/>
      <c r="K628" s="98"/>
      <c r="L628" s="98"/>
      <c r="M628" s="98"/>
      <c r="N628" s="98"/>
      <c r="O628" s="98"/>
      <c r="P628" s="98"/>
      <c r="Q628" s="98"/>
      <c r="R628" s="98"/>
      <c r="S628" s="98"/>
      <c r="T628" s="98"/>
      <c r="U628" s="98"/>
      <c r="V628" s="98" t="s">
        <v>231</v>
      </c>
      <c r="W628" s="98"/>
      <c r="X628" s="98"/>
      <c r="Y628" s="98"/>
      <c r="Z628" s="98"/>
      <c r="AA628" s="98"/>
      <c r="AB628" s="98"/>
      <c r="AC628" s="98"/>
      <c r="AD628" s="98"/>
      <c r="AE628" s="98" t="s">
        <v>232</v>
      </c>
      <c r="AF628" s="98"/>
      <c r="AG628" s="98"/>
      <c r="AH628" s="98"/>
      <c r="AI628" s="98"/>
      <c r="AJ628" s="98"/>
      <c r="AK628" s="98"/>
      <c r="AL628" s="98"/>
      <c r="AM628" s="156"/>
      <c r="BH628" s="1" t="s">
        <v>28</v>
      </c>
    </row>
    <row r="629" spans="1:61" ht="9.75" hidden="1" customHeight="1">
      <c r="A629" s="120" t="s">
        <v>263</v>
      </c>
      <c r="B629" s="121"/>
      <c r="C629" s="121"/>
      <c r="D629" s="121"/>
      <c r="E629" s="121"/>
      <c r="F629" s="121"/>
      <c r="G629" s="121"/>
      <c r="H629" s="121"/>
      <c r="I629" s="121"/>
      <c r="J629" s="216" t="s">
        <v>37</v>
      </c>
      <c r="K629" s="217"/>
      <c r="L629" s="154" t="s">
        <v>216</v>
      </c>
      <c r="M629" s="154"/>
      <c r="N629" s="154"/>
      <c r="O629" s="154"/>
      <c r="P629" s="154"/>
      <c r="Q629" s="221" t="s">
        <v>37</v>
      </c>
      <c r="R629" s="217"/>
      <c r="S629" s="154" t="s">
        <v>215</v>
      </c>
      <c r="T629" s="154"/>
      <c r="U629" s="154"/>
      <c r="V629" s="154"/>
      <c r="W629" s="221" t="s">
        <v>37</v>
      </c>
      <c r="X629" s="217"/>
      <c r="Y629" s="83" t="s">
        <v>264</v>
      </c>
      <c r="Z629" s="83"/>
      <c r="AA629" s="83"/>
      <c r="AB629" s="83"/>
      <c r="AC629" s="83"/>
      <c r="AD629" s="83"/>
      <c r="AE629" s="83"/>
      <c r="AF629" s="83"/>
      <c r="AG629" s="83"/>
      <c r="AH629" s="83"/>
      <c r="AI629" s="83"/>
      <c r="AJ629" s="83"/>
      <c r="AK629" s="83"/>
      <c r="AL629" s="83"/>
      <c r="AM629" s="251"/>
      <c r="BF629" s="1" t="b">
        <f>IF($K629="○",TRUE,IF($K629="",FALSE,"INPUT_ERROR"))</f>
        <v>0</v>
      </c>
      <c r="BG629" s="1" t="s">
        <v>294</v>
      </c>
      <c r="BH629" s="1">
        <v>71</v>
      </c>
      <c r="BI629" s="1" t="str">
        <f t="shared" ref="BI629:BI634" si="12">"ITEM"&amp; BH629&amp; BG629 &amp;"="&amp; $BF629</f>
        <v>ITEM71#KBN2_11=FALSE</v>
      </c>
    </row>
    <row r="630" spans="1:61" ht="9.75" hidden="1" customHeight="1">
      <c r="A630" s="141"/>
      <c r="B630" s="142"/>
      <c r="C630" s="142"/>
      <c r="D630" s="142"/>
      <c r="E630" s="142"/>
      <c r="F630" s="142"/>
      <c r="G630" s="142"/>
      <c r="H630" s="142"/>
      <c r="I630" s="142"/>
      <c r="J630" s="144"/>
      <c r="K630" s="159"/>
      <c r="L630" s="82"/>
      <c r="M630" s="82"/>
      <c r="N630" s="82"/>
      <c r="O630" s="82"/>
      <c r="P630" s="82"/>
      <c r="Q630" s="160"/>
      <c r="R630" s="159"/>
      <c r="S630" s="82"/>
      <c r="T630" s="82"/>
      <c r="U630" s="82"/>
      <c r="V630" s="82"/>
      <c r="W630" s="160"/>
      <c r="X630" s="159"/>
      <c r="Y630" s="109"/>
      <c r="Z630" s="109"/>
      <c r="AA630" s="109"/>
      <c r="AB630" s="109"/>
      <c r="AC630" s="109"/>
      <c r="AD630" s="109"/>
      <c r="AE630" s="109"/>
      <c r="AF630" s="109"/>
      <c r="AG630" s="109"/>
      <c r="AH630" s="109"/>
      <c r="AI630" s="109"/>
      <c r="AJ630" s="109"/>
      <c r="AK630" s="109"/>
      <c r="AL630" s="109"/>
      <c r="AM630" s="214"/>
      <c r="BF630" s="1" t="b">
        <f>IF($R629="○",TRUE,IF($R629="",FALSE,"INPUT_ERROR"))</f>
        <v>0</v>
      </c>
      <c r="BG630" s="1" t="s">
        <v>294</v>
      </c>
      <c r="BH630" s="1">
        <v>72</v>
      </c>
      <c r="BI630" s="1" t="str">
        <f t="shared" si="12"/>
        <v>ITEM72#KBN2_11=FALSE</v>
      </c>
    </row>
    <row r="631" spans="1:61" ht="9.75" hidden="1" customHeight="1">
      <c r="A631" s="141"/>
      <c r="B631" s="142"/>
      <c r="C631" s="142"/>
      <c r="D631" s="142"/>
      <c r="E631" s="142"/>
      <c r="F631" s="142"/>
      <c r="G631" s="142"/>
      <c r="H631" s="142"/>
      <c r="I631" s="142"/>
      <c r="J631" s="252" t="s">
        <v>37</v>
      </c>
      <c r="K631" s="159"/>
      <c r="L631" s="253" t="s">
        <v>214</v>
      </c>
      <c r="M631" s="253"/>
      <c r="N631" s="253"/>
      <c r="O631" s="253"/>
      <c r="P631" s="253"/>
      <c r="Q631" s="160" t="s">
        <v>37</v>
      </c>
      <c r="R631" s="159"/>
      <c r="S631" s="109" t="s">
        <v>212</v>
      </c>
      <c r="T631" s="109"/>
      <c r="U631" s="109"/>
      <c r="V631" s="109"/>
      <c r="W631" s="109"/>
      <c r="X631" s="109"/>
      <c r="Y631" s="109"/>
      <c r="Z631" s="109"/>
      <c r="AA631" s="109"/>
      <c r="AB631" s="109"/>
      <c r="AC631" s="109"/>
      <c r="AD631" s="109"/>
      <c r="AE631" s="109"/>
      <c r="AF631" s="109"/>
      <c r="AG631" s="109"/>
      <c r="AH631" s="109"/>
      <c r="AI631" s="109"/>
      <c r="AJ631" s="109"/>
      <c r="AK631" s="109"/>
      <c r="AL631" s="109"/>
      <c r="AM631" s="214"/>
      <c r="BF631" s="1" t="b">
        <f>IF($X629="○",TRUE,IF($X629="",FALSE,"INPUT_ERROR"))</f>
        <v>0</v>
      </c>
      <c r="BG631" s="1" t="s">
        <v>294</v>
      </c>
      <c r="BH631" s="1">
        <v>73</v>
      </c>
      <c r="BI631" s="1" t="str">
        <f t="shared" si="12"/>
        <v>ITEM73#KBN2_11=FALSE</v>
      </c>
    </row>
    <row r="632" spans="1:61" ht="9.75" hidden="1" customHeight="1">
      <c r="A632" s="141"/>
      <c r="B632" s="142"/>
      <c r="C632" s="142"/>
      <c r="D632" s="142"/>
      <c r="E632" s="142"/>
      <c r="F632" s="142"/>
      <c r="G632" s="142"/>
      <c r="H632" s="142"/>
      <c r="I632" s="142"/>
      <c r="J632" s="252"/>
      <c r="K632" s="159"/>
      <c r="L632" s="253"/>
      <c r="M632" s="253"/>
      <c r="N632" s="253"/>
      <c r="O632" s="253"/>
      <c r="P632" s="253"/>
      <c r="Q632" s="160"/>
      <c r="R632" s="159"/>
      <c r="S632" s="109"/>
      <c r="T632" s="109"/>
      <c r="U632" s="109"/>
      <c r="V632" s="109"/>
      <c r="W632" s="109"/>
      <c r="X632" s="109"/>
      <c r="Y632" s="109"/>
      <c r="Z632" s="109"/>
      <c r="AA632" s="109"/>
      <c r="AB632" s="109"/>
      <c r="AC632" s="109"/>
      <c r="AD632" s="109"/>
      <c r="AE632" s="109"/>
      <c r="AF632" s="109"/>
      <c r="AG632" s="109"/>
      <c r="AH632" s="109"/>
      <c r="AI632" s="109"/>
      <c r="AJ632" s="109"/>
      <c r="AK632" s="109"/>
      <c r="AL632" s="109"/>
      <c r="AM632" s="214"/>
      <c r="BF632" s="1" t="b">
        <f>IF($K631="○",TRUE,IF($K631="",FALSE,"INPUT_ERROR"))</f>
        <v>0</v>
      </c>
      <c r="BG632" s="1" t="s">
        <v>294</v>
      </c>
      <c r="BH632" s="1">
        <v>74</v>
      </c>
      <c r="BI632" s="1" t="str">
        <f t="shared" si="12"/>
        <v>ITEM74#KBN2_11=FALSE</v>
      </c>
    </row>
    <row r="633" spans="1:61" ht="9.75" hidden="1" customHeight="1">
      <c r="A633" s="141"/>
      <c r="B633" s="142"/>
      <c r="C633" s="142"/>
      <c r="D633" s="142"/>
      <c r="E633" s="142"/>
      <c r="F633" s="142"/>
      <c r="G633" s="142"/>
      <c r="H633" s="142"/>
      <c r="I633" s="142"/>
      <c r="J633" s="144" t="s">
        <v>37</v>
      </c>
      <c r="K633" s="159"/>
      <c r="L633" s="82" t="s">
        <v>196</v>
      </c>
      <c r="M633" s="82"/>
      <c r="N633" s="82"/>
      <c r="O633" s="160" t="s">
        <v>197</v>
      </c>
      <c r="P633" s="151"/>
      <c r="Q633" s="151"/>
      <c r="R633" s="151"/>
      <c r="S633" s="151"/>
      <c r="T633" s="151"/>
      <c r="U633" s="151"/>
      <c r="V633" s="151"/>
      <c r="W633" s="151"/>
      <c r="X633" s="151"/>
      <c r="Y633" s="151"/>
      <c r="Z633" s="151"/>
      <c r="AA633" s="151"/>
      <c r="AB633" s="151"/>
      <c r="AC633" s="151"/>
      <c r="AD633" s="151"/>
      <c r="AE633" s="151"/>
      <c r="AF633" s="151"/>
      <c r="AG633" s="151"/>
      <c r="AH633" s="151"/>
      <c r="AI633" s="151"/>
      <c r="AJ633" s="151"/>
      <c r="AK633" s="151"/>
      <c r="AL633" s="82" t="s">
        <v>198</v>
      </c>
      <c r="AM633" s="138"/>
      <c r="BF633" s="1" t="b">
        <f>IF($R631="○",TRUE,IF($R631="",FALSE,"INPUT_ERROR"))</f>
        <v>0</v>
      </c>
      <c r="BG633" s="1" t="s">
        <v>294</v>
      </c>
      <c r="BH633" s="1">
        <v>75</v>
      </c>
      <c r="BI633" s="1" t="str">
        <f t="shared" si="12"/>
        <v>ITEM75#KBN2_11=FALSE</v>
      </c>
    </row>
    <row r="634" spans="1:61" ht="9.75" hidden="1" customHeight="1">
      <c r="A634" s="123"/>
      <c r="B634" s="124"/>
      <c r="C634" s="124"/>
      <c r="D634" s="124"/>
      <c r="E634" s="124"/>
      <c r="F634" s="124"/>
      <c r="G634" s="124"/>
      <c r="H634" s="124"/>
      <c r="I634" s="124"/>
      <c r="J634" s="161"/>
      <c r="K634" s="162"/>
      <c r="L634" s="98"/>
      <c r="M634" s="98"/>
      <c r="N634" s="98"/>
      <c r="O634" s="163"/>
      <c r="P634" s="128"/>
      <c r="Q634" s="128"/>
      <c r="R634" s="128"/>
      <c r="S634" s="128"/>
      <c r="T634" s="128"/>
      <c r="U634" s="128"/>
      <c r="V634" s="128"/>
      <c r="W634" s="128"/>
      <c r="X634" s="128"/>
      <c r="Y634" s="128"/>
      <c r="Z634" s="128"/>
      <c r="AA634" s="128"/>
      <c r="AB634" s="128"/>
      <c r="AC634" s="128"/>
      <c r="AD634" s="128"/>
      <c r="AE634" s="128"/>
      <c r="AF634" s="128"/>
      <c r="AG634" s="128"/>
      <c r="AH634" s="128"/>
      <c r="AI634" s="128"/>
      <c r="AJ634" s="128"/>
      <c r="AK634" s="128"/>
      <c r="AL634" s="98"/>
      <c r="AM634" s="156"/>
      <c r="BF634" s="1" t="b">
        <f>IF($K633="○",TRUE,IF($K633="",FALSE,"INPUT_ERROR"))</f>
        <v>0</v>
      </c>
      <c r="BG634" s="1" t="s">
        <v>294</v>
      </c>
      <c r="BH634" s="1">
        <v>76</v>
      </c>
      <c r="BI634" s="1" t="str">
        <f t="shared" si="12"/>
        <v>ITEM76#KBN2_11=FALSE</v>
      </c>
    </row>
    <row r="635" spans="1:61" ht="9.75" hidden="1" customHeight="1">
      <c r="A635" s="120" t="s">
        <v>265</v>
      </c>
      <c r="B635" s="121"/>
      <c r="C635" s="121"/>
      <c r="D635" s="121"/>
      <c r="E635" s="121"/>
      <c r="F635" s="121"/>
      <c r="G635" s="121"/>
      <c r="H635" s="121"/>
      <c r="I635" s="122"/>
      <c r="J635" s="150"/>
      <c r="K635" s="151"/>
      <c r="L635" s="151"/>
      <c r="M635" s="151"/>
      <c r="N635" s="151"/>
      <c r="O635" s="151"/>
      <c r="P635" s="151"/>
      <c r="Q635" s="151"/>
      <c r="R635" s="151"/>
      <c r="S635" s="151"/>
      <c r="T635" s="151"/>
      <c r="U635" s="151"/>
      <c r="V635" s="151"/>
      <c r="W635" s="151"/>
      <c r="X635" s="151"/>
      <c r="Y635" s="151"/>
      <c r="Z635" s="151"/>
      <c r="AA635" s="151"/>
      <c r="AB635" s="151"/>
      <c r="AC635" s="151"/>
      <c r="AD635" s="151"/>
      <c r="AE635" s="151"/>
      <c r="AF635" s="151"/>
      <c r="AG635" s="151"/>
      <c r="AH635" s="151"/>
      <c r="AI635" s="151"/>
      <c r="AJ635" s="151"/>
      <c r="AK635" s="151"/>
      <c r="AL635" s="151"/>
      <c r="AM635" s="152"/>
      <c r="BG635" s="1" t="s">
        <v>294</v>
      </c>
      <c r="BH635" s="1">
        <v>77</v>
      </c>
      <c r="BI635" s="1" t="str">
        <f>"ITEM"&amp;BH635&amp; BG635 &amp;"="&amp;  IF(TRIM($P633)="","",$P633)</f>
        <v>ITEM77#KBN2_11=</v>
      </c>
    </row>
    <row r="636" spans="1:61" ht="9.75" hidden="1" customHeight="1">
      <c r="A636" s="141"/>
      <c r="B636" s="142"/>
      <c r="C636" s="142"/>
      <c r="D636" s="142"/>
      <c r="E636" s="142"/>
      <c r="F636" s="142"/>
      <c r="G636" s="142"/>
      <c r="H636" s="142"/>
      <c r="I636" s="143"/>
      <c r="J636" s="150"/>
      <c r="K636" s="151"/>
      <c r="L636" s="151"/>
      <c r="M636" s="151"/>
      <c r="N636" s="151"/>
      <c r="O636" s="151"/>
      <c r="P636" s="151"/>
      <c r="Q636" s="151"/>
      <c r="R636" s="151"/>
      <c r="S636" s="151"/>
      <c r="T636" s="151"/>
      <c r="U636" s="151"/>
      <c r="V636" s="151"/>
      <c r="W636" s="151"/>
      <c r="X636" s="151"/>
      <c r="Y636" s="151"/>
      <c r="Z636" s="151"/>
      <c r="AA636" s="151"/>
      <c r="AB636" s="151"/>
      <c r="AC636" s="151"/>
      <c r="AD636" s="151"/>
      <c r="AE636" s="151"/>
      <c r="AF636" s="151"/>
      <c r="AG636" s="151"/>
      <c r="AH636" s="151"/>
      <c r="AI636" s="151"/>
      <c r="AJ636" s="151"/>
      <c r="AK636" s="151"/>
      <c r="AL636" s="151"/>
      <c r="AM636" s="152"/>
      <c r="BG636" s="1" t="s">
        <v>294</v>
      </c>
      <c r="BH636" s="1">
        <v>78</v>
      </c>
      <c r="BI636" s="1" t="str">
        <f>"ITEM"&amp;BH636&amp; BG636 &amp;"="&amp; IF(TRIM($J635)="","",$J635)</f>
        <v>ITEM78#KBN2_11=</v>
      </c>
    </row>
    <row r="637" spans="1:61" ht="9.75" hidden="1" customHeight="1">
      <c r="A637" s="123"/>
      <c r="B637" s="124"/>
      <c r="C637" s="124"/>
      <c r="D637" s="124"/>
      <c r="E637" s="124"/>
      <c r="F637" s="124"/>
      <c r="G637" s="124"/>
      <c r="H637" s="124"/>
      <c r="I637" s="125"/>
      <c r="J637" s="150"/>
      <c r="K637" s="151"/>
      <c r="L637" s="151"/>
      <c r="M637" s="151"/>
      <c r="N637" s="151"/>
      <c r="O637" s="151"/>
      <c r="P637" s="151"/>
      <c r="Q637" s="151"/>
      <c r="R637" s="151"/>
      <c r="S637" s="151"/>
      <c r="T637" s="151"/>
      <c r="U637" s="151"/>
      <c r="V637" s="151"/>
      <c r="W637" s="151"/>
      <c r="X637" s="151"/>
      <c r="Y637" s="151"/>
      <c r="Z637" s="151"/>
      <c r="AA637" s="151"/>
      <c r="AB637" s="151"/>
      <c r="AC637" s="151"/>
      <c r="AD637" s="151"/>
      <c r="AE637" s="151"/>
      <c r="AF637" s="151"/>
      <c r="AG637" s="151"/>
      <c r="AH637" s="151"/>
      <c r="AI637" s="151"/>
      <c r="AJ637" s="151"/>
      <c r="AK637" s="151"/>
      <c r="AL637" s="151"/>
      <c r="AM637" s="152"/>
      <c r="BH637" s="1" t="s">
        <v>28</v>
      </c>
    </row>
    <row r="638" spans="1:61" ht="9.75" hidden="1" customHeight="1">
      <c r="A638" s="153" t="s">
        <v>266</v>
      </c>
      <c r="B638" s="153"/>
      <c r="C638" s="153"/>
      <c r="D638" s="153"/>
      <c r="E638" s="153"/>
      <c r="F638" s="153"/>
      <c r="G638" s="153"/>
      <c r="H638" s="153"/>
      <c r="I638" s="153"/>
      <c r="J638" s="136"/>
      <c r="K638" s="126"/>
      <c r="L638" s="126"/>
      <c r="M638" s="126"/>
      <c r="N638" s="126"/>
      <c r="O638" s="126"/>
      <c r="P638" s="126"/>
      <c r="Q638" s="126"/>
      <c r="R638" s="126"/>
      <c r="S638" s="126"/>
      <c r="T638" s="126"/>
      <c r="U638" s="126"/>
      <c r="V638" s="126"/>
      <c r="W638" s="126"/>
      <c r="X638" s="126"/>
      <c r="Y638" s="126"/>
      <c r="Z638" s="126"/>
      <c r="AA638" s="126"/>
      <c r="AB638" s="126"/>
      <c r="AC638" s="126"/>
      <c r="AD638" s="126"/>
      <c r="AE638" s="126"/>
      <c r="AF638" s="126"/>
      <c r="AG638" s="126"/>
      <c r="AH638" s="126"/>
      <c r="AI638" s="126"/>
      <c r="AJ638" s="126"/>
      <c r="AK638" s="126"/>
      <c r="AL638" s="126"/>
      <c r="AM638" s="127"/>
      <c r="BG638" s="1" t="s">
        <v>294</v>
      </c>
      <c r="BH638" s="1">
        <v>79</v>
      </c>
      <c r="BI638" s="1" t="str">
        <f>"ITEM"&amp;BH638&amp; BG638 &amp;"="&amp; IF(TRIM($J638)="","",$J638)</f>
        <v>ITEM79#KBN2_11=</v>
      </c>
    </row>
    <row r="639" spans="1:61" ht="9.75" hidden="1" customHeight="1">
      <c r="A639" s="153"/>
      <c r="B639" s="153"/>
      <c r="C639" s="153"/>
      <c r="D639" s="153"/>
      <c r="E639" s="153"/>
      <c r="F639" s="153"/>
      <c r="G639" s="153"/>
      <c r="H639" s="153"/>
      <c r="I639" s="153"/>
      <c r="J639" s="150"/>
      <c r="K639" s="151"/>
      <c r="L639" s="151"/>
      <c r="M639" s="151"/>
      <c r="N639" s="151"/>
      <c r="O639" s="151"/>
      <c r="P639" s="151"/>
      <c r="Q639" s="151"/>
      <c r="R639" s="151"/>
      <c r="S639" s="151"/>
      <c r="T639" s="151"/>
      <c r="U639" s="151"/>
      <c r="V639" s="151"/>
      <c r="W639" s="151"/>
      <c r="X639" s="151"/>
      <c r="Y639" s="151"/>
      <c r="Z639" s="151"/>
      <c r="AA639" s="151"/>
      <c r="AB639" s="151"/>
      <c r="AC639" s="151"/>
      <c r="AD639" s="151"/>
      <c r="AE639" s="151"/>
      <c r="AF639" s="151"/>
      <c r="AG639" s="151"/>
      <c r="AH639" s="151"/>
      <c r="AI639" s="151"/>
      <c r="AJ639" s="151"/>
      <c r="AK639" s="151"/>
      <c r="AL639" s="151"/>
      <c r="AM639" s="152"/>
      <c r="BH639" s="1" t="s">
        <v>28</v>
      </c>
    </row>
    <row r="640" spans="1:61" ht="9.75" hidden="1" customHeight="1">
      <c r="A640" s="153"/>
      <c r="B640" s="153"/>
      <c r="C640" s="153"/>
      <c r="D640" s="153"/>
      <c r="E640" s="153"/>
      <c r="F640" s="153"/>
      <c r="G640" s="153"/>
      <c r="H640" s="153"/>
      <c r="I640" s="153"/>
      <c r="J640" s="150"/>
      <c r="K640" s="151"/>
      <c r="L640" s="151"/>
      <c r="M640" s="151"/>
      <c r="N640" s="151"/>
      <c r="O640" s="151"/>
      <c r="P640" s="151"/>
      <c r="Q640" s="151"/>
      <c r="R640" s="151"/>
      <c r="S640" s="151"/>
      <c r="T640" s="151"/>
      <c r="U640" s="151"/>
      <c r="V640" s="151"/>
      <c r="W640" s="151"/>
      <c r="X640" s="151"/>
      <c r="Y640" s="151"/>
      <c r="Z640" s="151"/>
      <c r="AA640" s="151"/>
      <c r="AB640" s="151"/>
      <c r="AC640" s="151"/>
      <c r="AD640" s="151"/>
      <c r="AE640" s="151"/>
      <c r="AF640" s="151"/>
      <c r="AG640" s="151"/>
      <c r="AH640" s="151"/>
      <c r="AI640" s="151"/>
      <c r="AJ640" s="151"/>
      <c r="AK640" s="151"/>
      <c r="AL640" s="151"/>
      <c r="AM640" s="152"/>
      <c r="BH640" s="1" t="s">
        <v>28</v>
      </c>
    </row>
    <row r="641" spans="1:61" ht="9.75" hidden="1" customHeight="1">
      <c r="A641" s="250" t="s">
        <v>267</v>
      </c>
      <c r="B641" s="250"/>
      <c r="C641" s="141" t="s">
        <v>268</v>
      </c>
      <c r="D641" s="142"/>
      <c r="E641" s="142"/>
      <c r="F641" s="142"/>
      <c r="G641" s="142"/>
      <c r="H641" s="142"/>
      <c r="I641" s="143"/>
      <c r="J641" s="158"/>
      <c r="K641" s="154"/>
      <c r="L641" s="154"/>
      <c r="M641" s="154"/>
      <c r="N641" s="154"/>
      <c r="O641" s="154"/>
      <c r="P641" s="154"/>
      <c r="Q641" s="154"/>
      <c r="R641" s="154"/>
      <c r="S641" s="154"/>
      <c r="T641" s="154"/>
      <c r="U641" s="154"/>
      <c r="V641" s="154" t="s">
        <v>36</v>
      </c>
      <c r="W641" s="154"/>
      <c r="X641" s="154"/>
      <c r="Y641" s="154"/>
      <c r="Z641" s="154"/>
      <c r="AA641" s="154"/>
      <c r="AB641" s="154"/>
      <c r="AC641" s="154"/>
      <c r="AD641" s="154"/>
      <c r="AE641" s="154"/>
      <c r="AF641" s="154"/>
      <c r="AG641" s="154"/>
      <c r="AH641" s="154"/>
      <c r="AI641" s="154"/>
      <c r="AJ641" s="154"/>
      <c r="AK641" s="154"/>
      <c r="AL641" s="154"/>
      <c r="AM641" s="155"/>
      <c r="BE641" s="1" t="str">
        <f ca="1">MID(CELL("address",$CI$2),2,2)</f>
        <v>CI</v>
      </c>
      <c r="BF641" s="1" t="str">
        <f>IF(TRIM($K642)="","",IF(ISERROR(MATCH($K642,$CI$3:$CI$4,0)),"INPUT_ERROR",MATCH($K642,$CI$3:$CI$4,0)))</f>
        <v/>
      </c>
      <c r="BG641" s="1" t="s">
        <v>294</v>
      </c>
      <c r="BH641" s="1">
        <v>80</v>
      </c>
      <c r="BI641" s="1" t="str">
        <f>"ITEM"&amp; BH641&amp; BG641 &amp;"="&amp; $BF641</f>
        <v>ITEM80#KBN2_11=</v>
      </c>
    </row>
    <row r="642" spans="1:61" ht="9.75" hidden="1" customHeight="1">
      <c r="A642" s="250"/>
      <c r="B642" s="250"/>
      <c r="C642" s="141"/>
      <c r="D642" s="142"/>
      <c r="E642" s="142"/>
      <c r="F642" s="142"/>
      <c r="G642" s="142"/>
      <c r="H642" s="142"/>
      <c r="I642" s="143"/>
      <c r="J642" s="144" t="s">
        <v>37</v>
      </c>
      <c r="K642" s="145"/>
      <c r="L642" s="145"/>
      <c r="M642" s="145"/>
      <c r="N642" s="145"/>
      <c r="O642" s="145"/>
      <c r="P642" s="145"/>
      <c r="Q642" s="145"/>
      <c r="R642" s="82" t="s">
        <v>38</v>
      </c>
      <c r="S642" s="82"/>
      <c r="T642" s="82"/>
      <c r="U642" s="82"/>
      <c r="V642" s="82" t="s">
        <v>269</v>
      </c>
      <c r="W642" s="82"/>
      <c r="X642" s="82"/>
      <c r="Y642" s="82"/>
      <c r="Z642" s="82"/>
      <c r="AA642" s="82" t="s">
        <v>270</v>
      </c>
      <c r="AB642" s="82"/>
      <c r="AC642" s="82"/>
      <c r="AD642" s="82"/>
      <c r="AE642" s="82"/>
      <c r="AF642" s="82"/>
      <c r="AG642" s="82"/>
      <c r="AH642" s="82"/>
      <c r="AI642" s="82"/>
      <c r="AJ642" s="82"/>
      <c r="AK642" s="82"/>
      <c r="AL642" s="82"/>
      <c r="AM642" s="138"/>
      <c r="BH642" s="1" t="s">
        <v>28</v>
      </c>
    </row>
    <row r="643" spans="1:61" ht="9.75" hidden="1" customHeight="1">
      <c r="A643" s="250"/>
      <c r="B643" s="250"/>
      <c r="C643" s="141"/>
      <c r="D643" s="142"/>
      <c r="E643" s="142"/>
      <c r="F643" s="142"/>
      <c r="G643" s="142"/>
      <c r="H643" s="142"/>
      <c r="I643" s="143"/>
      <c r="J643" s="144"/>
      <c r="K643" s="145"/>
      <c r="L643" s="145"/>
      <c r="M643" s="145"/>
      <c r="N643" s="145"/>
      <c r="O643" s="145"/>
      <c r="P643" s="145"/>
      <c r="Q643" s="145"/>
      <c r="R643" s="82"/>
      <c r="S643" s="82"/>
      <c r="T643" s="82"/>
      <c r="U643" s="82"/>
      <c r="V643" s="82"/>
      <c r="W643" s="82"/>
      <c r="X643" s="82"/>
      <c r="Y643" s="82"/>
      <c r="Z643" s="82"/>
      <c r="AA643" s="82"/>
      <c r="AB643" s="82"/>
      <c r="AC643" s="82"/>
      <c r="AD643" s="82"/>
      <c r="AE643" s="82"/>
      <c r="AF643" s="82"/>
      <c r="AG643" s="82"/>
      <c r="AH643" s="82"/>
      <c r="AI643" s="82"/>
      <c r="AJ643" s="82"/>
      <c r="AK643" s="82"/>
      <c r="AL643" s="82"/>
      <c r="AM643" s="138"/>
      <c r="BH643" s="1" t="s">
        <v>28</v>
      </c>
    </row>
    <row r="644" spans="1:61" ht="9.75" hidden="1" customHeight="1">
      <c r="A644" s="250"/>
      <c r="B644" s="250"/>
      <c r="C644" s="123"/>
      <c r="D644" s="124"/>
      <c r="E644" s="124"/>
      <c r="F644" s="124"/>
      <c r="G644" s="124"/>
      <c r="H644" s="124"/>
      <c r="I644" s="125"/>
      <c r="J644" s="157"/>
      <c r="K644" s="98"/>
      <c r="L644" s="98"/>
      <c r="M644" s="98"/>
      <c r="N644" s="98"/>
      <c r="O644" s="98"/>
      <c r="P644" s="98"/>
      <c r="Q644" s="98"/>
      <c r="R644" s="98"/>
      <c r="S644" s="98"/>
      <c r="T644" s="98"/>
      <c r="U644" s="98"/>
      <c r="V644" s="98"/>
      <c r="W644" s="98"/>
      <c r="X644" s="98"/>
      <c r="Y644" s="98"/>
      <c r="Z644" s="98"/>
      <c r="AA644" s="98"/>
      <c r="AB644" s="98"/>
      <c r="AC644" s="98"/>
      <c r="AD644" s="98"/>
      <c r="AE644" s="98"/>
      <c r="AF644" s="98"/>
      <c r="AG644" s="98"/>
      <c r="AH644" s="98"/>
      <c r="AI644" s="98"/>
      <c r="AJ644" s="98"/>
      <c r="AK644" s="98"/>
      <c r="AL644" s="98"/>
      <c r="AM644" s="156"/>
      <c r="BH644" s="1" t="s">
        <v>28</v>
      </c>
    </row>
    <row r="645" spans="1:61" ht="9.75" hidden="1" customHeight="1">
      <c r="A645" s="250"/>
      <c r="B645" s="250"/>
      <c r="C645" s="120" t="s">
        <v>271</v>
      </c>
      <c r="D645" s="121"/>
      <c r="E645" s="121"/>
      <c r="F645" s="121"/>
      <c r="G645" s="121"/>
      <c r="H645" s="121"/>
      <c r="I645" s="122"/>
      <c r="J645" s="260"/>
      <c r="K645" s="260"/>
      <c r="L645" s="260"/>
      <c r="M645" s="260"/>
      <c r="N645" s="260"/>
      <c r="O645" s="260"/>
      <c r="P645" s="260"/>
      <c r="Q645" s="260"/>
      <c r="R645" s="260"/>
      <c r="S645" s="260"/>
      <c r="T645" s="260"/>
      <c r="U645" s="260"/>
      <c r="V645" s="260"/>
      <c r="W645" s="260"/>
      <c r="X645" s="260"/>
      <c r="Y645" s="260"/>
      <c r="Z645" s="260"/>
      <c r="AA645" s="260"/>
      <c r="AB645" s="260"/>
      <c r="AC645" s="260"/>
      <c r="AD645" s="260"/>
      <c r="AE645" s="260"/>
      <c r="AF645" s="260"/>
      <c r="AG645" s="260"/>
      <c r="AH645" s="260"/>
      <c r="AI645" s="260"/>
      <c r="AJ645" s="260"/>
      <c r="AK645" s="260"/>
      <c r="AL645" s="260"/>
      <c r="AM645" s="260"/>
      <c r="BG645" s="1" t="s">
        <v>294</v>
      </c>
      <c r="BH645" s="1">
        <v>81</v>
      </c>
      <c r="BI645" s="1" t="str">
        <f>"ITEM"&amp;BH645&amp; BG645 &amp;"="&amp; IF(TRIM($J645)="","",$J645)</f>
        <v>ITEM81#KBN2_11=</v>
      </c>
    </row>
    <row r="646" spans="1:61" ht="9.75" hidden="1" customHeight="1">
      <c r="A646" s="250"/>
      <c r="B646" s="250"/>
      <c r="C646" s="141"/>
      <c r="D646" s="142"/>
      <c r="E646" s="142"/>
      <c r="F646" s="142"/>
      <c r="G646" s="142"/>
      <c r="H646" s="142"/>
      <c r="I646" s="143"/>
      <c r="J646" s="27"/>
      <c r="K646" s="27"/>
      <c r="L646" s="27"/>
      <c r="M646" s="27"/>
      <c r="N646" s="27"/>
      <c r="O646" s="27"/>
      <c r="P646" s="27"/>
      <c r="Q646" s="27"/>
      <c r="R646" s="27"/>
      <c r="S646" s="27"/>
      <c r="T646" s="27"/>
      <c r="U646" s="27"/>
      <c r="V646" s="27"/>
      <c r="W646" s="27"/>
      <c r="X646" s="27"/>
      <c r="Y646" s="27"/>
      <c r="Z646" s="27"/>
      <c r="AA646" s="27"/>
      <c r="AB646" s="27"/>
      <c r="AC646" s="27"/>
      <c r="AD646" s="27"/>
      <c r="AE646" s="27"/>
      <c r="AF646" s="27"/>
      <c r="AG646" s="27"/>
      <c r="AH646" s="27"/>
      <c r="AI646" s="27"/>
      <c r="AJ646" s="27"/>
      <c r="AK646" s="27"/>
      <c r="AL646" s="27"/>
      <c r="AM646" s="27"/>
      <c r="BH646" s="1" t="s">
        <v>28</v>
      </c>
    </row>
    <row r="647" spans="1:61" ht="9.75" hidden="1" customHeight="1">
      <c r="A647" s="250"/>
      <c r="B647" s="250"/>
      <c r="C647" s="123"/>
      <c r="D647" s="124"/>
      <c r="E647" s="124"/>
      <c r="F647" s="124"/>
      <c r="G647" s="124"/>
      <c r="H647" s="124"/>
      <c r="I647" s="125"/>
      <c r="J647" s="27"/>
      <c r="K647" s="27"/>
      <c r="L647" s="27"/>
      <c r="M647" s="27"/>
      <c r="N647" s="27"/>
      <c r="O647" s="27"/>
      <c r="P647" s="27"/>
      <c r="Q647" s="27"/>
      <c r="R647" s="27"/>
      <c r="S647" s="27"/>
      <c r="T647" s="27"/>
      <c r="U647" s="27"/>
      <c r="V647" s="27"/>
      <c r="W647" s="27"/>
      <c r="X647" s="27"/>
      <c r="Y647" s="27"/>
      <c r="Z647" s="27"/>
      <c r="AA647" s="27"/>
      <c r="AB647" s="27"/>
      <c r="AC647" s="27"/>
      <c r="AD647" s="27"/>
      <c r="AE647" s="27"/>
      <c r="AF647" s="27"/>
      <c r="AG647" s="27"/>
      <c r="AH647" s="27"/>
      <c r="AI647" s="27"/>
      <c r="AJ647" s="27"/>
      <c r="AK647" s="27"/>
      <c r="AL647" s="27"/>
      <c r="AM647" s="27"/>
      <c r="BH647" s="1" t="s">
        <v>28</v>
      </c>
    </row>
    <row r="648" spans="1:61" ht="9.75" hidden="1" customHeight="1">
      <c r="A648" s="250"/>
      <c r="B648" s="250"/>
      <c r="C648" s="120" t="s">
        <v>272</v>
      </c>
      <c r="D648" s="121"/>
      <c r="E648" s="121"/>
      <c r="F648" s="121"/>
      <c r="G648" s="121"/>
      <c r="H648" s="121"/>
      <c r="I648" s="122"/>
      <c r="J648" s="136"/>
      <c r="K648" s="126"/>
      <c r="L648" s="126"/>
      <c r="M648" s="126"/>
      <c r="N648" s="126"/>
      <c r="O648" s="126"/>
      <c r="P648" s="126"/>
      <c r="Q648" s="126"/>
      <c r="R648" s="126"/>
      <c r="S648" s="126"/>
      <c r="T648" s="126"/>
      <c r="U648" s="126"/>
      <c r="V648" s="126"/>
      <c r="W648" s="126"/>
      <c r="X648" s="126"/>
      <c r="Y648" s="126"/>
      <c r="Z648" s="126"/>
      <c r="AA648" s="126"/>
      <c r="AB648" s="126"/>
      <c r="AC648" s="126"/>
      <c r="AD648" s="126"/>
      <c r="AE648" s="126"/>
      <c r="AF648" s="126"/>
      <c r="AG648" s="126"/>
      <c r="AH648" s="126"/>
      <c r="AI648" s="126"/>
      <c r="AJ648" s="126"/>
      <c r="AK648" s="126"/>
      <c r="AL648" s="126"/>
      <c r="AM648" s="127"/>
      <c r="BG648" s="1" t="s">
        <v>294</v>
      </c>
      <c r="BH648" s="1">
        <v>82</v>
      </c>
      <c r="BI648" s="1" t="str">
        <f>"ITEM"&amp;BH648&amp; BG648 &amp;"="&amp; IF(TRIM($J648)="","",$J648)</f>
        <v>ITEM82#KBN2_11=</v>
      </c>
    </row>
    <row r="649" spans="1:61" ht="9.75" hidden="1" customHeight="1">
      <c r="A649" s="250"/>
      <c r="B649" s="250"/>
      <c r="C649" s="141"/>
      <c r="D649" s="142"/>
      <c r="E649" s="142"/>
      <c r="F649" s="142"/>
      <c r="G649" s="142"/>
      <c r="H649" s="142"/>
      <c r="I649" s="143"/>
      <c r="J649" s="150"/>
      <c r="K649" s="151"/>
      <c r="L649" s="151"/>
      <c r="M649" s="151"/>
      <c r="N649" s="151"/>
      <c r="O649" s="151"/>
      <c r="P649" s="151"/>
      <c r="Q649" s="151"/>
      <c r="R649" s="151"/>
      <c r="S649" s="151"/>
      <c r="T649" s="151"/>
      <c r="U649" s="151"/>
      <c r="V649" s="151"/>
      <c r="W649" s="151"/>
      <c r="X649" s="151"/>
      <c r="Y649" s="151"/>
      <c r="Z649" s="151"/>
      <c r="AA649" s="151"/>
      <c r="AB649" s="151"/>
      <c r="AC649" s="151"/>
      <c r="AD649" s="151"/>
      <c r="AE649" s="151"/>
      <c r="AF649" s="151"/>
      <c r="AG649" s="151"/>
      <c r="AH649" s="151"/>
      <c r="AI649" s="151"/>
      <c r="AJ649" s="151"/>
      <c r="AK649" s="151"/>
      <c r="AL649" s="151"/>
      <c r="AM649" s="152"/>
      <c r="BH649" s="1" t="s">
        <v>28</v>
      </c>
    </row>
    <row r="650" spans="1:61" ht="9.75" hidden="1" customHeight="1" thickBot="1">
      <c r="A650" s="250"/>
      <c r="B650" s="250"/>
      <c r="C650" s="123"/>
      <c r="D650" s="124"/>
      <c r="E650" s="124"/>
      <c r="F650" s="124"/>
      <c r="G650" s="124"/>
      <c r="H650" s="124"/>
      <c r="I650" s="125"/>
      <c r="J650" s="137"/>
      <c r="K650" s="128"/>
      <c r="L650" s="128"/>
      <c r="M650" s="128"/>
      <c r="N650" s="128"/>
      <c r="O650" s="128"/>
      <c r="P650" s="128"/>
      <c r="Q650" s="128"/>
      <c r="R650" s="128"/>
      <c r="S650" s="128"/>
      <c r="T650" s="128"/>
      <c r="U650" s="128"/>
      <c r="V650" s="128"/>
      <c r="W650" s="128"/>
      <c r="X650" s="128"/>
      <c r="Y650" s="128"/>
      <c r="Z650" s="128"/>
      <c r="AA650" s="128"/>
      <c r="AB650" s="128"/>
      <c r="AC650" s="128"/>
      <c r="AD650" s="128"/>
      <c r="AE650" s="128"/>
      <c r="AF650" s="128"/>
      <c r="AG650" s="128"/>
      <c r="AH650" s="128"/>
      <c r="AI650" s="128"/>
      <c r="AJ650" s="128"/>
      <c r="AK650" s="128"/>
      <c r="AL650" s="128"/>
      <c r="AM650" s="129"/>
      <c r="BH650" s="1" t="s">
        <v>28</v>
      </c>
    </row>
    <row r="651" spans="1:61" ht="9.75" hidden="1" customHeight="1">
      <c r="A651" s="254" t="s">
        <v>295</v>
      </c>
      <c r="B651" s="255"/>
      <c r="C651" s="255"/>
      <c r="D651" s="255"/>
      <c r="E651" s="255"/>
      <c r="F651" s="255"/>
      <c r="G651" s="255"/>
      <c r="H651" s="255"/>
      <c r="I651" s="256"/>
      <c r="J651" s="233"/>
      <c r="K651" s="234"/>
      <c r="L651" s="234"/>
      <c r="M651" s="234"/>
      <c r="N651" s="234"/>
      <c r="O651" s="234"/>
      <c r="P651" s="234"/>
      <c r="Q651" s="234"/>
      <c r="R651" s="234"/>
      <c r="S651" s="234"/>
      <c r="T651" s="234"/>
      <c r="U651" s="234"/>
      <c r="V651" s="234"/>
      <c r="W651" s="234"/>
      <c r="X651" s="234"/>
      <c r="Y651" s="234"/>
      <c r="Z651" s="234"/>
      <c r="AA651" s="234"/>
      <c r="AB651" s="234"/>
      <c r="AC651" s="234"/>
      <c r="AD651" s="234"/>
      <c r="AE651" s="234"/>
      <c r="AF651" s="234"/>
      <c r="AG651" s="234"/>
      <c r="AH651" s="234"/>
      <c r="AI651" s="234"/>
      <c r="AJ651" s="234"/>
      <c r="AK651" s="234"/>
      <c r="AL651" s="234"/>
      <c r="AM651" s="235"/>
      <c r="BG651" s="1" t="s">
        <v>296</v>
      </c>
      <c r="BH651" s="1">
        <v>64</v>
      </c>
      <c r="BI651" s="1" t="str">
        <f>"ITEM"&amp;BH651&amp; BG651 &amp;"="&amp; IF(TRIM($J651)="","",$J651)</f>
        <v>ITEM64#KBN2_12=</v>
      </c>
    </row>
    <row r="652" spans="1:61" ht="9.75" hidden="1" customHeight="1" thickBot="1">
      <c r="A652" s="230"/>
      <c r="B652" s="231"/>
      <c r="C652" s="231"/>
      <c r="D652" s="231"/>
      <c r="E652" s="231"/>
      <c r="F652" s="231"/>
      <c r="G652" s="231"/>
      <c r="H652" s="231"/>
      <c r="I652" s="232"/>
      <c r="J652" s="236"/>
      <c r="K652" s="237"/>
      <c r="L652" s="237"/>
      <c r="M652" s="237"/>
      <c r="N652" s="237"/>
      <c r="O652" s="237"/>
      <c r="P652" s="237"/>
      <c r="Q652" s="237"/>
      <c r="R652" s="237"/>
      <c r="S652" s="237"/>
      <c r="T652" s="237"/>
      <c r="U652" s="237"/>
      <c r="V652" s="237"/>
      <c r="W652" s="237"/>
      <c r="X652" s="237"/>
      <c r="Y652" s="237"/>
      <c r="Z652" s="237"/>
      <c r="AA652" s="237"/>
      <c r="AB652" s="237"/>
      <c r="AC652" s="237"/>
      <c r="AD652" s="237"/>
      <c r="AE652" s="237"/>
      <c r="AF652" s="237"/>
      <c r="AG652" s="237"/>
      <c r="AH652" s="237"/>
      <c r="AI652" s="237"/>
      <c r="AJ652" s="237"/>
      <c r="AK652" s="237"/>
      <c r="AL652" s="237"/>
      <c r="AM652" s="238"/>
      <c r="BH652" s="1" t="s">
        <v>28</v>
      </c>
    </row>
    <row r="653" spans="1:61" ht="9.75" hidden="1" customHeight="1">
      <c r="A653" s="120" t="s">
        <v>248</v>
      </c>
      <c r="B653" s="121"/>
      <c r="C653" s="121"/>
      <c r="D653" s="121"/>
      <c r="E653" s="121"/>
      <c r="F653" s="121"/>
      <c r="G653" s="121"/>
      <c r="H653" s="121"/>
      <c r="I653" s="122"/>
      <c r="J653" s="239"/>
      <c r="K653" s="239"/>
      <c r="L653" s="239"/>
      <c r="M653" s="239"/>
      <c r="N653" s="239"/>
      <c r="O653" s="239"/>
      <c r="P653" s="239"/>
      <c r="Q653" s="239"/>
      <c r="R653" s="239"/>
      <c r="S653" s="239"/>
      <c r="T653" s="239"/>
      <c r="U653" s="239"/>
      <c r="V653" s="239"/>
      <c r="W653" s="239"/>
      <c r="X653" s="239"/>
      <c r="Y653" s="239"/>
      <c r="Z653" s="239"/>
      <c r="AA653" s="239"/>
      <c r="AB653" s="239"/>
      <c r="AC653" s="239"/>
      <c r="AD653" s="239"/>
      <c r="AE653" s="239"/>
      <c r="AF653" s="239"/>
      <c r="AG653" s="239"/>
      <c r="AH653" s="239"/>
      <c r="AI653" s="239"/>
      <c r="AJ653" s="239"/>
      <c r="AK653" s="239"/>
      <c r="AL653" s="239"/>
      <c r="AM653" s="239"/>
      <c r="BG653" s="1" t="s">
        <v>296</v>
      </c>
      <c r="BH653" s="1">
        <v>65</v>
      </c>
      <c r="BI653" s="1" t="str">
        <f>"ITEM"&amp;BH653&amp; BG653 &amp;"="&amp; IF(TRIM($J653)="","",$J653)</f>
        <v>ITEM65#KBN2_12=</v>
      </c>
    </row>
    <row r="654" spans="1:61" ht="9.75" hidden="1" customHeight="1">
      <c r="A654" s="141"/>
      <c r="B654" s="142"/>
      <c r="C654" s="142"/>
      <c r="D654" s="142"/>
      <c r="E654" s="142"/>
      <c r="F654" s="142"/>
      <c r="G654" s="142"/>
      <c r="H654" s="142"/>
      <c r="I654" s="143"/>
      <c r="J654" s="27"/>
      <c r="K654" s="27"/>
      <c r="L654" s="27"/>
      <c r="M654" s="27"/>
      <c r="N654" s="27"/>
      <c r="O654" s="27"/>
      <c r="P654" s="27"/>
      <c r="Q654" s="27"/>
      <c r="R654" s="27"/>
      <c r="S654" s="27"/>
      <c r="T654" s="27"/>
      <c r="U654" s="27"/>
      <c r="V654" s="27"/>
      <c r="W654" s="27"/>
      <c r="X654" s="27"/>
      <c r="Y654" s="27"/>
      <c r="Z654" s="27"/>
      <c r="AA654" s="27"/>
      <c r="AB654" s="27"/>
      <c r="AC654" s="27"/>
      <c r="AD654" s="27"/>
      <c r="AE654" s="27"/>
      <c r="AF654" s="27"/>
      <c r="AG654" s="27"/>
      <c r="AH654" s="27"/>
      <c r="AI654" s="27"/>
      <c r="AJ654" s="27"/>
      <c r="AK654" s="27"/>
      <c r="AL654" s="27"/>
      <c r="AM654" s="27"/>
      <c r="BH654" s="1" t="s">
        <v>28</v>
      </c>
    </row>
    <row r="655" spans="1:61" ht="9.75" hidden="1" customHeight="1">
      <c r="A655" s="120" t="s">
        <v>249</v>
      </c>
      <c r="B655" s="121"/>
      <c r="C655" s="121"/>
      <c r="D655" s="121"/>
      <c r="E655" s="121"/>
      <c r="F655" s="121"/>
      <c r="G655" s="121"/>
      <c r="H655" s="121"/>
      <c r="I655" s="122"/>
      <c r="J655" s="158"/>
      <c r="K655" s="154"/>
      <c r="L655" s="154"/>
      <c r="M655" s="154"/>
      <c r="N655" s="154"/>
      <c r="O655" s="154"/>
      <c r="P655" s="154"/>
      <c r="Q655" s="154"/>
      <c r="R655" s="154"/>
      <c r="S655" s="154"/>
      <c r="T655" s="154"/>
      <c r="U655" s="154"/>
      <c r="V655" s="154" t="s">
        <v>36</v>
      </c>
      <c r="W655" s="154"/>
      <c r="X655" s="154"/>
      <c r="Y655" s="154"/>
      <c r="Z655" s="154"/>
      <c r="AA655" s="154"/>
      <c r="AB655" s="154"/>
      <c r="AC655" s="154"/>
      <c r="AD655" s="154"/>
      <c r="AE655" s="154"/>
      <c r="AF655" s="154"/>
      <c r="AG655" s="154"/>
      <c r="AH655" s="154"/>
      <c r="AI655" s="154"/>
      <c r="AJ655" s="154"/>
      <c r="AK655" s="154"/>
      <c r="AL655" s="154"/>
      <c r="AM655" s="155"/>
      <c r="BE655" s="1" t="str">
        <f ca="1">MID(CELL("address",$CG$2),2,2)</f>
        <v>CG</v>
      </c>
      <c r="BF655" s="1" t="str">
        <f>IF(TRIM($K656)="","",IF(ISERROR(MATCH($K656,$CG$3:$CG$4,0)),"INPUT_ERROR",MATCH($K656,$CG$3:$CG$4,0)))</f>
        <v/>
      </c>
      <c r="BG655" s="1" t="s">
        <v>296</v>
      </c>
      <c r="BH655" s="1">
        <v>66</v>
      </c>
      <c r="BI655" s="1" t="str">
        <f>"ITEM"&amp; BH655&amp; BG655 &amp;"="&amp; $BF655</f>
        <v>ITEM66#KBN2_12=</v>
      </c>
    </row>
    <row r="656" spans="1:61" ht="9.75" hidden="1" customHeight="1">
      <c r="A656" s="141"/>
      <c r="B656" s="142"/>
      <c r="C656" s="142"/>
      <c r="D656" s="142"/>
      <c r="E656" s="142"/>
      <c r="F656" s="142"/>
      <c r="G656" s="142"/>
      <c r="H656" s="142"/>
      <c r="I656" s="143"/>
      <c r="J656" s="144" t="s">
        <v>37</v>
      </c>
      <c r="K656" s="145"/>
      <c r="L656" s="145"/>
      <c r="M656" s="145"/>
      <c r="N656" s="145"/>
      <c r="O656" s="145"/>
      <c r="P656" s="145"/>
      <c r="Q656" s="145"/>
      <c r="R656" s="145"/>
      <c r="S656" s="145"/>
      <c r="T656" s="82" t="s">
        <v>38</v>
      </c>
      <c r="U656" s="82"/>
      <c r="V656" s="82" t="s">
        <v>250</v>
      </c>
      <c r="W656" s="82"/>
      <c r="X656" s="82"/>
      <c r="Y656" s="82"/>
      <c r="Z656" s="82"/>
      <c r="AA656" s="82"/>
      <c r="AB656" s="82"/>
      <c r="AC656" s="82"/>
      <c r="AD656" s="82"/>
      <c r="AE656" s="82"/>
      <c r="AF656" s="82"/>
      <c r="AG656" s="82"/>
      <c r="AH656" s="82"/>
      <c r="AI656" s="82"/>
      <c r="AJ656" s="82"/>
      <c r="AK656" s="82"/>
      <c r="AL656" s="82"/>
      <c r="AM656" s="138"/>
    </row>
    <row r="657" spans="1:61" ht="9.75" hidden="1" customHeight="1">
      <c r="A657" s="141"/>
      <c r="B657" s="142"/>
      <c r="C657" s="142"/>
      <c r="D657" s="142"/>
      <c r="E657" s="142"/>
      <c r="F657" s="142"/>
      <c r="G657" s="142"/>
      <c r="H657" s="142"/>
      <c r="I657" s="143"/>
      <c r="J657" s="144"/>
      <c r="K657" s="145"/>
      <c r="L657" s="145"/>
      <c r="M657" s="145"/>
      <c r="N657" s="145"/>
      <c r="O657" s="145"/>
      <c r="P657" s="145"/>
      <c r="Q657" s="145"/>
      <c r="R657" s="145"/>
      <c r="S657" s="145"/>
      <c r="T657" s="82"/>
      <c r="U657" s="82"/>
      <c r="V657" s="82" t="s">
        <v>251</v>
      </c>
      <c r="W657" s="82"/>
      <c r="X657" s="82"/>
      <c r="Y657" s="82"/>
      <c r="Z657" s="82"/>
      <c r="AA657" s="82"/>
      <c r="AB657" s="82"/>
      <c r="AC657" s="82"/>
      <c r="AD657" s="82"/>
      <c r="AE657" s="82"/>
      <c r="AF657" s="82"/>
      <c r="AG657" s="82"/>
      <c r="AH657" s="82"/>
      <c r="AI657" s="82"/>
      <c r="AJ657" s="82"/>
      <c r="AK657" s="82"/>
      <c r="AL657" s="82"/>
      <c r="AM657" s="138"/>
    </row>
    <row r="658" spans="1:61" ht="9.75" hidden="1" customHeight="1">
      <c r="A658" s="141"/>
      <c r="B658" s="142"/>
      <c r="C658" s="142"/>
      <c r="D658" s="142"/>
      <c r="E658" s="142"/>
      <c r="F658" s="142"/>
      <c r="G658" s="142"/>
      <c r="H658" s="142"/>
      <c r="I658" s="143"/>
      <c r="J658" s="157"/>
      <c r="K658" s="98"/>
      <c r="L658" s="98"/>
      <c r="M658" s="98"/>
      <c r="N658" s="98"/>
      <c r="O658" s="98"/>
      <c r="P658" s="98"/>
      <c r="Q658" s="98"/>
      <c r="R658" s="98"/>
      <c r="S658" s="98"/>
      <c r="T658" s="98"/>
      <c r="U658" s="98"/>
      <c r="V658" s="98"/>
      <c r="W658" s="98"/>
      <c r="X658" s="98"/>
      <c r="Y658" s="98"/>
      <c r="Z658" s="98"/>
      <c r="AA658" s="98"/>
      <c r="AB658" s="98"/>
      <c r="AC658" s="98"/>
      <c r="AD658" s="98"/>
      <c r="AE658" s="98"/>
      <c r="AF658" s="98"/>
      <c r="AG658" s="98"/>
      <c r="AH658" s="98"/>
      <c r="AI658" s="98"/>
      <c r="AJ658" s="98"/>
      <c r="AK658" s="98"/>
      <c r="AL658" s="98"/>
      <c r="AM658" s="156"/>
    </row>
    <row r="659" spans="1:61" ht="9.75" hidden="1" customHeight="1">
      <c r="A659" s="141"/>
      <c r="B659" s="142"/>
      <c r="C659" s="143"/>
      <c r="D659" s="120" t="s">
        <v>252</v>
      </c>
      <c r="E659" s="121"/>
      <c r="F659" s="121"/>
      <c r="G659" s="121"/>
      <c r="H659" s="121"/>
      <c r="I659" s="122"/>
      <c r="J659" s="158"/>
      <c r="K659" s="154"/>
      <c r="L659" s="154"/>
      <c r="M659" s="154"/>
      <c r="N659" s="154"/>
      <c r="O659" s="154"/>
      <c r="P659" s="154"/>
      <c r="Q659" s="154"/>
      <c r="R659" s="154"/>
      <c r="S659" s="154"/>
      <c r="T659" s="154"/>
      <c r="U659" s="154"/>
      <c r="V659" s="154" t="s">
        <v>36</v>
      </c>
      <c r="W659" s="154"/>
      <c r="X659" s="154"/>
      <c r="Y659" s="154"/>
      <c r="Z659" s="154"/>
      <c r="AA659" s="154"/>
      <c r="AB659" s="154"/>
      <c r="AC659" s="154"/>
      <c r="AD659" s="154"/>
      <c r="AE659" s="154"/>
      <c r="AF659" s="154"/>
      <c r="AG659" s="154"/>
      <c r="AH659" s="154"/>
      <c r="AI659" s="154"/>
      <c r="AJ659" s="154"/>
      <c r="AK659" s="154"/>
      <c r="AL659" s="154"/>
      <c r="AM659" s="155"/>
      <c r="BE659" s="1" t="str">
        <f ca="1">MID(CELL("address",$CB$2),2,2)</f>
        <v>CB</v>
      </c>
      <c r="BF659" s="1" t="str">
        <f>IF(TRIM($K661)="","",IF(ISERROR(MATCH($K661,$CB$3:$CB$7,0)),"INPUT_ERROR",MATCH($K661,$CB$3:$CB$7,0)))</f>
        <v/>
      </c>
      <c r="BG659" s="1" t="s">
        <v>296</v>
      </c>
      <c r="BH659" s="1">
        <v>67</v>
      </c>
      <c r="BI659" s="1" t="str">
        <f>"ITEM"&amp; BH659&amp; BG659 &amp;"="&amp; $BF659</f>
        <v>ITEM67#KBN2_12=</v>
      </c>
    </row>
    <row r="660" spans="1:61" ht="9.75" hidden="1" customHeight="1">
      <c r="A660" s="141"/>
      <c r="B660" s="142"/>
      <c r="C660" s="143"/>
      <c r="D660" s="141"/>
      <c r="E660" s="142"/>
      <c r="F660" s="142"/>
      <c r="G660" s="142"/>
      <c r="H660" s="142"/>
      <c r="I660" s="143"/>
      <c r="J660" s="189"/>
      <c r="K660" s="82"/>
      <c r="L660" s="82"/>
      <c r="M660" s="82"/>
      <c r="N660" s="82"/>
      <c r="O660" s="82"/>
      <c r="P660" s="82"/>
      <c r="Q660" s="82"/>
      <c r="R660" s="82"/>
      <c r="S660" s="82"/>
      <c r="T660" s="82"/>
      <c r="U660" s="82"/>
      <c r="V660" s="82" t="s">
        <v>163</v>
      </c>
      <c r="W660" s="82"/>
      <c r="X660" s="82"/>
      <c r="Y660" s="82"/>
      <c r="Z660" s="82"/>
      <c r="AA660" s="82"/>
      <c r="AB660" s="82"/>
      <c r="AC660" s="82"/>
      <c r="AD660" s="82"/>
      <c r="AE660" s="82"/>
      <c r="AF660" s="82"/>
      <c r="AG660" s="82"/>
      <c r="AH660" s="82"/>
      <c r="AI660" s="82"/>
      <c r="AJ660" s="82"/>
      <c r="AK660" s="82"/>
      <c r="AL660" s="82"/>
      <c r="AM660" s="138"/>
      <c r="BH660" s="1" t="s">
        <v>28</v>
      </c>
    </row>
    <row r="661" spans="1:61" ht="9.75" hidden="1" customHeight="1">
      <c r="A661" s="141"/>
      <c r="B661" s="142"/>
      <c r="C661" s="143"/>
      <c r="D661" s="141"/>
      <c r="E661" s="142"/>
      <c r="F661" s="142"/>
      <c r="G661" s="142"/>
      <c r="H661" s="142"/>
      <c r="I661" s="143"/>
      <c r="J661" s="144" t="s">
        <v>37</v>
      </c>
      <c r="K661" s="145"/>
      <c r="L661" s="145"/>
      <c r="M661" s="145"/>
      <c r="N661" s="145"/>
      <c r="O661" s="145"/>
      <c r="P661" s="145"/>
      <c r="Q661" s="145"/>
      <c r="R661" s="145"/>
      <c r="S661" s="145"/>
      <c r="T661" s="82" t="s">
        <v>38</v>
      </c>
      <c r="U661" s="82"/>
      <c r="V661" s="82" t="s">
        <v>253</v>
      </c>
      <c r="W661" s="82"/>
      <c r="X661" s="82"/>
      <c r="Y661" s="82"/>
      <c r="Z661" s="82"/>
      <c r="AA661" s="82"/>
      <c r="AB661" s="82"/>
      <c r="AC661" s="82"/>
      <c r="AD661" s="82"/>
      <c r="AE661" s="82"/>
      <c r="AF661" s="82"/>
      <c r="AG661" s="82"/>
      <c r="AH661" s="82"/>
      <c r="AI661" s="82"/>
      <c r="AJ661" s="82"/>
      <c r="AK661" s="82"/>
      <c r="AL661" s="82"/>
      <c r="AM661" s="138"/>
      <c r="BH661" s="1" t="s">
        <v>28</v>
      </c>
    </row>
    <row r="662" spans="1:61" ht="9.75" hidden="1" customHeight="1">
      <c r="A662" s="141"/>
      <c r="B662" s="142"/>
      <c r="C662" s="143"/>
      <c r="D662" s="141"/>
      <c r="E662" s="142"/>
      <c r="F662" s="142"/>
      <c r="G662" s="142"/>
      <c r="H662" s="142"/>
      <c r="I662" s="143"/>
      <c r="J662" s="144"/>
      <c r="K662" s="145"/>
      <c r="L662" s="145"/>
      <c r="M662" s="145"/>
      <c r="N662" s="145"/>
      <c r="O662" s="145"/>
      <c r="P662" s="145"/>
      <c r="Q662" s="145"/>
      <c r="R662" s="145"/>
      <c r="S662" s="145"/>
      <c r="T662" s="82"/>
      <c r="U662" s="82"/>
      <c r="V662" s="82" t="s">
        <v>254</v>
      </c>
      <c r="W662" s="82"/>
      <c r="X662" s="82"/>
      <c r="Y662" s="82"/>
      <c r="Z662" s="82"/>
      <c r="AA662" s="82"/>
      <c r="AB662" s="82"/>
      <c r="AC662" s="82"/>
      <c r="AD662" s="82"/>
      <c r="AE662" s="82"/>
      <c r="AF662" s="82"/>
      <c r="AG662" s="82"/>
      <c r="AH662" s="82"/>
      <c r="AI662" s="82"/>
      <c r="AJ662" s="82"/>
      <c r="AK662" s="82"/>
      <c r="AL662" s="82"/>
      <c r="AM662" s="138"/>
      <c r="BH662" s="1" t="s">
        <v>28</v>
      </c>
    </row>
    <row r="663" spans="1:61" ht="9.75" hidden="1" customHeight="1">
      <c r="A663" s="141"/>
      <c r="B663" s="142"/>
      <c r="C663" s="143"/>
      <c r="D663" s="141"/>
      <c r="E663" s="142"/>
      <c r="F663" s="142"/>
      <c r="G663" s="142"/>
      <c r="H663" s="142"/>
      <c r="I663" s="143"/>
      <c r="J663" s="189"/>
      <c r="K663" s="82"/>
      <c r="L663" s="82"/>
      <c r="M663" s="82"/>
      <c r="N663" s="82"/>
      <c r="O663" s="82"/>
      <c r="P663" s="82"/>
      <c r="Q663" s="82"/>
      <c r="R663" s="82"/>
      <c r="S663" s="82"/>
      <c r="T663" s="82"/>
      <c r="U663" s="82"/>
      <c r="V663" s="82" t="s">
        <v>255</v>
      </c>
      <c r="W663" s="82"/>
      <c r="X663" s="82"/>
      <c r="Y663" s="82"/>
      <c r="Z663" s="82"/>
      <c r="AA663" s="82"/>
      <c r="AB663" s="82"/>
      <c r="AC663" s="82"/>
      <c r="AD663" s="82"/>
      <c r="AE663" s="82"/>
      <c r="AF663" s="82"/>
      <c r="AG663" s="82"/>
      <c r="AH663" s="82"/>
      <c r="AI663" s="82"/>
      <c r="AJ663" s="82"/>
      <c r="AK663" s="82"/>
      <c r="AL663" s="82"/>
      <c r="AM663" s="138"/>
      <c r="BH663" s="1" t="s">
        <v>28</v>
      </c>
    </row>
    <row r="664" spans="1:61" ht="9.75" hidden="1" customHeight="1">
      <c r="A664" s="141"/>
      <c r="B664" s="142"/>
      <c r="C664" s="143"/>
      <c r="D664" s="123"/>
      <c r="E664" s="124"/>
      <c r="F664" s="124"/>
      <c r="G664" s="124"/>
      <c r="H664" s="124"/>
      <c r="I664" s="125"/>
      <c r="J664" s="157"/>
      <c r="K664" s="98"/>
      <c r="L664" s="98"/>
      <c r="M664" s="98"/>
      <c r="N664" s="98"/>
      <c r="O664" s="98"/>
      <c r="P664" s="98"/>
      <c r="Q664" s="98"/>
      <c r="R664" s="98"/>
      <c r="S664" s="98"/>
      <c r="T664" s="98"/>
      <c r="U664" s="98"/>
      <c r="V664" s="98" t="s">
        <v>256</v>
      </c>
      <c r="W664" s="98"/>
      <c r="X664" s="98"/>
      <c r="Y664" s="98"/>
      <c r="Z664" s="98"/>
      <c r="AA664" s="98"/>
      <c r="AB664" s="98"/>
      <c r="AC664" s="98"/>
      <c r="AD664" s="98"/>
      <c r="AE664" s="98"/>
      <c r="AF664" s="98"/>
      <c r="AG664" s="98"/>
      <c r="AH664" s="98"/>
      <c r="AI664" s="98"/>
      <c r="AJ664" s="98"/>
      <c r="AK664" s="98"/>
      <c r="AL664" s="98"/>
      <c r="AM664" s="156"/>
      <c r="BH664" s="1" t="s">
        <v>28</v>
      </c>
    </row>
    <row r="665" spans="1:61" ht="9.75" hidden="1" customHeight="1">
      <c r="A665" s="141"/>
      <c r="B665" s="142"/>
      <c r="C665" s="143"/>
      <c r="D665" s="120" t="s">
        <v>257</v>
      </c>
      <c r="E665" s="121"/>
      <c r="F665" s="121"/>
      <c r="G665" s="121"/>
      <c r="H665" s="121"/>
      <c r="I665" s="122"/>
      <c r="J665" s="136"/>
      <c r="K665" s="126"/>
      <c r="L665" s="126"/>
      <c r="M665" s="126"/>
      <c r="N665" s="126"/>
      <c r="O665" s="126"/>
      <c r="P665" s="126"/>
      <c r="Q665" s="126"/>
      <c r="R665" s="126"/>
      <c r="S665" s="126"/>
      <c r="T665" s="126"/>
      <c r="U665" s="126"/>
      <c r="V665" s="126"/>
      <c r="W665" s="126"/>
      <c r="X665" s="126"/>
      <c r="Y665" s="126"/>
      <c r="Z665" s="126"/>
      <c r="AA665" s="126"/>
      <c r="AB665" s="126"/>
      <c r="AC665" s="126"/>
      <c r="AD665" s="126"/>
      <c r="AE665" s="126"/>
      <c r="AF665" s="126"/>
      <c r="AG665" s="126"/>
      <c r="AH665" s="126"/>
      <c r="AI665" s="126"/>
      <c r="AJ665" s="126"/>
      <c r="AK665" s="126"/>
      <c r="AL665" s="126"/>
      <c r="AM665" s="127"/>
      <c r="BG665" s="1" t="s">
        <v>296</v>
      </c>
      <c r="BH665" s="1">
        <v>68</v>
      </c>
      <c r="BI665" s="1" t="str">
        <f>"ITEM"&amp;BH665&amp; BG665 &amp;"="&amp; IF(TRIM($J665)="","",$J665)</f>
        <v>ITEM68#KBN2_12=</v>
      </c>
    </row>
    <row r="666" spans="1:61" ht="9.75" hidden="1" customHeight="1">
      <c r="A666" s="141"/>
      <c r="B666" s="142"/>
      <c r="C666" s="143"/>
      <c r="D666" s="141"/>
      <c r="E666" s="142"/>
      <c r="F666" s="142"/>
      <c r="G666" s="142"/>
      <c r="H666" s="142"/>
      <c r="I666" s="143"/>
      <c r="J666" s="150"/>
      <c r="K666" s="151"/>
      <c r="L666" s="151"/>
      <c r="M666" s="151"/>
      <c r="N666" s="151"/>
      <c r="O666" s="151"/>
      <c r="P666" s="151"/>
      <c r="Q666" s="151"/>
      <c r="R666" s="151"/>
      <c r="S666" s="151"/>
      <c r="T666" s="151"/>
      <c r="U666" s="151"/>
      <c r="V666" s="151"/>
      <c r="W666" s="151"/>
      <c r="X666" s="151"/>
      <c r="Y666" s="151"/>
      <c r="Z666" s="151"/>
      <c r="AA666" s="151"/>
      <c r="AB666" s="151"/>
      <c r="AC666" s="151"/>
      <c r="AD666" s="151"/>
      <c r="AE666" s="151"/>
      <c r="AF666" s="151"/>
      <c r="AG666" s="151"/>
      <c r="AH666" s="151"/>
      <c r="AI666" s="151"/>
      <c r="AJ666" s="151"/>
      <c r="AK666" s="151"/>
      <c r="AL666" s="151"/>
      <c r="AM666" s="152"/>
      <c r="BH666" s="1" t="s">
        <v>28</v>
      </c>
    </row>
    <row r="667" spans="1:61" ht="9.75" hidden="1" customHeight="1">
      <c r="A667" s="141"/>
      <c r="B667" s="142"/>
      <c r="C667" s="143"/>
      <c r="D667" s="123"/>
      <c r="E667" s="124"/>
      <c r="F667" s="124"/>
      <c r="G667" s="124"/>
      <c r="H667" s="124"/>
      <c r="I667" s="125"/>
      <c r="J667" s="150"/>
      <c r="K667" s="151"/>
      <c r="L667" s="151"/>
      <c r="M667" s="151"/>
      <c r="N667" s="151"/>
      <c r="O667" s="151"/>
      <c r="P667" s="151"/>
      <c r="Q667" s="151"/>
      <c r="R667" s="151"/>
      <c r="S667" s="151"/>
      <c r="T667" s="151"/>
      <c r="U667" s="151"/>
      <c r="V667" s="151"/>
      <c r="W667" s="151"/>
      <c r="X667" s="151"/>
      <c r="Y667" s="151"/>
      <c r="Z667" s="151"/>
      <c r="AA667" s="151"/>
      <c r="AB667" s="151"/>
      <c r="AC667" s="151"/>
      <c r="AD667" s="151"/>
      <c r="AE667" s="151"/>
      <c r="AF667" s="151"/>
      <c r="AG667" s="151"/>
      <c r="AH667" s="151"/>
      <c r="AI667" s="151"/>
      <c r="AJ667" s="151"/>
      <c r="AK667" s="151"/>
      <c r="AL667" s="151"/>
      <c r="AM667" s="152"/>
    </row>
    <row r="668" spans="1:61" ht="9.75" hidden="1" customHeight="1">
      <c r="A668" s="141"/>
      <c r="B668" s="142"/>
      <c r="C668" s="143"/>
      <c r="D668" s="120" t="s">
        <v>199</v>
      </c>
      <c r="E668" s="121"/>
      <c r="F668" s="121"/>
      <c r="G668" s="121"/>
      <c r="H668" s="121"/>
      <c r="I668" s="122"/>
      <c r="J668" s="136"/>
      <c r="K668" s="126"/>
      <c r="L668" s="126"/>
      <c r="M668" s="126"/>
      <c r="N668" s="126"/>
      <c r="O668" s="126"/>
      <c r="P668" s="126"/>
      <c r="Q668" s="126"/>
      <c r="R668" s="126"/>
      <c r="S668" s="126"/>
      <c r="T668" s="126"/>
      <c r="U668" s="126"/>
      <c r="V668" s="126"/>
      <c r="W668" s="126"/>
      <c r="X668" s="126"/>
      <c r="Y668" s="126"/>
      <c r="Z668" s="126"/>
      <c r="AA668" s="126"/>
      <c r="AB668" s="126"/>
      <c r="AC668" s="126"/>
      <c r="AD668" s="126"/>
      <c r="AE668" s="126"/>
      <c r="AF668" s="126"/>
      <c r="AG668" s="126"/>
      <c r="AH668" s="126"/>
      <c r="AI668" s="126"/>
      <c r="AJ668" s="126"/>
      <c r="AK668" s="126"/>
      <c r="AL668" s="126"/>
      <c r="AM668" s="127"/>
      <c r="BG668" s="1" t="s">
        <v>296</v>
      </c>
      <c r="BH668" s="1">
        <v>69</v>
      </c>
      <c r="BI668" s="1" t="str">
        <f>"ITEM"&amp;BH668&amp; BG668 &amp;"="&amp; IF(TRIM($J668)="","",$J668)</f>
        <v>ITEM69#KBN2_12=</v>
      </c>
    </row>
    <row r="669" spans="1:61" ht="9.75" hidden="1" customHeight="1">
      <c r="A669" s="141"/>
      <c r="B669" s="142"/>
      <c r="C669" s="143"/>
      <c r="D669" s="141"/>
      <c r="E669" s="142"/>
      <c r="F669" s="142"/>
      <c r="G669" s="142"/>
      <c r="H669" s="142"/>
      <c r="I669" s="143"/>
      <c r="J669" s="150"/>
      <c r="K669" s="151"/>
      <c r="L669" s="151"/>
      <c r="M669" s="151"/>
      <c r="N669" s="151"/>
      <c r="O669" s="151"/>
      <c r="P669" s="151"/>
      <c r="Q669" s="151"/>
      <c r="R669" s="151"/>
      <c r="S669" s="151"/>
      <c r="T669" s="151"/>
      <c r="U669" s="151"/>
      <c r="V669" s="151"/>
      <c r="W669" s="151"/>
      <c r="X669" s="151"/>
      <c r="Y669" s="151"/>
      <c r="Z669" s="151"/>
      <c r="AA669" s="151"/>
      <c r="AB669" s="151"/>
      <c r="AC669" s="151"/>
      <c r="AD669" s="151"/>
      <c r="AE669" s="151"/>
      <c r="AF669" s="151"/>
      <c r="AG669" s="151"/>
      <c r="AH669" s="151"/>
      <c r="AI669" s="151"/>
      <c r="AJ669" s="151"/>
      <c r="AK669" s="151"/>
      <c r="AL669" s="151"/>
      <c r="AM669" s="152"/>
      <c r="BH669" s="1" t="s">
        <v>28</v>
      </c>
    </row>
    <row r="670" spans="1:61" ht="9.75" hidden="1" customHeight="1">
      <c r="A670" s="123"/>
      <c r="B670" s="124"/>
      <c r="C670" s="125"/>
      <c r="D670" s="123"/>
      <c r="E670" s="124"/>
      <c r="F670" s="124"/>
      <c r="G670" s="124"/>
      <c r="H670" s="124"/>
      <c r="I670" s="125"/>
      <c r="J670" s="137"/>
      <c r="K670" s="128"/>
      <c r="L670" s="128"/>
      <c r="M670" s="128"/>
      <c r="N670" s="128"/>
      <c r="O670" s="128"/>
      <c r="P670" s="128"/>
      <c r="Q670" s="128"/>
      <c r="R670" s="128"/>
      <c r="S670" s="128"/>
      <c r="T670" s="128"/>
      <c r="U670" s="128"/>
      <c r="V670" s="128"/>
      <c r="W670" s="128"/>
      <c r="X670" s="128"/>
      <c r="Y670" s="128"/>
      <c r="Z670" s="128"/>
      <c r="AA670" s="128"/>
      <c r="AB670" s="128"/>
      <c r="AC670" s="128"/>
      <c r="AD670" s="128"/>
      <c r="AE670" s="128"/>
      <c r="AF670" s="128"/>
      <c r="AG670" s="128"/>
      <c r="AH670" s="128"/>
      <c r="AI670" s="128"/>
      <c r="AJ670" s="128"/>
      <c r="AK670" s="128"/>
      <c r="AL670" s="128"/>
      <c r="AM670" s="129"/>
    </row>
    <row r="671" spans="1:61" ht="9.75" hidden="1" customHeight="1">
      <c r="A671" s="120" t="s">
        <v>258</v>
      </c>
      <c r="B671" s="121"/>
      <c r="C671" s="121"/>
      <c r="D671" s="121"/>
      <c r="E671" s="121"/>
      <c r="F671" s="121"/>
      <c r="G671" s="121"/>
      <c r="H671" s="121"/>
      <c r="I671" s="122"/>
      <c r="J671" s="158"/>
      <c r="K671" s="154"/>
      <c r="L671" s="154"/>
      <c r="M671" s="154"/>
      <c r="N671" s="154"/>
      <c r="O671" s="154"/>
      <c r="P671" s="154"/>
      <c r="Q671" s="154"/>
      <c r="R671" s="154"/>
      <c r="S671" s="154"/>
      <c r="T671" s="154"/>
      <c r="U671" s="154"/>
      <c r="V671" s="154" t="s">
        <v>36</v>
      </c>
      <c r="W671" s="154"/>
      <c r="X671" s="154"/>
      <c r="Y671" s="154"/>
      <c r="Z671" s="154"/>
      <c r="AA671" s="154"/>
      <c r="AB671" s="154"/>
      <c r="AC671" s="154"/>
      <c r="AD671" s="154"/>
      <c r="AE671" s="154"/>
      <c r="AF671" s="154"/>
      <c r="AG671" s="154"/>
      <c r="AH671" s="154"/>
      <c r="AI671" s="154"/>
      <c r="AJ671" s="154"/>
      <c r="AK671" s="154"/>
      <c r="AL671" s="154"/>
      <c r="AM671" s="155"/>
      <c r="BE671" s="1" t="str">
        <f ca="1">MID(CELL("address",$CH$2),2,2)</f>
        <v>CH</v>
      </c>
      <c r="BF671" s="1" t="str">
        <f>IF(TRIM($K672)="","",IF(ISERROR(MATCH($K672,$CH$3:$CH$8,0)),"INPUT_ERROR",MATCH($K672,$CH$3:$CH$8,0)))</f>
        <v/>
      </c>
      <c r="BG671" s="1" t="s">
        <v>296</v>
      </c>
      <c r="BH671" s="1">
        <v>70</v>
      </c>
      <c r="BI671" s="1" t="str">
        <f>"ITEM"&amp; BH671&amp; BG671 &amp;"="&amp; $BF671</f>
        <v>ITEM70#KBN2_12=</v>
      </c>
    </row>
    <row r="672" spans="1:61" ht="9.75" hidden="1" customHeight="1">
      <c r="A672" s="141"/>
      <c r="B672" s="142"/>
      <c r="C672" s="142"/>
      <c r="D672" s="142"/>
      <c r="E672" s="142"/>
      <c r="F672" s="142"/>
      <c r="G672" s="142"/>
      <c r="H672" s="142"/>
      <c r="I672" s="143"/>
      <c r="J672" s="144" t="s">
        <v>37</v>
      </c>
      <c r="K672" s="145"/>
      <c r="L672" s="145"/>
      <c r="M672" s="145"/>
      <c r="N672" s="145"/>
      <c r="O672" s="145"/>
      <c r="P672" s="145"/>
      <c r="Q672" s="145"/>
      <c r="R672" s="145"/>
      <c r="S672" s="145"/>
      <c r="T672" s="82" t="s">
        <v>38</v>
      </c>
      <c r="U672" s="82"/>
      <c r="V672" s="82" t="s">
        <v>259</v>
      </c>
      <c r="W672" s="82"/>
      <c r="X672" s="82"/>
      <c r="Y672" s="82"/>
      <c r="Z672" s="82"/>
      <c r="AA672" s="82"/>
      <c r="AB672" s="82"/>
      <c r="AC672" s="82"/>
      <c r="AD672" s="82"/>
      <c r="AE672" s="82" t="s">
        <v>260</v>
      </c>
      <c r="AF672" s="82"/>
      <c r="AG672" s="82"/>
      <c r="AH672" s="82"/>
      <c r="AI672" s="82"/>
      <c r="AJ672" s="82"/>
      <c r="AK672" s="82"/>
      <c r="AL672" s="82"/>
      <c r="AM672" s="138"/>
      <c r="BH672" s="1" t="s">
        <v>28</v>
      </c>
    </row>
    <row r="673" spans="1:61" ht="9.75" hidden="1" customHeight="1">
      <c r="A673" s="141"/>
      <c r="B673" s="142"/>
      <c r="C673" s="142"/>
      <c r="D673" s="142"/>
      <c r="E673" s="142"/>
      <c r="F673" s="142"/>
      <c r="G673" s="142"/>
      <c r="H673" s="142"/>
      <c r="I673" s="143"/>
      <c r="J673" s="144"/>
      <c r="K673" s="145"/>
      <c r="L673" s="145"/>
      <c r="M673" s="145"/>
      <c r="N673" s="145"/>
      <c r="O673" s="145"/>
      <c r="P673" s="145"/>
      <c r="Q673" s="145"/>
      <c r="R673" s="145"/>
      <c r="S673" s="145"/>
      <c r="T673" s="82"/>
      <c r="U673" s="82"/>
      <c r="V673" s="82" t="s">
        <v>261</v>
      </c>
      <c r="W673" s="82"/>
      <c r="X673" s="82"/>
      <c r="Y673" s="82"/>
      <c r="Z673" s="82"/>
      <c r="AA673" s="82"/>
      <c r="AB673" s="82"/>
      <c r="AC673" s="82"/>
      <c r="AD673" s="82"/>
      <c r="AE673" s="82" t="s">
        <v>262</v>
      </c>
      <c r="AF673" s="82"/>
      <c r="AG673" s="82"/>
      <c r="AH673" s="82"/>
      <c r="AI673" s="82"/>
      <c r="AJ673" s="82"/>
      <c r="AK673" s="82"/>
      <c r="AL673" s="82"/>
      <c r="AM673" s="138"/>
      <c r="BH673" s="1" t="s">
        <v>28</v>
      </c>
    </row>
    <row r="674" spans="1:61" ht="9.75" hidden="1" customHeight="1">
      <c r="A674" s="141"/>
      <c r="B674" s="142"/>
      <c r="C674" s="142"/>
      <c r="D674" s="142"/>
      <c r="E674" s="142"/>
      <c r="F674" s="142"/>
      <c r="G674" s="142"/>
      <c r="H674" s="142"/>
      <c r="I674" s="143"/>
      <c r="J674" s="157"/>
      <c r="K674" s="98"/>
      <c r="L674" s="98"/>
      <c r="M674" s="98"/>
      <c r="N674" s="98"/>
      <c r="O674" s="98"/>
      <c r="P674" s="98"/>
      <c r="Q674" s="98"/>
      <c r="R674" s="98"/>
      <c r="S674" s="98"/>
      <c r="T674" s="98"/>
      <c r="U674" s="98"/>
      <c r="V674" s="98" t="s">
        <v>231</v>
      </c>
      <c r="W674" s="98"/>
      <c r="X674" s="98"/>
      <c r="Y674" s="98"/>
      <c r="Z674" s="98"/>
      <c r="AA674" s="98"/>
      <c r="AB674" s="98"/>
      <c r="AC674" s="98"/>
      <c r="AD674" s="98"/>
      <c r="AE674" s="98" t="s">
        <v>232</v>
      </c>
      <c r="AF674" s="98"/>
      <c r="AG674" s="98"/>
      <c r="AH674" s="98"/>
      <c r="AI674" s="98"/>
      <c r="AJ674" s="98"/>
      <c r="AK674" s="98"/>
      <c r="AL674" s="98"/>
      <c r="AM674" s="156"/>
      <c r="BH674" s="1" t="s">
        <v>28</v>
      </c>
    </row>
    <row r="675" spans="1:61" ht="9.75" hidden="1" customHeight="1">
      <c r="A675" s="120" t="s">
        <v>263</v>
      </c>
      <c r="B675" s="121"/>
      <c r="C675" s="121"/>
      <c r="D675" s="121"/>
      <c r="E675" s="121"/>
      <c r="F675" s="121"/>
      <c r="G675" s="121"/>
      <c r="H675" s="121"/>
      <c r="I675" s="121"/>
      <c r="J675" s="216" t="s">
        <v>37</v>
      </c>
      <c r="K675" s="217"/>
      <c r="L675" s="154" t="s">
        <v>216</v>
      </c>
      <c r="M675" s="154"/>
      <c r="N675" s="154"/>
      <c r="O675" s="154"/>
      <c r="P675" s="154"/>
      <c r="Q675" s="221" t="s">
        <v>37</v>
      </c>
      <c r="R675" s="217"/>
      <c r="S675" s="154" t="s">
        <v>215</v>
      </c>
      <c r="T675" s="154"/>
      <c r="U675" s="154"/>
      <c r="V675" s="154"/>
      <c r="W675" s="221" t="s">
        <v>37</v>
      </c>
      <c r="X675" s="217"/>
      <c r="Y675" s="83" t="s">
        <v>264</v>
      </c>
      <c r="Z675" s="83"/>
      <c r="AA675" s="83"/>
      <c r="AB675" s="83"/>
      <c r="AC675" s="83"/>
      <c r="AD675" s="83"/>
      <c r="AE675" s="83"/>
      <c r="AF675" s="83"/>
      <c r="AG675" s="83"/>
      <c r="AH675" s="83"/>
      <c r="AI675" s="83"/>
      <c r="AJ675" s="83"/>
      <c r="AK675" s="83"/>
      <c r="AL675" s="83"/>
      <c r="AM675" s="251"/>
      <c r="BF675" s="1" t="b">
        <f>IF($K675="○",TRUE,IF($K675="",FALSE,"INPUT_ERROR"))</f>
        <v>0</v>
      </c>
      <c r="BG675" s="1" t="s">
        <v>296</v>
      </c>
      <c r="BH675" s="1">
        <v>71</v>
      </c>
      <c r="BI675" s="1" t="str">
        <f t="shared" ref="BI675:BI680" si="13">"ITEM"&amp; BH675&amp; BG675 &amp;"="&amp; $BF675</f>
        <v>ITEM71#KBN2_12=FALSE</v>
      </c>
    </row>
    <row r="676" spans="1:61" ht="9.75" hidden="1" customHeight="1">
      <c r="A676" s="141"/>
      <c r="B676" s="142"/>
      <c r="C676" s="142"/>
      <c r="D676" s="142"/>
      <c r="E676" s="142"/>
      <c r="F676" s="142"/>
      <c r="G676" s="142"/>
      <c r="H676" s="142"/>
      <c r="I676" s="142"/>
      <c r="J676" s="144"/>
      <c r="K676" s="159"/>
      <c r="L676" s="82"/>
      <c r="M676" s="82"/>
      <c r="N676" s="82"/>
      <c r="O676" s="82"/>
      <c r="P676" s="82"/>
      <c r="Q676" s="160"/>
      <c r="R676" s="159"/>
      <c r="S676" s="82"/>
      <c r="T676" s="82"/>
      <c r="U676" s="82"/>
      <c r="V676" s="82"/>
      <c r="W676" s="160"/>
      <c r="X676" s="159"/>
      <c r="Y676" s="109"/>
      <c r="Z676" s="109"/>
      <c r="AA676" s="109"/>
      <c r="AB676" s="109"/>
      <c r="AC676" s="109"/>
      <c r="AD676" s="109"/>
      <c r="AE676" s="109"/>
      <c r="AF676" s="109"/>
      <c r="AG676" s="109"/>
      <c r="AH676" s="109"/>
      <c r="AI676" s="109"/>
      <c r="AJ676" s="109"/>
      <c r="AK676" s="109"/>
      <c r="AL676" s="109"/>
      <c r="AM676" s="214"/>
      <c r="BF676" s="1" t="b">
        <f>IF($R675="○",TRUE,IF($R675="",FALSE,"INPUT_ERROR"))</f>
        <v>0</v>
      </c>
      <c r="BG676" s="1" t="s">
        <v>296</v>
      </c>
      <c r="BH676" s="1">
        <v>72</v>
      </c>
      <c r="BI676" s="1" t="str">
        <f t="shared" si="13"/>
        <v>ITEM72#KBN2_12=FALSE</v>
      </c>
    </row>
    <row r="677" spans="1:61" ht="9.75" hidden="1" customHeight="1">
      <c r="A677" s="141"/>
      <c r="B677" s="142"/>
      <c r="C677" s="142"/>
      <c r="D677" s="142"/>
      <c r="E677" s="142"/>
      <c r="F677" s="142"/>
      <c r="G677" s="142"/>
      <c r="H677" s="142"/>
      <c r="I677" s="142"/>
      <c r="J677" s="252" t="s">
        <v>37</v>
      </c>
      <c r="K677" s="159"/>
      <c r="L677" s="253" t="s">
        <v>214</v>
      </c>
      <c r="M677" s="253"/>
      <c r="N677" s="253"/>
      <c r="O677" s="253"/>
      <c r="P677" s="253"/>
      <c r="Q677" s="160" t="s">
        <v>37</v>
      </c>
      <c r="R677" s="159"/>
      <c r="S677" s="109" t="s">
        <v>212</v>
      </c>
      <c r="T677" s="109"/>
      <c r="U677" s="109"/>
      <c r="V677" s="109"/>
      <c r="W677" s="109"/>
      <c r="X677" s="109"/>
      <c r="Y677" s="109"/>
      <c r="Z677" s="109"/>
      <c r="AA677" s="109"/>
      <c r="AB677" s="109"/>
      <c r="AC677" s="109"/>
      <c r="AD677" s="109"/>
      <c r="AE677" s="109"/>
      <c r="AF677" s="109"/>
      <c r="AG677" s="109"/>
      <c r="AH677" s="109"/>
      <c r="AI677" s="109"/>
      <c r="AJ677" s="109"/>
      <c r="AK677" s="109"/>
      <c r="AL677" s="109"/>
      <c r="AM677" s="214"/>
      <c r="BF677" s="1" t="b">
        <f>IF($X675="○",TRUE,IF($X675="",FALSE,"INPUT_ERROR"))</f>
        <v>0</v>
      </c>
      <c r="BG677" s="1" t="s">
        <v>296</v>
      </c>
      <c r="BH677" s="1">
        <v>73</v>
      </c>
      <c r="BI677" s="1" t="str">
        <f t="shared" si="13"/>
        <v>ITEM73#KBN2_12=FALSE</v>
      </c>
    </row>
    <row r="678" spans="1:61" ht="9.75" hidden="1" customHeight="1">
      <c r="A678" s="141"/>
      <c r="B678" s="142"/>
      <c r="C678" s="142"/>
      <c r="D678" s="142"/>
      <c r="E678" s="142"/>
      <c r="F678" s="142"/>
      <c r="G678" s="142"/>
      <c r="H678" s="142"/>
      <c r="I678" s="142"/>
      <c r="J678" s="252"/>
      <c r="K678" s="159"/>
      <c r="L678" s="253"/>
      <c r="M678" s="253"/>
      <c r="N678" s="253"/>
      <c r="O678" s="253"/>
      <c r="P678" s="253"/>
      <c r="Q678" s="160"/>
      <c r="R678" s="159"/>
      <c r="S678" s="109"/>
      <c r="T678" s="109"/>
      <c r="U678" s="109"/>
      <c r="V678" s="109"/>
      <c r="W678" s="109"/>
      <c r="X678" s="109"/>
      <c r="Y678" s="109"/>
      <c r="Z678" s="109"/>
      <c r="AA678" s="109"/>
      <c r="AB678" s="109"/>
      <c r="AC678" s="109"/>
      <c r="AD678" s="109"/>
      <c r="AE678" s="109"/>
      <c r="AF678" s="109"/>
      <c r="AG678" s="109"/>
      <c r="AH678" s="109"/>
      <c r="AI678" s="109"/>
      <c r="AJ678" s="109"/>
      <c r="AK678" s="109"/>
      <c r="AL678" s="109"/>
      <c r="AM678" s="214"/>
      <c r="BF678" s="1" t="b">
        <f>IF($K677="○",TRUE,IF($K677="",FALSE,"INPUT_ERROR"))</f>
        <v>0</v>
      </c>
      <c r="BG678" s="1" t="s">
        <v>296</v>
      </c>
      <c r="BH678" s="1">
        <v>74</v>
      </c>
      <c r="BI678" s="1" t="str">
        <f t="shared" si="13"/>
        <v>ITEM74#KBN2_12=FALSE</v>
      </c>
    </row>
    <row r="679" spans="1:61" ht="9.75" hidden="1" customHeight="1">
      <c r="A679" s="141"/>
      <c r="B679" s="142"/>
      <c r="C679" s="142"/>
      <c r="D679" s="142"/>
      <c r="E679" s="142"/>
      <c r="F679" s="142"/>
      <c r="G679" s="142"/>
      <c r="H679" s="142"/>
      <c r="I679" s="142"/>
      <c r="J679" s="144" t="s">
        <v>37</v>
      </c>
      <c r="K679" s="159"/>
      <c r="L679" s="82" t="s">
        <v>196</v>
      </c>
      <c r="M679" s="82"/>
      <c r="N679" s="82"/>
      <c r="O679" s="160" t="s">
        <v>197</v>
      </c>
      <c r="P679" s="151"/>
      <c r="Q679" s="151"/>
      <c r="R679" s="151"/>
      <c r="S679" s="151"/>
      <c r="T679" s="151"/>
      <c r="U679" s="151"/>
      <c r="V679" s="151"/>
      <c r="W679" s="151"/>
      <c r="X679" s="151"/>
      <c r="Y679" s="151"/>
      <c r="Z679" s="151"/>
      <c r="AA679" s="151"/>
      <c r="AB679" s="151"/>
      <c r="AC679" s="151"/>
      <c r="AD679" s="151"/>
      <c r="AE679" s="151"/>
      <c r="AF679" s="151"/>
      <c r="AG679" s="151"/>
      <c r="AH679" s="151"/>
      <c r="AI679" s="151"/>
      <c r="AJ679" s="151"/>
      <c r="AK679" s="151"/>
      <c r="AL679" s="82" t="s">
        <v>198</v>
      </c>
      <c r="AM679" s="138"/>
      <c r="BF679" s="1" t="b">
        <f>IF($R677="○",TRUE,IF($R677="",FALSE,"INPUT_ERROR"))</f>
        <v>0</v>
      </c>
      <c r="BG679" s="1" t="s">
        <v>296</v>
      </c>
      <c r="BH679" s="1">
        <v>75</v>
      </c>
      <c r="BI679" s="1" t="str">
        <f t="shared" si="13"/>
        <v>ITEM75#KBN2_12=FALSE</v>
      </c>
    </row>
    <row r="680" spans="1:61" ht="9.75" hidden="1" customHeight="1">
      <c r="A680" s="123"/>
      <c r="B680" s="124"/>
      <c r="C680" s="124"/>
      <c r="D680" s="124"/>
      <c r="E680" s="124"/>
      <c r="F680" s="124"/>
      <c r="G680" s="124"/>
      <c r="H680" s="124"/>
      <c r="I680" s="124"/>
      <c r="J680" s="161"/>
      <c r="K680" s="162"/>
      <c r="L680" s="98"/>
      <c r="M680" s="98"/>
      <c r="N680" s="98"/>
      <c r="O680" s="163"/>
      <c r="P680" s="128"/>
      <c r="Q680" s="128"/>
      <c r="R680" s="128"/>
      <c r="S680" s="128"/>
      <c r="T680" s="128"/>
      <c r="U680" s="128"/>
      <c r="V680" s="128"/>
      <c r="W680" s="128"/>
      <c r="X680" s="128"/>
      <c r="Y680" s="128"/>
      <c r="Z680" s="128"/>
      <c r="AA680" s="128"/>
      <c r="AB680" s="128"/>
      <c r="AC680" s="128"/>
      <c r="AD680" s="128"/>
      <c r="AE680" s="128"/>
      <c r="AF680" s="128"/>
      <c r="AG680" s="128"/>
      <c r="AH680" s="128"/>
      <c r="AI680" s="128"/>
      <c r="AJ680" s="128"/>
      <c r="AK680" s="128"/>
      <c r="AL680" s="98"/>
      <c r="AM680" s="156"/>
      <c r="BF680" s="1" t="b">
        <f>IF($K679="○",TRUE,IF($K679="",FALSE,"INPUT_ERROR"))</f>
        <v>0</v>
      </c>
      <c r="BG680" s="1" t="s">
        <v>296</v>
      </c>
      <c r="BH680" s="1">
        <v>76</v>
      </c>
      <c r="BI680" s="1" t="str">
        <f t="shared" si="13"/>
        <v>ITEM76#KBN2_12=FALSE</v>
      </c>
    </row>
    <row r="681" spans="1:61" ht="9.75" hidden="1" customHeight="1">
      <c r="A681" s="120" t="s">
        <v>265</v>
      </c>
      <c r="B681" s="121"/>
      <c r="C681" s="121"/>
      <c r="D681" s="121"/>
      <c r="E681" s="121"/>
      <c r="F681" s="121"/>
      <c r="G681" s="121"/>
      <c r="H681" s="121"/>
      <c r="I681" s="122"/>
      <c r="J681" s="150"/>
      <c r="K681" s="151"/>
      <c r="L681" s="151"/>
      <c r="M681" s="151"/>
      <c r="N681" s="151"/>
      <c r="O681" s="151"/>
      <c r="P681" s="151"/>
      <c r="Q681" s="151"/>
      <c r="R681" s="151"/>
      <c r="S681" s="151"/>
      <c r="T681" s="151"/>
      <c r="U681" s="151"/>
      <c r="V681" s="151"/>
      <c r="W681" s="151"/>
      <c r="X681" s="151"/>
      <c r="Y681" s="151"/>
      <c r="Z681" s="151"/>
      <c r="AA681" s="151"/>
      <c r="AB681" s="151"/>
      <c r="AC681" s="151"/>
      <c r="AD681" s="151"/>
      <c r="AE681" s="151"/>
      <c r="AF681" s="151"/>
      <c r="AG681" s="151"/>
      <c r="AH681" s="151"/>
      <c r="AI681" s="151"/>
      <c r="AJ681" s="151"/>
      <c r="AK681" s="151"/>
      <c r="AL681" s="151"/>
      <c r="AM681" s="152"/>
      <c r="BG681" s="1" t="s">
        <v>296</v>
      </c>
      <c r="BH681" s="1">
        <v>77</v>
      </c>
      <c r="BI681" s="1" t="str">
        <f>"ITEM"&amp;BH681&amp; BG681 &amp;"="&amp;  IF(TRIM($P679)="","",$P679)</f>
        <v>ITEM77#KBN2_12=</v>
      </c>
    </row>
    <row r="682" spans="1:61" ht="9.75" hidden="1" customHeight="1">
      <c r="A682" s="141"/>
      <c r="B682" s="142"/>
      <c r="C682" s="142"/>
      <c r="D682" s="142"/>
      <c r="E682" s="142"/>
      <c r="F682" s="142"/>
      <c r="G682" s="142"/>
      <c r="H682" s="142"/>
      <c r="I682" s="143"/>
      <c r="J682" s="150"/>
      <c r="K682" s="151"/>
      <c r="L682" s="151"/>
      <c r="M682" s="151"/>
      <c r="N682" s="151"/>
      <c r="O682" s="151"/>
      <c r="P682" s="151"/>
      <c r="Q682" s="151"/>
      <c r="R682" s="151"/>
      <c r="S682" s="151"/>
      <c r="T682" s="151"/>
      <c r="U682" s="151"/>
      <c r="V682" s="151"/>
      <c r="W682" s="151"/>
      <c r="X682" s="151"/>
      <c r="Y682" s="151"/>
      <c r="Z682" s="151"/>
      <c r="AA682" s="151"/>
      <c r="AB682" s="151"/>
      <c r="AC682" s="151"/>
      <c r="AD682" s="151"/>
      <c r="AE682" s="151"/>
      <c r="AF682" s="151"/>
      <c r="AG682" s="151"/>
      <c r="AH682" s="151"/>
      <c r="AI682" s="151"/>
      <c r="AJ682" s="151"/>
      <c r="AK682" s="151"/>
      <c r="AL682" s="151"/>
      <c r="AM682" s="152"/>
      <c r="BG682" s="1" t="s">
        <v>296</v>
      </c>
      <c r="BH682" s="1">
        <v>78</v>
      </c>
      <c r="BI682" s="1" t="str">
        <f>"ITEM"&amp;BH682&amp; BG682 &amp;"="&amp; IF(TRIM($J681)="","",$J681)</f>
        <v>ITEM78#KBN2_12=</v>
      </c>
    </row>
    <row r="683" spans="1:61" ht="9.75" hidden="1" customHeight="1">
      <c r="A683" s="123"/>
      <c r="B683" s="124"/>
      <c r="C683" s="124"/>
      <c r="D683" s="124"/>
      <c r="E683" s="124"/>
      <c r="F683" s="124"/>
      <c r="G683" s="124"/>
      <c r="H683" s="124"/>
      <c r="I683" s="125"/>
      <c r="J683" s="150"/>
      <c r="K683" s="151"/>
      <c r="L683" s="151"/>
      <c r="M683" s="151"/>
      <c r="N683" s="151"/>
      <c r="O683" s="151"/>
      <c r="P683" s="151"/>
      <c r="Q683" s="151"/>
      <c r="R683" s="151"/>
      <c r="S683" s="151"/>
      <c r="T683" s="151"/>
      <c r="U683" s="151"/>
      <c r="V683" s="151"/>
      <c r="W683" s="151"/>
      <c r="X683" s="151"/>
      <c r="Y683" s="151"/>
      <c r="Z683" s="151"/>
      <c r="AA683" s="151"/>
      <c r="AB683" s="151"/>
      <c r="AC683" s="151"/>
      <c r="AD683" s="151"/>
      <c r="AE683" s="151"/>
      <c r="AF683" s="151"/>
      <c r="AG683" s="151"/>
      <c r="AH683" s="151"/>
      <c r="AI683" s="151"/>
      <c r="AJ683" s="151"/>
      <c r="AK683" s="151"/>
      <c r="AL683" s="151"/>
      <c r="AM683" s="152"/>
      <c r="BH683" s="1" t="s">
        <v>28</v>
      </c>
    </row>
    <row r="684" spans="1:61" ht="9.75" hidden="1" customHeight="1">
      <c r="A684" s="153" t="s">
        <v>266</v>
      </c>
      <c r="B684" s="153"/>
      <c r="C684" s="153"/>
      <c r="D684" s="153"/>
      <c r="E684" s="153"/>
      <c r="F684" s="153"/>
      <c r="G684" s="153"/>
      <c r="H684" s="153"/>
      <c r="I684" s="153"/>
      <c r="J684" s="136"/>
      <c r="K684" s="126"/>
      <c r="L684" s="126"/>
      <c r="M684" s="126"/>
      <c r="N684" s="126"/>
      <c r="O684" s="126"/>
      <c r="P684" s="126"/>
      <c r="Q684" s="126"/>
      <c r="R684" s="126"/>
      <c r="S684" s="126"/>
      <c r="T684" s="126"/>
      <c r="U684" s="126"/>
      <c r="V684" s="126"/>
      <c r="W684" s="126"/>
      <c r="X684" s="126"/>
      <c r="Y684" s="126"/>
      <c r="Z684" s="126"/>
      <c r="AA684" s="126"/>
      <c r="AB684" s="126"/>
      <c r="AC684" s="126"/>
      <c r="AD684" s="126"/>
      <c r="AE684" s="126"/>
      <c r="AF684" s="126"/>
      <c r="AG684" s="126"/>
      <c r="AH684" s="126"/>
      <c r="AI684" s="126"/>
      <c r="AJ684" s="126"/>
      <c r="AK684" s="126"/>
      <c r="AL684" s="126"/>
      <c r="AM684" s="127"/>
      <c r="BG684" s="1" t="s">
        <v>296</v>
      </c>
      <c r="BH684" s="1">
        <v>79</v>
      </c>
      <c r="BI684" s="1" t="str">
        <f>"ITEM"&amp;BH684&amp; BG684 &amp;"="&amp; IF(TRIM($J684)="","",$J684)</f>
        <v>ITEM79#KBN2_12=</v>
      </c>
    </row>
    <row r="685" spans="1:61" ht="9.75" hidden="1" customHeight="1">
      <c r="A685" s="153"/>
      <c r="B685" s="153"/>
      <c r="C685" s="153"/>
      <c r="D685" s="153"/>
      <c r="E685" s="153"/>
      <c r="F685" s="153"/>
      <c r="G685" s="153"/>
      <c r="H685" s="153"/>
      <c r="I685" s="153"/>
      <c r="J685" s="150"/>
      <c r="K685" s="151"/>
      <c r="L685" s="151"/>
      <c r="M685" s="151"/>
      <c r="N685" s="151"/>
      <c r="O685" s="151"/>
      <c r="P685" s="151"/>
      <c r="Q685" s="151"/>
      <c r="R685" s="151"/>
      <c r="S685" s="151"/>
      <c r="T685" s="151"/>
      <c r="U685" s="151"/>
      <c r="V685" s="151"/>
      <c r="W685" s="151"/>
      <c r="X685" s="151"/>
      <c r="Y685" s="151"/>
      <c r="Z685" s="151"/>
      <c r="AA685" s="151"/>
      <c r="AB685" s="151"/>
      <c r="AC685" s="151"/>
      <c r="AD685" s="151"/>
      <c r="AE685" s="151"/>
      <c r="AF685" s="151"/>
      <c r="AG685" s="151"/>
      <c r="AH685" s="151"/>
      <c r="AI685" s="151"/>
      <c r="AJ685" s="151"/>
      <c r="AK685" s="151"/>
      <c r="AL685" s="151"/>
      <c r="AM685" s="152"/>
      <c r="BH685" s="1" t="s">
        <v>28</v>
      </c>
    </row>
    <row r="686" spans="1:61" ht="9.75" hidden="1" customHeight="1">
      <c r="A686" s="153"/>
      <c r="B686" s="153"/>
      <c r="C686" s="153"/>
      <c r="D686" s="153"/>
      <c r="E686" s="153"/>
      <c r="F686" s="153"/>
      <c r="G686" s="153"/>
      <c r="H686" s="153"/>
      <c r="I686" s="153"/>
      <c r="J686" s="150"/>
      <c r="K686" s="151"/>
      <c r="L686" s="151"/>
      <c r="M686" s="151"/>
      <c r="N686" s="151"/>
      <c r="O686" s="151"/>
      <c r="P686" s="151"/>
      <c r="Q686" s="151"/>
      <c r="R686" s="151"/>
      <c r="S686" s="151"/>
      <c r="T686" s="151"/>
      <c r="U686" s="151"/>
      <c r="V686" s="151"/>
      <c r="W686" s="151"/>
      <c r="X686" s="151"/>
      <c r="Y686" s="151"/>
      <c r="Z686" s="151"/>
      <c r="AA686" s="151"/>
      <c r="AB686" s="151"/>
      <c r="AC686" s="151"/>
      <c r="AD686" s="151"/>
      <c r="AE686" s="151"/>
      <c r="AF686" s="151"/>
      <c r="AG686" s="151"/>
      <c r="AH686" s="151"/>
      <c r="AI686" s="151"/>
      <c r="AJ686" s="151"/>
      <c r="AK686" s="151"/>
      <c r="AL686" s="151"/>
      <c r="AM686" s="152"/>
      <c r="BH686" s="1" t="s">
        <v>28</v>
      </c>
    </row>
    <row r="687" spans="1:61" ht="9.75" hidden="1" customHeight="1">
      <c r="A687" s="250" t="s">
        <v>267</v>
      </c>
      <c r="B687" s="250"/>
      <c r="C687" s="141" t="s">
        <v>268</v>
      </c>
      <c r="D687" s="142"/>
      <c r="E687" s="142"/>
      <c r="F687" s="142"/>
      <c r="G687" s="142"/>
      <c r="H687" s="142"/>
      <c r="I687" s="143"/>
      <c r="J687" s="158"/>
      <c r="K687" s="154"/>
      <c r="L687" s="154"/>
      <c r="M687" s="154"/>
      <c r="N687" s="154"/>
      <c r="O687" s="154"/>
      <c r="P687" s="154"/>
      <c r="Q687" s="154"/>
      <c r="R687" s="154"/>
      <c r="S687" s="154"/>
      <c r="T687" s="154"/>
      <c r="U687" s="154"/>
      <c r="V687" s="154" t="s">
        <v>36</v>
      </c>
      <c r="W687" s="154"/>
      <c r="X687" s="154"/>
      <c r="Y687" s="154"/>
      <c r="Z687" s="154"/>
      <c r="AA687" s="154"/>
      <c r="AB687" s="154"/>
      <c r="AC687" s="154"/>
      <c r="AD687" s="154"/>
      <c r="AE687" s="154"/>
      <c r="AF687" s="154"/>
      <c r="AG687" s="154"/>
      <c r="AH687" s="154"/>
      <c r="AI687" s="154"/>
      <c r="AJ687" s="154"/>
      <c r="AK687" s="154"/>
      <c r="AL687" s="154"/>
      <c r="AM687" s="155"/>
      <c r="BE687" s="1" t="str">
        <f ca="1">MID(CELL("address",$CI$2),2,2)</f>
        <v>CI</v>
      </c>
      <c r="BF687" s="1" t="str">
        <f>IF(TRIM($K688)="","",IF(ISERROR(MATCH($K688,$CI$3:$CI$4,0)),"INPUT_ERROR",MATCH($K688,$CI$3:$CI$4,0)))</f>
        <v/>
      </c>
      <c r="BG687" s="1" t="s">
        <v>296</v>
      </c>
      <c r="BH687" s="1">
        <v>80</v>
      </c>
      <c r="BI687" s="1" t="str">
        <f>"ITEM"&amp; BH687&amp; BG687 &amp;"="&amp; $BF687</f>
        <v>ITEM80#KBN2_12=</v>
      </c>
    </row>
    <row r="688" spans="1:61" ht="9.75" hidden="1" customHeight="1">
      <c r="A688" s="250"/>
      <c r="B688" s="250"/>
      <c r="C688" s="141"/>
      <c r="D688" s="142"/>
      <c r="E688" s="142"/>
      <c r="F688" s="142"/>
      <c r="G688" s="142"/>
      <c r="H688" s="142"/>
      <c r="I688" s="143"/>
      <c r="J688" s="144" t="s">
        <v>37</v>
      </c>
      <c r="K688" s="145"/>
      <c r="L688" s="145"/>
      <c r="M688" s="145"/>
      <c r="N688" s="145"/>
      <c r="O688" s="145"/>
      <c r="P688" s="145"/>
      <c r="Q688" s="145"/>
      <c r="R688" s="82" t="s">
        <v>38</v>
      </c>
      <c r="S688" s="82"/>
      <c r="T688" s="82"/>
      <c r="U688" s="82"/>
      <c r="V688" s="82" t="s">
        <v>269</v>
      </c>
      <c r="W688" s="82"/>
      <c r="X688" s="82"/>
      <c r="Y688" s="82"/>
      <c r="Z688" s="82"/>
      <c r="AA688" s="82" t="s">
        <v>270</v>
      </c>
      <c r="AB688" s="82"/>
      <c r="AC688" s="82"/>
      <c r="AD688" s="82"/>
      <c r="AE688" s="82"/>
      <c r="AF688" s="82"/>
      <c r="AG688" s="82"/>
      <c r="AH688" s="82"/>
      <c r="AI688" s="82"/>
      <c r="AJ688" s="82"/>
      <c r="AK688" s="82"/>
      <c r="AL688" s="82"/>
      <c r="AM688" s="138"/>
      <c r="BH688" s="1" t="s">
        <v>28</v>
      </c>
    </row>
    <row r="689" spans="1:61" ht="9.75" hidden="1" customHeight="1">
      <c r="A689" s="250"/>
      <c r="B689" s="250"/>
      <c r="C689" s="141"/>
      <c r="D689" s="142"/>
      <c r="E689" s="142"/>
      <c r="F689" s="142"/>
      <c r="G689" s="142"/>
      <c r="H689" s="142"/>
      <c r="I689" s="143"/>
      <c r="J689" s="144"/>
      <c r="K689" s="145"/>
      <c r="L689" s="145"/>
      <c r="M689" s="145"/>
      <c r="N689" s="145"/>
      <c r="O689" s="145"/>
      <c r="P689" s="145"/>
      <c r="Q689" s="145"/>
      <c r="R689" s="82"/>
      <c r="S689" s="82"/>
      <c r="T689" s="82"/>
      <c r="U689" s="82"/>
      <c r="V689" s="82"/>
      <c r="W689" s="82"/>
      <c r="X689" s="82"/>
      <c r="Y689" s="82"/>
      <c r="Z689" s="82"/>
      <c r="AA689" s="82"/>
      <c r="AB689" s="82"/>
      <c r="AC689" s="82"/>
      <c r="AD689" s="82"/>
      <c r="AE689" s="82"/>
      <c r="AF689" s="82"/>
      <c r="AG689" s="82"/>
      <c r="AH689" s="82"/>
      <c r="AI689" s="82"/>
      <c r="AJ689" s="82"/>
      <c r="AK689" s="82"/>
      <c r="AL689" s="82"/>
      <c r="AM689" s="138"/>
      <c r="BH689" s="1" t="s">
        <v>28</v>
      </c>
    </row>
    <row r="690" spans="1:61" ht="9.75" hidden="1" customHeight="1">
      <c r="A690" s="250"/>
      <c r="B690" s="250"/>
      <c r="C690" s="123"/>
      <c r="D690" s="124"/>
      <c r="E690" s="124"/>
      <c r="F690" s="124"/>
      <c r="G690" s="124"/>
      <c r="H690" s="124"/>
      <c r="I690" s="125"/>
      <c r="J690" s="157"/>
      <c r="K690" s="98"/>
      <c r="L690" s="98"/>
      <c r="M690" s="98"/>
      <c r="N690" s="98"/>
      <c r="O690" s="98"/>
      <c r="P690" s="98"/>
      <c r="Q690" s="98"/>
      <c r="R690" s="98"/>
      <c r="S690" s="98"/>
      <c r="T690" s="98"/>
      <c r="U690" s="98"/>
      <c r="V690" s="98"/>
      <c r="W690" s="98"/>
      <c r="X690" s="98"/>
      <c r="Y690" s="98"/>
      <c r="Z690" s="98"/>
      <c r="AA690" s="98"/>
      <c r="AB690" s="98"/>
      <c r="AC690" s="98"/>
      <c r="AD690" s="98"/>
      <c r="AE690" s="98"/>
      <c r="AF690" s="98"/>
      <c r="AG690" s="98"/>
      <c r="AH690" s="98"/>
      <c r="AI690" s="98"/>
      <c r="AJ690" s="98"/>
      <c r="AK690" s="98"/>
      <c r="AL690" s="98"/>
      <c r="AM690" s="156"/>
      <c r="BH690" s="1" t="s">
        <v>28</v>
      </c>
    </row>
    <row r="691" spans="1:61" ht="9.75" hidden="1" customHeight="1">
      <c r="A691" s="250"/>
      <c r="B691" s="250"/>
      <c r="C691" s="120" t="s">
        <v>271</v>
      </c>
      <c r="D691" s="121"/>
      <c r="E691" s="121"/>
      <c r="F691" s="121"/>
      <c r="G691" s="121"/>
      <c r="H691" s="121"/>
      <c r="I691" s="122"/>
      <c r="J691" s="260"/>
      <c r="K691" s="260"/>
      <c r="L691" s="260"/>
      <c r="M691" s="260"/>
      <c r="N691" s="260"/>
      <c r="O691" s="260"/>
      <c r="P691" s="260"/>
      <c r="Q691" s="260"/>
      <c r="R691" s="260"/>
      <c r="S691" s="260"/>
      <c r="T691" s="260"/>
      <c r="U691" s="260"/>
      <c r="V691" s="260"/>
      <c r="W691" s="260"/>
      <c r="X691" s="260"/>
      <c r="Y691" s="260"/>
      <c r="Z691" s="260"/>
      <c r="AA691" s="260"/>
      <c r="AB691" s="260"/>
      <c r="AC691" s="260"/>
      <c r="AD691" s="260"/>
      <c r="AE691" s="260"/>
      <c r="AF691" s="260"/>
      <c r="AG691" s="260"/>
      <c r="AH691" s="260"/>
      <c r="AI691" s="260"/>
      <c r="AJ691" s="260"/>
      <c r="AK691" s="260"/>
      <c r="AL691" s="260"/>
      <c r="AM691" s="260"/>
      <c r="BG691" s="1" t="s">
        <v>296</v>
      </c>
      <c r="BH691" s="1">
        <v>81</v>
      </c>
      <c r="BI691" s="1" t="str">
        <f>"ITEM"&amp;BH691&amp; BG691 &amp;"="&amp; IF(TRIM($J691)="","",$J691)</f>
        <v>ITEM81#KBN2_12=</v>
      </c>
    </row>
    <row r="692" spans="1:61" ht="9.75" hidden="1" customHeight="1">
      <c r="A692" s="250"/>
      <c r="B692" s="250"/>
      <c r="C692" s="141"/>
      <c r="D692" s="142"/>
      <c r="E692" s="142"/>
      <c r="F692" s="142"/>
      <c r="G692" s="142"/>
      <c r="H692" s="142"/>
      <c r="I692" s="143"/>
      <c r="J692" s="27"/>
      <c r="K692" s="27"/>
      <c r="L692" s="27"/>
      <c r="M692" s="27"/>
      <c r="N692" s="27"/>
      <c r="O692" s="27"/>
      <c r="P692" s="27"/>
      <c r="Q692" s="27"/>
      <c r="R692" s="27"/>
      <c r="S692" s="27"/>
      <c r="T692" s="27"/>
      <c r="U692" s="27"/>
      <c r="V692" s="27"/>
      <c r="W692" s="27"/>
      <c r="X692" s="27"/>
      <c r="Y692" s="27"/>
      <c r="Z692" s="27"/>
      <c r="AA692" s="27"/>
      <c r="AB692" s="27"/>
      <c r="AC692" s="27"/>
      <c r="AD692" s="27"/>
      <c r="AE692" s="27"/>
      <c r="AF692" s="27"/>
      <c r="AG692" s="27"/>
      <c r="AH692" s="27"/>
      <c r="AI692" s="27"/>
      <c r="AJ692" s="27"/>
      <c r="AK692" s="27"/>
      <c r="AL692" s="27"/>
      <c r="AM692" s="27"/>
      <c r="BH692" s="1" t="s">
        <v>28</v>
      </c>
    </row>
    <row r="693" spans="1:61" ht="9.75" hidden="1" customHeight="1">
      <c r="A693" s="250"/>
      <c r="B693" s="250"/>
      <c r="C693" s="123"/>
      <c r="D693" s="124"/>
      <c r="E693" s="124"/>
      <c r="F693" s="124"/>
      <c r="G693" s="124"/>
      <c r="H693" s="124"/>
      <c r="I693" s="125"/>
      <c r="J693" s="27"/>
      <c r="K693" s="27"/>
      <c r="L693" s="27"/>
      <c r="M693" s="27"/>
      <c r="N693" s="27"/>
      <c r="O693" s="27"/>
      <c r="P693" s="27"/>
      <c r="Q693" s="27"/>
      <c r="R693" s="27"/>
      <c r="S693" s="27"/>
      <c r="T693" s="27"/>
      <c r="U693" s="27"/>
      <c r="V693" s="27"/>
      <c r="W693" s="27"/>
      <c r="X693" s="27"/>
      <c r="Y693" s="27"/>
      <c r="Z693" s="27"/>
      <c r="AA693" s="27"/>
      <c r="AB693" s="27"/>
      <c r="AC693" s="27"/>
      <c r="AD693" s="27"/>
      <c r="AE693" s="27"/>
      <c r="AF693" s="27"/>
      <c r="AG693" s="27"/>
      <c r="AH693" s="27"/>
      <c r="AI693" s="27"/>
      <c r="AJ693" s="27"/>
      <c r="AK693" s="27"/>
      <c r="AL693" s="27"/>
      <c r="AM693" s="27"/>
      <c r="BH693" s="1" t="s">
        <v>28</v>
      </c>
    </row>
    <row r="694" spans="1:61" ht="9.75" hidden="1" customHeight="1">
      <c r="A694" s="250"/>
      <c r="B694" s="250"/>
      <c r="C694" s="120" t="s">
        <v>272</v>
      </c>
      <c r="D694" s="121"/>
      <c r="E694" s="121"/>
      <c r="F694" s="121"/>
      <c r="G694" s="121"/>
      <c r="H694" s="121"/>
      <c r="I694" s="122"/>
      <c r="J694" s="136"/>
      <c r="K694" s="126"/>
      <c r="L694" s="126"/>
      <c r="M694" s="126"/>
      <c r="N694" s="126"/>
      <c r="O694" s="126"/>
      <c r="P694" s="126"/>
      <c r="Q694" s="126"/>
      <c r="R694" s="126"/>
      <c r="S694" s="126"/>
      <c r="T694" s="126"/>
      <c r="U694" s="126"/>
      <c r="V694" s="126"/>
      <c r="W694" s="126"/>
      <c r="X694" s="126"/>
      <c r="Y694" s="126"/>
      <c r="Z694" s="126"/>
      <c r="AA694" s="126"/>
      <c r="AB694" s="126"/>
      <c r="AC694" s="126"/>
      <c r="AD694" s="126"/>
      <c r="AE694" s="126"/>
      <c r="AF694" s="126"/>
      <c r="AG694" s="126"/>
      <c r="AH694" s="126"/>
      <c r="AI694" s="126"/>
      <c r="AJ694" s="126"/>
      <c r="AK694" s="126"/>
      <c r="AL694" s="126"/>
      <c r="AM694" s="127"/>
      <c r="BG694" s="1" t="s">
        <v>296</v>
      </c>
      <c r="BH694" s="1">
        <v>82</v>
      </c>
      <c r="BI694" s="1" t="str">
        <f>"ITEM"&amp;BH694&amp; BG694 &amp;"="&amp; IF(TRIM($J694)="","",$J694)</f>
        <v>ITEM82#KBN2_12=</v>
      </c>
    </row>
    <row r="695" spans="1:61" ht="9.75" hidden="1" customHeight="1">
      <c r="A695" s="250"/>
      <c r="B695" s="250"/>
      <c r="C695" s="141"/>
      <c r="D695" s="142"/>
      <c r="E695" s="142"/>
      <c r="F695" s="142"/>
      <c r="G695" s="142"/>
      <c r="H695" s="142"/>
      <c r="I695" s="143"/>
      <c r="J695" s="150"/>
      <c r="K695" s="151"/>
      <c r="L695" s="151"/>
      <c r="M695" s="151"/>
      <c r="N695" s="151"/>
      <c r="O695" s="151"/>
      <c r="P695" s="151"/>
      <c r="Q695" s="151"/>
      <c r="R695" s="151"/>
      <c r="S695" s="151"/>
      <c r="T695" s="151"/>
      <c r="U695" s="151"/>
      <c r="V695" s="151"/>
      <c r="W695" s="151"/>
      <c r="X695" s="151"/>
      <c r="Y695" s="151"/>
      <c r="Z695" s="151"/>
      <c r="AA695" s="151"/>
      <c r="AB695" s="151"/>
      <c r="AC695" s="151"/>
      <c r="AD695" s="151"/>
      <c r="AE695" s="151"/>
      <c r="AF695" s="151"/>
      <c r="AG695" s="151"/>
      <c r="AH695" s="151"/>
      <c r="AI695" s="151"/>
      <c r="AJ695" s="151"/>
      <c r="AK695" s="151"/>
      <c r="AL695" s="151"/>
      <c r="AM695" s="152"/>
      <c r="BH695" s="1" t="s">
        <v>28</v>
      </c>
    </row>
    <row r="696" spans="1:61" ht="9.75" hidden="1" customHeight="1" thickBot="1">
      <c r="A696" s="250"/>
      <c r="B696" s="250"/>
      <c r="C696" s="123"/>
      <c r="D696" s="124"/>
      <c r="E696" s="124"/>
      <c r="F696" s="124"/>
      <c r="G696" s="124"/>
      <c r="H696" s="124"/>
      <c r="I696" s="125"/>
      <c r="J696" s="137"/>
      <c r="K696" s="128"/>
      <c r="L696" s="128"/>
      <c r="M696" s="128"/>
      <c r="N696" s="128"/>
      <c r="O696" s="128"/>
      <c r="P696" s="128"/>
      <c r="Q696" s="128"/>
      <c r="R696" s="128"/>
      <c r="S696" s="128"/>
      <c r="T696" s="128"/>
      <c r="U696" s="128"/>
      <c r="V696" s="128"/>
      <c r="W696" s="128"/>
      <c r="X696" s="128"/>
      <c r="Y696" s="128"/>
      <c r="Z696" s="128"/>
      <c r="AA696" s="128"/>
      <c r="AB696" s="128"/>
      <c r="AC696" s="128"/>
      <c r="AD696" s="128"/>
      <c r="AE696" s="128"/>
      <c r="AF696" s="128"/>
      <c r="AG696" s="128"/>
      <c r="AH696" s="128"/>
      <c r="AI696" s="128"/>
      <c r="AJ696" s="128"/>
      <c r="AK696" s="128"/>
      <c r="AL696" s="128"/>
      <c r="AM696" s="129"/>
      <c r="BH696" s="1" t="s">
        <v>28</v>
      </c>
    </row>
    <row r="697" spans="1:61" ht="9.75" hidden="1" customHeight="1">
      <c r="A697" s="254" t="s">
        <v>297</v>
      </c>
      <c r="B697" s="255"/>
      <c r="C697" s="255"/>
      <c r="D697" s="255"/>
      <c r="E697" s="255"/>
      <c r="F697" s="255"/>
      <c r="G697" s="255"/>
      <c r="H697" s="255"/>
      <c r="I697" s="256"/>
      <c r="J697" s="233"/>
      <c r="K697" s="234"/>
      <c r="L697" s="234"/>
      <c r="M697" s="234"/>
      <c r="N697" s="234"/>
      <c r="O697" s="234"/>
      <c r="P697" s="234"/>
      <c r="Q697" s="234"/>
      <c r="R697" s="234"/>
      <c r="S697" s="234"/>
      <c r="T697" s="234"/>
      <c r="U697" s="234"/>
      <c r="V697" s="234"/>
      <c r="W697" s="234"/>
      <c r="X697" s="234"/>
      <c r="Y697" s="234"/>
      <c r="Z697" s="234"/>
      <c r="AA697" s="234"/>
      <c r="AB697" s="234"/>
      <c r="AC697" s="234"/>
      <c r="AD697" s="234"/>
      <c r="AE697" s="234"/>
      <c r="AF697" s="234"/>
      <c r="AG697" s="234"/>
      <c r="AH697" s="234"/>
      <c r="AI697" s="234"/>
      <c r="AJ697" s="234"/>
      <c r="AK697" s="234"/>
      <c r="AL697" s="234"/>
      <c r="AM697" s="235"/>
      <c r="BG697" s="1" t="s">
        <v>298</v>
      </c>
      <c r="BH697" s="1">
        <v>64</v>
      </c>
      <c r="BI697" s="1" t="str">
        <f>"ITEM"&amp;BH697&amp; BG697 &amp;"="&amp; IF(TRIM($J697)="","",$J697)</f>
        <v>ITEM64#KBN2_13=</v>
      </c>
    </row>
    <row r="698" spans="1:61" ht="9.75" hidden="1" customHeight="1" thickBot="1">
      <c r="A698" s="230"/>
      <c r="B698" s="231"/>
      <c r="C698" s="231"/>
      <c r="D698" s="231"/>
      <c r="E698" s="231"/>
      <c r="F698" s="231"/>
      <c r="G698" s="231"/>
      <c r="H698" s="231"/>
      <c r="I698" s="232"/>
      <c r="J698" s="236"/>
      <c r="K698" s="237"/>
      <c r="L698" s="237"/>
      <c r="M698" s="237"/>
      <c r="N698" s="237"/>
      <c r="O698" s="237"/>
      <c r="P698" s="237"/>
      <c r="Q698" s="237"/>
      <c r="R698" s="237"/>
      <c r="S698" s="237"/>
      <c r="T698" s="237"/>
      <c r="U698" s="237"/>
      <c r="V698" s="237"/>
      <c r="W698" s="237"/>
      <c r="X698" s="237"/>
      <c r="Y698" s="237"/>
      <c r="Z698" s="237"/>
      <c r="AA698" s="237"/>
      <c r="AB698" s="237"/>
      <c r="AC698" s="237"/>
      <c r="AD698" s="237"/>
      <c r="AE698" s="237"/>
      <c r="AF698" s="237"/>
      <c r="AG698" s="237"/>
      <c r="AH698" s="237"/>
      <c r="AI698" s="237"/>
      <c r="AJ698" s="237"/>
      <c r="AK698" s="237"/>
      <c r="AL698" s="237"/>
      <c r="AM698" s="238"/>
      <c r="BH698" s="1" t="s">
        <v>28</v>
      </c>
    </row>
    <row r="699" spans="1:61" ht="9.75" hidden="1" customHeight="1">
      <c r="A699" s="120" t="s">
        <v>248</v>
      </c>
      <c r="B699" s="121"/>
      <c r="C699" s="121"/>
      <c r="D699" s="121"/>
      <c r="E699" s="121"/>
      <c r="F699" s="121"/>
      <c r="G699" s="121"/>
      <c r="H699" s="121"/>
      <c r="I699" s="122"/>
      <c r="J699" s="239"/>
      <c r="K699" s="239"/>
      <c r="L699" s="239"/>
      <c r="M699" s="239"/>
      <c r="N699" s="239"/>
      <c r="O699" s="239"/>
      <c r="P699" s="239"/>
      <c r="Q699" s="239"/>
      <c r="R699" s="239"/>
      <c r="S699" s="239"/>
      <c r="T699" s="239"/>
      <c r="U699" s="239"/>
      <c r="V699" s="239"/>
      <c r="W699" s="239"/>
      <c r="X699" s="239"/>
      <c r="Y699" s="239"/>
      <c r="Z699" s="239"/>
      <c r="AA699" s="239"/>
      <c r="AB699" s="239"/>
      <c r="AC699" s="239"/>
      <c r="AD699" s="239"/>
      <c r="AE699" s="239"/>
      <c r="AF699" s="239"/>
      <c r="AG699" s="239"/>
      <c r="AH699" s="239"/>
      <c r="AI699" s="239"/>
      <c r="AJ699" s="239"/>
      <c r="AK699" s="239"/>
      <c r="AL699" s="239"/>
      <c r="AM699" s="239"/>
      <c r="BG699" s="1" t="s">
        <v>298</v>
      </c>
      <c r="BH699" s="1">
        <v>65</v>
      </c>
      <c r="BI699" s="1" t="str">
        <f>"ITEM"&amp;BH699&amp; BG699 &amp;"="&amp; IF(TRIM($J699)="","",$J699)</f>
        <v>ITEM65#KBN2_13=</v>
      </c>
    </row>
    <row r="700" spans="1:61" ht="9.75" hidden="1" customHeight="1">
      <c r="A700" s="141"/>
      <c r="B700" s="142"/>
      <c r="C700" s="142"/>
      <c r="D700" s="142"/>
      <c r="E700" s="142"/>
      <c r="F700" s="142"/>
      <c r="G700" s="142"/>
      <c r="H700" s="142"/>
      <c r="I700" s="143"/>
      <c r="J700" s="27"/>
      <c r="K700" s="27"/>
      <c r="L700" s="27"/>
      <c r="M700" s="27"/>
      <c r="N700" s="27"/>
      <c r="O700" s="27"/>
      <c r="P700" s="27"/>
      <c r="Q700" s="27"/>
      <c r="R700" s="27"/>
      <c r="S700" s="27"/>
      <c r="T700" s="27"/>
      <c r="U700" s="27"/>
      <c r="V700" s="27"/>
      <c r="W700" s="27"/>
      <c r="X700" s="27"/>
      <c r="Y700" s="27"/>
      <c r="Z700" s="27"/>
      <c r="AA700" s="27"/>
      <c r="AB700" s="27"/>
      <c r="AC700" s="27"/>
      <c r="AD700" s="27"/>
      <c r="AE700" s="27"/>
      <c r="AF700" s="27"/>
      <c r="AG700" s="27"/>
      <c r="AH700" s="27"/>
      <c r="AI700" s="27"/>
      <c r="AJ700" s="27"/>
      <c r="AK700" s="27"/>
      <c r="AL700" s="27"/>
      <c r="AM700" s="27"/>
      <c r="BH700" s="1" t="s">
        <v>28</v>
      </c>
    </row>
    <row r="701" spans="1:61" ht="9.75" hidden="1" customHeight="1">
      <c r="A701" s="120" t="s">
        <v>249</v>
      </c>
      <c r="B701" s="121"/>
      <c r="C701" s="121"/>
      <c r="D701" s="121"/>
      <c r="E701" s="121"/>
      <c r="F701" s="121"/>
      <c r="G701" s="121"/>
      <c r="H701" s="121"/>
      <c r="I701" s="122"/>
      <c r="J701" s="158"/>
      <c r="K701" s="154"/>
      <c r="L701" s="154"/>
      <c r="M701" s="154"/>
      <c r="N701" s="154"/>
      <c r="O701" s="154"/>
      <c r="P701" s="154"/>
      <c r="Q701" s="154"/>
      <c r="R701" s="154"/>
      <c r="S701" s="154"/>
      <c r="T701" s="154"/>
      <c r="U701" s="154"/>
      <c r="V701" s="154" t="s">
        <v>36</v>
      </c>
      <c r="W701" s="154"/>
      <c r="X701" s="154"/>
      <c r="Y701" s="154"/>
      <c r="Z701" s="154"/>
      <c r="AA701" s="154"/>
      <c r="AB701" s="154"/>
      <c r="AC701" s="154"/>
      <c r="AD701" s="154"/>
      <c r="AE701" s="154"/>
      <c r="AF701" s="154"/>
      <c r="AG701" s="154"/>
      <c r="AH701" s="154"/>
      <c r="AI701" s="154"/>
      <c r="AJ701" s="154"/>
      <c r="AK701" s="154"/>
      <c r="AL701" s="154"/>
      <c r="AM701" s="155"/>
      <c r="BE701" s="1" t="str">
        <f ca="1">MID(CELL("address",$CG$2),2,2)</f>
        <v>CG</v>
      </c>
      <c r="BF701" s="1" t="str">
        <f>IF(TRIM($K702)="","",IF(ISERROR(MATCH($K702,$CG$3:$CG$4,0)),"INPUT_ERROR",MATCH($K702,$CG$3:$CG$4,0)))</f>
        <v/>
      </c>
      <c r="BG701" s="1" t="s">
        <v>298</v>
      </c>
      <c r="BH701" s="1">
        <v>66</v>
      </c>
      <c r="BI701" s="1" t="str">
        <f>"ITEM"&amp; BH701&amp; BG701 &amp;"="&amp; $BF701</f>
        <v>ITEM66#KBN2_13=</v>
      </c>
    </row>
    <row r="702" spans="1:61" ht="9.75" hidden="1" customHeight="1">
      <c r="A702" s="141"/>
      <c r="B702" s="142"/>
      <c r="C702" s="142"/>
      <c r="D702" s="142"/>
      <c r="E702" s="142"/>
      <c r="F702" s="142"/>
      <c r="G702" s="142"/>
      <c r="H702" s="142"/>
      <c r="I702" s="143"/>
      <c r="J702" s="144" t="s">
        <v>37</v>
      </c>
      <c r="K702" s="145"/>
      <c r="L702" s="145"/>
      <c r="M702" s="145"/>
      <c r="N702" s="145"/>
      <c r="O702" s="145"/>
      <c r="P702" s="145"/>
      <c r="Q702" s="145"/>
      <c r="R702" s="145"/>
      <c r="S702" s="145"/>
      <c r="T702" s="82" t="s">
        <v>38</v>
      </c>
      <c r="U702" s="82"/>
      <c r="V702" s="82" t="s">
        <v>250</v>
      </c>
      <c r="W702" s="82"/>
      <c r="X702" s="82"/>
      <c r="Y702" s="82"/>
      <c r="Z702" s="82"/>
      <c r="AA702" s="82"/>
      <c r="AB702" s="82"/>
      <c r="AC702" s="82"/>
      <c r="AD702" s="82"/>
      <c r="AE702" s="82"/>
      <c r="AF702" s="82"/>
      <c r="AG702" s="82"/>
      <c r="AH702" s="82"/>
      <c r="AI702" s="82"/>
      <c r="AJ702" s="82"/>
      <c r="AK702" s="82"/>
      <c r="AL702" s="82"/>
      <c r="AM702" s="138"/>
    </row>
    <row r="703" spans="1:61" ht="9.75" hidden="1" customHeight="1">
      <c r="A703" s="141"/>
      <c r="B703" s="142"/>
      <c r="C703" s="142"/>
      <c r="D703" s="142"/>
      <c r="E703" s="142"/>
      <c r="F703" s="142"/>
      <c r="G703" s="142"/>
      <c r="H703" s="142"/>
      <c r="I703" s="143"/>
      <c r="J703" s="144"/>
      <c r="K703" s="145"/>
      <c r="L703" s="145"/>
      <c r="M703" s="145"/>
      <c r="N703" s="145"/>
      <c r="O703" s="145"/>
      <c r="P703" s="145"/>
      <c r="Q703" s="145"/>
      <c r="R703" s="145"/>
      <c r="S703" s="145"/>
      <c r="T703" s="82"/>
      <c r="U703" s="82"/>
      <c r="V703" s="82" t="s">
        <v>251</v>
      </c>
      <c r="W703" s="82"/>
      <c r="X703" s="82"/>
      <c r="Y703" s="82"/>
      <c r="Z703" s="82"/>
      <c r="AA703" s="82"/>
      <c r="AB703" s="82"/>
      <c r="AC703" s="82"/>
      <c r="AD703" s="82"/>
      <c r="AE703" s="82"/>
      <c r="AF703" s="82"/>
      <c r="AG703" s="82"/>
      <c r="AH703" s="82"/>
      <c r="AI703" s="82"/>
      <c r="AJ703" s="82"/>
      <c r="AK703" s="82"/>
      <c r="AL703" s="82"/>
      <c r="AM703" s="138"/>
    </row>
    <row r="704" spans="1:61" ht="9.75" hidden="1" customHeight="1">
      <c r="A704" s="141"/>
      <c r="B704" s="142"/>
      <c r="C704" s="142"/>
      <c r="D704" s="142"/>
      <c r="E704" s="142"/>
      <c r="F704" s="142"/>
      <c r="G704" s="142"/>
      <c r="H704" s="142"/>
      <c r="I704" s="143"/>
      <c r="J704" s="157"/>
      <c r="K704" s="98"/>
      <c r="L704" s="98"/>
      <c r="M704" s="98"/>
      <c r="N704" s="98"/>
      <c r="O704" s="98"/>
      <c r="P704" s="98"/>
      <c r="Q704" s="98"/>
      <c r="R704" s="98"/>
      <c r="S704" s="98"/>
      <c r="T704" s="98"/>
      <c r="U704" s="98"/>
      <c r="V704" s="98"/>
      <c r="W704" s="98"/>
      <c r="X704" s="98"/>
      <c r="Y704" s="98"/>
      <c r="Z704" s="98"/>
      <c r="AA704" s="98"/>
      <c r="AB704" s="98"/>
      <c r="AC704" s="98"/>
      <c r="AD704" s="98"/>
      <c r="AE704" s="98"/>
      <c r="AF704" s="98"/>
      <c r="AG704" s="98"/>
      <c r="AH704" s="98"/>
      <c r="AI704" s="98"/>
      <c r="AJ704" s="98"/>
      <c r="AK704" s="98"/>
      <c r="AL704" s="98"/>
      <c r="AM704" s="156"/>
    </row>
    <row r="705" spans="1:61" ht="9.75" hidden="1" customHeight="1">
      <c r="A705" s="141"/>
      <c r="B705" s="142"/>
      <c r="C705" s="143"/>
      <c r="D705" s="120" t="s">
        <v>252</v>
      </c>
      <c r="E705" s="121"/>
      <c r="F705" s="121"/>
      <c r="G705" s="121"/>
      <c r="H705" s="121"/>
      <c r="I705" s="122"/>
      <c r="J705" s="158"/>
      <c r="K705" s="154"/>
      <c r="L705" s="154"/>
      <c r="M705" s="154"/>
      <c r="N705" s="154"/>
      <c r="O705" s="154"/>
      <c r="P705" s="154"/>
      <c r="Q705" s="154"/>
      <c r="R705" s="154"/>
      <c r="S705" s="154"/>
      <c r="T705" s="154"/>
      <c r="U705" s="154"/>
      <c r="V705" s="154" t="s">
        <v>36</v>
      </c>
      <c r="W705" s="154"/>
      <c r="X705" s="154"/>
      <c r="Y705" s="154"/>
      <c r="Z705" s="154"/>
      <c r="AA705" s="154"/>
      <c r="AB705" s="154"/>
      <c r="AC705" s="154"/>
      <c r="AD705" s="154"/>
      <c r="AE705" s="154"/>
      <c r="AF705" s="154"/>
      <c r="AG705" s="154"/>
      <c r="AH705" s="154"/>
      <c r="AI705" s="154"/>
      <c r="AJ705" s="154"/>
      <c r="AK705" s="154"/>
      <c r="AL705" s="154"/>
      <c r="AM705" s="155"/>
      <c r="BE705" s="1" t="str">
        <f ca="1">MID(CELL("address",$CB$2),2,2)</f>
        <v>CB</v>
      </c>
      <c r="BF705" s="1" t="str">
        <f>IF(TRIM($K707)="","",IF(ISERROR(MATCH($K707,$CB$3:$CB$7,0)),"INPUT_ERROR",MATCH($K707,$CB$3:$CB$7,0)))</f>
        <v/>
      </c>
      <c r="BG705" s="1" t="s">
        <v>298</v>
      </c>
      <c r="BH705" s="1">
        <v>67</v>
      </c>
      <c r="BI705" s="1" t="str">
        <f>"ITEM"&amp; BH705&amp; BG705 &amp;"="&amp; $BF705</f>
        <v>ITEM67#KBN2_13=</v>
      </c>
    </row>
    <row r="706" spans="1:61" ht="9.75" hidden="1" customHeight="1">
      <c r="A706" s="141"/>
      <c r="B706" s="142"/>
      <c r="C706" s="143"/>
      <c r="D706" s="141"/>
      <c r="E706" s="142"/>
      <c r="F706" s="142"/>
      <c r="G706" s="142"/>
      <c r="H706" s="142"/>
      <c r="I706" s="143"/>
      <c r="J706" s="189"/>
      <c r="K706" s="82"/>
      <c r="L706" s="82"/>
      <c r="M706" s="82"/>
      <c r="N706" s="82"/>
      <c r="O706" s="82"/>
      <c r="P706" s="82"/>
      <c r="Q706" s="82"/>
      <c r="R706" s="82"/>
      <c r="S706" s="82"/>
      <c r="T706" s="82"/>
      <c r="U706" s="82"/>
      <c r="V706" s="82" t="s">
        <v>163</v>
      </c>
      <c r="W706" s="82"/>
      <c r="X706" s="82"/>
      <c r="Y706" s="82"/>
      <c r="Z706" s="82"/>
      <c r="AA706" s="82"/>
      <c r="AB706" s="82"/>
      <c r="AC706" s="82"/>
      <c r="AD706" s="82"/>
      <c r="AE706" s="82"/>
      <c r="AF706" s="82"/>
      <c r="AG706" s="82"/>
      <c r="AH706" s="82"/>
      <c r="AI706" s="82"/>
      <c r="AJ706" s="82"/>
      <c r="AK706" s="82"/>
      <c r="AL706" s="82"/>
      <c r="AM706" s="138"/>
      <c r="BH706" s="1" t="s">
        <v>28</v>
      </c>
    </row>
    <row r="707" spans="1:61" ht="9.75" hidden="1" customHeight="1">
      <c r="A707" s="141"/>
      <c r="B707" s="142"/>
      <c r="C707" s="143"/>
      <c r="D707" s="141"/>
      <c r="E707" s="142"/>
      <c r="F707" s="142"/>
      <c r="G707" s="142"/>
      <c r="H707" s="142"/>
      <c r="I707" s="143"/>
      <c r="J707" s="144" t="s">
        <v>37</v>
      </c>
      <c r="K707" s="145"/>
      <c r="L707" s="145"/>
      <c r="M707" s="145"/>
      <c r="N707" s="145"/>
      <c r="O707" s="145"/>
      <c r="P707" s="145"/>
      <c r="Q707" s="145"/>
      <c r="R707" s="145"/>
      <c r="S707" s="145"/>
      <c r="T707" s="82" t="s">
        <v>38</v>
      </c>
      <c r="U707" s="82"/>
      <c r="V707" s="82" t="s">
        <v>253</v>
      </c>
      <c r="W707" s="82"/>
      <c r="X707" s="82"/>
      <c r="Y707" s="82"/>
      <c r="Z707" s="82"/>
      <c r="AA707" s="82"/>
      <c r="AB707" s="82"/>
      <c r="AC707" s="82"/>
      <c r="AD707" s="82"/>
      <c r="AE707" s="82"/>
      <c r="AF707" s="82"/>
      <c r="AG707" s="82"/>
      <c r="AH707" s="82"/>
      <c r="AI707" s="82"/>
      <c r="AJ707" s="82"/>
      <c r="AK707" s="82"/>
      <c r="AL707" s="82"/>
      <c r="AM707" s="138"/>
      <c r="BH707" s="1" t="s">
        <v>28</v>
      </c>
    </row>
    <row r="708" spans="1:61" ht="9.75" hidden="1" customHeight="1">
      <c r="A708" s="141"/>
      <c r="B708" s="142"/>
      <c r="C708" s="143"/>
      <c r="D708" s="141"/>
      <c r="E708" s="142"/>
      <c r="F708" s="142"/>
      <c r="G708" s="142"/>
      <c r="H708" s="142"/>
      <c r="I708" s="143"/>
      <c r="J708" s="144"/>
      <c r="K708" s="145"/>
      <c r="L708" s="145"/>
      <c r="M708" s="145"/>
      <c r="N708" s="145"/>
      <c r="O708" s="145"/>
      <c r="P708" s="145"/>
      <c r="Q708" s="145"/>
      <c r="R708" s="145"/>
      <c r="S708" s="145"/>
      <c r="T708" s="82"/>
      <c r="U708" s="82"/>
      <c r="V708" s="82" t="s">
        <v>254</v>
      </c>
      <c r="W708" s="82"/>
      <c r="X708" s="82"/>
      <c r="Y708" s="82"/>
      <c r="Z708" s="82"/>
      <c r="AA708" s="82"/>
      <c r="AB708" s="82"/>
      <c r="AC708" s="82"/>
      <c r="AD708" s="82"/>
      <c r="AE708" s="82"/>
      <c r="AF708" s="82"/>
      <c r="AG708" s="82"/>
      <c r="AH708" s="82"/>
      <c r="AI708" s="82"/>
      <c r="AJ708" s="82"/>
      <c r="AK708" s="82"/>
      <c r="AL708" s="82"/>
      <c r="AM708" s="138"/>
      <c r="BH708" s="1" t="s">
        <v>28</v>
      </c>
    </row>
    <row r="709" spans="1:61" ht="9.75" hidden="1" customHeight="1">
      <c r="A709" s="141"/>
      <c r="B709" s="142"/>
      <c r="C709" s="143"/>
      <c r="D709" s="141"/>
      <c r="E709" s="142"/>
      <c r="F709" s="142"/>
      <c r="G709" s="142"/>
      <c r="H709" s="142"/>
      <c r="I709" s="143"/>
      <c r="J709" s="189"/>
      <c r="K709" s="82"/>
      <c r="L709" s="82"/>
      <c r="M709" s="82"/>
      <c r="N709" s="82"/>
      <c r="O709" s="82"/>
      <c r="P709" s="82"/>
      <c r="Q709" s="82"/>
      <c r="R709" s="82"/>
      <c r="S709" s="82"/>
      <c r="T709" s="82"/>
      <c r="U709" s="82"/>
      <c r="V709" s="82" t="s">
        <v>255</v>
      </c>
      <c r="W709" s="82"/>
      <c r="X709" s="82"/>
      <c r="Y709" s="82"/>
      <c r="Z709" s="82"/>
      <c r="AA709" s="82"/>
      <c r="AB709" s="82"/>
      <c r="AC709" s="82"/>
      <c r="AD709" s="82"/>
      <c r="AE709" s="82"/>
      <c r="AF709" s="82"/>
      <c r="AG709" s="82"/>
      <c r="AH709" s="82"/>
      <c r="AI709" s="82"/>
      <c r="AJ709" s="82"/>
      <c r="AK709" s="82"/>
      <c r="AL709" s="82"/>
      <c r="AM709" s="138"/>
      <c r="BH709" s="1" t="s">
        <v>28</v>
      </c>
    </row>
    <row r="710" spans="1:61" ht="9.75" hidden="1" customHeight="1">
      <c r="A710" s="141"/>
      <c r="B710" s="142"/>
      <c r="C710" s="143"/>
      <c r="D710" s="123"/>
      <c r="E710" s="124"/>
      <c r="F710" s="124"/>
      <c r="G710" s="124"/>
      <c r="H710" s="124"/>
      <c r="I710" s="125"/>
      <c r="J710" s="157"/>
      <c r="K710" s="98"/>
      <c r="L710" s="98"/>
      <c r="M710" s="98"/>
      <c r="N710" s="98"/>
      <c r="O710" s="98"/>
      <c r="P710" s="98"/>
      <c r="Q710" s="98"/>
      <c r="R710" s="98"/>
      <c r="S710" s="98"/>
      <c r="T710" s="98"/>
      <c r="U710" s="98"/>
      <c r="V710" s="98" t="s">
        <v>256</v>
      </c>
      <c r="W710" s="98"/>
      <c r="X710" s="98"/>
      <c r="Y710" s="98"/>
      <c r="Z710" s="98"/>
      <c r="AA710" s="98"/>
      <c r="AB710" s="98"/>
      <c r="AC710" s="98"/>
      <c r="AD710" s="98"/>
      <c r="AE710" s="98"/>
      <c r="AF710" s="98"/>
      <c r="AG710" s="98"/>
      <c r="AH710" s="98"/>
      <c r="AI710" s="98"/>
      <c r="AJ710" s="98"/>
      <c r="AK710" s="98"/>
      <c r="AL710" s="98"/>
      <c r="AM710" s="156"/>
      <c r="BH710" s="1" t="s">
        <v>28</v>
      </c>
    </row>
    <row r="711" spans="1:61" ht="9.75" hidden="1" customHeight="1">
      <c r="A711" s="141"/>
      <c r="B711" s="142"/>
      <c r="C711" s="143"/>
      <c r="D711" s="120" t="s">
        <v>257</v>
      </c>
      <c r="E711" s="121"/>
      <c r="F711" s="121"/>
      <c r="G711" s="121"/>
      <c r="H711" s="121"/>
      <c r="I711" s="122"/>
      <c r="J711" s="136"/>
      <c r="K711" s="126"/>
      <c r="L711" s="126"/>
      <c r="M711" s="126"/>
      <c r="N711" s="126"/>
      <c r="O711" s="126"/>
      <c r="P711" s="126"/>
      <c r="Q711" s="126"/>
      <c r="R711" s="126"/>
      <c r="S711" s="126"/>
      <c r="T711" s="126"/>
      <c r="U711" s="126"/>
      <c r="V711" s="126"/>
      <c r="W711" s="126"/>
      <c r="X711" s="126"/>
      <c r="Y711" s="126"/>
      <c r="Z711" s="126"/>
      <c r="AA711" s="126"/>
      <c r="AB711" s="126"/>
      <c r="AC711" s="126"/>
      <c r="AD711" s="126"/>
      <c r="AE711" s="126"/>
      <c r="AF711" s="126"/>
      <c r="AG711" s="126"/>
      <c r="AH711" s="126"/>
      <c r="AI711" s="126"/>
      <c r="AJ711" s="126"/>
      <c r="AK711" s="126"/>
      <c r="AL711" s="126"/>
      <c r="AM711" s="127"/>
      <c r="BG711" s="1" t="s">
        <v>298</v>
      </c>
      <c r="BH711" s="1">
        <v>68</v>
      </c>
      <c r="BI711" s="1" t="str">
        <f>"ITEM"&amp;BH711&amp; BG711 &amp;"="&amp; IF(TRIM($J711)="","",$J711)</f>
        <v>ITEM68#KBN2_13=</v>
      </c>
    </row>
    <row r="712" spans="1:61" ht="9.75" hidden="1" customHeight="1">
      <c r="A712" s="141"/>
      <c r="B712" s="142"/>
      <c r="C712" s="143"/>
      <c r="D712" s="141"/>
      <c r="E712" s="142"/>
      <c r="F712" s="142"/>
      <c r="G712" s="142"/>
      <c r="H712" s="142"/>
      <c r="I712" s="143"/>
      <c r="J712" s="150"/>
      <c r="K712" s="151"/>
      <c r="L712" s="151"/>
      <c r="M712" s="151"/>
      <c r="N712" s="151"/>
      <c r="O712" s="151"/>
      <c r="P712" s="151"/>
      <c r="Q712" s="151"/>
      <c r="R712" s="151"/>
      <c r="S712" s="151"/>
      <c r="T712" s="151"/>
      <c r="U712" s="151"/>
      <c r="V712" s="151"/>
      <c r="W712" s="151"/>
      <c r="X712" s="151"/>
      <c r="Y712" s="151"/>
      <c r="Z712" s="151"/>
      <c r="AA712" s="151"/>
      <c r="AB712" s="151"/>
      <c r="AC712" s="151"/>
      <c r="AD712" s="151"/>
      <c r="AE712" s="151"/>
      <c r="AF712" s="151"/>
      <c r="AG712" s="151"/>
      <c r="AH712" s="151"/>
      <c r="AI712" s="151"/>
      <c r="AJ712" s="151"/>
      <c r="AK712" s="151"/>
      <c r="AL712" s="151"/>
      <c r="AM712" s="152"/>
      <c r="BH712" s="1" t="s">
        <v>28</v>
      </c>
    </row>
    <row r="713" spans="1:61" ht="9.75" hidden="1" customHeight="1">
      <c r="A713" s="141"/>
      <c r="B713" s="142"/>
      <c r="C713" s="143"/>
      <c r="D713" s="123"/>
      <c r="E713" s="124"/>
      <c r="F713" s="124"/>
      <c r="G713" s="124"/>
      <c r="H713" s="124"/>
      <c r="I713" s="125"/>
      <c r="J713" s="150"/>
      <c r="K713" s="151"/>
      <c r="L713" s="151"/>
      <c r="M713" s="151"/>
      <c r="N713" s="151"/>
      <c r="O713" s="151"/>
      <c r="P713" s="151"/>
      <c r="Q713" s="151"/>
      <c r="R713" s="151"/>
      <c r="S713" s="151"/>
      <c r="T713" s="151"/>
      <c r="U713" s="151"/>
      <c r="V713" s="151"/>
      <c r="W713" s="151"/>
      <c r="X713" s="151"/>
      <c r="Y713" s="151"/>
      <c r="Z713" s="151"/>
      <c r="AA713" s="151"/>
      <c r="AB713" s="151"/>
      <c r="AC713" s="151"/>
      <c r="AD713" s="151"/>
      <c r="AE713" s="151"/>
      <c r="AF713" s="151"/>
      <c r="AG713" s="151"/>
      <c r="AH713" s="151"/>
      <c r="AI713" s="151"/>
      <c r="AJ713" s="151"/>
      <c r="AK713" s="151"/>
      <c r="AL713" s="151"/>
      <c r="AM713" s="152"/>
    </row>
    <row r="714" spans="1:61" ht="9.75" hidden="1" customHeight="1">
      <c r="A714" s="141"/>
      <c r="B714" s="142"/>
      <c r="C714" s="143"/>
      <c r="D714" s="120" t="s">
        <v>199</v>
      </c>
      <c r="E714" s="121"/>
      <c r="F714" s="121"/>
      <c r="G714" s="121"/>
      <c r="H714" s="121"/>
      <c r="I714" s="122"/>
      <c r="J714" s="136"/>
      <c r="K714" s="126"/>
      <c r="L714" s="126"/>
      <c r="M714" s="126"/>
      <c r="N714" s="126"/>
      <c r="O714" s="126"/>
      <c r="P714" s="126"/>
      <c r="Q714" s="126"/>
      <c r="R714" s="126"/>
      <c r="S714" s="126"/>
      <c r="T714" s="126"/>
      <c r="U714" s="126"/>
      <c r="V714" s="126"/>
      <c r="W714" s="126"/>
      <c r="X714" s="126"/>
      <c r="Y714" s="126"/>
      <c r="Z714" s="126"/>
      <c r="AA714" s="126"/>
      <c r="AB714" s="126"/>
      <c r="AC714" s="126"/>
      <c r="AD714" s="126"/>
      <c r="AE714" s="126"/>
      <c r="AF714" s="126"/>
      <c r="AG714" s="126"/>
      <c r="AH714" s="126"/>
      <c r="AI714" s="126"/>
      <c r="AJ714" s="126"/>
      <c r="AK714" s="126"/>
      <c r="AL714" s="126"/>
      <c r="AM714" s="127"/>
      <c r="BG714" s="1" t="s">
        <v>298</v>
      </c>
      <c r="BH714" s="1">
        <v>69</v>
      </c>
      <c r="BI714" s="1" t="str">
        <f>"ITEM"&amp;BH714&amp; BG714 &amp;"="&amp; IF(TRIM($J714)="","",$J714)</f>
        <v>ITEM69#KBN2_13=</v>
      </c>
    </row>
    <row r="715" spans="1:61" ht="9.75" hidden="1" customHeight="1">
      <c r="A715" s="141"/>
      <c r="B715" s="142"/>
      <c r="C715" s="143"/>
      <c r="D715" s="141"/>
      <c r="E715" s="142"/>
      <c r="F715" s="142"/>
      <c r="G715" s="142"/>
      <c r="H715" s="142"/>
      <c r="I715" s="143"/>
      <c r="J715" s="150"/>
      <c r="K715" s="151"/>
      <c r="L715" s="151"/>
      <c r="M715" s="151"/>
      <c r="N715" s="151"/>
      <c r="O715" s="151"/>
      <c r="P715" s="151"/>
      <c r="Q715" s="151"/>
      <c r="R715" s="151"/>
      <c r="S715" s="151"/>
      <c r="T715" s="151"/>
      <c r="U715" s="151"/>
      <c r="V715" s="151"/>
      <c r="W715" s="151"/>
      <c r="X715" s="151"/>
      <c r="Y715" s="151"/>
      <c r="Z715" s="151"/>
      <c r="AA715" s="151"/>
      <c r="AB715" s="151"/>
      <c r="AC715" s="151"/>
      <c r="AD715" s="151"/>
      <c r="AE715" s="151"/>
      <c r="AF715" s="151"/>
      <c r="AG715" s="151"/>
      <c r="AH715" s="151"/>
      <c r="AI715" s="151"/>
      <c r="AJ715" s="151"/>
      <c r="AK715" s="151"/>
      <c r="AL715" s="151"/>
      <c r="AM715" s="152"/>
      <c r="BH715" s="1" t="s">
        <v>28</v>
      </c>
    </row>
    <row r="716" spans="1:61" ht="9.75" hidden="1" customHeight="1">
      <c r="A716" s="123"/>
      <c r="B716" s="124"/>
      <c r="C716" s="125"/>
      <c r="D716" s="123"/>
      <c r="E716" s="124"/>
      <c r="F716" s="124"/>
      <c r="G716" s="124"/>
      <c r="H716" s="124"/>
      <c r="I716" s="125"/>
      <c r="J716" s="137"/>
      <c r="K716" s="128"/>
      <c r="L716" s="128"/>
      <c r="M716" s="128"/>
      <c r="N716" s="128"/>
      <c r="O716" s="128"/>
      <c r="P716" s="128"/>
      <c r="Q716" s="128"/>
      <c r="R716" s="128"/>
      <c r="S716" s="128"/>
      <c r="T716" s="128"/>
      <c r="U716" s="128"/>
      <c r="V716" s="128"/>
      <c r="W716" s="128"/>
      <c r="X716" s="128"/>
      <c r="Y716" s="128"/>
      <c r="Z716" s="128"/>
      <c r="AA716" s="128"/>
      <c r="AB716" s="128"/>
      <c r="AC716" s="128"/>
      <c r="AD716" s="128"/>
      <c r="AE716" s="128"/>
      <c r="AF716" s="128"/>
      <c r="AG716" s="128"/>
      <c r="AH716" s="128"/>
      <c r="AI716" s="128"/>
      <c r="AJ716" s="128"/>
      <c r="AK716" s="128"/>
      <c r="AL716" s="128"/>
      <c r="AM716" s="129"/>
    </row>
    <row r="717" spans="1:61" ht="9.75" hidden="1" customHeight="1">
      <c r="A717" s="120" t="s">
        <v>258</v>
      </c>
      <c r="B717" s="121"/>
      <c r="C717" s="121"/>
      <c r="D717" s="121"/>
      <c r="E717" s="121"/>
      <c r="F717" s="121"/>
      <c r="G717" s="121"/>
      <c r="H717" s="121"/>
      <c r="I717" s="122"/>
      <c r="J717" s="158"/>
      <c r="K717" s="154"/>
      <c r="L717" s="154"/>
      <c r="M717" s="154"/>
      <c r="N717" s="154"/>
      <c r="O717" s="154"/>
      <c r="P717" s="154"/>
      <c r="Q717" s="154"/>
      <c r="R717" s="154"/>
      <c r="S717" s="154"/>
      <c r="T717" s="154"/>
      <c r="U717" s="154"/>
      <c r="V717" s="154" t="s">
        <v>36</v>
      </c>
      <c r="W717" s="154"/>
      <c r="X717" s="154"/>
      <c r="Y717" s="154"/>
      <c r="Z717" s="154"/>
      <c r="AA717" s="154"/>
      <c r="AB717" s="154"/>
      <c r="AC717" s="154"/>
      <c r="AD717" s="154"/>
      <c r="AE717" s="154"/>
      <c r="AF717" s="154"/>
      <c r="AG717" s="154"/>
      <c r="AH717" s="154"/>
      <c r="AI717" s="154"/>
      <c r="AJ717" s="154"/>
      <c r="AK717" s="154"/>
      <c r="AL717" s="154"/>
      <c r="AM717" s="155"/>
      <c r="BE717" s="1" t="str">
        <f ca="1">MID(CELL("address",$CH$2),2,2)</f>
        <v>CH</v>
      </c>
      <c r="BF717" s="1" t="str">
        <f>IF(TRIM($K718)="","",IF(ISERROR(MATCH($K718,$CH$3:$CH$8,0)),"INPUT_ERROR",MATCH($K718,$CH$3:$CH$8,0)))</f>
        <v/>
      </c>
      <c r="BG717" s="1" t="s">
        <v>298</v>
      </c>
      <c r="BH717" s="1">
        <v>70</v>
      </c>
      <c r="BI717" s="1" t="str">
        <f>"ITEM"&amp; BH717&amp; BG717 &amp;"="&amp; $BF717</f>
        <v>ITEM70#KBN2_13=</v>
      </c>
    </row>
    <row r="718" spans="1:61" ht="9.75" hidden="1" customHeight="1">
      <c r="A718" s="141"/>
      <c r="B718" s="142"/>
      <c r="C718" s="142"/>
      <c r="D718" s="142"/>
      <c r="E718" s="142"/>
      <c r="F718" s="142"/>
      <c r="G718" s="142"/>
      <c r="H718" s="142"/>
      <c r="I718" s="143"/>
      <c r="J718" s="144" t="s">
        <v>37</v>
      </c>
      <c r="K718" s="145"/>
      <c r="L718" s="145"/>
      <c r="M718" s="145"/>
      <c r="N718" s="145"/>
      <c r="O718" s="145"/>
      <c r="P718" s="145"/>
      <c r="Q718" s="145"/>
      <c r="R718" s="145"/>
      <c r="S718" s="145"/>
      <c r="T718" s="82" t="s">
        <v>38</v>
      </c>
      <c r="U718" s="82"/>
      <c r="V718" s="82" t="s">
        <v>259</v>
      </c>
      <c r="W718" s="82"/>
      <c r="X718" s="82"/>
      <c r="Y718" s="82"/>
      <c r="Z718" s="82"/>
      <c r="AA718" s="82"/>
      <c r="AB718" s="82"/>
      <c r="AC718" s="82"/>
      <c r="AD718" s="82"/>
      <c r="AE718" s="82" t="s">
        <v>260</v>
      </c>
      <c r="AF718" s="82"/>
      <c r="AG718" s="82"/>
      <c r="AH718" s="82"/>
      <c r="AI718" s="82"/>
      <c r="AJ718" s="82"/>
      <c r="AK718" s="82"/>
      <c r="AL718" s="82"/>
      <c r="AM718" s="138"/>
      <c r="BH718" s="1" t="s">
        <v>28</v>
      </c>
    </row>
    <row r="719" spans="1:61" ht="9.75" hidden="1" customHeight="1">
      <c r="A719" s="141"/>
      <c r="B719" s="142"/>
      <c r="C719" s="142"/>
      <c r="D719" s="142"/>
      <c r="E719" s="142"/>
      <c r="F719" s="142"/>
      <c r="G719" s="142"/>
      <c r="H719" s="142"/>
      <c r="I719" s="143"/>
      <c r="J719" s="144"/>
      <c r="K719" s="145"/>
      <c r="L719" s="145"/>
      <c r="M719" s="145"/>
      <c r="N719" s="145"/>
      <c r="O719" s="145"/>
      <c r="P719" s="145"/>
      <c r="Q719" s="145"/>
      <c r="R719" s="145"/>
      <c r="S719" s="145"/>
      <c r="T719" s="82"/>
      <c r="U719" s="82"/>
      <c r="V719" s="82" t="s">
        <v>261</v>
      </c>
      <c r="W719" s="82"/>
      <c r="X719" s="82"/>
      <c r="Y719" s="82"/>
      <c r="Z719" s="82"/>
      <c r="AA719" s="82"/>
      <c r="AB719" s="82"/>
      <c r="AC719" s="82"/>
      <c r="AD719" s="82"/>
      <c r="AE719" s="82" t="s">
        <v>262</v>
      </c>
      <c r="AF719" s="82"/>
      <c r="AG719" s="82"/>
      <c r="AH719" s="82"/>
      <c r="AI719" s="82"/>
      <c r="AJ719" s="82"/>
      <c r="AK719" s="82"/>
      <c r="AL719" s="82"/>
      <c r="AM719" s="138"/>
      <c r="BH719" s="1" t="s">
        <v>28</v>
      </c>
    </row>
    <row r="720" spans="1:61" ht="9.75" hidden="1" customHeight="1">
      <c r="A720" s="141"/>
      <c r="B720" s="142"/>
      <c r="C720" s="142"/>
      <c r="D720" s="142"/>
      <c r="E720" s="142"/>
      <c r="F720" s="142"/>
      <c r="G720" s="142"/>
      <c r="H720" s="142"/>
      <c r="I720" s="143"/>
      <c r="J720" s="157"/>
      <c r="K720" s="98"/>
      <c r="L720" s="98"/>
      <c r="M720" s="98"/>
      <c r="N720" s="98"/>
      <c r="O720" s="98"/>
      <c r="P720" s="98"/>
      <c r="Q720" s="98"/>
      <c r="R720" s="98"/>
      <c r="S720" s="98"/>
      <c r="T720" s="98"/>
      <c r="U720" s="98"/>
      <c r="V720" s="98" t="s">
        <v>231</v>
      </c>
      <c r="W720" s="98"/>
      <c r="X720" s="98"/>
      <c r="Y720" s="98"/>
      <c r="Z720" s="98"/>
      <c r="AA720" s="98"/>
      <c r="AB720" s="98"/>
      <c r="AC720" s="98"/>
      <c r="AD720" s="98"/>
      <c r="AE720" s="98" t="s">
        <v>232</v>
      </c>
      <c r="AF720" s="98"/>
      <c r="AG720" s="98"/>
      <c r="AH720" s="98"/>
      <c r="AI720" s="98"/>
      <c r="AJ720" s="98"/>
      <c r="AK720" s="98"/>
      <c r="AL720" s="98"/>
      <c r="AM720" s="156"/>
      <c r="BH720" s="1" t="s">
        <v>28</v>
      </c>
    </row>
    <row r="721" spans="1:61" ht="9.75" hidden="1" customHeight="1">
      <c r="A721" s="120" t="s">
        <v>263</v>
      </c>
      <c r="B721" s="121"/>
      <c r="C721" s="121"/>
      <c r="D721" s="121"/>
      <c r="E721" s="121"/>
      <c r="F721" s="121"/>
      <c r="G721" s="121"/>
      <c r="H721" s="121"/>
      <c r="I721" s="121"/>
      <c r="J721" s="216" t="s">
        <v>37</v>
      </c>
      <c r="K721" s="217"/>
      <c r="L721" s="154" t="s">
        <v>216</v>
      </c>
      <c r="M721" s="154"/>
      <c r="N721" s="154"/>
      <c r="O721" s="154"/>
      <c r="P721" s="154"/>
      <c r="Q721" s="221" t="s">
        <v>37</v>
      </c>
      <c r="R721" s="217"/>
      <c r="S721" s="154" t="s">
        <v>215</v>
      </c>
      <c r="T721" s="154"/>
      <c r="U721" s="154"/>
      <c r="V721" s="154"/>
      <c r="W721" s="221" t="s">
        <v>37</v>
      </c>
      <c r="X721" s="217"/>
      <c r="Y721" s="83" t="s">
        <v>264</v>
      </c>
      <c r="Z721" s="83"/>
      <c r="AA721" s="83"/>
      <c r="AB721" s="83"/>
      <c r="AC721" s="83"/>
      <c r="AD721" s="83"/>
      <c r="AE721" s="83"/>
      <c r="AF721" s="83"/>
      <c r="AG721" s="83"/>
      <c r="AH721" s="83"/>
      <c r="AI721" s="83"/>
      <c r="AJ721" s="83"/>
      <c r="AK721" s="83"/>
      <c r="AL721" s="83"/>
      <c r="AM721" s="251"/>
      <c r="BF721" s="1" t="b">
        <f>IF($K721="○",TRUE,IF($K721="",FALSE,"INPUT_ERROR"))</f>
        <v>0</v>
      </c>
      <c r="BG721" s="1" t="s">
        <v>298</v>
      </c>
      <c r="BH721" s="1">
        <v>71</v>
      </c>
      <c r="BI721" s="1" t="str">
        <f t="shared" ref="BI721:BI726" si="14">"ITEM"&amp; BH721&amp; BG721 &amp;"="&amp; $BF721</f>
        <v>ITEM71#KBN2_13=FALSE</v>
      </c>
    </row>
    <row r="722" spans="1:61" ht="9.75" hidden="1" customHeight="1">
      <c r="A722" s="141"/>
      <c r="B722" s="142"/>
      <c r="C722" s="142"/>
      <c r="D722" s="142"/>
      <c r="E722" s="142"/>
      <c r="F722" s="142"/>
      <c r="G722" s="142"/>
      <c r="H722" s="142"/>
      <c r="I722" s="142"/>
      <c r="J722" s="144"/>
      <c r="K722" s="159"/>
      <c r="L722" s="82"/>
      <c r="M722" s="82"/>
      <c r="N722" s="82"/>
      <c r="O722" s="82"/>
      <c r="P722" s="82"/>
      <c r="Q722" s="160"/>
      <c r="R722" s="159"/>
      <c r="S722" s="82"/>
      <c r="T722" s="82"/>
      <c r="U722" s="82"/>
      <c r="V722" s="82"/>
      <c r="W722" s="160"/>
      <c r="X722" s="159"/>
      <c r="Y722" s="109"/>
      <c r="Z722" s="109"/>
      <c r="AA722" s="109"/>
      <c r="AB722" s="109"/>
      <c r="AC722" s="109"/>
      <c r="AD722" s="109"/>
      <c r="AE722" s="109"/>
      <c r="AF722" s="109"/>
      <c r="AG722" s="109"/>
      <c r="AH722" s="109"/>
      <c r="AI722" s="109"/>
      <c r="AJ722" s="109"/>
      <c r="AK722" s="109"/>
      <c r="AL722" s="109"/>
      <c r="AM722" s="214"/>
      <c r="BF722" s="1" t="b">
        <f>IF($R721="○",TRUE,IF($R721="",FALSE,"INPUT_ERROR"))</f>
        <v>0</v>
      </c>
      <c r="BG722" s="1" t="s">
        <v>298</v>
      </c>
      <c r="BH722" s="1">
        <v>72</v>
      </c>
      <c r="BI722" s="1" t="str">
        <f t="shared" si="14"/>
        <v>ITEM72#KBN2_13=FALSE</v>
      </c>
    </row>
    <row r="723" spans="1:61" ht="9.75" hidden="1" customHeight="1">
      <c r="A723" s="141"/>
      <c r="B723" s="142"/>
      <c r="C723" s="142"/>
      <c r="D723" s="142"/>
      <c r="E723" s="142"/>
      <c r="F723" s="142"/>
      <c r="G723" s="142"/>
      <c r="H723" s="142"/>
      <c r="I723" s="142"/>
      <c r="J723" s="252" t="s">
        <v>37</v>
      </c>
      <c r="K723" s="159"/>
      <c r="L723" s="253" t="s">
        <v>214</v>
      </c>
      <c r="M723" s="253"/>
      <c r="N723" s="253"/>
      <c r="O723" s="253"/>
      <c r="P723" s="253"/>
      <c r="Q723" s="160" t="s">
        <v>37</v>
      </c>
      <c r="R723" s="159"/>
      <c r="S723" s="109" t="s">
        <v>212</v>
      </c>
      <c r="T723" s="109"/>
      <c r="U723" s="109"/>
      <c r="V723" s="109"/>
      <c r="W723" s="109"/>
      <c r="X723" s="109"/>
      <c r="Y723" s="109"/>
      <c r="Z723" s="109"/>
      <c r="AA723" s="109"/>
      <c r="AB723" s="109"/>
      <c r="AC723" s="109"/>
      <c r="AD723" s="109"/>
      <c r="AE723" s="109"/>
      <c r="AF723" s="109"/>
      <c r="AG723" s="109"/>
      <c r="AH723" s="109"/>
      <c r="AI723" s="109"/>
      <c r="AJ723" s="109"/>
      <c r="AK723" s="109"/>
      <c r="AL723" s="109"/>
      <c r="AM723" s="214"/>
      <c r="BF723" s="1" t="b">
        <f>IF($X721="○",TRUE,IF($X721="",FALSE,"INPUT_ERROR"))</f>
        <v>0</v>
      </c>
      <c r="BG723" s="1" t="s">
        <v>298</v>
      </c>
      <c r="BH723" s="1">
        <v>73</v>
      </c>
      <c r="BI723" s="1" t="str">
        <f t="shared" si="14"/>
        <v>ITEM73#KBN2_13=FALSE</v>
      </c>
    </row>
    <row r="724" spans="1:61" ht="9.75" hidden="1" customHeight="1">
      <c r="A724" s="141"/>
      <c r="B724" s="142"/>
      <c r="C724" s="142"/>
      <c r="D724" s="142"/>
      <c r="E724" s="142"/>
      <c r="F724" s="142"/>
      <c r="G724" s="142"/>
      <c r="H724" s="142"/>
      <c r="I724" s="142"/>
      <c r="J724" s="252"/>
      <c r="K724" s="159"/>
      <c r="L724" s="253"/>
      <c r="M724" s="253"/>
      <c r="N724" s="253"/>
      <c r="O724" s="253"/>
      <c r="P724" s="253"/>
      <c r="Q724" s="160"/>
      <c r="R724" s="159"/>
      <c r="S724" s="109"/>
      <c r="T724" s="109"/>
      <c r="U724" s="109"/>
      <c r="V724" s="109"/>
      <c r="W724" s="109"/>
      <c r="X724" s="109"/>
      <c r="Y724" s="109"/>
      <c r="Z724" s="109"/>
      <c r="AA724" s="109"/>
      <c r="AB724" s="109"/>
      <c r="AC724" s="109"/>
      <c r="AD724" s="109"/>
      <c r="AE724" s="109"/>
      <c r="AF724" s="109"/>
      <c r="AG724" s="109"/>
      <c r="AH724" s="109"/>
      <c r="AI724" s="109"/>
      <c r="AJ724" s="109"/>
      <c r="AK724" s="109"/>
      <c r="AL724" s="109"/>
      <c r="AM724" s="214"/>
      <c r="BF724" s="1" t="b">
        <f>IF($K723="○",TRUE,IF($K723="",FALSE,"INPUT_ERROR"))</f>
        <v>0</v>
      </c>
      <c r="BG724" s="1" t="s">
        <v>298</v>
      </c>
      <c r="BH724" s="1">
        <v>74</v>
      </c>
      <c r="BI724" s="1" t="str">
        <f t="shared" si="14"/>
        <v>ITEM74#KBN2_13=FALSE</v>
      </c>
    </row>
    <row r="725" spans="1:61" ht="9.75" hidden="1" customHeight="1">
      <c r="A725" s="141"/>
      <c r="B725" s="142"/>
      <c r="C725" s="142"/>
      <c r="D725" s="142"/>
      <c r="E725" s="142"/>
      <c r="F725" s="142"/>
      <c r="G725" s="142"/>
      <c r="H725" s="142"/>
      <c r="I725" s="142"/>
      <c r="J725" s="144" t="s">
        <v>37</v>
      </c>
      <c r="K725" s="159"/>
      <c r="L725" s="82" t="s">
        <v>196</v>
      </c>
      <c r="M725" s="82"/>
      <c r="N725" s="82"/>
      <c r="O725" s="160" t="s">
        <v>197</v>
      </c>
      <c r="P725" s="151"/>
      <c r="Q725" s="151"/>
      <c r="R725" s="151"/>
      <c r="S725" s="151"/>
      <c r="T725" s="151"/>
      <c r="U725" s="151"/>
      <c r="V725" s="151"/>
      <c r="W725" s="151"/>
      <c r="X725" s="151"/>
      <c r="Y725" s="151"/>
      <c r="Z725" s="151"/>
      <c r="AA725" s="151"/>
      <c r="AB725" s="151"/>
      <c r="AC725" s="151"/>
      <c r="AD725" s="151"/>
      <c r="AE725" s="151"/>
      <c r="AF725" s="151"/>
      <c r="AG725" s="151"/>
      <c r="AH725" s="151"/>
      <c r="AI725" s="151"/>
      <c r="AJ725" s="151"/>
      <c r="AK725" s="151"/>
      <c r="AL725" s="82" t="s">
        <v>198</v>
      </c>
      <c r="AM725" s="138"/>
      <c r="BF725" s="1" t="b">
        <f>IF($R723="○",TRUE,IF($R723="",FALSE,"INPUT_ERROR"))</f>
        <v>0</v>
      </c>
      <c r="BG725" s="1" t="s">
        <v>298</v>
      </c>
      <c r="BH725" s="1">
        <v>75</v>
      </c>
      <c r="BI725" s="1" t="str">
        <f t="shared" si="14"/>
        <v>ITEM75#KBN2_13=FALSE</v>
      </c>
    </row>
    <row r="726" spans="1:61" ht="9.75" hidden="1" customHeight="1">
      <c r="A726" s="123"/>
      <c r="B726" s="124"/>
      <c r="C726" s="124"/>
      <c r="D726" s="124"/>
      <c r="E726" s="124"/>
      <c r="F726" s="124"/>
      <c r="G726" s="124"/>
      <c r="H726" s="124"/>
      <c r="I726" s="124"/>
      <c r="J726" s="161"/>
      <c r="K726" s="162"/>
      <c r="L726" s="98"/>
      <c r="M726" s="98"/>
      <c r="N726" s="98"/>
      <c r="O726" s="163"/>
      <c r="P726" s="128"/>
      <c r="Q726" s="128"/>
      <c r="R726" s="128"/>
      <c r="S726" s="128"/>
      <c r="T726" s="128"/>
      <c r="U726" s="128"/>
      <c r="V726" s="128"/>
      <c r="W726" s="128"/>
      <c r="X726" s="128"/>
      <c r="Y726" s="128"/>
      <c r="Z726" s="128"/>
      <c r="AA726" s="128"/>
      <c r="AB726" s="128"/>
      <c r="AC726" s="128"/>
      <c r="AD726" s="128"/>
      <c r="AE726" s="128"/>
      <c r="AF726" s="128"/>
      <c r="AG726" s="128"/>
      <c r="AH726" s="128"/>
      <c r="AI726" s="128"/>
      <c r="AJ726" s="128"/>
      <c r="AK726" s="128"/>
      <c r="AL726" s="98"/>
      <c r="AM726" s="156"/>
      <c r="BF726" s="1" t="b">
        <f>IF($K725="○",TRUE,IF($K725="",FALSE,"INPUT_ERROR"))</f>
        <v>0</v>
      </c>
      <c r="BG726" s="1" t="s">
        <v>298</v>
      </c>
      <c r="BH726" s="1">
        <v>76</v>
      </c>
      <c r="BI726" s="1" t="str">
        <f t="shared" si="14"/>
        <v>ITEM76#KBN2_13=FALSE</v>
      </c>
    </row>
    <row r="727" spans="1:61" ht="9.75" hidden="1" customHeight="1">
      <c r="A727" s="120" t="s">
        <v>265</v>
      </c>
      <c r="B727" s="121"/>
      <c r="C727" s="121"/>
      <c r="D727" s="121"/>
      <c r="E727" s="121"/>
      <c r="F727" s="121"/>
      <c r="G727" s="121"/>
      <c r="H727" s="121"/>
      <c r="I727" s="122"/>
      <c r="J727" s="150"/>
      <c r="K727" s="151"/>
      <c r="L727" s="151"/>
      <c r="M727" s="151"/>
      <c r="N727" s="151"/>
      <c r="O727" s="151"/>
      <c r="P727" s="151"/>
      <c r="Q727" s="151"/>
      <c r="R727" s="151"/>
      <c r="S727" s="151"/>
      <c r="T727" s="151"/>
      <c r="U727" s="151"/>
      <c r="V727" s="151"/>
      <c r="W727" s="151"/>
      <c r="X727" s="151"/>
      <c r="Y727" s="151"/>
      <c r="Z727" s="151"/>
      <c r="AA727" s="151"/>
      <c r="AB727" s="151"/>
      <c r="AC727" s="151"/>
      <c r="AD727" s="151"/>
      <c r="AE727" s="151"/>
      <c r="AF727" s="151"/>
      <c r="AG727" s="151"/>
      <c r="AH727" s="151"/>
      <c r="AI727" s="151"/>
      <c r="AJ727" s="151"/>
      <c r="AK727" s="151"/>
      <c r="AL727" s="151"/>
      <c r="AM727" s="152"/>
      <c r="BG727" s="1" t="s">
        <v>298</v>
      </c>
      <c r="BH727" s="1">
        <v>77</v>
      </c>
      <c r="BI727" s="1" t="str">
        <f>"ITEM"&amp;BH727&amp; BG727 &amp;"="&amp;  IF(TRIM($P725)="","",$P725)</f>
        <v>ITEM77#KBN2_13=</v>
      </c>
    </row>
    <row r="728" spans="1:61" ht="9.75" hidden="1" customHeight="1">
      <c r="A728" s="141"/>
      <c r="B728" s="142"/>
      <c r="C728" s="142"/>
      <c r="D728" s="142"/>
      <c r="E728" s="142"/>
      <c r="F728" s="142"/>
      <c r="G728" s="142"/>
      <c r="H728" s="142"/>
      <c r="I728" s="143"/>
      <c r="J728" s="150"/>
      <c r="K728" s="151"/>
      <c r="L728" s="151"/>
      <c r="M728" s="151"/>
      <c r="N728" s="151"/>
      <c r="O728" s="151"/>
      <c r="P728" s="151"/>
      <c r="Q728" s="151"/>
      <c r="R728" s="151"/>
      <c r="S728" s="151"/>
      <c r="T728" s="151"/>
      <c r="U728" s="151"/>
      <c r="V728" s="151"/>
      <c r="W728" s="151"/>
      <c r="X728" s="151"/>
      <c r="Y728" s="151"/>
      <c r="Z728" s="151"/>
      <c r="AA728" s="151"/>
      <c r="AB728" s="151"/>
      <c r="AC728" s="151"/>
      <c r="AD728" s="151"/>
      <c r="AE728" s="151"/>
      <c r="AF728" s="151"/>
      <c r="AG728" s="151"/>
      <c r="AH728" s="151"/>
      <c r="AI728" s="151"/>
      <c r="AJ728" s="151"/>
      <c r="AK728" s="151"/>
      <c r="AL728" s="151"/>
      <c r="AM728" s="152"/>
      <c r="BG728" s="1" t="s">
        <v>298</v>
      </c>
      <c r="BH728" s="1">
        <v>78</v>
      </c>
      <c r="BI728" s="1" t="str">
        <f>"ITEM"&amp;BH728&amp; BG728 &amp;"="&amp; IF(TRIM($J727)="","",$J727)</f>
        <v>ITEM78#KBN2_13=</v>
      </c>
    </row>
    <row r="729" spans="1:61" ht="9.75" hidden="1" customHeight="1">
      <c r="A729" s="123"/>
      <c r="B729" s="124"/>
      <c r="C729" s="124"/>
      <c r="D729" s="124"/>
      <c r="E729" s="124"/>
      <c r="F729" s="124"/>
      <c r="G729" s="124"/>
      <c r="H729" s="124"/>
      <c r="I729" s="125"/>
      <c r="J729" s="150"/>
      <c r="K729" s="151"/>
      <c r="L729" s="151"/>
      <c r="M729" s="151"/>
      <c r="N729" s="151"/>
      <c r="O729" s="151"/>
      <c r="P729" s="151"/>
      <c r="Q729" s="151"/>
      <c r="R729" s="151"/>
      <c r="S729" s="151"/>
      <c r="T729" s="151"/>
      <c r="U729" s="151"/>
      <c r="V729" s="151"/>
      <c r="W729" s="151"/>
      <c r="X729" s="151"/>
      <c r="Y729" s="151"/>
      <c r="Z729" s="151"/>
      <c r="AA729" s="151"/>
      <c r="AB729" s="151"/>
      <c r="AC729" s="151"/>
      <c r="AD729" s="151"/>
      <c r="AE729" s="151"/>
      <c r="AF729" s="151"/>
      <c r="AG729" s="151"/>
      <c r="AH729" s="151"/>
      <c r="AI729" s="151"/>
      <c r="AJ729" s="151"/>
      <c r="AK729" s="151"/>
      <c r="AL729" s="151"/>
      <c r="AM729" s="152"/>
      <c r="BH729" s="1" t="s">
        <v>28</v>
      </c>
    </row>
    <row r="730" spans="1:61" ht="9.75" hidden="1" customHeight="1">
      <c r="A730" s="153" t="s">
        <v>266</v>
      </c>
      <c r="B730" s="153"/>
      <c r="C730" s="153"/>
      <c r="D730" s="153"/>
      <c r="E730" s="153"/>
      <c r="F730" s="153"/>
      <c r="G730" s="153"/>
      <c r="H730" s="153"/>
      <c r="I730" s="153"/>
      <c r="J730" s="136"/>
      <c r="K730" s="126"/>
      <c r="L730" s="126"/>
      <c r="M730" s="126"/>
      <c r="N730" s="126"/>
      <c r="O730" s="126"/>
      <c r="P730" s="126"/>
      <c r="Q730" s="126"/>
      <c r="R730" s="126"/>
      <c r="S730" s="126"/>
      <c r="T730" s="126"/>
      <c r="U730" s="126"/>
      <c r="V730" s="126"/>
      <c r="W730" s="126"/>
      <c r="X730" s="126"/>
      <c r="Y730" s="126"/>
      <c r="Z730" s="126"/>
      <c r="AA730" s="126"/>
      <c r="AB730" s="126"/>
      <c r="AC730" s="126"/>
      <c r="AD730" s="126"/>
      <c r="AE730" s="126"/>
      <c r="AF730" s="126"/>
      <c r="AG730" s="126"/>
      <c r="AH730" s="126"/>
      <c r="AI730" s="126"/>
      <c r="AJ730" s="126"/>
      <c r="AK730" s="126"/>
      <c r="AL730" s="126"/>
      <c r="AM730" s="127"/>
      <c r="BG730" s="1" t="s">
        <v>298</v>
      </c>
      <c r="BH730" s="1">
        <v>79</v>
      </c>
      <c r="BI730" s="1" t="str">
        <f>"ITEM"&amp;BH730&amp; BG730 &amp;"="&amp; IF(TRIM($J730)="","",$J730)</f>
        <v>ITEM79#KBN2_13=</v>
      </c>
    </row>
    <row r="731" spans="1:61" ht="9.75" hidden="1" customHeight="1">
      <c r="A731" s="153"/>
      <c r="B731" s="153"/>
      <c r="C731" s="153"/>
      <c r="D731" s="153"/>
      <c r="E731" s="153"/>
      <c r="F731" s="153"/>
      <c r="G731" s="153"/>
      <c r="H731" s="153"/>
      <c r="I731" s="153"/>
      <c r="J731" s="150"/>
      <c r="K731" s="151"/>
      <c r="L731" s="151"/>
      <c r="M731" s="151"/>
      <c r="N731" s="151"/>
      <c r="O731" s="151"/>
      <c r="P731" s="151"/>
      <c r="Q731" s="151"/>
      <c r="R731" s="151"/>
      <c r="S731" s="151"/>
      <c r="T731" s="151"/>
      <c r="U731" s="151"/>
      <c r="V731" s="151"/>
      <c r="W731" s="151"/>
      <c r="X731" s="151"/>
      <c r="Y731" s="151"/>
      <c r="Z731" s="151"/>
      <c r="AA731" s="151"/>
      <c r="AB731" s="151"/>
      <c r="AC731" s="151"/>
      <c r="AD731" s="151"/>
      <c r="AE731" s="151"/>
      <c r="AF731" s="151"/>
      <c r="AG731" s="151"/>
      <c r="AH731" s="151"/>
      <c r="AI731" s="151"/>
      <c r="AJ731" s="151"/>
      <c r="AK731" s="151"/>
      <c r="AL731" s="151"/>
      <c r="AM731" s="152"/>
      <c r="BH731" s="1" t="s">
        <v>28</v>
      </c>
    </row>
    <row r="732" spans="1:61" ht="9.75" hidden="1" customHeight="1">
      <c r="A732" s="153"/>
      <c r="B732" s="153"/>
      <c r="C732" s="153"/>
      <c r="D732" s="153"/>
      <c r="E732" s="153"/>
      <c r="F732" s="153"/>
      <c r="G732" s="153"/>
      <c r="H732" s="153"/>
      <c r="I732" s="153"/>
      <c r="J732" s="150"/>
      <c r="K732" s="151"/>
      <c r="L732" s="151"/>
      <c r="M732" s="151"/>
      <c r="N732" s="151"/>
      <c r="O732" s="151"/>
      <c r="P732" s="151"/>
      <c r="Q732" s="151"/>
      <c r="R732" s="151"/>
      <c r="S732" s="151"/>
      <c r="T732" s="151"/>
      <c r="U732" s="151"/>
      <c r="V732" s="151"/>
      <c r="W732" s="151"/>
      <c r="X732" s="151"/>
      <c r="Y732" s="151"/>
      <c r="Z732" s="151"/>
      <c r="AA732" s="151"/>
      <c r="AB732" s="151"/>
      <c r="AC732" s="151"/>
      <c r="AD732" s="151"/>
      <c r="AE732" s="151"/>
      <c r="AF732" s="151"/>
      <c r="AG732" s="151"/>
      <c r="AH732" s="151"/>
      <c r="AI732" s="151"/>
      <c r="AJ732" s="151"/>
      <c r="AK732" s="151"/>
      <c r="AL732" s="151"/>
      <c r="AM732" s="152"/>
      <c r="BH732" s="1" t="s">
        <v>28</v>
      </c>
    </row>
    <row r="733" spans="1:61" ht="9.75" hidden="1" customHeight="1">
      <c r="A733" s="250" t="s">
        <v>267</v>
      </c>
      <c r="B733" s="250"/>
      <c r="C733" s="141" t="s">
        <v>268</v>
      </c>
      <c r="D733" s="142"/>
      <c r="E733" s="142"/>
      <c r="F733" s="142"/>
      <c r="G733" s="142"/>
      <c r="H733" s="142"/>
      <c r="I733" s="143"/>
      <c r="J733" s="158"/>
      <c r="K733" s="154"/>
      <c r="L733" s="154"/>
      <c r="M733" s="154"/>
      <c r="N733" s="154"/>
      <c r="O733" s="154"/>
      <c r="P733" s="154"/>
      <c r="Q733" s="154"/>
      <c r="R733" s="154"/>
      <c r="S733" s="154"/>
      <c r="T733" s="154"/>
      <c r="U733" s="154"/>
      <c r="V733" s="154" t="s">
        <v>36</v>
      </c>
      <c r="W733" s="154"/>
      <c r="X733" s="154"/>
      <c r="Y733" s="154"/>
      <c r="Z733" s="154"/>
      <c r="AA733" s="154"/>
      <c r="AB733" s="154"/>
      <c r="AC733" s="154"/>
      <c r="AD733" s="154"/>
      <c r="AE733" s="154"/>
      <c r="AF733" s="154"/>
      <c r="AG733" s="154"/>
      <c r="AH733" s="154"/>
      <c r="AI733" s="154"/>
      <c r="AJ733" s="154"/>
      <c r="AK733" s="154"/>
      <c r="AL733" s="154"/>
      <c r="AM733" s="155"/>
      <c r="BE733" s="1" t="str">
        <f ca="1">MID(CELL("address",$CI$2),2,2)</f>
        <v>CI</v>
      </c>
      <c r="BF733" s="1" t="str">
        <f>IF(TRIM($K734)="","",IF(ISERROR(MATCH($K734,$CI$3:$CI$4,0)),"INPUT_ERROR",MATCH($K734,$CI$3:$CI$4,0)))</f>
        <v/>
      </c>
      <c r="BG733" s="1" t="s">
        <v>298</v>
      </c>
      <c r="BH733" s="1">
        <v>80</v>
      </c>
      <c r="BI733" s="1" t="str">
        <f>"ITEM"&amp; BH733&amp; BG733 &amp;"="&amp; $BF733</f>
        <v>ITEM80#KBN2_13=</v>
      </c>
    </row>
    <row r="734" spans="1:61" ht="9.75" hidden="1" customHeight="1">
      <c r="A734" s="250"/>
      <c r="B734" s="250"/>
      <c r="C734" s="141"/>
      <c r="D734" s="142"/>
      <c r="E734" s="142"/>
      <c r="F734" s="142"/>
      <c r="G734" s="142"/>
      <c r="H734" s="142"/>
      <c r="I734" s="143"/>
      <c r="J734" s="144" t="s">
        <v>37</v>
      </c>
      <c r="K734" s="145"/>
      <c r="L734" s="145"/>
      <c r="M734" s="145"/>
      <c r="N734" s="145"/>
      <c r="O734" s="145"/>
      <c r="P734" s="145"/>
      <c r="Q734" s="145"/>
      <c r="R734" s="82" t="s">
        <v>38</v>
      </c>
      <c r="S734" s="82"/>
      <c r="T734" s="82"/>
      <c r="U734" s="82"/>
      <c r="V734" s="82" t="s">
        <v>269</v>
      </c>
      <c r="W734" s="82"/>
      <c r="X734" s="82"/>
      <c r="Y734" s="82"/>
      <c r="Z734" s="82"/>
      <c r="AA734" s="82" t="s">
        <v>270</v>
      </c>
      <c r="AB734" s="82"/>
      <c r="AC734" s="82"/>
      <c r="AD734" s="82"/>
      <c r="AE734" s="82"/>
      <c r="AF734" s="82"/>
      <c r="AG734" s="82"/>
      <c r="AH734" s="82"/>
      <c r="AI734" s="82"/>
      <c r="AJ734" s="82"/>
      <c r="AK734" s="82"/>
      <c r="AL734" s="82"/>
      <c r="AM734" s="138"/>
      <c r="BH734" s="1" t="s">
        <v>28</v>
      </c>
    </row>
    <row r="735" spans="1:61" ht="9.75" hidden="1" customHeight="1">
      <c r="A735" s="250"/>
      <c r="B735" s="250"/>
      <c r="C735" s="141"/>
      <c r="D735" s="142"/>
      <c r="E735" s="142"/>
      <c r="F735" s="142"/>
      <c r="G735" s="142"/>
      <c r="H735" s="142"/>
      <c r="I735" s="143"/>
      <c r="J735" s="144"/>
      <c r="K735" s="145"/>
      <c r="L735" s="145"/>
      <c r="M735" s="145"/>
      <c r="N735" s="145"/>
      <c r="O735" s="145"/>
      <c r="P735" s="145"/>
      <c r="Q735" s="145"/>
      <c r="R735" s="82"/>
      <c r="S735" s="82"/>
      <c r="T735" s="82"/>
      <c r="U735" s="82"/>
      <c r="V735" s="82"/>
      <c r="W735" s="82"/>
      <c r="X735" s="82"/>
      <c r="Y735" s="82"/>
      <c r="Z735" s="82"/>
      <c r="AA735" s="82"/>
      <c r="AB735" s="82"/>
      <c r="AC735" s="82"/>
      <c r="AD735" s="82"/>
      <c r="AE735" s="82"/>
      <c r="AF735" s="82"/>
      <c r="AG735" s="82"/>
      <c r="AH735" s="82"/>
      <c r="AI735" s="82"/>
      <c r="AJ735" s="82"/>
      <c r="AK735" s="82"/>
      <c r="AL735" s="82"/>
      <c r="AM735" s="138"/>
      <c r="BH735" s="1" t="s">
        <v>28</v>
      </c>
    </row>
    <row r="736" spans="1:61" ht="9.75" hidden="1" customHeight="1">
      <c r="A736" s="250"/>
      <c r="B736" s="250"/>
      <c r="C736" s="123"/>
      <c r="D736" s="124"/>
      <c r="E736" s="124"/>
      <c r="F736" s="124"/>
      <c r="G736" s="124"/>
      <c r="H736" s="124"/>
      <c r="I736" s="125"/>
      <c r="J736" s="157"/>
      <c r="K736" s="98"/>
      <c r="L736" s="98"/>
      <c r="M736" s="98"/>
      <c r="N736" s="98"/>
      <c r="O736" s="98"/>
      <c r="P736" s="98"/>
      <c r="Q736" s="98"/>
      <c r="R736" s="98"/>
      <c r="S736" s="98"/>
      <c r="T736" s="98"/>
      <c r="U736" s="98"/>
      <c r="V736" s="98"/>
      <c r="W736" s="98"/>
      <c r="X736" s="98"/>
      <c r="Y736" s="98"/>
      <c r="Z736" s="98"/>
      <c r="AA736" s="98"/>
      <c r="AB736" s="98"/>
      <c r="AC736" s="98"/>
      <c r="AD736" s="98"/>
      <c r="AE736" s="98"/>
      <c r="AF736" s="98"/>
      <c r="AG736" s="98"/>
      <c r="AH736" s="98"/>
      <c r="AI736" s="98"/>
      <c r="AJ736" s="98"/>
      <c r="AK736" s="98"/>
      <c r="AL736" s="98"/>
      <c r="AM736" s="156"/>
      <c r="BH736" s="1" t="s">
        <v>28</v>
      </c>
    </row>
    <row r="737" spans="1:61" ht="9.75" hidden="1" customHeight="1">
      <c r="A737" s="250"/>
      <c r="B737" s="250"/>
      <c r="C737" s="120" t="s">
        <v>271</v>
      </c>
      <c r="D737" s="121"/>
      <c r="E737" s="121"/>
      <c r="F737" s="121"/>
      <c r="G737" s="121"/>
      <c r="H737" s="121"/>
      <c r="I737" s="122"/>
      <c r="J737" s="260"/>
      <c r="K737" s="260"/>
      <c r="L737" s="260"/>
      <c r="M737" s="260"/>
      <c r="N737" s="260"/>
      <c r="O737" s="260"/>
      <c r="P737" s="260"/>
      <c r="Q737" s="260"/>
      <c r="R737" s="260"/>
      <c r="S737" s="260"/>
      <c r="T737" s="260"/>
      <c r="U737" s="260"/>
      <c r="V737" s="260"/>
      <c r="W737" s="260"/>
      <c r="X737" s="260"/>
      <c r="Y737" s="260"/>
      <c r="Z737" s="260"/>
      <c r="AA737" s="260"/>
      <c r="AB737" s="260"/>
      <c r="AC737" s="260"/>
      <c r="AD737" s="260"/>
      <c r="AE737" s="260"/>
      <c r="AF737" s="260"/>
      <c r="AG737" s="260"/>
      <c r="AH737" s="260"/>
      <c r="AI737" s="260"/>
      <c r="AJ737" s="260"/>
      <c r="AK737" s="260"/>
      <c r="AL737" s="260"/>
      <c r="AM737" s="260"/>
      <c r="BG737" s="1" t="s">
        <v>298</v>
      </c>
      <c r="BH737" s="1">
        <v>81</v>
      </c>
      <c r="BI737" s="1" t="str">
        <f>"ITEM"&amp;BH737&amp; BG737 &amp;"="&amp; IF(TRIM($J737)="","",$J737)</f>
        <v>ITEM81#KBN2_13=</v>
      </c>
    </row>
    <row r="738" spans="1:61" ht="9.75" hidden="1" customHeight="1">
      <c r="A738" s="250"/>
      <c r="B738" s="250"/>
      <c r="C738" s="141"/>
      <c r="D738" s="142"/>
      <c r="E738" s="142"/>
      <c r="F738" s="142"/>
      <c r="G738" s="142"/>
      <c r="H738" s="142"/>
      <c r="I738" s="143"/>
      <c r="J738" s="27"/>
      <c r="K738" s="27"/>
      <c r="L738" s="27"/>
      <c r="M738" s="27"/>
      <c r="N738" s="27"/>
      <c r="O738" s="27"/>
      <c r="P738" s="27"/>
      <c r="Q738" s="27"/>
      <c r="R738" s="27"/>
      <c r="S738" s="27"/>
      <c r="T738" s="27"/>
      <c r="U738" s="27"/>
      <c r="V738" s="27"/>
      <c r="W738" s="27"/>
      <c r="X738" s="27"/>
      <c r="Y738" s="27"/>
      <c r="Z738" s="27"/>
      <c r="AA738" s="27"/>
      <c r="AB738" s="27"/>
      <c r="AC738" s="27"/>
      <c r="AD738" s="27"/>
      <c r="AE738" s="27"/>
      <c r="AF738" s="27"/>
      <c r="AG738" s="27"/>
      <c r="AH738" s="27"/>
      <c r="AI738" s="27"/>
      <c r="AJ738" s="27"/>
      <c r="AK738" s="27"/>
      <c r="AL738" s="27"/>
      <c r="AM738" s="27"/>
      <c r="BH738" s="1" t="s">
        <v>28</v>
      </c>
    </row>
    <row r="739" spans="1:61" ht="9.75" hidden="1" customHeight="1">
      <c r="A739" s="250"/>
      <c r="B739" s="250"/>
      <c r="C739" s="123"/>
      <c r="D739" s="124"/>
      <c r="E739" s="124"/>
      <c r="F739" s="124"/>
      <c r="G739" s="124"/>
      <c r="H739" s="124"/>
      <c r="I739" s="125"/>
      <c r="J739" s="27"/>
      <c r="K739" s="27"/>
      <c r="L739" s="27"/>
      <c r="M739" s="27"/>
      <c r="N739" s="27"/>
      <c r="O739" s="27"/>
      <c r="P739" s="27"/>
      <c r="Q739" s="27"/>
      <c r="R739" s="27"/>
      <c r="S739" s="27"/>
      <c r="T739" s="27"/>
      <c r="U739" s="27"/>
      <c r="V739" s="27"/>
      <c r="W739" s="27"/>
      <c r="X739" s="27"/>
      <c r="Y739" s="27"/>
      <c r="Z739" s="27"/>
      <c r="AA739" s="27"/>
      <c r="AB739" s="27"/>
      <c r="AC739" s="27"/>
      <c r="AD739" s="27"/>
      <c r="AE739" s="27"/>
      <c r="AF739" s="27"/>
      <c r="AG739" s="27"/>
      <c r="AH739" s="27"/>
      <c r="AI739" s="27"/>
      <c r="AJ739" s="27"/>
      <c r="AK739" s="27"/>
      <c r="AL739" s="27"/>
      <c r="AM739" s="27"/>
      <c r="BH739" s="1" t="s">
        <v>28</v>
      </c>
    </row>
    <row r="740" spans="1:61" ht="9.75" hidden="1" customHeight="1">
      <c r="A740" s="250"/>
      <c r="B740" s="250"/>
      <c r="C740" s="120" t="s">
        <v>272</v>
      </c>
      <c r="D740" s="121"/>
      <c r="E740" s="121"/>
      <c r="F740" s="121"/>
      <c r="G740" s="121"/>
      <c r="H740" s="121"/>
      <c r="I740" s="122"/>
      <c r="J740" s="136"/>
      <c r="K740" s="126"/>
      <c r="L740" s="126"/>
      <c r="M740" s="126"/>
      <c r="N740" s="126"/>
      <c r="O740" s="126"/>
      <c r="P740" s="126"/>
      <c r="Q740" s="126"/>
      <c r="R740" s="126"/>
      <c r="S740" s="126"/>
      <c r="T740" s="126"/>
      <c r="U740" s="126"/>
      <c r="V740" s="126"/>
      <c r="W740" s="126"/>
      <c r="X740" s="126"/>
      <c r="Y740" s="126"/>
      <c r="Z740" s="126"/>
      <c r="AA740" s="126"/>
      <c r="AB740" s="126"/>
      <c r="AC740" s="126"/>
      <c r="AD740" s="126"/>
      <c r="AE740" s="126"/>
      <c r="AF740" s="126"/>
      <c r="AG740" s="126"/>
      <c r="AH740" s="126"/>
      <c r="AI740" s="126"/>
      <c r="AJ740" s="126"/>
      <c r="AK740" s="126"/>
      <c r="AL740" s="126"/>
      <c r="AM740" s="127"/>
      <c r="BG740" s="1" t="s">
        <v>298</v>
      </c>
      <c r="BH740" s="1">
        <v>82</v>
      </c>
      <c r="BI740" s="1" t="str">
        <f>"ITEM"&amp;BH740&amp; BG740 &amp;"="&amp; IF(TRIM($J740)="","",$J740)</f>
        <v>ITEM82#KBN2_13=</v>
      </c>
    </row>
    <row r="741" spans="1:61" ht="9.75" hidden="1" customHeight="1">
      <c r="A741" s="250"/>
      <c r="B741" s="250"/>
      <c r="C741" s="141"/>
      <c r="D741" s="142"/>
      <c r="E741" s="142"/>
      <c r="F741" s="142"/>
      <c r="G741" s="142"/>
      <c r="H741" s="142"/>
      <c r="I741" s="143"/>
      <c r="J741" s="150"/>
      <c r="K741" s="151"/>
      <c r="L741" s="151"/>
      <c r="M741" s="151"/>
      <c r="N741" s="151"/>
      <c r="O741" s="151"/>
      <c r="P741" s="151"/>
      <c r="Q741" s="151"/>
      <c r="R741" s="151"/>
      <c r="S741" s="151"/>
      <c r="T741" s="151"/>
      <c r="U741" s="151"/>
      <c r="V741" s="151"/>
      <c r="W741" s="151"/>
      <c r="X741" s="151"/>
      <c r="Y741" s="151"/>
      <c r="Z741" s="151"/>
      <c r="AA741" s="151"/>
      <c r="AB741" s="151"/>
      <c r="AC741" s="151"/>
      <c r="AD741" s="151"/>
      <c r="AE741" s="151"/>
      <c r="AF741" s="151"/>
      <c r="AG741" s="151"/>
      <c r="AH741" s="151"/>
      <c r="AI741" s="151"/>
      <c r="AJ741" s="151"/>
      <c r="AK741" s="151"/>
      <c r="AL741" s="151"/>
      <c r="AM741" s="152"/>
      <c r="BH741" s="1" t="s">
        <v>28</v>
      </c>
    </row>
    <row r="742" spans="1:61" ht="9.75" hidden="1" customHeight="1" thickBot="1">
      <c r="A742" s="250"/>
      <c r="B742" s="250"/>
      <c r="C742" s="123"/>
      <c r="D742" s="124"/>
      <c r="E742" s="124"/>
      <c r="F742" s="124"/>
      <c r="G742" s="124"/>
      <c r="H742" s="124"/>
      <c r="I742" s="125"/>
      <c r="J742" s="137"/>
      <c r="K742" s="128"/>
      <c r="L742" s="128"/>
      <c r="M742" s="128"/>
      <c r="N742" s="128"/>
      <c r="O742" s="128"/>
      <c r="P742" s="128"/>
      <c r="Q742" s="128"/>
      <c r="R742" s="128"/>
      <c r="S742" s="128"/>
      <c r="T742" s="128"/>
      <c r="U742" s="128"/>
      <c r="V742" s="128"/>
      <c r="W742" s="128"/>
      <c r="X742" s="128"/>
      <c r="Y742" s="128"/>
      <c r="Z742" s="128"/>
      <c r="AA742" s="128"/>
      <c r="AB742" s="128"/>
      <c r="AC742" s="128"/>
      <c r="AD742" s="128"/>
      <c r="AE742" s="128"/>
      <c r="AF742" s="128"/>
      <c r="AG742" s="128"/>
      <c r="AH742" s="128"/>
      <c r="AI742" s="128"/>
      <c r="AJ742" s="128"/>
      <c r="AK742" s="128"/>
      <c r="AL742" s="128"/>
      <c r="AM742" s="129"/>
      <c r="BH742" s="1" t="s">
        <v>28</v>
      </c>
    </row>
    <row r="743" spans="1:61" ht="9.75" hidden="1" customHeight="1">
      <c r="A743" s="254" t="s">
        <v>299</v>
      </c>
      <c r="B743" s="255"/>
      <c r="C743" s="255"/>
      <c r="D743" s="255"/>
      <c r="E743" s="255"/>
      <c r="F743" s="255"/>
      <c r="G743" s="255"/>
      <c r="H743" s="255"/>
      <c r="I743" s="256"/>
      <c r="J743" s="233"/>
      <c r="K743" s="234"/>
      <c r="L743" s="234"/>
      <c r="M743" s="234"/>
      <c r="N743" s="234"/>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5"/>
      <c r="BG743" s="1" t="s">
        <v>300</v>
      </c>
      <c r="BH743" s="1">
        <v>64</v>
      </c>
      <c r="BI743" s="1" t="str">
        <f>"ITEM"&amp;BH743&amp; BG743 &amp;"="&amp; IF(TRIM($J743)="","",$J743)</f>
        <v>ITEM64#KBN2_14=</v>
      </c>
    </row>
    <row r="744" spans="1:61" ht="9.75" hidden="1" customHeight="1" thickBot="1">
      <c r="A744" s="230"/>
      <c r="B744" s="231"/>
      <c r="C744" s="231"/>
      <c r="D744" s="231"/>
      <c r="E744" s="231"/>
      <c r="F744" s="231"/>
      <c r="G744" s="231"/>
      <c r="H744" s="231"/>
      <c r="I744" s="232"/>
      <c r="J744" s="236"/>
      <c r="K744" s="237"/>
      <c r="L744" s="237"/>
      <c r="M744" s="237"/>
      <c r="N744" s="237"/>
      <c r="O744" s="237"/>
      <c r="P744" s="237"/>
      <c r="Q744" s="237"/>
      <c r="R744" s="237"/>
      <c r="S744" s="237"/>
      <c r="T744" s="237"/>
      <c r="U744" s="237"/>
      <c r="V744" s="237"/>
      <c r="W744" s="237"/>
      <c r="X744" s="237"/>
      <c r="Y744" s="237"/>
      <c r="Z744" s="237"/>
      <c r="AA744" s="237"/>
      <c r="AB744" s="237"/>
      <c r="AC744" s="237"/>
      <c r="AD744" s="237"/>
      <c r="AE744" s="237"/>
      <c r="AF744" s="237"/>
      <c r="AG744" s="237"/>
      <c r="AH744" s="237"/>
      <c r="AI744" s="237"/>
      <c r="AJ744" s="237"/>
      <c r="AK744" s="237"/>
      <c r="AL744" s="237"/>
      <c r="AM744" s="238"/>
      <c r="BH744" s="1" t="s">
        <v>28</v>
      </c>
    </row>
    <row r="745" spans="1:61" ht="9.75" hidden="1" customHeight="1">
      <c r="A745" s="120" t="s">
        <v>248</v>
      </c>
      <c r="B745" s="121"/>
      <c r="C745" s="121"/>
      <c r="D745" s="121"/>
      <c r="E745" s="121"/>
      <c r="F745" s="121"/>
      <c r="G745" s="121"/>
      <c r="H745" s="121"/>
      <c r="I745" s="122"/>
      <c r="J745" s="239"/>
      <c r="K745" s="239"/>
      <c r="L745" s="239"/>
      <c r="M745" s="239"/>
      <c r="N745" s="239"/>
      <c r="O745" s="239"/>
      <c r="P745" s="239"/>
      <c r="Q745" s="239"/>
      <c r="R745" s="239"/>
      <c r="S745" s="239"/>
      <c r="T745" s="239"/>
      <c r="U745" s="239"/>
      <c r="V745" s="239"/>
      <c r="W745" s="239"/>
      <c r="X745" s="239"/>
      <c r="Y745" s="239"/>
      <c r="Z745" s="239"/>
      <c r="AA745" s="239"/>
      <c r="AB745" s="239"/>
      <c r="AC745" s="239"/>
      <c r="AD745" s="239"/>
      <c r="AE745" s="239"/>
      <c r="AF745" s="239"/>
      <c r="AG745" s="239"/>
      <c r="AH745" s="239"/>
      <c r="AI745" s="239"/>
      <c r="AJ745" s="239"/>
      <c r="AK745" s="239"/>
      <c r="AL745" s="239"/>
      <c r="AM745" s="239"/>
      <c r="BG745" s="1" t="s">
        <v>300</v>
      </c>
      <c r="BH745" s="1">
        <v>65</v>
      </c>
      <c r="BI745" s="1" t="str">
        <f>"ITEM"&amp;BH745&amp; BG745 &amp;"="&amp; IF(TRIM($J745)="","",$J745)</f>
        <v>ITEM65#KBN2_14=</v>
      </c>
    </row>
    <row r="746" spans="1:61" ht="9.75" hidden="1" customHeight="1">
      <c r="A746" s="141"/>
      <c r="B746" s="142"/>
      <c r="C746" s="142"/>
      <c r="D746" s="142"/>
      <c r="E746" s="142"/>
      <c r="F746" s="142"/>
      <c r="G746" s="142"/>
      <c r="H746" s="142"/>
      <c r="I746" s="143"/>
      <c r="J746" s="27"/>
      <c r="K746" s="27"/>
      <c r="L746" s="27"/>
      <c r="M746" s="27"/>
      <c r="N746" s="27"/>
      <c r="O746" s="27"/>
      <c r="P746" s="27"/>
      <c r="Q746" s="27"/>
      <c r="R746" s="27"/>
      <c r="S746" s="27"/>
      <c r="T746" s="27"/>
      <c r="U746" s="27"/>
      <c r="V746" s="27"/>
      <c r="W746" s="27"/>
      <c r="X746" s="27"/>
      <c r="Y746" s="27"/>
      <c r="Z746" s="27"/>
      <c r="AA746" s="27"/>
      <c r="AB746" s="27"/>
      <c r="AC746" s="27"/>
      <c r="AD746" s="27"/>
      <c r="AE746" s="27"/>
      <c r="AF746" s="27"/>
      <c r="AG746" s="27"/>
      <c r="AH746" s="27"/>
      <c r="AI746" s="27"/>
      <c r="AJ746" s="27"/>
      <c r="AK746" s="27"/>
      <c r="AL746" s="27"/>
      <c r="AM746" s="27"/>
      <c r="BH746" s="1" t="s">
        <v>28</v>
      </c>
    </row>
    <row r="747" spans="1:61" ht="9.75" hidden="1" customHeight="1">
      <c r="A747" s="120" t="s">
        <v>249</v>
      </c>
      <c r="B747" s="121"/>
      <c r="C747" s="121"/>
      <c r="D747" s="121"/>
      <c r="E747" s="121"/>
      <c r="F747" s="121"/>
      <c r="G747" s="121"/>
      <c r="H747" s="121"/>
      <c r="I747" s="122"/>
      <c r="J747" s="158"/>
      <c r="K747" s="154"/>
      <c r="L747" s="154"/>
      <c r="M747" s="154"/>
      <c r="N747" s="154"/>
      <c r="O747" s="154"/>
      <c r="P747" s="154"/>
      <c r="Q747" s="154"/>
      <c r="R747" s="154"/>
      <c r="S747" s="154"/>
      <c r="T747" s="154"/>
      <c r="U747" s="154"/>
      <c r="V747" s="154" t="s">
        <v>36</v>
      </c>
      <c r="W747" s="154"/>
      <c r="X747" s="154"/>
      <c r="Y747" s="154"/>
      <c r="Z747" s="154"/>
      <c r="AA747" s="154"/>
      <c r="AB747" s="154"/>
      <c r="AC747" s="154"/>
      <c r="AD747" s="154"/>
      <c r="AE747" s="154"/>
      <c r="AF747" s="154"/>
      <c r="AG747" s="154"/>
      <c r="AH747" s="154"/>
      <c r="AI747" s="154"/>
      <c r="AJ747" s="154"/>
      <c r="AK747" s="154"/>
      <c r="AL747" s="154"/>
      <c r="AM747" s="155"/>
      <c r="BE747" s="1" t="str">
        <f ca="1">MID(CELL("address",$CG$2),2,2)</f>
        <v>CG</v>
      </c>
      <c r="BF747" s="1" t="str">
        <f>IF(TRIM($K748)="","",IF(ISERROR(MATCH($K748,$CG$3:$CG$4,0)),"INPUT_ERROR",MATCH($K748,$CG$3:$CG$4,0)))</f>
        <v/>
      </c>
      <c r="BG747" s="1" t="s">
        <v>300</v>
      </c>
      <c r="BH747" s="1">
        <v>66</v>
      </c>
      <c r="BI747" s="1" t="str">
        <f>"ITEM"&amp; BH747&amp; BG747 &amp;"="&amp; $BF747</f>
        <v>ITEM66#KBN2_14=</v>
      </c>
    </row>
    <row r="748" spans="1:61" ht="9.75" hidden="1" customHeight="1">
      <c r="A748" s="141"/>
      <c r="B748" s="142"/>
      <c r="C748" s="142"/>
      <c r="D748" s="142"/>
      <c r="E748" s="142"/>
      <c r="F748" s="142"/>
      <c r="G748" s="142"/>
      <c r="H748" s="142"/>
      <c r="I748" s="143"/>
      <c r="J748" s="144" t="s">
        <v>37</v>
      </c>
      <c r="K748" s="145"/>
      <c r="L748" s="145"/>
      <c r="M748" s="145"/>
      <c r="N748" s="145"/>
      <c r="O748" s="145"/>
      <c r="P748" s="145"/>
      <c r="Q748" s="145"/>
      <c r="R748" s="145"/>
      <c r="S748" s="145"/>
      <c r="T748" s="82" t="s">
        <v>38</v>
      </c>
      <c r="U748" s="82"/>
      <c r="V748" s="82" t="s">
        <v>250</v>
      </c>
      <c r="W748" s="82"/>
      <c r="X748" s="82"/>
      <c r="Y748" s="82"/>
      <c r="Z748" s="82"/>
      <c r="AA748" s="82"/>
      <c r="AB748" s="82"/>
      <c r="AC748" s="82"/>
      <c r="AD748" s="82"/>
      <c r="AE748" s="82"/>
      <c r="AF748" s="82"/>
      <c r="AG748" s="82"/>
      <c r="AH748" s="82"/>
      <c r="AI748" s="82"/>
      <c r="AJ748" s="82"/>
      <c r="AK748" s="82"/>
      <c r="AL748" s="82"/>
      <c r="AM748" s="138"/>
    </row>
    <row r="749" spans="1:61" ht="9.75" hidden="1" customHeight="1">
      <c r="A749" s="141"/>
      <c r="B749" s="142"/>
      <c r="C749" s="142"/>
      <c r="D749" s="142"/>
      <c r="E749" s="142"/>
      <c r="F749" s="142"/>
      <c r="G749" s="142"/>
      <c r="H749" s="142"/>
      <c r="I749" s="143"/>
      <c r="J749" s="144"/>
      <c r="K749" s="145"/>
      <c r="L749" s="145"/>
      <c r="M749" s="145"/>
      <c r="N749" s="145"/>
      <c r="O749" s="145"/>
      <c r="P749" s="145"/>
      <c r="Q749" s="145"/>
      <c r="R749" s="145"/>
      <c r="S749" s="145"/>
      <c r="T749" s="82"/>
      <c r="U749" s="82"/>
      <c r="V749" s="82" t="s">
        <v>251</v>
      </c>
      <c r="W749" s="82"/>
      <c r="X749" s="82"/>
      <c r="Y749" s="82"/>
      <c r="Z749" s="82"/>
      <c r="AA749" s="82"/>
      <c r="AB749" s="82"/>
      <c r="AC749" s="82"/>
      <c r="AD749" s="82"/>
      <c r="AE749" s="82"/>
      <c r="AF749" s="82"/>
      <c r="AG749" s="82"/>
      <c r="AH749" s="82"/>
      <c r="AI749" s="82"/>
      <c r="AJ749" s="82"/>
      <c r="AK749" s="82"/>
      <c r="AL749" s="82"/>
      <c r="AM749" s="138"/>
    </row>
    <row r="750" spans="1:61" ht="9.75" hidden="1" customHeight="1">
      <c r="A750" s="141"/>
      <c r="B750" s="142"/>
      <c r="C750" s="142"/>
      <c r="D750" s="142"/>
      <c r="E750" s="142"/>
      <c r="F750" s="142"/>
      <c r="G750" s="142"/>
      <c r="H750" s="142"/>
      <c r="I750" s="143"/>
      <c r="J750" s="157"/>
      <c r="K750" s="98"/>
      <c r="L750" s="98"/>
      <c r="M750" s="98"/>
      <c r="N750" s="98"/>
      <c r="O750" s="98"/>
      <c r="P750" s="98"/>
      <c r="Q750" s="98"/>
      <c r="R750" s="98"/>
      <c r="S750" s="98"/>
      <c r="T750" s="98"/>
      <c r="U750" s="98"/>
      <c r="V750" s="98"/>
      <c r="W750" s="98"/>
      <c r="X750" s="98"/>
      <c r="Y750" s="98"/>
      <c r="Z750" s="98"/>
      <c r="AA750" s="98"/>
      <c r="AB750" s="98"/>
      <c r="AC750" s="98"/>
      <c r="AD750" s="98"/>
      <c r="AE750" s="98"/>
      <c r="AF750" s="98"/>
      <c r="AG750" s="98"/>
      <c r="AH750" s="98"/>
      <c r="AI750" s="98"/>
      <c r="AJ750" s="98"/>
      <c r="AK750" s="98"/>
      <c r="AL750" s="98"/>
      <c r="AM750" s="156"/>
    </row>
    <row r="751" spans="1:61" ht="9.75" hidden="1" customHeight="1">
      <c r="A751" s="141"/>
      <c r="B751" s="142"/>
      <c r="C751" s="143"/>
      <c r="D751" s="120" t="s">
        <v>252</v>
      </c>
      <c r="E751" s="121"/>
      <c r="F751" s="121"/>
      <c r="G751" s="121"/>
      <c r="H751" s="121"/>
      <c r="I751" s="122"/>
      <c r="J751" s="158"/>
      <c r="K751" s="154"/>
      <c r="L751" s="154"/>
      <c r="M751" s="154"/>
      <c r="N751" s="154"/>
      <c r="O751" s="154"/>
      <c r="P751" s="154"/>
      <c r="Q751" s="154"/>
      <c r="R751" s="154"/>
      <c r="S751" s="154"/>
      <c r="T751" s="154"/>
      <c r="U751" s="154"/>
      <c r="V751" s="154" t="s">
        <v>36</v>
      </c>
      <c r="W751" s="154"/>
      <c r="X751" s="154"/>
      <c r="Y751" s="154"/>
      <c r="Z751" s="154"/>
      <c r="AA751" s="154"/>
      <c r="AB751" s="154"/>
      <c r="AC751" s="154"/>
      <c r="AD751" s="154"/>
      <c r="AE751" s="154"/>
      <c r="AF751" s="154"/>
      <c r="AG751" s="154"/>
      <c r="AH751" s="154"/>
      <c r="AI751" s="154"/>
      <c r="AJ751" s="154"/>
      <c r="AK751" s="154"/>
      <c r="AL751" s="154"/>
      <c r="AM751" s="155"/>
      <c r="BE751" s="1" t="str">
        <f ca="1">MID(CELL("address",$CB$2),2,2)</f>
        <v>CB</v>
      </c>
      <c r="BF751" s="1" t="str">
        <f>IF(TRIM($K753)="","",IF(ISERROR(MATCH($K753,$CB$3:$CB$7,0)),"INPUT_ERROR",MATCH($K753,$CB$3:$CB$7,0)))</f>
        <v/>
      </c>
      <c r="BG751" s="1" t="s">
        <v>300</v>
      </c>
      <c r="BH751" s="1">
        <v>67</v>
      </c>
      <c r="BI751" s="1" t="str">
        <f>"ITEM"&amp; BH751&amp; BG751 &amp;"="&amp; $BF751</f>
        <v>ITEM67#KBN2_14=</v>
      </c>
    </row>
    <row r="752" spans="1:61" ht="9.75" hidden="1" customHeight="1">
      <c r="A752" s="141"/>
      <c r="B752" s="142"/>
      <c r="C752" s="143"/>
      <c r="D752" s="141"/>
      <c r="E752" s="142"/>
      <c r="F752" s="142"/>
      <c r="G752" s="142"/>
      <c r="H752" s="142"/>
      <c r="I752" s="143"/>
      <c r="J752" s="189"/>
      <c r="K752" s="82"/>
      <c r="L752" s="82"/>
      <c r="M752" s="82"/>
      <c r="N752" s="82"/>
      <c r="O752" s="82"/>
      <c r="P752" s="82"/>
      <c r="Q752" s="82"/>
      <c r="R752" s="82"/>
      <c r="S752" s="82"/>
      <c r="T752" s="82"/>
      <c r="U752" s="82"/>
      <c r="V752" s="82" t="s">
        <v>163</v>
      </c>
      <c r="W752" s="82"/>
      <c r="X752" s="82"/>
      <c r="Y752" s="82"/>
      <c r="Z752" s="82"/>
      <c r="AA752" s="82"/>
      <c r="AB752" s="82"/>
      <c r="AC752" s="82"/>
      <c r="AD752" s="82"/>
      <c r="AE752" s="82"/>
      <c r="AF752" s="82"/>
      <c r="AG752" s="82"/>
      <c r="AH752" s="82"/>
      <c r="AI752" s="82"/>
      <c r="AJ752" s="82"/>
      <c r="AK752" s="82"/>
      <c r="AL752" s="82"/>
      <c r="AM752" s="138"/>
      <c r="BH752" s="1" t="s">
        <v>28</v>
      </c>
    </row>
    <row r="753" spans="1:61" ht="9.75" hidden="1" customHeight="1">
      <c r="A753" s="141"/>
      <c r="B753" s="142"/>
      <c r="C753" s="143"/>
      <c r="D753" s="141"/>
      <c r="E753" s="142"/>
      <c r="F753" s="142"/>
      <c r="G753" s="142"/>
      <c r="H753" s="142"/>
      <c r="I753" s="143"/>
      <c r="J753" s="144" t="s">
        <v>37</v>
      </c>
      <c r="K753" s="145"/>
      <c r="L753" s="145"/>
      <c r="M753" s="145"/>
      <c r="N753" s="145"/>
      <c r="O753" s="145"/>
      <c r="P753" s="145"/>
      <c r="Q753" s="145"/>
      <c r="R753" s="145"/>
      <c r="S753" s="145"/>
      <c r="T753" s="82" t="s">
        <v>38</v>
      </c>
      <c r="U753" s="82"/>
      <c r="V753" s="82" t="s">
        <v>253</v>
      </c>
      <c r="W753" s="82"/>
      <c r="X753" s="82"/>
      <c r="Y753" s="82"/>
      <c r="Z753" s="82"/>
      <c r="AA753" s="82"/>
      <c r="AB753" s="82"/>
      <c r="AC753" s="82"/>
      <c r="AD753" s="82"/>
      <c r="AE753" s="82"/>
      <c r="AF753" s="82"/>
      <c r="AG753" s="82"/>
      <c r="AH753" s="82"/>
      <c r="AI753" s="82"/>
      <c r="AJ753" s="82"/>
      <c r="AK753" s="82"/>
      <c r="AL753" s="82"/>
      <c r="AM753" s="138"/>
      <c r="BH753" s="1" t="s">
        <v>28</v>
      </c>
    </row>
    <row r="754" spans="1:61" ht="9.75" hidden="1" customHeight="1">
      <c r="A754" s="141"/>
      <c r="B754" s="142"/>
      <c r="C754" s="143"/>
      <c r="D754" s="141"/>
      <c r="E754" s="142"/>
      <c r="F754" s="142"/>
      <c r="G754" s="142"/>
      <c r="H754" s="142"/>
      <c r="I754" s="143"/>
      <c r="J754" s="144"/>
      <c r="K754" s="145"/>
      <c r="L754" s="145"/>
      <c r="M754" s="145"/>
      <c r="N754" s="145"/>
      <c r="O754" s="145"/>
      <c r="P754" s="145"/>
      <c r="Q754" s="145"/>
      <c r="R754" s="145"/>
      <c r="S754" s="145"/>
      <c r="T754" s="82"/>
      <c r="U754" s="82"/>
      <c r="V754" s="82" t="s">
        <v>254</v>
      </c>
      <c r="W754" s="82"/>
      <c r="X754" s="82"/>
      <c r="Y754" s="82"/>
      <c r="Z754" s="82"/>
      <c r="AA754" s="82"/>
      <c r="AB754" s="82"/>
      <c r="AC754" s="82"/>
      <c r="AD754" s="82"/>
      <c r="AE754" s="82"/>
      <c r="AF754" s="82"/>
      <c r="AG754" s="82"/>
      <c r="AH754" s="82"/>
      <c r="AI754" s="82"/>
      <c r="AJ754" s="82"/>
      <c r="AK754" s="82"/>
      <c r="AL754" s="82"/>
      <c r="AM754" s="138"/>
      <c r="BH754" s="1" t="s">
        <v>28</v>
      </c>
    </row>
    <row r="755" spans="1:61" ht="9.75" hidden="1" customHeight="1">
      <c r="A755" s="141"/>
      <c r="B755" s="142"/>
      <c r="C755" s="143"/>
      <c r="D755" s="141"/>
      <c r="E755" s="142"/>
      <c r="F755" s="142"/>
      <c r="G755" s="142"/>
      <c r="H755" s="142"/>
      <c r="I755" s="143"/>
      <c r="J755" s="189"/>
      <c r="K755" s="82"/>
      <c r="L755" s="82"/>
      <c r="M755" s="82"/>
      <c r="N755" s="82"/>
      <c r="O755" s="82"/>
      <c r="P755" s="82"/>
      <c r="Q755" s="82"/>
      <c r="R755" s="82"/>
      <c r="S755" s="82"/>
      <c r="T755" s="82"/>
      <c r="U755" s="82"/>
      <c r="V755" s="82" t="s">
        <v>255</v>
      </c>
      <c r="W755" s="82"/>
      <c r="X755" s="82"/>
      <c r="Y755" s="82"/>
      <c r="Z755" s="82"/>
      <c r="AA755" s="82"/>
      <c r="AB755" s="82"/>
      <c r="AC755" s="82"/>
      <c r="AD755" s="82"/>
      <c r="AE755" s="82"/>
      <c r="AF755" s="82"/>
      <c r="AG755" s="82"/>
      <c r="AH755" s="82"/>
      <c r="AI755" s="82"/>
      <c r="AJ755" s="82"/>
      <c r="AK755" s="82"/>
      <c r="AL755" s="82"/>
      <c r="AM755" s="138"/>
      <c r="BH755" s="1" t="s">
        <v>28</v>
      </c>
    </row>
    <row r="756" spans="1:61" ht="9.75" hidden="1" customHeight="1">
      <c r="A756" s="141"/>
      <c r="B756" s="142"/>
      <c r="C756" s="143"/>
      <c r="D756" s="123"/>
      <c r="E756" s="124"/>
      <c r="F756" s="124"/>
      <c r="G756" s="124"/>
      <c r="H756" s="124"/>
      <c r="I756" s="125"/>
      <c r="J756" s="157"/>
      <c r="K756" s="98"/>
      <c r="L756" s="98"/>
      <c r="M756" s="98"/>
      <c r="N756" s="98"/>
      <c r="O756" s="98"/>
      <c r="P756" s="98"/>
      <c r="Q756" s="98"/>
      <c r="R756" s="98"/>
      <c r="S756" s="98"/>
      <c r="T756" s="98"/>
      <c r="U756" s="98"/>
      <c r="V756" s="98" t="s">
        <v>256</v>
      </c>
      <c r="W756" s="98"/>
      <c r="X756" s="98"/>
      <c r="Y756" s="98"/>
      <c r="Z756" s="98"/>
      <c r="AA756" s="98"/>
      <c r="AB756" s="98"/>
      <c r="AC756" s="98"/>
      <c r="AD756" s="98"/>
      <c r="AE756" s="98"/>
      <c r="AF756" s="98"/>
      <c r="AG756" s="98"/>
      <c r="AH756" s="98"/>
      <c r="AI756" s="98"/>
      <c r="AJ756" s="98"/>
      <c r="AK756" s="98"/>
      <c r="AL756" s="98"/>
      <c r="AM756" s="156"/>
      <c r="BH756" s="1" t="s">
        <v>28</v>
      </c>
    </row>
    <row r="757" spans="1:61" ht="9.75" hidden="1" customHeight="1">
      <c r="A757" s="141"/>
      <c r="B757" s="142"/>
      <c r="C757" s="143"/>
      <c r="D757" s="120" t="s">
        <v>257</v>
      </c>
      <c r="E757" s="121"/>
      <c r="F757" s="121"/>
      <c r="G757" s="121"/>
      <c r="H757" s="121"/>
      <c r="I757" s="122"/>
      <c r="J757" s="136"/>
      <c r="K757" s="126"/>
      <c r="L757" s="126"/>
      <c r="M757" s="126"/>
      <c r="N757" s="126"/>
      <c r="O757" s="126"/>
      <c r="P757" s="126"/>
      <c r="Q757" s="126"/>
      <c r="R757" s="126"/>
      <c r="S757" s="126"/>
      <c r="T757" s="126"/>
      <c r="U757" s="126"/>
      <c r="V757" s="126"/>
      <c r="W757" s="126"/>
      <c r="X757" s="126"/>
      <c r="Y757" s="126"/>
      <c r="Z757" s="126"/>
      <c r="AA757" s="126"/>
      <c r="AB757" s="126"/>
      <c r="AC757" s="126"/>
      <c r="AD757" s="126"/>
      <c r="AE757" s="126"/>
      <c r="AF757" s="126"/>
      <c r="AG757" s="126"/>
      <c r="AH757" s="126"/>
      <c r="AI757" s="126"/>
      <c r="AJ757" s="126"/>
      <c r="AK757" s="126"/>
      <c r="AL757" s="126"/>
      <c r="AM757" s="127"/>
      <c r="BG757" s="1" t="s">
        <v>300</v>
      </c>
      <c r="BH757" s="1">
        <v>68</v>
      </c>
      <c r="BI757" s="1" t="str">
        <f>"ITEM"&amp;BH757&amp; BG757 &amp;"="&amp; IF(TRIM($J757)="","",$J757)</f>
        <v>ITEM68#KBN2_14=</v>
      </c>
    </row>
    <row r="758" spans="1:61" ht="9.75" hidden="1" customHeight="1">
      <c r="A758" s="141"/>
      <c r="B758" s="142"/>
      <c r="C758" s="143"/>
      <c r="D758" s="141"/>
      <c r="E758" s="142"/>
      <c r="F758" s="142"/>
      <c r="G758" s="142"/>
      <c r="H758" s="142"/>
      <c r="I758" s="143"/>
      <c r="J758" s="150"/>
      <c r="K758" s="151"/>
      <c r="L758" s="151"/>
      <c r="M758" s="151"/>
      <c r="N758" s="151"/>
      <c r="O758" s="151"/>
      <c r="P758" s="151"/>
      <c r="Q758" s="151"/>
      <c r="R758" s="151"/>
      <c r="S758" s="151"/>
      <c r="T758" s="151"/>
      <c r="U758" s="151"/>
      <c r="V758" s="151"/>
      <c r="W758" s="151"/>
      <c r="X758" s="151"/>
      <c r="Y758" s="151"/>
      <c r="Z758" s="151"/>
      <c r="AA758" s="151"/>
      <c r="AB758" s="151"/>
      <c r="AC758" s="151"/>
      <c r="AD758" s="151"/>
      <c r="AE758" s="151"/>
      <c r="AF758" s="151"/>
      <c r="AG758" s="151"/>
      <c r="AH758" s="151"/>
      <c r="AI758" s="151"/>
      <c r="AJ758" s="151"/>
      <c r="AK758" s="151"/>
      <c r="AL758" s="151"/>
      <c r="AM758" s="152"/>
      <c r="BH758" s="1" t="s">
        <v>28</v>
      </c>
    </row>
    <row r="759" spans="1:61" ht="9.75" hidden="1" customHeight="1">
      <c r="A759" s="141"/>
      <c r="B759" s="142"/>
      <c r="C759" s="143"/>
      <c r="D759" s="123"/>
      <c r="E759" s="124"/>
      <c r="F759" s="124"/>
      <c r="G759" s="124"/>
      <c r="H759" s="124"/>
      <c r="I759" s="125"/>
      <c r="J759" s="150"/>
      <c r="K759" s="151"/>
      <c r="L759" s="151"/>
      <c r="M759" s="151"/>
      <c r="N759" s="151"/>
      <c r="O759" s="151"/>
      <c r="P759" s="151"/>
      <c r="Q759" s="151"/>
      <c r="R759" s="151"/>
      <c r="S759" s="151"/>
      <c r="T759" s="151"/>
      <c r="U759" s="151"/>
      <c r="V759" s="151"/>
      <c r="W759" s="151"/>
      <c r="X759" s="151"/>
      <c r="Y759" s="151"/>
      <c r="Z759" s="151"/>
      <c r="AA759" s="151"/>
      <c r="AB759" s="151"/>
      <c r="AC759" s="151"/>
      <c r="AD759" s="151"/>
      <c r="AE759" s="151"/>
      <c r="AF759" s="151"/>
      <c r="AG759" s="151"/>
      <c r="AH759" s="151"/>
      <c r="AI759" s="151"/>
      <c r="AJ759" s="151"/>
      <c r="AK759" s="151"/>
      <c r="AL759" s="151"/>
      <c r="AM759" s="152"/>
    </row>
    <row r="760" spans="1:61" ht="9.75" hidden="1" customHeight="1">
      <c r="A760" s="141"/>
      <c r="B760" s="142"/>
      <c r="C760" s="143"/>
      <c r="D760" s="120" t="s">
        <v>199</v>
      </c>
      <c r="E760" s="121"/>
      <c r="F760" s="121"/>
      <c r="G760" s="121"/>
      <c r="H760" s="121"/>
      <c r="I760" s="122"/>
      <c r="J760" s="136"/>
      <c r="K760" s="126"/>
      <c r="L760" s="126"/>
      <c r="M760" s="126"/>
      <c r="N760" s="126"/>
      <c r="O760" s="126"/>
      <c r="P760" s="126"/>
      <c r="Q760" s="126"/>
      <c r="R760" s="126"/>
      <c r="S760" s="126"/>
      <c r="T760" s="126"/>
      <c r="U760" s="126"/>
      <c r="V760" s="126"/>
      <c r="W760" s="126"/>
      <c r="X760" s="126"/>
      <c r="Y760" s="126"/>
      <c r="Z760" s="126"/>
      <c r="AA760" s="126"/>
      <c r="AB760" s="126"/>
      <c r="AC760" s="126"/>
      <c r="AD760" s="126"/>
      <c r="AE760" s="126"/>
      <c r="AF760" s="126"/>
      <c r="AG760" s="126"/>
      <c r="AH760" s="126"/>
      <c r="AI760" s="126"/>
      <c r="AJ760" s="126"/>
      <c r="AK760" s="126"/>
      <c r="AL760" s="126"/>
      <c r="AM760" s="127"/>
      <c r="BG760" s="1" t="s">
        <v>300</v>
      </c>
      <c r="BH760" s="1">
        <v>69</v>
      </c>
      <c r="BI760" s="1" t="str">
        <f>"ITEM"&amp;BH760&amp; BG760 &amp;"="&amp; IF(TRIM($J760)="","",$J760)</f>
        <v>ITEM69#KBN2_14=</v>
      </c>
    </row>
    <row r="761" spans="1:61" ht="9.75" hidden="1" customHeight="1">
      <c r="A761" s="141"/>
      <c r="B761" s="142"/>
      <c r="C761" s="143"/>
      <c r="D761" s="141"/>
      <c r="E761" s="142"/>
      <c r="F761" s="142"/>
      <c r="G761" s="142"/>
      <c r="H761" s="142"/>
      <c r="I761" s="143"/>
      <c r="J761" s="150"/>
      <c r="K761" s="151"/>
      <c r="L761" s="151"/>
      <c r="M761" s="151"/>
      <c r="N761" s="151"/>
      <c r="O761" s="151"/>
      <c r="P761" s="151"/>
      <c r="Q761" s="151"/>
      <c r="R761" s="151"/>
      <c r="S761" s="151"/>
      <c r="T761" s="151"/>
      <c r="U761" s="151"/>
      <c r="V761" s="151"/>
      <c r="W761" s="151"/>
      <c r="X761" s="151"/>
      <c r="Y761" s="151"/>
      <c r="Z761" s="151"/>
      <c r="AA761" s="151"/>
      <c r="AB761" s="151"/>
      <c r="AC761" s="151"/>
      <c r="AD761" s="151"/>
      <c r="AE761" s="151"/>
      <c r="AF761" s="151"/>
      <c r="AG761" s="151"/>
      <c r="AH761" s="151"/>
      <c r="AI761" s="151"/>
      <c r="AJ761" s="151"/>
      <c r="AK761" s="151"/>
      <c r="AL761" s="151"/>
      <c r="AM761" s="152"/>
      <c r="BH761" s="1" t="s">
        <v>28</v>
      </c>
    </row>
    <row r="762" spans="1:61" ht="9.75" hidden="1" customHeight="1">
      <c r="A762" s="123"/>
      <c r="B762" s="124"/>
      <c r="C762" s="125"/>
      <c r="D762" s="123"/>
      <c r="E762" s="124"/>
      <c r="F762" s="124"/>
      <c r="G762" s="124"/>
      <c r="H762" s="124"/>
      <c r="I762" s="125"/>
      <c r="J762" s="137"/>
      <c r="K762" s="128"/>
      <c r="L762" s="128"/>
      <c r="M762" s="128"/>
      <c r="N762" s="128"/>
      <c r="O762" s="128"/>
      <c r="P762" s="128"/>
      <c r="Q762" s="128"/>
      <c r="R762" s="128"/>
      <c r="S762" s="128"/>
      <c r="T762" s="128"/>
      <c r="U762" s="128"/>
      <c r="V762" s="128"/>
      <c r="W762" s="128"/>
      <c r="X762" s="128"/>
      <c r="Y762" s="128"/>
      <c r="Z762" s="128"/>
      <c r="AA762" s="128"/>
      <c r="AB762" s="128"/>
      <c r="AC762" s="128"/>
      <c r="AD762" s="128"/>
      <c r="AE762" s="128"/>
      <c r="AF762" s="128"/>
      <c r="AG762" s="128"/>
      <c r="AH762" s="128"/>
      <c r="AI762" s="128"/>
      <c r="AJ762" s="128"/>
      <c r="AK762" s="128"/>
      <c r="AL762" s="128"/>
      <c r="AM762" s="129"/>
    </row>
    <row r="763" spans="1:61" ht="9.75" hidden="1" customHeight="1">
      <c r="A763" s="120" t="s">
        <v>258</v>
      </c>
      <c r="B763" s="121"/>
      <c r="C763" s="121"/>
      <c r="D763" s="121"/>
      <c r="E763" s="121"/>
      <c r="F763" s="121"/>
      <c r="G763" s="121"/>
      <c r="H763" s="121"/>
      <c r="I763" s="122"/>
      <c r="J763" s="158"/>
      <c r="K763" s="154"/>
      <c r="L763" s="154"/>
      <c r="M763" s="154"/>
      <c r="N763" s="154"/>
      <c r="O763" s="154"/>
      <c r="P763" s="154"/>
      <c r="Q763" s="154"/>
      <c r="R763" s="154"/>
      <c r="S763" s="154"/>
      <c r="T763" s="154"/>
      <c r="U763" s="154"/>
      <c r="V763" s="154" t="s">
        <v>36</v>
      </c>
      <c r="W763" s="154"/>
      <c r="X763" s="154"/>
      <c r="Y763" s="154"/>
      <c r="Z763" s="154"/>
      <c r="AA763" s="154"/>
      <c r="AB763" s="154"/>
      <c r="AC763" s="154"/>
      <c r="AD763" s="154"/>
      <c r="AE763" s="154"/>
      <c r="AF763" s="154"/>
      <c r="AG763" s="154"/>
      <c r="AH763" s="154"/>
      <c r="AI763" s="154"/>
      <c r="AJ763" s="154"/>
      <c r="AK763" s="154"/>
      <c r="AL763" s="154"/>
      <c r="AM763" s="155"/>
      <c r="BE763" s="1" t="str">
        <f ca="1">MID(CELL("address",$CH$2),2,2)</f>
        <v>CH</v>
      </c>
      <c r="BF763" s="1" t="str">
        <f>IF(TRIM($K764)="","",IF(ISERROR(MATCH($K764,$CH$3:$CH$8,0)),"INPUT_ERROR",MATCH($K764,$CH$3:$CH$8,0)))</f>
        <v/>
      </c>
      <c r="BG763" s="1" t="s">
        <v>300</v>
      </c>
      <c r="BH763" s="1">
        <v>70</v>
      </c>
      <c r="BI763" s="1" t="str">
        <f>"ITEM"&amp; BH763&amp; BG763 &amp;"="&amp; $BF763</f>
        <v>ITEM70#KBN2_14=</v>
      </c>
    </row>
    <row r="764" spans="1:61" ht="9.75" hidden="1" customHeight="1">
      <c r="A764" s="141"/>
      <c r="B764" s="142"/>
      <c r="C764" s="142"/>
      <c r="D764" s="142"/>
      <c r="E764" s="142"/>
      <c r="F764" s="142"/>
      <c r="G764" s="142"/>
      <c r="H764" s="142"/>
      <c r="I764" s="143"/>
      <c r="J764" s="144" t="s">
        <v>37</v>
      </c>
      <c r="K764" s="145"/>
      <c r="L764" s="145"/>
      <c r="M764" s="145"/>
      <c r="N764" s="145"/>
      <c r="O764" s="145"/>
      <c r="P764" s="145"/>
      <c r="Q764" s="145"/>
      <c r="R764" s="145"/>
      <c r="S764" s="145"/>
      <c r="T764" s="82" t="s">
        <v>38</v>
      </c>
      <c r="U764" s="82"/>
      <c r="V764" s="82" t="s">
        <v>259</v>
      </c>
      <c r="W764" s="82"/>
      <c r="X764" s="82"/>
      <c r="Y764" s="82"/>
      <c r="Z764" s="82"/>
      <c r="AA764" s="82"/>
      <c r="AB764" s="82"/>
      <c r="AC764" s="82"/>
      <c r="AD764" s="82"/>
      <c r="AE764" s="82" t="s">
        <v>260</v>
      </c>
      <c r="AF764" s="82"/>
      <c r="AG764" s="82"/>
      <c r="AH764" s="82"/>
      <c r="AI764" s="82"/>
      <c r="AJ764" s="82"/>
      <c r="AK764" s="82"/>
      <c r="AL764" s="82"/>
      <c r="AM764" s="138"/>
      <c r="BH764" s="1" t="s">
        <v>28</v>
      </c>
    </row>
    <row r="765" spans="1:61" ht="9.75" hidden="1" customHeight="1">
      <c r="A765" s="141"/>
      <c r="B765" s="142"/>
      <c r="C765" s="142"/>
      <c r="D765" s="142"/>
      <c r="E765" s="142"/>
      <c r="F765" s="142"/>
      <c r="G765" s="142"/>
      <c r="H765" s="142"/>
      <c r="I765" s="143"/>
      <c r="J765" s="144"/>
      <c r="K765" s="145"/>
      <c r="L765" s="145"/>
      <c r="M765" s="145"/>
      <c r="N765" s="145"/>
      <c r="O765" s="145"/>
      <c r="P765" s="145"/>
      <c r="Q765" s="145"/>
      <c r="R765" s="145"/>
      <c r="S765" s="145"/>
      <c r="T765" s="82"/>
      <c r="U765" s="82"/>
      <c r="V765" s="82" t="s">
        <v>261</v>
      </c>
      <c r="W765" s="82"/>
      <c r="X765" s="82"/>
      <c r="Y765" s="82"/>
      <c r="Z765" s="82"/>
      <c r="AA765" s="82"/>
      <c r="AB765" s="82"/>
      <c r="AC765" s="82"/>
      <c r="AD765" s="82"/>
      <c r="AE765" s="82" t="s">
        <v>262</v>
      </c>
      <c r="AF765" s="82"/>
      <c r="AG765" s="82"/>
      <c r="AH765" s="82"/>
      <c r="AI765" s="82"/>
      <c r="AJ765" s="82"/>
      <c r="AK765" s="82"/>
      <c r="AL765" s="82"/>
      <c r="AM765" s="138"/>
      <c r="BH765" s="1" t="s">
        <v>28</v>
      </c>
    </row>
    <row r="766" spans="1:61" ht="9.75" hidden="1" customHeight="1">
      <c r="A766" s="141"/>
      <c r="B766" s="142"/>
      <c r="C766" s="142"/>
      <c r="D766" s="142"/>
      <c r="E766" s="142"/>
      <c r="F766" s="142"/>
      <c r="G766" s="142"/>
      <c r="H766" s="142"/>
      <c r="I766" s="143"/>
      <c r="J766" s="157"/>
      <c r="K766" s="98"/>
      <c r="L766" s="98"/>
      <c r="M766" s="98"/>
      <c r="N766" s="98"/>
      <c r="O766" s="98"/>
      <c r="P766" s="98"/>
      <c r="Q766" s="98"/>
      <c r="R766" s="98"/>
      <c r="S766" s="98"/>
      <c r="T766" s="98"/>
      <c r="U766" s="98"/>
      <c r="V766" s="98" t="s">
        <v>231</v>
      </c>
      <c r="W766" s="98"/>
      <c r="X766" s="98"/>
      <c r="Y766" s="98"/>
      <c r="Z766" s="98"/>
      <c r="AA766" s="98"/>
      <c r="AB766" s="98"/>
      <c r="AC766" s="98"/>
      <c r="AD766" s="98"/>
      <c r="AE766" s="98" t="s">
        <v>232</v>
      </c>
      <c r="AF766" s="98"/>
      <c r="AG766" s="98"/>
      <c r="AH766" s="98"/>
      <c r="AI766" s="98"/>
      <c r="AJ766" s="98"/>
      <c r="AK766" s="98"/>
      <c r="AL766" s="98"/>
      <c r="AM766" s="156"/>
      <c r="BH766" s="1" t="s">
        <v>28</v>
      </c>
    </row>
    <row r="767" spans="1:61" ht="9.75" hidden="1" customHeight="1">
      <c r="A767" s="120" t="s">
        <v>263</v>
      </c>
      <c r="B767" s="121"/>
      <c r="C767" s="121"/>
      <c r="D767" s="121"/>
      <c r="E767" s="121"/>
      <c r="F767" s="121"/>
      <c r="G767" s="121"/>
      <c r="H767" s="121"/>
      <c r="I767" s="121"/>
      <c r="J767" s="216" t="s">
        <v>37</v>
      </c>
      <c r="K767" s="217"/>
      <c r="L767" s="154" t="s">
        <v>216</v>
      </c>
      <c r="M767" s="154"/>
      <c r="N767" s="154"/>
      <c r="O767" s="154"/>
      <c r="P767" s="154"/>
      <c r="Q767" s="221" t="s">
        <v>37</v>
      </c>
      <c r="R767" s="217"/>
      <c r="S767" s="154" t="s">
        <v>215</v>
      </c>
      <c r="T767" s="154"/>
      <c r="U767" s="154"/>
      <c r="V767" s="154"/>
      <c r="W767" s="221" t="s">
        <v>37</v>
      </c>
      <c r="X767" s="217"/>
      <c r="Y767" s="83" t="s">
        <v>264</v>
      </c>
      <c r="Z767" s="83"/>
      <c r="AA767" s="83"/>
      <c r="AB767" s="83"/>
      <c r="AC767" s="83"/>
      <c r="AD767" s="83"/>
      <c r="AE767" s="83"/>
      <c r="AF767" s="83"/>
      <c r="AG767" s="83"/>
      <c r="AH767" s="83"/>
      <c r="AI767" s="83"/>
      <c r="AJ767" s="83"/>
      <c r="AK767" s="83"/>
      <c r="AL767" s="83"/>
      <c r="AM767" s="251"/>
      <c r="BF767" s="1" t="b">
        <f>IF($K767="○",TRUE,IF($K767="",FALSE,"INPUT_ERROR"))</f>
        <v>0</v>
      </c>
      <c r="BG767" s="1" t="s">
        <v>300</v>
      </c>
      <c r="BH767" s="1">
        <v>71</v>
      </c>
      <c r="BI767" s="1" t="str">
        <f t="shared" ref="BI767:BI772" si="15">"ITEM"&amp; BH767&amp; BG767 &amp;"="&amp; $BF767</f>
        <v>ITEM71#KBN2_14=FALSE</v>
      </c>
    </row>
    <row r="768" spans="1:61" ht="9.75" hidden="1" customHeight="1">
      <c r="A768" s="141"/>
      <c r="B768" s="142"/>
      <c r="C768" s="142"/>
      <c r="D768" s="142"/>
      <c r="E768" s="142"/>
      <c r="F768" s="142"/>
      <c r="G768" s="142"/>
      <c r="H768" s="142"/>
      <c r="I768" s="142"/>
      <c r="J768" s="144"/>
      <c r="K768" s="159"/>
      <c r="L768" s="82"/>
      <c r="M768" s="82"/>
      <c r="N768" s="82"/>
      <c r="O768" s="82"/>
      <c r="P768" s="82"/>
      <c r="Q768" s="160"/>
      <c r="R768" s="159"/>
      <c r="S768" s="82"/>
      <c r="T768" s="82"/>
      <c r="U768" s="82"/>
      <c r="V768" s="82"/>
      <c r="W768" s="160"/>
      <c r="X768" s="159"/>
      <c r="Y768" s="109"/>
      <c r="Z768" s="109"/>
      <c r="AA768" s="109"/>
      <c r="AB768" s="109"/>
      <c r="AC768" s="109"/>
      <c r="AD768" s="109"/>
      <c r="AE768" s="109"/>
      <c r="AF768" s="109"/>
      <c r="AG768" s="109"/>
      <c r="AH768" s="109"/>
      <c r="AI768" s="109"/>
      <c r="AJ768" s="109"/>
      <c r="AK768" s="109"/>
      <c r="AL768" s="109"/>
      <c r="AM768" s="214"/>
      <c r="BF768" s="1" t="b">
        <f>IF($R767="○",TRUE,IF($R767="",FALSE,"INPUT_ERROR"))</f>
        <v>0</v>
      </c>
      <c r="BG768" s="1" t="s">
        <v>300</v>
      </c>
      <c r="BH768" s="1">
        <v>72</v>
      </c>
      <c r="BI768" s="1" t="str">
        <f t="shared" si="15"/>
        <v>ITEM72#KBN2_14=FALSE</v>
      </c>
    </row>
    <row r="769" spans="1:61" ht="9.75" hidden="1" customHeight="1">
      <c r="A769" s="141"/>
      <c r="B769" s="142"/>
      <c r="C769" s="142"/>
      <c r="D769" s="142"/>
      <c r="E769" s="142"/>
      <c r="F769" s="142"/>
      <c r="G769" s="142"/>
      <c r="H769" s="142"/>
      <c r="I769" s="142"/>
      <c r="J769" s="252" t="s">
        <v>37</v>
      </c>
      <c r="K769" s="159"/>
      <c r="L769" s="253" t="s">
        <v>214</v>
      </c>
      <c r="M769" s="253"/>
      <c r="N769" s="253"/>
      <c r="O769" s="253"/>
      <c r="P769" s="253"/>
      <c r="Q769" s="160" t="s">
        <v>37</v>
      </c>
      <c r="R769" s="159"/>
      <c r="S769" s="109" t="s">
        <v>212</v>
      </c>
      <c r="T769" s="109"/>
      <c r="U769" s="109"/>
      <c r="V769" s="109"/>
      <c r="W769" s="109"/>
      <c r="X769" s="109"/>
      <c r="Y769" s="109"/>
      <c r="Z769" s="109"/>
      <c r="AA769" s="109"/>
      <c r="AB769" s="109"/>
      <c r="AC769" s="109"/>
      <c r="AD769" s="109"/>
      <c r="AE769" s="109"/>
      <c r="AF769" s="109"/>
      <c r="AG769" s="109"/>
      <c r="AH769" s="109"/>
      <c r="AI769" s="109"/>
      <c r="AJ769" s="109"/>
      <c r="AK769" s="109"/>
      <c r="AL769" s="109"/>
      <c r="AM769" s="214"/>
      <c r="BF769" s="1" t="b">
        <f>IF($X767="○",TRUE,IF($X767="",FALSE,"INPUT_ERROR"))</f>
        <v>0</v>
      </c>
      <c r="BG769" s="1" t="s">
        <v>300</v>
      </c>
      <c r="BH769" s="1">
        <v>73</v>
      </c>
      <c r="BI769" s="1" t="str">
        <f t="shared" si="15"/>
        <v>ITEM73#KBN2_14=FALSE</v>
      </c>
    </row>
    <row r="770" spans="1:61" ht="9.75" hidden="1" customHeight="1">
      <c r="A770" s="141"/>
      <c r="B770" s="142"/>
      <c r="C770" s="142"/>
      <c r="D770" s="142"/>
      <c r="E770" s="142"/>
      <c r="F770" s="142"/>
      <c r="G770" s="142"/>
      <c r="H770" s="142"/>
      <c r="I770" s="142"/>
      <c r="J770" s="252"/>
      <c r="K770" s="159"/>
      <c r="L770" s="253"/>
      <c r="M770" s="253"/>
      <c r="N770" s="253"/>
      <c r="O770" s="253"/>
      <c r="P770" s="253"/>
      <c r="Q770" s="160"/>
      <c r="R770" s="159"/>
      <c r="S770" s="109"/>
      <c r="T770" s="109"/>
      <c r="U770" s="109"/>
      <c r="V770" s="109"/>
      <c r="W770" s="109"/>
      <c r="X770" s="109"/>
      <c r="Y770" s="109"/>
      <c r="Z770" s="109"/>
      <c r="AA770" s="109"/>
      <c r="AB770" s="109"/>
      <c r="AC770" s="109"/>
      <c r="AD770" s="109"/>
      <c r="AE770" s="109"/>
      <c r="AF770" s="109"/>
      <c r="AG770" s="109"/>
      <c r="AH770" s="109"/>
      <c r="AI770" s="109"/>
      <c r="AJ770" s="109"/>
      <c r="AK770" s="109"/>
      <c r="AL770" s="109"/>
      <c r="AM770" s="214"/>
      <c r="BF770" s="1" t="b">
        <f>IF($K769="○",TRUE,IF($K769="",FALSE,"INPUT_ERROR"))</f>
        <v>0</v>
      </c>
      <c r="BG770" s="1" t="s">
        <v>300</v>
      </c>
      <c r="BH770" s="1">
        <v>74</v>
      </c>
      <c r="BI770" s="1" t="str">
        <f t="shared" si="15"/>
        <v>ITEM74#KBN2_14=FALSE</v>
      </c>
    </row>
    <row r="771" spans="1:61" ht="9.75" hidden="1" customHeight="1">
      <c r="A771" s="141"/>
      <c r="B771" s="142"/>
      <c r="C771" s="142"/>
      <c r="D771" s="142"/>
      <c r="E771" s="142"/>
      <c r="F771" s="142"/>
      <c r="G771" s="142"/>
      <c r="H771" s="142"/>
      <c r="I771" s="142"/>
      <c r="J771" s="144" t="s">
        <v>37</v>
      </c>
      <c r="K771" s="159"/>
      <c r="L771" s="82" t="s">
        <v>196</v>
      </c>
      <c r="M771" s="82"/>
      <c r="N771" s="82"/>
      <c r="O771" s="160" t="s">
        <v>197</v>
      </c>
      <c r="P771" s="151"/>
      <c r="Q771" s="151"/>
      <c r="R771" s="151"/>
      <c r="S771" s="151"/>
      <c r="T771" s="151"/>
      <c r="U771" s="151"/>
      <c r="V771" s="151"/>
      <c r="W771" s="151"/>
      <c r="X771" s="151"/>
      <c r="Y771" s="151"/>
      <c r="Z771" s="151"/>
      <c r="AA771" s="151"/>
      <c r="AB771" s="151"/>
      <c r="AC771" s="151"/>
      <c r="AD771" s="151"/>
      <c r="AE771" s="151"/>
      <c r="AF771" s="151"/>
      <c r="AG771" s="151"/>
      <c r="AH771" s="151"/>
      <c r="AI771" s="151"/>
      <c r="AJ771" s="151"/>
      <c r="AK771" s="151"/>
      <c r="AL771" s="82" t="s">
        <v>198</v>
      </c>
      <c r="AM771" s="138"/>
      <c r="BF771" s="1" t="b">
        <f>IF($R769="○",TRUE,IF($R769="",FALSE,"INPUT_ERROR"))</f>
        <v>0</v>
      </c>
      <c r="BG771" s="1" t="s">
        <v>300</v>
      </c>
      <c r="BH771" s="1">
        <v>75</v>
      </c>
      <c r="BI771" s="1" t="str">
        <f t="shared" si="15"/>
        <v>ITEM75#KBN2_14=FALSE</v>
      </c>
    </row>
    <row r="772" spans="1:61" ht="9.75" hidden="1" customHeight="1">
      <c r="A772" s="123"/>
      <c r="B772" s="124"/>
      <c r="C772" s="124"/>
      <c r="D772" s="124"/>
      <c r="E772" s="124"/>
      <c r="F772" s="124"/>
      <c r="G772" s="124"/>
      <c r="H772" s="124"/>
      <c r="I772" s="124"/>
      <c r="J772" s="161"/>
      <c r="K772" s="162"/>
      <c r="L772" s="98"/>
      <c r="M772" s="98"/>
      <c r="N772" s="98"/>
      <c r="O772" s="163"/>
      <c r="P772" s="128"/>
      <c r="Q772" s="128"/>
      <c r="R772" s="128"/>
      <c r="S772" s="128"/>
      <c r="T772" s="128"/>
      <c r="U772" s="128"/>
      <c r="V772" s="128"/>
      <c r="W772" s="128"/>
      <c r="X772" s="128"/>
      <c r="Y772" s="128"/>
      <c r="Z772" s="128"/>
      <c r="AA772" s="128"/>
      <c r="AB772" s="128"/>
      <c r="AC772" s="128"/>
      <c r="AD772" s="128"/>
      <c r="AE772" s="128"/>
      <c r="AF772" s="128"/>
      <c r="AG772" s="128"/>
      <c r="AH772" s="128"/>
      <c r="AI772" s="128"/>
      <c r="AJ772" s="128"/>
      <c r="AK772" s="128"/>
      <c r="AL772" s="98"/>
      <c r="AM772" s="156"/>
      <c r="BF772" s="1" t="b">
        <f>IF($K771="○",TRUE,IF($K771="",FALSE,"INPUT_ERROR"))</f>
        <v>0</v>
      </c>
      <c r="BG772" s="1" t="s">
        <v>300</v>
      </c>
      <c r="BH772" s="1">
        <v>76</v>
      </c>
      <c r="BI772" s="1" t="str">
        <f t="shared" si="15"/>
        <v>ITEM76#KBN2_14=FALSE</v>
      </c>
    </row>
    <row r="773" spans="1:61" ht="9.75" hidden="1" customHeight="1">
      <c r="A773" s="120" t="s">
        <v>265</v>
      </c>
      <c r="B773" s="121"/>
      <c r="C773" s="121"/>
      <c r="D773" s="121"/>
      <c r="E773" s="121"/>
      <c r="F773" s="121"/>
      <c r="G773" s="121"/>
      <c r="H773" s="121"/>
      <c r="I773" s="122"/>
      <c r="J773" s="150"/>
      <c r="K773" s="151"/>
      <c r="L773" s="151"/>
      <c r="M773" s="151"/>
      <c r="N773" s="151"/>
      <c r="O773" s="151"/>
      <c r="P773" s="151"/>
      <c r="Q773" s="151"/>
      <c r="R773" s="151"/>
      <c r="S773" s="151"/>
      <c r="T773" s="151"/>
      <c r="U773" s="151"/>
      <c r="V773" s="151"/>
      <c r="W773" s="151"/>
      <c r="X773" s="151"/>
      <c r="Y773" s="151"/>
      <c r="Z773" s="151"/>
      <c r="AA773" s="151"/>
      <c r="AB773" s="151"/>
      <c r="AC773" s="151"/>
      <c r="AD773" s="151"/>
      <c r="AE773" s="151"/>
      <c r="AF773" s="151"/>
      <c r="AG773" s="151"/>
      <c r="AH773" s="151"/>
      <c r="AI773" s="151"/>
      <c r="AJ773" s="151"/>
      <c r="AK773" s="151"/>
      <c r="AL773" s="151"/>
      <c r="AM773" s="152"/>
      <c r="BG773" s="1" t="s">
        <v>300</v>
      </c>
      <c r="BH773" s="1">
        <v>77</v>
      </c>
      <c r="BI773" s="1" t="str">
        <f>"ITEM"&amp;BH773&amp; BG773 &amp;"="&amp;  IF(TRIM($P771)="","",$P771)</f>
        <v>ITEM77#KBN2_14=</v>
      </c>
    </row>
    <row r="774" spans="1:61" ht="9.75" hidden="1" customHeight="1">
      <c r="A774" s="141"/>
      <c r="B774" s="142"/>
      <c r="C774" s="142"/>
      <c r="D774" s="142"/>
      <c r="E774" s="142"/>
      <c r="F774" s="142"/>
      <c r="G774" s="142"/>
      <c r="H774" s="142"/>
      <c r="I774" s="143"/>
      <c r="J774" s="150"/>
      <c r="K774" s="151"/>
      <c r="L774" s="151"/>
      <c r="M774" s="151"/>
      <c r="N774" s="151"/>
      <c r="O774" s="151"/>
      <c r="P774" s="151"/>
      <c r="Q774" s="151"/>
      <c r="R774" s="151"/>
      <c r="S774" s="151"/>
      <c r="T774" s="151"/>
      <c r="U774" s="151"/>
      <c r="V774" s="151"/>
      <c r="W774" s="151"/>
      <c r="X774" s="151"/>
      <c r="Y774" s="151"/>
      <c r="Z774" s="151"/>
      <c r="AA774" s="151"/>
      <c r="AB774" s="151"/>
      <c r="AC774" s="151"/>
      <c r="AD774" s="151"/>
      <c r="AE774" s="151"/>
      <c r="AF774" s="151"/>
      <c r="AG774" s="151"/>
      <c r="AH774" s="151"/>
      <c r="AI774" s="151"/>
      <c r="AJ774" s="151"/>
      <c r="AK774" s="151"/>
      <c r="AL774" s="151"/>
      <c r="AM774" s="152"/>
      <c r="BG774" s="1" t="s">
        <v>300</v>
      </c>
      <c r="BH774" s="1">
        <v>78</v>
      </c>
      <c r="BI774" s="1" t="str">
        <f>"ITEM"&amp;BH774&amp; BG774 &amp;"="&amp; IF(TRIM($J773)="","",$J773)</f>
        <v>ITEM78#KBN2_14=</v>
      </c>
    </row>
    <row r="775" spans="1:61" ht="9.75" hidden="1" customHeight="1">
      <c r="A775" s="123"/>
      <c r="B775" s="124"/>
      <c r="C775" s="124"/>
      <c r="D775" s="124"/>
      <c r="E775" s="124"/>
      <c r="F775" s="124"/>
      <c r="G775" s="124"/>
      <c r="H775" s="124"/>
      <c r="I775" s="125"/>
      <c r="J775" s="150"/>
      <c r="K775" s="151"/>
      <c r="L775" s="151"/>
      <c r="M775" s="151"/>
      <c r="N775" s="151"/>
      <c r="O775" s="151"/>
      <c r="P775" s="151"/>
      <c r="Q775" s="151"/>
      <c r="R775" s="151"/>
      <c r="S775" s="151"/>
      <c r="T775" s="151"/>
      <c r="U775" s="151"/>
      <c r="V775" s="151"/>
      <c r="W775" s="151"/>
      <c r="X775" s="151"/>
      <c r="Y775" s="151"/>
      <c r="Z775" s="151"/>
      <c r="AA775" s="151"/>
      <c r="AB775" s="151"/>
      <c r="AC775" s="151"/>
      <c r="AD775" s="151"/>
      <c r="AE775" s="151"/>
      <c r="AF775" s="151"/>
      <c r="AG775" s="151"/>
      <c r="AH775" s="151"/>
      <c r="AI775" s="151"/>
      <c r="AJ775" s="151"/>
      <c r="AK775" s="151"/>
      <c r="AL775" s="151"/>
      <c r="AM775" s="152"/>
      <c r="BH775" s="1" t="s">
        <v>28</v>
      </c>
    </row>
    <row r="776" spans="1:61" ht="9.75" hidden="1" customHeight="1">
      <c r="A776" s="153" t="s">
        <v>266</v>
      </c>
      <c r="B776" s="153"/>
      <c r="C776" s="153"/>
      <c r="D776" s="153"/>
      <c r="E776" s="153"/>
      <c r="F776" s="153"/>
      <c r="G776" s="153"/>
      <c r="H776" s="153"/>
      <c r="I776" s="153"/>
      <c r="J776" s="136"/>
      <c r="K776" s="126"/>
      <c r="L776" s="126"/>
      <c r="M776" s="126"/>
      <c r="N776" s="126"/>
      <c r="O776" s="126"/>
      <c r="P776" s="126"/>
      <c r="Q776" s="126"/>
      <c r="R776" s="126"/>
      <c r="S776" s="126"/>
      <c r="T776" s="126"/>
      <c r="U776" s="126"/>
      <c r="V776" s="126"/>
      <c r="W776" s="126"/>
      <c r="X776" s="126"/>
      <c r="Y776" s="126"/>
      <c r="Z776" s="126"/>
      <c r="AA776" s="126"/>
      <c r="AB776" s="126"/>
      <c r="AC776" s="126"/>
      <c r="AD776" s="126"/>
      <c r="AE776" s="126"/>
      <c r="AF776" s="126"/>
      <c r="AG776" s="126"/>
      <c r="AH776" s="126"/>
      <c r="AI776" s="126"/>
      <c r="AJ776" s="126"/>
      <c r="AK776" s="126"/>
      <c r="AL776" s="126"/>
      <c r="AM776" s="127"/>
      <c r="BG776" s="1" t="s">
        <v>300</v>
      </c>
      <c r="BH776" s="1">
        <v>79</v>
      </c>
      <c r="BI776" s="1" t="str">
        <f>"ITEM"&amp;BH776&amp; BG776 &amp;"="&amp; IF(TRIM($J776)="","",$J776)</f>
        <v>ITEM79#KBN2_14=</v>
      </c>
    </row>
    <row r="777" spans="1:61" ht="9.75" hidden="1" customHeight="1">
      <c r="A777" s="153"/>
      <c r="B777" s="153"/>
      <c r="C777" s="153"/>
      <c r="D777" s="153"/>
      <c r="E777" s="153"/>
      <c r="F777" s="153"/>
      <c r="G777" s="153"/>
      <c r="H777" s="153"/>
      <c r="I777" s="153"/>
      <c r="J777" s="150"/>
      <c r="K777" s="151"/>
      <c r="L777" s="151"/>
      <c r="M777" s="151"/>
      <c r="N777" s="151"/>
      <c r="O777" s="151"/>
      <c r="P777" s="151"/>
      <c r="Q777" s="151"/>
      <c r="R777" s="151"/>
      <c r="S777" s="151"/>
      <c r="T777" s="151"/>
      <c r="U777" s="151"/>
      <c r="V777" s="151"/>
      <c r="W777" s="151"/>
      <c r="X777" s="151"/>
      <c r="Y777" s="151"/>
      <c r="Z777" s="151"/>
      <c r="AA777" s="151"/>
      <c r="AB777" s="151"/>
      <c r="AC777" s="151"/>
      <c r="AD777" s="151"/>
      <c r="AE777" s="151"/>
      <c r="AF777" s="151"/>
      <c r="AG777" s="151"/>
      <c r="AH777" s="151"/>
      <c r="AI777" s="151"/>
      <c r="AJ777" s="151"/>
      <c r="AK777" s="151"/>
      <c r="AL777" s="151"/>
      <c r="AM777" s="152"/>
      <c r="BH777" s="1" t="s">
        <v>28</v>
      </c>
    </row>
    <row r="778" spans="1:61" ht="9.75" hidden="1" customHeight="1">
      <c r="A778" s="153"/>
      <c r="B778" s="153"/>
      <c r="C778" s="153"/>
      <c r="D778" s="153"/>
      <c r="E778" s="153"/>
      <c r="F778" s="153"/>
      <c r="G778" s="153"/>
      <c r="H778" s="153"/>
      <c r="I778" s="153"/>
      <c r="J778" s="150"/>
      <c r="K778" s="151"/>
      <c r="L778" s="151"/>
      <c r="M778" s="151"/>
      <c r="N778" s="151"/>
      <c r="O778" s="151"/>
      <c r="P778" s="151"/>
      <c r="Q778" s="151"/>
      <c r="R778" s="151"/>
      <c r="S778" s="151"/>
      <c r="T778" s="151"/>
      <c r="U778" s="151"/>
      <c r="V778" s="151"/>
      <c r="W778" s="151"/>
      <c r="X778" s="151"/>
      <c r="Y778" s="151"/>
      <c r="Z778" s="151"/>
      <c r="AA778" s="151"/>
      <c r="AB778" s="151"/>
      <c r="AC778" s="151"/>
      <c r="AD778" s="151"/>
      <c r="AE778" s="151"/>
      <c r="AF778" s="151"/>
      <c r="AG778" s="151"/>
      <c r="AH778" s="151"/>
      <c r="AI778" s="151"/>
      <c r="AJ778" s="151"/>
      <c r="AK778" s="151"/>
      <c r="AL778" s="151"/>
      <c r="AM778" s="152"/>
      <c r="BH778" s="1" t="s">
        <v>28</v>
      </c>
    </row>
    <row r="779" spans="1:61" ht="9.75" hidden="1" customHeight="1">
      <c r="A779" s="250" t="s">
        <v>267</v>
      </c>
      <c r="B779" s="250"/>
      <c r="C779" s="141" t="s">
        <v>268</v>
      </c>
      <c r="D779" s="142"/>
      <c r="E779" s="142"/>
      <c r="F779" s="142"/>
      <c r="G779" s="142"/>
      <c r="H779" s="142"/>
      <c r="I779" s="143"/>
      <c r="J779" s="158"/>
      <c r="K779" s="154"/>
      <c r="L779" s="154"/>
      <c r="M779" s="154"/>
      <c r="N779" s="154"/>
      <c r="O779" s="154"/>
      <c r="P779" s="154"/>
      <c r="Q779" s="154"/>
      <c r="R779" s="154"/>
      <c r="S779" s="154"/>
      <c r="T779" s="154"/>
      <c r="U779" s="154"/>
      <c r="V779" s="154" t="s">
        <v>36</v>
      </c>
      <c r="W779" s="154"/>
      <c r="X779" s="154"/>
      <c r="Y779" s="154"/>
      <c r="Z779" s="154"/>
      <c r="AA779" s="154"/>
      <c r="AB779" s="154"/>
      <c r="AC779" s="154"/>
      <c r="AD779" s="154"/>
      <c r="AE779" s="154"/>
      <c r="AF779" s="154"/>
      <c r="AG779" s="154"/>
      <c r="AH779" s="154"/>
      <c r="AI779" s="154"/>
      <c r="AJ779" s="154"/>
      <c r="AK779" s="154"/>
      <c r="AL779" s="154"/>
      <c r="AM779" s="155"/>
      <c r="BE779" s="1" t="str">
        <f ca="1">MID(CELL("address",$CI$2),2,2)</f>
        <v>CI</v>
      </c>
      <c r="BF779" s="1" t="str">
        <f>IF(TRIM($K780)="","",IF(ISERROR(MATCH($K780,$CI$3:$CI$4,0)),"INPUT_ERROR",MATCH($K780,$CI$3:$CI$4,0)))</f>
        <v/>
      </c>
      <c r="BG779" s="1" t="s">
        <v>300</v>
      </c>
      <c r="BH779" s="1">
        <v>80</v>
      </c>
      <c r="BI779" s="1" t="str">
        <f>"ITEM"&amp; BH779&amp; BG779 &amp;"="&amp; $BF779</f>
        <v>ITEM80#KBN2_14=</v>
      </c>
    </row>
    <row r="780" spans="1:61" ht="9.75" hidden="1" customHeight="1">
      <c r="A780" s="250"/>
      <c r="B780" s="250"/>
      <c r="C780" s="141"/>
      <c r="D780" s="142"/>
      <c r="E780" s="142"/>
      <c r="F780" s="142"/>
      <c r="G780" s="142"/>
      <c r="H780" s="142"/>
      <c r="I780" s="143"/>
      <c r="J780" s="144" t="s">
        <v>37</v>
      </c>
      <c r="K780" s="145"/>
      <c r="L780" s="145"/>
      <c r="M780" s="145"/>
      <c r="N780" s="145"/>
      <c r="O780" s="145"/>
      <c r="P780" s="145"/>
      <c r="Q780" s="145"/>
      <c r="R780" s="82" t="s">
        <v>38</v>
      </c>
      <c r="S780" s="82"/>
      <c r="T780" s="82"/>
      <c r="U780" s="82"/>
      <c r="V780" s="82" t="s">
        <v>269</v>
      </c>
      <c r="W780" s="82"/>
      <c r="X780" s="82"/>
      <c r="Y780" s="82"/>
      <c r="Z780" s="82"/>
      <c r="AA780" s="82" t="s">
        <v>270</v>
      </c>
      <c r="AB780" s="82"/>
      <c r="AC780" s="82"/>
      <c r="AD780" s="82"/>
      <c r="AE780" s="82"/>
      <c r="AF780" s="82"/>
      <c r="AG780" s="82"/>
      <c r="AH780" s="82"/>
      <c r="AI780" s="82"/>
      <c r="AJ780" s="82"/>
      <c r="AK780" s="82"/>
      <c r="AL780" s="82"/>
      <c r="AM780" s="138"/>
      <c r="BH780" s="1" t="s">
        <v>28</v>
      </c>
    </row>
    <row r="781" spans="1:61" ht="9.75" hidden="1" customHeight="1">
      <c r="A781" s="250"/>
      <c r="B781" s="250"/>
      <c r="C781" s="141"/>
      <c r="D781" s="142"/>
      <c r="E781" s="142"/>
      <c r="F781" s="142"/>
      <c r="G781" s="142"/>
      <c r="H781" s="142"/>
      <c r="I781" s="143"/>
      <c r="J781" s="144"/>
      <c r="K781" s="145"/>
      <c r="L781" s="145"/>
      <c r="M781" s="145"/>
      <c r="N781" s="145"/>
      <c r="O781" s="145"/>
      <c r="P781" s="145"/>
      <c r="Q781" s="145"/>
      <c r="R781" s="82"/>
      <c r="S781" s="82"/>
      <c r="T781" s="82"/>
      <c r="U781" s="82"/>
      <c r="V781" s="82"/>
      <c r="W781" s="82"/>
      <c r="X781" s="82"/>
      <c r="Y781" s="82"/>
      <c r="Z781" s="82"/>
      <c r="AA781" s="82"/>
      <c r="AB781" s="82"/>
      <c r="AC781" s="82"/>
      <c r="AD781" s="82"/>
      <c r="AE781" s="82"/>
      <c r="AF781" s="82"/>
      <c r="AG781" s="82"/>
      <c r="AH781" s="82"/>
      <c r="AI781" s="82"/>
      <c r="AJ781" s="82"/>
      <c r="AK781" s="82"/>
      <c r="AL781" s="82"/>
      <c r="AM781" s="138"/>
      <c r="BH781" s="1" t="s">
        <v>28</v>
      </c>
    </row>
    <row r="782" spans="1:61" ht="9.75" hidden="1" customHeight="1">
      <c r="A782" s="250"/>
      <c r="B782" s="250"/>
      <c r="C782" s="123"/>
      <c r="D782" s="124"/>
      <c r="E782" s="124"/>
      <c r="F782" s="124"/>
      <c r="G782" s="124"/>
      <c r="H782" s="124"/>
      <c r="I782" s="125"/>
      <c r="J782" s="157"/>
      <c r="K782" s="98"/>
      <c r="L782" s="98"/>
      <c r="M782" s="98"/>
      <c r="N782" s="98"/>
      <c r="O782" s="98"/>
      <c r="P782" s="98"/>
      <c r="Q782" s="98"/>
      <c r="R782" s="98"/>
      <c r="S782" s="98"/>
      <c r="T782" s="98"/>
      <c r="U782" s="98"/>
      <c r="V782" s="98"/>
      <c r="W782" s="98"/>
      <c r="X782" s="98"/>
      <c r="Y782" s="98"/>
      <c r="Z782" s="98"/>
      <c r="AA782" s="98"/>
      <c r="AB782" s="98"/>
      <c r="AC782" s="98"/>
      <c r="AD782" s="98"/>
      <c r="AE782" s="98"/>
      <c r="AF782" s="98"/>
      <c r="AG782" s="98"/>
      <c r="AH782" s="98"/>
      <c r="AI782" s="98"/>
      <c r="AJ782" s="98"/>
      <c r="AK782" s="98"/>
      <c r="AL782" s="98"/>
      <c r="AM782" s="156"/>
      <c r="BH782" s="1" t="s">
        <v>28</v>
      </c>
    </row>
    <row r="783" spans="1:61" ht="9.75" hidden="1" customHeight="1">
      <c r="A783" s="250"/>
      <c r="B783" s="250"/>
      <c r="C783" s="120" t="s">
        <v>271</v>
      </c>
      <c r="D783" s="121"/>
      <c r="E783" s="121"/>
      <c r="F783" s="121"/>
      <c r="G783" s="121"/>
      <c r="H783" s="121"/>
      <c r="I783" s="122"/>
      <c r="J783" s="260"/>
      <c r="K783" s="260"/>
      <c r="L783" s="260"/>
      <c r="M783" s="260"/>
      <c r="N783" s="260"/>
      <c r="O783" s="260"/>
      <c r="P783" s="260"/>
      <c r="Q783" s="260"/>
      <c r="R783" s="260"/>
      <c r="S783" s="260"/>
      <c r="T783" s="260"/>
      <c r="U783" s="260"/>
      <c r="V783" s="260"/>
      <c r="W783" s="260"/>
      <c r="X783" s="260"/>
      <c r="Y783" s="260"/>
      <c r="Z783" s="260"/>
      <c r="AA783" s="260"/>
      <c r="AB783" s="260"/>
      <c r="AC783" s="260"/>
      <c r="AD783" s="260"/>
      <c r="AE783" s="260"/>
      <c r="AF783" s="260"/>
      <c r="AG783" s="260"/>
      <c r="AH783" s="260"/>
      <c r="AI783" s="260"/>
      <c r="AJ783" s="260"/>
      <c r="AK783" s="260"/>
      <c r="AL783" s="260"/>
      <c r="AM783" s="260"/>
      <c r="BG783" s="1" t="s">
        <v>300</v>
      </c>
      <c r="BH783" s="1">
        <v>81</v>
      </c>
      <c r="BI783" s="1" t="str">
        <f>"ITEM"&amp;BH783&amp; BG783 &amp;"="&amp; IF(TRIM($J783)="","",$J783)</f>
        <v>ITEM81#KBN2_14=</v>
      </c>
    </row>
    <row r="784" spans="1:61" ht="9.75" hidden="1" customHeight="1">
      <c r="A784" s="250"/>
      <c r="B784" s="250"/>
      <c r="C784" s="141"/>
      <c r="D784" s="142"/>
      <c r="E784" s="142"/>
      <c r="F784" s="142"/>
      <c r="G784" s="142"/>
      <c r="H784" s="142"/>
      <c r="I784" s="143"/>
      <c r="J784" s="27"/>
      <c r="K784" s="27"/>
      <c r="L784" s="27"/>
      <c r="M784" s="27"/>
      <c r="N784" s="27"/>
      <c r="O784" s="27"/>
      <c r="P784" s="27"/>
      <c r="Q784" s="27"/>
      <c r="R784" s="27"/>
      <c r="S784" s="27"/>
      <c r="T784" s="27"/>
      <c r="U784" s="27"/>
      <c r="V784" s="27"/>
      <c r="W784" s="27"/>
      <c r="X784" s="27"/>
      <c r="Y784" s="27"/>
      <c r="Z784" s="27"/>
      <c r="AA784" s="27"/>
      <c r="AB784" s="27"/>
      <c r="AC784" s="27"/>
      <c r="AD784" s="27"/>
      <c r="AE784" s="27"/>
      <c r="AF784" s="27"/>
      <c r="AG784" s="27"/>
      <c r="AH784" s="27"/>
      <c r="AI784" s="27"/>
      <c r="AJ784" s="27"/>
      <c r="AK784" s="27"/>
      <c r="AL784" s="27"/>
      <c r="AM784" s="27"/>
      <c r="BH784" s="1" t="s">
        <v>28</v>
      </c>
    </row>
    <row r="785" spans="1:61" ht="9.75" hidden="1" customHeight="1">
      <c r="A785" s="250"/>
      <c r="B785" s="250"/>
      <c r="C785" s="123"/>
      <c r="D785" s="124"/>
      <c r="E785" s="124"/>
      <c r="F785" s="124"/>
      <c r="G785" s="124"/>
      <c r="H785" s="124"/>
      <c r="I785" s="125"/>
      <c r="J785" s="27"/>
      <c r="K785" s="27"/>
      <c r="L785" s="27"/>
      <c r="M785" s="27"/>
      <c r="N785" s="27"/>
      <c r="O785" s="27"/>
      <c r="P785" s="27"/>
      <c r="Q785" s="27"/>
      <c r="R785" s="27"/>
      <c r="S785" s="27"/>
      <c r="T785" s="27"/>
      <c r="U785" s="27"/>
      <c r="V785" s="27"/>
      <c r="W785" s="27"/>
      <c r="X785" s="27"/>
      <c r="Y785" s="27"/>
      <c r="Z785" s="27"/>
      <c r="AA785" s="27"/>
      <c r="AB785" s="27"/>
      <c r="AC785" s="27"/>
      <c r="AD785" s="27"/>
      <c r="AE785" s="27"/>
      <c r="AF785" s="27"/>
      <c r="AG785" s="27"/>
      <c r="AH785" s="27"/>
      <c r="AI785" s="27"/>
      <c r="AJ785" s="27"/>
      <c r="AK785" s="27"/>
      <c r="AL785" s="27"/>
      <c r="AM785" s="27"/>
      <c r="BH785" s="1" t="s">
        <v>28</v>
      </c>
    </row>
    <row r="786" spans="1:61" ht="9.75" hidden="1" customHeight="1">
      <c r="A786" s="250"/>
      <c r="B786" s="250"/>
      <c r="C786" s="120" t="s">
        <v>272</v>
      </c>
      <c r="D786" s="121"/>
      <c r="E786" s="121"/>
      <c r="F786" s="121"/>
      <c r="G786" s="121"/>
      <c r="H786" s="121"/>
      <c r="I786" s="122"/>
      <c r="J786" s="136"/>
      <c r="K786" s="126"/>
      <c r="L786" s="126"/>
      <c r="M786" s="126"/>
      <c r="N786" s="126"/>
      <c r="O786" s="126"/>
      <c r="P786" s="126"/>
      <c r="Q786" s="126"/>
      <c r="R786" s="126"/>
      <c r="S786" s="126"/>
      <c r="T786" s="126"/>
      <c r="U786" s="126"/>
      <c r="V786" s="126"/>
      <c r="W786" s="126"/>
      <c r="X786" s="126"/>
      <c r="Y786" s="126"/>
      <c r="Z786" s="126"/>
      <c r="AA786" s="126"/>
      <c r="AB786" s="126"/>
      <c r="AC786" s="126"/>
      <c r="AD786" s="126"/>
      <c r="AE786" s="126"/>
      <c r="AF786" s="126"/>
      <c r="AG786" s="126"/>
      <c r="AH786" s="126"/>
      <c r="AI786" s="126"/>
      <c r="AJ786" s="126"/>
      <c r="AK786" s="126"/>
      <c r="AL786" s="126"/>
      <c r="AM786" s="127"/>
      <c r="BG786" s="1" t="s">
        <v>300</v>
      </c>
      <c r="BH786" s="1">
        <v>82</v>
      </c>
      <c r="BI786" s="1" t="str">
        <f>"ITEM"&amp;BH786&amp; BG786 &amp;"="&amp; IF(TRIM($J786)="","",$J786)</f>
        <v>ITEM82#KBN2_14=</v>
      </c>
    </row>
    <row r="787" spans="1:61" ht="9.75" hidden="1" customHeight="1">
      <c r="A787" s="250"/>
      <c r="B787" s="250"/>
      <c r="C787" s="141"/>
      <c r="D787" s="142"/>
      <c r="E787" s="142"/>
      <c r="F787" s="142"/>
      <c r="G787" s="142"/>
      <c r="H787" s="142"/>
      <c r="I787" s="143"/>
      <c r="J787" s="150"/>
      <c r="K787" s="151"/>
      <c r="L787" s="151"/>
      <c r="M787" s="151"/>
      <c r="N787" s="151"/>
      <c r="O787" s="151"/>
      <c r="P787" s="151"/>
      <c r="Q787" s="151"/>
      <c r="R787" s="151"/>
      <c r="S787" s="151"/>
      <c r="T787" s="151"/>
      <c r="U787" s="151"/>
      <c r="V787" s="151"/>
      <c r="W787" s="151"/>
      <c r="X787" s="151"/>
      <c r="Y787" s="151"/>
      <c r="Z787" s="151"/>
      <c r="AA787" s="151"/>
      <c r="AB787" s="151"/>
      <c r="AC787" s="151"/>
      <c r="AD787" s="151"/>
      <c r="AE787" s="151"/>
      <c r="AF787" s="151"/>
      <c r="AG787" s="151"/>
      <c r="AH787" s="151"/>
      <c r="AI787" s="151"/>
      <c r="AJ787" s="151"/>
      <c r="AK787" s="151"/>
      <c r="AL787" s="151"/>
      <c r="AM787" s="152"/>
      <c r="BH787" s="1" t="s">
        <v>28</v>
      </c>
    </row>
    <row r="788" spans="1:61" ht="9.75" hidden="1" customHeight="1" thickBot="1">
      <c r="A788" s="250"/>
      <c r="B788" s="250"/>
      <c r="C788" s="123"/>
      <c r="D788" s="124"/>
      <c r="E788" s="124"/>
      <c r="F788" s="124"/>
      <c r="G788" s="124"/>
      <c r="H788" s="124"/>
      <c r="I788" s="125"/>
      <c r="J788" s="137"/>
      <c r="K788" s="128"/>
      <c r="L788" s="128"/>
      <c r="M788" s="128"/>
      <c r="N788" s="128"/>
      <c r="O788" s="128"/>
      <c r="P788" s="128"/>
      <c r="Q788" s="128"/>
      <c r="R788" s="128"/>
      <c r="S788" s="128"/>
      <c r="T788" s="128"/>
      <c r="U788" s="128"/>
      <c r="V788" s="128"/>
      <c r="W788" s="128"/>
      <c r="X788" s="128"/>
      <c r="Y788" s="128"/>
      <c r="Z788" s="128"/>
      <c r="AA788" s="128"/>
      <c r="AB788" s="128"/>
      <c r="AC788" s="128"/>
      <c r="AD788" s="128"/>
      <c r="AE788" s="128"/>
      <c r="AF788" s="128"/>
      <c r="AG788" s="128"/>
      <c r="AH788" s="128"/>
      <c r="AI788" s="128"/>
      <c r="AJ788" s="128"/>
      <c r="AK788" s="128"/>
      <c r="AL788" s="128"/>
      <c r="AM788" s="129"/>
      <c r="BH788" s="1" t="s">
        <v>28</v>
      </c>
    </row>
    <row r="789" spans="1:61" ht="9.75" hidden="1" customHeight="1">
      <c r="A789" s="254" t="s">
        <v>301</v>
      </c>
      <c r="B789" s="255"/>
      <c r="C789" s="255"/>
      <c r="D789" s="255"/>
      <c r="E789" s="255"/>
      <c r="F789" s="255"/>
      <c r="G789" s="255"/>
      <c r="H789" s="255"/>
      <c r="I789" s="256"/>
      <c r="J789" s="233"/>
      <c r="K789" s="234"/>
      <c r="L789" s="234"/>
      <c r="M789" s="234"/>
      <c r="N789" s="234"/>
      <c r="O789" s="234"/>
      <c r="P789" s="234"/>
      <c r="Q789" s="234"/>
      <c r="R789" s="234"/>
      <c r="S789" s="234"/>
      <c r="T789" s="234"/>
      <c r="U789" s="234"/>
      <c r="V789" s="234"/>
      <c r="W789" s="234"/>
      <c r="X789" s="234"/>
      <c r="Y789" s="234"/>
      <c r="Z789" s="234"/>
      <c r="AA789" s="234"/>
      <c r="AB789" s="234"/>
      <c r="AC789" s="234"/>
      <c r="AD789" s="234"/>
      <c r="AE789" s="234"/>
      <c r="AF789" s="234"/>
      <c r="AG789" s="234"/>
      <c r="AH789" s="234"/>
      <c r="AI789" s="234"/>
      <c r="AJ789" s="234"/>
      <c r="AK789" s="234"/>
      <c r="AL789" s="234"/>
      <c r="AM789" s="235"/>
      <c r="BG789" s="1" t="s">
        <v>302</v>
      </c>
      <c r="BH789" s="1">
        <v>64</v>
      </c>
      <c r="BI789" s="1" t="str">
        <f>"ITEM"&amp;BH789&amp; BG789 &amp;"="&amp; IF(TRIM($J789)="","",$J789)</f>
        <v>ITEM64#KBN2_15=</v>
      </c>
    </row>
    <row r="790" spans="1:61" ht="9.75" hidden="1" customHeight="1" thickBot="1">
      <c r="A790" s="230"/>
      <c r="B790" s="231"/>
      <c r="C790" s="231"/>
      <c r="D790" s="231"/>
      <c r="E790" s="231"/>
      <c r="F790" s="231"/>
      <c r="G790" s="231"/>
      <c r="H790" s="231"/>
      <c r="I790" s="232"/>
      <c r="J790" s="236"/>
      <c r="K790" s="237"/>
      <c r="L790" s="237"/>
      <c r="M790" s="237"/>
      <c r="N790" s="237"/>
      <c r="O790" s="237"/>
      <c r="P790" s="237"/>
      <c r="Q790" s="237"/>
      <c r="R790" s="237"/>
      <c r="S790" s="237"/>
      <c r="T790" s="237"/>
      <c r="U790" s="237"/>
      <c r="V790" s="237"/>
      <c r="W790" s="237"/>
      <c r="X790" s="237"/>
      <c r="Y790" s="237"/>
      <c r="Z790" s="237"/>
      <c r="AA790" s="237"/>
      <c r="AB790" s="237"/>
      <c r="AC790" s="237"/>
      <c r="AD790" s="237"/>
      <c r="AE790" s="237"/>
      <c r="AF790" s="237"/>
      <c r="AG790" s="237"/>
      <c r="AH790" s="237"/>
      <c r="AI790" s="237"/>
      <c r="AJ790" s="237"/>
      <c r="AK790" s="237"/>
      <c r="AL790" s="237"/>
      <c r="AM790" s="238"/>
      <c r="BH790" s="1" t="s">
        <v>28</v>
      </c>
    </row>
    <row r="791" spans="1:61" ht="9.75" hidden="1" customHeight="1">
      <c r="A791" s="120" t="s">
        <v>248</v>
      </c>
      <c r="B791" s="121"/>
      <c r="C791" s="121"/>
      <c r="D791" s="121"/>
      <c r="E791" s="121"/>
      <c r="F791" s="121"/>
      <c r="G791" s="121"/>
      <c r="H791" s="121"/>
      <c r="I791" s="122"/>
      <c r="J791" s="239"/>
      <c r="K791" s="239"/>
      <c r="L791" s="239"/>
      <c r="M791" s="239"/>
      <c r="N791" s="239"/>
      <c r="O791" s="239"/>
      <c r="P791" s="239"/>
      <c r="Q791" s="239"/>
      <c r="R791" s="239"/>
      <c r="S791" s="239"/>
      <c r="T791" s="239"/>
      <c r="U791" s="239"/>
      <c r="V791" s="239"/>
      <c r="W791" s="239"/>
      <c r="X791" s="239"/>
      <c r="Y791" s="239"/>
      <c r="Z791" s="239"/>
      <c r="AA791" s="239"/>
      <c r="AB791" s="239"/>
      <c r="AC791" s="239"/>
      <c r="AD791" s="239"/>
      <c r="AE791" s="239"/>
      <c r="AF791" s="239"/>
      <c r="AG791" s="239"/>
      <c r="AH791" s="239"/>
      <c r="AI791" s="239"/>
      <c r="AJ791" s="239"/>
      <c r="AK791" s="239"/>
      <c r="AL791" s="239"/>
      <c r="AM791" s="239"/>
      <c r="BG791" s="1" t="s">
        <v>302</v>
      </c>
      <c r="BH791" s="1">
        <v>65</v>
      </c>
      <c r="BI791" s="1" t="str">
        <f>"ITEM"&amp;BH791&amp; BG791 &amp;"="&amp; IF(TRIM($J791)="","",$J791)</f>
        <v>ITEM65#KBN2_15=</v>
      </c>
    </row>
    <row r="792" spans="1:61" ht="9.75" hidden="1" customHeight="1">
      <c r="A792" s="141"/>
      <c r="B792" s="142"/>
      <c r="C792" s="142"/>
      <c r="D792" s="142"/>
      <c r="E792" s="142"/>
      <c r="F792" s="142"/>
      <c r="G792" s="142"/>
      <c r="H792" s="142"/>
      <c r="I792" s="143"/>
      <c r="J792" s="27"/>
      <c r="K792" s="27"/>
      <c r="L792" s="27"/>
      <c r="M792" s="27"/>
      <c r="N792" s="27"/>
      <c r="O792" s="27"/>
      <c r="P792" s="27"/>
      <c r="Q792" s="27"/>
      <c r="R792" s="27"/>
      <c r="S792" s="27"/>
      <c r="T792" s="27"/>
      <c r="U792" s="27"/>
      <c r="V792" s="27"/>
      <c r="W792" s="27"/>
      <c r="X792" s="27"/>
      <c r="Y792" s="27"/>
      <c r="Z792" s="27"/>
      <c r="AA792" s="27"/>
      <c r="AB792" s="27"/>
      <c r="AC792" s="27"/>
      <c r="AD792" s="27"/>
      <c r="AE792" s="27"/>
      <c r="AF792" s="27"/>
      <c r="AG792" s="27"/>
      <c r="AH792" s="27"/>
      <c r="AI792" s="27"/>
      <c r="AJ792" s="27"/>
      <c r="AK792" s="27"/>
      <c r="AL792" s="27"/>
      <c r="AM792" s="27"/>
      <c r="BH792" s="1" t="s">
        <v>28</v>
      </c>
    </row>
    <row r="793" spans="1:61" ht="9.75" hidden="1" customHeight="1">
      <c r="A793" s="120" t="s">
        <v>249</v>
      </c>
      <c r="B793" s="121"/>
      <c r="C793" s="121"/>
      <c r="D793" s="121"/>
      <c r="E793" s="121"/>
      <c r="F793" s="121"/>
      <c r="G793" s="121"/>
      <c r="H793" s="121"/>
      <c r="I793" s="122"/>
      <c r="J793" s="158"/>
      <c r="K793" s="154"/>
      <c r="L793" s="154"/>
      <c r="M793" s="154"/>
      <c r="N793" s="154"/>
      <c r="O793" s="154"/>
      <c r="P793" s="154"/>
      <c r="Q793" s="154"/>
      <c r="R793" s="154"/>
      <c r="S793" s="154"/>
      <c r="T793" s="154"/>
      <c r="U793" s="154"/>
      <c r="V793" s="154" t="s">
        <v>36</v>
      </c>
      <c r="W793" s="154"/>
      <c r="X793" s="154"/>
      <c r="Y793" s="154"/>
      <c r="Z793" s="154"/>
      <c r="AA793" s="154"/>
      <c r="AB793" s="154"/>
      <c r="AC793" s="154"/>
      <c r="AD793" s="154"/>
      <c r="AE793" s="154"/>
      <c r="AF793" s="154"/>
      <c r="AG793" s="154"/>
      <c r="AH793" s="154"/>
      <c r="AI793" s="154"/>
      <c r="AJ793" s="154"/>
      <c r="AK793" s="154"/>
      <c r="AL793" s="154"/>
      <c r="AM793" s="155"/>
      <c r="BE793" s="1" t="str">
        <f ca="1">MID(CELL("address",$CG$2),2,2)</f>
        <v>CG</v>
      </c>
      <c r="BF793" s="1" t="str">
        <f>IF(TRIM($K794)="","",IF(ISERROR(MATCH($K794,$CG$3:$CG$4,0)),"INPUT_ERROR",MATCH($K794,$CG$3:$CG$4,0)))</f>
        <v/>
      </c>
      <c r="BG793" s="1" t="s">
        <v>302</v>
      </c>
      <c r="BH793" s="1">
        <v>66</v>
      </c>
      <c r="BI793" s="1" t="str">
        <f>"ITEM"&amp; BH793&amp; BG793 &amp;"="&amp; $BF793</f>
        <v>ITEM66#KBN2_15=</v>
      </c>
    </row>
    <row r="794" spans="1:61" ht="9.75" hidden="1" customHeight="1">
      <c r="A794" s="141"/>
      <c r="B794" s="142"/>
      <c r="C794" s="142"/>
      <c r="D794" s="142"/>
      <c r="E794" s="142"/>
      <c r="F794" s="142"/>
      <c r="G794" s="142"/>
      <c r="H794" s="142"/>
      <c r="I794" s="143"/>
      <c r="J794" s="144" t="s">
        <v>37</v>
      </c>
      <c r="K794" s="145"/>
      <c r="L794" s="145"/>
      <c r="M794" s="145"/>
      <c r="N794" s="145"/>
      <c r="O794" s="145"/>
      <c r="P794" s="145"/>
      <c r="Q794" s="145"/>
      <c r="R794" s="145"/>
      <c r="S794" s="145"/>
      <c r="T794" s="82" t="s">
        <v>38</v>
      </c>
      <c r="U794" s="82"/>
      <c r="V794" s="82" t="s">
        <v>250</v>
      </c>
      <c r="W794" s="82"/>
      <c r="X794" s="82"/>
      <c r="Y794" s="82"/>
      <c r="Z794" s="82"/>
      <c r="AA794" s="82"/>
      <c r="AB794" s="82"/>
      <c r="AC794" s="82"/>
      <c r="AD794" s="82"/>
      <c r="AE794" s="82"/>
      <c r="AF794" s="82"/>
      <c r="AG794" s="82"/>
      <c r="AH794" s="82"/>
      <c r="AI794" s="82"/>
      <c r="AJ794" s="82"/>
      <c r="AK794" s="82"/>
      <c r="AL794" s="82"/>
      <c r="AM794" s="138"/>
    </row>
    <row r="795" spans="1:61" ht="9.75" hidden="1" customHeight="1">
      <c r="A795" s="141"/>
      <c r="B795" s="142"/>
      <c r="C795" s="142"/>
      <c r="D795" s="142"/>
      <c r="E795" s="142"/>
      <c r="F795" s="142"/>
      <c r="G795" s="142"/>
      <c r="H795" s="142"/>
      <c r="I795" s="143"/>
      <c r="J795" s="144"/>
      <c r="K795" s="145"/>
      <c r="L795" s="145"/>
      <c r="M795" s="145"/>
      <c r="N795" s="145"/>
      <c r="O795" s="145"/>
      <c r="P795" s="145"/>
      <c r="Q795" s="145"/>
      <c r="R795" s="145"/>
      <c r="S795" s="145"/>
      <c r="T795" s="82"/>
      <c r="U795" s="82"/>
      <c r="V795" s="82" t="s">
        <v>251</v>
      </c>
      <c r="W795" s="82"/>
      <c r="X795" s="82"/>
      <c r="Y795" s="82"/>
      <c r="Z795" s="82"/>
      <c r="AA795" s="82"/>
      <c r="AB795" s="82"/>
      <c r="AC795" s="82"/>
      <c r="AD795" s="82"/>
      <c r="AE795" s="82"/>
      <c r="AF795" s="82"/>
      <c r="AG795" s="82"/>
      <c r="AH795" s="82"/>
      <c r="AI795" s="82"/>
      <c r="AJ795" s="82"/>
      <c r="AK795" s="82"/>
      <c r="AL795" s="82"/>
      <c r="AM795" s="138"/>
    </row>
    <row r="796" spans="1:61" ht="9.75" hidden="1" customHeight="1">
      <c r="A796" s="141"/>
      <c r="B796" s="142"/>
      <c r="C796" s="142"/>
      <c r="D796" s="142"/>
      <c r="E796" s="142"/>
      <c r="F796" s="142"/>
      <c r="G796" s="142"/>
      <c r="H796" s="142"/>
      <c r="I796" s="143"/>
      <c r="J796" s="157"/>
      <c r="K796" s="98"/>
      <c r="L796" s="98"/>
      <c r="M796" s="98"/>
      <c r="N796" s="98"/>
      <c r="O796" s="98"/>
      <c r="P796" s="98"/>
      <c r="Q796" s="98"/>
      <c r="R796" s="98"/>
      <c r="S796" s="98"/>
      <c r="T796" s="98"/>
      <c r="U796" s="98"/>
      <c r="V796" s="98"/>
      <c r="W796" s="98"/>
      <c r="X796" s="98"/>
      <c r="Y796" s="98"/>
      <c r="Z796" s="98"/>
      <c r="AA796" s="98"/>
      <c r="AB796" s="98"/>
      <c r="AC796" s="98"/>
      <c r="AD796" s="98"/>
      <c r="AE796" s="98"/>
      <c r="AF796" s="98"/>
      <c r="AG796" s="98"/>
      <c r="AH796" s="98"/>
      <c r="AI796" s="98"/>
      <c r="AJ796" s="98"/>
      <c r="AK796" s="98"/>
      <c r="AL796" s="98"/>
      <c r="AM796" s="156"/>
    </row>
    <row r="797" spans="1:61" ht="9.75" hidden="1" customHeight="1">
      <c r="A797" s="141"/>
      <c r="B797" s="142"/>
      <c r="C797" s="143"/>
      <c r="D797" s="120" t="s">
        <v>252</v>
      </c>
      <c r="E797" s="121"/>
      <c r="F797" s="121"/>
      <c r="G797" s="121"/>
      <c r="H797" s="121"/>
      <c r="I797" s="122"/>
      <c r="J797" s="158"/>
      <c r="K797" s="154"/>
      <c r="L797" s="154"/>
      <c r="M797" s="154"/>
      <c r="N797" s="154"/>
      <c r="O797" s="154"/>
      <c r="P797" s="154"/>
      <c r="Q797" s="154"/>
      <c r="R797" s="154"/>
      <c r="S797" s="154"/>
      <c r="T797" s="154"/>
      <c r="U797" s="154"/>
      <c r="V797" s="154" t="s">
        <v>36</v>
      </c>
      <c r="W797" s="154"/>
      <c r="X797" s="154"/>
      <c r="Y797" s="154"/>
      <c r="Z797" s="154"/>
      <c r="AA797" s="154"/>
      <c r="AB797" s="154"/>
      <c r="AC797" s="154"/>
      <c r="AD797" s="154"/>
      <c r="AE797" s="154"/>
      <c r="AF797" s="154"/>
      <c r="AG797" s="154"/>
      <c r="AH797" s="154"/>
      <c r="AI797" s="154"/>
      <c r="AJ797" s="154"/>
      <c r="AK797" s="154"/>
      <c r="AL797" s="154"/>
      <c r="AM797" s="155"/>
      <c r="BE797" s="1" t="str">
        <f ca="1">MID(CELL("address",$CB$2),2,2)</f>
        <v>CB</v>
      </c>
      <c r="BF797" s="1" t="str">
        <f>IF(TRIM($K799)="","",IF(ISERROR(MATCH($K799,$CB$3:$CB$7,0)),"INPUT_ERROR",MATCH($K799,$CB$3:$CB$7,0)))</f>
        <v/>
      </c>
      <c r="BG797" s="1" t="s">
        <v>302</v>
      </c>
      <c r="BH797" s="1">
        <v>67</v>
      </c>
      <c r="BI797" s="1" t="str">
        <f>"ITEM"&amp; BH797&amp; BG797 &amp;"="&amp; $BF797</f>
        <v>ITEM67#KBN2_15=</v>
      </c>
    </row>
    <row r="798" spans="1:61" ht="9.75" hidden="1" customHeight="1">
      <c r="A798" s="141"/>
      <c r="B798" s="142"/>
      <c r="C798" s="143"/>
      <c r="D798" s="141"/>
      <c r="E798" s="142"/>
      <c r="F798" s="142"/>
      <c r="G798" s="142"/>
      <c r="H798" s="142"/>
      <c r="I798" s="143"/>
      <c r="J798" s="189"/>
      <c r="K798" s="82"/>
      <c r="L798" s="82"/>
      <c r="M798" s="82"/>
      <c r="N798" s="82"/>
      <c r="O798" s="82"/>
      <c r="P798" s="82"/>
      <c r="Q798" s="82"/>
      <c r="R798" s="82"/>
      <c r="S798" s="82"/>
      <c r="T798" s="82"/>
      <c r="U798" s="82"/>
      <c r="V798" s="82" t="s">
        <v>163</v>
      </c>
      <c r="W798" s="82"/>
      <c r="X798" s="82"/>
      <c r="Y798" s="82"/>
      <c r="Z798" s="82"/>
      <c r="AA798" s="82"/>
      <c r="AB798" s="82"/>
      <c r="AC798" s="82"/>
      <c r="AD798" s="82"/>
      <c r="AE798" s="82"/>
      <c r="AF798" s="82"/>
      <c r="AG798" s="82"/>
      <c r="AH798" s="82"/>
      <c r="AI798" s="82"/>
      <c r="AJ798" s="82"/>
      <c r="AK798" s="82"/>
      <c r="AL798" s="82"/>
      <c r="AM798" s="138"/>
      <c r="BH798" s="1" t="s">
        <v>28</v>
      </c>
    </row>
    <row r="799" spans="1:61" ht="9.75" hidden="1" customHeight="1">
      <c r="A799" s="141"/>
      <c r="B799" s="142"/>
      <c r="C799" s="143"/>
      <c r="D799" s="141"/>
      <c r="E799" s="142"/>
      <c r="F799" s="142"/>
      <c r="G799" s="142"/>
      <c r="H799" s="142"/>
      <c r="I799" s="143"/>
      <c r="J799" s="144" t="s">
        <v>37</v>
      </c>
      <c r="K799" s="145"/>
      <c r="L799" s="145"/>
      <c r="M799" s="145"/>
      <c r="N799" s="145"/>
      <c r="O799" s="145"/>
      <c r="P799" s="145"/>
      <c r="Q799" s="145"/>
      <c r="R799" s="145"/>
      <c r="S799" s="145"/>
      <c r="T799" s="82" t="s">
        <v>38</v>
      </c>
      <c r="U799" s="82"/>
      <c r="V799" s="82" t="s">
        <v>253</v>
      </c>
      <c r="W799" s="82"/>
      <c r="X799" s="82"/>
      <c r="Y799" s="82"/>
      <c r="Z799" s="82"/>
      <c r="AA799" s="82"/>
      <c r="AB799" s="82"/>
      <c r="AC799" s="82"/>
      <c r="AD799" s="82"/>
      <c r="AE799" s="82"/>
      <c r="AF799" s="82"/>
      <c r="AG799" s="82"/>
      <c r="AH799" s="82"/>
      <c r="AI799" s="82"/>
      <c r="AJ799" s="82"/>
      <c r="AK799" s="82"/>
      <c r="AL799" s="82"/>
      <c r="AM799" s="138"/>
      <c r="BH799" s="1" t="s">
        <v>28</v>
      </c>
    </row>
    <row r="800" spans="1:61" ht="9.75" hidden="1" customHeight="1">
      <c r="A800" s="141"/>
      <c r="B800" s="142"/>
      <c r="C800" s="143"/>
      <c r="D800" s="141"/>
      <c r="E800" s="142"/>
      <c r="F800" s="142"/>
      <c r="G800" s="142"/>
      <c r="H800" s="142"/>
      <c r="I800" s="143"/>
      <c r="J800" s="144"/>
      <c r="K800" s="145"/>
      <c r="L800" s="145"/>
      <c r="M800" s="145"/>
      <c r="N800" s="145"/>
      <c r="O800" s="145"/>
      <c r="P800" s="145"/>
      <c r="Q800" s="145"/>
      <c r="R800" s="145"/>
      <c r="S800" s="145"/>
      <c r="T800" s="82"/>
      <c r="U800" s="82"/>
      <c r="V800" s="82" t="s">
        <v>254</v>
      </c>
      <c r="W800" s="82"/>
      <c r="X800" s="82"/>
      <c r="Y800" s="82"/>
      <c r="Z800" s="82"/>
      <c r="AA800" s="82"/>
      <c r="AB800" s="82"/>
      <c r="AC800" s="82"/>
      <c r="AD800" s="82"/>
      <c r="AE800" s="82"/>
      <c r="AF800" s="82"/>
      <c r="AG800" s="82"/>
      <c r="AH800" s="82"/>
      <c r="AI800" s="82"/>
      <c r="AJ800" s="82"/>
      <c r="AK800" s="82"/>
      <c r="AL800" s="82"/>
      <c r="AM800" s="138"/>
      <c r="BH800" s="1" t="s">
        <v>28</v>
      </c>
    </row>
    <row r="801" spans="1:61" ht="9.75" hidden="1" customHeight="1">
      <c r="A801" s="141"/>
      <c r="B801" s="142"/>
      <c r="C801" s="143"/>
      <c r="D801" s="141"/>
      <c r="E801" s="142"/>
      <c r="F801" s="142"/>
      <c r="G801" s="142"/>
      <c r="H801" s="142"/>
      <c r="I801" s="143"/>
      <c r="J801" s="189"/>
      <c r="K801" s="82"/>
      <c r="L801" s="82"/>
      <c r="M801" s="82"/>
      <c r="N801" s="82"/>
      <c r="O801" s="82"/>
      <c r="P801" s="82"/>
      <c r="Q801" s="82"/>
      <c r="R801" s="82"/>
      <c r="S801" s="82"/>
      <c r="T801" s="82"/>
      <c r="U801" s="82"/>
      <c r="V801" s="82" t="s">
        <v>255</v>
      </c>
      <c r="W801" s="82"/>
      <c r="X801" s="82"/>
      <c r="Y801" s="82"/>
      <c r="Z801" s="82"/>
      <c r="AA801" s="82"/>
      <c r="AB801" s="82"/>
      <c r="AC801" s="82"/>
      <c r="AD801" s="82"/>
      <c r="AE801" s="82"/>
      <c r="AF801" s="82"/>
      <c r="AG801" s="82"/>
      <c r="AH801" s="82"/>
      <c r="AI801" s="82"/>
      <c r="AJ801" s="82"/>
      <c r="AK801" s="82"/>
      <c r="AL801" s="82"/>
      <c r="AM801" s="138"/>
      <c r="BH801" s="1" t="s">
        <v>28</v>
      </c>
    </row>
    <row r="802" spans="1:61" ht="9.75" hidden="1" customHeight="1">
      <c r="A802" s="141"/>
      <c r="B802" s="142"/>
      <c r="C802" s="143"/>
      <c r="D802" s="123"/>
      <c r="E802" s="124"/>
      <c r="F802" s="124"/>
      <c r="G802" s="124"/>
      <c r="H802" s="124"/>
      <c r="I802" s="125"/>
      <c r="J802" s="157"/>
      <c r="K802" s="98"/>
      <c r="L802" s="98"/>
      <c r="M802" s="98"/>
      <c r="N802" s="98"/>
      <c r="O802" s="98"/>
      <c r="P802" s="98"/>
      <c r="Q802" s="98"/>
      <c r="R802" s="98"/>
      <c r="S802" s="98"/>
      <c r="T802" s="98"/>
      <c r="U802" s="98"/>
      <c r="V802" s="98" t="s">
        <v>256</v>
      </c>
      <c r="W802" s="98"/>
      <c r="X802" s="98"/>
      <c r="Y802" s="98"/>
      <c r="Z802" s="98"/>
      <c r="AA802" s="98"/>
      <c r="AB802" s="98"/>
      <c r="AC802" s="98"/>
      <c r="AD802" s="98"/>
      <c r="AE802" s="98"/>
      <c r="AF802" s="98"/>
      <c r="AG802" s="98"/>
      <c r="AH802" s="98"/>
      <c r="AI802" s="98"/>
      <c r="AJ802" s="98"/>
      <c r="AK802" s="98"/>
      <c r="AL802" s="98"/>
      <c r="AM802" s="156"/>
      <c r="BH802" s="1" t="s">
        <v>28</v>
      </c>
    </row>
    <row r="803" spans="1:61" ht="9.75" hidden="1" customHeight="1">
      <c r="A803" s="141"/>
      <c r="B803" s="142"/>
      <c r="C803" s="143"/>
      <c r="D803" s="120" t="s">
        <v>257</v>
      </c>
      <c r="E803" s="121"/>
      <c r="F803" s="121"/>
      <c r="G803" s="121"/>
      <c r="H803" s="121"/>
      <c r="I803" s="122"/>
      <c r="J803" s="136"/>
      <c r="K803" s="126"/>
      <c r="L803" s="126"/>
      <c r="M803" s="126"/>
      <c r="N803" s="126"/>
      <c r="O803" s="126"/>
      <c r="P803" s="126"/>
      <c r="Q803" s="126"/>
      <c r="R803" s="126"/>
      <c r="S803" s="126"/>
      <c r="T803" s="126"/>
      <c r="U803" s="126"/>
      <c r="V803" s="126"/>
      <c r="W803" s="126"/>
      <c r="X803" s="126"/>
      <c r="Y803" s="126"/>
      <c r="Z803" s="126"/>
      <c r="AA803" s="126"/>
      <c r="AB803" s="126"/>
      <c r="AC803" s="126"/>
      <c r="AD803" s="126"/>
      <c r="AE803" s="126"/>
      <c r="AF803" s="126"/>
      <c r="AG803" s="126"/>
      <c r="AH803" s="126"/>
      <c r="AI803" s="126"/>
      <c r="AJ803" s="126"/>
      <c r="AK803" s="126"/>
      <c r="AL803" s="126"/>
      <c r="AM803" s="127"/>
      <c r="BG803" s="1" t="s">
        <v>302</v>
      </c>
      <c r="BH803" s="1">
        <v>68</v>
      </c>
      <c r="BI803" s="1" t="str">
        <f>"ITEM"&amp;BH803&amp; BG803 &amp;"="&amp; IF(TRIM($J803)="","",$J803)</f>
        <v>ITEM68#KBN2_15=</v>
      </c>
    </row>
    <row r="804" spans="1:61" ht="9.75" hidden="1" customHeight="1">
      <c r="A804" s="141"/>
      <c r="B804" s="142"/>
      <c r="C804" s="143"/>
      <c r="D804" s="141"/>
      <c r="E804" s="142"/>
      <c r="F804" s="142"/>
      <c r="G804" s="142"/>
      <c r="H804" s="142"/>
      <c r="I804" s="143"/>
      <c r="J804" s="150"/>
      <c r="K804" s="151"/>
      <c r="L804" s="151"/>
      <c r="M804" s="151"/>
      <c r="N804" s="151"/>
      <c r="O804" s="151"/>
      <c r="P804" s="151"/>
      <c r="Q804" s="151"/>
      <c r="R804" s="151"/>
      <c r="S804" s="151"/>
      <c r="T804" s="151"/>
      <c r="U804" s="151"/>
      <c r="V804" s="151"/>
      <c r="W804" s="151"/>
      <c r="X804" s="151"/>
      <c r="Y804" s="151"/>
      <c r="Z804" s="151"/>
      <c r="AA804" s="151"/>
      <c r="AB804" s="151"/>
      <c r="AC804" s="151"/>
      <c r="AD804" s="151"/>
      <c r="AE804" s="151"/>
      <c r="AF804" s="151"/>
      <c r="AG804" s="151"/>
      <c r="AH804" s="151"/>
      <c r="AI804" s="151"/>
      <c r="AJ804" s="151"/>
      <c r="AK804" s="151"/>
      <c r="AL804" s="151"/>
      <c r="AM804" s="152"/>
      <c r="BH804" s="1" t="s">
        <v>28</v>
      </c>
    </row>
    <row r="805" spans="1:61" ht="9.75" hidden="1" customHeight="1">
      <c r="A805" s="141"/>
      <c r="B805" s="142"/>
      <c r="C805" s="143"/>
      <c r="D805" s="123"/>
      <c r="E805" s="124"/>
      <c r="F805" s="124"/>
      <c r="G805" s="124"/>
      <c r="H805" s="124"/>
      <c r="I805" s="125"/>
      <c r="J805" s="150"/>
      <c r="K805" s="151"/>
      <c r="L805" s="151"/>
      <c r="M805" s="151"/>
      <c r="N805" s="151"/>
      <c r="O805" s="151"/>
      <c r="P805" s="151"/>
      <c r="Q805" s="151"/>
      <c r="R805" s="151"/>
      <c r="S805" s="151"/>
      <c r="T805" s="151"/>
      <c r="U805" s="151"/>
      <c r="V805" s="151"/>
      <c r="W805" s="151"/>
      <c r="X805" s="151"/>
      <c r="Y805" s="151"/>
      <c r="Z805" s="151"/>
      <c r="AA805" s="151"/>
      <c r="AB805" s="151"/>
      <c r="AC805" s="151"/>
      <c r="AD805" s="151"/>
      <c r="AE805" s="151"/>
      <c r="AF805" s="151"/>
      <c r="AG805" s="151"/>
      <c r="AH805" s="151"/>
      <c r="AI805" s="151"/>
      <c r="AJ805" s="151"/>
      <c r="AK805" s="151"/>
      <c r="AL805" s="151"/>
      <c r="AM805" s="152"/>
    </row>
    <row r="806" spans="1:61" ht="9.75" hidden="1" customHeight="1">
      <c r="A806" s="141"/>
      <c r="B806" s="142"/>
      <c r="C806" s="143"/>
      <c r="D806" s="120" t="s">
        <v>199</v>
      </c>
      <c r="E806" s="121"/>
      <c r="F806" s="121"/>
      <c r="G806" s="121"/>
      <c r="H806" s="121"/>
      <c r="I806" s="122"/>
      <c r="J806" s="136"/>
      <c r="K806" s="126"/>
      <c r="L806" s="126"/>
      <c r="M806" s="126"/>
      <c r="N806" s="126"/>
      <c r="O806" s="126"/>
      <c r="P806" s="126"/>
      <c r="Q806" s="126"/>
      <c r="R806" s="126"/>
      <c r="S806" s="126"/>
      <c r="T806" s="126"/>
      <c r="U806" s="126"/>
      <c r="V806" s="126"/>
      <c r="W806" s="126"/>
      <c r="X806" s="126"/>
      <c r="Y806" s="126"/>
      <c r="Z806" s="126"/>
      <c r="AA806" s="126"/>
      <c r="AB806" s="126"/>
      <c r="AC806" s="126"/>
      <c r="AD806" s="126"/>
      <c r="AE806" s="126"/>
      <c r="AF806" s="126"/>
      <c r="AG806" s="126"/>
      <c r="AH806" s="126"/>
      <c r="AI806" s="126"/>
      <c r="AJ806" s="126"/>
      <c r="AK806" s="126"/>
      <c r="AL806" s="126"/>
      <c r="AM806" s="127"/>
      <c r="BG806" s="1" t="s">
        <v>302</v>
      </c>
      <c r="BH806" s="1">
        <v>69</v>
      </c>
      <c r="BI806" s="1" t="str">
        <f>"ITEM"&amp;BH806&amp; BG806 &amp;"="&amp; IF(TRIM($J806)="","",$J806)</f>
        <v>ITEM69#KBN2_15=</v>
      </c>
    </row>
    <row r="807" spans="1:61" ht="9.75" hidden="1" customHeight="1">
      <c r="A807" s="141"/>
      <c r="B807" s="142"/>
      <c r="C807" s="143"/>
      <c r="D807" s="141"/>
      <c r="E807" s="142"/>
      <c r="F807" s="142"/>
      <c r="G807" s="142"/>
      <c r="H807" s="142"/>
      <c r="I807" s="143"/>
      <c r="J807" s="150"/>
      <c r="K807" s="151"/>
      <c r="L807" s="151"/>
      <c r="M807" s="151"/>
      <c r="N807" s="151"/>
      <c r="O807" s="151"/>
      <c r="P807" s="151"/>
      <c r="Q807" s="151"/>
      <c r="R807" s="151"/>
      <c r="S807" s="151"/>
      <c r="T807" s="151"/>
      <c r="U807" s="151"/>
      <c r="V807" s="151"/>
      <c r="W807" s="151"/>
      <c r="X807" s="151"/>
      <c r="Y807" s="151"/>
      <c r="Z807" s="151"/>
      <c r="AA807" s="151"/>
      <c r="AB807" s="151"/>
      <c r="AC807" s="151"/>
      <c r="AD807" s="151"/>
      <c r="AE807" s="151"/>
      <c r="AF807" s="151"/>
      <c r="AG807" s="151"/>
      <c r="AH807" s="151"/>
      <c r="AI807" s="151"/>
      <c r="AJ807" s="151"/>
      <c r="AK807" s="151"/>
      <c r="AL807" s="151"/>
      <c r="AM807" s="152"/>
      <c r="BH807" s="1" t="s">
        <v>28</v>
      </c>
    </row>
    <row r="808" spans="1:61" ht="9.75" hidden="1" customHeight="1">
      <c r="A808" s="123"/>
      <c r="B808" s="124"/>
      <c r="C808" s="125"/>
      <c r="D808" s="123"/>
      <c r="E808" s="124"/>
      <c r="F808" s="124"/>
      <c r="G808" s="124"/>
      <c r="H808" s="124"/>
      <c r="I808" s="125"/>
      <c r="J808" s="137"/>
      <c r="K808" s="128"/>
      <c r="L808" s="128"/>
      <c r="M808" s="128"/>
      <c r="N808" s="128"/>
      <c r="O808" s="128"/>
      <c r="P808" s="128"/>
      <c r="Q808" s="128"/>
      <c r="R808" s="128"/>
      <c r="S808" s="128"/>
      <c r="T808" s="128"/>
      <c r="U808" s="128"/>
      <c r="V808" s="128"/>
      <c r="W808" s="128"/>
      <c r="X808" s="128"/>
      <c r="Y808" s="128"/>
      <c r="Z808" s="128"/>
      <c r="AA808" s="128"/>
      <c r="AB808" s="128"/>
      <c r="AC808" s="128"/>
      <c r="AD808" s="128"/>
      <c r="AE808" s="128"/>
      <c r="AF808" s="128"/>
      <c r="AG808" s="128"/>
      <c r="AH808" s="128"/>
      <c r="AI808" s="128"/>
      <c r="AJ808" s="128"/>
      <c r="AK808" s="128"/>
      <c r="AL808" s="128"/>
      <c r="AM808" s="129"/>
    </row>
    <row r="809" spans="1:61" ht="9.75" hidden="1" customHeight="1">
      <c r="A809" s="120" t="s">
        <v>258</v>
      </c>
      <c r="B809" s="121"/>
      <c r="C809" s="121"/>
      <c r="D809" s="121"/>
      <c r="E809" s="121"/>
      <c r="F809" s="121"/>
      <c r="G809" s="121"/>
      <c r="H809" s="121"/>
      <c r="I809" s="122"/>
      <c r="J809" s="158"/>
      <c r="K809" s="154"/>
      <c r="L809" s="154"/>
      <c r="M809" s="154"/>
      <c r="N809" s="154"/>
      <c r="O809" s="154"/>
      <c r="P809" s="154"/>
      <c r="Q809" s="154"/>
      <c r="R809" s="154"/>
      <c r="S809" s="154"/>
      <c r="T809" s="154"/>
      <c r="U809" s="154"/>
      <c r="V809" s="154" t="s">
        <v>36</v>
      </c>
      <c r="W809" s="154"/>
      <c r="X809" s="154"/>
      <c r="Y809" s="154"/>
      <c r="Z809" s="154"/>
      <c r="AA809" s="154"/>
      <c r="AB809" s="154"/>
      <c r="AC809" s="154"/>
      <c r="AD809" s="154"/>
      <c r="AE809" s="154"/>
      <c r="AF809" s="154"/>
      <c r="AG809" s="154"/>
      <c r="AH809" s="154"/>
      <c r="AI809" s="154"/>
      <c r="AJ809" s="154"/>
      <c r="AK809" s="154"/>
      <c r="AL809" s="154"/>
      <c r="AM809" s="155"/>
      <c r="BE809" s="1" t="str">
        <f ca="1">MID(CELL("address",$CH$2),2,2)</f>
        <v>CH</v>
      </c>
      <c r="BF809" s="1" t="str">
        <f>IF(TRIM($K810)="","",IF(ISERROR(MATCH($K810,$CH$3:$CH$8,0)),"INPUT_ERROR",MATCH($K810,$CH$3:$CH$8,0)))</f>
        <v/>
      </c>
      <c r="BG809" s="1" t="s">
        <v>302</v>
      </c>
      <c r="BH809" s="1">
        <v>70</v>
      </c>
      <c r="BI809" s="1" t="str">
        <f>"ITEM"&amp; BH809&amp; BG809 &amp;"="&amp; $BF809</f>
        <v>ITEM70#KBN2_15=</v>
      </c>
    </row>
    <row r="810" spans="1:61" ht="9.75" hidden="1" customHeight="1">
      <c r="A810" s="141"/>
      <c r="B810" s="142"/>
      <c r="C810" s="142"/>
      <c r="D810" s="142"/>
      <c r="E810" s="142"/>
      <c r="F810" s="142"/>
      <c r="G810" s="142"/>
      <c r="H810" s="142"/>
      <c r="I810" s="143"/>
      <c r="J810" s="144" t="s">
        <v>37</v>
      </c>
      <c r="K810" s="145"/>
      <c r="L810" s="145"/>
      <c r="M810" s="145"/>
      <c r="N810" s="145"/>
      <c r="O810" s="145"/>
      <c r="P810" s="145"/>
      <c r="Q810" s="145"/>
      <c r="R810" s="145"/>
      <c r="S810" s="145"/>
      <c r="T810" s="82" t="s">
        <v>38</v>
      </c>
      <c r="U810" s="82"/>
      <c r="V810" s="82" t="s">
        <v>259</v>
      </c>
      <c r="W810" s="82"/>
      <c r="X810" s="82"/>
      <c r="Y810" s="82"/>
      <c r="Z810" s="82"/>
      <c r="AA810" s="82"/>
      <c r="AB810" s="82"/>
      <c r="AC810" s="82"/>
      <c r="AD810" s="82"/>
      <c r="AE810" s="82" t="s">
        <v>260</v>
      </c>
      <c r="AF810" s="82"/>
      <c r="AG810" s="82"/>
      <c r="AH810" s="82"/>
      <c r="AI810" s="82"/>
      <c r="AJ810" s="82"/>
      <c r="AK810" s="82"/>
      <c r="AL810" s="82"/>
      <c r="AM810" s="138"/>
      <c r="BH810" s="1" t="s">
        <v>28</v>
      </c>
    </row>
    <row r="811" spans="1:61" ht="9.75" hidden="1" customHeight="1">
      <c r="A811" s="141"/>
      <c r="B811" s="142"/>
      <c r="C811" s="142"/>
      <c r="D811" s="142"/>
      <c r="E811" s="142"/>
      <c r="F811" s="142"/>
      <c r="G811" s="142"/>
      <c r="H811" s="142"/>
      <c r="I811" s="143"/>
      <c r="J811" s="144"/>
      <c r="K811" s="145"/>
      <c r="L811" s="145"/>
      <c r="M811" s="145"/>
      <c r="N811" s="145"/>
      <c r="O811" s="145"/>
      <c r="P811" s="145"/>
      <c r="Q811" s="145"/>
      <c r="R811" s="145"/>
      <c r="S811" s="145"/>
      <c r="T811" s="82"/>
      <c r="U811" s="82"/>
      <c r="V811" s="82" t="s">
        <v>261</v>
      </c>
      <c r="W811" s="82"/>
      <c r="X811" s="82"/>
      <c r="Y811" s="82"/>
      <c r="Z811" s="82"/>
      <c r="AA811" s="82"/>
      <c r="AB811" s="82"/>
      <c r="AC811" s="82"/>
      <c r="AD811" s="82"/>
      <c r="AE811" s="82" t="s">
        <v>262</v>
      </c>
      <c r="AF811" s="82"/>
      <c r="AG811" s="82"/>
      <c r="AH811" s="82"/>
      <c r="AI811" s="82"/>
      <c r="AJ811" s="82"/>
      <c r="AK811" s="82"/>
      <c r="AL811" s="82"/>
      <c r="AM811" s="138"/>
      <c r="BH811" s="1" t="s">
        <v>28</v>
      </c>
    </row>
    <row r="812" spans="1:61" ht="9.75" hidden="1" customHeight="1">
      <c r="A812" s="141"/>
      <c r="B812" s="142"/>
      <c r="C812" s="142"/>
      <c r="D812" s="142"/>
      <c r="E812" s="142"/>
      <c r="F812" s="142"/>
      <c r="G812" s="142"/>
      <c r="H812" s="142"/>
      <c r="I812" s="143"/>
      <c r="J812" s="157"/>
      <c r="K812" s="98"/>
      <c r="L812" s="98"/>
      <c r="M812" s="98"/>
      <c r="N812" s="98"/>
      <c r="O812" s="98"/>
      <c r="P812" s="98"/>
      <c r="Q812" s="98"/>
      <c r="R812" s="98"/>
      <c r="S812" s="98"/>
      <c r="T812" s="98"/>
      <c r="U812" s="98"/>
      <c r="V812" s="98" t="s">
        <v>231</v>
      </c>
      <c r="W812" s="98"/>
      <c r="X812" s="98"/>
      <c r="Y812" s="98"/>
      <c r="Z812" s="98"/>
      <c r="AA812" s="98"/>
      <c r="AB812" s="98"/>
      <c r="AC812" s="98"/>
      <c r="AD812" s="98"/>
      <c r="AE812" s="98" t="s">
        <v>232</v>
      </c>
      <c r="AF812" s="98"/>
      <c r="AG812" s="98"/>
      <c r="AH812" s="98"/>
      <c r="AI812" s="98"/>
      <c r="AJ812" s="98"/>
      <c r="AK812" s="98"/>
      <c r="AL812" s="98"/>
      <c r="AM812" s="156"/>
      <c r="BH812" s="1" t="s">
        <v>28</v>
      </c>
    </row>
    <row r="813" spans="1:61" ht="9.75" hidden="1" customHeight="1">
      <c r="A813" s="120" t="s">
        <v>263</v>
      </c>
      <c r="B813" s="121"/>
      <c r="C813" s="121"/>
      <c r="D813" s="121"/>
      <c r="E813" s="121"/>
      <c r="F813" s="121"/>
      <c r="G813" s="121"/>
      <c r="H813" s="121"/>
      <c r="I813" s="121"/>
      <c r="J813" s="216" t="s">
        <v>37</v>
      </c>
      <c r="K813" s="217"/>
      <c r="L813" s="154" t="s">
        <v>216</v>
      </c>
      <c r="M813" s="154"/>
      <c r="N813" s="154"/>
      <c r="O813" s="154"/>
      <c r="P813" s="154"/>
      <c r="Q813" s="221" t="s">
        <v>37</v>
      </c>
      <c r="R813" s="217"/>
      <c r="S813" s="154" t="s">
        <v>215</v>
      </c>
      <c r="T813" s="154"/>
      <c r="U813" s="154"/>
      <c r="V813" s="154"/>
      <c r="W813" s="221" t="s">
        <v>37</v>
      </c>
      <c r="X813" s="217"/>
      <c r="Y813" s="83" t="s">
        <v>264</v>
      </c>
      <c r="Z813" s="83"/>
      <c r="AA813" s="83"/>
      <c r="AB813" s="83"/>
      <c r="AC813" s="83"/>
      <c r="AD813" s="83"/>
      <c r="AE813" s="83"/>
      <c r="AF813" s="83"/>
      <c r="AG813" s="83"/>
      <c r="AH813" s="83"/>
      <c r="AI813" s="83"/>
      <c r="AJ813" s="83"/>
      <c r="AK813" s="83"/>
      <c r="AL813" s="83"/>
      <c r="AM813" s="251"/>
      <c r="BF813" s="1" t="b">
        <f>IF($K813="○",TRUE,IF($K813="",FALSE,"INPUT_ERROR"))</f>
        <v>0</v>
      </c>
      <c r="BG813" s="1" t="s">
        <v>302</v>
      </c>
      <c r="BH813" s="1">
        <v>71</v>
      </c>
      <c r="BI813" s="1" t="str">
        <f t="shared" ref="BI813:BI818" si="16">"ITEM"&amp; BH813&amp; BG813 &amp;"="&amp; $BF813</f>
        <v>ITEM71#KBN2_15=FALSE</v>
      </c>
    </row>
    <row r="814" spans="1:61" ht="9.75" hidden="1" customHeight="1">
      <c r="A814" s="141"/>
      <c r="B814" s="142"/>
      <c r="C814" s="142"/>
      <c r="D814" s="142"/>
      <c r="E814" s="142"/>
      <c r="F814" s="142"/>
      <c r="G814" s="142"/>
      <c r="H814" s="142"/>
      <c r="I814" s="142"/>
      <c r="J814" s="144"/>
      <c r="K814" s="159"/>
      <c r="L814" s="82"/>
      <c r="M814" s="82"/>
      <c r="N814" s="82"/>
      <c r="O814" s="82"/>
      <c r="P814" s="82"/>
      <c r="Q814" s="160"/>
      <c r="R814" s="159"/>
      <c r="S814" s="82"/>
      <c r="T814" s="82"/>
      <c r="U814" s="82"/>
      <c r="V814" s="82"/>
      <c r="W814" s="160"/>
      <c r="X814" s="159"/>
      <c r="Y814" s="109"/>
      <c r="Z814" s="109"/>
      <c r="AA814" s="109"/>
      <c r="AB814" s="109"/>
      <c r="AC814" s="109"/>
      <c r="AD814" s="109"/>
      <c r="AE814" s="109"/>
      <c r="AF814" s="109"/>
      <c r="AG814" s="109"/>
      <c r="AH814" s="109"/>
      <c r="AI814" s="109"/>
      <c r="AJ814" s="109"/>
      <c r="AK814" s="109"/>
      <c r="AL814" s="109"/>
      <c r="AM814" s="214"/>
      <c r="BF814" s="1" t="b">
        <f>IF($R813="○",TRUE,IF($R813="",FALSE,"INPUT_ERROR"))</f>
        <v>0</v>
      </c>
      <c r="BG814" s="1" t="s">
        <v>302</v>
      </c>
      <c r="BH814" s="1">
        <v>72</v>
      </c>
      <c r="BI814" s="1" t="str">
        <f t="shared" si="16"/>
        <v>ITEM72#KBN2_15=FALSE</v>
      </c>
    </row>
    <row r="815" spans="1:61" ht="9.75" hidden="1" customHeight="1">
      <c r="A815" s="141"/>
      <c r="B815" s="142"/>
      <c r="C815" s="142"/>
      <c r="D815" s="142"/>
      <c r="E815" s="142"/>
      <c r="F815" s="142"/>
      <c r="G815" s="142"/>
      <c r="H815" s="142"/>
      <c r="I815" s="142"/>
      <c r="J815" s="252" t="s">
        <v>37</v>
      </c>
      <c r="K815" s="159"/>
      <c r="L815" s="253" t="s">
        <v>214</v>
      </c>
      <c r="M815" s="253"/>
      <c r="N815" s="253"/>
      <c r="O815" s="253"/>
      <c r="P815" s="253"/>
      <c r="Q815" s="160" t="s">
        <v>37</v>
      </c>
      <c r="R815" s="159"/>
      <c r="S815" s="109" t="s">
        <v>212</v>
      </c>
      <c r="T815" s="109"/>
      <c r="U815" s="109"/>
      <c r="V815" s="109"/>
      <c r="W815" s="109"/>
      <c r="X815" s="109"/>
      <c r="Y815" s="109"/>
      <c r="Z815" s="109"/>
      <c r="AA815" s="109"/>
      <c r="AB815" s="109"/>
      <c r="AC815" s="109"/>
      <c r="AD815" s="109"/>
      <c r="AE815" s="109"/>
      <c r="AF815" s="109"/>
      <c r="AG815" s="109"/>
      <c r="AH815" s="109"/>
      <c r="AI815" s="109"/>
      <c r="AJ815" s="109"/>
      <c r="AK815" s="109"/>
      <c r="AL815" s="109"/>
      <c r="AM815" s="214"/>
      <c r="BF815" s="1" t="b">
        <f>IF($X813="○",TRUE,IF($X813="",FALSE,"INPUT_ERROR"))</f>
        <v>0</v>
      </c>
      <c r="BG815" s="1" t="s">
        <v>302</v>
      </c>
      <c r="BH815" s="1">
        <v>73</v>
      </c>
      <c r="BI815" s="1" t="str">
        <f t="shared" si="16"/>
        <v>ITEM73#KBN2_15=FALSE</v>
      </c>
    </row>
    <row r="816" spans="1:61" ht="9.75" hidden="1" customHeight="1">
      <c r="A816" s="141"/>
      <c r="B816" s="142"/>
      <c r="C816" s="142"/>
      <c r="D816" s="142"/>
      <c r="E816" s="142"/>
      <c r="F816" s="142"/>
      <c r="G816" s="142"/>
      <c r="H816" s="142"/>
      <c r="I816" s="142"/>
      <c r="J816" s="252"/>
      <c r="K816" s="159"/>
      <c r="L816" s="253"/>
      <c r="M816" s="253"/>
      <c r="N816" s="253"/>
      <c r="O816" s="253"/>
      <c r="P816" s="253"/>
      <c r="Q816" s="160"/>
      <c r="R816" s="159"/>
      <c r="S816" s="109"/>
      <c r="T816" s="109"/>
      <c r="U816" s="109"/>
      <c r="V816" s="109"/>
      <c r="W816" s="109"/>
      <c r="X816" s="109"/>
      <c r="Y816" s="109"/>
      <c r="Z816" s="109"/>
      <c r="AA816" s="109"/>
      <c r="AB816" s="109"/>
      <c r="AC816" s="109"/>
      <c r="AD816" s="109"/>
      <c r="AE816" s="109"/>
      <c r="AF816" s="109"/>
      <c r="AG816" s="109"/>
      <c r="AH816" s="109"/>
      <c r="AI816" s="109"/>
      <c r="AJ816" s="109"/>
      <c r="AK816" s="109"/>
      <c r="AL816" s="109"/>
      <c r="AM816" s="214"/>
      <c r="BF816" s="1" t="b">
        <f>IF($K815="○",TRUE,IF($K815="",FALSE,"INPUT_ERROR"))</f>
        <v>0</v>
      </c>
      <c r="BG816" s="1" t="s">
        <v>302</v>
      </c>
      <c r="BH816" s="1">
        <v>74</v>
      </c>
      <c r="BI816" s="1" t="str">
        <f t="shared" si="16"/>
        <v>ITEM74#KBN2_15=FALSE</v>
      </c>
    </row>
    <row r="817" spans="1:61" ht="9.75" hidden="1" customHeight="1">
      <c r="A817" s="141"/>
      <c r="B817" s="142"/>
      <c r="C817" s="142"/>
      <c r="D817" s="142"/>
      <c r="E817" s="142"/>
      <c r="F817" s="142"/>
      <c r="G817" s="142"/>
      <c r="H817" s="142"/>
      <c r="I817" s="142"/>
      <c r="J817" s="144" t="s">
        <v>37</v>
      </c>
      <c r="K817" s="159"/>
      <c r="L817" s="82" t="s">
        <v>196</v>
      </c>
      <c r="M817" s="82"/>
      <c r="N817" s="82"/>
      <c r="O817" s="160" t="s">
        <v>197</v>
      </c>
      <c r="P817" s="151"/>
      <c r="Q817" s="151"/>
      <c r="R817" s="151"/>
      <c r="S817" s="151"/>
      <c r="T817" s="151"/>
      <c r="U817" s="151"/>
      <c r="V817" s="151"/>
      <c r="W817" s="151"/>
      <c r="X817" s="151"/>
      <c r="Y817" s="151"/>
      <c r="Z817" s="151"/>
      <c r="AA817" s="151"/>
      <c r="AB817" s="151"/>
      <c r="AC817" s="151"/>
      <c r="AD817" s="151"/>
      <c r="AE817" s="151"/>
      <c r="AF817" s="151"/>
      <c r="AG817" s="151"/>
      <c r="AH817" s="151"/>
      <c r="AI817" s="151"/>
      <c r="AJ817" s="151"/>
      <c r="AK817" s="151"/>
      <c r="AL817" s="82" t="s">
        <v>198</v>
      </c>
      <c r="AM817" s="138"/>
      <c r="BF817" s="1" t="b">
        <f>IF($R815="○",TRUE,IF($R815="",FALSE,"INPUT_ERROR"))</f>
        <v>0</v>
      </c>
      <c r="BG817" s="1" t="s">
        <v>302</v>
      </c>
      <c r="BH817" s="1">
        <v>75</v>
      </c>
      <c r="BI817" s="1" t="str">
        <f t="shared" si="16"/>
        <v>ITEM75#KBN2_15=FALSE</v>
      </c>
    </row>
    <row r="818" spans="1:61" ht="9.75" hidden="1" customHeight="1">
      <c r="A818" s="123"/>
      <c r="B818" s="124"/>
      <c r="C818" s="124"/>
      <c r="D818" s="124"/>
      <c r="E818" s="124"/>
      <c r="F818" s="124"/>
      <c r="G818" s="124"/>
      <c r="H818" s="124"/>
      <c r="I818" s="124"/>
      <c r="J818" s="161"/>
      <c r="K818" s="162"/>
      <c r="L818" s="98"/>
      <c r="M818" s="98"/>
      <c r="N818" s="98"/>
      <c r="O818" s="163"/>
      <c r="P818" s="128"/>
      <c r="Q818" s="128"/>
      <c r="R818" s="128"/>
      <c r="S818" s="128"/>
      <c r="T818" s="128"/>
      <c r="U818" s="128"/>
      <c r="V818" s="128"/>
      <c r="W818" s="128"/>
      <c r="X818" s="128"/>
      <c r="Y818" s="128"/>
      <c r="Z818" s="128"/>
      <c r="AA818" s="128"/>
      <c r="AB818" s="128"/>
      <c r="AC818" s="128"/>
      <c r="AD818" s="128"/>
      <c r="AE818" s="128"/>
      <c r="AF818" s="128"/>
      <c r="AG818" s="128"/>
      <c r="AH818" s="128"/>
      <c r="AI818" s="128"/>
      <c r="AJ818" s="128"/>
      <c r="AK818" s="128"/>
      <c r="AL818" s="98"/>
      <c r="AM818" s="156"/>
      <c r="BF818" s="1" t="b">
        <f>IF($K817="○",TRUE,IF($K817="",FALSE,"INPUT_ERROR"))</f>
        <v>0</v>
      </c>
      <c r="BG818" s="1" t="s">
        <v>302</v>
      </c>
      <c r="BH818" s="1">
        <v>76</v>
      </c>
      <c r="BI818" s="1" t="str">
        <f t="shared" si="16"/>
        <v>ITEM76#KBN2_15=FALSE</v>
      </c>
    </row>
    <row r="819" spans="1:61" ht="9.75" hidden="1" customHeight="1">
      <c r="A819" s="120" t="s">
        <v>265</v>
      </c>
      <c r="B819" s="121"/>
      <c r="C819" s="121"/>
      <c r="D819" s="121"/>
      <c r="E819" s="121"/>
      <c r="F819" s="121"/>
      <c r="G819" s="121"/>
      <c r="H819" s="121"/>
      <c r="I819" s="122"/>
      <c r="J819" s="150"/>
      <c r="K819" s="151"/>
      <c r="L819" s="151"/>
      <c r="M819" s="151"/>
      <c r="N819" s="151"/>
      <c r="O819" s="151"/>
      <c r="P819" s="151"/>
      <c r="Q819" s="151"/>
      <c r="R819" s="151"/>
      <c r="S819" s="151"/>
      <c r="T819" s="151"/>
      <c r="U819" s="151"/>
      <c r="V819" s="151"/>
      <c r="W819" s="151"/>
      <c r="X819" s="151"/>
      <c r="Y819" s="151"/>
      <c r="Z819" s="151"/>
      <c r="AA819" s="151"/>
      <c r="AB819" s="151"/>
      <c r="AC819" s="151"/>
      <c r="AD819" s="151"/>
      <c r="AE819" s="151"/>
      <c r="AF819" s="151"/>
      <c r="AG819" s="151"/>
      <c r="AH819" s="151"/>
      <c r="AI819" s="151"/>
      <c r="AJ819" s="151"/>
      <c r="AK819" s="151"/>
      <c r="AL819" s="151"/>
      <c r="AM819" s="152"/>
      <c r="BG819" s="1" t="s">
        <v>302</v>
      </c>
      <c r="BH819" s="1">
        <v>77</v>
      </c>
      <c r="BI819" s="1" t="str">
        <f>"ITEM"&amp;BH819&amp; BG819 &amp;"="&amp;  IF(TRIM($P817)="","",$P817)</f>
        <v>ITEM77#KBN2_15=</v>
      </c>
    </row>
    <row r="820" spans="1:61" ht="9.75" hidden="1" customHeight="1">
      <c r="A820" s="141"/>
      <c r="B820" s="142"/>
      <c r="C820" s="142"/>
      <c r="D820" s="142"/>
      <c r="E820" s="142"/>
      <c r="F820" s="142"/>
      <c r="G820" s="142"/>
      <c r="H820" s="142"/>
      <c r="I820" s="143"/>
      <c r="J820" s="150"/>
      <c r="K820" s="151"/>
      <c r="L820" s="151"/>
      <c r="M820" s="151"/>
      <c r="N820" s="151"/>
      <c r="O820" s="151"/>
      <c r="P820" s="151"/>
      <c r="Q820" s="151"/>
      <c r="R820" s="151"/>
      <c r="S820" s="151"/>
      <c r="T820" s="151"/>
      <c r="U820" s="151"/>
      <c r="V820" s="151"/>
      <c r="W820" s="151"/>
      <c r="X820" s="151"/>
      <c r="Y820" s="151"/>
      <c r="Z820" s="151"/>
      <c r="AA820" s="151"/>
      <c r="AB820" s="151"/>
      <c r="AC820" s="151"/>
      <c r="AD820" s="151"/>
      <c r="AE820" s="151"/>
      <c r="AF820" s="151"/>
      <c r="AG820" s="151"/>
      <c r="AH820" s="151"/>
      <c r="AI820" s="151"/>
      <c r="AJ820" s="151"/>
      <c r="AK820" s="151"/>
      <c r="AL820" s="151"/>
      <c r="AM820" s="152"/>
      <c r="BG820" s="1" t="s">
        <v>302</v>
      </c>
      <c r="BH820" s="1">
        <v>78</v>
      </c>
      <c r="BI820" s="1" t="str">
        <f>"ITEM"&amp;BH820&amp; BG820 &amp;"="&amp; IF(TRIM($J819)="","",$J819)</f>
        <v>ITEM78#KBN2_15=</v>
      </c>
    </row>
    <row r="821" spans="1:61" ht="9.75" hidden="1" customHeight="1">
      <c r="A821" s="123"/>
      <c r="B821" s="124"/>
      <c r="C821" s="124"/>
      <c r="D821" s="124"/>
      <c r="E821" s="124"/>
      <c r="F821" s="124"/>
      <c r="G821" s="124"/>
      <c r="H821" s="124"/>
      <c r="I821" s="125"/>
      <c r="J821" s="150"/>
      <c r="K821" s="151"/>
      <c r="L821" s="151"/>
      <c r="M821" s="151"/>
      <c r="N821" s="151"/>
      <c r="O821" s="151"/>
      <c r="P821" s="151"/>
      <c r="Q821" s="151"/>
      <c r="R821" s="151"/>
      <c r="S821" s="151"/>
      <c r="T821" s="151"/>
      <c r="U821" s="151"/>
      <c r="V821" s="151"/>
      <c r="W821" s="151"/>
      <c r="X821" s="151"/>
      <c r="Y821" s="151"/>
      <c r="Z821" s="151"/>
      <c r="AA821" s="151"/>
      <c r="AB821" s="151"/>
      <c r="AC821" s="151"/>
      <c r="AD821" s="151"/>
      <c r="AE821" s="151"/>
      <c r="AF821" s="151"/>
      <c r="AG821" s="151"/>
      <c r="AH821" s="151"/>
      <c r="AI821" s="151"/>
      <c r="AJ821" s="151"/>
      <c r="AK821" s="151"/>
      <c r="AL821" s="151"/>
      <c r="AM821" s="152"/>
      <c r="BH821" s="1" t="s">
        <v>28</v>
      </c>
    </row>
    <row r="822" spans="1:61" ht="9.75" hidden="1" customHeight="1">
      <c r="A822" s="153" t="s">
        <v>266</v>
      </c>
      <c r="B822" s="153"/>
      <c r="C822" s="153"/>
      <c r="D822" s="153"/>
      <c r="E822" s="153"/>
      <c r="F822" s="153"/>
      <c r="G822" s="153"/>
      <c r="H822" s="153"/>
      <c r="I822" s="153"/>
      <c r="J822" s="136"/>
      <c r="K822" s="126"/>
      <c r="L822" s="126"/>
      <c r="M822" s="126"/>
      <c r="N822" s="126"/>
      <c r="O822" s="126"/>
      <c r="P822" s="126"/>
      <c r="Q822" s="126"/>
      <c r="R822" s="126"/>
      <c r="S822" s="126"/>
      <c r="T822" s="126"/>
      <c r="U822" s="126"/>
      <c r="V822" s="126"/>
      <c r="W822" s="126"/>
      <c r="X822" s="126"/>
      <c r="Y822" s="126"/>
      <c r="Z822" s="126"/>
      <c r="AA822" s="126"/>
      <c r="AB822" s="126"/>
      <c r="AC822" s="126"/>
      <c r="AD822" s="126"/>
      <c r="AE822" s="126"/>
      <c r="AF822" s="126"/>
      <c r="AG822" s="126"/>
      <c r="AH822" s="126"/>
      <c r="AI822" s="126"/>
      <c r="AJ822" s="126"/>
      <c r="AK822" s="126"/>
      <c r="AL822" s="126"/>
      <c r="AM822" s="127"/>
      <c r="BG822" s="1" t="s">
        <v>302</v>
      </c>
      <c r="BH822" s="1">
        <v>79</v>
      </c>
      <c r="BI822" s="1" t="str">
        <f>"ITEM"&amp;BH822&amp; BG822 &amp;"="&amp; IF(TRIM($J822)="","",$J822)</f>
        <v>ITEM79#KBN2_15=</v>
      </c>
    </row>
    <row r="823" spans="1:61" ht="9.75" hidden="1" customHeight="1">
      <c r="A823" s="153"/>
      <c r="B823" s="153"/>
      <c r="C823" s="153"/>
      <c r="D823" s="153"/>
      <c r="E823" s="153"/>
      <c r="F823" s="153"/>
      <c r="G823" s="153"/>
      <c r="H823" s="153"/>
      <c r="I823" s="153"/>
      <c r="J823" s="150"/>
      <c r="K823" s="151"/>
      <c r="L823" s="151"/>
      <c r="M823" s="151"/>
      <c r="N823" s="151"/>
      <c r="O823" s="151"/>
      <c r="P823" s="151"/>
      <c r="Q823" s="151"/>
      <c r="R823" s="151"/>
      <c r="S823" s="151"/>
      <c r="T823" s="151"/>
      <c r="U823" s="151"/>
      <c r="V823" s="151"/>
      <c r="W823" s="151"/>
      <c r="X823" s="151"/>
      <c r="Y823" s="151"/>
      <c r="Z823" s="151"/>
      <c r="AA823" s="151"/>
      <c r="AB823" s="151"/>
      <c r="AC823" s="151"/>
      <c r="AD823" s="151"/>
      <c r="AE823" s="151"/>
      <c r="AF823" s="151"/>
      <c r="AG823" s="151"/>
      <c r="AH823" s="151"/>
      <c r="AI823" s="151"/>
      <c r="AJ823" s="151"/>
      <c r="AK823" s="151"/>
      <c r="AL823" s="151"/>
      <c r="AM823" s="152"/>
      <c r="BH823" s="1" t="s">
        <v>28</v>
      </c>
    </row>
    <row r="824" spans="1:61" ht="9.75" hidden="1" customHeight="1">
      <c r="A824" s="153"/>
      <c r="B824" s="153"/>
      <c r="C824" s="153"/>
      <c r="D824" s="153"/>
      <c r="E824" s="153"/>
      <c r="F824" s="153"/>
      <c r="G824" s="153"/>
      <c r="H824" s="153"/>
      <c r="I824" s="153"/>
      <c r="J824" s="150"/>
      <c r="K824" s="151"/>
      <c r="L824" s="151"/>
      <c r="M824" s="151"/>
      <c r="N824" s="151"/>
      <c r="O824" s="151"/>
      <c r="P824" s="151"/>
      <c r="Q824" s="151"/>
      <c r="R824" s="151"/>
      <c r="S824" s="151"/>
      <c r="T824" s="151"/>
      <c r="U824" s="151"/>
      <c r="V824" s="151"/>
      <c r="W824" s="151"/>
      <c r="X824" s="151"/>
      <c r="Y824" s="151"/>
      <c r="Z824" s="151"/>
      <c r="AA824" s="151"/>
      <c r="AB824" s="151"/>
      <c r="AC824" s="151"/>
      <c r="AD824" s="151"/>
      <c r="AE824" s="151"/>
      <c r="AF824" s="151"/>
      <c r="AG824" s="151"/>
      <c r="AH824" s="151"/>
      <c r="AI824" s="151"/>
      <c r="AJ824" s="151"/>
      <c r="AK824" s="151"/>
      <c r="AL824" s="151"/>
      <c r="AM824" s="152"/>
      <c r="BH824" s="1" t="s">
        <v>28</v>
      </c>
    </row>
    <row r="825" spans="1:61" ht="9.75" hidden="1" customHeight="1">
      <c r="A825" s="250" t="s">
        <v>267</v>
      </c>
      <c r="B825" s="250"/>
      <c r="C825" s="141" t="s">
        <v>268</v>
      </c>
      <c r="D825" s="142"/>
      <c r="E825" s="142"/>
      <c r="F825" s="142"/>
      <c r="G825" s="142"/>
      <c r="H825" s="142"/>
      <c r="I825" s="143"/>
      <c r="J825" s="158"/>
      <c r="K825" s="154"/>
      <c r="L825" s="154"/>
      <c r="M825" s="154"/>
      <c r="N825" s="154"/>
      <c r="O825" s="154"/>
      <c r="P825" s="154"/>
      <c r="Q825" s="154"/>
      <c r="R825" s="154"/>
      <c r="S825" s="154"/>
      <c r="T825" s="154"/>
      <c r="U825" s="154"/>
      <c r="V825" s="154" t="s">
        <v>36</v>
      </c>
      <c r="W825" s="154"/>
      <c r="X825" s="154"/>
      <c r="Y825" s="154"/>
      <c r="Z825" s="154"/>
      <c r="AA825" s="154"/>
      <c r="AB825" s="154"/>
      <c r="AC825" s="154"/>
      <c r="AD825" s="154"/>
      <c r="AE825" s="154"/>
      <c r="AF825" s="154"/>
      <c r="AG825" s="154"/>
      <c r="AH825" s="154"/>
      <c r="AI825" s="154"/>
      <c r="AJ825" s="154"/>
      <c r="AK825" s="154"/>
      <c r="AL825" s="154"/>
      <c r="AM825" s="155"/>
      <c r="BE825" s="1" t="str">
        <f ca="1">MID(CELL("address",$CI$2),2,2)</f>
        <v>CI</v>
      </c>
      <c r="BF825" s="1" t="str">
        <f>IF(TRIM($K826)="","",IF(ISERROR(MATCH($K826,$CI$3:$CI$4,0)),"INPUT_ERROR",MATCH($K826,$CI$3:$CI$4,0)))</f>
        <v/>
      </c>
      <c r="BG825" s="1" t="s">
        <v>302</v>
      </c>
      <c r="BH825" s="1">
        <v>80</v>
      </c>
      <c r="BI825" s="1" t="str">
        <f>"ITEM"&amp; BH825&amp; BG825 &amp;"="&amp; $BF825</f>
        <v>ITEM80#KBN2_15=</v>
      </c>
    </row>
    <row r="826" spans="1:61" ht="9.75" hidden="1" customHeight="1">
      <c r="A826" s="250"/>
      <c r="B826" s="250"/>
      <c r="C826" s="141"/>
      <c r="D826" s="142"/>
      <c r="E826" s="142"/>
      <c r="F826" s="142"/>
      <c r="G826" s="142"/>
      <c r="H826" s="142"/>
      <c r="I826" s="143"/>
      <c r="J826" s="144" t="s">
        <v>37</v>
      </c>
      <c r="K826" s="145"/>
      <c r="L826" s="145"/>
      <c r="M826" s="145"/>
      <c r="N826" s="145"/>
      <c r="O826" s="145"/>
      <c r="P826" s="145"/>
      <c r="Q826" s="145"/>
      <c r="R826" s="82" t="s">
        <v>38</v>
      </c>
      <c r="S826" s="82"/>
      <c r="T826" s="82"/>
      <c r="U826" s="82"/>
      <c r="V826" s="82" t="s">
        <v>269</v>
      </c>
      <c r="W826" s="82"/>
      <c r="X826" s="82"/>
      <c r="Y826" s="82"/>
      <c r="Z826" s="82"/>
      <c r="AA826" s="82" t="s">
        <v>270</v>
      </c>
      <c r="AB826" s="82"/>
      <c r="AC826" s="82"/>
      <c r="AD826" s="82"/>
      <c r="AE826" s="82"/>
      <c r="AF826" s="82"/>
      <c r="AG826" s="82"/>
      <c r="AH826" s="82"/>
      <c r="AI826" s="82"/>
      <c r="AJ826" s="82"/>
      <c r="AK826" s="82"/>
      <c r="AL826" s="82"/>
      <c r="AM826" s="138"/>
      <c r="BH826" s="1" t="s">
        <v>28</v>
      </c>
    </row>
    <row r="827" spans="1:61" ht="9.75" hidden="1" customHeight="1">
      <c r="A827" s="250"/>
      <c r="B827" s="250"/>
      <c r="C827" s="141"/>
      <c r="D827" s="142"/>
      <c r="E827" s="142"/>
      <c r="F827" s="142"/>
      <c r="G827" s="142"/>
      <c r="H827" s="142"/>
      <c r="I827" s="143"/>
      <c r="J827" s="144"/>
      <c r="K827" s="145"/>
      <c r="L827" s="145"/>
      <c r="M827" s="145"/>
      <c r="N827" s="145"/>
      <c r="O827" s="145"/>
      <c r="P827" s="145"/>
      <c r="Q827" s="145"/>
      <c r="R827" s="82"/>
      <c r="S827" s="82"/>
      <c r="T827" s="82"/>
      <c r="U827" s="82"/>
      <c r="V827" s="82"/>
      <c r="W827" s="82"/>
      <c r="X827" s="82"/>
      <c r="Y827" s="82"/>
      <c r="Z827" s="82"/>
      <c r="AA827" s="82"/>
      <c r="AB827" s="82"/>
      <c r="AC827" s="82"/>
      <c r="AD827" s="82"/>
      <c r="AE827" s="82"/>
      <c r="AF827" s="82"/>
      <c r="AG827" s="82"/>
      <c r="AH827" s="82"/>
      <c r="AI827" s="82"/>
      <c r="AJ827" s="82"/>
      <c r="AK827" s="82"/>
      <c r="AL827" s="82"/>
      <c r="AM827" s="138"/>
      <c r="BH827" s="1" t="s">
        <v>28</v>
      </c>
    </row>
    <row r="828" spans="1:61" ht="9.75" hidden="1" customHeight="1">
      <c r="A828" s="250"/>
      <c r="B828" s="250"/>
      <c r="C828" s="123"/>
      <c r="D828" s="124"/>
      <c r="E828" s="124"/>
      <c r="F828" s="124"/>
      <c r="G828" s="124"/>
      <c r="H828" s="124"/>
      <c r="I828" s="125"/>
      <c r="J828" s="157"/>
      <c r="K828" s="98"/>
      <c r="L828" s="98"/>
      <c r="M828" s="98"/>
      <c r="N828" s="98"/>
      <c r="O828" s="98"/>
      <c r="P828" s="98"/>
      <c r="Q828" s="98"/>
      <c r="R828" s="98"/>
      <c r="S828" s="98"/>
      <c r="T828" s="98"/>
      <c r="U828" s="98"/>
      <c r="V828" s="98"/>
      <c r="W828" s="98"/>
      <c r="X828" s="98"/>
      <c r="Y828" s="98"/>
      <c r="Z828" s="98"/>
      <c r="AA828" s="98"/>
      <c r="AB828" s="98"/>
      <c r="AC828" s="98"/>
      <c r="AD828" s="98"/>
      <c r="AE828" s="98"/>
      <c r="AF828" s="98"/>
      <c r="AG828" s="98"/>
      <c r="AH828" s="98"/>
      <c r="AI828" s="98"/>
      <c r="AJ828" s="98"/>
      <c r="AK828" s="98"/>
      <c r="AL828" s="98"/>
      <c r="AM828" s="156"/>
      <c r="BH828" s="1" t="s">
        <v>28</v>
      </c>
    </row>
    <row r="829" spans="1:61" ht="9.75" hidden="1" customHeight="1">
      <c r="A829" s="250"/>
      <c r="B829" s="250"/>
      <c r="C829" s="120" t="s">
        <v>271</v>
      </c>
      <c r="D829" s="121"/>
      <c r="E829" s="121"/>
      <c r="F829" s="121"/>
      <c r="G829" s="121"/>
      <c r="H829" s="121"/>
      <c r="I829" s="122"/>
      <c r="J829" s="260"/>
      <c r="K829" s="260"/>
      <c r="L829" s="260"/>
      <c r="M829" s="260"/>
      <c r="N829" s="260"/>
      <c r="O829" s="260"/>
      <c r="P829" s="260"/>
      <c r="Q829" s="260"/>
      <c r="R829" s="260"/>
      <c r="S829" s="260"/>
      <c r="T829" s="260"/>
      <c r="U829" s="260"/>
      <c r="V829" s="260"/>
      <c r="W829" s="260"/>
      <c r="X829" s="260"/>
      <c r="Y829" s="260"/>
      <c r="Z829" s="260"/>
      <c r="AA829" s="260"/>
      <c r="AB829" s="260"/>
      <c r="AC829" s="260"/>
      <c r="AD829" s="260"/>
      <c r="AE829" s="260"/>
      <c r="AF829" s="260"/>
      <c r="AG829" s="260"/>
      <c r="AH829" s="260"/>
      <c r="AI829" s="260"/>
      <c r="AJ829" s="260"/>
      <c r="AK829" s="260"/>
      <c r="AL829" s="260"/>
      <c r="AM829" s="260"/>
      <c r="BG829" s="1" t="s">
        <v>302</v>
      </c>
      <c r="BH829" s="1">
        <v>81</v>
      </c>
      <c r="BI829" s="1" t="str">
        <f>"ITEM"&amp;BH829&amp; BG829 &amp;"="&amp; IF(TRIM($J829)="","",$J829)</f>
        <v>ITEM81#KBN2_15=</v>
      </c>
    </row>
    <row r="830" spans="1:61" ht="9.75" hidden="1" customHeight="1">
      <c r="A830" s="250"/>
      <c r="B830" s="250"/>
      <c r="C830" s="141"/>
      <c r="D830" s="142"/>
      <c r="E830" s="142"/>
      <c r="F830" s="142"/>
      <c r="G830" s="142"/>
      <c r="H830" s="142"/>
      <c r="I830" s="143"/>
      <c r="J830" s="27"/>
      <c r="K830" s="27"/>
      <c r="L830" s="27"/>
      <c r="M830" s="27"/>
      <c r="N830" s="27"/>
      <c r="O830" s="27"/>
      <c r="P830" s="27"/>
      <c r="Q830" s="27"/>
      <c r="R830" s="27"/>
      <c r="S830" s="27"/>
      <c r="T830" s="27"/>
      <c r="U830" s="27"/>
      <c r="V830" s="27"/>
      <c r="W830" s="27"/>
      <c r="X830" s="27"/>
      <c r="Y830" s="27"/>
      <c r="Z830" s="27"/>
      <c r="AA830" s="27"/>
      <c r="AB830" s="27"/>
      <c r="AC830" s="27"/>
      <c r="AD830" s="27"/>
      <c r="AE830" s="27"/>
      <c r="AF830" s="27"/>
      <c r="AG830" s="27"/>
      <c r="AH830" s="27"/>
      <c r="AI830" s="27"/>
      <c r="AJ830" s="27"/>
      <c r="AK830" s="27"/>
      <c r="AL830" s="27"/>
      <c r="AM830" s="27"/>
      <c r="BH830" s="1" t="s">
        <v>28</v>
      </c>
    </row>
    <row r="831" spans="1:61" ht="9.75" hidden="1" customHeight="1">
      <c r="A831" s="250"/>
      <c r="B831" s="250"/>
      <c r="C831" s="123"/>
      <c r="D831" s="124"/>
      <c r="E831" s="124"/>
      <c r="F831" s="124"/>
      <c r="G831" s="124"/>
      <c r="H831" s="124"/>
      <c r="I831" s="125"/>
      <c r="J831" s="27"/>
      <c r="K831" s="27"/>
      <c r="L831" s="27"/>
      <c r="M831" s="27"/>
      <c r="N831" s="27"/>
      <c r="O831" s="27"/>
      <c r="P831" s="27"/>
      <c r="Q831" s="27"/>
      <c r="R831" s="27"/>
      <c r="S831" s="27"/>
      <c r="T831" s="27"/>
      <c r="U831" s="27"/>
      <c r="V831" s="27"/>
      <c r="W831" s="27"/>
      <c r="X831" s="27"/>
      <c r="Y831" s="27"/>
      <c r="Z831" s="27"/>
      <c r="AA831" s="27"/>
      <c r="AB831" s="27"/>
      <c r="AC831" s="27"/>
      <c r="AD831" s="27"/>
      <c r="AE831" s="27"/>
      <c r="AF831" s="27"/>
      <c r="AG831" s="27"/>
      <c r="AH831" s="27"/>
      <c r="AI831" s="27"/>
      <c r="AJ831" s="27"/>
      <c r="AK831" s="27"/>
      <c r="AL831" s="27"/>
      <c r="AM831" s="27"/>
      <c r="BH831" s="1" t="s">
        <v>28</v>
      </c>
    </row>
    <row r="832" spans="1:61" ht="9.75" hidden="1" customHeight="1">
      <c r="A832" s="250"/>
      <c r="B832" s="250"/>
      <c r="C832" s="120" t="s">
        <v>272</v>
      </c>
      <c r="D832" s="121"/>
      <c r="E832" s="121"/>
      <c r="F832" s="121"/>
      <c r="G832" s="121"/>
      <c r="H832" s="121"/>
      <c r="I832" s="122"/>
      <c r="J832" s="136"/>
      <c r="K832" s="126"/>
      <c r="L832" s="126"/>
      <c r="M832" s="126"/>
      <c r="N832" s="126"/>
      <c r="O832" s="126"/>
      <c r="P832" s="126"/>
      <c r="Q832" s="126"/>
      <c r="R832" s="126"/>
      <c r="S832" s="126"/>
      <c r="T832" s="126"/>
      <c r="U832" s="126"/>
      <c r="V832" s="126"/>
      <c r="W832" s="126"/>
      <c r="X832" s="126"/>
      <c r="Y832" s="126"/>
      <c r="Z832" s="126"/>
      <c r="AA832" s="126"/>
      <c r="AB832" s="126"/>
      <c r="AC832" s="126"/>
      <c r="AD832" s="126"/>
      <c r="AE832" s="126"/>
      <c r="AF832" s="126"/>
      <c r="AG832" s="126"/>
      <c r="AH832" s="126"/>
      <c r="AI832" s="126"/>
      <c r="AJ832" s="126"/>
      <c r="AK832" s="126"/>
      <c r="AL832" s="126"/>
      <c r="AM832" s="127"/>
      <c r="BG832" s="1" t="s">
        <v>302</v>
      </c>
      <c r="BH832" s="1">
        <v>82</v>
      </c>
      <c r="BI832" s="1" t="str">
        <f>"ITEM"&amp;BH832&amp; BG832 &amp;"="&amp; IF(TRIM($J832)="","",$J832)</f>
        <v>ITEM82#KBN2_15=</v>
      </c>
    </row>
    <row r="833" spans="1:61" ht="9.6" hidden="1" customHeight="1">
      <c r="A833" s="250"/>
      <c r="B833" s="250"/>
      <c r="C833" s="141"/>
      <c r="D833" s="142"/>
      <c r="E833" s="142"/>
      <c r="F833" s="142"/>
      <c r="G833" s="142"/>
      <c r="H833" s="142"/>
      <c r="I833" s="143"/>
      <c r="J833" s="150"/>
      <c r="K833" s="151"/>
      <c r="L833" s="151"/>
      <c r="M833" s="151"/>
      <c r="N833" s="151"/>
      <c r="O833" s="151"/>
      <c r="P833" s="151"/>
      <c r="Q833" s="151"/>
      <c r="R833" s="151"/>
      <c r="S833" s="151"/>
      <c r="T833" s="151"/>
      <c r="U833" s="151"/>
      <c r="V833" s="151"/>
      <c r="W833" s="151"/>
      <c r="X833" s="151"/>
      <c r="Y833" s="151"/>
      <c r="Z833" s="151"/>
      <c r="AA833" s="151"/>
      <c r="AB833" s="151"/>
      <c r="AC833" s="151"/>
      <c r="AD833" s="151"/>
      <c r="AE833" s="151"/>
      <c r="AF833" s="151"/>
      <c r="AG833" s="151"/>
      <c r="AH833" s="151"/>
      <c r="AI833" s="151"/>
      <c r="AJ833" s="151"/>
      <c r="AK833" s="151"/>
      <c r="AL833" s="151"/>
      <c r="AM833" s="152"/>
      <c r="BH833" s="1" t="s">
        <v>28</v>
      </c>
    </row>
    <row r="834" spans="1:61" ht="9.75" hidden="1" customHeight="1">
      <c r="A834" s="250"/>
      <c r="B834" s="250"/>
      <c r="C834" s="123"/>
      <c r="D834" s="124"/>
      <c r="E834" s="124"/>
      <c r="F834" s="124"/>
      <c r="G834" s="124"/>
      <c r="H834" s="124"/>
      <c r="I834" s="125"/>
      <c r="J834" s="137"/>
      <c r="K834" s="128"/>
      <c r="L834" s="128"/>
      <c r="M834" s="128"/>
      <c r="N834" s="128"/>
      <c r="O834" s="128"/>
      <c r="P834" s="128"/>
      <c r="Q834" s="128"/>
      <c r="R834" s="128"/>
      <c r="S834" s="128"/>
      <c r="T834" s="128"/>
      <c r="U834" s="128"/>
      <c r="V834" s="128"/>
      <c r="W834" s="128"/>
      <c r="X834" s="128"/>
      <c r="Y834" s="128"/>
      <c r="Z834" s="128"/>
      <c r="AA834" s="128"/>
      <c r="AB834" s="128"/>
      <c r="AC834" s="128"/>
      <c r="AD834" s="128"/>
      <c r="AE834" s="128"/>
      <c r="AF834" s="128"/>
      <c r="AG834" s="128"/>
      <c r="AH834" s="128"/>
      <c r="AI834" s="128"/>
      <c r="AJ834" s="128"/>
      <c r="AK834" s="128"/>
      <c r="AL834" s="128"/>
      <c r="AM834" s="129"/>
      <c r="BH834" s="1" t="s">
        <v>28</v>
      </c>
    </row>
    <row r="835" spans="1:61" ht="9.75" customHeight="1">
      <c r="A835" s="170" t="s">
        <v>303</v>
      </c>
      <c r="B835" s="171"/>
      <c r="C835" s="171"/>
      <c r="D835" s="171"/>
      <c r="E835" s="171"/>
      <c r="F835" s="171"/>
      <c r="G835" s="171"/>
      <c r="H835" s="171"/>
      <c r="I835" s="171"/>
      <c r="J835" s="171"/>
      <c r="K835" s="171"/>
      <c r="L835" s="171"/>
      <c r="M835" s="171"/>
      <c r="N835" s="171"/>
      <c r="O835" s="171"/>
      <c r="P835" s="171"/>
      <c r="Q835" s="171"/>
      <c r="R835" s="171"/>
      <c r="S835" s="171"/>
      <c r="T835" s="171"/>
      <c r="U835" s="171"/>
      <c r="V835" s="171"/>
      <c r="W835" s="171"/>
      <c r="X835" s="171"/>
      <c r="Y835" s="171"/>
      <c r="Z835" s="171"/>
      <c r="AA835" s="171"/>
      <c r="AB835" s="171"/>
      <c r="AC835" s="171"/>
      <c r="AD835" s="171"/>
      <c r="AE835" s="171"/>
      <c r="AF835" s="171"/>
      <c r="AG835" s="171"/>
      <c r="AH835" s="171"/>
      <c r="AI835" s="171"/>
      <c r="AJ835" s="171"/>
      <c r="AK835" s="171"/>
      <c r="AL835" s="171"/>
      <c r="AM835" s="172"/>
    </row>
    <row r="836" spans="1:61" ht="9.75" customHeight="1">
      <c r="A836" s="173"/>
      <c r="B836" s="174"/>
      <c r="C836" s="174"/>
      <c r="D836" s="174"/>
      <c r="E836" s="174"/>
      <c r="F836" s="174"/>
      <c r="G836" s="174"/>
      <c r="H836" s="174"/>
      <c r="I836" s="174"/>
      <c r="J836" s="174"/>
      <c r="K836" s="174"/>
      <c r="L836" s="174"/>
      <c r="M836" s="174"/>
      <c r="N836" s="174"/>
      <c r="O836" s="174"/>
      <c r="P836" s="174"/>
      <c r="Q836" s="174"/>
      <c r="R836" s="174"/>
      <c r="S836" s="174"/>
      <c r="T836" s="174"/>
      <c r="U836" s="174"/>
      <c r="V836" s="174"/>
      <c r="W836" s="174"/>
      <c r="X836" s="174"/>
      <c r="Y836" s="174"/>
      <c r="Z836" s="174"/>
      <c r="AA836" s="174"/>
      <c r="AB836" s="174"/>
      <c r="AC836" s="174"/>
      <c r="AD836" s="174"/>
      <c r="AE836" s="174"/>
      <c r="AF836" s="174"/>
      <c r="AG836" s="174"/>
      <c r="AH836" s="174"/>
      <c r="AI836" s="174"/>
      <c r="AJ836" s="174"/>
      <c r="AK836" s="174"/>
      <c r="AL836" s="174"/>
      <c r="AM836" s="175"/>
    </row>
    <row r="837" spans="1:61" ht="9.75" hidden="1" customHeight="1">
      <c r="A837" s="254" t="s">
        <v>304</v>
      </c>
      <c r="B837" s="255"/>
      <c r="C837" s="255"/>
      <c r="D837" s="255"/>
      <c r="E837" s="255"/>
      <c r="F837" s="255"/>
      <c r="G837" s="255"/>
      <c r="H837" s="255"/>
      <c r="I837" s="256"/>
      <c r="J837" s="233"/>
      <c r="K837" s="234"/>
      <c r="L837" s="234"/>
      <c r="M837" s="234"/>
      <c r="N837" s="234"/>
      <c r="O837" s="234"/>
      <c r="P837" s="234"/>
      <c r="Q837" s="234"/>
      <c r="R837" s="234"/>
      <c r="S837" s="234"/>
      <c r="T837" s="234"/>
      <c r="U837" s="234"/>
      <c r="V837" s="234"/>
      <c r="W837" s="234"/>
      <c r="X837" s="234"/>
      <c r="Y837" s="234"/>
      <c r="Z837" s="234"/>
      <c r="AA837" s="234"/>
      <c r="AB837" s="234"/>
      <c r="AC837" s="234"/>
      <c r="AD837" s="234"/>
      <c r="AE837" s="234"/>
      <c r="AF837" s="234"/>
      <c r="AG837" s="234"/>
      <c r="AH837" s="234"/>
      <c r="AI837" s="234"/>
      <c r="AJ837" s="234"/>
      <c r="AK837" s="234"/>
      <c r="AL837" s="234"/>
      <c r="AM837" s="235"/>
      <c r="BG837" s="1" t="s">
        <v>305</v>
      </c>
      <c r="BH837" s="1">
        <v>64</v>
      </c>
      <c r="BI837" s="1" t="str">
        <f>"ITEM"&amp;BH837&amp; BG837 &amp;"="&amp; IF(TRIM($J837)="","",$J837)</f>
        <v>ITEM64#KBN2_16=</v>
      </c>
    </row>
    <row r="838" spans="1:61" ht="9.75" hidden="1" customHeight="1" thickBot="1">
      <c r="A838" s="230"/>
      <c r="B838" s="231"/>
      <c r="C838" s="231"/>
      <c r="D838" s="231"/>
      <c r="E838" s="231"/>
      <c r="F838" s="231"/>
      <c r="G838" s="231"/>
      <c r="H838" s="231"/>
      <c r="I838" s="232"/>
      <c r="J838" s="236"/>
      <c r="K838" s="237"/>
      <c r="L838" s="237"/>
      <c r="M838" s="237"/>
      <c r="N838" s="237"/>
      <c r="O838" s="237"/>
      <c r="P838" s="237"/>
      <c r="Q838" s="237"/>
      <c r="R838" s="237"/>
      <c r="S838" s="237"/>
      <c r="T838" s="237"/>
      <c r="U838" s="237"/>
      <c r="V838" s="237"/>
      <c r="W838" s="237"/>
      <c r="X838" s="237"/>
      <c r="Y838" s="237"/>
      <c r="Z838" s="237"/>
      <c r="AA838" s="237"/>
      <c r="AB838" s="237"/>
      <c r="AC838" s="237"/>
      <c r="AD838" s="237"/>
      <c r="AE838" s="237"/>
      <c r="AF838" s="237"/>
      <c r="AG838" s="237"/>
      <c r="AH838" s="237"/>
      <c r="AI838" s="237"/>
      <c r="AJ838" s="237"/>
      <c r="AK838" s="237"/>
      <c r="AL838" s="237"/>
      <c r="AM838" s="238"/>
      <c r="BH838" s="1" t="s">
        <v>28</v>
      </c>
    </row>
    <row r="839" spans="1:61" ht="9.75" hidden="1" customHeight="1">
      <c r="A839" s="120" t="s">
        <v>248</v>
      </c>
      <c r="B839" s="121"/>
      <c r="C839" s="121"/>
      <c r="D839" s="121"/>
      <c r="E839" s="121"/>
      <c r="F839" s="121"/>
      <c r="G839" s="121"/>
      <c r="H839" s="121"/>
      <c r="I839" s="122"/>
      <c r="J839" s="239"/>
      <c r="K839" s="239"/>
      <c r="L839" s="239"/>
      <c r="M839" s="239"/>
      <c r="N839" s="239"/>
      <c r="O839" s="239"/>
      <c r="P839" s="239"/>
      <c r="Q839" s="239"/>
      <c r="R839" s="239"/>
      <c r="S839" s="239"/>
      <c r="T839" s="239"/>
      <c r="U839" s="239"/>
      <c r="V839" s="239"/>
      <c r="W839" s="239"/>
      <c r="X839" s="239"/>
      <c r="Y839" s="239"/>
      <c r="Z839" s="239"/>
      <c r="AA839" s="239"/>
      <c r="AB839" s="239"/>
      <c r="AC839" s="239"/>
      <c r="AD839" s="239"/>
      <c r="AE839" s="239"/>
      <c r="AF839" s="239"/>
      <c r="AG839" s="239"/>
      <c r="AH839" s="239"/>
      <c r="AI839" s="239"/>
      <c r="AJ839" s="239"/>
      <c r="AK839" s="239"/>
      <c r="AL839" s="239"/>
      <c r="AM839" s="239"/>
      <c r="BG839" s="1" t="s">
        <v>305</v>
      </c>
      <c r="BH839" s="1">
        <v>65</v>
      </c>
      <c r="BI839" s="1" t="str">
        <f>"ITEM"&amp;BH839&amp; BG839 &amp;"="&amp; IF(TRIM($J839)="","",$J839)</f>
        <v>ITEM65#KBN2_16=</v>
      </c>
    </row>
    <row r="840" spans="1:61" ht="9.75" hidden="1" customHeight="1">
      <c r="A840" s="141"/>
      <c r="B840" s="142"/>
      <c r="C840" s="142"/>
      <c r="D840" s="142"/>
      <c r="E840" s="142"/>
      <c r="F840" s="142"/>
      <c r="G840" s="142"/>
      <c r="H840" s="142"/>
      <c r="I840" s="143"/>
      <c r="J840" s="27"/>
      <c r="K840" s="27"/>
      <c r="L840" s="27"/>
      <c r="M840" s="27"/>
      <c r="N840" s="27"/>
      <c r="O840" s="27"/>
      <c r="P840" s="27"/>
      <c r="Q840" s="27"/>
      <c r="R840" s="27"/>
      <c r="S840" s="27"/>
      <c r="T840" s="27"/>
      <c r="U840" s="27"/>
      <c r="V840" s="27"/>
      <c r="W840" s="27"/>
      <c r="X840" s="27"/>
      <c r="Y840" s="27"/>
      <c r="Z840" s="27"/>
      <c r="AA840" s="27"/>
      <c r="AB840" s="27"/>
      <c r="AC840" s="27"/>
      <c r="AD840" s="27"/>
      <c r="AE840" s="27"/>
      <c r="AF840" s="27"/>
      <c r="AG840" s="27"/>
      <c r="AH840" s="27"/>
      <c r="AI840" s="27"/>
      <c r="AJ840" s="27"/>
      <c r="AK840" s="27"/>
      <c r="AL840" s="27"/>
      <c r="AM840" s="27"/>
      <c r="BH840" s="1" t="s">
        <v>28</v>
      </c>
    </row>
    <row r="841" spans="1:61" ht="9.75" hidden="1" customHeight="1">
      <c r="A841" s="120" t="s">
        <v>249</v>
      </c>
      <c r="B841" s="121"/>
      <c r="C841" s="121"/>
      <c r="D841" s="121"/>
      <c r="E841" s="121"/>
      <c r="F841" s="121"/>
      <c r="G841" s="121"/>
      <c r="H841" s="121"/>
      <c r="I841" s="122"/>
      <c r="J841" s="158"/>
      <c r="K841" s="154"/>
      <c r="L841" s="154"/>
      <c r="M841" s="154"/>
      <c r="N841" s="154"/>
      <c r="O841" s="154"/>
      <c r="P841" s="154"/>
      <c r="Q841" s="154"/>
      <c r="R841" s="154"/>
      <c r="S841" s="154"/>
      <c r="T841" s="154"/>
      <c r="U841" s="154"/>
      <c r="V841" s="154" t="s">
        <v>36</v>
      </c>
      <c r="W841" s="154"/>
      <c r="X841" s="154"/>
      <c r="Y841" s="154"/>
      <c r="Z841" s="154"/>
      <c r="AA841" s="154"/>
      <c r="AB841" s="154"/>
      <c r="AC841" s="154"/>
      <c r="AD841" s="154"/>
      <c r="AE841" s="154"/>
      <c r="AF841" s="154"/>
      <c r="AG841" s="154"/>
      <c r="AH841" s="154"/>
      <c r="AI841" s="154"/>
      <c r="AJ841" s="154"/>
      <c r="AK841" s="154"/>
      <c r="AL841" s="154"/>
      <c r="AM841" s="155"/>
      <c r="BE841" s="1" t="str">
        <f ca="1">MID(CELL("address",$CG$2),2,2)</f>
        <v>CG</v>
      </c>
      <c r="BF841" s="1" t="str">
        <f>IF(TRIM($K842)="","",IF(ISERROR(MATCH($K842,$CG$3:$CG$4,0)),"INPUT_ERROR",MATCH($K842,$CG$3:$CG$4,0)))</f>
        <v/>
      </c>
      <c r="BG841" s="1" t="s">
        <v>305</v>
      </c>
      <c r="BH841" s="1">
        <v>66</v>
      </c>
      <c r="BI841" s="1" t="str">
        <f>"ITEM"&amp; BH841&amp; BG841 &amp;"="&amp; $BF841</f>
        <v>ITEM66#KBN2_16=</v>
      </c>
    </row>
    <row r="842" spans="1:61" ht="9.75" hidden="1" customHeight="1">
      <c r="A842" s="141"/>
      <c r="B842" s="142"/>
      <c r="C842" s="142"/>
      <c r="D842" s="142"/>
      <c r="E842" s="142"/>
      <c r="F842" s="142"/>
      <c r="G842" s="142"/>
      <c r="H842" s="142"/>
      <c r="I842" s="143"/>
      <c r="J842" s="144" t="s">
        <v>37</v>
      </c>
      <c r="K842" s="145"/>
      <c r="L842" s="145"/>
      <c r="M842" s="145"/>
      <c r="N842" s="145"/>
      <c r="O842" s="145"/>
      <c r="P842" s="145"/>
      <c r="Q842" s="145"/>
      <c r="R842" s="145"/>
      <c r="S842" s="145"/>
      <c r="T842" s="82" t="s">
        <v>38</v>
      </c>
      <c r="U842" s="82"/>
      <c r="V842" s="82" t="s">
        <v>250</v>
      </c>
      <c r="W842" s="82"/>
      <c r="X842" s="82"/>
      <c r="Y842" s="82"/>
      <c r="Z842" s="82"/>
      <c r="AA842" s="82"/>
      <c r="AB842" s="82"/>
      <c r="AC842" s="82"/>
      <c r="AD842" s="82"/>
      <c r="AE842" s="82"/>
      <c r="AF842" s="82"/>
      <c r="AG842" s="82"/>
      <c r="AH842" s="82"/>
      <c r="AI842" s="82"/>
      <c r="AJ842" s="82"/>
      <c r="AK842" s="82"/>
      <c r="AL842" s="82"/>
      <c r="AM842" s="138"/>
    </row>
    <row r="843" spans="1:61" ht="9.75" hidden="1" customHeight="1">
      <c r="A843" s="141"/>
      <c r="B843" s="142"/>
      <c r="C843" s="142"/>
      <c r="D843" s="142"/>
      <c r="E843" s="142"/>
      <c r="F843" s="142"/>
      <c r="G843" s="142"/>
      <c r="H843" s="142"/>
      <c r="I843" s="143"/>
      <c r="J843" s="144"/>
      <c r="K843" s="145"/>
      <c r="L843" s="145"/>
      <c r="M843" s="145"/>
      <c r="N843" s="145"/>
      <c r="O843" s="145"/>
      <c r="P843" s="145"/>
      <c r="Q843" s="145"/>
      <c r="R843" s="145"/>
      <c r="S843" s="145"/>
      <c r="T843" s="82"/>
      <c r="U843" s="82"/>
      <c r="V843" s="82" t="s">
        <v>251</v>
      </c>
      <c r="W843" s="82"/>
      <c r="X843" s="82"/>
      <c r="Y843" s="82"/>
      <c r="Z843" s="82"/>
      <c r="AA843" s="82"/>
      <c r="AB843" s="82"/>
      <c r="AC843" s="82"/>
      <c r="AD843" s="82"/>
      <c r="AE843" s="82"/>
      <c r="AF843" s="82"/>
      <c r="AG843" s="82"/>
      <c r="AH843" s="82"/>
      <c r="AI843" s="82"/>
      <c r="AJ843" s="82"/>
      <c r="AK843" s="82"/>
      <c r="AL843" s="82"/>
      <c r="AM843" s="138"/>
    </row>
    <row r="844" spans="1:61" ht="9.75" hidden="1" customHeight="1">
      <c r="A844" s="141"/>
      <c r="B844" s="142"/>
      <c r="C844" s="142"/>
      <c r="D844" s="142"/>
      <c r="E844" s="142"/>
      <c r="F844" s="142"/>
      <c r="G844" s="142"/>
      <c r="H844" s="142"/>
      <c r="I844" s="143"/>
      <c r="J844" s="157"/>
      <c r="K844" s="98"/>
      <c r="L844" s="98"/>
      <c r="M844" s="98"/>
      <c r="N844" s="98"/>
      <c r="O844" s="98"/>
      <c r="P844" s="98"/>
      <c r="Q844" s="98"/>
      <c r="R844" s="98"/>
      <c r="S844" s="98"/>
      <c r="T844" s="98"/>
      <c r="U844" s="98"/>
      <c r="V844" s="98"/>
      <c r="W844" s="98"/>
      <c r="X844" s="98"/>
      <c r="Y844" s="98"/>
      <c r="Z844" s="98"/>
      <c r="AA844" s="98"/>
      <c r="AB844" s="98"/>
      <c r="AC844" s="98"/>
      <c r="AD844" s="98"/>
      <c r="AE844" s="98"/>
      <c r="AF844" s="98"/>
      <c r="AG844" s="98"/>
      <c r="AH844" s="98"/>
      <c r="AI844" s="98"/>
      <c r="AJ844" s="98"/>
      <c r="AK844" s="98"/>
      <c r="AL844" s="98"/>
      <c r="AM844" s="156"/>
    </row>
    <row r="845" spans="1:61" ht="9.75" hidden="1" customHeight="1">
      <c r="A845" s="141"/>
      <c r="B845" s="142"/>
      <c r="C845" s="143"/>
      <c r="D845" s="120" t="s">
        <v>252</v>
      </c>
      <c r="E845" s="121"/>
      <c r="F845" s="121"/>
      <c r="G845" s="121"/>
      <c r="H845" s="121"/>
      <c r="I845" s="122"/>
      <c r="J845" s="158"/>
      <c r="K845" s="154"/>
      <c r="L845" s="154"/>
      <c r="M845" s="154"/>
      <c r="N845" s="154"/>
      <c r="O845" s="154"/>
      <c r="P845" s="154"/>
      <c r="Q845" s="154"/>
      <c r="R845" s="154"/>
      <c r="S845" s="154"/>
      <c r="T845" s="154"/>
      <c r="U845" s="154"/>
      <c r="V845" s="154" t="s">
        <v>36</v>
      </c>
      <c r="W845" s="154"/>
      <c r="X845" s="154"/>
      <c r="Y845" s="154"/>
      <c r="Z845" s="154"/>
      <c r="AA845" s="154"/>
      <c r="AB845" s="154"/>
      <c r="AC845" s="154"/>
      <c r="AD845" s="154"/>
      <c r="AE845" s="154"/>
      <c r="AF845" s="154"/>
      <c r="AG845" s="154"/>
      <c r="AH845" s="154"/>
      <c r="AI845" s="154"/>
      <c r="AJ845" s="154"/>
      <c r="AK845" s="154"/>
      <c r="AL845" s="154"/>
      <c r="AM845" s="155"/>
      <c r="BE845" s="1" t="str">
        <f ca="1">MID(CELL("address",$CB$2),2,2)</f>
        <v>CB</v>
      </c>
      <c r="BF845" s="1" t="str">
        <f>IF(TRIM($K847)="","",IF(ISERROR(MATCH($K847,$CB$3:$CB$7,0)),"INPUT_ERROR",MATCH($K847,$CB$3:$CB$7,0)))</f>
        <v/>
      </c>
      <c r="BG845" s="1" t="s">
        <v>305</v>
      </c>
      <c r="BH845" s="1">
        <v>67</v>
      </c>
      <c r="BI845" s="1" t="str">
        <f>"ITEM"&amp; BH845&amp; BG845 &amp;"="&amp; $BF845</f>
        <v>ITEM67#KBN2_16=</v>
      </c>
    </row>
    <row r="846" spans="1:61" ht="9.75" hidden="1" customHeight="1">
      <c r="A846" s="141"/>
      <c r="B846" s="142"/>
      <c r="C846" s="143"/>
      <c r="D846" s="141"/>
      <c r="E846" s="142"/>
      <c r="F846" s="142"/>
      <c r="G846" s="142"/>
      <c r="H846" s="142"/>
      <c r="I846" s="143"/>
      <c r="J846" s="189"/>
      <c r="K846" s="82"/>
      <c r="L846" s="82"/>
      <c r="M846" s="82"/>
      <c r="N846" s="82"/>
      <c r="O846" s="82"/>
      <c r="P846" s="82"/>
      <c r="Q846" s="82"/>
      <c r="R846" s="82"/>
      <c r="S846" s="82"/>
      <c r="T846" s="82"/>
      <c r="U846" s="82"/>
      <c r="V846" s="82" t="s">
        <v>163</v>
      </c>
      <c r="W846" s="82"/>
      <c r="X846" s="82"/>
      <c r="Y846" s="82"/>
      <c r="Z846" s="82"/>
      <c r="AA846" s="82"/>
      <c r="AB846" s="82"/>
      <c r="AC846" s="82"/>
      <c r="AD846" s="82"/>
      <c r="AE846" s="82"/>
      <c r="AF846" s="82"/>
      <c r="AG846" s="82"/>
      <c r="AH846" s="82"/>
      <c r="AI846" s="82"/>
      <c r="AJ846" s="82"/>
      <c r="AK846" s="82"/>
      <c r="AL846" s="82"/>
      <c r="AM846" s="138"/>
      <c r="BH846" s="1" t="s">
        <v>28</v>
      </c>
    </row>
    <row r="847" spans="1:61" ht="9.75" hidden="1" customHeight="1">
      <c r="A847" s="141"/>
      <c r="B847" s="142"/>
      <c r="C847" s="143"/>
      <c r="D847" s="141"/>
      <c r="E847" s="142"/>
      <c r="F847" s="142"/>
      <c r="G847" s="142"/>
      <c r="H847" s="142"/>
      <c r="I847" s="143"/>
      <c r="J847" s="144" t="s">
        <v>37</v>
      </c>
      <c r="K847" s="145"/>
      <c r="L847" s="145"/>
      <c r="M847" s="145"/>
      <c r="N847" s="145"/>
      <c r="O847" s="145"/>
      <c r="P847" s="145"/>
      <c r="Q847" s="145"/>
      <c r="R847" s="145"/>
      <c r="S847" s="145"/>
      <c r="T847" s="82" t="s">
        <v>38</v>
      </c>
      <c r="U847" s="82"/>
      <c r="V847" s="82" t="s">
        <v>253</v>
      </c>
      <c r="W847" s="82"/>
      <c r="X847" s="82"/>
      <c r="Y847" s="82"/>
      <c r="Z847" s="82"/>
      <c r="AA847" s="82"/>
      <c r="AB847" s="82"/>
      <c r="AC847" s="82"/>
      <c r="AD847" s="82"/>
      <c r="AE847" s="82"/>
      <c r="AF847" s="82"/>
      <c r="AG847" s="82"/>
      <c r="AH847" s="82"/>
      <c r="AI847" s="82"/>
      <c r="AJ847" s="82"/>
      <c r="AK847" s="82"/>
      <c r="AL847" s="82"/>
      <c r="AM847" s="138"/>
      <c r="BH847" s="1" t="s">
        <v>28</v>
      </c>
    </row>
    <row r="848" spans="1:61" ht="9.75" hidden="1" customHeight="1">
      <c r="A848" s="141"/>
      <c r="B848" s="142"/>
      <c r="C848" s="143"/>
      <c r="D848" s="141"/>
      <c r="E848" s="142"/>
      <c r="F848" s="142"/>
      <c r="G848" s="142"/>
      <c r="H848" s="142"/>
      <c r="I848" s="143"/>
      <c r="J848" s="144"/>
      <c r="K848" s="145"/>
      <c r="L848" s="145"/>
      <c r="M848" s="145"/>
      <c r="N848" s="145"/>
      <c r="O848" s="145"/>
      <c r="P848" s="145"/>
      <c r="Q848" s="145"/>
      <c r="R848" s="145"/>
      <c r="S848" s="145"/>
      <c r="T848" s="82"/>
      <c r="U848" s="82"/>
      <c r="V848" s="82" t="s">
        <v>254</v>
      </c>
      <c r="W848" s="82"/>
      <c r="X848" s="82"/>
      <c r="Y848" s="82"/>
      <c r="Z848" s="82"/>
      <c r="AA848" s="82"/>
      <c r="AB848" s="82"/>
      <c r="AC848" s="82"/>
      <c r="AD848" s="82"/>
      <c r="AE848" s="82"/>
      <c r="AF848" s="82"/>
      <c r="AG848" s="82"/>
      <c r="AH848" s="82"/>
      <c r="AI848" s="82"/>
      <c r="AJ848" s="82"/>
      <c r="AK848" s="82"/>
      <c r="AL848" s="82"/>
      <c r="AM848" s="138"/>
      <c r="BH848" s="1" t="s">
        <v>28</v>
      </c>
    </row>
    <row r="849" spans="1:61" ht="9.75" hidden="1" customHeight="1">
      <c r="A849" s="141"/>
      <c r="B849" s="142"/>
      <c r="C849" s="143"/>
      <c r="D849" s="141"/>
      <c r="E849" s="142"/>
      <c r="F849" s="142"/>
      <c r="G849" s="142"/>
      <c r="H849" s="142"/>
      <c r="I849" s="143"/>
      <c r="J849" s="189"/>
      <c r="K849" s="82"/>
      <c r="L849" s="82"/>
      <c r="M849" s="82"/>
      <c r="N849" s="82"/>
      <c r="O849" s="82"/>
      <c r="P849" s="82"/>
      <c r="Q849" s="82"/>
      <c r="R849" s="82"/>
      <c r="S849" s="82"/>
      <c r="T849" s="82"/>
      <c r="U849" s="82"/>
      <c r="V849" s="82" t="s">
        <v>255</v>
      </c>
      <c r="W849" s="82"/>
      <c r="X849" s="82"/>
      <c r="Y849" s="82"/>
      <c r="Z849" s="82"/>
      <c r="AA849" s="82"/>
      <c r="AB849" s="82"/>
      <c r="AC849" s="82"/>
      <c r="AD849" s="82"/>
      <c r="AE849" s="82"/>
      <c r="AF849" s="82"/>
      <c r="AG849" s="82"/>
      <c r="AH849" s="82"/>
      <c r="AI849" s="82"/>
      <c r="AJ849" s="82"/>
      <c r="AK849" s="82"/>
      <c r="AL849" s="82"/>
      <c r="AM849" s="138"/>
      <c r="BH849" s="1" t="s">
        <v>28</v>
      </c>
    </row>
    <row r="850" spans="1:61" ht="9.75" hidden="1" customHeight="1">
      <c r="A850" s="141"/>
      <c r="B850" s="142"/>
      <c r="C850" s="143"/>
      <c r="D850" s="123"/>
      <c r="E850" s="124"/>
      <c r="F850" s="124"/>
      <c r="G850" s="124"/>
      <c r="H850" s="124"/>
      <c r="I850" s="125"/>
      <c r="J850" s="157"/>
      <c r="K850" s="98"/>
      <c r="L850" s="98"/>
      <c r="M850" s="98"/>
      <c r="N850" s="98"/>
      <c r="O850" s="98"/>
      <c r="P850" s="98"/>
      <c r="Q850" s="98"/>
      <c r="R850" s="98"/>
      <c r="S850" s="98"/>
      <c r="T850" s="98"/>
      <c r="U850" s="98"/>
      <c r="V850" s="98" t="s">
        <v>256</v>
      </c>
      <c r="W850" s="98"/>
      <c r="X850" s="98"/>
      <c r="Y850" s="98"/>
      <c r="Z850" s="98"/>
      <c r="AA850" s="98"/>
      <c r="AB850" s="98"/>
      <c r="AC850" s="98"/>
      <c r="AD850" s="98"/>
      <c r="AE850" s="98"/>
      <c r="AF850" s="98"/>
      <c r="AG850" s="98"/>
      <c r="AH850" s="98"/>
      <c r="AI850" s="98"/>
      <c r="AJ850" s="98"/>
      <c r="AK850" s="98"/>
      <c r="AL850" s="98"/>
      <c r="AM850" s="156"/>
      <c r="BH850" s="1" t="s">
        <v>28</v>
      </c>
    </row>
    <row r="851" spans="1:61" ht="9.75" hidden="1" customHeight="1">
      <c r="A851" s="141"/>
      <c r="B851" s="142"/>
      <c r="C851" s="143"/>
      <c r="D851" s="120" t="s">
        <v>257</v>
      </c>
      <c r="E851" s="121"/>
      <c r="F851" s="121"/>
      <c r="G851" s="121"/>
      <c r="H851" s="121"/>
      <c r="I851" s="122"/>
      <c r="J851" s="136"/>
      <c r="K851" s="126"/>
      <c r="L851" s="126"/>
      <c r="M851" s="126"/>
      <c r="N851" s="126"/>
      <c r="O851" s="126"/>
      <c r="P851" s="126"/>
      <c r="Q851" s="126"/>
      <c r="R851" s="126"/>
      <c r="S851" s="126"/>
      <c r="T851" s="126"/>
      <c r="U851" s="126"/>
      <c r="V851" s="126"/>
      <c r="W851" s="126"/>
      <c r="X851" s="126"/>
      <c r="Y851" s="126"/>
      <c r="Z851" s="126"/>
      <c r="AA851" s="126"/>
      <c r="AB851" s="126"/>
      <c r="AC851" s="126"/>
      <c r="AD851" s="126"/>
      <c r="AE851" s="126"/>
      <c r="AF851" s="126"/>
      <c r="AG851" s="126"/>
      <c r="AH851" s="126"/>
      <c r="AI851" s="126"/>
      <c r="AJ851" s="126"/>
      <c r="AK851" s="126"/>
      <c r="AL851" s="126"/>
      <c r="AM851" s="127"/>
      <c r="BG851" s="1" t="s">
        <v>305</v>
      </c>
      <c r="BH851" s="1">
        <v>68</v>
      </c>
      <c r="BI851" s="1" t="str">
        <f>"ITEM"&amp;BH851&amp; BG851 &amp;"="&amp; IF(TRIM($J851)="","",$J851)</f>
        <v>ITEM68#KBN2_16=</v>
      </c>
    </row>
    <row r="852" spans="1:61" ht="9.75" hidden="1" customHeight="1">
      <c r="A852" s="141"/>
      <c r="B852" s="142"/>
      <c r="C852" s="143"/>
      <c r="D852" s="141"/>
      <c r="E852" s="142"/>
      <c r="F852" s="142"/>
      <c r="G852" s="142"/>
      <c r="H852" s="142"/>
      <c r="I852" s="143"/>
      <c r="J852" s="150"/>
      <c r="K852" s="151"/>
      <c r="L852" s="151"/>
      <c r="M852" s="151"/>
      <c r="N852" s="151"/>
      <c r="O852" s="151"/>
      <c r="P852" s="151"/>
      <c r="Q852" s="151"/>
      <c r="R852" s="151"/>
      <c r="S852" s="151"/>
      <c r="T852" s="151"/>
      <c r="U852" s="151"/>
      <c r="V852" s="151"/>
      <c r="W852" s="151"/>
      <c r="X852" s="151"/>
      <c r="Y852" s="151"/>
      <c r="Z852" s="151"/>
      <c r="AA852" s="151"/>
      <c r="AB852" s="151"/>
      <c r="AC852" s="151"/>
      <c r="AD852" s="151"/>
      <c r="AE852" s="151"/>
      <c r="AF852" s="151"/>
      <c r="AG852" s="151"/>
      <c r="AH852" s="151"/>
      <c r="AI852" s="151"/>
      <c r="AJ852" s="151"/>
      <c r="AK852" s="151"/>
      <c r="AL852" s="151"/>
      <c r="AM852" s="152"/>
      <c r="BH852" s="1" t="s">
        <v>28</v>
      </c>
    </row>
    <row r="853" spans="1:61" ht="9.75" hidden="1" customHeight="1">
      <c r="A853" s="141"/>
      <c r="B853" s="142"/>
      <c r="C853" s="143"/>
      <c r="D853" s="123"/>
      <c r="E853" s="124"/>
      <c r="F853" s="124"/>
      <c r="G853" s="124"/>
      <c r="H853" s="124"/>
      <c r="I853" s="125"/>
      <c r="J853" s="150"/>
      <c r="K853" s="151"/>
      <c r="L853" s="151"/>
      <c r="M853" s="151"/>
      <c r="N853" s="151"/>
      <c r="O853" s="151"/>
      <c r="P853" s="151"/>
      <c r="Q853" s="151"/>
      <c r="R853" s="151"/>
      <c r="S853" s="151"/>
      <c r="T853" s="151"/>
      <c r="U853" s="151"/>
      <c r="V853" s="151"/>
      <c r="W853" s="151"/>
      <c r="X853" s="151"/>
      <c r="Y853" s="151"/>
      <c r="Z853" s="151"/>
      <c r="AA853" s="151"/>
      <c r="AB853" s="151"/>
      <c r="AC853" s="151"/>
      <c r="AD853" s="151"/>
      <c r="AE853" s="151"/>
      <c r="AF853" s="151"/>
      <c r="AG853" s="151"/>
      <c r="AH853" s="151"/>
      <c r="AI853" s="151"/>
      <c r="AJ853" s="151"/>
      <c r="AK853" s="151"/>
      <c r="AL853" s="151"/>
      <c r="AM853" s="152"/>
    </row>
    <row r="854" spans="1:61" ht="9.75" hidden="1" customHeight="1">
      <c r="A854" s="141"/>
      <c r="B854" s="142"/>
      <c r="C854" s="143"/>
      <c r="D854" s="120" t="s">
        <v>199</v>
      </c>
      <c r="E854" s="121"/>
      <c r="F854" s="121"/>
      <c r="G854" s="121"/>
      <c r="H854" s="121"/>
      <c r="I854" s="122"/>
      <c r="J854" s="136"/>
      <c r="K854" s="126"/>
      <c r="L854" s="126"/>
      <c r="M854" s="126"/>
      <c r="N854" s="126"/>
      <c r="O854" s="126"/>
      <c r="P854" s="126"/>
      <c r="Q854" s="126"/>
      <c r="R854" s="126"/>
      <c r="S854" s="126"/>
      <c r="T854" s="126"/>
      <c r="U854" s="126"/>
      <c r="V854" s="126"/>
      <c r="W854" s="126"/>
      <c r="X854" s="126"/>
      <c r="Y854" s="126"/>
      <c r="Z854" s="126"/>
      <c r="AA854" s="126"/>
      <c r="AB854" s="126"/>
      <c r="AC854" s="126"/>
      <c r="AD854" s="126"/>
      <c r="AE854" s="126"/>
      <c r="AF854" s="126"/>
      <c r="AG854" s="126"/>
      <c r="AH854" s="126"/>
      <c r="AI854" s="126"/>
      <c r="AJ854" s="126"/>
      <c r="AK854" s="126"/>
      <c r="AL854" s="126"/>
      <c r="AM854" s="127"/>
      <c r="BG854" s="1" t="s">
        <v>305</v>
      </c>
      <c r="BH854" s="1">
        <v>69</v>
      </c>
      <c r="BI854" s="1" t="str">
        <f>"ITEM"&amp;BH854&amp; BG854 &amp;"="&amp; IF(TRIM($J854)="","",$J854)</f>
        <v>ITEM69#KBN2_16=</v>
      </c>
    </row>
    <row r="855" spans="1:61" ht="9.75" hidden="1" customHeight="1">
      <c r="A855" s="141"/>
      <c r="B855" s="142"/>
      <c r="C855" s="143"/>
      <c r="D855" s="141"/>
      <c r="E855" s="142"/>
      <c r="F855" s="142"/>
      <c r="G855" s="142"/>
      <c r="H855" s="142"/>
      <c r="I855" s="143"/>
      <c r="J855" s="150"/>
      <c r="K855" s="151"/>
      <c r="L855" s="151"/>
      <c r="M855" s="151"/>
      <c r="N855" s="151"/>
      <c r="O855" s="151"/>
      <c r="P855" s="151"/>
      <c r="Q855" s="151"/>
      <c r="R855" s="151"/>
      <c r="S855" s="151"/>
      <c r="T855" s="151"/>
      <c r="U855" s="151"/>
      <c r="V855" s="151"/>
      <c r="W855" s="151"/>
      <c r="X855" s="151"/>
      <c r="Y855" s="151"/>
      <c r="Z855" s="151"/>
      <c r="AA855" s="151"/>
      <c r="AB855" s="151"/>
      <c r="AC855" s="151"/>
      <c r="AD855" s="151"/>
      <c r="AE855" s="151"/>
      <c r="AF855" s="151"/>
      <c r="AG855" s="151"/>
      <c r="AH855" s="151"/>
      <c r="AI855" s="151"/>
      <c r="AJ855" s="151"/>
      <c r="AK855" s="151"/>
      <c r="AL855" s="151"/>
      <c r="AM855" s="152"/>
      <c r="BH855" s="1" t="s">
        <v>28</v>
      </c>
    </row>
    <row r="856" spans="1:61" ht="9.75" hidden="1" customHeight="1">
      <c r="A856" s="123"/>
      <c r="B856" s="124"/>
      <c r="C856" s="125"/>
      <c r="D856" s="123"/>
      <c r="E856" s="124"/>
      <c r="F856" s="124"/>
      <c r="G856" s="124"/>
      <c r="H856" s="124"/>
      <c r="I856" s="125"/>
      <c r="J856" s="137"/>
      <c r="K856" s="128"/>
      <c r="L856" s="128"/>
      <c r="M856" s="128"/>
      <c r="N856" s="128"/>
      <c r="O856" s="128"/>
      <c r="P856" s="128"/>
      <c r="Q856" s="128"/>
      <c r="R856" s="128"/>
      <c r="S856" s="128"/>
      <c r="T856" s="128"/>
      <c r="U856" s="128"/>
      <c r="V856" s="128"/>
      <c r="W856" s="128"/>
      <c r="X856" s="128"/>
      <c r="Y856" s="128"/>
      <c r="Z856" s="128"/>
      <c r="AA856" s="128"/>
      <c r="AB856" s="128"/>
      <c r="AC856" s="128"/>
      <c r="AD856" s="128"/>
      <c r="AE856" s="128"/>
      <c r="AF856" s="128"/>
      <c r="AG856" s="128"/>
      <c r="AH856" s="128"/>
      <c r="AI856" s="128"/>
      <c r="AJ856" s="128"/>
      <c r="AK856" s="128"/>
      <c r="AL856" s="128"/>
      <c r="AM856" s="129"/>
    </row>
    <row r="857" spans="1:61" ht="9.75" hidden="1" customHeight="1">
      <c r="A857" s="120" t="s">
        <v>258</v>
      </c>
      <c r="B857" s="121"/>
      <c r="C857" s="121"/>
      <c r="D857" s="121"/>
      <c r="E857" s="121"/>
      <c r="F857" s="121"/>
      <c r="G857" s="121"/>
      <c r="H857" s="121"/>
      <c r="I857" s="122"/>
      <c r="J857" s="158"/>
      <c r="K857" s="154"/>
      <c r="L857" s="154"/>
      <c r="M857" s="154"/>
      <c r="N857" s="154"/>
      <c r="O857" s="154"/>
      <c r="P857" s="154"/>
      <c r="Q857" s="154"/>
      <c r="R857" s="154"/>
      <c r="S857" s="154"/>
      <c r="T857" s="154"/>
      <c r="U857" s="154"/>
      <c r="V857" s="154" t="s">
        <v>36</v>
      </c>
      <c r="W857" s="154"/>
      <c r="X857" s="154"/>
      <c r="Y857" s="154"/>
      <c r="Z857" s="154"/>
      <c r="AA857" s="154"/>
      <c r="AB857" s="154"/>
      <c r="AC857" s="154"/>
      <c r="AD857" s="154"/>
      <c r="AE857" s="154"/>
      <c r="AF857" s="154"/>
      <c r="AG857" s="154"/>
      <c r="AH857" s="154"/>
      <c r="AI857" s="154"/>
      <c r="AJ857" s="154"/>
      <c r="AK857" s="154"/>
      <c r="AL857" s="154"/>
      <c r="AM857" s="155"/>
      <c r="BE857" s="1" t="str">
        <f ca="1">MID(CELL("address",$CH$2),2,2)</f>
        <v>CH</v>
      </c>
      <c r="BF857" s="1" t="str">
        <f>IF(TRIM($K858)="","",IF(ISERROR(MATCH($K858,$CH$3:$CH$8,0)),"INPUT_ERROR",MATCH($K858,$CH$3:$CH$8,0)))</f>
        <v/>
      </c>
      <c r="BG857" s="1" t="s">
        <v>305</v>
      </c>
      <c r="BH857" s="1">
        <v>70</v>
      </c>
      <c r="BI857" s="1" t="str">
        <f>"ITEM"&amp; BH857&amp; BG857 &amp;"="&amp; $BF857</f>
        <v>ITEM70#KBN2_16=</v>
      </c>
    </row>
    <row r="858" spans="1:61" ht="9.75" hidden="1" customHeight="1">
      <c r="A858" s="141"/>
      <c r="B858" s="142"/>
      <c r="C858" s="142"/>
      <c r="D858" s="142"/>
      <c r="E858" s="142"/>
      <c r="F858" s="142"/>
      <c r="G858" s="142"/>
      <c r="H858" s="142"/>
      <c r="I858" s="143"/>
      <c r="J858" s="144" t="s">
        <v>37</v>
      </c>
      <c r="K858" s="145"/>
      <c r="L858" s="145"/>
      <c r="M858" s="145"/>
      <c r="N858" s="145"/>
      <c r="O858" s="145"/>
      <c r="P858" s="145"/>
      <c r="Q858" s="145"/>
      <c r="R858" s="145"/>
      <c r="S858" s="145"/>
      <c r="T858" s="82" t="s">
        <v>38</v>
      </c>
      <c r="U858" s="82"/>
      <c r="V858" s="82" t="s">
        <v>259</v>
      </c>
      <c r="W858" s="82"/>
      <c r="X858" s="82"/>
      <c r="Y858" s="82"/>
      <c r="Z858" s="82"/>
      <c r="AA858" s="82"/>
      <c r="AB858" s="82"/>
      <c r="AC858" s="82"/>
      <c r="AD858" s="82"/>
      <c r="AE858" s="82" t="s">
        <v>260</v>
      </c>
      <c r="AF858" s="82"/>
      <c r="AG858" s="82"/>
      <c r="AH858" s="82"/>
      <c r="AI858" s="82"/>
      <c r="AJ858" s="82"/>
      <c r="AK858" s="82"/>
      <c r="AL858" s="82"/>
      <c r="AM858" s="138"/>
      <c r="BH858" s="1" t="s">
        <v>28</v>
      </c>
    </row>
    <row r="859" spans="1:61" ht="9.75" hidden="1" customHeight="1">
      <c r="A859" s="141"/>
      <c r="B859" s="142"/>
      <c r="C859" s="142"/>
      <c r="D859" s="142"/>
      <c r="E859" s="142"/>
      <c r="F859" s="142"/>
      <c r="G859" s="142"/>
      <c r="H859" s="142"/>
      <c r="I859" s="143"/>
      <c r="J859" s="144"/>
      <c r="K859" s="145"/>
      <c r="L859" s="145"/>
      <c r="M859" s="145"/>
      <c r="N859" s="145"/>
      <c r="O859" s="145"/>
      <c r="P859" s="145"/>
      <c r="Q859" s="145"/>
      <c r="R859" s="145"/>
      <c r="S859" s="145"/>
      <c r="T859" s="82"/>
      <c r="U859" s="82"/>
      <c r="V859" s="82" t="s">
        <v>261</v>
      </c>
      <c r="W859" s="82"/>
      <c r="X859" s="82"/>
      <c r="Y859" s="82"/>
      <c r="Z859" s="82"/>
      <c r="AA859" s="82"/>
      <c r="AB859" s="82"/>
      <c r="AC859" s="82"/>
      <c r="AD859" s="82"/>
      <c r="AE859" s="82" t="s">
        <v>262</v>
      </c>
      <c r="AF859" s="82"/>
      <c r="AG859" s="82"/>
      <c r="AH859" s="82"/>
      <c r="AI859" s="82"/>
      <c r="AJ859" s="82"/>
      <c r="AK859" s="82"/>
      <c r="AL859" s="82"/>
      <c r="AM859" s="138"/>
      <c r="BH859" s="1" t="s">
        <v>28</v>
      </c>
    </row>
    <row r="860" spans="1:61" ht="9.75" hidden="1" customHeight="1">
      <c r="A860" s="141"/>
      <c r="B860" s="142"/>
      <c r="C860" s="142"/>
      <c r="D860" s="142"/>
      <c r="E860" s="142"/>
      <c r="F860" s="142"/>
      <c r="G860" s="142"/>
      <c r="H860" s="142"/>
      <c r="I860" s="143"/>
      <c r="J860" s="157"/>
      <c r="K860" s="98"/>
      <c r="L860" s="98"/>
      <c r="M860" s="98"/>
      <c r="N860" s="98"/>
      <c r="O860" s="98"/>
      <c r="P860" s="98"/>
      <c r="Q860" s="98"/>
      <c r="R860" s="98"/>
      <c r="S860" s="98"/>
      <c r="T860" s="98"/>
      <c r="U860" s="98"/>
      <c r="V860" s="98" t="s">
        <v>231</v>
      </c>
      <c r="W860" s="98"/>
      <c r="X860" s="98"/>
      <c r="Y860" s="98"/>
      <c r="Z860" s="98"/>
      <c r="AA860" s="98"/>
      <c r="AB860" s="98"/>
      <c r="AC860" s="98"/>
      <c r="AD860" s="98"/>
      <c r="AE860" s="98" t="s">
        <v>232</v>
      </c>
      <c r="AF860" s="98"/>
      <c r="AG860" s="98"/>
      <c r="AH860" s="98"/>
      <c r="AI860" s="98"/>
      <c r="AJ860" s="98"/>
      <c r="AK860" s="98"/>
      <c r="AL860" s="98"/>
      <c r="AM860" s="156"/>
      <c r="BH860" s="1" t="s">
        <v>28</v>
      </c>
    </row>
    <row r="861" spans="1:61" ht="9.75" hidden="1" customHeight="1">
      <c r="A861" s="120" t="s">
        <v>263</v>
      </c>
      <c r="B861" s="121"/>
      <c r="C861" s="121"/>
      <c r="D861" s="121"/>
      <c r="E861" s="121"/>
      <c r="F861" s="121"/>
      <c r="G861" s="121"/>
      <c r="H861" s="121"/>
      <c r="I861" s="121"/>
      <c r="J861" s="216" t="s">
        <v>37</v>
      </c>
      <c r="K861" s="217"/>
      <c r="L861" s="154" t="s">
        <v>216</v>
      </c>
      <c r="M861" s="154"/>
      <c r="N861" s="154"/>
      <c r="O861" s="154"/>
      <c r="P861" s="154"/>
      <c r="Q861" s="221" t="s">
        <v>37</v>
      </c>
      <c r="R861" s="217"/>
      <c r="S861" s="154" t="s">
        <v>215</v>
      </c>
      <c r="T861" s="154"/>
      <c r="U861" s="154"/>
      <c r="V861" s="154"/>
      <c r="W861" s="221" t="s">
        <v>37</v>
      </c>
      <c r="X861" s="217"/>
      <c r="Y861" s="83" t="s">
        <v>264</v>
      </c>
      <c r="Z861" s="83"/>
      <c r="AA861" s="83"/>
      <c r="AB861" s="83"/>
      <c r="AC861" s="83"/>
      <c r="AD861" s="83"/>
      <c r="AE861" s="83"/>
      <c r="AF861" s="83"/>
      <c r="AG861" s="83"/>
      <c r="AH861" s="83"/>
      <c r="AI861" s="83"/>
      <c r="AJ861" s="83"/>
      <c r="AK861" s="83"/>
      <c r="AL861" s="83"/>
      <c r="AM861" s="251"/>
      <c r="BF861" s="1" t="b">
        <f>IF($K861="○",TRUE,IF($K861="",FALSE,"INPUT_ERROR"))</f>
        <v>0</v>
      </c>
      <c r="BG861" s="1" t="s">
        <v>305</v>
      </c>
      <c r="BH861" s="1">
        <v>71</v>
      </c>
      <c r="BI861" s="1" t="str">
        <f t="shared" ref="BI861:BI866" si="17">"ITEM"&amp; BH861&amp; BG861 &amp;"="&amp; $BF861</f>
        <v>ITEM71#KBN2_16=FALSE</v>
      </c>
    </row>
    <row r="862" spans="1:61" ht="9.75" hidden="1" customHeight="1">
      <c r="A862" s="141"/>
      <c r="B862" s="142"/>
      <c r="C862" s="142"/>
      <c r="D862" s="142"/>
      <c r="E862" s="142"/>
      <c r="F862" s="142"/>
      <c r="G862" s="142"/>
      <c r="H862" s="142"/>
      <c r="I862" s="142"/>
      <c r="J862" s="144"/>
      <c r="K862" s="159"/>
      <c r="L862" s="82"/>
      <c r="M862" s="82"/>
      <c r="N862" s="82"/>
      <c r="O862" s="82"/>
      <c r="P862" s="82"/>
      <c r="Q862" s="160"/>
      <c r="R862" s="159"/>
      <c r="S862" s="82"/>
      <c r="T862" s="82"/>
      <c r="U862" s="82"/>
      <c r="V862" s="82"/>
      <c r="W862" s="160"/>
      <c r="X862" s="159"/>
      <c r="Y862" s="109"/>
      <c r="Z862" s="109"/>
      <c r="AA862" s="109"/>
      <c r="AB862" s="109"/>
      <c r="AC862" s="109"/>
      <c r="AD862" s="109"/>
      <c r="AE862" s="109"/>
      <c r="AF862" s="109"/>
      <c r="AG862" s="109"/>
      <c r="AH862" s="109"/>
      <c r="AI862" s="109"/>
      <c r="AJ862" s="109"/>
      <c r="AK862" s="109"/>
      <c r="AL862" s="109"/>
      <c r="AM862" s="214"/>
      <c r="BF862" s="1" t="b">
        <f>IF($R861="○",TRUE,IF($R861="",FALSE,"INPUT_ERROR"))</f>
        <v>0</v>
      </c>
      <c r="BG862" s="1" t="s">
        <v>305</v>
      </c>
      <c r="BH862" s="1">
        <v>72</v>
      </c>
      <c r="BI862" s="1" t="str">
        <f t="shared" si="17"/>
        <v>ITEM72#KBN2_16=FALSE</v>
      </c>
    </row>
    <row r="863" spans="1:61" ht="9.75" hidden="1" customHeight="1">
      <c r="A863" s="141"/>
      <c r="B863" s="142"/>
      <c r="C863" s="142"/>
      <c r="D863" s="142"/>
      <c r="E863" s="142"/>
      <c r="F863" s="142"/>
      <c r="G863" s="142"/>
      <c r="H863" s="142"/>
      <c r="I863" s="142"/>
      <c r="J863" s="252" t="s">
        <v>37</v>
      </c>
      <c r="K863" s="159"/>
      <c r="L863" s="253" t="s">
        <v>214</v>
      </c>
      <c r="M863" s="253"/>
      <c r="N863" s="253"/>
      <c r="O863" s="253"/>
      <c r="P863" s="253"/>
      <c r="Q863" s="160" t="s">
        <v>37</v>
      </c>
      <c r="R863" s="159"/>
      <c r="S863" s="109" t="s">
        <v>212</v>
      </c>
      <c r="T863" s="109"/>
      <c r="U863" s="109"/>
      <c r="V863" s="109"/>
      <c r="W863" s="109"/>
      <c r="X863" s="109"/>
      <c r="Y863" s="109"/>
      <c r="Z863" s="109"/>
      <c r="AA863" s="109"/>
      <c r="AB863" s="109"/>
      <c r="AC863" s="109"/>
      <c r="AD863" s="109"/>
      <c r="AE863" s="109"/>
      <c r="AF863" s="109"/>
      <c r="AG863" s="109"/>
      <c r="AH863" s="109"/>
      <c r="AI863" s="109"/>
      <c r="AJ863" s="109"/>
      <c r="AK863" s="109"/>
      <c r="AL863" s="109"/>
      <c r="AM863" s="214"/>
      <c r="BF863" s="1" t="b">
        <f>IF($X861="○",TRUE,IF($X861="",FALSE,"INPUT_ERROR"))</f>
        <v>0</v>
      </c>
      <c r="BG863" s="1" t="s">
        <v>305</v>
      </c>
      <c r="BH863" s="1">
        <v>73</v>
      </c>
      <c r="BI863" s="1" t="str">
        <f t="shared" si="17"/>
        <v>ITEM73#KBN2_16=FALSE</v>
      </c>
    </row>
    <row r="864" spans="1:61" ht="9.75" hidden="1" customHeight="1">
      <c r="A864" s="141"/>
      <c r="B864" s="142"/>
      <c r="C864" s="142"/>
      <c r="D864" s="142"/>
      <c r="E864" s="142"/>
      <c r="F864" s="142"/>
      <c r="G864" s="142"/>
      <c r="H864" s="142"/>
      <c r="I864" s="142"/>
      <c r="J864" s="252"/>
      <c r="K864" s="159"/>
      <c r="L864" s="253"/>
      <c r="M864" s="253"/>
      <c r="N864" s="253"/>
      <c r="O864" s="253"/>
      <c r="P864" s="253"/>
      <c r="Q864" s="160"/>
      <c r="R864" s="159"/>
      <c r="S864" s="109"/>
      <c r="T864" s="109"/>
      <c r="U864" s="109"/>
      <c r="V864" s="109"/>
      <c r="W864" s="109"/>
      <c r="X864" s="109"/>
      <c r="Y864" s="109"/>
      <c r="Z864" s="109"/>
      <c r="AA864" s="109"/>
      <c r="AB864" s="109"/>
      <c r="AC864" s="109"/>
      <c r="AD864" s="109"/>
      <c r="AE864" s="109"/>
      <c r="AF864" s="109"/>
      <c r="AG864" s="109"/>
      <c r="AH864" s="109"/>
      <c r="AI864" s="109"/>
      <c r="AJ864" s="109"/>
      <c r="AK864" s="109"/>
      <c r="AL864" s="109"/>
      <c r="AM864" s="214"/>
      <c r="BF864" s="1" t="b">
        <f>IF($K863="○",TRUE,IF($K863="",FALSE,"INPUT_ERROR"))</f>
        <v>0</v>
      </c>
      <c r="BG864" s="1" t="s">
        <v>305</v>
      </c>
      <c r="BH864" s="1">
        <v>74</v>
      </c>
      <c r="BI864" s="1" t="str">
        <f t="shared" si="17"/>
        <v>ITEM74#KBN2_16=FALSE</v>
      </c>
    </row>
    <row r="865" spans="1:61" ht="9.75" hidden="1" customHeight="1">
      <c r="A865" s="141"/>
      <c r="B865" s="142"/>
      <c r="C865" s="142"/>
      <c r="D865" s="142"/>
      <c r="E865" s="142"/>
      <c r="F865" s="142"/>
      <c r="G865" s="142"/>
      <c r="H865" s="142"/>
      <c r="I865" s="142"/>
      <c r="J865" s="144" t="s">
        <v>37</v>
      </c>
      <c r="K865" s="159"/>
      <c r="L865" s="82" t="s">
        <v>196</v>
      </c>
      <c r="M865" s="82"/>
      <c r="N865" s="82"/>
      <c r="O865" s="160" t="s">
        <v>197</v>
      </c>
      <c r="P865" s="151"/>
      <c r="Q865" s="151"/>
      <c r="R865" s="151"/>
      <c r="S865" s="151"/>
      <c r="T865" s="151"/>
      <c r="U865" s="151"/>
      <c r="V865" s="151"/>
      <c r="W865" s="151"/>
      <c r="X865" s="151"/>
      <c r="Y865" s="151"/>
      <c r="Z865" s="151"/>
      <c r="AA865" s="151"/>
      <c r="AB865" s="151"/>
      <c r="AC865" s="151"/>
      <c r="AD865" s="151"/>
      <c r="AE865" s="151"/>
      <c r="AF865" s="151"/>
      <c r="AG865" s="151"/>
      <c r="AH865" s="151"/>
      <c r="AI865" s="151"/>
      <c r="AJ865" s="151"/>
      <c r="AK865" s="151"/>
      <c r="AL865" s="82" t="s">
        <v>198</v>
      </c>
      <c r="AM865" s="138"/>
      <c r="BF865" s="1" t="b">
        <f>IF($R863="○",TRUE,IF($R863="",FALSE,"INPUT_ERROR"))</f>
        <v>0</v>
      </c>
      <c r="BG865" s="1" t="s">
        <v>305</v>
      </c>
      <c r="BH865" s="1">
        <v>75</v>
      </c>
      <c r="BI865" s="1" t="str">
        <f t="shared" si="17"/>
        <v>ITEM75#KBN2_16=FALSE</v>
      </c>
    </row>
    <row r="866" spans="1:61" ht="9.75" hidden="1" customHeight="1">
      <c r="A866" s="123"/>
      <c r="B866" s="124"/>
      <c r="C866" s="124"/>
      <c r="D866" s="124"/>
      <c r="E866" s="124"/>
      <c r="F866" s="124"/>
      <c r="G866" s="124"/>
      <c r="H866" s="124"/>
      <c r="I866" s="124"/>
      <c r="J866" s="161"/>
      <c r="K866" s="162"/>
      <c r="L866" s="98"/>
      <c r="M866" s="98"/>
      <c r="N866" s="98"/>
      <c r="O866" s="163"/>
      <c r="P866" s="128"/>
      <c r="Q866" s="128"/>
      <c r="R866" s="128"/>
      <c r="S866" s="128"/>
      <c r="T866" s="128"/>
      <c r="U866" s="128"/>
      <c r="V866" s="128"/>
      <c r="W866" s="128"/>
      <c r="X866" s="128"/>
      <c r="Y866" s="128"/>
      <c r="Z866" s="128"/>
      <c r="AA866" s="128"/>
      <c r="AB866" s="128"/>
      <c r="AC866" s="128"/>
      <c r="AD866" s="128"/>
      <c r="AE866" s="128"/>
      <c r="AF866" s="128"/>
      <c r="AG866" s="128"/>
      <c r="AH866" s="128"/>
      <c r="AI866" s="128"/>
      <c r="AJ866" s="128"/>
      <c r="AK866" s="128"/>
      <c r="AL866" s="98"/>
      <c r="AM866" s="156"/>
      <c r="BF866" s="1" t="b">
        <f>IF($K865="○",TRUE,IF($K865="",FALSE,"INPUT_ERROR"))</f>
        <v>0</v>
      </c>
      <c r="BG866" s="1" t="s">
        <v>305</v>
      </c>
      <c r="BH866" s="1">
        <v>76</v>
      </c>
      <c r="BI866" s="1" t="str">
        <f t="shared" si="17"/>
        <v>ITEM76#KBN2_16=FALSE</v>
      </c>
    </row>
    <row r="867" spans="1:61" ht="9.75" hidden="1" customHeight="1">
      <c r="A867" s="120" t="s">
        <v>265</v>
      </c>
      <c r="B867" s="121"/>
      <c r="C867" s="121"/>
      <c r="D867" s="121"/>
      <c r="E867" s="121"/>
      <c r="F867" s="121"/>
      <c r="G867" s="121"/>
      <c r="H867" s="121"/>
      <c r="I867" s="122"/>
      <c r="J867" s="150"/>
      <c r="K867" s="151"/>
      <c r="L867" s="151"/>
      <c r="M867" s="151"/>
      <c r="N867" s="151"/>
      <c r="O867" s="151"/>
      <c r="P867" s="151"/>
      <c r="Q867" s="151"/>
      <c r="R867" s="151"/>
      <c r="S867" s="151"/>
      <c r="T867" s="151"/>
      <c r="U867" s="151"/>
      <c r="V867" s="151"/>
      <c r="W867" s="151"/>
      <c r="X867" s="151"/>
      <c r="Y867" s="151"/>
      <c r="Z867" s="151"/>
      <c r="AA867" s="151"/>
      <c r="AB867" s="151"/>
      <c r="AC867" s="151"/>
      <c r="AD867" s="151"/>
      <c r="AE867" s="151"/>
      <c r="AF867" s="151"/>
      <c r="AG867" s="151"/>
      <c r="AH867" s="151"/>
      <c r="AI867" s="151"/>
      <c r="AJ867" s="151"/>
      <c r="AK867" s="151"/>
      <c r="AL867" s="151"/>
      <c r="AM867" s="152"/>
      <c r="BG867" s="1" t="s">
        <v>305</v>
      </c>
      <c r="BH867" s="1">
        <v>77</v>
      </c>
      <c r="BI867" s="1" t="str">
        <f>"ITEM"&amp;BH867&amp; BG867 &amp;"="&amp;  IF(TRIM($P865)="","",$P865)</f>
        <v>ITEM77#KBN2_16=</v>
      </c>
    </row>
    <row r="868" spans="1:61" ht="9.75" hidden="1" customHeight="1">
      <c r="A868" s="141"/>
      <c r="B868" s="142"/>
      <c r="C868" s="142"/>
      <c r="D868" s="142"/>
      <c r="E868" s="142"/>
      <c r="F868" s="142"/>
      <c r="G868" s="142"/>
      <c r="H868" s="142"/>
      <c r="I868" s="143"/>
      <c r="J868" s="150"/>
      <c r="K868" s="151"/>
      <c r="L868" s="151"/>
      <c r="M868" s="151"/>
      <c r="N868" s="151"/>
      <c r="O868" s="151"/>
      <c r="P868" s="151"/>
      <c r="Q868" s="151"/>
      <c r="R868" s="151"/>
      <c r="S868" s="151"/>
      <c r="T868" s="151"/>
      <c r="U868" s="151"/>
      <c r="V868" s="151"/>
      <c r="W868" s="151"/>
      <c r="X868" s="151"/>
      <c r="Y868" s="151"/>
      <c r="Z868" s="151"/>
      <c r="AA868" s="151"/>
      <c r="AB868" s="151"/>
      <c r="AC868" s="151"/>
      <c r="AD868" s="151"/>
      <c r="AE868" s="151"/>
      <c r="AF868" s="151"/>
      <c r="AG868" s="151"/>
      <c r="AH868" s="151"/>
      <c r="AI868" s="151"/>
      <c r="AJ868" s="151"/>
      <c r="AK868" s="151"/>
      <c r="AL868" s="151"/>
      <c r="AM868" s="152"/>
      <c r="BG868" s="1" t="s">
        <v>305</v>
      </c>
      <c r="BH868" s="1">
        <v>78</v>
      </c>
      <c r="BI868" s="1" t="str">
        <f>"ITEM"&amp;BH868&amp; BG868 &amp;"="&amp; IF(TRIM($J867)="","",$J867)</f>
        <v>ITEM78#KBN2_16=</v>
      </c>
    </row>
    <row r="869" spans="1:61" ht="9.75" hidden="1" customHeight="1">
      <c r="A869" s="123"/>
      <c r="B869" s="124"/>
      <c r="C869" s="124"/>
      <c r="D869" s="124"/>
      <c r="E869" s="124"/>
      <c r="F869" s="124"/>
      <c r="G869" s="124"/>
      <c r="H869" s="124"/>
      <c r="I869" s="125"/>
      <c r="J869" s="150"/>
      <c r="K869" s="151"/>
      <c r="L869" s="151"/>
      <c r="M869" s="151"/>
      <c r="N869" s="151"/>
      <c r="O869" s="151"/>
      <c r="P869" s="151"/>
      <c r="Q869" s="151"/>
      <c r="R869" s="151"/>
      <c r="S869" s="151"/>
      <c r="T869" s="151"/>
      <c r="U869" s="151"/>
      <c r="V869" s="151"/>
      <c r="W869" s="151"/>
      <c r="X869" s="151"/>
      <c r="Y869" s="151"/>
      <c r="Z869" s="151"/>
      <c r="AA869" s="151"/>
      <c r="AB869" s="151"/>
      <c r="AC869" s="151"/>
      <c r="AD869" s="151"/>
      <c r="AE869" s="151"/>
      <c r="AF869" s="151"/>
      <c r="AG869" s="151"/>
      <c r="AH869" s="151"/>
      <c r="AI869" s="151"/>
      <c r="AJ869" s="151"/>
      <c r="AK869" s="151"/>
      <c r="AL869" s="151"/>
      <c r="AM869" s="152"/>
      <c r="BH869" s="1" t="s">
        <v>28</v>
      </c>
    </row>
    <row r="870" spans="1:61" ht="9.75" hidden="1" customHeight="1">
      <c r="A870" s="153" t="s">
        <v>266</v>
      </c>
      <c r="B870" s="153"/>
      <c r="C870" s="153"/>
      <c r="D870" s="153"/>
      <c r="E870" s="153"/>
      <c r="F870" s="153"/>
      <c r="G870" s="153"/>
      <c r="H870" s="153"/>
      <c r="I870" s="153"/>
      <c r="J870" s="136"/>
      <c r="K870" s="126"/>
      <c r="L870" s="126"/>
      <c r="M870" s="126"/>
      <c r="N870" s="126"/>
      <c r="O870" s="126"/>
      <c r="P870" s="126"/>
      <c r="Q870" s="126"/>
      <c r="R870" s="126"/>
      <c r="S870" s="126"/>
      <c r="T870" s="126"/>
      <c r="U870" s="126"/>
      <c r="V870" s="126"/>
      <c r="W870" s="126"/>
      <c r="X870" s="126"/>
      <c r="Y870" s="126"/>
      <c r="Z870" s="126"/>
      <c r="AA870" s="126"/>
      <c r="AB870" s="126"/>
      <c r="AC870" s="126"/>
      <c r="AD870" s="126"/>
      <c r="AE870" s="126"/>
      <c r="AF870" s="126"/>
      <c r="AG870" s="126"/>
      <c r="AH870" s="126"/>
      <c r="AI870" s="126"/>
      <c r="AJ870" s="126"/>
      <c r="AK870" s="126"/>
      <c r="AL870" s="126"/>
      <c r="AM870" s="127"/>
      <c r="BG870" s="1" t="s">
        <v>305</v>
      </c>
      <c r="BH870" s="1">
        <v>79</v>
      </c>
      <c r="BI870" s="1" t="str">
        <f>"ITEM"&amp;BH870&amp; BG870 &amp;"="&amp; IF(TRIM($J870)="","",$J870)</f>
        <v>ITEM79#KBN2_16=</v>
      </c>
    </row>
    <row r="871" spans="1:61" ht="9.75" hidden="1" customHeight="1">
      <c r="A871" s="153"/>
      <c r="B871" s="153"/>
      <c r="C871" s="153"/>
      <c r="D871" s="153"/>
      <c r="E871" s="153"/>
      <c r="F871" s="153"/>
      <c r="G871" s="153"/>
      <c r="H871" s="153"/>
      <c r="I871" s="153"/>
      <c r="J871" s="150"/>
      <c r="K871" s="151"/>
      <c r="L871" s="151"/>
      <c r="M871" s="151"/>
      <c r="N871" s="151"/>
      <c r="O871" s="151"/>
      <c r="P871" s="151"/>
      <c r="Q871" s="151"/>
      <c r="R871" s="151"/>
      <c r="S871" s="151"/>
      <c r="T871" s="151"/>
      <c r="U871" s="151"/>
      <c r="V871" s="151"/>
      <c r="W871" s="151"/>
      <c r="X871" s="151"/>
      <c r="Y871" s="151"/>
      <c r="Z871" s="151"/>
      <c r="AA871" s="151"/>
      <c r="AB871" s="151"/>
      <c r="AC871" s="151"/>
      <c r="AD871" s="151"/>
      <c r="AE871" s="151"/>
      <c r="AF871" s="151"/>
      <c r="AG871" s="151"/>
      <c r="AH871" s="151"/>
      <c r="AI871" s="151"/>
      <c r="AJ871" s="151"/>
      <c r="AK871" s="151"/>
      <c r="AL871" s="151"/>
      <c r="AM871" s="152"/>
      <c r="BH871" s="1" t="s">
        <v>28</v>
      </c>
    </row>
    <row r="872" spans="1:61" ht="9.75" hidden="1" customHeight="1">
      <c r="A872" s="153"/>
      <c r="B872" s="153"/>
      <c r="C872" s="153"/>
      <c r="D872" s="153"/>
      <c r="E872" s="153"/>
      <c r="F872" s="153"/>
      <c r="G872" s="153"/>
      <c r="H872" s="153"/>
      <c r="I872" s="153"/>
      <c r="J872" s="150"/>
      <c r="K872" s="151"/>
      <c r="L872" s="151"/>
      <c r="M872" s="151"/>
      <c r="N872" s="151"/>
      <c r="O872" s="151"/>
      <c r="P872" s="151"/>
      <c r="Q872" s="151"/>
      <c r="R872" s="151"/>
      <c r="S872" s="151"/>
      <c r="T872" s="151"/>
      <c r="U872" s="151"/>
      <c r="V872" s="151"/>
      <c r="W872" s="151"/>
      <c r="X872" s="151"/>
      <c r="Y872" s="151"/>
      <c r="Z872" s="151"/>
      <c r="AA872" s="151"/>
      <c r="AB872" s="151"/>
      <c r="AC872" s="151"/>
      <c r="AD872" s="151"/>
      <c r="AE872" s="151"/>
      <c r="AF872" s="151"/>
      <c r="AG872" s="151"/>
      <c r="AH872" s="151"/>
      <c r="AI872" s="151"/>
      <c r="AJ872" s="151"/>
      <c r="AK872" s="151"/>
      <c r="AL872" s="151"/>
      <c r="AM872" s="152"/>
      <c r="BH872" s="1" t="s">
        <v>28</v>
      </c>
    </row>
    <row r="873" spans="1:61" ht="9.75" hidden="1" customHeight="1">
      <c r="A873" s="250" t="s">
        <v>267</v>
      </c>
      <c r="B873" s="250"/>
      <c r="C873" s="141" t="s">
        <v>268</v>
      </c>
      <c r="D873" s="142"/>
      <c r="E873" s="142"/>
      <c r="F873" s="142"/>
      <c r="G873" s="142"/>
      <c r="H873" s="142"/>
      <c r="I873" s="143"/>
      <c r="J873" s="158"/>
      <c r="K873" s="154"/>
      <c r="L873" s="154"/>
      <c r="M873" s="154"/>
      <c r="N873" s="154"/>
      <c r="O873" s="154"/>
      <c r="P873" s="154"/>
      <c r="Q873" s="154"/>
      <c r="R873" s="154"/>
      <c r="S873" s="154"/>
      <c r="T873" s="154"/>
      <c r="U873" s="154"/>
      <c r="V873" s="154" t="s">
        <v>36</v>
      </c>
      <c r="W873" s="154"/>
      <c r="X873" s="154"/>
      <c r="Y873" s="154"/>
      <c r="Z873" s="154"/>
      <c r="AA873" s="154"/>
      <c r="AB873" s="154"/>
      <c r="AC873" s="154"/>
      <c r="AD873" s="154"/>
      <c r="AE873" s="154"/>
      <c r="AF873" s="154"/>
      <c r="AG873" s="154"/>
      <c r="AH873" s="154"/>
      <c r="AI873" s="154"/>
      <c r="AJ873" s="154"/>
      <c r="AK873" s="154"/>
      <c r="AL873" s="154"/>
      <c r="AM873" s="155"/>
      <c r="BE873" s="1" t="str">
        <f ca="1">MID(CELL("address",$CI$2),2,2)</f>
        <v>CI</v>
      </c>
      <c r="BF873" s="1" t="str">
        <f>IF(TRIM($K874)="","",IF(ISERROR(MATCH($K874,$CI$3:$CI$4,0)),"INPUT_ERROR",MATCH($K874,$CI$3:$CI$4,0)))</f>
        <v/>
      </c>
      <c r="BG873" s="1" t="s">
        <v>305</v>
      </c>
      <c r="BH873" s="1">
        <v>80</v>
      </c>
      <c r="BI873" s="1" t="str">
        <f>"ITEM"&amp; BH873&amp; BG873 &amp;"="&amp; $BF873</f>
        <v>ITEM80#KBN2_16=</v>
      </c>
    </row>
    <row r="874" spans="1:61" ht="9.75" hidden="1" customHeight="1">
      <c r="A874" s="250"/>
      <c r="B874" s="250"/>
      <c r="C874" s="141"/>
      <c r="D874" s="142"/>
      <c r="E874" s="142"/>
      <c r="F874" s="142"/>
      <c r="G874" s="142"/>
      <c r="H874" s="142"/>
      <c r="I874" s="143"/>
      <c r="J874" s="144" t="s">
        <v>37</v>
      </c>
      <c r="K874" s="145"/>
      <c r="L874" s="145"/>
      <c r="M874" s="145"/>
      <c r="N874" s="145"/>
      <c r="O874" s="145"/>
      <c r="P874" s="145"/>
      <c r="Q874" s="145"/>
      <c r="R874" s="82" t="s">
        <v>38</v>
      </c>
      <c r="S874" s="82"/>
      <c r="T874" s="82"/>
      <c r="U874" s="82"/>
      <c r="V874" s="82" t="s">
        <v>269</v>
      </c>
      <c r="W874" s="82"/>
      <c r="X874" s="82"/>
      <c r="Y874" s="82"/>
      <c r="Z874" s="82"/>
      <c r="AA874" s="82" t="s">
        <v>270</v>
      </c>
      <c r="AB874" s="82"/>
      <c r="AC874" s="82"/>
      <c r="AD874" s="82"/>
      <c r="AE874" s="82"/>
      <c r="AF874" s="82"/>
      <c r="AG874" s="82"/>
      <c r="AH874" s="82"/>
      <c r="AI874" s="82"/>
      <c r="AJ874" s="82"/>
      <c r="AK874" s="82"/>
      <c r="AL874" s="82"/>
      <c r="AM874" s="138"/>
      <c r="BH874" s="1" t="s">
        <v>28</v>
      </c>
    </row>
    <row r="875" spans="1:61" ht="9.75" hidden="1" customHeight="1">
      <c r="A875" s="250"/>
      <c r="B875" s="250"/>
      <c r="C875" s="141"/>
      <c r="D875" s="142"/>
      <c r="E875" s="142"/>
      <c r="F875" s="142"/>
      <c r="G875" s="142"/>
      <c r="H875" s="142"/>
      <c r="I875" s="143"/>
      <c r="J875" s="144"/>
      <c r="K875" s="145"/>
      <c r="L875" s="145"/>
      <c r="M875" s="145"/>
      <c r="N875" s="145"/>
      <c r="O875" s="145"/>
      <c r="P875" s="145"/>
      <c r="Q875" s="145"/>
      <c r="R875" s="82"/>
      <c r="S875" s="82"/>
      <c r="T875" s="82"/>
      <c r="U875" s="82"/>
      <c r="V875" s="82"/>
      <c r="W875" s="82"/>
      <c r="X875" s="82"/>
      <c r="Y875" s="82"/>
      <c r="Z875" s="82"/>
      <c r="AA875" s="82"/>
      <c r="AB875" s="82"/>
      <c r="AC875" s="82"/>
      <c r="AD875" s="82"/>
      <c r="AE875" s="82"/>
      <c r="AF875" s="82"/>
      <c r="AG875" s="82"/>
      <c r="AH875" s="82"/>
      <c r="AI875" s="82"/>
      <c r="AJ875" s="82"/>
      <c r="AK875" s="82"/>
      <c r="AL875" s="82"/>
      <c r="AM875" s="138"/>
      <c r="BH875" s="1" t="s">
        <v>28</v>
      </c>
    </row>
    <row r="876" spans="1:61" ht="9.75" hidden="1" customHeight="1">
      <c r="A876" s="250"/>
      <c r="B876" s="250"/>
      <c r="C876" s="123"/>
      <c r="D876" s="124"/>
      <c r="E876" s="124"/>
      <c r="F876" s="124"/>
      <c r="G876" s="124"/>
      <c r="H876" s="124"/>
      <c r="I876" s="125"/>
      <c r="J876" s="157"/>
      <c r="K876" s="98"/>
      <c r="L876" s="98"/>
      <c r="M876" s="98"/>
      <c r="N876" s="98"/>
      <c r="O876" s="98"/>
      <c r="P876" s="98"/>
      <c r="Q876" s="98"/>
      <c r="R876" s="98"/>
      <c r="S876" s="98"/>
      <c r="T876" s="98"/>
      <c r="U876" s="98"/>
      <c r="V876" s="98"/>
      <c r="W876" s="98"/>
      <c r="X876" s="98"/>
      <c r="Y876" s="98"/>
      <c r="Z876" s="98"/>
      <c r="AA876" s="98"/>
      <c r="AB876" s="98"/>
      <c r="AC876" s="98"/>
      <c r="AD876" s="98"/>
      <c r="AE876" s="98"/>
      <c r="AF876" s="98"/>
      <c r="AG876" s="98"/>
      <c r="AH876" s="98"/>
      <c r="AI876" s="98"/>
      <c r="AJ876" s="98"/>
      <c r="AK876" s="98"/>
      <c r="AL876" s="98"/>
      <c r="AM876" s="156"/>
      <c r="BH876" s="1" t="s">
        <v>28</v>
      </c>
    </row>
    <row r="877" spans="1:61" ht="9.75" hidden="1" customHeight="1">
      <c r="A877" s="250"/>
      <c r="B877" s="250"/>
      <c r="C877" s="120" t="s">
        <v>271</v>
      </c>
      <c r="D877" s="121"/>
      <c r="E877" s="121"/>
      <c r="F877" s="121"/>
      <c r="G877" s="121"/>
      <c r="H877" s="121"/>
      <c r="I877" s="122"/>
      <c r="J877" s="260"/>
      <c r="K877" s="260"/>
      <c r="L877" s="260"/>
      <c r="M877" s="260"/>
      <c r="N877" s="260"/>
      <c r="O877" s="260"/>
      <c r="P877" s="260"/>
      <c r="Q877" s="260"/>
      <c r="R877" s="260"/>
      <c r="S877" s="260"/>
      <c r="T877" s="260"/>
      <c r="U877" s="260"/>
      <c r="V877" s="260"/>
      <c r="W877" s="260"/>
      <c r="X877" s="260"/>
      <c r="Y877" s="260"/>
      <c r="Z877" s="260"/>
      <c r="AA877" s="260"/>
      <c r="AB877" s="260"/>
      <c r="AC877" s="260"/>
      <c r="AD877" s="260"/>
      <c r="AE877" s="260"/>
      <c r="AF877" s="260"/>
      <c r="AG877" s="260"/>
      <c r="AH877" s="260"/>
      <c r="AI877" s="260"/>
      <c r="AJ877" s="260"/>
      <c r="AK877" s="260"/>
      <c r="AL877" s="260"/>
      <c r="AM877" s="260"/>
      <c r="BG877" s="1" t="s">
        <v>305</v>
      </c>
      <c r="BH877" s="1">
        <v>81</v>
      </c>
      <c r="BI877" s="1" t="str">
        <f>"ITEM"&amp;BH877&amp; BG877 &amp;"="&amp; IF(TRIM($J877)="","",$J877)</f>
        <v>ITEM81#KBN2_16=</v>
      </c>
    </row>
    <row r="878" spans="1:61" ht="9.75" hidden="1" customHeight="1">
      <c r="A878" s="250"/>
      <c r="B878" s="250"/>
      <c r="C878" s="141"/>
      <c r="D878" s="142"/>
      <c r="E878" s="142"/>
      <c r="F878" s="142"/>
      <c r="G878" s="142"/>
      <c r="H878" s="142"/>
      <c r="I878" s="143"/>
      <c r="J878" s="27"/>
      <c r="K878" s="27"/>
      <c r="L878" s="27"/>
      <c r="M878" s="27"/>
      <c r="N878" s="27"/>
      <c r="O878" s="27"/>
      <c r="P878" s="27"/>
      <c r="Q878" s="27"/>
      <c r="R878" s="27"/>
      <c r="S878" s="27"/>
      <c r="T878" s="27"/>
      <c r="U878" s="27"/>
      <c r="V878" s="27"/>
      <c r="W878" s="27"/>
      <c r="X878" s="27"/>
      <c r="Y878" s="27"/>
      <c r="Z878" s="27"/>
      <c r="AA878" s="27"/>
      <c r="AB878" s="27"/>
      <c r="AC878" s="27"/>
      <c r="AD878" s="27"/>
      <c r="AE878" s="27"/>
      <c r="AF878" s="27"/>
      <c r="AG878" s="27"/>
      <c r="AH878" s="27"/>
      <c r="AI878" s="27"/>
      <c r="AJ878" s="27"/>
      <c r="AK878" s="27"/>
      <c r="AL878" s="27"/>
      <c r="AM878" s="27"/>
      <c r="BH878" s="1" t="s">
        <v>28</v>
      </c>
    </row>
    <row r="879" spans="1:61" ht="9.75" hidden="1" customHeight="1">
      <c r="A879" s="250"/>
      <c r="B879" s="250"/>
      <c r="C879" s="123"/>
      <c r="D879" s="124"/>
      <c r="E879" s="124"/>
      <c r="F879" s="124"/>
      <c r="G879" s="124"/>
      <c r="H879" s="124"/>
      <c r="I879" s="125"/>
      <c r="J879" s="27"/>
      <c r="K879" s="27"/>
      <c r="L879" s="27"/>
      <c r="M879" s="27"/>
      <c r="N879" s="27"/>
      <c r="O879" s="27"/>
      <c r="P879" s="27"/>
      <c r="Q879" s="27"/>
      <c r="R879" s="27"/>
      <c r="S879" s="27"/>
      <c r="T879" s="27"/>
      <c r="U879" s="27"/>
      <c r="V879" s="27"/>
      <c r="W879" s="27"/>
      <c r="X879" s="27"/>
      <c r="Y879" s="27"/>
      <c r="Z879" s="27"/>
      <c r="AA879" s="27"/>
      <c r="AB879" s="27"/>
      <c r="AC879" s="27"/>
      <c r="AD879" s="27"/>
      <c r="AE879" s="27"/>
      <c r="AF879" s="27"/>
      <c r="AG879" s="27"/>
      <c r="AH879" s="27"/>
      <c r="AI879" s="27"/>
      <c r="AJ879" s="27"/>
      <c r="AK879" s="27"/>
      <c r="AL879" s="27"/>
      <c r="AM879" s="27"/>
      <c r="BH879" s="1" t="s">
        <v>28</v>
      </c>
    </row>
    <row r="880" spans="1:61" ht="9.75" hidden="1" customHeight="1">
      <c r="A880" s="250"/>
      <c r="B880" s="250"/>
      <c r="C880" s="120" t="s">
        <v>272</v>
      </c>
      <c r="D880" s="121"/>
      <c r="E880" s="121"/>
      <c r="F880" s="121"/>
      <c r="G880" s="121"/>
      <c r="H880" s="121"/>
      <c r="I880" s="122"/>
      <c r="J880" s="136"/>
      <c r="K880" s="126"/>
      <c r="L880" s="126"/>
      <c r="M880" s="126"/>
      <c r="N880" s="126"/>
      <c r="O880" s="126"/>
      <c r="P880" s="126"/>
      <c r="Q880" s="126"/>
      <c r="R880" s="126"/>
      <c r="S880" s="126"/>
      <c r="T880" s="126"/>
      <c r="U880" s="126"/>
      <c r="V880" s="126"/>
      <c r="W880" s="126"/>
      <c r="X880" s="126"/>
      <c r="Y880" s="126"/>
      <c r="Z880" s="126"/>
      <c r="AA880" s="126"/>
      <c r="AB880" s="126"/>
      <c r="AC880" s="126"/>
      <c r="AD880" s="126"/>
      <c r="AE880" s="126"/>
      <c r="AF880" s="126"/>
      <c r="AG880" s="126"/>
      <c r="AH880" s="126"/>
      <c r="AI880" s="126"/>
      <c r="AJ880" s="126"/>
      <c r="AK880" s="126"/>
      <c r="AL880" s="126"/>
      <c r="AM880" s="127"/>
      <c r="BG880" s="1" t="s">
        <v>305</v>
      </c>
      <c r="BH880" s="1">
        <v>82</v>
      </c>
      <c r="BI880" s="1" t="str">
        <f>"ITEM"&amp;BH880&amp; BG880 &amp;"="&amp; IF(TRIM($J880)="","",$J880)</f>
        <v>ITEM82#KBN2_16=</v>
      </c>
    </row>
    <row r="881" spans="1:61" ht="9.75" hidden="1" customHeight="1">
      <c r="A881" s="250"/>
      <c r="B881" s="250"/>
      <c r="C881" s="141"/>
      <c r="D881" s="142"/>
      <c r="E881" s="142"/>
      <c r="F881" s="142"/>
      <c r="G881" s="142"/>
      <c r="H881" s="142"/>
      <c r="I881" s="143"/>
      <c r="J881" s="150"/>
      <c r="K881" s="151"/>
      <c r="L881" s="151"/>
      <c r="M881" s="151"/>
      <c r="N881" s="151"/>
      <c r="O881" s="151"/>
      <c r="P881" s="151"/>
      <c r="Q881" s="151"/>
      <c r="R881" s="151"/>
      <c r="S881" s="151"/>
      <c r="T881" s="151"/>
      <c r="U881" s="151"/>
      <c r="V881" s="151"/>
      <c r="W881" s="151"/>
      <c r="X881" s="151"/>
      <c r="Y881" s="151"/>
      <c r="Z881" s="151"/>
      <c r="AA881" s="151"/>
      <c r="AB881" s="151"/>
      <c r="AC881" s="151"/>
      <c r="AD881" s="151"/>
      <c r="AE881" s="151"/>
      <c r="AF881" s="151"/>
      <c r="AG881" s="151"/>
      <c r="AH881" s="151"/>
      <c r="AI881" s="151"/>
      <c r="AJ881" s="151"/>
      <c r="AK881" s="151"/>
      <c r="AL881" s="151"/>
      <c r="AM881" s="152"/>
      <c r="BH881" s="1" t="s">
        <v>28</v>
      </c>
    </row>
    <row r="882" spans="1:61" ht="9.75" hidden="1" customHeight="1" thickBot="1">
      <c r="A882" s="250"/>
      <c r="B882" s="250"/>
      <c r="C882" s="123"/>
      <c r="D882" s="124"/>
      <c r="E882" s="124"/>
      <c r="F882" s="124"/>
      <c r="G882" s="124"/>
      <c r="H882" s="124"/>
      <c r="I882" s="125"/>
      <c r="J882" s="137"/>
      <c r="K882" s="128"/>
      <c r="L882" s="128"/>
      <c r="M882" s="128"/>
      <c r="N882" s="128"/>
      <c r="O882" s="128"/>
      <c r="P882" s="128"/>
      <c r="Q882" s="128"/>
      <c r="R882" s="128"/>
      <c r="S882" s="128"/>
      <c r="T882" s="128"/>
      <c r="U882" s="128"/>
      <c r="V882" s="128"/>
      <c r="W882" s="128"/>
      <c r="X882" s="128"/>
      <c r="Y882" s="128"/>
      <c r="Z882" s="128"/>
      <c r="AA882" s="128"/>
      <c r="AB882" s="128"/>
      <c r="AC882" s="128"/>
      <c r="AD882" s="128"/>
      <c r="AE882" s="128"/>
      <c r="AF882" s="128"/>
      <c r="AG882" s="128"/>
      <c r="AH882" s="128"/>
      <c r="AI882" s="128"/>
      <c r="AJ882" s="128"/>
      <c r="AK882" s="128"/>
      <c r="AL882" s="128"/>
      <c r="AM882" s="129"/>
      <c r="BH882" s="1" t="s">
        <v>28</v>
      </c>
    </row>
    <row r="883" spans="1:61" ht="9.75" hidden="1" customHeight="1">
      <c r="A883" s="254" t="s">
        <v>306</v>
      </c>
      <c r="B883" s="255"/>
      <c r="C883" s="255"/>
      <c r="D883" s="255"/>
      <c r="E883" s="255"/>
      <c r="F883" s="255"/>
      <c r="G883" s="255"/>
      <c r="H883" s="255"/>
      <c r="I883" s="256"/>
      <c r="J883" s="233"/>
      <c r="K883" s="234"/>
      <c r="L883" s="234"/>
      <c r="M883" s="234"/>
      <c r="N883" s="234"/>
      <c r="O883" s="234"/>
      <c r="P883" s="234"/>
      <c r="Q883" s="234"/>
      <c r="R883" s="234"/>
      <c r="S883" s="234"/>
      <c r="T883" s="234"/>
      <c r="U883" s="234"/>
      <c r="V883" s="234"/>
      <c r="W883" s="234"/>
      <c r="X883" s="234"/>
      <c r="Y883" s="234"/>
      <c r="Z883" s="234"/>
      <c r="AA883" s="234"/>
      <c r="AB883" s="234"/>
      <c r="AC883" s="234"/>
      <c r="AD883" s="234"/>
      <c r="AE883" s="234"/>
      <c r="AF883" s="234"/>
      <c r="AG883" s="234"/>
      <c r="AH883" s="234"/>
      <c r="AI883" s="234"/>
      <c r="AJ883" s="234"/>
      <c r="AK883" s="234"/>
      <c r="AL883" s="234"/>
      <c r="AM883" s="235"/>
      <c r="BG883" s="1" t="s">
        <v>307</v>
      </c>
      <c r="BH883" s="1">
        <v>64</v>
      </c>
      <c r="BI883" s="1" t="str">
        <f>"ITEM"&amp;BH883&amp; BG883 &amp;"="&amp; IF(TRIM($J883)="","",$J883)</f>
        <v>ITEM64#KBN2_17=</v>
      </c>
    </row>
    <row r="884" spans="1:61" ht="9.75" hidden="1" customHeight="1" thickBot="1">
      <c r="A884" s="230"/>
      <c r="B884" s="231"/>
      <c r="C884" s="231"/>
      <c r="D884" s="231"/>
      <c r="E884" s="231"/>
      <c r="F884" s="231"/>
      <c r="G884" s="231"/>
      <c r="H884" s="231"/>
      <c r="I884" s="232"/>
      <c r="J884" s="236"/>
      <c r="K884" s="237"/>
      <c r="L884" s="237"/>
      <c r="M884" s="237"/>
      <c r="N884" s="237"/>
      <c r="O884" s="237"/>
      <c r="P884" s="237"/>
      <c r="Q884" s="237"/>
      <c r="R884" s="237"/>
      <c r="S884" s="237"/>
      <c r="T884" s="237"/>
      <c r="U884" s="237"/>
      <c r="V884" s="237"/>
      <c r="W884" s="237"/>
      <c r="X884" s="237"/>
      <c r="Y884" s="237"/>
      <c r="Z884" s="237"/>
      <c r="AA884" s="237"/>
      <c r="AB884" s="237"/>
      <c r="AC884" s="237"/>
      <c r="AD884" s="237"/>
      <c r="AE884" s="237"/>
      <c r="AF884" s="237"/>
      <c r="AG884" s="237"/>
      <c r="AH884" s="237"/>
      <c r="AI884" s="237"/>
      <c r="AJ884" s="237"/>
      <c r="AK884" s="237"/>
      <c r="AL884" s="237"/>
      <c r="AM884" s="238"/>
      <c r="BH884" s="1" t="s">
        <v>28</v>
      </c>
    </row>
    <row r="885" spans="1:61" ht="9.75" hidden="1" customHeight="1">
      <c r="A885" s="120" t="s">
        <v>248</v>
      </c>
      <c r="B885" s="121"/>
      <c r="C885" s="121"/>
      <c r="D885" s="121"/>
      <c r="E885" s="121"/>
      <c r="F885" s="121"/>
      <c r="G885" s="121"/>
      <c r="H885" s="121"/>
      <c r="I885" s="122"/>
      <c r="J885" s="239"/>
      <c r="K885" s="239"/>
      <c r="L885" s="239"/>
      <c r="M885" s="239"/>
      <c r="N885" s="239"/>
      <c r="O885" s="239"/>
      <c r="P885" s="239"/>
      <c r="Q885" s="239"/>
      <c r="R885" s="239"/>
      <c r="S885" s="239"/>
      <c r="T885" s="239"/>
      <c r="U885" s="239"/>
      <c r="V885" s="239"/>
      <c r="W885" s="239"/>
      <c r="X885" s="239"/>
      <c r="Y885" s="239"/>
      <c r="Z885" s="239"/>
      <c r="AA885" s="239"/>
      <c r="AB885" s="239"/>
      <c r="AC885" s="239"/>
      <c r="AD885" s="239"/>
      <c r="AE885" s="239"/>
      <c r="AF885" s="239"/>
      <c r="AG885" s="239"/>
      <c r="AH885" s="239"/>
      <c r="AI885" s="239"/>
      <c r="AJ885" s="239"/>
      <c r="AK885" s="239"/>
      <c r="AL885" s="239"/>
      <c r="AM885" s="239"/>
      <c r="BG885" s="1" t="s">
        <v>307</v>
      </c>
      <c r="BH885" s="1">
        <v>65</v>
      </c>
      <c r="BI885" s="1" t="str">
        <f>"ITEM"&amp;BH885&amp; BG885 &amp;"="&amp; IF(TRIM($J885)="","",$J885)</f>
        <v>ITEM65#KBN2_17=</v>
      </c>
    </row>
    <row r="886" spans="1:61" ht="9.75" hidden="1" customHeight="1">
      <c r="A886" s="141"/>
      <c r="B886" s="142"/>
      <c r="C886" s="142"/>
      <c r="D886" s="142"/>
      <c r="E886" s="142"/>
      <c r="F886" s="142"/>
      <c r="G886" s="142"/>
      <c r="H886" s="142"/>
      <c r="I886" s="143"/>
      <c r="J886" s="27"/>
      <c r="K886" s="27"/>
      <c r="L886" s="27"/>
      <c r="M886" s="27"/>
      <c r="N886" s="27"/>
      <c r="O886" s="27"/>
      <c r="P886" s="27"/>
      <c r="Q886" s="27"/>
      <c r="R886" s="27"/>
      <c r="S886" s="27"/>
      <c r="T886" s="27"/>
      <c r="U886" s="27"/>
      <c r="V886" s="27"/>
      <c r="W886" s="27"/>
      <c r="X886" s="27"/>
      <c r="Y886" s="27"/>
      <c r="Z886" s="27"/>
      <c r="AA886" s="27"/>
      <c r="AB886" s="27"/>
      <c r="AC886" s="27"/>
      <c r="AD886" s="27"/>
      <c r="AE886" s="27"/>
      <c r="AF886" s="27"/>
      <c r="AG886" s="27"/>
      <c r="AH886" s="27"/>
      <c r="AI886" s="27"/>
      <c r="AJ886" s="27"/>
      <c r="AK886" s="27"/>
      <c r="AL886" s="27"/>
      <c r="AM886" s="27"/>
      <c r="BH886" s="1" t="s">
        <v>28</v>
      </c>
    </row>
    <row r="887" spans="1:61" ht="9.75" hidden="1" customHeight="1">
      <c r="A887" s="120" t="s">
        <v>249</v>
      </c>
      <c r="B887" s="121"/>
      <c r="C887" s="121"/>
      <c r="D887" s="121"/>
      <c r="E887" s="121"/>
      <c r="F887" s="121"/>
      <c r="G887" s="121"/>
      <c r="H887" s="121"/>
      <c r="I887" s="122"/>
      <c r="J887" s="158"/>
      <c r="K887" s="154"/>
      <c r="L887" s="154"/>
      <c r="M887" s="154"/>
      <c r="N887" s="154"/>
      <c r="O887" s="154"/>
      <c r="P887" s="154"/>
      <c r="Q887" s="154"/>
      <c r="R887" s="154"/>
      <c r="S887" s="154"/>
      <c r="T887" s="154"/>
      <c r="U887" s="154"/>
      <c r="V887" s="154" t="s">
        <v>36</v>
      </c>
      <c r="W887" s="154"/>
      <c r="X887" s="154"/>
      <c r="Y887" s="154"/>
      <c r="Z887" s="154"/>
      <c r="AA887" s="154"/>
      <c r="AB887" s="154"/>
      <c r="AC887" s="154"/>
      <c r="AD887" s="154"/>
      <c r="AE887" s="154"/>
      <c r="AF887" s="154"/>
      <c r="AG887" s="154"/>
      <c r="AH887" s="154"/>
      <c r="AI887" s="154"/>
      <c r="AJ887" s="154"/>
      <c r="AK887" s="154"/>
      <c r="AL887" s="154"/>
      <c r="AM887" s="155"/>
      <c r="BE887" s="1" t="str">
        <f ca="1">MID(CELL("address",$CG$2),2,2)</f>
        <v>CG</v>
      </c>
      <c r="BF887" s="1" t="str">
        <f>IF(TRIM($K888)="","",IF(ISERROR(MATCH($K888,$CG$3:$CG$4,0)),"INPUT_ERROR",MATCH($K888,$CG$3:$CG$4,0)))</f>
        <v/>
      </c>
      <c r="BG887" s="1" t="s">
        <v>307</v>
      </c>
      <c r="BH887" s="1">
        <v>66</v>
      </c>
      <c r="BI887" s="1" t="str">
        <f>"ITEM"&amp; BH887&amp; BG887 &amp;"="&amp; $BF887</f>
        <v>ITEM66#KBN2_17=</v>
      </c>
    </row>
    <row r="888" spans="1:61" ht="9.75" hidden="1" customHeight="1">
      <c r="A888" s="141"/>
      <c r="B888" s="142"/>
      <c r="C888" s="142"/>
      <c r="D888" s="142"/>
      <c r="E888" s="142"/>
      <c r="F888" s="142"/>
      <c r="G888" s="142"/>
      <c r="H888" s="142"/>
      <c r="I888" s="143"/>
      <c r="J888" s="144" t="s">
        <v>37</v>
      </c>
      <c r="K888" s="145"/>
      <c r="L888" s="145"/>
      <c r="M888" s="145"/>
      <c r="N888" s="145"/>
      <c r="O888" s="145"/>
      <c r="P888" s="145"/>
      <c r="Q888" s="145"/>
      <c r="R888" s="145"/>
      <c r="S888" s="145"/>
      <c r="T888" s="82" t="s">
        <v>38</v>
      </c>
      <c r="U888" s="82"/>
      <c r="V888" s="82" t="s">
        <v>250</v>
      </c>
      <c r="W888" s="82"/>
      <c r="X888" s="82"/>
      <c r="Y888" s="82"/>
      <c r="Z888" s="82"/>
      <c r="AA888" s="82"/>
      <c r="AB888" s="82"/>
      <c r="AC888" s="82"/>
      <c r="AD888" s="82"/>
      <c r="AE888" s="82"/>
      <c r="AF888" s="82"/>
      <c r="AG888" s="82"/>
      <c r="AH888" s="82"/>
      <c r="AI888" s="82"/>
      <c r="AJ888" s="82"/>
      <c r="AK888" s="82"/>
      <c r="AL888" s="82"/>
      <c r="AM888" s="138"/>
    </row>
    <row r="889" spans="1:61" ht="9.75" hidden="1" customHeight="1">
      <c r="A889" s="141"/>
      <c r="B889" s="142"/>
      <c r="C889" s="142"/>
      <c r="D889" s="142"/>
      <c r="E889" s="142"/>
      <c r="F889" s="142"/>
      <c r="G889" s="142"/>
      <c r="H889" s="142"/>
      <c r="I889" s="143"/>
      <c r="J889" s="144"/>
      <c r="K889" s="145"/>
      <c r="L889" s="145"/>
      <c r="M889" s="145"/>
      <c r="N889" s="145"/>
      <c r="O889" s="145"/>
      <c r="P889" s="145"/>
      <c r="Q889" s="145"/>
      <c r="R889" s="145"/>
      <c r="S889" s="145"/>
      <c r="T889" s="82"/>
      <c r="U889" s="82"/>
      <c r="V889" s="82" t="s">
        <v>251</v>
      </c>
      <c r="W889" s="82"/>
      <c r="X889" s="82"/>
      <c r="Y889" s="82"/>
      <c r="Z889" s="82"/>
      <c r="AA889" s="82"/>
      <c r="AB889" s="82"/>
      <c r="AC889" s="82"/>
      <c r="AD889" s="82"/>
      <c r="AE889" s="82"/>
      <c r="AF889" s="82"/>
      <c r="AG889" s="82"/>
      <c r="AH889" s="82"/>
      <c r="AI889" s="82"/>
      <c r="AJ889" s="82"/>
      <c r="AK889" s="82"/>
      <c r="AL889" s="82"/>
      <c r="AM889" s="138"/>
    </row>
    <row r="890" spans="1:61" ht="9.75" hidden="1" customHeight="1">
      <c r="A890" s="141"/>
      <c r="B890" s="142"/>
      <c r="C890" s="142"/>
      <c r="D890" s="142"/>
      <c r="E890" s="142"/>
      <c r="F890" s="142"/>
      <c r="G890" s="142"/>
      <c r="H890" s="142"/>
      <c r="I890" s="143"/>
      <c r="J890" s="157"/>
      <c r="K890" s="98"/>
      <c r="L890" s="98"/>
      <c r="M890" s="98"/>
      <c r="N890" s="98"/>
      <c r="O890" s="98"/>
      <c r="P890" s="98"/>
      <c r="Q890" s="98"/>
      <c r="R890" s="98"/>
      <c r="S890" s="98"/>
      <c r="T890" s="98"/>
      <c r="U890" s="98"/>
      <c r="V890" s="98"/>
      <c r="W890" s="98"/>
      <c r="X890" s="98"/>
      <c r="Y890" s="98"/>
      <c r="Z890" s="98"/>
      <c r="AA890" s="98"/>
      <c r="AB890" s="98"/>
      <c r="AC890" s="98"/>
      <c r="AD890" s="98"/>
      <c r="AE890" s="98"/>
      <c r="AF890" s="98"/>
      <c r="AG890" s="98"/>
      <c r="AH890" s="98"/>
      <c r="AI890" s="98"/>
      <c r="AJ890" s="98"/>
      <c r="AK890" s="98"/>
      <c r="AL890" s="98"/>
      <c r="AM890" s="156"/>
    </row>
    <row r="891" spans="1:61" ht="9.75" hidden="1" customHeight="1">
      <c r="A891" s="141"/>
      <c r="B891" s="142"/>
      <c r="C891" s="143"/>
      <c r="D891" s="120" t="s">
        <v>252</v>
      </c>
      <c r="E891" s="121"/>
      <c r="F891" s="121"/>
      <c r="G891" s="121"/>
      <c r="H891" s="121"/>
      <c r="I891" s="122"/>
      <c r="J891" s="158"/>
      <c r="K891" s="154"/>
      <c r="L891" s="154"/>
      <c r="M891" s="154"/>
      <c r="N891" s="154"/>
      <c r="O891" s="154"/>
      <c r="P891" s="154"/>
      <c r="Q891" s="154"/>
      <c r="R891" s="154"/>
      <c r="S891" s="154"/>
      <c r="T891" s="154"/>
      <c r="U891" s="154"/>
      <c r="V891" s="154" t="s">
        <v>36</v>
      </c>
      <c r="W891" s="154"/>
      <c r="X891" s="154"/>
      <c r="Y891" s="154"/>
      <c r="Z891" s="154"/>
      <c r="AA891" s="154"/>
      <c r="AB891" s="154"/>
      <c r="AC891" s="154"/>
      <c r="AD891" s="154"/>
      <c r="AE891" s="154"/>
      <c r="AF891" s="154"/>
      <c r="AG891" s="154"/>
      <c r="AH891" s="154"/>
      <c r="AI891" s="154"/>
      <c r="AJ891" s="154"/>
      <c r="AK891" s="154"/>
      <c r="AL891" s="154"/>
      <c r="AM891" s="155"/>
      <c r="BE891" s="1" t="str">
        <f ca="1">MID(CELL("address",$CB$2),2,2)</f>
        <v>CB</v>
      </c>
      <c r="BF891" s="1" t="str">
        <f>IF(TRIM($K893)="","",IF(ISERROR(MATCH($K893,$CB$3:$CB$7,0)),"INPUT_ERROR",MATCH($K893,$CB$3:$CB$7,0)))</f>
        <v/>
      </c>
      <c r="BG891" s="1" t="s">
        <v>307</v>
      </c>
      <c r="BH891" s="1">
        <v>67</v>
      </c>
      <c r="BI891" s="1" t="str">
        <f>"ITEM"&amp; BH891&amp; BG891 &amp;"="&amp; $BF891</f>
        <v>ITEM67#KBN2_17=</v>
      </c>
    </row>
    <row r="892" spans="1:61" ht="9.75" hidden="1" customHeight="1">
      <c r="A892" s="141"/>
      <c r="B892" s="142"/>
      <c r="C892" s="143"/>
      <c r="D892" s="141"/>
      <c r="E892" s="142"/>
      <c r="F892" s="142"/>
      <c r="G892" s="142"/>
      <c r="H892" s="142"/>
      <c r="I892" s="143"/>
      <c r="J892" s="189"/>
      <c r="K892" s="82"/>
      <c r="L892" s="82"/>
      <c r="M892" s="82"/>
      <c r="N892" s="82"/>
      <c r="O892" s="82"/>
      <c r="P892" s="82"/>
      <c r="Q892" s="82"/>
      <c r="R892" s="82"/>
      <c r="S892" s="82"/>
      <c r="T892" s="82"/>
      <c r="U892" s="82"/>
      <c r="V892" s="82" t="s">
        <v>163</v>
      </c>
      <c r="W892" s="82"/>
      <c r="X892" s="82"/>
      <c r="Y892" s="82"/>
      <c r="Z892" s="82"/>
      <c r="AA892" s="82"/>
      <c r="AB892" s="82"/>
      <c r="AC892" s="82"/>
      <c r="AD892" s="82"/>
      <c r="AE892" s="82"/>
      <c r="AF892" s="82"/>
      <c r="AG892" s="82"/>
      <c r="AH892" s="82"/>
      <c r="AI892" s="82"/>
      <c r="AJ892" s="82"/>
      <c r="AK892" s="82"/>
      <c r="AL892" s="82"/>
      <c r="AM892" s="138"/>
      <c r="BH892" s="1" t="s">
        <v>28</v>
      </c>
    </row>
    <row r="893" spans="1:61" ht="9.75" hidden="1" customHeight="1">
      <c r="A893" s="141"/>
      <c r="B893" s="142"/>
      <c r="C893" s="143"/>
      <c r="D893" s="141"/>
      <c r="E893" s="142"/>
      <c r="F893" s="142"/>
      <c r="G893" s="142"/>
      <c r="H893" s="142"/>
      <c r="I893" s="143"/>
      <c r="J893" s="144" t="s">
        <v>37</v>
      </c>
      <c r="K893" s="145"/>
      <c r="L893" s="145"/>
      <c r="M893" s="145"/>
      <c r="N893" s="145"/>
      <c r="O893" s="145"/>
      <c r="P893" s="145"/>
      <c r="Q893" s="145"/>
      <c r="R893" s="145"/>
      <c r="S893" s="145"/>
      <c r="T893" s="82" t="s">
        <v>38</v>
      </c>
      <c r="U893" s="82"/>
      <c r="V893" s="82" t="s">
        <v>253</v>
      </c>
      <c r="W893" s="82"/>
      <c r="X893" s="82"/>
      <c r="Y893" s="82"/>
      <c r="Z893" s="82"/>
      <c r="AA893" s="82"/>
      <c r="AB893" s="82"/>
      <c r="AC893" s="82"/>
      <c r="AD893" s="82"/>
      <c r="AE893" s="82"/>
      <c r="AF893" s="82"/>
      <c r="AG893" s="82"/>
      <c r="AH893" s="82"/>
      <c r="AI893" s="82"/>
      <c r="AJ893" s="82"/>
      <c r="AK893" s="82"/>
      <c r="AL893" s="82"/>
      <c r="AM893" s="138"/>
      <c r="BH893" s="1" t="s">
        <v>28</v>
      </c>
    </row>
    <row r="894" spans="1:61" ht="9.75" hidden="1" customHeight="1">
      <c r="A894" s="141"/>
      <c r="B894" s="142"/>
      <c r="C894" s="143"/>
      <c r="D894" s="141"/>
      <c r="E894" s="142"/>
      <c r="F894" s="142"/>
      <c r="G894" s="142"/>
      <c r="H894" s="142"/>
      <c r="I894" s="143"/>
      <c r="J894" s="144"/>
      <c r="K894" s="145"/>
      <c r="L894" s="145"/>
      <c r="M894" s="145"/>
      <c r="N894" s="145"/>
      <c r="O894" s="145"/>
      <c r="P894" s="145"/>
      <c r="Q894" s="145"/>
      <c r="R894" s="145"/>
      <c r="S894" s="145"/>
      <c r="T894" s="82"/>
      <c r="U894" s="82"/>
      <c r="V894" s="82" t="s">
        <v>254</v>
      </c>
      <c r="W894" s="82"/>
      <c r="X894" s="82"/>
      <c r="Y894" s="82"/>
      <c r="Z894" s="82"/>
      <c r="AA894" s="82"/>
      <c r="AB894" s="82"/>
      <c r="AC894" s="82"/>
      <c r="AD894" s="82"/>
      <c r="AE894" s="82"/>
      <c r="AF894" s="82"/>
      <c r="AG894" s="82"/>
      <c r="AH894" s="82"/>
      <c r="AI894" s="82"/>
      <c r="AJ894" s="82"/>
      <c r="AK894" s="82"/>
      <c r="AL894" s="82"/>
      <c r="AM894" s="138"/>
      <c r="BH894" s="1" t="s">
        <v>28</v>
      </c>
    </row>
    <row r="895" spans="1:61" ht="9.75" hidden="1" customHeight="1">
      <c r="A895" s="141"/>
      <c r="B895" s="142"/>
      <c r="C895" s="143"/>
      <c r="D895" s="141"/>
      <c r="E895" s="142"/>
      <c r="F895" s="142"/>
      <c r="G895" s="142"/>
      <c r="H895" s="142"/>
      <c r="I895" s="143"/>
      <c r="J895" s="189"/>
      <c r="K895" s="82"/>
      <c r="L895" s="82"/>
      <c r="M895" s="82"/>
      <c r="N895" s="82"/>
      <c r="O895" s="82"/>
      <c r="P895" s="82"/>
      <c r="Q895" s="82"/>
      <c r="R895" s="82"/>
      <c r="S895" s="82"/>
      <c r="T895" s="82"/>
      <c r="U895" s="82"/>
      <c r="V895" s="82" t="s">
        <v>255</v>
      </c>
      <c r="W895" s="82"/>
      <c r="X895" s="82"/>
      <c r="Y895" s="82"/>
      <c r="Z895" s="82"/>
      <c r="AA895" s="82"/>
      <c r="AB895" s="82"/>
      <c r="AC895" s="82"/>
      <c r="AD895" s="82"/>
      <c r="AE895" s="82"/>
      <c r="AF895" s="82"/>
      <c r="AG895" s="82"/>
      <c r="AH895" s="82"/>
      <c r="AI895" s="82"/>
      <c r="AJ895" s="82"/>
      <c r="AK895" s="82"/>
      <c r="AL895" s="82"/>
      <c r="AM895" s="138"/>
      <c r="BH895" s="1" t="s">
        <v>28</v>
      </c>
    </row>
    <row r="896" spans="1:61" ht="9.75" hidden="1" customHeight="1">
      <c r="A896" s="141"/>
      <c r="B896" s="142"/>
      <c r="C896" s="143"/>
      <c r="D896" s="123"/>
      <c r="E896" s="124"/>
      <c r="F896" s="124"/>
      <c r="G896" s="124"/>
      <c r="H896" s="124"/>
      <c r="I896" s="125"/>
      <c r="J896" s="157"/>
      <c r="K896" s="98"/>
      <c r="L896" s="98"/>
      <c r="M896" s="98"/>
      <c r="N896" s="98"/>
      <c r="O896" s="98"/>
      <c r="P896" s="98"/>
      <c r="Q896" s="98"/>
      <c r="R896" s="98"/>
      <c r="S896" s="98"/>
      <c r="T896" s="98"/>
      <c r="U896" s="98"/>
      <c r="V896" s="98" t="s">
        <v>256</v>
      </c>
      <c r="W896" s="98"/>
      <c r="X896" s="98"/>
      <c r="Y896" s="98"/>
      <c r="Z896" s="98"/>
      <c r="AA896" s="98"/>
      <c r="AB896" s="98"/>
      <c r="AC896" s="98"/>
      <c r="AD896" s="98"/>
      <c r="AE896" s="98"/>
      <c r="AF896" s="98"/>
      <c r="AG896" s="98"/>
      <c r="AH896" s="98"/>
      <c r="AI896" s="98"/>
      <c r="AJ896" s="98"/>
      <c r="AK896" s="98"/>
      <c r="AL896" s="98"/>
      <c r="AM896" s="156"/>
      <c r="BH896" s="1" t="s">
        <v>28</v>
      </c>
    </row>
    <row r="897" spans="1:61" ht="9.75" hidden="1" customHeight="1">
      <c r="A897" s="141"/>
      <c r="B897" s="142"/>
      <c r="C897" s="143"/>
      <c r="D897" s="120" t="s">
        <v>257</v>
      </c>
      <c r="E897" s="121"/>
      <c r="F897" s="121"/>
      <c r="G897" s="121"/>
      <c r="H897" s="121"/>
      <c r="I897" s="122"/>
      <c r="J897" s="136"/>
      <c r="K897" s="126"/>
      <c r="L897" s="126"/>
      <c r="M897" s="126"/>
      <c r="N897" s="126"/>
      <c r="O897" s="126"/>
      <c r="P897" s="126"/>
      <c r="Q897" s="126"/>
      <c r="R897" s="126"/>
      <c r="S897" s="126"/>
      <c r="T897" s="126"/>
      <c r="U897" s="126"/>
      <c r="V897" s="126"/>
      <c r="W897" s="126"/>
      <c r="X897" s="126"/>
      <c r="Y897" s="126"/>
      <c r="Z897" s="126"/>
      <c r="AA897" s="126"/>
      <c r="AB897" s="126"/>
      <c r="AC897" s="126"/>
      <c r="AD897" s="126"/>
      <c r="AE897" s="126"/>
      <c r="AF897" s="126"/>
      <c r="AG897" s="126"/>
      <c r="AH897" s="126"/>
      <c r="AI897" s="126"/>
      <c r="AJ897" s="126"/>
      <c r="AK897" s="126"/>
      <c r="AL897" s="126"/>
      <c r="AM897" s="127"/>
      <c r="BG897" s="1" t="s">
        <v>307</v>
      </c>
      <c r="BH897" s="1">
        <v>68</v>
      </c>
      <c r="BI897" s="1" t="str">
        <f>"ITEM"&amp;BH897&amp; BG897 &amp;"="&amp; IF(TRIM($J897)="","",$J897)</f>
        <v>ITEM68#KBN2_17=</v>
      </c>
    </row>
    <row r="898" spans="1:61" ht="9.75" hidden="1" customHeight="1">
      <c r="A898" s="141"/>
      <c r="B898" s="142"/>
      <c r="C898" s="143"/>
      <c r="D898" s="141"/>
      <c r="E898" s="142"/>
      <c r="F898" s="142"/>
      <c r="G898" s="142"/>
      <c r="H898" s="142"/>
      <c r="I898" s="143"/>
      <c r="J898" s="150"/>
      <c r="K898" s="151"/>
      <c r="L898" s="151"/>
      <c r="M898" s="151"/>
      <c r="N898" s="151"/>
      <c r="O898" s="151"/>
      <c r="P898" s="151"/>
      <c r="Q898" s="151"/>
      <c r="R898" s="151"/>
      <c r="S898" s="151"/>
      <c r="T898" s="151"/>
      <c r="U898" s="151"/>
      <c r="V898" s="151"/>
      <c r="W898" s="151"/>
      <c r="X898" s="151"/>
      <c r="Y898" s="151"/>
      <c r="Z898" s="151"/>
      <c r="AA898" s="151"/>
      <c r="AB898" s="151"/>
      <c r="AC898" s="151"/>
      <c r="AD898" s="151"/>
      <c r="AE898" s="151"/>
      <c r="AF898" s="151"/>
      <c r="AG898" s="151"/>
      <c r="AH898" s="151"/>
      <c r="AI898" s="151"/>
      <c r="AJ898" s="151"/>
      <c r="AK898" s="151"/>
      <c r="AL898" s="151"/>
      <c r="AM898" s="152"/>
      <c r="BH898" s="1" t="s">
        <v>28</v>
      </c>
    </row>
    <row r="899" spans="1:61" ht="9.75" hidden="1" customHeight="1">
      <c r="A899" s="141"/>
      <c r="B899" s="142"/>
      <c r="C899" s="143"/>
      <c r="D899" s="123"/>
      <c r="E899" s="124"/>
      <c r="F899" s="124"/>
      <c r="G899" s="124"/>
      <c r="H899" s="124"/>
      <c r="I899" s="125"/>
      <c r="J899" s="150"/>
      <c r="K899" s="151"/>
      <c r="L899" s="151"/>
      <c r="M899" s="151"/>
      <c r="N899" s="151"/>
      <c r="O899" s="151"/>
      <c r="P899" s="151"/>
      <c r="Q899" s="151"/>
      <c r="R899" s="151"/>
      <c r="S899" s="151"/>
      <c r="T899" s="151"/>
      <c r="U899" s="151"/>
      <c r="V899" s="151"/>
      <c r="W899" s="151"/>
      <c r="X899" s="151"/>
      <c r="Y899" s="151"/>
      <c r="Z899" s="151"/>
      <c r="AA899" s="151"/>
      <c r="AB899" s="151"/>
      <c r="AC899" s="151"/>
      <c r="AD899" s="151"/>
      <c r="AE899" s="151"/>
      <c r="AF899" s="151"/>
      <c r="AG899" s="151"/>
      <c r="AH899" s="151"/>
      <c r="AI899" s="151"/>
      <c r="AJ899" s="151"/>
      <c r="AK899" s="151"/>
      <c r="AL899" s="151"/>
      <c r="AM899" s="152"/>
    </row>
    <row r="900" spans="1:61" ht="9.75" hidden="1" customHeight="1">
      <c r="A900" s="141"/>
      <c r="B900" s="142"/>
      <c r="C900" s="143"/>
      <c r="D900" s="120" t="s">
        <v>199</v>
      </c>
      <c r="E900" s="121"/>
      <c r="F900" s="121"/>
      <c r="G900" s="121"/>
      <c r="H900" s="121"/>
      <c r="I900" s="122"/>
      <c r="J900" s="136"/>
      <c r="K900" s="126"/>
      <c r="L900" s="126"/>
      <c r="M900" s="126"/>
      <c r="N900" s="126"/>
      <c r="O900" s="126"/>
      <c r="P900" s="126"/>
      <c r="Q900" s="126"/>
      <c r="R900" s="126"/>
      <c r="S900" s="126"/>
      <c r="T900" s="126"/>
      <c r="U900" s="126"/>
      <c r="V900" s="126"/>
      <c r="W900" s="126"/>
      <c r="X900" s="126"/>
      <c r="Y900" s="126"/>
      <c r="Z900" s="126"/>
      <c r="AA900" s="126"/>
      <c r="AB900" s="126"/>
      <c r="AC900" s="126"/>
      <c r="AD900" s="126"/>
      <c r="AE900" s="126"/>
      <c r="AF900" s="126"/>
      <c r="AG900" s="126"/>
      <c r="AH900" s="126"/>
      <c r="AI900" s="126"/>
      <c r="AJ900" s="126"/>
      <c r="AK900" s="126"/>
      <c r="AL900" s="126"/>
      <c r="AM900" s="127"/>
      <c r="BG900" s="1" t="s">
        <v>307</v>
      </c>
      <c r="BH900" s="1">
        <v>69</v>
      </c>
      <c r="BI900" s="1" t="str">
        <f>"ITEM"&amp;BH900&amp; BG900 &amp;"="&amp; IF(TRIM($J900)="","",$J900)</f>
        <v>ITEM69#KBN2_17=</v>
      </c>
    </row>
    <row r="901" spans="1:61" ht="9.75" hidden="1" customHeight="1">
      <c r="A901" s="141"/>
      <c r="B901" s="142"/>
      <c r="C901" s="143"/>
      <c r="D901" s="141"/>
      <c r="E901" s="142"/>
      <c r="F901" s="142"/>
      <c r="G901" s="142"/>
      <c r="H901" s="142"/>
      <c r="I901" s="143"/>
      <c r="J901" s="150"/>
      <c r="K901" s="151"/>
      <c r="L901" s="151"/>
      <c r="M901" s="151"/>
      <c r="N901" s="151"/>
      <c r="O901" s="151"/>
      <c r="P901" s="151"/>
      <c r="Q901" s="151"/>
      <c r="R901" s="151"/>
      <c r="S901" s="151"/>
      <c r="T901" s="151"/>
      <c r="U901" s="151"/>
      <c r="V901" s="151"/>
      <c r="W901" s="151"/>
      <c r="X901" s="151"/>
      <c r="Y901" s="151"/>
      <c r="Z901" s="151"/>
      <c r="AA901" s="151"/>
      <c r="AB901" s="151"/>
      <c r="AC901" s="151"/>
      <c r="AD901" s="151"/>
      <c r="AE901" s="151"/>
      <c r="AF901" s="151"/>
      <c r="AG901" s="151"/>
      <c r="AH901" s="151"/>
      <c r="AI901" s="151"/>
      <c r="AJ901" s="151"/>
      <c r="AK901" s="151"/>
      <c r="AL901" s="151"/>
      <c r="AM901" s="152"/>
      <c r="BH901" s="1" t="s">
        <v>28</v>
      </c>
    </row>
    <row r="902" spans="1:61" ht="9.75" hidden="1" customHeight="1">
      <c r="A902" s="123"/>
      <c r="B902" s="124"/>
      <c r="C902" s="125"/>
      <c r="D902" s="123"/>
      <c r="E902" s="124"/>
      <c r="F902" s="124"/>
      <c r="G902" s="124"/>
      <c r="H902" s="124"/>
      <c r="I902" s="125"/>
      <c r="J902" s="137"/>
      <c r="K902" s="128"/>
      <c r="L902" s="128"/>
      <c r="M902" s="128"/>
      <c r="N902" s="128"/>
      <c r="O902" s="128"/>
      <c r="P902" s="128"/>
      <c r="Q902" s="128"/>
      <c r="R902" s="128"/>
      <c r="S902" s="128"/>
      <c r="T902" s="128"/>
      <c r="U902" s="128"/>
      <c r="V902" s="128"/>
      <c r="W902" s="128"/>
      <c r="X902" s="128"/>
      <c r="Y902" s="128"/>
      <c r="Z902" s="128"/>
      <c r="AA902" s="128"/>
      <c r="AB902" s="128"/>
      <c r="AC902" s="128"/>
      <c r="AD902" s="128"/>
      <c r="AE902" s="128"/>
      <c r="AF902" s="128"/>
      <c r="AG902" s="128"/>
      <c r="AH902" s="128"/>
      <c r="AI902" s="128"/>
      <c r="AJ902" s="128"/>
      <c r="AK902" s="128"/>
      <c r="AL902" s="128"/>
      <c r="AM902" s="129"/>
    </row>
    <row r="903" spans="1:61" ht="9.75" hidden="1" customHeight="1">
      <c r="A903" s="120" t="s">
        <v>258</v>
      </c>
      <c r="B903" s="121"/>
      <c r="C903" s="121"/>
      <c r="D903" s="121"/>
      <c r="E903" s="121"/>
      <c r="F903" s="121"/>
      <c r="G903" s="121"/>
      <c r="H903" s="121"/>
      <c r="I903" s="122"/>
      <c r="J903" s="158"/>
      <c r="K903" s="154"/>
      <c r="L903" s="154"/>
      <c r="M903" s="154"/>
      <c r="N903" s="154"/>
      <c r="O903" s="154"/>
      <c r="P903" s="154"/>
      <c r="Q903" s="154"/>
      <c r="R903" s="154"/>
      <c r="S903" s="154"/>
      <c r="T903" s="154"/>
      <c r="U903" s="154"/>
      <c r="V903" s="154" t="s">
        <v>36</v>
      </c>
      <c r="W903" s="154"/>
      <c r="X903" s="154"/>
      <c r="Y903" s="154"/>
      <c r="Z903" s="154"/>
      <c r="AA903" s="154"/>
      <c r="AB903" s="154"/>
      <c r="AC903" s="154"/>
      <c r="AD903" s="154"/>
      <c r="AE903" s="154"/>
      <c r="AF903" s="154"/>
      <c r="AG903" s="154"/>
      <c r="AH903" s="154"/>
      <c r="AI903" s="154"/>
      <c r="AJ903" s="154"/>
      <c r="AK903" s="154"/>
      <c r="AL903" s="154"/>
      <c r="AM903" s="155"/>
      <c r="BE903" s="1" t="str">
        <f ca="1">MID(CELL("address",$CH$2),2,2)</f>
        <v>CH</v>
      </c>
      <c r="BF903" s="1" t="str">
        <f>IF(TRIM($K904)="","",IF(ISERROR(MATCH($K904,$CH$3:$CH$8,0)),"INPUT_ERROR",MATCH($K904,$CH$3:$CH$8,0)))</f>
        <v/>
      </c>
      <c r="BG903" s="1" t="s">
        <v>307</v>
      </c>
      <c r="BH903" s="1">
        <v>70</v>
      </c>
      <c r="BI903" s="1" t="str">
        <f>"ITEM"&amp; BH903&amp; BG903 &amp;"="&amp; $BF903</f>
        <v>ITEM70#KBN2_17=</v>
      </c>
    </row>
    <row r="904" spans="1:61" ht="9.75" hidden="1" customHeight="1">
      <c r="A904" s="141"/>
      <c r="B904" s="142"/>
      <c r="C904" s="142"/>
      <c r="D904" s="142"/>
      <c r="E904" s="142"/>
      <c r="F904" s="142"/>
      <c r="G904" s="142"/>
      <c r="H904" s="142"/>
      <c r="I904" s="143"/>
      <c r="J904" s="144" t="s">
        <v>37</v>
      </c>
      <c r="K904" s="145"/>
      <c r="L904" s="145"/>
      <c r="M904" s="145"/>
      <c r="N904" s="145"/>
      <c r="O904" s="145"/>
      <c r="P904" s="145"/>
      <c r="Q904" s="145"/>
      <c r="R904" s="145"/>
      <c r="S904" s="145"/>
      <c r="T904" s="82" t="s">
        <v>38</v>
      </c>
      <c r="U904" s="82"/>
      <c r="V904" s="82" t="s">
        <v>259</v>
      </c>
      <c r="W904" s="82"/>
      <c r="X904" s="82"/>
      <c r="Y904" s="82"/>
      <c r="Z904" s="82"/>
      <c r="AA904" s="82"/>
      <c r="AB904" s="82"/>
      <c r="AC904" s="82"/>
      <c r="AD904" s="82"/>
      <c r="AE904" s="82" t="s">
        <v>260</v>
      </c>
      <c r="AF904" s="82"/>
      <c r="AG904" s="82"/>
      <c r="AH904" s="82"/>
      <c r="AI904" s="82"/>
      <c r="AJ904" s="82"/>
      <c r="AK904" s="82"/>
      <c r="AL904" s="82"/>
      <c r="AM904" s="138"/>
      <c r="BH904" s="1" t="s">
        <v>28</v>
      </c>
    </row>
    <row r="905" spans="1:61" ht="9.75" hidden="1" customHeight="1">
      <c r="A905" s="141"/>
      <c r="B905" s="142"/>
      <c r="C905" s="142"/>
      <c r="D905" s="142"/>
      <c r="E905" s="142"/>
      <c r="F905" s="142"/>
      <c r="G905" s="142"/>
      <c r="H905" s="142"/>
      <c r="I905" s="143"/>
      <c r="J905" s="144"/>
      <c r="K905" s="145"/>
      <c r="L905" s="145"/>
      <c r="M905" s="145"/>
      <c r="N905" s="145"/>
      <c r="O905" s="145"/>
      <c r="P905" s="145"/>
      <c r="Q905" s="145"/>
      <c r="R905" s="145"/>
      <c r="S905" s="145"/>
      <c r="T905" s="82"/>
      <c r="U905" s="82"/>
      <c r="V905" s="82" t="s">
        <v>261</v>
      </c>
      <c r="W905" s="82"/>
      <c r="X905" s="82"/>
      <c r="Y905" s="82"/>
      <c r="Z905" s="82"/>
      <c r="AA905" s="82"/>
      <c r="AB905" s="82"/>
      <c r="AC905" s="82"/>
      <c r="AD905" s="82"/>
      <c r="AE905" s="82" t="s">
        <v>262</v>
      </c>
      <c r="AF905" s="82"/>
      <c r="AG905" s="82"/>
      <c r="AH905" s="82"/>
      <c r="AI905" s="82"/>
      <c r="AJ905" s="82"/>
      <c r="AK905" s="82"/>
      <c r="AL905" s="82"/>
      <c r="AM905" s="138"/>
      <c r="BH905" s="1" t="s">
        <v>28</v>
      </c>
    </row>
    <row r="906" spans="1:61" ht="9.75" hidden="1" customHeight="1">
      <c r="A906" s="141"/>
      <c r="B906" s="142"/>
      <c r="C906" s="142"/>
      <c r="D906" s="142"/>
      <c r="E906" s="142"/>
      <c r="F906" s="142"/>
      <c r="G906" s="142"/>
      <c r="H906" s="142"/>
      <c r="I906" s="143"/>
      <c r="J906" s="157"/>
      <c r="K906" s="98"/>
      <c r="L906" s="98"/>
      <c r="M906" s="98"/>
      <c r="N906" s="98"/>
      <c r="O906" s="98"/>
      <c r="P906" s="98"/>
      <c r="Q906" s="98"/>
      <c r="R906" s="98"/>
      <c r="S906" s="98"/>
      <c r="T906" s="98"/>
      <c r="U906" s="98"/>
      <c r="V906" s="98" t="s">
        <v>231</v>
      </c>
      <c r="W906" s="98"/>
      <c r="X906" s="98"/>
      <c r="Y906" s="98"/>
      <c r="Z906" s="98"/>
      <c r="AA906" s="98"/>
      <c r="AB906" s="98"/>
      <c r="AC906" s="98"/>
      <c r="AD906" s="98"/>
      <c r="AE906" s="98" t="s">
        <v>232</v>
      </c>
      <c r="AF906" s="98"/>
      <c r="AG906" s="98"/>
      <c r="AH906" s="98"/>
      <c r="AI906" s="98"/>
      <c r="AJ906" s="98"/>
      <c r="AK906" s="98"/>
      <c r="AL906" s="98"/>
      <c r="AM906" s="156"/>
      <c r="BH906" s="1" t="s">
        <v>28</v>
      </c>
    </row>
    <row r="907" spans="1:61" ht="9.75" hidden="1" customHeight="1">
      <c r="A907" s="120" t="s">
        <v>263</v>
      </c>
      <c r="B907" s="121"/>
      <c r="C907" s="121"/>
      <c r="D907" s="121"/>
      <c r="E907" s="121"/>
      <c r="F907" s="121"/>
      <c r="G907" s="121"/>
      <c r="H907" s="121"/>
      <c r="I907" s="121"/>
      <c r="J907" s="216" t="s">
        <v>37</v>
      </c>
      <c r="K907" s="217"/>
      <c r="L907" s="154" t="s">
        <v>216</v>
      </c>
      <c r="M907" s="154"/>
      <c r="N907" s="154"/>
      <c r="O907" s="154"/>
      <c r="P907" s="154"/>
      <c r="Q907" s="221" t="s">
        <v>37</v>
      </c>
      <c r="R907" s="217"/>
      <c r="S907" s="154" t="s">
        <v>215</v>
      </c>
      <c r="T907" s="154"/>
      <c r="U907" s="154"/>
      <c r="V907" s="154"/>
      <c r="W907" s="221" t="s">
        <v>37</v>
      </c>
      <c r="X907" s="217"/>
      <c r="Y907" s="83" t="s">
        <v>264</v>
      </c>
      <c r="Z907" s="83"/>
      <c r="AA907" s="83"/>
      <c r="AB907" s="83"/>
      <c r="AC907" s="83"/>
      <c r="AD907" s="83"/>
      <c r="AE907" s="83"/>
      <c r="AF907" s="83"/>
      <c r="AG907" s="83"/>
      <c r="AH907" s="83"/>
      <c r="AI907" s="83"/>
      <c r="AJ907" s="83"/>
      <c r="AK907" s="83"/>
      <c r="AL907" s="83"/>
      <c r="AM907" s="251"/>
      <c r="BF907" s="1" t="b">
        <f>IF($K907="○",TRUE,IF($K907="",FALSE,"INPUT_ERROR"))</f>
        <v>0</v>
      </c>
      <c r="BG907" s="1" t="s">
        <v>307</v>
      </c>
      <c r="BH907" s="1">
        <v>71</v>
      </c>
      <c r="BI907" s="1" t="str">
        <f t="shared" ref="BI907:BI912" si="18">"ITEM"&amp; BH907&amp; BG907 &amp;"="&amp; $BF907</f>
        <v>ITEM71#KBN2_17=FALSE</v>
      </c>
    </row>
    <row r="908" spans="1:61" ht="9.75" hidden="1" customHeight="1">
      <c r="A908" s="141"/>
      <c r="B908" s="142"/>
      <c r="C908" s="142"/>
      <c r="D908" s="142"/>
      <c r="E908" s="142"/>
      <c r="F908" s="142"/>
      <c r="G908" s="142"/>
      <c r="H908" s="142"/>
      <c r="I908" s="142"/>
      <c r="J908" s="144"/>
      <c r="K908" s="159"/>
      <c r="L908" s="82"/>
      <c r="M908" s="82"/>
      <c r="N908" s="82"/>
      <c r="O908" s="82"/>
      <c r="P908" s="82"/>
      <c r="Q908" s="160"/>
      <c r="R908" s="159"/>
      <c r="S908" s="82"/>
      <c r="T908" s="82"/>
      <c r="U908" s="82"/>
      <c r="V908" s="82"/>
      <c r="W908" s="160"/>
      <c r="X908" s="159"/>
      <c r="Y908" s="109"/>
      <c r="Z908" s="109"/>
      <c r="AA908" s="109"/>
      <c r="AB908" s="109"/>
      <c r="AC908" s="109"/>
      <c r="AD908" s="109"/>
      <c r="AE908" s="109"/>
      <c r="AF908" s="109"/>
      <c r="AG908" s="109"/>
      <c r="AH908" s="109"/>
      <c r="AI908" s="109"/>
      <c r="AJ908" s="109"/>
      <c r="AK908" s="109"/>
      <c r="AL908" s="109"/>
      <c r="AM908" s="214"/>
      <c r="BF908" s="1" t="b">
        <f>IF($R907="○",TRUE,IF($R907="",FALSE,"INPUT_ERROR"))</f>
        <v>0</v>
      </c>
      <c r="BG908" s="1" t="s">
        <v>307</v>
      </c>
      <c r="BH908" s="1">
        <v>72</v>
      </c>
      <c r="BI908" s="1" t="str">
        <f t="shared" si="18"/>
        <v>ITEM72#KBN2_17=FALSE</v>
      </c>
    </row>
    <row r="909" spans="1:61" ht="9.75" hidden="1" customHeight="1">
      <c r="A909" s="141"/>
      <c r="B909" s="142"/>
      <c r="C909" s="142"/>
      <c r="D909" s="142"/>
      <c r="E909" s="142"/>
      <c r="F909" s="142"/>
      <c r="G909" s="142"/>
      <c r="H909" s="142"/>
      <c r="I909" s="142"/>
      <c r="J909" s="252" t="s">
        <v>37</v>
      </c>
      <c r="K909" s="159"/>
      <c r="L909" s="253" t="s">
        <v>214</v>
      </c>
      <c r="M909" s="253"/>
      <c r="N909" s="253"/>
      <c r="O909" s="253"/>
      <c r="P909" s="253"/>
      <c r="Q909" s="160" t="s">
        <v>37</v>
      </c>
      <c r="R909" s="159"/>
      <c r="S909" s="109" t="s">
        <v>212</v>
      </c>
      <c r="T909" s="109"/>
      <c r="U909" s="109"/>
      <c r="V909" s="109"/>
      <c r="W909" s="109"/>
      <c r="X909" s="109"/>
      <c r="Y909" s="109"/>
      <c r="Z909" s="109"/>
      <c r="AA909" s="109"/>
      <c r="AB909" s="109"/>
      <c r="AC909" s="109"/>
      <c r="AD909" s="109"/>
      <c r="AE909" s="109"/>
      <c r="AF909" s="109"/>
      <c r="AG909" s="109"/>
      <c r="AH909" s="109"/>
      <c r="AI909" s="109"/>
      <c r="AJ909" s="109"/>
      <c r="AK909" s="109"/>
      <c r="AL909" s="109"/>
      <c r="AM909" s="214"/>
      <c r="BF909" s="1" t="b">
        <f>IF($X907="○",TRUE,IF($X907="",FALSE,"INPUT_ERROR"))</f>
        <v>0</v>
      </c>
      <c r="BG909" s="1" t="s">
        <v>307</v>
      </c>
      <c r="BH909" s="1">
        <v>73</v>
      </c>
      <c r="BI909" s="1" t="str">
        <f t="shared" si="18"/>
        <v>ITEM73#KBN2_17=FALSE</v>
      </c>
    </row>
    <row r="910" spans="1:61" ht="9.75" hidden="1" customHeight="1">
      <c r="A910" s="141"/>
      <c r="B910" s="142"/>
      <c r="C910" s="142"/>
      <c r="D910" s="142"/>
      <c r="E910" s="142"/>
      <c r="F910" s="142"/>
      <c r="G910" s="142"/>
      <c r="H910" s="142"/>
      <c r="I910" s="142"/>
      <c r="J910" s="252"/>
      <c r="K910" s="159"/>
      <c r="L910" s="253"/>
      <c r="M910" s="253"/>
      <c r="N910" s="253"/>
      <c r="O910" s="253"/>
      <c r="P910" s="253"/>
      <c r="Q910" s="160"/>
      <c r="R910" s="159"/>
      <c r="S910" s="109"/>
      <c r="T910" s="109"/>
      <c r="U910" s="109"/>
      <c r="V910" s="109"/>
      <c r="W910" s="109"/>
      <c r="X910" s="109"/>
      <c r="Y910" s="109"/>
      <c r="Z910" s="109"/>
      <c r="AA910" s="109"/>
      <c r="AB910" s="109"/>
      <c r="AC910" s="109"/>
      <c r="AD910" s="109"/>
      <c r="AE910" s="109"/>
      <c r="AF910" s="109"/>
      <c r="AG910" s="109"/>
      <c r="AH910" s="109"/>
      <c r="AI910" s="109"/>
      <c r="AJ910" s="109"/>
      <c r="AK910" s="109"/>
      <c r="AL910" s="109"/>
      <c r="AM910" s="214"/>
      <c r="BF910" s="1" t="b">
        <f>IF($K909="○",TRUE,IF($K909="",FALSE,"INPUT_ERROR"))</f>
        <v>0</v>
      </c>
      <c r="BG910" s="1" t="s">
        <v>307</v>
      </c>
      <c r="BH910" s="1">
        <v>74</v>
      </c>
      <c r="BI910" s="1" t="str">
        <f t="shared" si="18"/>
        <v>ITEM74#KBN2_17=FALSE</v>
      </c>
    </row>
    <row r="911" spans="1:61" ht="9.75" hidden="1" customHeight="1">
      <c r="A911" s="141"/>
      <c r="B911" s="142"/>
      <c r="C911" s="142"/>
      <c r="D911" s="142"/>
      <c r="E911" s="142"/>
      <c r="F911" s="142"/>
      <c r="G911" s="142"/>
      <c r="H911" s="142"/>
      <c r="I911" s="142"/>
      <c r="J911" s="144" t="s">
        <v>37</v>
      </c>
      <c r="K911" s="159"/>
      <c r="L911" s="82" t="s">
        <v>196</v>
      </c>
      <c r="M911" s="82"/>
      <c r="N911" s="82"/>
      <c r="O911" s="160" t="s">
        <v>197</v>
      </c>
      <c r="P911" s="151"/>
      <c r="Q911" s="151"/>
      <c r="R911" s="151"/>
      <c r="S911" s="151"/>
      <c r="T911" s="151"/>
      <c r="U911" s="151"/>
      <c r="V911" s="151"/>
      <c r="W911" s="151"/>
      <c r="X911" s="151"/>
      <c r="Y911" s="151"/>
      <c r="Z911" s="151"/>
      <c r="AA911" s="151"/>
      <c r="AB911" s="151"/>
      <c r="AC911" s="151"/>
      <c r="AD911" s="151"/>
      <c r="AE911" s="151"/>
      <c r="AF911" s="151"/>
      <c r="AG911" s="151"/>
      <c r="AH911" s="151"/>
      <c r="AI911" s="151"/>
      <c r="AJ911" s="151"/>
      <c r="AK911" s="151"/>
      <c r="AL911" s="82" t="s">
        <v>198</v>
      </c>
      <c r="AM911" s="138"/>
      <c r="BF911" s="1" t="b">
        <f>IF($R909="○",TRUE,IF($R909="",FALSE,"INPUT_ERROR"))</f>
        <v>0</v>
      </c>
      <c r="BG911" s="1" t="s">
        <v>307</v>
      </c>
      <c r="BH911" s="1">
        <v>75</v>
      </c>
      <c r="BI911" s="1" t="str">
        <f t="shared" si="18"/>
        <v>ITEM75#KBN2_17=FALSE</v>
      </c>
    </row>
    <row r="912" spans="1:61" ht="9.75" hidden="1" customHeight="1">
      <c r="A912" s="123"/>
      <c r="B912" s="124"/>
      <c r="C912" s="124"/>
      <c r="D912" s="124"/>
      <c r="E912" s="124"/>
      <c r="F912" s="124"/>
      <c r="G912" s="124"/>
      <c r="H912" s="124"/>
      <c r="I912" s="124"/>
      <c r="J912" s="161"/>
      <c r="K912" s="162"/>
      <c r="L912" s="98"/>
      <c r="M912" s="98"/>
      <c r="N912" s="98"/>
      <c r="O912" s="163"/>
      <c r="P912" s="128"/>
      <c r="Q912" s="128"/>
      <c r="R912" s="128"/>
      <c r="S912" s="128"/>
      <c r="T912" s="128"/>
      <c r="U912" s="128"/>
      <c r="V912" s="128"/>
      <c r="W912" s="128"/>
      <c r="X912" s="128"/>
      <c r="Y912" s="128"/>
      <c r="Z912" s="128"/>
      <c r="AA912" s="128"/>
      <c r="AB912" s="128"/>
      <c r="AC912" s="128"/>
      <c r="AD912" s="128"/>
      <c r="AE912" s="128"/>
      <c r="AF912" s="128"/>
      <c r="AG912" s="128"/>
      <c r="AH912" s="128"/>
      <c r="AI912" s="128"/>
      <c r="AJ912" s="128"/>
      <c r="AK912" s="128"/>
      <c r="AL912" s="98"/>
      <c r="AM912" s="156"/>
      <c r="BF912" s="1" t="b">
        <f>IF($K911="○",TRUE,IF($K911="",FALSE,"INPUT_ERROR"))</f>
        <v>0</v>
      </c>
      <c r="BG912" s="1" t="s">
        <v>307</v>
      </c>
      <c r="BH912" s="1">
        <v>76</v>
      </c>
      <c r="BI912" s="1" t="str">
        <f t="shared" si="18"/>
        <v>ITEM76#KBN2_17=FALSE</v>
      </c>
    </row>
    <row r="913" spans="1:61" ht="9.75" hidden="1" customHeight="1">
      <c r="A913" s="120" t="s">
        <v>265</v>
      </c>
      <c r="B913" s="121"/>
      <c r="C913" s="121"/>
      <c r="D913" s="121"/>
      <c r="E913" s="121"/>
      <c r="F913" s="121"/>
      <c r="G913" s="121"/>
      <c r="H913" s="121"/>
      <c r="I913" s="122"/>
      <c r="J913" s="150"/>
      <c r="K913" s="151"/>
      <c r="L913" s="151"/>
      <c r="M913" s="151"/>
      <c r="N913" s="151"/>
      <c r="O913" s="151"/>
      <c r="P913" s="151"/>
      <c r="Q913" s="151"/>
      <c r="R913" s="151"/>
      <c r="S913" s="151"/>
      <c r="T913" s="151"/>
      <c r="U913" s="151"/>
      <c r="V913" s="151"/>
      <c r="W913" s="151"/>
      <c r="X913" s="151"/>
      <c r="Y913" s="151"/>
      <c r="Z913" s="151"/>
      <c r="AA913" s="151"/>
      <c r="AB913" s="151"/>
      <c r="AC913" s="151"/>
      <c r="AD913" s="151"/>
      <c r="AE913" s="151"/>
      <c r="AF913" s="151"/>
      <c r="AG913" s="151"/>
      <c r="AH913" s="151"/>
      <c r="AI913" s="151"/>
      <c r="AJ913" s="151"/>
      <c r="AK913" s="151"/>
      <c r="AL913" s="151"/>
      <c r="AM913" s="152"/>
      <c r="BG913" s="1" t="s">
        <v>307</v>
      </c>
      <c r="BH913" s="1">
        <v>77</v>
      </c>
      <c r="BI913" s="1" t="str">
        <f>"ITEM"&amp;BH913&amp; BG913 &amp;"="&amp;  IF(TRIM($P911)="","",$P911)</f>
        <v>ITEM77#KBN2_17=</v>
      </c>
    </row>
    <row r="914" spans="1:61" ht="9.75" hidden="1" customHeight="1">
      <c r="A914" s="141"/>
      <c r="B914" s="142"/>
      <c r="C914" s="142"/>
      <c r="D914" s="142"/>
      <c r="E914" s="142"/>
      <c r="F914" s="142"/>
      <c r="G914" s="142"/>
      <c r="H914" s="142"/>
      <c r="I914" s="143"/>
      <c r="J914" s="150"/>
      <c r="K914" s="151"/>
      <c r="L914" s="151"/>
      <c r="M914" s="151"/>
      <c r="N914" s="151"/>
      <c r="O914" s="151"/>
      <c r="P914" s="151"/>
      <c r="Q914" s="151"/>
      <c r="R914" s="151"/>
      <c r="S914" s="151"/>
      <c r="T914" s="151"/>
      <c r="U914" s="151"/>
      <c r="V914" s="151"/>
      <c r="W914" s="151"/>
      <c r="X914" s="151"/>
      <c r="Y914" s="151"/>
      <c r="Z914" s="151"/>
      <c r="AA914" s="151"/>
      <c r="AB914" s="151"/>
      <c r="AC914" s="151"/>
      <c r="AD914" s="151"/>
      <c r="AE914" s="151"/>
      <c r="AF914" s="151"/>
      <c r="AG914" s="151"/>
      <c r="AH914" s="151"/>
      <c r="AI914" s="151"/>
      <c r="AJ914" s="151"/>
      <c r="AK914" s="151"/>
      <c r="AL914" s="151"/>
      <c r="AM914" s="152"/>
      <c r="BG914" s="1" t="s">
        <v>307</v>
      </c>
      <c r="BH914" s="1">
        <v>78</v>
      </c>
      <c r="BI914" s="1" t="str">
        <f>"ITEM"&amp;BH914&amp; BG914 &amp;"="&amp; IF(TRIM($J913)="","",$J913)</f>
        <v>ITEM78#KBN2_17=</v>
      </c>
    </row>
    <row r="915" spans="1:61" ht="9.75" hidden="1" customHeight="1">
      <c r="A915" s="123"/>
      <c r="B915" s="124"/>
      <c r="C915" s="124"/>
      <c r="D915" s="124"/>
      <c r="E915" s="124"/>
      <c r="F915" s="124"/>
      <c r="G915" s="124"/>
      <c r="H915" s="124"/>
      <c r="I915" s="125"/>
      <c r="J915" s="150"/>
      <c r="K915" s="151"/>
      <c r="L915" s="151"/>
      <c r="M915" s="151"/>
      <c r="N915" s="151"/>
      <c r="O915" s="151"/>
      <c r="P915" s="151"/>
      <c r="Q915" s="151"/>
      <c r="R915" s="151"/>
      <c r="S915" s="151"/>
      <c r="T915" s="151"/>
      <c r="U915" s="151"/>
      <c r="V915" s="151"/>
      <c r="W915" s="151"/>
      <c r="X915" s="151"/>
      <c r="Y915" s="151"/>
      <c r="Z915" s="151"/>
      <c r="AA915" s="151"/>
      <c r="AB915" s="151"/>
      <c r="AC915" s="151"/>
      <c r="AD915" s="151"/>
      <c r="AE915" s="151"/>
      <c r="AF915" s="151"/>
      <c r="AG915" s="151"/>
      <c r="AH915" s="151"/>
      <c r="AI915" s="151"/>
      <c r="AJ915" s="151"/>
      <c r="AK915" s="151"/>
      <c r="AL915" s="151"/>
      <c r="AM915" s="152"/>
      <c r="BH915" s="1" t="s">
        <v>28</v>
      </c>
    </row>
    <row r="916" spans="1:61" ht="9.75" hidden="1" customHeight="1">
      <c r="A916" s="153" t="s">
        <v>266</v>
      </c>
      <c r="B916" s="153"/>
      <c r="C916" s="153"/>
      <c r="D916" s="153"/>
      <c r="E916" s="153"/>
      <c r="F916" s="153"/>
      <c r="G916" s="153"/>
      <c r="H916" s="153"/>
      <c r="I916" s="153"/>
      <c r="J916" s="136"/>
      <c r="K916" s="126"/>
      <c r="L916" s="126"/>
      <c r="M916" s="126"/>
      <c r="N916" s="126"/>
      <c r="O916" s="126"/>
      <c r="P916" s="126"/>
      <c r="Q916" s="126"/>
      <c r="R916" s="126"/>
      <c r="S916" s="126"/>
      <c r="T916" s="126"/>
      <c r="U916" s="126"/>
      <c r="V916" s="126"/>
      <c r="W916" s="126"/>
      <c r="X916" s="126"/>
      <c r="Y916" s="126"/>
      <c r="Z916" s="126"/>
      <c r="AA916" s="126"/>
      <c r="AB916" s="126"/>
      <c r="AC916" s="126"/>
      <c r="AD916" s="126"/>
      <c r="AE916" s="126"/>
      <c r="AF916" s="126"/>
      <c r="AG916" s="126"/>
      <c r="AH916" s="126"/>
      <c r="AI916" s="126"/>
      <c r="AJ916" s="126"/>
      <c r="AK916" s="126"/>
      <c r="AL916" s="126"/>
      <c r="AM916" s="127"/>
      <c r="BG916" s="1" t="s">
        <v>307</v>
      </c>
      <c r="BH916" s="1">
        <v>79</v>
      </c>
      <c r="BI916" s="1" t="str">
        <f>"ITEM"&amp;BH916&amp; BG916 &amp;"="&amp; IF(TRIM($J916)="","",$J916)</f>
        <v>ITEM79#KBN2_17=</v>
      </c>
    </row>
    <row r="917" spans="1:61" ht="9.75" hidden="1" customHeight="1">
      <c r="A917" s="153"/>
      <c r="B917" s="153"/>
      <c r="C917" s="153"/>
      <c r="D917" s="153"/>
      <c r="E917" s="153"/>
      <c r="F917" s="153"/>
      <c r="G917" s="153"/>
      <c r="H917" s="153"/>
      <c r="I917" s="153"/>
      <c r="J917" s="150"/>
      <c r="K917" s="151"/>
      <c r="L917" s="151"/>
      <c r="M917" s="151"/>
      <c r="N917" s="151"/>
      <c r="O917" s="151"/>
      <c r="P917" s="151"/>
      <c r="Q917" s="151"/>
      <c r="R917" s="151"/>
      <c r="S917" s="151"/>
      <c r="T917" s="151"/>
      <c r="U917" s="151"/>
      <c r="V917" s="151"/>
      <c r="W917" s="151"/>
      <c r="X917" s="151"/>
      <c r="Y917" s="151"/>
      <c r="Z917" s="151"/>
      <c r="AA917" s="151"/>
      <c r="AB917" s="151"/>
      <c r="AC917" s="151"/>
      <c r="AD917" s="151"/>
      <c r="AE917" s="151"/>
      <c r="AF917" s="151"/>
      <c r="AG917" s="151"/>
      <c r="AH917" s="151"/>
      <c r="AI917" s="151"/>
      <c r="AJ917" s="151"/>
      <c r="AK917" s="151"/>
      <c r="AL917" s="151"/>
      <c r="AM917" s="152"/>
      <c r="BH917" s="1" t="s">
        <v>28</v>
      </c>
    </row>
    <row r="918" spans="1:61" ht="9.75" hidden="1" customHeight="1">
      <c r="A918" s="153"/>
      <c r="B918" s="153"/>
      <c r="C918" s="153"/>
      <c r="D918" s="153"/>
      <c r="E918" s="153"/>
      <c r="F918" s="153"/>
      <c r="G918" s="153"/>
      <c r="H918" s="153"/>
      <c r="I918" s="153"/>
      <c r="J918" s="150"/>
      <c r="K918" s="151"/>
      <c r="L918" s="151"/>
      <c r="M918" s="151"/>
      <c r="N918" s="151"/>
      <c r="O918" s="151"/>
      <c r="P918" s="151"/>
      <c r="Q918" s="151"/>
      <c r="R918" s="151"/>
      <c r="S918" s="151"/>
      <c r="T918" s="151"/>
      <c r="U918" s="151"/>
      <c r="V918" s="151"/>
      <c r="W918" s="151"/>
      <c r="X918" s="151"/>
      <c r="Y918" s="151"/>
      <c r="Z918" s="151"/>
      <c r="AA918" s="151"/>
      <c r="AB918" s="151"/>
      <c r="AC918" s="151"/>
      <c r="AD918" s="151"/>
      <c r="AE918" s="151"/>
      <c r="AF918" s="151"/>
      <c r="AG918" s="151"/>
      <c r="AH918" s="151"/>
      <c r="AI918" s="151"/>
      <c r="AJ918" s="151"/>
      <c r="AK918" s="151"/>
      <c r="AL918" s="151"/>
      <c r="AM918" s="152"/>
      <c r="BH918" s="1" t="s">
        <v>28</v>
      </c>
    </row>
    <row r="919" spans="1:61" ht="9.75" hidden="1" customHeight="1">
      <c r="A919" s="250" t="s">
        <v>267</v>
      </c>
      <c r="B919" s="250"/>
      <c r="C919" s="141" t="s">
        <v>268</v>
      </c>
      <c r="D919" s="142"/>
      <c r="E919" s="142"/>
      <c r="F919" s="142"/>
      <c r="G919" s="142"/>
      <c r="H919" s="142"/>
      <c r="I919" s="143"/>
      <c r="J919" s="158"/>
      <c r="K919" s="154"/>
      <c r="L919" s="154"/>
      <c r="M919" s="154"/>
      <c r="N919" s="154"/>
      <c r="O919" s="154"/>
      <c r="P919" s="154"/>
      <c r="Q919" s="154"/>
      <c r="R919" s="154"/>
      <c r="S919" s="154"/>
      <c r="T919" s="154"/>
      <c r="U919" s="154"/>
      <c r="V919" s="154" t="s">
        <v>36</v>
      </c>
      <c r="W919" s="154"/>
      <c r="X919" s="154"/>
      <c r="Y919" s="154"/>
      <c r="Z919" s="154"/>
      <c r="AA919" s="154"/>
      <c r="AB919" s="154"/>
      <c r="AC919" s="154"/>
      <c r="AD919" s="154"/>
      <c r="AE919" s="154"/>
      <c r="AF919" s="154"/>
      <c r="AG919" s="154"/>
      <c r="AH919" s="154"/>
      <c r="AI919" s="154"/>
      <c r="AJ919" s="154"/>
      <c r="AK919" s="154"/>
      <c r="AL919" s="154"/>
      <c r="AM919" s="155"/>
      <c r="BE919" s="1" t="str">
        <f ca="1">MID(CELL("address",$CI$2),2,2)</f>
        <v>CI</v>
      </c>
      <c r="BF919" s="1" t="str">
        <f>IF(TRIM($K920)="","",IF(ISERROR(MATCH($K920,$CI$3:$CI$4,0)),"INPUT_ERROR",MATCH($K920,$CI$3:$CI$4,0)))</f>
        <v/>
      </c>
      <c r="BG919" s="1" t="s">
        <v>307</v>
      </c>
      <c r="BH919" s="1">
        <v>80</v>
      </c>
      <c r="BI919" s="1" t="str">
        <f>"ITEM"&amp; BH919&amp; BG919 &amp;"="&amp; $BF919</f>
        <v>ITEM80#KBN2_17=</v>
      </c>
    </row>
    <row r="920" spans="1:61" ht="9.75" hidden="1" customHeight="1">
      <c r="A920" s="250"/>
      <c r="B920" s="250"/>
      <c r="C920" s="141"/>
      <c r="D920" s="142"/>
      <c r="E920" s="142"/>
      <c r="F920" s="142"/>
      <c r="G920" s="142"/>
      <c r="H920" s="142"/>
      <c r="I920" s="143"/>
      <c r="J920" s="144" t="s">
        <v>37</v>
      </c>
      <c r="K920" s="145"/>
      <c r="L920" s="145"/>
      <c r="M920" s="145"/>
      <c r="N920" s="145"/>
      <c r="O920" s="145"/>
      <c r="P920" s="145"/>
      <c r="Q920" s="145"/>
      <c r="R920" s="82" t="s">
        <v>38</v>
      </c>
      <c r="S920" s="82"/>
      <c r="T920" s="82"/>
      <c r="U920" s="82"/>
      <c r="V920" s="82" t="s">
        <v>269</v>
      </c>
      <c r="W920" s="82"/>
      <c r="X920" s="82"/>
      <c r="Y920" s="82"/>
      <c r="Z920" s="82"/>
      <c r="AA920" s="82" t="s">
        <v>270</v>
      </c>
      <c r="AB920" s="82"/>
      <c r="AC920" s="82"/>
      <c r="AD920" s="82"/>
      <c r="AE920" s="82"/>
      <c r="AF920" s="82"/>
      <c r="AG920" s="82"/>
      <c r="AH920" s="82"/>
      <c r="AI920" s="82"/>
      <c r="AJ920" s="82"/>
      <c r="AK920" s="82"/>
      <c r="AL920" s="82"/>
      <c r="AM920" s="138"/>
      <c r="BH920" s="1" t="s">
        <v>28</v>
      </c>
    </row>
    <row r="921" spans="1:61" ht="9.75" hidden="1" customHeight="1">
      <c r="A921" s="250"/>
      <c r="B921" s="250"/>
      <c r="C921" s="141"/>
      <c r="D921" s="142"/>
      <c r="E921" s="142"/>
      <c r="F921" s="142"/>
      <c r="G921" s="142"/>
      <c r="H921" s="142"/>
      <c r="I921" s="143"/>
      <c r="J921" s="144"/>
      <c r="K921" s="145"/>
      <c r="L921" s="145"/>
      <c r="M921" s="145"/>
      <c r="N921" s="145"/>
      <c r="O921" s="145"/>
      <c r="P921" s="145"/>
      <c r="Q921" s="145"/>
      <c r="R921" s="82"/>
      <c r="S921" s="82"/>
      <c r="T921" s="82"/>
      <c r="U921" s="82"/>
      <c r="V921" s="82"/>
      <c r="W921" s="82"/>
      <c r="X921" s="82"/>
      <c r="Y921" s="82"/>
      <c r="Z921" s="82"/>
      <c r="AA921" s="82"/>
      <c r="AB921" s="82"/>
      <c r="AC921" s="82"/>
      <c r="AD921" s="82"/>
      <c r="AE921" s="82"/>
      <c r="AF921" s="82"/>
      <c r="AG921" s="82"/>
      <c r="AH921" s="82"/>
      <c r="AI921" s="82"/>
      <c r="AJ921" s="82"/>
      <c r="AK921" s="82"/>
      <c r="AL921" s="82"/>
      <c r="AM921" s="138"/>
      <c r="BH921" s="1" t="s">
        <v>28</v>
      </c>
    </row>
    <row r="922" spans="1:61" ht="9.75" hidden="1" customHeight="1">
      <c r="A922" s="250"/>
      <c r="B922" s="250"/>
      <c r="C922" s="123"/>
      <c r="D922" s="124"/>
      <c r="E922" s="124"/>
      <c r="F922" s="124"/>
      <c r="G922" s="124"/>
      <c r="H922" s="124"/>
      <c r="I922" s="125"/>
      <c r="J922" s="157"/>
      <c r="K922" s="98"/>
      <c r="L922" s="98"/>
      <c r="M922" s="98"/>
      <c r="N922" s="98"/>
      <c r="O922" s="98"/>
      <c r="P922" s="98"/>
      <c r="Q922" s="98"/>
      <c r="R922" s="98"/>
      <c r="S922" s="98"/>
      <c r="T922" s="98"/>
      <c r="U922" s="98"/>
      <c r="V922" s="98"/>
      <c r="W922" s="98"/>
      <c r="X922" s="98"/>
      <c r="Y922" s="98"/>
      <c r="Z922" s="98"/>
      <c r="AA922" s="98"/>
      <c r="AB922" s="98"/>
      <c r="AC922" s="98"/>
      <c r="AD922" s="98"/>
      <c r="AE922" s="98"/>
      <c r="AF922" s="98"/>
      <c r="AG922" s="98"/>
      <c r="AH922" s="98"/>
      <c r="AI922" s="98"/>
      <c r="AJ922" s="98"/>
      <c r="AK922" s="98"/>
      <c r="AL922" s="98"/>
      <c r="AM922" s="156"/>
      <c r="BH922" s="1" t="s">
        <v>28</v>
      </c>
    </row>
    <row r="923" spans="1:61" ht="9.75" hidden="1" customHeight="1">
      <c r="A923" s="250"/>
      <c r="B923" s="250"/>
      <c r="C923" s="120" t="s">
        <v>271</v>
      </c>
      <c r="D923" s="121"/>
      <c r="E923" s="121"/>
      <c r="F923" s="121"/>
      <c r="G923" s="121"/>
      <c r="H923" s="121"/>
      <c r="I923" s="122"/>
      <c r="J923" s="260"/>
      <c r="K923" s="260"/>
      <c r="L923" s="260"/>
      <c r="M923" s="260"/>
      <c r="N923" s="260"/>
      <c r="O923" s="260"/>
      <c r="P923" s="260"/>
      <c r="Q923" s="260"/>
      <c r="R923" s="260"/>
      <c r="S923" s="260"/>
      <c r="T923" s="260"/>
      <c r="U923" s="260"/>
      <c r="V923" s="260"/>
      <c r="W923" s="260"/>
      <c r="X923" s="260"/>
      <c r="Y923" s="260"/>
      <c r="Z923" s="260"/>
      <c r="AA923" s="260"/>
      <c r="AB923" s="260"/>
      <c r="AC923" s="260"/>
      <c r="AD923" s="260"/>
      <c r="AE923" s="260"/>
      <c r="AF923" s="260"/>
      <c r="AG923" s="260"/>
      <c r="AH923" s="260"/>
      <c r="AI923" s="260"/>
      <c r="AJ923" s="260"/>
      <c r="AK923" s="260"/>
      <c r="AL923" s="260"/>
      <c r="AM923" s="260"/>
      <c r="BG923" s="1" t="s">
        <v>307</v>
      </c>
      <c r="BH923" s="1">
        <v>81</v>
      </c>
      <c r="BI923" s="1" t="str">
        <f>"ITEM"&amp;BH923&amp; BG923 &amp;"="&amp; IF(TRIM($J923)="","",$J923)</f>
        <v>ITEM81#KBN2_17=</v>
      </c>
    </row>
    <row r="924" spans="1:61" ht="9.75" hidden="1" customHeight="1">
      <c r="A924" s="250"/>
      <c r="B924" s="250"/>
      <c r="C924" s="141"/>
      <c r="D924" s="142"/>
      <c r="E924" s="142"/>
      <c r="F924" s="142"/>
      <c r="G924" s="142"/>
      <c r="H924" s="142"/>
      <c r="I924" s="143"/>
      <c r="J924" s="27"/>
      <c r="K924" s="27"/>
      <c r="L924" s="27"/>
      <c r="M924" s="27"/>
      <c r="N924" s="27"/>
      <c r="O924" s="27"/>
      <c r="P924" s="27"/>
      <c r="Q924" s="27"/>
      <c r="R924" s="27"/>
      <c r="S924" s="27"/>
      <c r="T924" s="27"/>
      <c r="U924" s="27"/>
      <c r="V924" s="27"/>
      <c r="W924" s="27"/>
      <c r="X924" s="27"/>
      <c r="Y924" s="27"/>
      <c r="Z924" s="27"/>
      <c r="AA924" s="27"/>
      <c r="AB924" s="27"/>
      <c r="AC924" s="27"/>
      <c r="AD924" s="27"/>
      <c r="AE924" s="27"/>
      <c r="AF924" s="27"/>
      <c r="AG924" s="27"/>
      <c r="AH924" s="27"/>
      <c r="AI924" s="27"/>
      <c r="AJ924" s="27"/>
      <c r="AK924" s="27"/>
      <c r="AL924" s="27"/>
      <c r="AM924" s="27"/>
      <c r="BH924" s="1" t="s">
        <v>28</v>
      </c>
    </row>
    <row r="925" spans="1:61" ht="9.75" hidden="1" customHeight="1">
      <c r="A925" s="250"/>
      <c r="B925" s="250"/>
      <c r="C925" s="123"/>
      <c r="D925" s="124"/>
      <c r="E925" s="124"/>
      <c r="F925" s="124"/>
      <c r="G925" s="124"/>
      <c r="H925" s="124"/>
      <c r="I925" s="125"/>
      <c r="J925" s="27"/>
      <c r="K925" s="27"/>
      <c r="L925" s="27"/>
      <c r="M925" s="27"/>
      <c r="N925" s="27"/>
      <c r="O925" s="27"/>
      <c r="P925" s="27"/>
      <c r="Q925" s="27"/>
      <c r="R925" s="27"/>
      <c r="S925" s="27"/>
      <c r="T925" s="27"/>
      <c r="U925" s="27"/>
      <c r="V925" s="27"/>
      <c r="W925" s="27"/>
      <c r="X925" s="27"/>
      <c r="Y925" s="27"/>
      <c r="Z925" s="27"/>
      <c r="AA925" s="27"/>
      <c r="AB925" s="27"/>
      <c r="AC925" s="27"/>
      <c r="AD925" s="27"/>
      <c r="AE925" s="27"/>
      <c r="AF925" s="27"/>
      <c r="AG925" s="27"/>
      <c r="AH925" s="27"/>
      <c r="AI925" s="27"/>
      <c r="AJ925" s="27"/>
      <c r="AK925" s="27"/>
      <c r="AL925" s="27"/>
      <c r="AM925" s="27"/>
      <c r="BH925" s="1" t="s">
        <v>28</v>
      </c>
    </row>
    <row r="926" spans="1:61" ht="9.75" hidden="1" customHeight="1">
      <c r="A926" s="250"/>
      <c r="B926" s="250"/>
      <c r="C926" s="120" t="s">
        <v>272</v>
      </c>
      <c r="D926" s="121"/>
      <c r="E926" s="121"/>
      <c r="F926" s="121"/>
      <c r="G926" s="121"/>
      <c r="H926" s="121"/>
      <c r="I926" s="122"/>
      <c r="J926" s="136"/>
      <c r="K926" s="126"/>
      <c r="L926" s="126"/>
      <c r="M926" s="126"/>
      <c r="N926" s="126"/>
      <c r="O926" s="126"/>
      <c r="P926" s="126"/>
      <c r="Q926" s="126"/>
      <c r="R926" s="126"/>
      <c r="S926" s="126"/>
      <c r="T926" s="126"/>
      <c r="U926" s="126"/>
      <c r="V926" s="126"/>
      <c r="W926" s="126"/>
      <c r="X926" s="126"/>
      <c r="Y926" s="126"/>
      <c r="Z926" s="126"/>
      <c r="AA926" s="126"/>
      <c r="AB926" s="126"/>
      <c r="AC926" s="126"/>
      <c r="AD926" s="126"/>
      <c r="AE926" s="126"/>
      <c r="AF926" s="126"/>
      <c r="AG926" s="126"/>
      <c r="AH926" s="126"/>
      <c r="AI926" s="126"/>
      <c r="AJ926" s="126"/>
      <c r="AK926" s="126"/>
      <c r="AL926" s="126"/>
      <c r="AM926" s="127"/>
      <c r="BG926" s="1" t="s">
        <v>307</v>
      </c>
      <c r="BH926" s="1">
        <v>82</v>
      </c>
      <c r="BI926" s="1" t="str">
        <f>"ITEM"&amp;BH926&amp; BG926 &amp;"="&amp; IF(TRIM($J926)="","",$J926)</f>
        <v>ITEM82#KBN2_17=</v>
      </c>
    </row>
    <row r="927" spans="1:61" ht="9.75" hidden="1" customHeight="1">
      <c r="A927" s="250"/>
      <c r="B927" s="250"/>
      <c r="C927" s="141"/>
      <c r="D927" s="142"/>
      <c r="E927" s="142"/>
      <c r="F927" s="142"/>
      <c r="G927" s="142"/>
      <c r="H927" s="142"/>
      <c r="I927" s="143"/>
      <c r="J927" s="150"/>
      <c r="K927" s="151"/>
      <c r="L927" s="151"/>
      <c r="M927" s="151"/>
      <c r="N927" s="151"/>
      <c r="O927" s="151"/>
      <c r="P927" s="151"/>
      <c r="Q927" s="151"/>
      <c r="R927" s="151"/>
      <c r="S927" s="151"/>
      <c r="T927" s="151"/>
      <c r="U927" s="151"/>
      <c r="V927" s="151"/>
      <c r="W927" s="151"/>
      <c r="X927" s="151"/>
      <c r="Y927" s="151"/>
      <c r="Z927" s="151"/>
      <c r="AA927" s="151"/>
      <c r="AB927" s="151"/>
      <c r="AC927" s="151"/>
      <c r="AD927" s="151"/>
      <c r="AE927" s="151"/>
      <c r="AF927" s="151"/>
      <c r="AG927" s="151"/>
      <c r="AH927" s="151"/>
      <c r="AI927" s="151"/>
      <c r="AJ927" s="151"/>
      <c r="AK927" s="151"/>
      <c r="AL927" s="151"/>
      <c r="AM927" s="152"/>
      <c r="BH927" s="1" t="s">
        <v>28</v>
      </c>
    </row>
    <row r="928" spans="1:61" ht="9.75" hidden="1" customHeight="1" thickBot="1">
      <c r="A928" s="250"/>
      <c r="B928" s="250"/>
      <c r="C928" s="123"/>
      <c r="D928" s="124"/>
      <c r="E928" s="124"/>
      <c r="F928" s="124"/>
      <c r="G928" s="124"/>
      <c r="H928" s="124"/>
      <c r="I928" s="125"/>
      <c r="J928" s="137"/>
      <c r="K928" s="128"/>
      <c r="L928" s="128"/>
      <c r="M928" s="128"/>
      <c r="N928" s="128"/>
      <c r="O928" s="128"/>
      <c r="P928" s="128"/>
      <c r="Q928" s="128"/>
      <c r="R928" s="128"/>
      <c r="S928" s="128"/>
      <c r="T928" s="128"/>
      <c r="U928" s="128"/>
      <c r="V928" s="128"/>
      <c r="W928" s="128"/>
      <c r="X928" s="128"/>
      <c r="Y928" s="128"/>
      <c r="Z928" s="128"/>
      <c r="AA928" s="128"/>
      <c r="AB928" s="128"/>
      <c r="AC928" s="128"/>
      <c r="AD928" s="128"/>
      <c r="AE928" s="128"/>
      <c r="AF928" s="128"/>
      <c r="AG928" s="128"/>
      <c r="AH928" s="128"/>
      <c r="AI928" s="128"/>
      <c r="AJ928" s="128"/>
      <c r="AK928" s="128"/>
      <c r="AL928" s="128"/>
      <c r="AM928" s="129"/>
      <c r="BH928" s="1" t="s">
        <v>28</v>
      </c>
    </row>
    <row r="929" spans="1:61" ht="9.75" hidden="1" customHeight="1">
      <c r="A929" s="254" t="s">
        <v>308</v>
      </c>
      <c r="B929" s="255"/>
      <c r="C929" s="255"/>
      <c r="D929" s="255"/>
      <c r="E929" s="255"/>
      <c r="F929" s="255"/>
      <c r="G929" s="255"/>
      <c r="H929" s="255"/>
      <c r="I929" s="256"/>
      <c r="J929" s="233"/>
      <c r="K929" s="234"/>
      <c r="L929" s="234"/>
      <c r="M929" s="234"/>
      <c r="N929" s="234"/>
      <c r="O929" s="234"/>
      <c r="P929" s="234"/>
      <c r="Q929" s="234"/>
      <c r="R929" s="234"/>
      <c r="S929" s="234"/>
      <c r="T929" s="234"/>
      <c r="U929" s="234"/>
      <c r="V929" s="234"/>
      <c r="W929" s="234"/>
      <c r="X929" s="234"/>
      <c r="Y929" s="234"/>
      <c r="Z929" s="234"/>
      <c r="AA929" s="234"/>
      <c r="AB929" s="234"/>
      <c r="AC929" s="234"/>
      <c r="AD929" s="234"/>
      <c r="AE929" s="234"/>
      <c r="AF929" s="234"/>
      <c r="AG929" s="234"/>
      <c r="AH929" s="234"/>
      <c r="AI929" s="234"/>
      <c r="AJ929" s="234"/>
      <c r="AK929" s="234"/>
      <c r="AL929" s="234"/>
      <c r="AM929" s="235"/>
      <c r="BG929" s="1" t="s">
        <v>309</v>
      </c>
      <c r="BH929" s="1">
        <v>64</v>
      </c>
      <c r="BI929" s="1" t="str">
        <f>"ITEM"&amp;BH929&amp; BG929 &amp;"="&amp; IF(TRIM($J929)="","",$J929)</f>
        <v>ITEM64#KBN2_18=</v>
      </c>
    </row>
    <row r="930" spans="1:61" ht="9.75" hidden="1" customHeight="1" thickBot="1">
      <c r="A930" s="230"/>
      <c r="B930" s="231"/>
      <c r="C930" s="231"/>
      <c r="D930" s="231"/>
      <c r="E930" s="231"/>
      <c r="F930" s="231"/>
      <c r="G930" s="231"/>
      <c r="H930" s="231"/>
      <c r="I930" s="232"/>
      <c r="J930" s="236"/>
      <c r="K930" s="237"/>
      <c r="L930" s="237"/>
      <c r="M930" s="237"/>
      <c r="N930" s="237"/>
      <c r="O930" s="237"/>
      <c r="P930" s="237"/>
      <c r="Q930" s="237"/>
      <c r="R930" s="237"/>
      <c r="S930" s="237"/>
      <c r="T930" s="237"/>
      <c r="U930" s="237"/>
      <c r="V930" s="237"/>
      <c r="W930" s="237"/>
      <c r="X930" s="237"/>
      <c r="Y930" s="237"/>
      <c r="Z930" s="237"/>
      <c r="AA930" s="237"/>
      <c r="AB930" s="237"/>
      <c r="AC930" s="237"/>
      <c r="AD930" s="237"/>
      <c r="AE930" s="237"/>
      <c r="AF930" s="237"/>
      <c r="AG930" s="237"/>
      <c r="AH930" s="237"/>
      <c r="AI930" s="237"/>
      <c r="AJ930" s="237"/>
      <c r="AK930" s="237"/>
      <c r="AL930" s="237"/>
      <c r="AM930" s="238"/>
      <c r="BH930" s="1" t="s">
        <v>28</v>
      </c>
    </row>
    <row r="931" spans="1:61" ht="9.75" hidden="1" customHeight="1">
      <c r="A931" s="120" t="s">
        <v>248</v>
      </c>
      <c r="B931" s="121"/>
      <c r="C931" s="121"/>
      <c r="D931" s="121"/>
      <c r="E931" s="121"/>
      <c r="F931" s="121"/>
      <c r="G931" s="121"/>
      <c r="H931" s="121"/>
      <c r="I931" s="122"/>
      <c r="J931" s="239"/>
      <c r="K931" s="239"/>
      <c r="L931" s="239"/>
      <c r="M931" s="239"/>
      <c r="N931" s="239"/>
      <c r="O931" s="239"/>
      <c r="P931" s="239"/>
      <c r="Q931" s="239"/>
      <c r="R931" s="239"/>
      <c r="S931" s="239"/>
      <c r="T931" s="239"/>
      <c r="U931" s="239"/>
      <c r="V931" s="239"/>
      <c r="W931" s="239"/>
      <c r="X931" s="239"/>
      <c r="Y931" s="239"/>
      <c r="Z931" s="239"/>
      <c r="AA931" s="239"/>
      <c r="AB931" s="239"/>
      <c r="AC931" s="239"/>
      <c r="AD931" s="239"/>
      <c r="AE931" s="239"/>
      <c r="AF931" s="239"/>
      <c r="AG931" s="239"/>
      <c r="AH931" s="239"/>
      <c r="AI931" s="239"/>
      <c r="AJ931" s="239"/>
      <c r="AK931" s="239"/>
      <c r="AL931" s="239"/>
      <c r="AM931" s="239"/>
      <c r="BG931" s="1" t="s">
        <v>309</v>
      </c>
      <c r="BH931" s="1">
        <v>65</v>
      </c>
      <c r="BI931" s="1" t="str">
        <f>"ITEM"&amp;BH931&amp; BG931 &amp;"="&amp; IF(TRIM($J931)="","",$J931)</f>
        <v>ITEM65#KBN2_18=</v>
      </c>
    </row>
    <row r="932" spans="1:61" ht="9.75" hidden="1" customHeight="1">
      <c r="A932" s="141"/>
      <c r="B932" s="142"/>
      <c r="C932" s="142"/>
      <c r="D932" s="142"/>
      <c r="E932" s="142"/>
      <c r="F932" s="142"/>
      <c r="G932" s="142"/>
      <c r="H932" s="142"/>
      <c r="I932" s="143"/>
      <c r="J932" s="27"/>
      <c r="K932" s="27"/>
      <c r="L932" s="27"/>
      <c r="M932" s="27"/>
      <c r="N932" s="27"/>
      <c r="O932" s="27"/>
      <c r="P932" s="27"/>
      <c r="Q932" s="27"/>
      <c r="R932" s="27"/>
      <c r="S932" s="27"/>
      <c r="T932" s="27"/>
      <c r="U932" s="27"/>
      <c r="V932" s="27"/>
      <c r="W932" s="27"/>
      <c r="X932" s="27"/>
      <c r="Y932" s="27"/>
      <c r="Z932" s="27"/>
      <c r="AA932" s="27"/>
      <c r="AB932" s="27"/>
      <c r="AC932" s="27"/>
      <c r="AD932" s="27"/>
      <c r="AE932" s="27"/>
      <c r="AF932" s="27"/>
      <c r="AG932" s="27"/>
      <c r="AH932" s="27"/>
      <c r="AI932" s="27"/>
      <c r="AJ932" s="27"/>
      <c r="AK932" s="27"/>
      <c r="AL932" s="27"/>
      <c r="AM932" s="27"/>
      <c r="BH932" s="1" t="s">
        <v>28</v>
      </c>
    </row>
    <row r="933" spans="1:61" ht="9.75" hidden="1" customHeight="1">
      <c r="A933" s="120" t="s">
        <v>249</v>
      </c>
      <c r="B933" s="121"/>
      <c r="C933" s="121"/>
      <c r="D933" s="121"/>
      <c r="E933" s="121"/>
      <c r="F933" s="121"/>
      <c r="G933" s="121"/>
      <c r="H933" s="121"/>
      <c r="I933" s="122"/>
      <c r="J933" s="158"/>
      <c r="K933" s="154"/>
      <c r="L933" s="154"/>
      <c r="M933" s="154"/>
      <c r="N933" s="154"/>
      <c r="O933" s="154"/>
      <c r="P933" s="154"/>
      <c r="Q933" s="154"/>
      <c r="R933" s="154"/>
      <c r="S933" s="154"/>
      <c r="T933" s="154"/>
      <c r="U933" s="154"/>
      <c r="V933" s="154" t="s">
        <v>36</v>
      </c>
      <c r="W933" s="154"/>
      <c r="X933" s="154"/>
      <c r="Y933" s="154"/>
      <c r="Z933" s="154"/>
      <c r="AA933" s="154"/>
      <c r="AB933" s="154"/>
      <c r="AC933" s="154"/>
      <c r="AD933" s="154"/>
      <c r="AE933" s="154"/>
      <c r="AF933" s="154"/>
      <c r="AG933" s="154"/>
      <c r="AH933" s="154"/>
      <c r="AI933" s="154"/>
      <c r="AJ933" s="154"/>
      <c r="AK933" s="154"/>
      <c r="AL933" s="154"/>
      <c r="AM933" s="155"/>
      <c r="BE933" s="1" t="str">
        <f ca="1">MID(CELL("address",$CG$2),2,2)</f>
        <v>CG</v>
      </c>
      <c r="BF933" s="1" t="str">
        <f>IF(TRIM($K934)="","",IF(ISERROR(MATCH($K934,$CG$3:$CG$4,0)),"INPUT_ERROR",MATCH($K934,$CG$3:$CG$4,0)))</f>
        <v/>
      </c>
      <c r="BG933" s="1" t="s">
        <v>309</v>
      </c>
      <c r="BH933" s="1">
        <v>66</v>
      </c>
      <c r="BI933" s="1" t="str">
        <f>"ITEM"&amp; BH933&amp; BG933 &amp;"="&amp; $BF933</f>
        <v>ITEM66#KBN2_18=</v>
      </c>
    </row>
    <row r="934" spans="1:61" ht="9.75" hidden="1" customHeight="1">
      <c r="A934" s="141"/>
      <c r="B934" s="142"/>
      <c r="C934" s="142"/>
      <c r="D934" s="142"/>
      <c r="E934" s="142"/>
      <c r="F934" s="142"/>
      <c r="G934" s="142"/>
      <c r="H934" s="142"/>
      <c r="I934" s="143"/>
      <c r="J934" s="144" t="s">
        <v>37</v>
      </c>
      <c r="K934" s="145"/>
      <c r="L934" s="145"/>
      <c r="M934" s="145"/>
      <c r="N934" s="145"/>
      <c r="O934" s="145"/>
      <c r="P934" s="145"/>
      <c r="Q934" s="145"/>
      <c r="R934" s="145"/>
      <c r="S934" s="145"/>
      <c r="T934" s="82" t="s">
        <v>38</v>
      </c>
      <c r="U934" s="82"/>
      <c r="V934" s="82" t="s">
        <v>250</v>
      </c>
      <c r="W934" s="82"/>
      <c r="X934" s="82"/>
      <c r="Y934" s="82"/>
      <c r="Z934" s="82"/>
      <c r="AA934" s="82"/>
      <c r="AB934" s="82"/>
      <c r="AC934" s="82"/>
      <c r="AD934" s="82"/>
      <c r="AE934" s="82"/>
      <c r="AF934" s="82"/>
      <c r="AG934" s="82"/>
      <c r="AH934" s="82"/>
      <c r="AI934" s="82"/>
      <c r="AJ934" s="82"/>
      <c r="AK934" s="82"/>
      <c r="AL934" s="82"/>
      <c r="AM934" s="138"/>
    </row>
    <row r="935" spans="1:61" ht="9.75" hidden="1" customHeight="1">
      <c r="A935" s="141"/>
      <c r="B935" s="142"/>
      <c r="C935" s="142"/>
      <c r="D935" s="142"/>
      <c r="E935" s="142"/>
      <c r="F935" s="142"/>
      <c r="G935" s="142"/>
      <c r="H935" s="142"/>
      <c r="I935" s="143"/>
      <c r="J935" s="144"/>
      <c r="K935" s="145"/>
      <c r="L935" s="145"/>
      <c r="M935" s="145"/>
      <c r="N935" s="145"/>
      <c r="O935" s="145"/>
      <c r="P935" s="145"/>
      <c r="Q935" s="145"/>
      <c r="R935" s="145"/>
      <c r="S935" s="145"/>
      <c r="T935" s="82"/>
      <c r="U935" s="82"/>
      <c r="V935" s="82" t="s">
        <v>251</v>
      </c>
      <c r="W935" s="82"/>
      <c r="X935" s="82"/>
      <c r="Y935" s="82"/>
      <c r="Z935" s="82"/>
      <c r="AA935" s="82"/>
      <c r="AB935" s="82"/>
      <c r="AC935" s="82"/>
      <c r="AD935" s="82"/>
      <c r="AE935" s="82"/>
      <c r="AF935" s="82"/>
      <c r="AG935" s="82"/>
      <c r="AH935" s="82"/>
      <c r="AI935" s="82"/>
      <c r="AJ935" s="82"/>
      <c r="AK935" s="82"/>
      <c r="AL935" s="82"/>
      <c r="AM935" s="138"/>
    </row>
    <row r="936" spans="1:61" ht="9.75" hidden="1" customHeight="1">
      <c r="A936" s="141"/>
      <c r="B936" s="142"/>
      <c r="C936" s="142"/>
      <c r="D936" s="142"/>
      <c r="E936" s="142"/>
      <c r="F936" s="142"/>
      <c r="G936" s="142"/>
      <c r="H936" s="142"/>
      <c r="I936" s="143"/>
      <c r="J936" s="157"/>
      <c r="K936" s="98"/>
      <c r="L936" s="98"/>
      <c r="M936" s="98"/>
      <c r="N936" s="98"/>
      <c r="O936" s="98"/>
      <c r="P936" s="98"/>
      <c r="Q936" s="98"/>
      <c r="R936" s="98"/>
      <c r="S936" s="98"/>
      <c r="T936" s="98"/>
      <c r="U936" s="98"/>
      <c r="V936" s="98"/>
      <c r="W936" s="98"/>
      <c r="X936" s="98"/>
      <c r="Y936" s="98"/>
      <c r="Z936" s="98"/>
      <c r="AA936" s="98"/>
      <c r="AB936" s="98"/>
      <c r="AC936" s="98"/>
      <c r="AD936" s="98"/>
      <c r="AE936" s="98"/>
      <c r="AF936" s="98"/>
      <c r="AG936" s="98"/>
      <c r="AH936" s="98"/>
      <c r="AI936" s="98"/>
      <c r="AJ936" s="98"/>
      <c r="AK936" s="98"/>
      <c r="AL936" s="98"/>
      <c r="AM936" s="156"/>
    </row>
    <row r="937" spans="1:61" ht="9.75" hidden="1" customHeight="1">
      <c r="A937" s="141"/>
      <c r="B937" s="142"/>
      <c r="C937" s="143"/>
      <c r="D937" s="120" t="s">
        <v>252</v>
      </c>
      <c r="E937" s="121"/>
      <c r="F937" s="121"/>
      <c r="G937" s="121"/>
      <c r="H937" s="121"/>
      <c r="I937" s="122"/>
      <c r="J937" s="158"/>
      <c r="K937" s="154"/>
      <c r="L937" s="154"/>
      <c r="M937" s="154"/>
      <c r="N937" s="154"/>
      <c r="O937" s="154"/>
      <c r="P937" s="154"/>
      <c r="Q937" s="154"/>
      <c r="R937" s="154"/>
      <c r="S937" s="154"/>
      <c r="T937" s="154"/>
      <c r="U937" s="154"/>
      <c r="V937" s="154" t="s">
        <v>36</v>
      </c>
      <c r="W937" s="154"/>
      <c r="X937" s="154"/>
      <c r="Y937" s="154"/>
      <c r="Z937" s="154"/>
      <c r="AA937" s="154"/>
      <c r="AB937" s="154"/>
      <c r="AC937" s="154"/>
      <c r="AD937" s="154"/>
      <c r="AE937" s="154"/>
      <c r="AF937" s="154"/>
      <c r="AG937" s="154"/>
      <c r="AH937" s="154"/>
      <c r="AI937" s="154"/>
      <c r="AJ937" s="154"/>
      <c r="AK937" s="154"/>
      <c r="AL937" s="154"/>
      <c r="AM937" s="155"/>
      <c r="BE937" s="1" t="str">
        <f ca="1">MID(CELL("address",$CB$2),2,2)</f>
        <v>CB</v>
      </c>
      <c r="BF937" s="1" t="str">
        <f>IF(TRIM($K939)="","",IF(ISERROR(MATCH($K939,$CB$3:$CB$7,0)),"INPUT_ERROR",MATCH($K939,$CB$3:$CB$7,0)))</f>
        <v/>
      </c>
      <c r="BG937" s="1" t="s">
        <v>309</v>
      </c>
      <c r="BH937" s="1">
        <v>67</v>
      </c>
      <c r="BI937" s="1" t="str">
        <f>"ITEM"&amp; BH937&amp; BG937 &amp;"="&amp; $BF937</f>
        <v>ITEM67#KBN2_18=</v>
      </c>
    </row>
    <row r="938" spans="1:61" ht="9.75" hidden="1" customHeight="1">
      <c r="A938" s="141"/>
      <c r="B938" s="142"/>
      <c r="C938" s="143"/>
      <c r="D938" s="141"/>
      <c r="E938" s="142"/>
      <c r="F938" s="142"/>
      <c r="G938" s="142"/>
      <c r="H938" s="142"/>
      <c r="I938" s="143"/>
      <c r="J938" s="189"/>
      <c r="K938" s="82"/>
      <c r="L938" s="82"/>
      <c r="M938" s="82"/>
      <c r="N938" s="82"/>
      <c r="O938" s="82"/>
      <c r="P938" s="82"/>
      <c r="Q938" s="82"/>
      <c r="R938" s="82"/>
      <c r="S938" s="82"/>
      <c r="T938" s="82"/>
      <c r="U938" s="82"/>
      <c r="V938" s="82" t="s">
        <v>163</v>
      </c>
      <c r="W938" s="82"/>
      <c r="X938" s="82"/>
      <c r="Y938" s="82"/>
      <c r="Z938" s="82"/>
      <c r="AA938" s="82"/>
      <c r="AB938" s="82"/>
      <c r="AC938" s="82"/>
      <c r="AD938" s="82"/>
      <c r="AE938" s="82"/>
      <c r="AF938" s="82"/>
      <c r="AG938" s="82"/>
      <c r="AH938" s="82"/>
      <c r="AI938" s="82"/>
      <c r="AJ938" s="82"/>
      <c r="AK938" s="82"/>
      <c r="AL938" s="82"/>
      <c r="AM938" s="138"/>
      <c r="BH938" s="1" t="s">
        <v>28</v>
      </c>
    </row>
    <row r="939" spans="1:61" ht="9.75" hidden="1" customHeight="1">
      <c r="A939" s="141"/>
      <c r="B939" s="142"/>
      <c r="C939" s="143"/>
      <c r="D939" s="141"/>
      <c r="E939" s="142"/>
      <c r="F939" s="142"/>
      <c r="G939" s="142"/>
      <c r="H939" s="142"/>
      <c r="I939" s="143"/>
      <c r="J939" s="144" t="s">
        <v>37</v>
      </c>
      <c r="K939" s="145"/>
      <c r="L939" s="145"/>
      <c r="M939" s="145"/>
      <c r="N939" s="145"/>
      <c r="O939" s="145"/>
      <c r="P939" s="145"/>
      <c r="Q939" s="145"/>
      <c r="R939" s="145"/>
      <c r="S939" s="145"/>
      <c r="T939" s="82" t="s">
        <v>38</v>
      </c>
      <c r="U939" s="82"/>
      <c r="V939" s="82" t="s">
        <v>253</v>
      </c>
      <c r="W939" s="82"/>
      <c r="X939" s="82"/>
      <c r="Y939" s="82"/>
      <c r="Z939" s="82"/>
      <c r="AA939" s="82"/>
      <c r="AB939" s="82"/>
      <c r="AC939" s="82"/>
      <c r="AD939" s="82"/>
      <c r="AE939" s="82"/>
      <c r="AF939" s="82"/>
      <c r="AG939" s="82"/>
      <c r="AH939" s="82"/>
      <c r="AI939" s="82"/>
      <c r="AJ939" s="82"/>
      <c r="AK939" s="82"/>
      <c r="AL939" s="82"/>
      <c r="AM939" s="138"/>
      <c r="BH939" s="1" t="s">
        <v>28</v>
      </c>
    </row>
    <row r="940" spans="1:61" ht="9.75" hidden="1" customHeight="1">
      <c r="A940" s="141"/>
      <c r="B940" s="142"/>
      <c r="C940" s="143"/>
      <c r="D940" s="141"/>
      <c r="E940" s="142"/>
      <c r="F940" s="142"/>
      <c r="G940" s="142"/>
      <c r="H940" s="142"/>
      <c r="I940" s="143"/>
      <c r="J940" s="144"/>
      <c r="K940" s="145"/>
      <c r="L940" s="145"/>
      <c r="M940" s="145"/>
      <c r="N940" s="145"/>
      <c r="O940" s="145"/>
      <c r="P940" s="145"/>
      <c r="Q940" s="145"/>
      <c r="R940" s="145"/>
      <c r="S940" s="145"/>
      <c r="T940" s="82"/>
      <c r="U940" s="82"/>
      <c r="V940" s="82" t="s">
        <v>254</v>
      </c>
      <c r="W940" s="82"/>
      <c r="X940" s="82"/>
      <c r="Y940" s="82"/>
      <c r="Z940" s="82"/>
      <c r="AA940" s="82"/>
      <c r="AB940" s="82"/>
      <c r="AC940" s="82"/>
      <c r="AD940" s="82"/>
      <c r="AE940" s="82"/>
      <c r="AF940" s="82"/>
      <c r="AG940" s="82"/>
      <c r="AH940" s="82"/>
      <c r="AI940" s="82"/>
      <c r="AJ940" s="82"/>
      <c r="AK940" s="82"/>
      <c r="AL940" s="82"/>
      <c r="AM940" s="138"/>
      <c r="BH940" s="1" t="s">
        <v>28</v>
      </c>
    </row>
    <row r="941" spans="1:61" ht="9.75" hidden="1" customHeight="1">
      <c r="A941" s="141"/>
      <c r="B941" s="142"/>
      <c r="C941" s="143"/>
      <c r="D941" s="141"/>
      <c r="E941" s="142"/>
      <c r="F941" s="142"/>
      <c r="G941" s="142"/>
      <c r="H941" s="142"/>
      <c r="I941" s="143"/>
      <c r="J941" s="189"/>
      <c r="K941" s="82"/>
      <c r="L941" s="82"/>
      <c r="M941" s="82"/>
      <c r="N941" s="82"/>
      <c r="O941" s="82"/>
      <c r="P941" s="82"/>
      <c r="Q941" s="82"/>
      <c r="R941" s="82"/>
      <c r="S941" s="82"/>
      <c r="T941" s="82"/>
      <c r="U941" s="82"/>
      <c r="V941" s="82" t="s">
        <v>255</v>
      </c>
      <c r="W941" s="82"/>
      <c r="X941" s="82"/>
      <c r="Y941" s="82"/>
      <c r="Z941" s="82"/>
      <c r="AA941" s="82"/>
      <c r="AB941" s="82"/>
      <c r="AC941" s="82"/>
      <c r="AD941" s="82"/>
      <c r="AE941" s="82"/>
      <c r="AF941" s="82"/>
      <c r="AG941" s="82"/>
      <c r="AH941" s="82"/>
      <c r="AI941" s="82"/>
      <c r="AJ941" s="82"/>
      <c r="AK941" s="82"/>
      <c r="AL941" s="82"/>
      <c r="AM941" s="138"/>
      <c r="BH941" s="1" t="s">
        <v>28</v>
      </c>
    </row>
    <row r="942" spans="1:61" ht="9.75" hidden="1" customHeight="1">
      <c r="A942" s="141"/>
      <c r="B942" s="142"/>
      <c r="C942" s="143"/>
      <c r="D942" s="123"/>
      <c r="E942" s="124"/>
      <c r="F942" s="124"/>
      <c r="G942" s="124"/>
      <c r="H942" s="124"/>
      <c r="I942" s="125"/>
      <c r="J942" s="157"/>
      <c r="K942" s="98"/>
      <c r="L942" s="98"/>
      <c r="M942" s="98"/>
      <c r="N942" s="98"/>
      <c r="O942" s="98"/>
      <c r="P942" s="98"/>
      <c r="Q942" s="98"/>
      <c r="R942" s="98"/>
      <c r="S942" s="98"/>
      <c r="T942" s="98"/>
      <c r="U942" s="98"/>
      <c r="V942" s="98" t="s">
        <v>256</v>
      </c>
      <c r="W942" s="98"/>
      <c r="X942" s="98"/>
      <c r="Y942" s="98"/>
      <c r="Z942" s="98"/>
      <c r="AA942" s="98"/>
      <c r="AB942" s="98"/>
      <c r="AC942" s="98"/>
      <c r="AD942" s="98"/>
      <c r="AE942" s="98"/>
      <c r="AF942" s="98"/>
      <c r="AG942" s="98"/>
      <c r="AH942" s="98"/>
      <c r="AI942" s="98"/>
      <c r="AJ942" s="98"/>
      <c r="AK942" s="98"/>
      <c r="AL942" s="98"/>
      <c r="AM942" s="156"/>
      <c r="BH942" s="1" t="s">
        <v>28</v>
      </c>
    </row>
    <row r="943" spans="1:61" ht="9.75" hidden="1" customHeight="1">
      <c r="A943" s="141"/>
      <c r="B943" s="142"/>
      <c r="C943" s="143"/>
      <c r="D943" s="120" t="s">
        <v>257</v>
      </c>
      <c r="E943" s="121"/>
      <c r="F943" s="121"/>
      <c r="G943" s="121"/>
      <c r="H943" s="121"/>
      <c r="I943" s="122"/>
      <c r="J943" s="136"/>
      <c r="K943" s="126"/>
      <c r="L943" s="126"/>
      <c r="M943" s="126"/>
      <c r="N943" s="126"/>
      <c r="O943" s="126"/>
      <c r="P943" s="126"/>
      <c r="Q943" s="126"/>
      <c r="R943" s="126"/>
      <c r="S943" s="126"/>
      <c r="T943" s="126"/>
      <c r="U943" s="126"/>
      <c r="V943" s="126"/>
      <c r="W943" s="126"/>
      <c r="X943" s="126"/>
      <c r="Y943" s="126"/>
      <c r="Z943" s="126"/>
      <c r="AA943" s="126"/>
      <c r="AB943" s="126"/>
      <c r="AC943" s="126"/>
      <c r="AD943" s="126"/>
      <c r="AE943" s="126"/>
      <c r="AF943" s="126"/>
      <c r="AG943" s="126"/>
      <c r="AH943" s="126"/>
      <c r="AI943" s="126"/>
      <c r="AJ943" s="126"/>
      <c r="AK943" s="126"/>
      <c r="AL943" s="126"/>
      <c r="AM943" s="127"/>
      <c r="BG943" s="1" t="s">
        <v>309</v>
      </c>
      <c r="BH943" s="1">
        <v>68</v>
      </c>
      <c r="BI943" s="1" t="str">
        <f>"ITEM"&amp;BH943&amp; BG943 &amp;"="&amp; IF(TRIM($J943)="","",$J943)</f>
        <v>ITEM68#KBN2_18=</v>
      </c>
    </row>
    <row r="944" spans="1:61" ht="9.75" hidden="1" customHeight="1">
      <c r="A944" s="141"/>
      <c r="B944" s="142"/>
      <c r="C944" s="143"/>
      <c r="D944" s="141"/>
      <c r="E944" s="142"/>
      <c r="F944" s="142"/>
      <c r="G944" s="142"/>
      <c r="H944" s="142"/>
      <c r="I944" s="143"/>
      <c r="J944" s="150"/>
      <c r="K944" s="151"/>
      <c r="L944" s="151"/>
      <c r="M944" s="151"/>
      <c r="N944" s="151"/>
      <c r="O944" s="151"/>
      <c r="P944" s="151"/>
      <c r="Q944" s="151"/>
      <c r="R944" s="151"/>
      <c r="S944" s="151"/>
      <c r="T944" s="151"/>
      <c r="U944" s="151"/>
      <c r="V944" s="151"/>
      <c r="W944" s="151"/>
      <c r="X944" s="151"/>
      <c r="Y944" s="151"/>
      <c r="Z944" s="151"/>
      <c r="AA944" s="151"/>
      <c r="AB944" s="151"/>
      <c r="AC944" s="151"/>
      <c r="AD944" s="151"/>
      <c r="AE944" s="151"/>
      <c r="AF944" s="151"/>
      <c r="AG944" s="151"/>
      <c r="AH944" s="151"/>
      <c r="AI944" s="151"/>
      <c r="AJ944" s="151"/>
      <c r="AK944" s="151"/>
      <c r="AL944" s="151"/>
      <c r="AM944" s="152"/>
      <c r="BH944" s="1" t="s">
        <v>28</v>
      </c>
    </row>
    <row r="945" spans="1:61" ht="9.75" hidden="1" customHeight="1">
      <c r="A945" s="141"/>
      <c r="B945" s="142"/>
      <c r="C945" s="143"/>
      <c r="D945" s="123"/>
      <c r="E945" s="124"/>
      <c r="F945" s="124"/>
      <c r="G945" s="124"/>
      <c r="H945" s="124"/>
      <c r="I945" s="125"/>
      <c r="J945" s="150"/>
      <c r="K945" s="151"/>
      <c r="L945" s="151"/>
      <c r="M945" s="151"/>
      <c r="N945" s="151"/>
      <c r="O945" s="151"/>
      <c r="P945" s="151"/>
      <c r="Q945" s="151"/>
      <c r="R945" s="151"/>
      <c r="S945" s="151"/>
      <c r="T945" s="151"/>
      <c r="U945" s="151"/>
      <c r="V945" s="151"/>
      <c r="W945" s="151"/>
      <c r="X945" s="151"/>
      <c r="Y945" s="151"/>
      <c r="Z945" s="151"/>
      <c r="AA945" s="151"/>
      <c r="AB945" s="151"/>
      <c r="AC945" s="151"/>
      <c r="AD945" s="151"/>
      <c r="AE945" s="151"/>
      <c r="AF945" s="151"/>
      <c r="AG945" s="151"/>
      <c r="AH945" s="151"/>
      <c r="AI945" s="151"/>
      <c r="AJ945" s="151"/>
      <c r="AK945" s="151"/>
      <c r="AL945" s="151"/>
      <c r="AM945" s="152"/>
    </row>
    <row r="946" spans="1:61" ht="9.75" hidden="1" customHeight="1">
      <c r="A946" s="141"/>
      <c r="B946" s="142"/>
      <c r="C946" s="143"/>
      <c r="D946" s="120" t="s">
        <v>199</v>
      </c>
      <c r="E946" s="121"/>
      <c r="F946" s="121"/>
      <c r="G946" s="121"/>
      <c r="H946" s="121"/>
      <c r="I946" s="122"/>
      <c r="J946" s="136"/>
      <c r="K946" s="126"/>
      <c r="L946" s="126"/>
      <c r="M946" s="126"/>
      <c r="N946" s="126"/>
      <c r="O946" s="126"/>
      <c r="P946" s="126"/>
      <c r="Q946" s="126"/>
      <c r="R946" s="126"/>
      <c r="S946" s="126"/>
      <c r="T946" s="126"/>
      <c r="U946" s="126"/>
      <c r="V946" s="126"/>
      <c r="W946" s="126"/>
      <c r="X946" s="126"/>
      <c r="Y946" s="126"/>
      <c r="Z946" s="126"/>
      <c r="AA946" s="126"/>
      <c r="AB946" s="126"/>
      <c r="AC946" s="126"/>
      <c r="AD946" s="126"/>
      <c r="AE946" s="126"/>
      <c r="AF946" s="126"/>
      <c r="AG946" s="126"/>
      <c r="AH946" s="126"/>
      <c r="AI946" s="126"/>
      <c r="AJ946" s="126"/>
      <c r="AK946" s="126"/>
      <c r="AL946" s="126"/>
      <c r="AM946" s="127"/>
      <c r="BG946" s="1" t="s">
        <v>309</v>
      </c>
      <c r="BH946" s="1">
        <v>69</v>
      </c>
      <c r="BI946" s="1" t="str">
        <f>"ITEM"&amp;BH946&amp; BG946 &amp;"="&amp; IF(TRIM($J946)="","",$J946)</f>
        <v>ITEM69#KBN2_18=</v>
      </c>
    </row>
    <row r="947" spans="1:61" ht="9.75" hidden="1" customHeight="1">
      <c r="A947" s="141"/>
      <c r="B947" s="142"/>
      <c r="C947" s="143"/>
      <c r="D947" s="141"/>
      <c r="E947" s="142"/>
      <c r="F947" s="142"/>
      <c r="G947" s="142"/>
      <c r="H947" s="142"/>
      <c r="I947" s="143"/>
      <c r="J947" s="150"/>
      <c r="K947" s="151"/>
      <c r="L947" s="151"/>
      <c r="M947" s="151"/>
      <c r="N947" s="151"/>
      <c r="O947" s="151"/>
      <c r="P947" s="151"/>
      <c r="Q947" s="151"/>
      <c r="R947" s="151"/>
      <c r="S947" s="151"/>
      <c r="T947" s="151"/>
      <c r="U947" s="151"/>
      <c r="V947" s="151"/>
      <c r="W947" s="151"/>
      <c r="X947" s="151"/>
      <c r="Y947" s="151"/>
      <c r="Z947" s="151"/>
      <c r="AA947" s="151"/>
      <c r="AB947" s="151"/>
      <c r="AC947" s="151"/>
      <c r="AD947" s="151"/>
      <c r="AE947" s="151"/>
      <c r="AF947" s="151"/>
      <c r="AG947" s="151"/>
      <c r="AH947" s="151"/>
      <c r="AI947" s="151"/>
      <c r="AJ947" s="151"/>
      <c r="AK947" s="151"/>
      <c r="AL947" s="151"/>
      <c r="AM947" s="152"/>
      <c r="BH947" s="1" t="s">
        <v>28</v>
      </c>
    </row>
    <row r="948" spans="1:61" ht="9.75" hidden="1" customHeight="1">
      <c r="A948" s="123"/>
      <c r="B948" s="124"/>
      <c r="C948" s="125"/>
      <c r="D948" s="123"/>
      <c r="E948" s="124"/>
      <c r="F948" s="124"/>
      <c r="G948" s="124"/>
      <c r="H948" s="124"/>
      <c r="I948" s="125"/>
      <c r="J948" s="137"/>
      <c r="K948" s="128"/>
      <c r="L948" s="128"/>
      <c r="M948" s="128"/>
      <c r="N948" s="128"/>
      <c r="O948" s="128"/>
      <c r="P948" s="128"/>
      <c r="Q948" s="128"/>
      <c r="R948" s="128"/>
      <c r="S948" s="128"/>
      <c r="T948" s="128"/>
      <c r="U948" s="128"/>
      <c r="V948" s="128"/>
      <c r="W948" s="128"/>
      <c r="X948" s="128"/>
      <c r="Y948" s="128"/>
      <c r="Z948" s="128"/>
      <c r="AA948" s="128"/>
      <c r="AB948" s="128"/>
      <c r="AC948" s="128"/>
      <c r="AD948" s="128"/>
      <c r="AE948" s="128"/>
      <c r="AF948" s="128"/>
      <c r="AG948" s="128"/>
      <c r="AH948" s="128"/>
      <c r="AI948" s="128"/>
      <c r="AJ948" s="128"/>
      <c r="AK948" s="128"/>
      <c r="AL948" s="128"/>
      <c r="AM948" s="129"/>
    </row>
    <row r="949" spans="1:61" ht="9.75" hidden="1" customHeight="1">
      <c r="A949" s="120" t="s">
        <v>258</v>
      </c>
      <c r="B949" s="121"/>
      <c r="C949" s="121"/>
      <c r="D949" s="121"/>
      <c r="E949" s="121"/>
      <c r="F949" s="121"/>
      <c r="G949" s="121"/>
      <c r="H949" s="121"/>
      <c r="I949" s="122"/>
      <c r="J949" s="158"/>
      <c r="K949" s="154"/>
      <c r="L949" s="154"/>
      <c r="M949" s="154"/>
      <c r="N949" s="154"/>
      <c r="O949" s="154"/>
      <c r="P949" s="154"/>
      <c r="Q949" s="154"/>
      <c r="R949" s="154"/>
      <c r="S949" s="154"/>
      <c r="T949" s="154"/>
      <c r="U949" s="154"/>
      <c r="V949" s="154" t="s">
        <v>36</v>
      </c>
      <c r="W949" s="154"/>
      <c r="X949" s="154"/>
      <c r="Y949" s="154"/>
      <c r="Z949" s="154"/>
      <c r="AA949" s="154"/>
      <c r="AB949" s="154"/>
      <c r="AC949" s="154"/>
      <c r="AD949" s="154"/>
      <c r="AE949" s="154"/>
      <c r="AF949" s="154"/>
      <c r="AG949" s="154"/>
      <c r="AH949" s="154"/>
      <c r="AI949" s="154"/>
      <c r="AJ949" s="154"/>
      <c r="AK949" s="154"/>
      <c r="AL949" s="154"/>
      <c r="AM949" s="155"/>
      <c r="BE949" s="1" t="str">
        <f ca="1">MID(CELL("address",$CH$2),2,2)</f>
        <v>CH</v>
      </c>
      <c r="BF949" s="1" t="str">
        <f>IF(TRIM($K950)="","",IF(ISERROR(MATCH($K950,$CH$3:$CH$8,0)),"INPUT_ERROR",MATCH($K950,$CH$3:$CH$8,0)))</f>
        <v/>
      </c>
      <c r="BG949" s="1" t="s">
        <v>309</v>
      </c>
      <c r="BH949" s="1">
        <v>70</v>
      </c>
      <c r="BI949" s="1" t="str">
        <f>"ITEM"&amp; BH949&amp; BG949 &amp;"="&amp; $BF949</f>
        <v>ITEM70#KBN2_18=</v>
      </c>
    </row>
    <row r="950" spans="1:61" ht="9.75" hidden="1" customHeight="1">
      <c r="A950" s="141"/>
      <c r="B950" s="142"/>
      <c r="C950" s="142"/>
      <c r="D950" s="142"/>
      <c r="E950" s="142"/>
      <c r="F950" s="142"/>
      <c r="G950" s="142"/>
      <c r="H950" s="142"/>
      <c r="I950" s="143"/>
      <c r="J950" s="144" t="s">
        <v>37</v>
      </c>
      <c r="K950" s="145"/>
      <c r="L950" s="145"/>
      <c r="M950" s="145"/>
      <c r="N950" s="145"/>
      <c r="O950" s="145"/>
      <c r="P950" s="145"/>
      <c r="Q950" s="145"/>
      <c r="R950" s="145"/>
      <c r="S950" s="145"/>
      <c r="T950" s="82" t="s">
        <v>38</v>
      </c>
      <c r="U950" s="82"/>
      <c r="V950" s="82" t="s">
        <v>259</v>
      </c>
      <c r="W950" s="82"/>
      <c r="X950" s="82"/>
      <c r="Y950" s="82"/>
      <c r="Z950" s="82"/>
      <c r="AA950" s="82"/>
      <c r="AB950" s="82"/>
      <c r="AC950" s="82"/>
      <c r="AD950" s="82"/>
      <c r="AE950" s="82" t="s">
        <v>260</v>
      </c>
      <c r="AF950" s="82"/>
      <c r="AG950" s="82"/>
      <c r="AH950" s="82"/>
      <c r="AI950" s="82"/>
      <c r="AJ950" s="82"/>
      <c r="AK950" s="82"/>
      <c r="AL950" s="82"/>
      <c r="AM950" s="138"/>
      <c r="BH950" s="1" t="s">
        <v>28</v>
      </c>
    </row>
    <row r="951" spans="1:61" ht="9.75" hidden="1" customHeight="1">
      <c r="A951" s="141"/>
      <c r="B951" s="142"/>
      <c r="C951" s="142"/>
      <c r="D951" s="142"/>
      <c r="E951" s="142"/>
      <c r="F951" s="142"/>
      <c r="G951" s="142"/>
      <c r="H951" s="142"/>
      <c r="I951" s="143"/>
      <c r="J951" s="144"/>
      <c r="K951" s="145"/>
      <c r="L951" s="145"/>
      <c r="M951" s="145"/>
      <c r="N951" s="145"/>
      <c r="O951" s="145"/>
      <c r="P951" s="145"/>
      <c r="Q951" s="145"/>
      <c r="R951" s="145"/>
      <c r="S951" s="145"/>
      <c r="T951" s="82"/>
      <c r="U951" s="82"/>
      <c r="V951" s="82" t="s">
        <v>261</v>
      </c>
      <c r="W951" s="82"/>
      <c r="X951" s="82"/>
      <c r="Y951" s="82"/>
      <c r="Z951" s="82"/>
      <c r="AA951" s="82"/>
      <c r="AB951" s="82"/>
      <c r="AC951" s="82"/>
      <c r="AD951" s="82"/>
      <c r="AE951" s="82" t="s">
        <v>262</v>
      </c>
      <c r="AF951" s="82"/>
      <c r="AG951" s="82"/>
      <c r="AH951" s="82"/>
      <c r="AI951" s="82"/>
      <c r="AJ951" s="82"/>
      <c r="AK951" s="82"/>
      <c r="AL951" s="82"/>
      <c r="AM951" s="138"/>
      <c r="BH951" s="1" t="s">
        <v>28</v>
      </c>
    </row>
    <row r="952" spans="1:61" ht="9.75" hidden="1" customHeight="1">
      <c r="A952" s="141"/>
      <c r="B952" s="142"/>
      <c r="C952" s="142"/>
      <c r="D952" s="142"/>
      <c r="E952" s="142"/>
      <c r="F952" s="142"/>
      <c r="G952" s="142"/>
      <c r="H952" s="142"/>
      <c r="I952" s="143"/>
      <c r="J952" s="157"/>
      <c r="K952" s="98"/>
      <c r="L952" s="98"/>
      <c r="M952" s="98"/>
      <c r="N952" s="98"/>
      <c r="O952" s="98"/>
      <c r="P952" s="98"/>
      <c r="Q952" s="98"/>
      <c r="R952" s="98"/>
      <c r="S952" s="98"/>
      <c r="T952" s="98"/>
      <c r="U952" s="98"/>
      <c r="V952" s="98" t="s">
        <v>231</v>
      </c>
      <c r="W952" s="98"/>
      <c r="X952" s="98"/>
      <c r="Y952" s="98"/>
      <c r="Z952" s="98"/>
      <c r="AA952" s="98"/>
      <c r="AB952" s="98"/>
      <c r="AC952" s="98"/>
      <c r="AD952" s="98"/>
      <c r="AE952" s="98" t="s">
        <v>232</v>
      </c>
      <c r="AF952" s="98"/>
      <c r="AG952" s="98"/>
      <c r="AH952" s="98"/>
      <c r="AI952" s="98"/>
      <c r="AJ952" s="98"/>
      <c r="AK952" s="98"/>
      <c r="AL952" s="98"/>
      <c r="AM952" s="156"/>
      <c r="BH952" s="1" t="s">
        <v>28</v>
      </c>
    </row>
    <row r="953" spans="1:61" ht="9.75" hidden="1" customHeight="1">
      <c r="A953" s="120" t="s">
        <v>263</v>
      </c>
      <c r="B953" s="121"/>
      <c r="C953" s="121"/>
      <c r="D953" s="121"/>
      <c r="E953" s="121"/>
      <c r="F953" s="121"/>
      <c r="G953" s="121"/>
      <c r="H953" s="121"/>
      <c r="I953" s="121"/>
      <c r="J953" s="216" t="s">
        <v>37</v>
      </c>
      <c r="K953" s="262"/>
      <c r="L953" s="154" t="s">
        <v>216</v>
      </c>
      <c r="M953" s="154"/>
      <c r="N953" s="154"/>
      <c r="O953" s="154"/>
      <c r="P953" s="154"/>
      <c r="Q953" s="221" t="s">
        <v>37</v>
      </c>
      <c r="R953" s="262"/>
      <c r="S953" s="154" t="s">
        <v>215</v>
      </c>
      <c r="T953" s="154"/>
      <c r="U953" s="154"/>
      <c r="V953" s="154"/>
      <c r="W953" s="221" t="s">
        <v>37</v>
      </c>
      <c r="X953" s="262"/>
      <c r="Y953" s="83" t="s">
        <v>264</v>
      </c>
      <c r="Z953" s="83"/>
      <c r="AA953" s="83"/>
      <c r="AB953" s="83"/>
      <c r="AC953" s="83"/>
      <c r="AD953" s="83"/>
      <c r="AE953" s="83"/>
      <c r="AF953" s="83"/>
      <c r="AG953" s="83"/>
      <c r="AH953" s="83"/>
      <c r="AI953" s="83"/>
      <c r="AJ953" s="83"/>
      <c r="AK953" s="83"/>
      <c r="AL953" s="83"/>
      <c r="AM953" s="251"/>
      <c r="BF953" s="1" t="b">
        <f>IF($K953="○",TRUE,IF($K953="",FALSE,"INPUT_ERROR"))</f>
        <v>0</v>
      </c>
      <c r="BG953" s="1" t="s">
        <v>309</v>
      </c>
      <c r="BH953" s="1">
        <v>71</v>
      </c>
      <c r="BI953" s="1" t="str">
        <f t="shared" ref="BI953:BI958" si="19">"ITEM"&amp; BH953&amp; BG953 &amp;"="&amp; $BF953</f>
        <v>ITEM71#KBN2_18=FALSE</v>
      </c>
    </row>
    <row r="954" spans="1:61" ht="9.75" hidden="1" customHeight="1">
      <c r="A954" s="141"/>
      <c r="B954" s="142"/>
      <c r="C954" s="142"/>
      <c r="D954" s="142"/>
      <c r="E954" s="142"/>
      <c r="F954" s="142"/>
      <c r="G954" s="142"/>
      <c r="H954" s="142"/>
      <c r="I954" s="142"/>
      <c r="J954" s="144"/>
      <c r="K954" s="263"/>
      <c r="L954" s="82"/>
      <c r="M954" s="82"/>
      <c r="N954" s="82"/>
      <c r="O954" s="82"/>
      <c r="P954" s="82"/>
      <c r="Q954" s="160"/>
      <c r="R954" s="263"/>
      <c r="S954" s="82"/>
      <c r="T954" s="82"/>
      <c r="U954" s="82"/>
      <c r="V954" s="82"/>
      <c r="W954" s="160"/>
      <c r="X954" s="263"/>
      <c r="Y954" s="109"/>
      <c r="Z954" s="109"/>
      <c r="AA954" s="109"/>
      <c r="AB954" s="109"/>
      <c r="AC954" s="109"/>
      <c r="AD954" s="109"/>
      <c r="AE954" s="109"/>
      <c r="AF954" s="109"/>
      <c r="AG954" s="109"/>
      <c r="AH954" s="109"/>
      <c r="AI954" s="109"/>
      <c r="AJ954" s="109"/>
      <c r="AK954" s="109"/>
      <c r="AL954" s="109"/>
      <c r="AM954" s="214"/>
      <c r="BF954" s="1" t="b">
        <f>IF($R953="○",TRUE,IF($R953="",FALSE,"INPUT_ERROR"))</f>
        <v>0</v>
      </c>
      <c r="BG954" s="1" t="s">
        <v>309</v>
      </c>
      <c r="BH954" s="1">
        <v>72</v>
      </c>
      <c r="BI954" s="1" t="str">
        <f t="shared" si="19"/>
        <v>ITEM72#KBN2_18=FALSE</v>
      </c>
    </row>
    <row r="955" spans="1:61" ht="9.75" hidden="1" customHeight="1">
      <c r="A955" s="141"/>
      <c r="B955" s="142"/>
      <c r="C955" s="142"/>
      <c r="D955" s="142"/>
      <c r="E955" s="142"/>
      <c r="F955" s="142"/>
      <c r="G955" s="142"/>
      <c r="H955" s="142"/>
      <c r="I955" s="142"/>
      <c r="J955" s="252" t="s">
        <v>37</v>
      </c>
      <c r="K955" s="263"/>
      <c r="L955" s="253" t="s">
        <v>214</v>
      </c>
      <c r="M955" s="253"/>
      <c r="N955" s="253"/>
      <c r="O955" s="253"/>
      <c r="P955" s="253"/>
      <c r="Q955" s="160" t="s">
        <v>37</v>
      </c>
      <c r="R955" s="263"/>
      <c r="S955" s="109" t="s">
        <v>212</v>
      </c>
      <c r="T955" s="109"/>
      <c r="U955" s="109"/>
      <c r="V955" s="109"/>
      <c r="W955" s="109"/>
      <c r="X955" s="109"/>
      <c r="Y955" s="109"/>
      <c r="Z955" s="109"/>
      <c r="AA955" s="109"/>
      <c r="AB955" s="109"/>
      <c r="AC955" s="109"/>
      <c r="AD955" s="109"/>
      <c r="AE955" s="109"/>
      <c r="AF955" s="109"/>
      <c r="AG955" s="109"/>
      <c r="AH955" s="109"/>
      <c r="AI955" s="109"/>
      <c r="AJ955" s="109"/>
      <c r="AK955" s="109"/>
      <c r="AL955" s="109"/>
      <c r="AM955" s="214"/>
      <c r="BF955" s="1" t="b">
        <f>IF($X953="○",TRUE,IF($X953="",FALSE,"INPUT_ERROR"))</f>
        <v>0</v>
      </c>
      <c r="BG955" s="1" t="s">
        <v>309</v>
      </c>
      <c r="BH955" s="1">
        <v>73</v>
      </c>
      <c r="BI955" s="1" t="str">
        <f t="shared" si="19"/>
        <v>ITEM73#KBN2_18=FALSE</v>
      </c>
    </row>
    <row r="956" spans="1:61" ht="9.75" hidden="1" customHeight="1">
      <c r="A956" s="141"/>
      <c r="B956" s="142"/>
      <c r="C956" s="142"/>
      <c r="D956" s="142"/>
      <c r="E956" s="142"/>
      <c r="F956" s="142"/>
      <c r="G956" s="142"/>
      <c r="H956" s="142"/>
      <c r="I956" s="142"/>
      <c r="J956" s="252"/>
      <c r="K956" s="263"/>
      <c r="L956" s="253"/>
      <c r="M956" s="253"/>
      <c r="N956" s="253"/>
      <c r="O956" s="253"/>
      <c r="P956" s="253"/>
      <c r="Q956" s="160"/>
      <c r="R956" s="263"/>
      <c r="S956" s="109"/>
      <c r="T956" s="109"/>
      <c r="U956" s="109"/>
      <c r="V956" s="109"/>
      <c r="W956" s="109"/>
      <c r="X956" s="109"/>
      <c r="Y956" s="109"/>
      <c r="Z956" s="109"/>
      <c r="AA956" s="109"/>
      <c r="AB956" s="109"/>
      <c r="AC956" s="109"/>
      <c r="AD956" s="109"/>
      <c r="AE956" s="109"/>
      <c r="AF956" s="109"/>
      <c r="AG956" s="109"/>
      <c r="AH956" s="109"/>
      <c r="AI956" s="109"/>
      <c r="AJ956" s="109"/>
      <c r="AK956" s="109"/>
      <c r="AL956" s="109"/>
      <c r="AM956" s="214"/>
      <c r="BF956" s="1" t="b">
        <f>IF($K955="○",TRUE,IF($K955="",FALSE,"INPUT_ERROR"))</f>
        <v>0</v>
      </c>
      <c r="BG956" s="1" t="s">
        <v>309</v>
      </c>
      <c r="BH956" s="1">
        <v>74</v>
      </c>
      <c r="BI956" s="1" t="str">
        <f t="shared" si="19"/>
        <v>ITEM74#KBN2_18=FALSE</v>
      </c>
    </row>
    <row r="957" spans="1:61" ht="9.75" hidden="1" customHeight="1">
      <c r="A957" s="141"/>
      <c r="B957" s="142"/>
      <c r="C957" s="142"/>
      <c r="D957" s="142"/>
      <c r="E957" s="142"/>
      <c r="F957" s="142"/>
      <c r="G957" s="142"/>
      <c r="H957" s="142"/>
      <c r="I957" s="142"/>
      <c r="J957" s="144" t="s">
        <v>37</v>
      </c>
      <c r="K957" s="263"/>
      <c r="L957" s="82" t="s">
        <v>196</v>
      </c>
      <c r="M957" s="82"/>
      <c r="N957" s="82"/>
      <c r="O957" s="160" t="s">
        <v>197</v>
      </c>
      <c r="P957" s="151"/>
      <c r="Q957" s="151"/>
      <c r="R957" s="151"/>
      <c r="S957" s="151"/>
      <c r="T957" s="151"/>
      <c r="U957" s="151"/>
      <c r="V957" s="151"/>
      <c r="W957" s="151"/>
      <c r="X957" s="151"/>
      <c r="Y957" s="151"/>
      <c r="Z957" s="151"/>
      <c r="AA957" s="151"/>
      <c r="AB957" s="151"/>
      <c r="AC957" s="151"/>
      <c r="AD957" s="151"/>
      <c r="AE957" s="151"/>
      <c r="AF957" s="151"/>
      <c r="AG957" s="151"/>
      <c r="AH957" s="151"/>
      <c r="AI957" s="151"/>
      <c r="AJ957" s="151"/>
      <c r="AK957" s="151"/>
      <c r="AL957" s="82" t="s">
        <v>198</v>
      </c>
      <c r="AM957" s="138"/>
      <c r="BF957" s="1" t="b">
        <f>IF($R955="○",TRUE,IF($R955="",FALSE,"INPUT_ERROR"))</f>
        <v>0</v>
      </c>
      <c r="BG957" s="1" t="s">
        <v>309</v>
      </c>
      <c r="BH957" s="1">
        <v>75</v>
      </c>
      <c r="BI957" s="1" t="str">
        <f t="shared" si="19"/>
        <v>ITEM75#KBN2_18=FALSE</v>
      </c>
    </row>
    <row r="958" spans="1:61" ht="9.75" hidden="1" customHeight="1">
      <c r="A958" s="123"/>
      <c r="B958" s="124"/>
      <c r="C958" s="124"/>
      <c r="D958" s="124"/>
      <c r="E958" s="124"/>
      <c r="F958" s="124"/>
      <c r="G958" s="124"/>
      <c r="H958" s="124"/>
      <c r="I958" s="124"/>
      <c r="J958" s="161"/>
      <c r="K958" s="264"/>
      <c r="L958" s="98"/>
      <c r="M958" s="98"/>
      <c r="N958" s="98"/>
      <c r="O958" s="163"/>
      <c r="P958" s="128"/>
      <c r="Q958" s="128"/>
      <c r="R958" s="128"/>
      <c r="S958" s="128"/>
      <c r="T958" s="128"/>
      <c r="U958" s="128"/>
      <c r="V958" s="128"/>
      <c r="W958" s="128"/>
      <c r="X958" s="128"/>
      <c r="Y958" s="128"/>
      <c r="Z958" s="128"/>
      <c r="AA958" s="128"/>
      <c r="AB958" s="128"/>
      <c r="AC958" s="128"/>
      <c r="AD958" s="128"/>
      <c r="AE958" s="128"/>
      <c r="AF958" s="128"/>
      <c r="AG958" s="128"/>
      <c r="AH958" s="128"/>
      <c r="AI958" s="128"/>
      <c r="AJ958" s="128"/>
      <c r="AK958" s="128"/>
      <c r="AL958" s="98"/>
      <c r="AM958" s="156"/>
      <c r="BF958" s="1" t="b">
        <f>IF($K957="○",TRUE,IF($K957="",FALSE,"INPUT_ERROR"))</f>
        <v>0</v>
      </c>
      <c r="BG958" s="1" t="s">
        <v>309</v>
      </c>
      <c r="BH958" s="1">
        <v>76</v>
      </c>
      <c r="BI958" s="1" t="str">
        <f t="shared" si="19"/>
        <v>ITEM76#KBN2_18=FALSE</v>
      </c>
    </row>
    <row r="959" spans="1:61" ht="9.75" hidden="1" customHeight="1">
      <c r="A959" s="120" t="s">
        <v>265</v>
      </c>
      <c r="B959" s="121"/>
      <c r="C959" s="121"/>
      <c r="D959" s="121"/>
      <c r="E959" s="121"/>
      <c r="F959" s="121"/>
      <c r="G959" s="121"/>
      <c r="H959" s="121"/>
      <c r="I959" s="122"/>
      <c r="J959" s="150"/>
      <c r="K959" s="151"/>
      <c r="L959" s="151"/>
      <c r="M959" s="151"/>
      <c r="N959" s="151"/>
      <c r="O959" s="151"/>
      <c r="P959" s="151"/>
      <c r="Q959" s="151"/>
      <c r="R959" s="151"/>
      <c r="S959" s="151"/>
      <c r="T959" s="151"/>
      <c r="U959" s="151"/>
      <c r="V959" s="151"/>
      <c r="W959" s="151"/>
      <c r="X959" s="151"/>
      <c r="Y959" s="151"/>
      <c r="Z959" s="151"/>
      <c r="AA959" s="151"/>
      <c r="AB959" s="151"/>
      <c r="AC959" s="151"/>
      <c r="AD959" s="151"/>
      <c r="AE959" s="151"/>
      <c r="AF959" s="151"/>
      <c r="AG959" s="151"/>
      <c r="AH959" s="151"/>
      <c r="AI959" s="151"/>
      <c r="AJ959" s="151"/>
      <c r="AK959" s="151"/>
      <c r="AL959" s="151"/>
      <c r="AM959" s="152"/>
      <c r="BG959" s="1" t="s">
        <v>309</v>
      </c>
      <c r="BH959" s="1">
        <v>77</v>
      </c>
      <c r="BI959" s="1" t="str">
        <f>"ITEM"&amp;BH959&amp; BG959 &amp;"="&amp;  IF(TRIM($P957)="","",$P957)</f>
        <v>ITEM77#KBN2_18=</v>
      </c>
    </row>
    <row r="960" spans="1:61" ht="9.75" hidden="1" customHeight="1">
      <c r="A960" s="141"/>
      <c r="B960" s="142"/>
      <c r="C960" s="142"/>
      <c r="D960" s="142"/>
      <c r="E960" s="142"/>
      <c r="F960" s="142"/>
      <c r="G960" s="142"/>
      <c r="H960" s="142"/>
      <c r="I960" s="143"/>
      <c r="J960" s="150"/>
      <c r="K960" s="151"/>
      <c r="L960" s="151"/>
      <c r="M960" s="151"/>
      <c r="N960" s="151"/>
      <c r="O960" s="151"/>
      <c r="P960" s="151"/>
      <c r="Q960" s="151"/>
      <c r="R960" s="151"/>
      <c r="S960" s="151"/>
      <c r="T960" s="151"/>
      <c r="U960" s="151"/>
      <c r="V960" s="151"/>
      <c r="W960" s="151"/>
      <c r="X960" s="151"/>
      <c r="Y960" s="151"/>
      <c r="Z960" s="151"/>
      <c r="AA960" s="151"/>
      <c r="AB960" s="151"/>
      <c r="AC960" s="151"/>
      <c r="AD960" s="151"/>
      <c r="AE960" s="151"/>
      <c r="AF960" s="151"/>
      <c r="AG960" s="151"/>
      <c r="AH960" s="151"/>
      <c r="AI960" s="151"/>
      <c r="AJ960" s="151"/>
      <c r="AK960" s="151"/>
      <c r="AL960" s="151"/>
      <c r="AM960" s="152"/>
      <c r="BG960" s="1" t="s">
        <v>309</v>
      </c>
      <c r="BH960" s="1">
        <v>78</v>
      </c>
      <c r="BI960" s="1" t="str">
        <f>"ITEM"&amp;BH960&amp; BG960 &amp;"="&amp; IF(TRIM($J959)="","",$J959)</f>
        <v>ITEM78#KBN2_18=</v>
      </c>
    </row>
    <row r="961" spans="1:61" ht="9.75" hidden="1" customHeight="1">
      <c r="A961" s="123"/>
      <c r="B961" s="124"/>
      <c r="C961" s="124"/>
      <c r="D961" s="124"/>
      <c r="E961" s="124"/>
      <c r="F961" s="124"/>
      <c r="G961" s="124"/>
      <c r="H961" s="124"/>
      <c r="I961" s="125"/>
      <c r="J961" s="150"/>
      <c r="K961" s="151"/>
      <c r="L961" s="151"/>
      <c r="M961" s="151"/>
      <c r="N961" s="151"/>
      <c r="O961" s="151"/>
      <c r="P961" s="151"/>
      <c r="Q961" s="151"/>
      <c r="R961" s="151"/>
      <c r="S961" s="151"/>
      <c r="T961" s="151"/>
      <c r="U961" s="151"/>
      <c r="V961" s="151"/>
      <c r="W961" s="151"/>
      <c r="X961" s="151"/>
      <c r="Y961" s="151"/>
      <c r="Z961" s="151"/>
      <c r="AA961" s="151"/>
      <c r="AB961" s="151"/>
      <c r="AC961" s="151"/>
      <c r="AD961" s="151"/>
      <c r="AE961" s="151"/>
      <c r="AF961" s="151"/>
      <c r="AG961" s="151"/>
      <c r="AH961" s="151"/>
      <c r="AI961" s="151"/>
      <c r="AJ961" s="151"/>
      <c r="AK961" s="151"/>
      <c r="AL961" s="151"/>
      <c r="AM961" s="152"/>
      <c r="BH961" s="1" t="s">
        <v>28</v>
      </c>
    </row>
    <row r="962" spans="1:61" ht="9.75" hidden="1" customHeight="1">
      <c r="A962" s="153" t="s">
        <v>266</v>
      </c>
      <c r="B962" s="153"/>
      <c r="C962" s="153"/>
      <c r="D962" s="153"/>
      <c r="E962" s="153"/>
      <c r="F962" s="153"/>
      <c r="G962" s="153"/>
      <c r="H962" s="153"/>
      <c r="I962" s="153"/>
      <c r="J962" s="136"/>
      <c r="K962" s="126"/>
      <c r="L962" s="126"/>
      <c r="M962" s="126"/>
      <c r="N962" s="126"/>
      <c r="O962" s="126"/>
      <c r="P962" s="126"/>
      <c r="Q962" s="126"/>
      <c r="R962" s="126"/>
      <c r="S962" s="126"/>
      <c r="T962" s="126"/>
      <c r="U962" s="126"/>
      <c r="V962" s="126"/>
      <c r="W962" s="126"/>
      <c r="X962" s="126"/>
      <c r="Y962" s="126"/>
      <c r="Z962" s="126"/>
      <c r="AA962" s="126"/>
      <c r="AB962" s="126"/>
      <c r="AC962" s="126"/>
      <c r="AD962" s="126"/>
      <c r="AE962" s="126"/>
      <c r="AF962" s="126"/>
      <c r="AG962" s="126"/>
      <c r="AH962" s="126"/>
      <c r="AI962" s="126"/>
      <c r="AJ962" s="126"/>
      <c r="AK962" s="126"/>
      <c r="AL962" s="126"/>
      <c r="AM962" s="127"/>
      <c r="BG962" s="1" t="s">
        <v>309</v>
      </c>
      <c r="BH962" s="1">
        <v>79</v>
      </c>
      <c r="BI962" s="1" t="str">
        <f>"ITEM"&amp;BH962&amp; BG962 &amp;"="&amp; IF(TRIM($J962)="","",$J962)</f>
        <v>ITEM79#KBN2_18=</v>
      </c>
    </row>
    <row r="963" spans="1:61" ht="9.75" hidden="1" customHeight="1">
      <c r="A963" s="153"/>
      <c r="B963" s="153"/>
      <c r="C963" s="153"/>
      <c r="D963" s="153"/>
      <c r="E963" s="153"/>
      <c r="F963" s="153"/>
      <c r="G963" s="153"/>
      <c r="H963" s="153"/>
      <c r="I963" s="153"/>
      <c r="J963" s="150"/>
      <c r="K963" s="151"/>
      <c r="L963" s="151"/>
      <c r="M963" s="151"/>
      <c r="N963" s="151"/>
      <c r="O963" s="151"/>
      <c r="P963" s="151"/>
      <c r="Q963" s="151"/>
      <c r="R963" s="151"/>
      <c r="S963" s="151"/>
      <c r="T963" s="151"/>
      <c r="U963" s="151"/>
      <c r="V963" s="151"/>
      <c r="W963" s="151"/>
      <c r="X963" s="151"/>
      <c r="Y963" s="151"/>
      <c r="Z963" s="151"/>
      <c r="AA963" s="151"/>
      <c r="AB963" s="151"/>
      <c r="AC963" s="151"/>
      <c r="AD963" s="151"/>
      <c r="AE963" s="151"/>
      <c r="AF963" s="151"/>
      <c r="AG963" s="151"/>
      <c r="AH963" s="151"/>
      <c r="AI963" s="151"/>
      <c r="AJ963" s="151"/>
      <c r="AK963" s="151"/>
      <c r="AL963" s="151"/>
      <c r="AM963" s="152"/>
      <c r="BH963" s="1" t="s">
        <v>28</v>
      </c>
    </row>
    <row r="964" spans="1:61" ht="9.75" hidden="1" customHeight="1">
      <c r="A964" s="153"/>
      <c r="B964" s="153"/>
      <c r="C964" s="153"/>
      <c r="D964" s="153"/>
      <c r="E964" s="153"/>
      <c r="F964" s="153"/>
      <c r="G964" s="153"/>
      <c r="H964" s="153"/>
      <c r="I964" s="153"/>
      <c r="J964" s="150"/>
      <c r="K964" s="151"/>
      <c r="L964" s="151"/>
      <c r="M964" s="151"/>
      <c r="N964" s="151"/>
      <c r="O964" s="151"/>
      <c r="P964" s="151"/>
      <c r="Q964" s="151"/>
      <c r="R964" s="151"/>
      <c r="S964" s="151"/>
      <c r="T964" s="151"/>
      <c r="U964" s="151"/>
      <c r="V964" s="151"/>
      <c r="W964" s="151"/>
      <c r="X964" s="151"/>
      <c r="Y964" s="151"/>
      <c r="Z964" s="151"/>
      <c r="AA964" s="151"/>
      <c r="AB964" s="151"/>
      <c r="AC964" s="151"/>
      <c r="AD964" s="151"/>
      <c r="AE964" s="151"/>
      <c r="AF964" s="151"/>
      <c r="AG964" s="151"/>
      <c r="AH964" s="151"/>
      <c r="AI964" s="151"/>
      <c r="AJ964" s="151"/>
      <c r="AK964" s="151"/>
      <c r="AL964" s="151"/>
      <c r="AM964" s="152"/>
      <c r="BH964" s="1" t="s">
        <v>28</v>
      </c>
    </row>
    <row r="965" spans="1:61" ht="9.75" hidden="1" customHeight="1">
      <c r="A965" s="250" t="s">
        <v>267</v>
      </c>
      <c r="B965" s="250"/>
      <c r="C965" s="141" t="s">
        <v>268</v>
      </c>
      <c r="D965" s="142"/>
      <c r="E965" s="142"/>
      <c r="F965" s="142"/>
      <c r="G965" s="142"/>
      <c r="H965" s="142"/>
      <c r="I965" s="143"/>
      <c r="J965" s="158"/>
      <c r="K965" s="154"/>
      <c r="L965" s="154"/>
      <c r="M965" s="154"/>
      <c r="N965" s="154"/>
      <c r="O965" s="154"/>
      <c r="P965" s="154"/>
      <c r="Q965" s="154"/>
      <c r="R965" s="154"/>
      <c r="S965" s="154"/>
      <c r="T965" s="154"/>
      <c r="U965" s="154"/>
      <c r="V965" s="154" t="s">
        <v>36</v>
      </c>
      <c r="W965" s="154"/>
      <c r="X965" s="154"/>
      <c r="Y965" s="154"/>
      <c r="Z965" s="154"/>
      <c r="AA965" s="154"/>
      <c r="AB965" s="154"/>
      <c r="AC965" s="154"/>
      <c r="AD965" s="154"/>
      <c r="AE965" s="154"/>
      <c r="AF965" s="154"/>
      <c r="AG965" s="154"/>
      <c r="AH965" s="154"/>
      <c r="AI965" s="154"/>
      <c r="AJ965" s="154"/>
      <c r="AK965" s="154"/>
      <c r="AL965" s="154"/>
      <c r="AM965" s="155"/>
      <c r="BE965" s="1" t="str">
        <f ca="1">MID(CELL("address",$CI$2),2,2)</f>
        <v>CI</v>
      </c>
      <c r="BF965" s="1" t="str">
        <f>IF(TRIM($K966)="","",IF(ISERROR(MATCH($K966,$CI$3:$CI$4,0)),"INPUT_ERROR",MATCH($K966,$CI$3:$CI$4,0)))</f>
        <v/>
      </c>
      <c r="BG965" s="1" t="s">
        <v>309</v>
      </c>
      <c r="BH965" s="1">
        <v>80</v>
      </c>
      <c r="BI965" s="1" t="str">
        <f>"ITEM"&amp; BH965&amp; BG965 &amp;"="&amp; $BF965</f>
        <v>ITEM80#KBN2_18=</v>
      </c>
    </row>
    <row r="966" spans="1:61" ht="9.75" hidden="1" customHeight="1">
      <c r="A966" s="250"/>
      <c r="B966" s="250"/>
      <c r="C966" s="141"/>
      <c r="D966" s="142"/>
      <c r="E966" s="142"/>
      <c r="F966" s="142"/>
      <c r="G966" s="142"/>
      <c r="H966" s="142"/>
      <c r="I966" s="143"/>
      <c r="J966" s="144" t="s">
        <v>37</v>
      </c>
      <c r="K966" s="145"/>
      <c r="L966" s="145"/>
      <c r="M966" s="145"/>
      <c r="N966" s="145"/>
      <c r="O966" s="145"/>
      <c r="P966" s="145"/>
      <c r="Q966" s="145"/>
      <c r="R966" s="82" t="s">
        <v>38</v>
      </c>
      <c r="S966" s="82"/>
      <c r="T966" s="82"/>
      <c r="U966" s="82"/>
      <c r="V966" s="82" t="s">
        <v>269</v>
      </c>
      <c r="W966" s="82"/>
      <c r="X966" s="82"/>
      <c r="Y966" s="82"/>
      <c r="Z966" s="82"/>
      <c r="AA966" s="82" t="s">
        <v>270</v>
      </c>
      <c r="AB966" s="82"/>
      <c r="AC966" s="82"/>
      <c r="AD966" s="82"/>
      <c r="AE966" s="82"/>
      <c r="AF966" s="82"/>
      <c r="AG966" s="82"/>
      <c r="AH966" s="82"/>
      <c r="AI966" s="82"/>
      <c r="AJ966" s="82"/>
      <c r="AK966" s="82"/>
      <c r="AL966" s="82"/>
      <c r="AM966" s="138"/>
      <c r="BH966" s="1" t="s">
        <v>28</v>
      </c>
    </row>
    <row r="967" spans="1:61" ht="9.75" hidden="1" customHeight="1">
      <c r="A967" s="250"/>
      <c r="B967" s="250"/>
      <c r="C967" s="141"/>
      <c r="D967" s="142"/>
      <c r="E967" s="142"/>
      <c r="F967" s="142"/>
      <c r="G967" s="142"/>
      <c r="H967" s="142"/>
      <c r="I967" s="143"/>
      <c r="J967" s="144"/>
      <c r="K967" s="145"/>
      <c r="L967" s="145"/>
      <c r="M967" s="145"/>
      <c r="N967" s="145"/>
      <c r="O967" s="145"/>
      <c r="P967" s="145"/>
      <c r="Q967" s="145"/>
      <c r="R967" s="82"/>
      <c r="S967" s="82"/>
      <c r="T967" s="82"/>
      <c r="U967" s="82"/>
      <c r="V967" s="82"/>
      <c r="W967" s="82"/>
      <c r="X967" s="82"/>
      <c r="Y967" s="82"/>
      <c r="Z967" s="82"/>
      <c r="AA967" s="82"/>
      <c r="AB967" s="82"/>
      <c r="AC967" s="82"/>
      <c r="AD967" s="82"/>
      <c r="AE967" s="82"/>
      <c r="AF967" s="82"/>
      <c r="AG967" s="82"/>
      <c r="AH967" s="82"/>
      <c r="AI967" s="82"/>
      <c r="AJ967" s="82"/>
      <c r="AK967" s="82"/>
      <c r="AL967" s="82"/>
      <c r="AM967" s="138"/>
      <c r="BH967" s="1" t="s">
        <v>28</v>
      </c>
    </row>
    <row r="968" spans="1:61" ht="9.75" hidden="1" customHeight="1">
      <c r="A968" s="250"/>
      <c r="B968" s="250"/>
      <c r="C968" s="123"/>
      <c r="D968" s="124"/>
      <c r="E968" s="124"/>
      <c r="F968" s="124"/>
      <c r="G968" s="124"/>
      <c r="H968" s="124"/>
      <c r="I968" s="125"/>
      <c r="J968" s="157"/>
      <c r="K968" s="98"/>
      <c r="L968" s="98"/>
      <c r="M968" s="98"/>
      <c r="N968" s="98"/>
      <c r="O968" s="98"/>
      <c r="P968" s="98"/>
      <c r="Q968" s="98"/>
      <c r="R968" s="98"/>
      <c r="S968" s="98"/>
      <c r="T968" s="98"/>
      <c r="U968" s="98"/>
      <c r="V968" s="98"/>
      <c r="W968" s="98"/>
      <c r="X968" s="98"/>
      <c r="Y968" s="98"/>
      <c r="Z968" s="98"/>
      <c r="AA968" s="98"/>
      <c r="AB968" s="98"/>
      <c r="AC968" s="98"/>
      <c r="AD968" s="98"/>
      <c r="AE968" s="98"/>
      <c r="AF968" s="98"/>
      <c r="AG968" s="98"/>
      <c r="AH968" s="98"/>
      <c r="AI968" s="98"/>
      <c r="AJ968" s="98"/>
      <c r="AK968" s="98"/>
      <c r="AL968" s="98"/>
      <c r="AM968" s="156"/>
      <c r="BH968" s="1" t="s">
        <v>28</v>
      </c>
    </row>
    <row r="969" spans="1:61" ht="9.75" hidden="1" customHeight="1">
      <c r="A969" s="250"/>
      <c r="B969" s="250"/>
      <c r="C969" s="120" t="s">
        <v>271</v>
      </c>
      <c r="D969" s="121"/>
      <c r="E969" s="121"/>
      <c r="F969" s="121"/>
      <c r="G969" s="121"/>
      <c r="H969" s="121"/>
      <c r="I969" s="122"/>
      <c r="J969" s="260"/>
      <c r="K969" s="260"/>
      <c r="L969" s="260"/>
      <c r="M969" s="260"/>
      <c r="N969" s="260"/>
      <c r="O969" s="260"/>
      <c r="P969" s="260"/>
      <c r="Q969" s="260"/>
      <c r="R969" s="260"/>
      <c r="S969" s="260"/>
      <c r="T969" s="260"/>
      <c r="U969" s="260"/>
      <c r="V969" s="260"/>
      <c r="W969" s="260"/>
      <c r="X969" s="260"/>
      <c r="Y969" s="260"/>
      <c r="Z969" s="260"/>
      <c r="AA969" s="260"/>
      <c r="AB969" s="260"/>
      <c r="AC969" s="260"/>
      <c r="AD969" s="260"/>
      <c r="AE969" s="260"/>
      <c r="AF969" s="260"/>
      <c r="AG969" s="260"/>
      <c r="AH969" s="260"/>
      <c r="AI969" s="260"/>
      <c r="AJ969" s="260"/>
      <c r="AK969" s="260"/>
      <c r="AL969" s="260"/>
      <c r="AM969" s="260"/>
      <c r="BG969" s="1" t="s">
        <v>309</v>
      </c>
      <c r="BH969" s="1">
        <v>81</v>
      </c>
      <c r="BI969" s="1" t="str">
        <f>"ITEM"&amp;BH969&amp; BG969 &amp;"="&amp; IF(TRIM($J969)="","",$J969)</f>
        <v>ITEM81#KBN2_18=</v>
      </c>
    </row>
    <row r="970" spans="1:61" ht="9.75" hidden="1" customHeight="1">
      <c r="A970" s="250"/>
      <c r="B970" s="250"/>
      <c r="C970" s="141"/>
      <c r="D970" s="142"/>
      <c r="E970" s="142"/>
      <c r="F970" s="142"/>
      <c r="G970" s="142"/>
      <c r="H970" s="142"/>
      <c r="I970" s="143"/>
      <c r="J970" s="27"/>
      <c r="K970" s="27"/>
      <c r="L970" s="27"/>
      <c r="M970" s="27"/>
      <c r="N970" s="27"/>
      <c r="O970" s="27"/>
      <c r="P970" s="27"/>
      <c r="Q970" s="27"/>
      <c r="R970" s="27"/>
      <c r="S970" s="27"/>
      <c r="T970" s="27"/>
      <c r="U970" s="27"/>
      <c r="V970" s="27"/>
      <c r="W970" s="27"/>
      <c r="X970" s="27"/>
      <c r="Y970" s="27"/>
      <c r="Z970" s="27"/>
      <c r="AA970" s="27"/>
      <c r="AB970" s="27"/>
      <c r="AC970" s="27"/>
      <c r="AD970" s="27"/>
      <c r="AE970" s="27"/>
      <c r="AF970" s="27"/>
      <c r="AG970" s="27"/>
      <c r="AH970" s="27"/>
      <c r="AI970" s="27"/>
      <c r="AJ970" s="27"/>
      <c r="AK970" s="27"/>
      <c r="AL970" s="27"/>
      <c r="AM970" s="27"/>
      <c r="BH970" s="1" t="s">
        <v>28</v>
      </c>
    </row>
    <row r="971" spans="1:61" ht="9.75" hidden="1" customHeight="1">
      <c r="A971" s="250"/>
      <c r="B971" s="250"/>
      <c r="C971" s="123"/>
      <c r="D971" s="124"/>
      <c r="E971" s="124"/>
      <c r="F971" s="124"/>
      <c r="G971" s="124"/>
      <c r="H971" s="124"/>
      <c r="I971" s="125"/>
      <c r="J971" s="27"/>
      <c r="K971" s="27"/>
      <c r="L971" s="27"/>
      <c r="M971" s="27"/>
      <c r="N971" s="27"/>
      <c r="O971" s="27"/>
      <c r="P971" s="27"/>
      <c r="Q971" s="27"/>
      <c r="R971" s="27"/>
      <c r="S971" s="27"/>
      <c r="T971" s="27"/>
      <c r="U971" s="27"/>
      <c r="V971" s="27"/>
      <c r="W971" s="27"/>
      <c r="X971" s="27"/>
      <c r="Y971" s="27"/>
      <c r="Z971" s="27"/>
      <c r="AA971" s="27"/>
      <c r="AB971" s="27"/>
      <c r="AC971" s="27"/>
      <c r="AD971" s="27"/>
      <c r="AE971" s="27"/>
      <c r="AF971" s="27"/>
      <c r="AG971" s="27"/>
      <c r="AH971" s="27"/>
      <c r="AI971" s="27"/>
      <c r="AJ971" s="27"/>
      <c r="AK971" s="27"/>
      <c r="AL971" s="27"/>
      <c r="AM971" s="27"/>
      <c r="BH971" s="1" t="s">
        <v>28</v>
      </c>
    </row>
    <row r="972" spans="1:61" ht="9.75" hidden="1" customHeight="1">
      <c r="A972" s="250"/>
      <c r="B972" s="250"/>
      <c r="C972" s="120" t="s">
        <v>272</v>
      </c>
      <c r="D972" s="121"/>
      <c r="E972" s="121"/>
      <c r="F972" s="121"/>
      <c r="G972" s="121"/>
      <c r="H972" s="121"/>
      <c r="I972" s="122"/>
      <c r="J972" s="136"/>
      <c r="K972" s="126"/>
      <c r="L972" s="126"/>
      <c r="M972" s="126"/>
      <c r="N972" s="126"/>
      <c r="O972" s="126"/>
      <c r="P972" s="126"/>
      <c r="Q972" s="126"/>
      <c r="R972" s="126"/>
      <c r="S972" s="126"/>
      <c r="T972" s="126"/>
      <c r="U972" s="126"/>
      <c r="V972" s="126"/>
      <c r="W972" s="126"/>
      <c r="X972" s="126"/>
      <c r="Y972" s="126"/>
      <c r="Z972" s="126"/>
      <c r="AA972" s="126"/>
      <c r="AB972" s="126"/>
      <c r="AC972" s="126"/>
      <c r="AD972" s="126"/>
      <c r="AE972" s="126"/>
      <c r="AF972" s="126"/>
      <c r="AG972" s="126"/>
      <c r="AH972" s="126"/>
      <c r="AI972" s="126"/>
      <c r="AJ972" s="126"/>
      <c r="AK972" s="126"/>
      <c r="AL972" s="126"/>
      <c r="AM972" s="127"/>
      <c r="BG972" s="1" t="s">
        <v>309</v>
      </c>
      <c r="BH972" s="1">
        <v>82</v>
      </c>
      <c r="BI972" s="1" t="str">
        <f>"ITEM"&amp;BH972&amp; BG972 &amp;"="&amp; IF(TRIM($J972)="","",$J972)</f>
        <v>ITEM82#KBN2_18=</v>
      </c>
    </row>
    <row r="973" spans="1:61" ht="9.75" hidden="1" customHeight="1">
      <c r="A973" s="250"/>
      <c r="B973" s="250"/>
      <c r="C973" s="141"/>
      <c r="D973" s="142"/>
      <c r="E973" s="142"/>
      <c r="F973" s="142"/>
      <c r="G973" s="142"/>
      <c r="H973" s="142"/>
      <c r="I973" s="143"/>
      <c r="J973" s="150"/>
      <c r="K973" s="151"/>
      <c r="L973" s="151"/>
      <c r="M973" s="151"/>
      <c r="N973" s="151"/>
      <c r="O973" s="151"/>
      <c r="P973" s="151"/>
      <c r="Q973" s="151"/>
      <c r="R973" s="151"/>
      <c r="S973" s="151"/>
      <c r="T973" s="151"/>
      <c r="U973" s="151"/>
      <c r="V973" s="151"/>
      <c r="W973" s="151"/>
      <c r="X973" s="151"/>
      <c r="Y973" s="151"/>
      <c r="Z973" s="151"/>
      <c r="AA973" s="151"/>
      <c r="AB973" s="151"/>
      <c r="AC973" s="151"/>
      <c r="AD973" s="151"/>
      <c r="AE973" s="151"/>
      <c r="AF973" s="151"/>
      <c r="AG973" s="151"/>
      <c r="AH973" s="151"/>
      <c r="AI973" s="151"/>
      <c r="AJ973" s="151"/>
      <c r="AK973" s="151"/>
      <c r="AL973" s="151"/>
      <c r="AM973" s="152"/>
      <c r="BH973" s="1" t="s">
        <v>28</v>
      </c>
    </row>
    <row r="974" spans="1:61" ht="9.75" hidden="1" customHeight="1" thickBot="1">
      <c r="A974" s="250"/>
      <c r="B974" s="250"/>
      <c r="C974" s="123"/>
      <c r="D974" s="124"/>
      <c r="E974" s="124"/>
      <c r="F974" s="124"/>
      <c r="G974" s="124"/>
      <c r="H974" s="124"/>
      <c r="I974" s="125"/>
      <c r="J974" s="137"/>
      <c r="K974" s="128"/>
      <c r="L974" s="128"/>
      <c r="M974" s="128"/>
      <c r="N974" s="128"/>
      <c r="O974" s="128"/>
      <c r="P974" s="128"/>
      <c r="Q974" s="128"/>
      <c r="R974" s="128"/>
      <c r="S974" s="128"/>
      <c r="T974" s="128"/>
      <c r="U974" s="128"/>
      <c r="V974" s="128"/>
      <c r="W974" s="128"/>
      <c r="X974" s="128"/>
      <c r="Y974" s="128"/>
      <c r="Z974" s="128"/>
      <c r="AA974" s="128"/>
      <c r="AB974" s="128"/>
      <c r="AC974" s="128"/>
      <c r="AD974" s="128"/>
      <c r="AE974" s="128"/>
      <c r="AF974" s="128"/>
      <c r="AG974" s="128"/>
      <c r="AH974" s="128"/>
      <c r="AI974" s="128"/>
      <c r="AJ974" s="128"/>
      <c r="AK974" s="128"/>
      <c r="AL974" s="128"/>
      <c r="AM974" s="129"/>
      <c r="BH974" s="1" t="s">
        <v>28</v>
      </c>
    </row>
    <row r="975" spans="1:61" ht="9.75" hidden="1" customHeight="1">
      <c r="A975" s="254" t="s">
        <v>310</v>
      </c>
      <c r="B975" s="255"/>
      <c r="C975" s="255"/>
      <c r="D975" s="255"/>
      <c r="E975" s="255"/>
      <c r="F975" s="255"/>
      <c r="G975" s="255"/>
      <c r="H975" s="255"/>
      <c r="I975" s="256"/>
      <c r="J975" s="233"/>
      <c r="K975" s="234"/>
      <c r="L975" s="234"/>
      <c r="M975" s="234"/>
      <c r="N975" s="234"/>
      <c r="O975" s="234"/>
      <c r="P975" s="234"/>
      <c r="Q975" s="234"/>
      <c r="R975" s="234"/>
      <c r="S975" s="234"/>
      <c r="T975" s="234"/>
      <c r="U975" s="234"/>
      <c r="V975" s="234"/>
      <c r="W975" s="234"/>
      <c r="X975" s="234"/>
      <c r="Y975" s="234"/>
      <c r="Z975" s="234"/>
      <c r="AA975" s="234"/>
      <c r="AB975" s="234"/>
      <c r="AC975" s="234"/>
      <c r="AD975" s="234"/>
      <c r="AE975" s="234"/>
      <c r="AF975" s="234"/>
      <c r="AG975" s="234"/>
      <c r="AH975" s="234"/>
      <c r="AI975" s="234"/>
      <c r="AJ975" s="234"/>
      <c r="AK975" s="234"/>
      <c r="AL975" s="234"/>
      <c r="AM975" s="235"/>
      <c r="BG975" s="1" t="s">
        <v>311</v>
      </c>
      <c r="BH975" s="1">
        <v>64</v>
      </c>
      <c r="BI975" s="1" t="str">
        <f>"ITEM"&amp;BH975&amp; BG975 &amp;"="&amp; IF(TRIM($J975)="","",$J975)</f>
        <v>ITEM64#KBN2_19=</v>
      </c>
    </row>
    <row r="976" spans="1:61" ht="9.75" hidden="1" customHeight="1" thickBot="1">
      <c r="A976" s="230"/>
      <c r="B976" s="231"/>
      <c r="C976" s="231"/>
      <c r="D976" s="231"/>
      <c r="E976" s="231"/>
      <c r="F976" s="231"/>
      <c r="G976" s="231"/>
      <c r="H976" s="231"/>
      <c r="I976" s="232"/>
      <c r="J976" s="236"/>
      <c r="K976" s="237"/>
      <c r="L976" s="237"/>
      <c r="M976" s="237"/>
      <c r="N976" s="237"/>
      <c r="O976" s="237"/>
      <c r="P976" s="237"/>
      <c r="Q976" s="237"/>
      <c r="R976" s="237"/>
      <c r="S976" s="237"/>
      <c r="T976" s="237"/>
      <c r="U976" s="237"/>
      <c r="V976" s="237"/>
      <c r="W976" s="237"/>
      <c r="X976" s="237"/>
      <c r="Y976" s="237"/>
      <c r="Z976" s="237"/>
      <c r="AA976" s="237"/>
      <c r="AB976" s="237"/>
      <c r="AC976" s="237"/>
      <c r="AD976" s="237"/>
      <c r="AE976" s="237"/>
      <c r="AF976" s="237"/>
      <c r="AG976" s="237"/>
      <c r="AH976" s="237"/>
      <c r="AI976" s="237"/>
      <c r="AJ976" s="237"/>
      <c r="AK976" s="237"/>
      <c r="AL976" s="237"/>
      <c r="AM976" s="238"/>
      <c r="BH976" s="1" t="s">
        <v>28</v>
      </c>
    </row>
    <row r="977" spans="1:61" ht="9.75" hidden="1" customHeight="1">
      <c r="A977" s="120" t="s">
        <v>248</v>
      </c>
      <c r="B977" s="121"/>
      <c r="C977" s="121"/>
      <c r="D977" s="121"/>
      <c r="E977" s="121"/>
      <c r="F977" s="121"/>
      <c r="G977" s="121"/>
      <c r="H977" s="121"/>
      <c r="I977" s="122"/>
      <c r="J977" s="239"/>
      <c r="K977" s="239"/>
      <c r="L977" s="239"/>
      <c r="M977" s="239"/>
      <c r="N977" s="239"/>
      <c r="O977" s="239"/>
      <c r="P977" s="239"/>
      <c r="Q977" s="239"/>
      <c r="R977" s="239"/>
      <c r="S977" s="239"/>
      <c r="T977" s="239"/>
      <c r="U977" s="239"/>
      <c r="V977" s="239"/>
      <c r="W977" s="239"/>
      <c r="X977" s="239"/>
      <c r="Y977" s="239"/>
      <c r="Z977" s="239"/>
      <c r="AA977" s="239"/>
      <c r="AB977" s="239"/>
      <c r="AC977" s="239"/>
      <c r="AD977" s="239"/>
      <c r="AE977" s="239"/>
      <c r="AF977" s="239"/>
      <c r="AG977" s="239"/>
      <c r="AH977" s="239"/>
      <c r="AI977" s="239"/>
      <c r="AJ977" s="239"/>
      <c r="AK977" s="239"/>
      <c r="AL977" s="239"/>
      <c r="AM977" s="239"/>
      <c r="BG977" s="1" t="s">
        <v>311</v>
      </c>
      <c r="BH977" s="1">
        <v>65</v>
      </c>
      <c r="BI977" s="1" t="str">
        <f>"ITEM"&amp;BH977&amp; BG977 &amp;"="&amp; IF(TRIM($J977)="","",$J977)</f>
        <v>ITEM65#KBN2_19=</v>
      </c>
    </row>
    <row r="978" spans="1:61" ht="9.75" hidden="1" customHeight="1">
      <c r="A978" s="141"/>
      <c r="B978" s="142"/>
      <c r="C978" s="142"/>
      <c r="D978" s="142"/>
      <c r="E978" s="142"/>
      <c r="F978" s="142"/>
      <c r="G978" s="142"/>
      <c r="H978" s="142"/>
      <c r="I978" s="143"/>
      <c r="J978" s="27"/>
      <c r="K978" s="27"/>
      <c r="L978" s="27"/>
      <c r="M978" s="27"/>
      <c r="N978" s="27"/>
      <c r="O978" s="27"/>
      <c r="P978" s="27"/>
      <c r="Q978" s="27"/>
      <c r="R978" s="27"/>
      <c r="S978" s="27"/>
      <c r="T978" s="27"/>
      <c r="U978" s="27"/>
      <c r="V978" s="27"/>
      <c r="W978" s="27"/>
      <c r="X978" s="27"/>
      <c r="Y978" s="27"/>
      <c r="Z978" s="27"/>
      <c r="AA978" s="27"/>
      <c r="AB978" s="27"/>
      <c r="AC978" s="27"/>
      <c r="AD978" s="27"/>
      <c r="AE978" s="27"/>
      <c r="AF978" s="27"/>
      <c r="AG978" s="27"/>
      <c r="AH978" s="27"/>
      <c r="AI978" s="27"/>
      <c r="AJ978" s="27"/>
      <c r="AK978" s="27"/>
      <c r="AL978" s="27"/>
      <c r="AM978" s="27"/>
      <c r="BH978" s="1" t="s">
        <v>28</v>
      </c>
    </row>
    <row r="979" spans="1:61" ht="9.75" hidden="1" customHeight="1">
      <c r="A979" s="120" t="s">
        <v>249</v>
      </c>
      <c r="B979" s="121"/>
      <c r="C979" s="121"/>
      <c r="D979" s="121"/>
      <c r="E979" s="121"/>
      <c r="F979" s="121"/>
      <c r="G979" s="121"/>
      <c r="H979" s="121"/>
      <c r="I979" s="122"/>
      <c r="J979" s="158"/>
      <c r="K979" s="154"/>
      <c r="L979" s="154"/>
      <c r="M979" s="154"/>
      <c r="N979" s="154"/>
      <c r="O979" s="154"/>
      <c r="P979" s="154"/>
      <c r="Q979" s="154"/>
      <c r="R979" s="154"/>
      <c r="S979" s="154"/>
      <c r="T979" s="154"/>
      <c r="U979" s="154"/>
      <c r="V979" s="154" t="s">
        <v>36</v>
      </c>
      <c r="W979" s="154"/>
      <c r="X979" s="154"/>
      <c r="Y979" s="154"/>
      <c r="Z979" s="154"/>
      <c r="AA979" s="154"/>
      <c r="AB979" s="154"/>
      <c r="AC979" s="154"/>
      <c r="AD979" s="154"/>
      <c r="AE979" s="154"/>
      <c r="AF979" s="154"/>
      <c r="AG979" s="154"/>
      <c r="AH979" s="154"/>
      <c r="AI979" s="154"/>
      <c r="AJ979" s="154"/>
      <c r="AK979" s="154"/>
      <c r="AL979" s="154"/>
      <c r="AM979" s="155"/>
      <c r="BE979" s="1" t="str">
        <f ca="1">MID(CELL("address",$CG$2),2,2)</f>
        <v>CG</v>
      </c>
      <c r="BF979" s="1" t="str">
        <f>IF(TRIM($K980)="","",IF(ISERROR(MATCH($K980,$CG$3:$CG$4,0)),"INPUT_ERROR",MATCH($K980,$CG$3:$CG$4,0)))</f>
        <v/>
      </c>
      <c r="BG979" s="1" t="s">
        <v>311</v>
      </c>
      <c r="BH979" s="1">
        <v>66</v>
      </c>
      <c r="BI979" s="1" t="str">
        <f>"ITEM"&amp; BH979&amp; BG979 &amp;"="&amp; $BF979</f>
        <v>ITEM66#KBN2_19=</v>
      </c>
    </row>
    <row r="980" spans="1:61" ht="9.75" hidden="1" customHeight="1">
      <c r="A980" s="141"/>
      <c r="B980" s="142"/>
      <c r="C980" s="142"/>
      <c r="D980" s="142"/>
      <c r="E980" s="142"/>
      <c r="F980" s="142"/>
      <c r="G980" s="142"/>
      <c r="H980" s="142"/>
      <c r="I980" s="143"/>
      <c r="J980" s="144" t="s">
        <v>37</v>
      </c>
      <c r="K980" s="145"/>
      <c r="L980" s="145"/>
      <c r="M980" s="145"/>
      <c r="N980" s="145"/>
      <c r="O980" s="145"/>
      <c r="P980" s="145"/>
      <c r="Q980" s="145"/>
      <c r="R980" s="145"/>
      <c r="S980" s="145"/>
      <c r="T980" s="82" t="s">
        <v>38</v>
      </c>
      <c r="U980" s="82"/>
      <c r="V980" s="82" t="s">
        <v>250</v>
      </c>
      <c r="W980" s="82"/>
      <c r="X980" s="82"/>
      <c r="Y980" s="82"/>
      <c r="Z980" s="82"/>
      <c r="AA980" s="82"/>
      <c r="AB980" s="82"/>
      <c r="AC980" s="82"/>
      <c r="AD980" s="82"/>
      <c r="AE980" s="82"/>
      <c r="AF980" s="82"/>
      <c r="AG980" s="82"/>
      <c r="AH980" s="82"/>
      <c r="AI980" s="82"/>
      <c r="AJ980" s="82"/>
      <c r="AK980" s="82"/>
      <c r="AL980" s="82"/>
      <c r="AM980" s="138"/>
    </row>
    <row r="981" spans="1:61" ht="9.75" hidden="1" customHeight="1">
      <c r="A981" s="141"/>
      <c r="B981" s="142"/>
      <c r="C981" s="142"/>
      <c r="D981" s="142"/>
      <c r="E981" s="142"/>
      <c r="F981" s="142"/>
      <c r="G981" s="142"/>
      <c r="H981" s="142"/>
      <c r="I981" s="143"/>
      <c r="J981" s="144"/>
      <c r="K981" s="145"/>
      <c r="L981" s="145"/>
      <c r="M981" s="145"/>
      <c r="N981" s="145"/>
      <c r="O981" s="145"/>
      <c r="P981" s="145"/>
      <c r="Q981" s="145"/>
      <c r="R981" s="145"/>
      <c r="S981" s="145"/>
      <c r="T981" s="82"/>
      <c r="U981" s="82"/>
      <c r="V981" s="82" t="s">
        <v>251</v>
      </c>
      <c r="W981" s="82"/>
      <c r="X981" s="82"/>
      <c r="Y981" s="82"/>
      <c r="Z981" s="82"/>
      <c r="AA981" s="82"/>
      <c r="AB981" s="82"/>
      <c r="AC981" s="82"/>
      <c r="AD981" s="82"/>
      <c r="AE981" s="82"/>
      <c r="AF981" s="82"/>
      <c r="AG981" s="82"/>
      <c r="AH981" s="82"/>
      <c r="AI981" s="82"/>
      <c r="AJ981" s="82"/>
      <c r="AK981" s="82"/>
      <c r="AL981" s="82"/>
      <c r="AM981" s="138"/>
    </row>
    <row r="982" spans="1:61" ht="9.75" hidden="1" customHeight="1">
      <c r="A982" s="141"/>
      <c r="B982" s="142"/>
      <c r="C982" s="142"/>
      <c r="D982" s="142"/>
      <c r="E982" s="142"/>
      <c r="F982" s="142"/>
      <c r="G982" s="142"/>
      <c r="H982" s="142"/>
      <c r="I982" s="143"/>
      <c r="J982" s="157"/>
      <c r="K982" s="98"/>
      <c r="L982" s="98"/>
      <c r="M982" s="98"/>
      <c r="N982" s="98"/>
      <c r="O982" s="98"/>
      <c r="P982" s="98"/>
      <c r="Q982" s="98"/>
      <c r="R982" s="98"/>
      <c r="S982" s="98"/>
      <c r="T982" s="98"/>
      <c r="U982" s="98"/>
      <c r="V982" s="98"/>
      <c r="W982" s="98"/>
      <c r="X982" s="98"/>
      <c r="Y982" s="98"/>
      <c r="Z982" s="98"/>
      <c r="AA982" s="98"/>
      <c r="AB982" s="98"/>
      <c r="AC982" s="98"/>
      <c r="AD982" s="98"/>
      <c r="AE982" s="98"/>
      <c r="AF982" s="98"/>
      <c r="AG982" s="98"/>
      <c r="AH982" s="98"/>
      <c r="AI982" s="98"/>
      <c r="AJ982" s="98"/>
      <c r="AK982" s="98"/>
      <c r="AL982" s="98"/>
      <c r="AM982" s="156"/>
    </row>
    <row r="983" spans="1:61" ht="9.75" hidden="1" customHeight="1">
      <c r="A983" s="141"/>
      <c r="B983" s="142"/>
      <c r="C983" s="143"/>
      <c r="D983" s="120" t="s">
        <v>252</v>
      </c>
      <c r="E983" s="121"/>
      <c r="F983" s="121"/>
      <c r="G983" s="121"/>
      <c r="H983" s="121"/>
      <c r="I983" s="122"/>
      <c r="J983" s="158"/>
      <c r="K983" s="154"/>
      <c r="L983" s="154"/>
      <c r="M983" s="154"/>
      <c r="N983" s="154"/>
      <c r="O983" s="154"/>
      <c r="P983" s="154"/>
      <c r="Q983" s="154"/>
      <c r="R983" s="154"/>
      <c r="S983" s="154"/>
      <c r="T983" s="154"/>
      <c r="U983" s="154"/>
      <c r="V983" s="154" t="s">
        <v>36</v>
      </c>
      <c r="W983" s="154"/>
      <c r="X983" s="154"/>
      <c r="Y983" s="154"/>
      <c r="Z983" s="154"/>
      <c r="AA983" s="154"/>
      <c r="AB983" s="154"/>
      <c r="AC983" s="154"/>
      <c r="AD983" s="154"/>
      <c r="AE983" s="154"/>
      <c r="AF983" s="154"/>
      <c r="AG983" s="154"/>
      <c r="AH983" s="154"/>
      <c r="AI983" s="154"/>
      <c r="AJ983" s="154"/>
      <c r="AK983" s="154"/>
      <c r="AL983" s="154"/>
      <c r="AM983" s="155"/>
      <c r="BE983" s="1" t="str">
        <f ca="1">MID(CELL("address",$CB$2),2,2)</f>
        <v>CB</v>
      </c>
      <c r="BF983" s="1" t="str">
        <f>IF(TRIM($K985)="","",IF(ISERROR(MATCH($K985,$CB$3:$CB$7,0)),"INPUT_ERROR",MATCH($K985,$CB$3:$CB$7,0)))</f>
        <v/>
      </c>
      <c r="BG983" s="1" t="s">
        <v>311</v>
      </c>
      <c r="BH983" s="1">
        <v>67</v>
      </c>
      <c r="BI983" s="1" t="str">
        <f>"ITEM"&amp; BH983&amp; BG983 &amp;"="&amp; $BF983</f>
        <v>ITEM67#KBN2_19=</v>
      </c>
    </row>
    <row r="984" spans="1:61" ht="9.75" hidden="1" customHeight="1">
      <c r="A984" s="141"/>
      <c r="B984" s="142"/>
      <c r="C984" s="143"/>
      <c r="D984" s="141"/>
      <c r="E984" s="142"/>
      <c r="F984" s="142"/>
      <c r="G984" s="142"/>
      <c r="H984" s="142"/>
      <c r="I984" s="143"/>
      <c r="J984" s="189"/>
      <c r="K984" s="82"/>
      <c r="L984" s="82"/>
      <c r="M984" s="82"/>
      <c r="N984" s="82"/>
      <c r="O984" s="82"/>
      <c r="P984" s="82"/>
      <c r="Q984" s="82"/>
      <c r="R984" s="82"/>
      <c r="S984" s="82"/>
      <c r="T984" s="82"/>
      <c r="U984" s="82"/>
      <c r="V984" s="82" t="s">
        <v>163</v>
      </c>
      <c r="W984" s="82"/>
      <c r="X984" s="82"/>
      <c r="Y984" s="82"/>
      <c r="Z984" s="82"/>
      <c r="AA984" s="82"/>
      <c r="AB984" s="82"/>
      <c r="AC984" s="82"/>
      <c r="AD984" s="82"/>
      <c r="AE984" s="82"/>
      <c r="AF984" s="82"/>
      <c r="AG984" s="82"/>
      <c r="AH984" s="82"/>
      <c r="AI984" s="82"/>
      <c r="AJ984" s="82"/>
      <c r="AK984" s="82"/>
      <c r="AL984" s="82"/>
      <c r="AM984" s="138"/>
      <c r="BH984" s="1" t="s">
        <v>28</v>
      </c>
    </row>
    <row r="985" spans="1:61" ht="9.75" hidden="1" customHeight="1">
      <c r="A985" s="141"/>
      <c r="B985" s="142"/>
      <c r="C985" s="143"/>
      <c r="D985" s="141"/>
      <c r="E985" s="142"/>
      <c r="F985" s="142"/>
      <c r="G985" s="142"/>
      <c r="H985" s="142"/>
      <c r="I985" s="143"/>
      <c r="J985" s="144" t="s">
        <v>37</v>
      </c>
      <c r="K985" s="145"/>
      <c r="L985" s="145"/>
      <c r="M985" s="145"/>
      <c r="N985" s="145"/>
      <c r="O985" s="145"/>
      <c r="P985" s="145"/>
      <c r="Q985" s="145"/>
      <c r="R985" s="145"/>
      <c r="S985" s="145"/>
      <c r="T985" s="82" t="s">
        <v>38</v>
      </c>
      <c r="U985" s="82"/>
      <c r="V985" s="82" t="s">
        <v>253</v>
      </c>
      <c r="W985" s="82"/>
      <c r="X985" s="82"/>
      <c r="Y985" s="82"/>
      <c r="Z985" s="82"/>
      <c r="AA985" s="82"/>
      <c r="AB985" s="82"/>
      <c r="AC985" s="82"/>
      <c r="AD985" s="82"/>
      <c r="AE985" s="82"/>
      <c r="AF985" s="82"/>
      <c r="AG985" s="82"/>
      <c r="AH985" s="82"/>
      <c r="AI985" s="82"/>
      <c r="AJ985" s="82"/>
      <c r="AK985" s="82"/>
      <c r="AL985" s="82"/>
      <c r="AM985" s="138"/>
      <c r="BH985" s="1" t="s">
        <v>28</v>
      </c>
    </row>
    <row r="986" spans="1:61" ht="9.75" hidden="1" customHeight="1">
      <c r="A986" s="141"/>
      <c r="B986" s="142"/>
      <c r="C986" s="143"/>
      <c r="D986" s="141"/>
      <c r="E986" s="142"/>
      <c r="F986" s="142"/>
      <c r="G986" s="142"/>
      <c r="H986" s="142"/>
      <c r="I986" s="143"/>
      <c r="J986" s="144"/>
      <c r="K986" s="145"/>
      <c r="L986" s="145"/>
      <c r="M986" s="145"/>
      <c r="N986" s="145"/>
      <c r="O986" s="145"/>
      <c r="P986" s="145"/>
      <c r="Q986" s="145"/>
      <c r="R986" s="145"/>
      <c r="S986" s="145"/>
      <c r="T986" s="82"/>
      <c r="U986" s="82"/>
      <c r="V986" s="82" t="s">
        <v>254</v>
      </c>
      <c r="W986" s="82"/>
      <c r="X986" s="82"/>
      <c r="Y986" s="82"/>
      <c r="Z986" s="82"/>
      <c r="AA986" s="82"/>
      <c r="AB986" s="82"/>
      <c r="AC986" s="82"/>
      <c r="AD986" s="82"/>
      <c r="AE986" s="82"/>
      <c r="AF986" s="82"/>
      <c r="AG986" s="82"/>
      <c r="AH986" s="82"/>
      <c r="AI986" s="82"/>
      <c r="AJ986" s="82"/>
      <c r="AK986" s="82"/>
      <c r="AL986" s="82"/>
      <c r="AM986" s="138"/>
      <c r="BH986" s="1" t="s">
        <v>28</v>
      </c>
    </row>
    <row r="987" spans="1:61" ht="9.75" hidden="1" customHeight="1">
      <c r="A987" s="141"/>
      <c r="B987" s="142"/>
      <c r="C987" s="143"/>
      <c r="D987" s="141"/>
      <c r="E987" s="142"/>
      <c r="F987" s="142"/>
      <c r="G987" s="142"/>
      <c r="H987" s="142"/>
      <c r="I987" s="143"/>
      <c r="J987" s="189"/>
      <c r="K987" s="82"/>
      <c r="L987" s="82"/>
      <c r="M987" s="82"/>
      <c r="N987" s="82"/>
      <c r="O987" s="82"/>
      <c r="P987" s="82"/>
      <c r="Q987" s="82"/>
      <c r="R987" s="82"/>
      <c r="S987" s="82"/>
      <c r="T987" s="82"/>
      <c r="U987" s="82"/>
      <c r="V987" s="82" t="s">
        <v>255</v>
      </c>
      <c r="W987" s="82"/>
      <c r="X987" s="82"/>
      <c r="Y987" s="82"/>
      <c r="Z987" s="82"/>
      <c r="AA987" s="82"/>
      <c r="AB987" s="82"/>
      <c r="AC987" s="82"/>
      <c r="AD987" s="82"/>
      <c r="AE987" s="82"/>
      <c r="AF987" s="82"/>
      <c r="AG987" s="82"/>
      <c r="AH987" s="82"/>
      <c r="AI987" s="82"/>
      <c r="AJ987" s="82"/>
      <c r="AK987" s="82"/>
      <c r="AL987" s="82"/>
      <c r="AM987" s="138"/>
      <c r="BH987" s="1" t="s">
        <v>28</v>
      </c>
    </row>
    <row r="988" spans="1:61" ht="9.75" hidden="1" customHeight="1">
      <c r="A988" s="141"/>
      <c r="B988" s="142"/>
      <c r="C988" s="143"/>
      <c r="D988" s="123"/>
      <c r="E988" s="124"/>
      <c r="F988" s="124"/>
      <c r="G988" s="124"/>
      <c r="H988" s="124"/>
      <c r="I988" s="125"/>
      <c r="J988" s="157"/>
      <c r="K988" s="98"/>
      <c r="L988" s="98"/>
      <c r="M988" s="98"/>
      <c r="N988" s="98"/>
      <c r="O988" s="98"/>
      <c r="P988" s="98"/>
      <c r="Q988" s="98"/>
      <c r="R988" s="98"/>
      <c r="S988" s="98"/>
      <c r="T988" s="98"/>
      <c r="U988" s="98"/>
      <c r="V988" s="98" t="s">
        <v>256</v>
      </c>
      <c r="W988" s="98"/>
      <c r="X988" s="98"/>
      <c r="Y988" s="98"/>
      <c r="Z988" s="98"/>
      <c r="AA988" s="98"/>
      <c r="AB988" s="98"/>
      <c r="AC988" s="98"/>
      <c r="AD988" s="98"/>
      <c r="AE988" s="98"/>
      <c r="AF988" s="98"/>
      <c r="AG988" s="98"/>
      <c r="AH988" s="98"/>
      <c r="AI988" s="98"/>
      <c r="AJ988" s="98"/>
      <c r="AK988" s="98"/>
      <c r="AL988" s="98"/>
      <c r="AM988" s="156"/>
      <c r="BH988" s="1" t="s">
        <v>28</v>
      </c>
    </row>
    <row r="989" spans="1:61" ht="9.75" hidden="1" customHeight="1">
      <c r="A989" s="141"/>
      <c r="B989" s="142"/>
      <c r="C989" s="143"/>
      <c r="D989" s="120" t="s">
        <v>257</v>
      </c>
      <c r="E989" s="121"/>
      <c r="F989" s="121"/>
      <c r="G989" s="121"/>
      <c r="H989" s="121"/>
      <c r="I989" s="122"/>
      <c r="J989" s="136"/>
      <c r="K989" s="126"/>
      <c r="L989" s="126"/>
      <c r="M989" s="126"/>
      <c r="N989" s="126"/>
      <c r="O989" s="126"/>
      <c r="P989" s="126"/>
      <c r="Q989" s="126"/>
      <c r="R989" s="126"/>
      <c r="S989" s="126"/>
      <c r="T989" s="126"/>
      <c r="U989" s="126"/>
      <c r="V989" s="126"/>
      <c r="W989" s="126"/>
      <c r="X989" s="126"/>
      <c r="Y989" s="126"/>
      <c r="Z989" s="126"/>
      <c r="AA989" s="126"/>
      <c r="AB989" s="126"/>
      <c r="AC989" s="126"/>
      <c r="AD989" s="126"/>
      <c r="AE989" s="126"/>
      <c r="AF989" s="126"/>
      <c r="AG989" s="126"/>
      <c r="AH989" s="126"/>
      <c r="AI989" s="126"/>
      <c r="AJ989" s="126"/>
      <c r="AK989" s="126"/>
      <c r="AL989" s="126"/>
      <c r="AM989" s="127"/>
      <c r="BG989" s="1" t="s">
        <v>311</v>
      </c>
      <c r="BH989" s="1">
        <v>68</v>
      </c>
      <c r="BI989" s="1" t="str">
        <f>"ITEM"&amp;BH989&amp; BG989 &amp;"="&amp; IF(TRIM($J989)="","",$J989)</f>
        <v>ITEM68#KBN2_19=</v>
      </c>
    </row>
    <row r="990" spans="1:61" ht="9.75" hidden="1" customHeight="1">
      <c r="A990" s="141"/>
      <c r="B990" s="142"/>
      <c r="C990" s="143"/>
      <c r="D990" s="141"/>
      <c r="E990" s="142"/>
      <c r="F990" s="142"/>
      <c r="G990" s="142"/>
      <c r="H990" s="142"/>
      <c r="I990" s="143"/>
      <c r="J990" s="150"/>
      <c r="K990" s="151"/>
      <c r="L990" s="151"/>
      <c r="M990" s="151"/>
      <c r="N990" s="151"/>
      <c r="O990" s="151"/>
      <c r="P990" s="151"/>
      <c r="Q990" s="151"/>
      <c r="R990" s="151"/>
      <c r="S990" s="151"/>
      <c r="T990" s="151"/>
      <c r="U990" s="151"/>
      <c r="V990" s="151"/>
      <c r="W990" s="151"/>
      <c r="X990" s="151"/>
      <c r="Y990" s="151"/>
      <c r="Z990" s="151"/>
      <c r="AA990" s="151"/>
      <c r="AB990" s="151"/>
      <c r="AC990" s="151"/>
      <c r="AD990" s="151"/>
      <c r="AE990" s="151"/>
      <c r="AF990" s="151"/>
      <c r="AG990" s="151"/>
      <c r="AH990" s="151"/>
      <c r="AI990" s="151"/>
      <c r="AJ990" s="151"/>
      <c r="AK990" s="151"/>
      <c r="AL990" s="151"/>
      <c r="AM990" s="152"/>
      <c r="BH990" s="1" t="s">
        <v>28</v>
      </c>
    </row>
    <row r="991" spans="1:61" ht="9.75" hidden="1" customHeight="1">
      <c r="A991" s="141"/>
      <c r="B991" s="142"/>
      <c r="C991" s="143"/>
      <c r="D991" s="123"/>
      <c r="E991" s="124"/>
      <c r="F991" s="124"/>
      <c r="G991" s="124"/>
      <c r="H991" s="124"/>
      <c r="I991" s="125"/>
      <c r="J991" s="150"/>
      <c r="K991" s="151"/>
      <c r="L991" s="151"/>
      <c r="M991" s="151"/>
      <c r="N991" s="151"/>
      <c r="O991" s="151"/>
      <c r="P991" s="151"/>
      <c r="Q991" s="151"/>
      <c r="R991" s="151"/>
      <c r="S991" s="151"/>
      <c r="T991" s="151"/>
      <c r="U991" s="151"/>
      <c r="V991" s="151"/>
      <c r="W991" s="151"/>
      <c r="X991" s="151"/>
      <c r="Y991" s="151"/>
      <c r="Z991" s="151"/>
      <c r="AA991" s="151"/>
      <c r="AB991" s="151"/>
      <c r="AC991" s="151"/>
      <c r="AD991" s="151"/>
      <c r="AE991" s="151"/>
      <c r="AF991" s="151"/>
      <c r="AG991" s="151"/>
      <c r="AH991" s="151"/>
      <c r="AI991" s="151"/>
      <c r="AJ991" s="151"/>
      <c r="AK991" s="151"/>
      <c r="AL991" s="151"/>
      <c r="AM991" s="152"/>
    </row>
    <row r="992" spans="1:61" ht="9.75" hidden="1" customHeight="1">
      <c r="A992" s="141"/>
      <c r="B992" s="142"/>
      <c r="C992" s="143"/>
      <c r="D992" s="120" t="s">
        <v>199</v>
      </c>
      <c r="E992" s="121"/>
      <c r="F992" s="121"/>
      <c r="G992" s="121"/>
      <c r="H992" s="121"/>
      <c r="I992" s="122"/>
      <c r="J992" s="136"/>
      <c r="K992" s="126"/>
      <c r="L992" s="126"/>
      <c r="M992" s="126"/>
      <c r="N992" s="126"/>
      <c r="O992" s="126"/>
      <c r="P992" s="126"/>
      <c r="Q992" s="126"/>
      <c r="R992" s="126"/>
      <c r="S992" s="126"/>
      <c r="T992" s="126"/>
      <c r="U992" s="126"/>
      <c r="V992" s="126"/>
      <c r="W992" s="126"/>
      <c r="X992" s="126"/>
      <c r="Y992" s="126"/>
      <c r="Z992" s="126"/>
      <c r="AA992" s="126"/>
      <c r="AB992" s="126"/>
      <c r="AC992" s="126"/>
      <c r="AD992" s="126"/>
      <c r="AE992" s="126"/>
      <c r="AF992" s="126"/>
      <c r="AG992" s="126"/>
      <c r="AH992" s="126"/>
      <c r="AI992" s="126"/>
      <c r="AJ992" s="126"/>
      <c r="AK992" s="126"/>
      <c r="AL992" s="126"/>
      <c r="AM992" s="127"/>
      <c r="BG992" s="1" t="s">
        <v>311</v>
      </c>
      <c r="BH992" s="1">
        <v>69</v>
      </c>
      <c r="BI992" s="1" t="str">
        <f>"ITEM"&amp;BH992&amp; BG992 &amp;"="&amp; IF(TRIM($J992)="","",$J992)</f>
        <v>ITEM69#KBN2_19=</v>
      </c>
    </row>
    <row r="993" spans="1:61" ht="9.75" hidden="1" customHeight="1">
      <c r="A993" s="141"/>
      <c r="B993" s="142"/>
      <c r="C993" s="143"/>
      <c r="D993" s="141"/>
      <c r="E993" s="142"/>
      <c r="F993" s="142"/>
      <c r="G993" s="142"/>
      <c r="H993" s="142"/>
      <c r="I993" s="143"/>
      <c r="J993" s="150"/>
      <c r="K993" s="151"/>
      <c r="L993" s="151"/>
      <c r="M993" s="151"/>
      <c r="N993" s="151"/>
      <c r="O993" s="151"/>
      <c r="P993" s="151"/>
      <c r="Q993" s="151"/>
      <c r="R993" s="151"/>
      <c r="S993" s="151"/>
      <c r="T993" s="151"/>
      <c r="U993" s="151"/>
      <c r="V993" s="151"/>
      <c r="W993" s="151"/>
      <c r="X993" s="151"/>
      <c r="Y993" s="151"/>
      <c r="Z993" s="151"/>
      <c r="AA993" s="151"/>
      <c r="AB993" s="151"/>
      <c r="AC993" s="151"/>
      <c r="AD993" s="151"/>
      <c r="AE993" s="151"/>
      <c r="AF993" s="151"/>
      <c r="AG993" s="151"/>
      <c r="AH993" s="151"/>
      <c r="AI993" s="151"/>
      <c r="AJ993" s="151"/>
      <c r="AK993" s="151"/>
      <c r="AL993" s="151"/>
      <c r="AM993" s="152"/>
      <c r="BH993" s="1" t="s">
        <v>28</v>
      </c>
    </row>
    <row r="994" spans="1:61" ht="9.75" hidden="1" customHeight="1">
      <c r="A994" s="123"/>
      <c r="B994" s="124"/>
      <c r="C994" s="125"/>
      <c r="D994" s="123"/>
      <c r="E994" s="124"/>
      <c r="F994" s="124"/>
      <c r="G994" s="124"/>
      <c r="H994" s="124"/>
      <c r="I994" s="125"/>
      <c r="J994" s="137"/>
      <c r="K994" s="128"/>
      <c r="L994" s="128"/>
      <c r="M994" s="128"/>
      <c r="N994" s="128"/>
      <c r="O994" s="128"/>
      <c r="P994" s="128"/>
      <c r="Q994" s="128"/>
      <c r="R994" s="128"/>
      <c r="S994" s="128"/>
      <c r="T994" s="128"/>
      <c r="U994" s="128"/>
      <c r="V994" s="128"/>
      <c r="W994" s="128"/>
      <c r="X994" s="128"/>
      <c r="Y994" s="128"/>
      <c r="Z994" s="128"/>
      <c r="AA994" s="128"/>
      <c r="AB994" s="128"/>
      <c r="AC994" s="128"/>
      <c r="AD994" s="128"/>
      <c r="AE994" s="128"/>
      <c r="AF994" s="128"/>
      <c r="AG994" s="128"/>
      <c r="AH994" s="128"/>
      <c r="AI994" s="128"/>
      <c r="AJ994" s="128"/>
      <c r="AK994" s="128"/>
      <c r="AL994" s="128"/>
      <c r="AM994" s="129"/>
    </row>
    <row r="995" spans="1:61" ht="9.75" hidden="1" customHeight="1">
      <c r="A995" s="120" t="s">
        <v>258</v>
      </c>
      <c r="B995" s="121"/>
      <c r="C995" s="121"/>
      <c r="D995" s="121"/>
      <c r="E995" s="121"/>
      <c r="F995" s="121"/>
      <c r="G995" s="121"/>
      <c r="H995" s="121"/>
      <c r="I995" s="122"/>
      <c r="J995" s="158"/>
      <c r="K995" s="154"/>
      <c r="L995" s="154"/>
      <c r="M995" s="154"/>
      <c r="N995" s="154"/>
      <c r="O995" s="154"/>
      <c r="P995" s="154"/>
      <c r="Q995" s="154"/>
      <c r="R995" s="154"/>
      <c r="S995" s="154"/>
      <c r="T995" s="154"/>
      <c r="U995" s="154"/>
      <c r="V995" s="154" t="s">
        <v>36</v>
      </c>
      <c r="W995" s="154"/>
      <c r="X995" s="154"/>
      <c r="Y995" s="154"/>
      <c r="Z995" s="154"/>
      <c r="AA995" s="154"/>
      <c r="AB995" s="154"/>
      <c r="AC995" s="154"/>
      <c r="AD995" s="154"/>
      <c r="AE995" s="154"/>
      <c r="AF995" s="154"/>
      <c r="AG995" s="154"/>
      <c r="AH995" s="154"/>
      <c r="AI995" s="154"/>
      <c r="AJ995" s="154"/>
      <c r="AK995" s="154"/>
      <c r="AL995" s="154"/>
      <c r="AM995" s="155"/>
      <c r="BE995" s="1" t="str">
        <f ca="1">MID(CELL("address",$CH$2),2,2)</f>
        <v>CH</v>
      </c>
      <c r="BF995" s="1" t="str">
        <f>IF(TRIM($K996)="","",IF(ISERROR(MATCH($K996,$CH$3:$CH$8,0)),"INPUT_ERROR",MATCH($K996,$CH$3:$CH$8,0)))</f>
        <v/>
      </c>
      <c r="BG995" s="1" t="s">
        <v>311</v>
      </c>
      <c r="BH995" s="1">
        <v>70</v>
      </c>
      <c r="BI995" s="1" t="str">
        <f>"ITEM"&amp; BH995&amp; BG995 &amp;"="&amp; $BF995</f>
        <v>ITEM70#KBN2_19=</v>
      </c>
    </row>
    <row r="996" spans="1:61" ht="9.75" hidden="1" customHeight="1">
      <c r="A996" s="141"/>
      <c r="B996" s="142"/>
      <c r="C996" s="142"/>
      <c r="D996" s="142"/>
      <c r="E996" s="142"/>
      <c r="F996" s="142"/>
      <c r="G996" s="142"/>
      <c r="H996" s="142"/>
      <c r="I996" s="143"/>
      <c r="J996" s="144" t="s">
        <v>37</v>
      </c>
      <c r="K996" s="145"/>
      <c r="L996" s="145"/>
      <c r="M996" s="145"/>
      <c r="N996" s="145"/>
      <c r="O996" s="145"/>
      <c r="P996" s="145"/>
      <c r="Q996" s="145"/>
      <c r="R996" s="145"/>
      <c r="S996" s="145"/>
      <c r="T996" s="82" t="s">
        <v>38</v>
      </c>
      <c r="U996" s="82"/>
      <c r="V996" s="82" t="s">
        <v>259</v>
      </c>
      <c r="W996" s="82"/>
      <c r="X996" s="82"/>
      <c r="Y996" s="82"/>
      <c r="Z996" s="82"/>
      <c r="AA996" s="82"/>
      <c r="AB996" s="82"/>
      <c r="AC996" s="82"/>
      <c r="AD996" s="82"/>
      <c r="AE996" s="82" t="s">
        <v>260</v>
      </c>
      <c r="AF996" s="82"/>
      <c r="AG996" s="82"/>
      <c r="AH996" s="82"/>
      <c r="AI996" s="82"/>
      <c r="AJ996" s="82"/>
      <c r="AK996" s="82"/>
      <c r="AL996" s="82"/>
      <c r="AM996" s="138"/>
      <c r="BH996" s="1" t="s">
        <v>28</v>
      </c>
    </row>
    <row r="997" spans="1:61" ht="9.75" hidden="1" customHeight="1">
      <c r="A997" s="141"/>
      <c r="B997" s="142"/>
      <c r="C997" s="142"/>
      <c r="D997" s="142"/>
      <c r="E997" s="142"/>
      <c r="F997" s="142"/>
      <c r="G997" s="142"/>
      <c r="H997" s="142"/>
      <c r="I997" s="143"/>
      <c r="J997" s="144"/>
      <c r="K997" s="145"/>
      <c r="L997" s="145"/>
      <c r="M997" s="145"/>
      <c r="N997" s="145"/>
      <c r="O997" s="145"/>
      <c r="P997" s="145"/>
      <c r="Q997" s="145"/>
      <c r="R997" s="145"/>
      <c r="S997" s="145"/>
      <c r="T997" s="82"/>
      <c r="U997" s="82"/>
      <c r="V997" s="82" t="s">
        <v>261</v>
      </c>
      <c r="W997" s="82"/>
      <c r="X997" s="82"/>
      <c r="Y997" s="82"/>
      <c r="Z997" s="82"/>
      <c r="AA997" s="82"/>
      <c r="AB997" s="82"/>
      <c r="AC997" s="82"/>
      <c r="AD997" s="82"/>
      <c r="AE997" s="82" t="s">
        <v>262</v>
      </c>
      <c r="AF997" s="82"/>
      <c r="AG997" s="82"/>
      <c r="AH997" s="82"/>
      <c r="AI997" s="82"/>
      <c r="AJ997" s="82"/>
      <c r="AK997" s="82"/>
      <c r="AL997" s="82"/>
      <c r="AM997" s="138"/>
      <c r="BH997" s="1" t="s">
        <v>28</v>
      </c>
    </row>
    <row r="998" spans="1:61" ht="9.75" hidden="1" customHeight="1">
      <c r="A998" s="141"/>
      <c r="B998" s="142"/>
      <c r="C998" s="142"/>
      <c r="D998" s="142"/>
      <c r="E998" s="142"/>
      <c r="F998" s="142"/>
      <c r="G998" s="142"/>
      <c r="H998" s="142"/>
      <c r="I998" s="143"/>
      <c r="J998" s="157"/>
      <c r="K998" s="98"/>
      <c r="L998" s="98"/>
      <c r="M998" s="98"/>
      <c r="N998" s="98"/>
      <c r="O998" s="98"/>
      <c r="P998" s="98"/>
      <c r="Q998" s="98"/>
      <c r="R998" s="98"/>
      <c r="S998" s="98"/>
      <c r="T998" s="98"/>
      <c r="U998" s="98"/>
      <c r="V998" s="98" t="s">
        <v>231</v>
      </c>
      <c r="W998" s="98"/>
      <c r="X998" s="98"/>
      <c r="Y998" s="98"/>
      <c r="Z998" s="98"/>
      <c r="AA998" s="98"/>
      <c r="AB998" s="98"/>
      <c r="AC998" s="98"/>
      <c r="AD998" s="98"/>
      <c r="AE998" s="98" t="s">
        <v>232</v>
      </c>
      <c r="AF998" s="98"/>
      <c r="AG998" s="98"/>
      <c r="AH998" s="98"/>
      <c r="AI998" s="98"/>
      <c r="AJ998" s="98"/>
      <c r="AK998" s="98"/>
      <c r="AL998" s="98"/>
      <c r="AM998" s="156"/>
      <c r="BH998" s="1" t="s">
        <v>28</v>
      </c>
    </row>
    <row r="999" spans="1:61" ht="9.75" hidden="1" customHeight="1">
      <c r="A999" s="120" t="s">
        <v>263</v>
      </c>
      <c r="B999" s="121"/>
      <c r="C999" s="121"/>
      <c r="D999" s="121"/>
      <c r="E999" s="121"/>
      <c r="F999" s="121"/>
      <c r="G999" s="121"/>
      <c r="H999" s="121"/>
      <c r="I999" s="121"/>
      <c r="J999" s="216" t="s">
        <v>37</v>
      </c>
      <c r="K999" s="217"/>
      <c r="L999" s="154" t="s">
        <v>216</v>
      </c>
      <c r="M999" s="154"/>
      <c r="N999" s="154"/>
      <c r="O999" s="154"/>
      <c r="P999" s="154"/>
      <c r="Q999" s="221" t="s">
        <v>37</v>
      </c>
      <c r="R999" s="217"/>
      <c r="S999" s="154" t="s">
        <v>215</v>
      </c>
      <c r="T999" s="154"/>
      <c r="U999" s="154"/>
      <c r="V999" s="154"/>
      <c r="W999" s="221" t="s">
        <v>37</v>
      </c>
      <c r="X999" s="217"/>
      <c r="Y999" s="83" t="s">
        <v>264</v>
      </c>
      <c r="Z999" s="83"/>
      <c r="AA999" s="83"/>
      <c r="AB999" s="83"/>
      <c r="AC999" s="83"/>
      <c r="AD999" s="83"/>
      <c r="AE999" s="83"/>
      <c r="AF999" s="83"/>
      <c r="AG999" s="83"/>
      <c r="AH999" s="83"/>
      <c r="AI999" s="83"/>
      <c r="AJ999" s="83"/>
      <c r="AK999" s="83"/>
      <c r="AL999" s="83"/>
      <c r="AM999" s="251"/>
      <c r="BF999" s="1" t="b">
        <f>IF($K999="○",TRUE,IF($K999="",FALSE,"INPUT_ERROR"))</f>
        <v>0</v>
      </c>
      <c r="BG999" s="1" t="s">
        <v>311</v>
      </c>
      <c r="BH999" s="1">
        <v>71</v>
      </c>
      <c r="BI999" s="1" t="str">
        <f t="shared" ref="BI999:BI1004" si="20">"ITEM"&amp; BH999&amp; BG999 &amp;"="&amp; $BF999</f>
        <v>ITEM71#KBN2_19=FALSE</v>
      </c>
    </row>
    <row r="1000" spans="1:61" ht="9.75" hidden="1" customHeight="1">
      <c r="A1000" s="141"/>
      <c r="B1000" s="142"/>
      <c r="C1000" s="142"/>
      <c r="D1000" s="142"/>
      <c r="E1000" s="142"/>
      <c r="F1000" s="142"/>
      <c r="G1000" s="142"/>
      <c r="H1000" s="142"/>
      <c r="I1000" s="142"/>
      <c r="J1000" s="144"/>
      <c r="K1000" s="159"/>
      <c r="L1000" s="82"/>
      <c r="M1000" s="82"/>
      <c r="N1000" s="82"/>
      <c r="O1000" s="82"/>
      <c r="P1000" s="82"/>
      <c r="Q1000" s="160"/>
      <c r="R1000" s="159"/>
      <c r="S1000" s="82"/>
      <c r="T1000" s="82"/>
      <c r="U1000" s="82"/>
      <c r="V1000" s="82"/>
      <c r="W1000" s="160"/>
      <c r="X1000" s="159"/>
      <c r="Y1000" s="109"/>
      <c r="Z1000" s="109"/>
      <c r="AA1000" s="109"/>
      <c r="AB1000" s="109"/>
      <c r="AC1000" s="109"/>
      <c r="AD1000" s="109"/>
      <c r="AE1000" s="109"/>
      <c r="AF1000" s="109"/>
      <c r="AG1000" s="109"/>
      <c r="AH1000" s="109"/>
      <c r="AI1000" s="109"/>
      <c r="AJ1000" s="109"/>
      <c r="AK1000" s="109"/>
      <c r="AL1000" s="109"/>
      <c r="AM1000" s="214"/>
      <c r="BF1000" s="1" t="b">
        <f>IF($R999="○",TRUE,IF($R999="",FALSE,"INPUT_ERROR"))</f>
        <v>0</v>
      </c>
      <c r="BG1000" s="1" t="s">
        <v>311</v>
      </c>
      <c r="BH1000" s="1">
        <v>72</v>
      </c>
      <c r="BI1000" s="1" t="str">
        <f t="shared" si="20"/>
        <v>ITEM72#KBN2_19=FALSE</v>
      </c>
    </row>
    <row r="1001" spans="1:61" ht="9.75" hidden="1" customHeight="1">
      <c r="A1001" s="141"/>
      <c r="B1001" s="142"/>
      <c r="C1001" s="142"/>
      <c r="D1001" s="142"/>
      <c r="E1001" s="142"/>
      <c r="F1001" s="142"/>
      <c r="G1001" s="142"/>
      <c r="H1001" s="142"/>
      <c r="I1001" s="142"/>
      <c r="J1001" s="252" t="s">
        <v>37</v>
      </c>
      <c r="K1001" s="159"/>
      <c r="L1001" s="253" t="s">
        <v>214</v>
      </c>
      <c r="M1001" s="253"/>
      <c r="N1001" s="253"/>
      <c r="O1001" s="253"/>
      <c r="P1001" s="253"/>
      <c r="Q1001" s="160" t="s">
        <v>37</v>
      </c>
      <c r="R1001" s="159"/>
      <c r="S1001" s="109" t="s">
        <v>212</v>
      </c>
      <c r="T1001" s="109"/>
      <c r="U1001" s="109"/>
      <c r="V1001" s="109"/>
      <c r="W1001" s="109"/>
      <c r="X1001" s="109"/>
      <c r="Y1001" s="109"/>
      <c r="Z1001" s="109"/>
      <c r="AA1001" s="109"/>
      <c r="AB1001" s="109"/>
      <c r="AC1001" s="109"/>
      <c r="AD1001" s="109"/>
      <c r="AE1001" s="109"/>
      <c r="AF1001" s="109"/>
      <c r="AG1001" s="109"/>
      <c r="AH1001" s="109"/>
      <c r="AI1001" s="109"/>
      <c r="AJ1001" s="109"/>
      <c r="AK1001" s="109"/>
      <c r="AL1001" s="109"/>
      <c r="AM1001" s="214"/>
      <c r="BF1001" s="1" t="b">
        <f>IF($X999="○",TRUE,IF($X999="",FALSE,"INPUT_ERROR"))</f>
        <v>0</v>
      </c>
      <c r="BG1001" s="1" t="s">
        <v>311</v>
      </c>
      <c r="BH1001" s="1">
        <v>73</v>
      </c>
      <c r="BI1001" s="1" t="str">
        <f t="shared" si="20"/>
        <v>ITEM73#KBN2_19=FALSE</v>
      </c>
    </row>
    <row r="1002" spans="1:61" ht="9.75" hidden="1" customHeight="1">
      <c r="A1002" s="141"/>
      <c r="B1002" s="142"/>
      <c r="C1002" s="142"/>
      <c r="D1002" s="142"/>
      <c r="E1002" s="142"/>
      <c r="F1002" s="142"/>
      <c r="G1002" s="142"/>
      <c r="H1002" s="142"/>
      <c r="I1002" s="142"/>
      <c r="J1002" s="252"/>
      <c r="K1002" s="159"/>
      <c r="L1002" s="253"/>
      <c r="M1002" s="253"/>
      <c r="N1002" s="253"/>
      <c r="O1002" s="253"/>
      <c r="P1002" s="253"/>
      <c r="Q1002" s="160"/>
      <c r="R1002" s="159"/>
      <c r="S1002" s="109"/>
      <c r="T1002" s="109"/>
      <c r="U1002" s="109"/>
      <c r="V1002" s="109"/>
      <c r="W1002" s="109"/>
      <c r="X1002" s="109"/>
      <c r="Y1002" s="109"/>
      <c r="Z1002" s="109"/>
      <c r="AA1002" s="109"/>
      <c r="AB1002" s="109"/>
      <c r="AC1002" s="109"/>
      <c r="AD1002" s="109"/>
      <c r="AE1002" s="109"/>
      <c r="AF1002" s="109"/>
      <c r="AG1002" s="109"/>
      <c r="AH1002" s="109"/>
      <c r="AI1002" s="109"/>
      <c r="AJ1002" s="109"/>
      <c r="AK1002" s="109"/>
      <c r="AL1002" s="109"/>
      <c r="AM1002" s="214"/>
      <c r="BF1002" s="1" t="b">
        <f>IF($K1001="○",TRUE,IF($K1001="",FALSE,"INPUT_ERROR"))</f>
        <v>0</v>
      </c>
      <c r="BG1002" s="1" t="s">
        <v>311</v>
      </c>
      <c r="BH1002" s="1">
        <v>74</v>
      </c>
      <c r="BI1002" s="1" t="str">
        <f t="shared" si="20"/>
        <v>ITEM74#KBN2_19=FALSE</v>
      </c>
    </row>
    <row r="1003" spans="1:61" ht="9.75" hidden="1" customHeight="1">
      <c r="A1003" s="141"/>
      <c r="B1003" s="142"/>
      <c r="C1003" s="142"/>
      <c r="D1003" s="142"/>
      <c r="E1003" s="142"/>
      <c r="F1003" s="142"/>
      <c r="G1003" s="142"/>
      <c r="H1003" s="142"/>
      <c r="I1003" s="142"/>
      <c r="J1003" s="144" t="s">
        <v>37</v>
      </c>
      <c r="K1003" s="159"/>
      <c r="L1003" s="82" t="s">
        <v>196</v>
      </c>
      <c r="M1003" s="82"/>
      <c r="N1003" s="82"/>
      <c r="O1003" s="160" t="s">
        <v>197</v>
      </c>
      <c r="P1003" s="151"/>
      <c r="Q1003" s="151"/>
      <c r="R1003" s="151"/>
      <c r="S1003" s="151"/>
      <c r="T1003" s="151"/>
      <c r="U1003" s="151"/>
      <c r="V1003" s="151"/>
      <c r="W1003" s="151"/>
      <c r="X1003" s="151"/>
      <c r="Y1003" s="151"/>
      <c r="Z1003" s="151"/>
      <c r="AA1003" s="151"/>
      <c r="AB1003" s="151"/>
      <c r="AC1003" s="151"/>
      <c r="AD1003" s="151"/>
      <c r="AE1003" s="151"/>
      <c r="AF1003" s="151"/>
      <c r="AG1003" s="151"/>
      <c r="AH1003" s="151"/>
      <c r="AI1003" s="151"/>
      <c r="AJ1003" s="151"/>
      <c r="AK1003" s="151"/>
      <c r="AL1003" s="82" t="s">
        <v>198</v>
      </c>
      <c r="AM1003" s="138"/>
      <c r="BF1003" s="1" t="b">
        <f>IF($R1001="○",TRUE,IF($R1001="",FALSE,"INPUT_ERROR"))</f>
        <v>0</v>
      </c>
      <c r="BG1003" s="1" t="s">
        <v>311</v>
      </c>
      <c r="BH1003" s="1">
        <v>75</v>
      </c>
      <c r="BI1003" s="1" t="str">
        <f t="shared" si="20"/>
        <v>ITEM75#KBN2_19=FALSE</v>
      </c>
    </row>
    <row r="1004" spans="1:61" ht="9.75" hidden="1" customHeight="1">
      <c r="A1004" s="123"/>
      <c r="B1004" s="124"/>
      <c r="C1004" s="124"/>
      <c r="D1004" s="124"/>
      <c r="E1004" s="124"/>
      <c r="F1004" s="124"/>
      <c r="G1004" s="124"/>
      <c r="H1004" s="124"/>
      <c r="I1004" s="124"/>
      <c r="J1004" s="161"/>
      <c r="K1004" s="162"/>
      <c r="L1004" s="98"/>
      <c r="M1004" s="98"/>
      <c r="N1004" s="98"/>
      <c r="O1004" s="163"/>
      <c r="P1004" s="128"/>
      <c r="Q1004" s="128"/>
      <c r="R1004" s="128"/>
      <c r="S1004" s="128"/>
      <c r="T1004" s="128"/>
      <c r="U1004" s="128"/>
      <c r="V1004" s="128"/>
      <c r="W1004" s="128"/>
      <c r="X1004" s="128"/>
      <c r="Y1004" s="128"/>
      <c r="Z1004" s="128"/>
      <c r="AA1004" s="128"/>
      <c r="AB1004" s="128"/>
      <c r="AC1004" s="128"/>
      <c r="AD1004" s="128"/>
      <c r="AE1004" s="128"/>
      <c r="AF1004" s="128"/>
      <c r="AG1004" s="128"/>
      <c r="AH1004" s="128"/>
      <c r="AI1004" s="128"/>
      <c r="AJ1004" s="128"/>
      <c r="AK1004" s="128"/>
      <c r="AL1004" s="98"/>
      <c r="AM1004" s="156"/>
      <c r="BF1004" s="1" t="b">
        <f>IF($K1003="○",TRUE,IF($K1003="",FALSE,"INPUT_ERROR"))</f>
        <v>0</v>
      </c>
      <c r="BG1004" s="1" t="s">
        <v>311</v>
      </c>
      <c r="BH1004" s="1">
        <v>76</v>
      </c>
      <c r="BI1004" s="1" t="str">
        <f t="shared" si="20"/>
        <v>ITEM76#KBN2_19=FALSE</v>
      </c>
    </row>
    <row r="1005" spans="1:61" ht="9.75" hidden="1" customHeight="1">
      <c r="A1005" s="120" t="s">
        <v>265</v>
      </c>
      <c r="B1005" s="121"/>
      <c r="C1005" s="121"/>
      <c r="D1005" s="121"/>
      <c r="E1005" s="121"/>
      <c r="F1005" s="121"/>
      <c r="G1005" s="121"/>
      <c r="H1005" s="121"/>
      <c r="I1005" s="122"/>
      <c r="J1005" s="150"/>
      <c r="K1005" s="151"/>
      <c r="L1005" s="151"/>
      <c r="M1005" s="151"/>
      <c r="N1005" s="151"/>
      <c r="O1005" s="151"/>
      <c r="P1005" s="151"/>
      <c r="Q1005" s="151"/>
      <c r="R1005" s="151"/>
      <c r="S1005" s="151"/>
      <c r="T1005" s="151"/>
      <c r="U1005" s="151"/>
      <c r="V1005" s="151"/>
      <c r="W1005" s="151"/>
      <c r="X1005" s="151"/>
      <c r="Y1005" s="151"/>
      <c r="Z1005" s="151"/>
      <c r="AA1005" s="151"/>
      <c r="AB1005" s="151"/>
      <c r="AC1005" s="151"/>
      <c r="AD1005" s="151"/>
      <c r="AE1005" s="151"/>
      <c r="AF1005" s="151"/>
      <c r="AG1005" s="151"/>
      <c r="AH1005" s="151"/>
      <c r="AI1005" s="151"/>
      <c r="AJ1005" s="151"/>
      <c r="AK1005" s="151"/>
      <c r="AL1005" s="151"/>
      <c r="AM1005" s="152"/>
      <c r="BG1005" s="1" t="s">
        <v>311</v>
      </c>
      <c r="BH1005" s="1">
        <v>77</v>
      </c>
      <c r="BI1005" s="1" t="str">
        <f>"ITEM"&amp;BH1005&amp; BG1005 &amp;"="&amp;  IF(TRIM($P1003)="","",$P1003)</f>
        <v>ITEM77#KBN2_19=</v>
      </c>
    </row>
    <row r="1006" spans="1:61" ht="9.75" hidden="1" customHeight="1">
      <c r="A1006" s="141"/>
      <c r="B1006" s="142"/>
      <c r="C1006" s="142"/>
      <c r="D1006" s="142"/>
      <c r="E1006" s="142"/>
      <c r="F1006" s="142"/>
      <c r="G1006" s="142"/>
      <c r="H1006" s="142"/>
      <c r="I1006" s="143"/>
      <c r="J1006" s="150"/>
      <c r="K1006" s="151"/>
      <c r="L1006" s="151"/>
      <c r="M1006" s="151"/>
      <c r="N1006" s="151"/>
      <c r="O1006" s="151"/>
      <c r="P1006" s="151"/>
      <c r="Q1006" s="151"/>
      <c r="R1006" s="151"/>
      <c r="S1006" s="151"/>
      <c r="T1006" s="151"/>
      <c r="U1006" s="151"/>
      <c r="V1006" s="151"/>
      <c r="W1006" s="151"/>
      <c r="X1006" s="151"/>
      <c r="Y1006" s="151"/>
      <c r="Z1006" s="151"/>
      <c r="AA1006" s="151"/>
      <c r="AB1006" s="151"/>
      <c r="AC1006" s="151"/>
      <c r="AD1006" s="151"/>
      <c r="AE1006" s="151"/>
      <c r="AF1006" s="151"/>
      <c r="AG1006" s="151"/>
      <c r="AH1006" s="151"/>
      <c r="AI1006" s="151"/>
      <c r="AJ1006" s="151"/>
      <c r="AK1006" s="151"/>
      <c r="AL1006" s="151"/>
      <c r="AM1006" s="152"/>
      <c r="BG1006" s="1" t="s">
        <v>311</v>
      </c>
      <c r="BH1006" s="1">
        <v>78</v>
      </c>
      <c r="BI1006" s="1" t="str">
        <f>"ITEM"&amp;BH1006&amp; BG1006 &amp;"="&amp; IF(TRIM($J1005)="","",$J1005)</f>
        <v>ITEM78#KBN2_19=</v>
      </c>
    </row>
    <row r="1007" spans="1:61" ht="9.75" hidden="1" customHeight="1">
      <c r="A1007" s="123"/>
      <c r="B1007" s="124"/>
      <c r="C1007" s="124"/>
      <c r="D1007" s="124"/>
      <c r="E1007" s="124"/>
      <c r="F1007" s="124"/>
      <c r="G1007" s="124"/>
      <c r="H1007" s="124"/>
      <c r="I1007" s="125"/>
      <c r="J1007" s="150"/>
      <c r="K1007" s="151"/>
      <c r="L1007" s="151"/>
      <c r="M1007" s="151"/>
      <c r="N1007" s="151"/>
      <c r="O1007" s="151"/>
      <c r="P1007" s="151"/>
      <c r="Q1007" s="151"/>
      <c r="R1007" s="151"/>
      <c r="S1007" s="151"/>
      <c r="T1007" s="151"/>
      <c r="U1007" s="151"/>
      <c r="V1007" s="151"/>
      <c r="W1007" s="151"/>
      <c r="X1007" s="151"/>
      <c r="Y1007" s="151"/>
      <c r="Z1007" s="151"/>
      <c r="AA1007" s="151"/>
      <c r="AB1007" s="151"/>
      <c r="AC1007" s="151"/>
      <c r="AD1007" s="151"/>
      <c r="AE1007" s="151"/>
      <c r="AF1007" s="151"/>
      <c r="AG1007" s="151"/>
      <c r="AH1007" s="151"/>
      <c r="AI1007" s="151"/>
      <c r="AJ1007" s="151"/>
      <c r="AK1007" s="151"/>
      <c r="AL1007" s="151"/>
      <c r="AM1007" s="152"/>
      <c r="BH1007" s="1" t="s">
        <v>28</v>
      </c>
    </row>
    <row r="1008" spans="1:61" ht="9.75" hidden="1" customHeight="1">
      <c r="A1008" s="153" t="s">
        <v>266</v>
      </c>
      <c r="B1008" s="153"/>
      <c r="C1008" s="153"/>
      <c r="D1008" s="153"/>
      <c r="E1008" s="153"/>
      <c r="F1008" s="153"/>
      <c r="G1008" s="153"/>
      <c r="H1008" s="153"/>
      <c r="I1008" s="153"/>
      <c r="J1008" s="136"/>
      <c r="K1008" s="126"/>
      <c r="L1008" s="126"/>
      <c r="M1008" s="126"/>
      <c r="N1008" s="126"/>
      <c r="O1008" s="126"/>
      <c r="P1008" s="126"/>
      <c r="Q1008" s="126"/>
      <c r="R1008" s="126"/>
      <c r="S1008" s="126"/>
      <c r="T1008" s="126"/>
      <c r="U1008" s="126"/>
      <c r="V1008" s="126"/>
      <c r="W1008" s="126"/>
      <c r="X1008" s="126"/>
      <c r="Y1008" s="126"/>
      <c r="Z1008" s="126"/>
      <c r="AA1008" s="126"/>
      <c r="AB1008" s="126"/>
      <c r="AC1008" s="126"/>
      <c r="AD1008" s="126"/>
      <c r="AE1008" s="126"/>
      <c r="AF1008" s="126"/>
      <c r="AG1008" s="126"/>
      <c r="AH1008" s="126"/>
      <c r="AI1008" s="126"/>
      <c r="AJ1008" s="126"/>
      <c r="AK1008" s="126"/>
      <c r="AL1008" s="126"/>
      <c r="AM1008" s="127"/>
      <c r="BG1008" s="1" t="s">
        <v>311</v>
      </c>
      <c r="BH1008" s="1">
        <v>79</v>
      </c>
      <c r="BI1008" s="1" t="str">
        <f>"ITEM"&amp;BH1008&amp; BG1008 &amp;"="&amp; IF(TRIM($J1008)="","",$J1008)</f>
        <v>ITEM79#KBN2_19=</v>
      </c>
    </row>
    <row r="1009" spans="1:61" ht="9.75" hidden="1" customHeight="1">
      <c r="A1009" s="153"/>
      <c r="B1009" s="153"/>
      <c r="C1009" s="153"/>
      <c r="D1009" s="153"/>
      <c r="E1009" s="153"/>
      <c r="F1009" s="153"/>
      <c r="G1009" s="153"/>
      <c r="H1009" s="153"/>
      <c r="I1009" s="153"/>
      <c r="J1009" s="150"/>
      <c r="K1009" s="151"/>
      <c r="L1009" s="151"/>
      <c r="M1009" s="151"/>
      <c r="N1009" s="151"/>
      <c r="O1009" s="151"/>
      <c r="P1009" s="151"/>
      <c r="Q1009" s="151"/>
      <c r="R1009" s="151"/>
      <c r="S1009" s="151"/>
      <c r="T1009" s="151"/>
      <c r="U1009" s="151"/>
      <c r="V1009" s="151"/>
      <c r="W1009" s="151"/>
      <c r="X1009" s="151"/>
      <c r="Y1009" s="151"/>
      <c r="Z1009" s="151"/>
      <c r="AA1009" s="151"/>
      <c r="AB1009" s="151"/>
      <c r="AC1009" s="151"/>
      <c r="AD1009" s="151"/>
      <c r="AE1009" s="151"/>
      <c r="AF1009" s="151"/>
      <c r="AG1009" s="151"/>
      <c r="AH1009" s="151"/>
      <c r="AI1009" s="151"/>
      <c r="AJ1009" s="151"/>
      <c r="AK1009" s="151"/>
      <c r="AL1009" s="151"/>
      <c r="AM1009" s="152"/>
      <c r="BH1009" s="1" t="s">
        <v>28</v>
      </c>
    </row>
    <row r="1010" spans="1:61" ht="9.75" hidden="1" customHeight="1">
      <c r="A1010" s="153"/>
      <c r="B1010" s="153"/>
      <c r="C1010" s="153"/>
      <c r="D1010" s="153"/>
      <c r="E1010" s="153"/>
      <c r="F1010" s="153"/>
      <c r="G1010" s="153"/>
      <c r="H1010" s="153"/>
      <c r="I1010" s="153"/>
      <c r="J1010" s="150"/>
      <c r="K1010" s="151"/>
      <c r="L1010" s="151"/>
      <c r="M1010" s="151"/>
      <c r="N1010" s="151"/>
      <c r="O1010" s="151"/>
      <c r="P1010" s="151"/>
      <c r="Q1010" s="151"/>
      <c r="R1010" s="151"/>
      <c r="S1010" s="151"/>
      <c r="T1010" s="151"/>
      <c r="U1010" s="151"/>
      <c r="V1010" s="151"/>
      <c r="W1010" s="151"/>
      <c r="X1010" s="151"/>
      <c r="Y1010" s="151"/>
      <c r="Z1010" s="151"/>
      <c r="AA1010" s="151"/>
      <c r="AB1010" s="151"/>
      <c r="AC1010" s="151"/>
      <c r="AD1010" s="151"/>
      <c r="AE1010" s="151"/>
      <c r="AF1010" s="151"/>
      <c r="AG1010" s="151"/>
      <c r="AH1010" s="151"/>
      <c r="AI1010" s="151"/>
      <c r="AJ1010" s="151"/>
      <c r="AK1010" s="151"/>
      <c r="AL1010" s="151"/>
      <c r="AM1010" s="152"/>
      <c r="BH1010" s="1" t="s">
        <v>28</v>
      </c>
    </row>
    <row r="1011" spans="1:61" ht="9.75" hidden="1" customHeight="1">
      <c r="A1011" s="250" t="s">
        <v>267</v>
      </c>
      <c r="B1011" s="250"/>
      <c r="C1011" s="141" t="s">
        <v>268</v>
      </c>
      <c r="D1011" s="142"/>
      <c r="E1011" s="142"/>
      <c r="F1011" s="142"/>
      <c r="G1011" s="142"/>
      <c r="H1011" s="142"/>
      <c r="I1011" s="143"/>
      <c r="J1011" s="158"/>
      <c r="K1011" s="154"/>
      <c r="L1011" s="154"/>
      <c r="M1011" s="154"/>
      <c r="N1011" s="154"/>
      <c r="O1011" s="154"/>
      <c r="P1011" s="154"/>
      <c r="Q1011" s="154"/>
      <c r="R1011" s="154"/>
      <c r="S1011" s="154"/>
      <c r="T1011" s="154"/>
      <c r="U1011" s="154"/>
      <c r="V1011" s="154" t="s">
        <v>36</v>
      </c>
      <c r="W1011" s="154"/>
      <c r="X1011" s="154"/>
      <c r="Y1011" s="154"/>
      <c r="Z1011" s="154"/>
      <c r="AA1011" s="154"/>
      <c r="AB1011" s="154"/>
      <c r="AC1011" s="154"/>
      <c r="AD1011" s="154"/>
      <c r="AE1011" s="154"/>
      <c r="AF1011" s="154"/>
      <c r="AG1011" s="154"/>
      <c r="AH1011" s="154"/>
      <c r="AI1011" s="154"/>
      <c r="AJ1011" s="154"/>
      <c r="AK1011" s="154"/>
      <c r="AL1011" s="154"/>
      <c r="AM1011" s="155"/>
      <c r="BE1011" s="1" t="str">
        <f ca="1">MID(CELL("address",$CI$2),2,2)</f>
        <v>CI</v>
      </c>
      <c r="BF1011" s="1" t="str">
        <f>IF(TRIM($K1012)="","",IF(ISERROR(MATCH($K1012,$CI$3:$CI$4,0)),"INPUT_ERROR",MATCH($K1012,$CI$3:$CI$4,0)))</f>
        <v/>
      </c>
      <c r="BG1011" s="1" t="s">
        <v>311</v>
      </c>
      <c r="BH1011" s="1">
        <v>80</v>
      </c>
      <c r="BI1011" s="1" t="str">
        <f>"ITEM"&amp; BH1011&amp; BG1011 &amp;"="&amp; $BF1011</f>
        <v>ITEM80#KBN2_19=</v>
      </c>
    </row>
    <row r="1012" spans="1:61" ht="9.75" hidden="1" customHeight="1">
      <c r="A1012" s="250"/>
      <c r="B1012" s="250"/>
      <c r="C1012" s="141"/>
      <c r="D1012" s="142"/>
      <c r="E1012" s="142"/>
      <c r="F1012" s="142"/>
      <c r="G1012" s="142"/>
      <c r="H1012" s="142"/>
      <c r="I1012" s="143"/>
      <c r="J1012" s="144" t="s">
        <v>37</v>
      </c>
      <c r="K1012" s="145"/>
      <c r="L1012" s="145"/>
      <c r="M1012" s="145"/>
      <c r="N1012" s="145"/>
      <c r="O1012" s="145"/>
      <c r="P1012" s="145"/>
      <c r="Q1012" s="145"/>
      <c r="R1012" s="82" t="s">
        <v>38</v>
      </c>
      <c r="S1012" s="82"/>
      <c r="T1012" s="82"/>
      <c r="U1012" s="82"/>
      <c r="V1012" s="82" t="s">
        <v>269</v>
      </c>
      <c r="W1012" s="82"/>
      <c r="X1012" s="82"/>
      <c r="Y1012" s="82"/>
      <c r="Z1012" s="82"/>
      <c r="AA1012" s="82" t="s">
        <v>270</v>
      </c>
      <c r="AB1012" s="82"/>
      <c r="AC1012" s="82"/>
      <c r="AD1012" s="82"/>
      <c r="AE1012" s="82"/>
      <c r="AF1012" s="82"/>
      <c r="AG1012" s="82"/>
      <c r="AH1012" s="82"/>
      <c r="AI1012" s="82"/>
      <c r="AJ1012" s="82"/>
      <c r="AK1012" s="82"/>
      <c r="AL1012" s="82"/>
      <c r="AM1012" s="138"/>
      <c r="BH1012" s="1" t="s">
        <v>28</v>
      </c>
    </row>
    <row r="1013" spans="1:61" ht="9.75" hidden="1" customHeight="1">
      <c r="A1013" s="250"/>
      <c r="B1013" s="250"/>
      <c r="C1013" s="141"/>
      <c r="D1013" s="142"/>
      <c r="E1013" s="142"/>
      <c r="F1013" s="142"/>
      <c r="G1013" s="142"/>
      <c r="H1013" s="142"/>
      <c r="I1013" s="143"/>
      <c r="J1013" s="144"/>
      <c r="K1013" s="145"/>
      <c r="L1013" s="145"/>
      <c r="M1013" s="145"/>
      <c r="N1013" s="145"/>
      <c r="O1013" s="145"/>
      <c r="P1013" s="145"/>
      <c r="Q1013" s="145"/>
      <c r="R1013" s="82"/>
      <c r="S1013" s="82"/>
      <c r="T1013" s="82"/>
      <c r="U1013" s="82"/>
      <c r="V1013" s="82"/>
      <c r="W1013" s="82"/>
      <c r="X1013" s="82"/>
      <c r="Y1013" s="82"/>
      <c r="Z1013" s="82"/>
      <c r="AA1013" s="82"/>
      <c r="AB1013" s="82"/>
      <c r="AC1013" s="82"/>
      <c r="AD1013" s="82"/>
      <c r="AE1013" s="82"/>
      <c r="AF1013" s="82"/>
      <c r="AG1013" s="82"/>
      <c r="AH1013" s="82"/>
      <c r="AI1013" s="82"/>
      <c r="AJ1013" s="82"/>
      <c r="AK1013" s="82"/>
      <c r="AL1013" s="82"/>
      <c r="AM1013" s="138"/>
      <c r="BH1013" s="1" t="s">
        <v>28</v>
      </c>
    </row>
    <row r="1014" spans="1:61" ht="9.75" hidden="1" customHeight="1">
      <c r="A1014" s="250"/>
      <c r="B1014" s="250"/>
      <c r="C1014" s="123"/>
      <c r="D1014" s="124"/>
      <c r="E1014" s="124"/>
      <c r="F1014" s="124"/>
      <c r="G1014" s="124"/>
      <c r="H1014" s="124"/>
      <c r="I1014" s="125"/>
      <c r="J1014" s="157"/>
      <c r="K1014" s="98"/>
      <c r="L1014" s="98"/>
      <c r="M1014" s="98"/>
      <c r="N1014" s="98"/>
      <c r="O1014" s="98"/>
      <c r="P1014" s="98"/>
      <c r="Q1014" s="98"/>
      <c r="R1014" s="98"/>
      <c r="S1014" s="98"/>
      <c r="T1014" s="98"/>
      <c r="U1014" s="98"/>
      <c r="V1014" s="98"/>
      <c r="W1014" s="98"/>
      <c r="X1014" s="98"/>
      <c r="Y1014" s="98"/>
      <c r="Z1014" s="98"/>
      <c r="AA1014" s="98"/>
      <c r="AB1014" s="98"/>
      <c r="AC1014" s="98"/>
      <c r="AD1014" s="98"/>
      <c r="AE1014" s="98"/>
      <c r="AF1014" s="98"/>
      <c r="AG1014" s="98"/>
      <c r="AH1014" s="98"/>
      <c r="AI1014" s="98"/>
      <c r="AJ1014" s="98"/>
      <c r="AK1014" s="98"/>
      <c r="AL1014" s="98"/>
      <c r="AM1014" s="156"/>
      <c r="BH1014" s="1" t="s">
        <v>28</v>
      </c>
    </row>
    <row r="1015" spans="1:61" ht="9.75" hidden="1" customHeight="1">
      <c r="A1015" s="250"/>
      <c r="B1015" s="250"/>
      <c r="C1015" s="120" t="s">
        <v>271</v>
      </c>
      <c r="D1015" s="121"/>
      <c r="E1015" s="121"/>
      <c r="F1015" s="121"/>
      <c r="G1015" s="121"/>
      <c r="H1015" s="121"/>
      <c r="I1015" s="122"/>
      <c r="J1015" s="260"/>
      <c r="K1015" s="260"/>
      <c r="L1015" s="260"/>
      <c r="M1015" s="260"/>
      <c r="N1015" s="260"/>
      <c r="O1015" s="260"/>
      <c r="P1015" s="260"/>
      <c r="Q1015" s="260"/>
      <c r="R1015" s="260"/>
      <c r="S1015" s="260"/>
      <c r="T1015" s="260"/>
      <c r="U1015" s="260"/>
      <c r="V1015" s="260"/>
      <c r="W1015" s="260"/>
      <c r="X1015" s="260"/>
      <c r="Y1015" s="260"/>
      <c r="Z1015" s="260"/>
      <c r="AA1015" s="260"/>
      <c r="AB1015" s="260"/>
      <c r="AC1015" s="260"/>
      <c r="AD1015" s="260"/>
      <c r="AE1015" s="260"/>
      <c r="AF1015" s="260"/>
      <c r="AG1015" s="260"/>
      <c r="AH1015" s="260"/>
      <c r="AI1015" s="260"/>
      <c r="AJ1015" s="260"/>
      <c r="AK1015" s="260"/>
      <c r="AL1015" s="260"/>
      <c r="AM1015" s="260"/>
      <c r="BG1015" s="1" t="s">
        <v>311</v>
      </c>
      <c r="BH1015" s="1">
        <v>81</v>
      </c>
      <c r="BI1015" s="1" t="str">
        <f>"ITEM"&amp;BH1015&amp; BG1015 &amp;"="&amp; IF(TRIM($J1015)="","",$J1015)</f>
        <v>ITEM81#KBN2_19=</v>
      </c>
    </row>
    <row r="1016" spans="1:61" ht="9.75" hidden="1" customHeight="1">
      <c r="A1016" s="250"/>
      <c r="B1016" s="250"/>
      <c r="C1016" s="141"/>
      <c r="D1016" s="142"/>
      <c r="E1016" s="142"/>
      <c r="F1016" s="142"/>
      <c r="G1016" s="142"/>
      <c r="H1016" s="142"/>
      <c r="I1016" s="143"/>
      <c r="J1016" s="27"/>
      <c r="K1016" s="27"/>
      <c r="L1016" s="27"/>
      <c r="M1016" s="27"/>
      <c r="N1016" s="27"/>
      <c r="O1016" s="27"/>
      <c r="P1016" s="27"/>
      <c r="Q1016" s="27"/>
      <c r="R1016" s="27"/>
      <c r="S1016" s="27"/>
      <c r="T1016" s="27"/>
      <c r="U1016" s="27"/>
      <c r="V1016" s="27"/>
      <c r="W1016" s="27"/>
      <c r="X1016" s="27"/>
      <c r="Y1016" s="27"/>
      <c r="Z1016" s="27"/>
      <c r="AA1016" s="27"/>
      <c r="AB1016" s="27"/>
      <c r="AC1016" s="27"/>
      <c r="AD1016" s="27"/>
      <c r="AE1016" s="27"/>
      <c r="AF1016" s="27"/>
      <c r="AG1016" s="27"/>
      <c r="AH1016" s="27"/>
      <c r="AI1016" s="27"/>
      <c r="AJ1016" s="27"/>
      <c r="AK1016" s="27"/>
      <c r="AL1016" s="27"/>
      <c r="AM1016" s="27"/>
      <c r="BH1016" s="1" t="s">
        <v>28</v>
      </c>
    </row>
    <row r="1017" spans="1:61" ht="9.75" hidden="1" customHeight="1">
      <c r="A1017" s="250"/>
      <c r="B1017" s="250"/>
      <c r="C1017" s="123"/>
      <c r="D1017" s="124"/>
      <c r="E1017" s="124"/>
      <c r="F1017" s="124"/>
      <c r="G1017" s="124"/>
      <c r="H1017" s="124"/>
      <c r="I1017" s="125"/>
      <c r="J1017" s="27"/>
      <c r="K1017" s="27"/>
      <c r="L1017" s="27"/>
      <c r="M1017" s="27"/>
      <c r="N1017" s="27"/>
      <c r="O1017" s="27"/>
      <c r="P1017" s="27"/>
      <c r="Q1017" s="27"/>
      <c r="R1017" s="27"/>
      <c r="S1017" s="27"/>
      <c r="T1017" s="27"/>
      <c r="U1017" s="27"/>
      <c r="V1017" s="27"/>
      <c r="W1017" s="27"/>
      <c r="X1017" s="27"/>
      <c r="Y1017" s="27"/>
      <c r="Z1017" s="27"/>
      <c r="AA1017" s="27"/>
      <c r="AB1017" s="27"/>
      <c r="AC1017" s="27"/>
      <c r="AD1017" s="27"/>
      <c r="AE1017" s="27"/>
      <c r="AF1017" s="27"/>
      <c r="AG1017" s="27"/>
      <c r="AH1017" s="27"/>
      <c r="AI1017" s="27"/>
      <c r="AJ1017" s="27"/>
      <c r="AK1017" s="27"/>
      <c r="AL1017" s="27"/>
      <c r="AM1017" s="27"/>
      <c r="BH1017" s="1" t="s">
        <v>28</v>
      </c>
    </row>
    <row r="1018" spans="1:61" ht="9.75" hidden="1" customHeight="1">
      <c r="A1018" s="250"/>
      <c r="B1018" s="250"/>
      <c r="C1018" s="120" t="s">
        <v>272</v>
      </c>
      <c r="D1018" s="121"/>
      <c r="E1018" s="121"/>
      <c r="F1018" s="121"/>
      <c r="G1018" s="121"/>
      <c r="H1018" s="121"/>
      <c r="I1018" s="122"/>
      <c r="J1018" s="136"/>
      <c r="K1018" s="126"/>
      <c r="L1018" s="126"/>
      <c r="M1018" s="126"/>
      <c r="N1018" s="126"/>
      <c r="O1018" s="126"/>
      <c r="P1018" s="126"/>
      <c r="Q1018" s="126"/>
      <c r="R1018" s="126"/>
      <c r="S1018" s="126"/>
      <c r="T1018" s="126"/>
      <c r="U1018" s="126"/>
      <c r="V1018" s="126"/>
      <c r="W1018" s="126"/>
      <c r="X1018" s="126"/>
      <c r="Y1018" s="126"/>
      <c r="Z1018" s="126"/>
      <c r="AA1018" s="126"/>
      <c r="AB1018" s="126"/>
      <c r="AC1018" s="126"/>
      <c r="AD1018" s="126"/>
      <c r="AE1018" s="126"/>
      <c r="AF1018" s="126"/>
      <c r="AG1018" s="126"/>
      <c r="AH1018" s="126"/>
      <c r="AI1018" s="126"/>
      <c r="AJ1018" s="126"/>
      <c r="AK1018" s="126"/>
      <c r="AL1018" s="126"/>
      <c r="AM1018" s="127"/>
      <c r="BG1018" s="1" t="s">
        <v>311</v>
      </c>
      <c r="BH1018" s="1">
        <v>82</v>
      </c>
      <c r="BI1018" s="1" t="str">
        <f>"ITEM"&amp;BH1018&amp; BG1018 &amp;"="&amp; IF(TRIM($J1018)="","",$J1018)</f>
        <v>ITEM82#KBN2_19=</v>
      </c>
    </row>
    <row r="1019" spans="1:61" ht="9.75" hidden="1" customHeight="1">
      <c r="A1019" s="250"/>
      <c r="B1019" s="250"/>
      <c r="C1019" s="141"/>
      <c r="D1019" s="142"/>
      <c r="E1019" s="142"/>
      <c r="F1019" s="142"/>
      <c r="G1019" s="142"/>
      <c r="H1019" s="142"/>
      <c r="I1019" s="143"/>
      <c r="J1019" s="150"/>
      <c r="K1019" s="151"/>
      <c r="L1019" s="151"/>
      <c r="M1019" s="151"/>
      <c r="N1019" s="151"/>
      <c r="O1019" s="151"/>
      <c r="P1019" s="151"/>
      <c r="Q1019" s="151"/>
      <c r="R1019" s="151"/>
      <c r="S1019" s="151"/>
      <c r="T1019" s="151"/>
      <c r="U1019" s="151"/>
      <c r="V1019" s="151"/>
      <c r="W1019" s="151"/>
      <c r="X1019" s="151"/>
      <c r="Y1019" s="151"/>
      <c r="Z1019" s="151"/>
      <c r="AA1019" s="151"/>
      <c r="AB1019" s="151"/>
      <c r="AC1019" s="151"/>
      <c r="AD1019" s="151"/>
      <c r="AE1019" s="151"/>
      <c r="AF1019" s="151"/>
      <c r="AG1019" s="151"/>
      <c r="AH1019" s="151"/>
      <c r="AI1019" s="151"/>
      <c r="AJ1019" s="151"/>
      <c r="AK1019" s="151"/>
      <c r="AL1019" s="151"/>
      <c r="AM1019" s="152"/>
      <c r="BH1019" s="1" t="s">
        <v>28</v>
      </c>
    </row>
    <row r="1020" spans="1:61" ht="9.75" hidden="1" customHeight="1" thickBot="1">
      <c r="A1020" s="250"/>
      <c r="B1020" s="250"/>
      <c r="C1020" s="123"/>
      <c r="D1020" s="124"/>
      <c r="E1020" s="124"/>
      <c r="F1020" s="124"/>
      <c r="G1020" s="124"/>
      <c r="H1020" s="124"/>
      <c r="I1020" s="125"/>
      <c r="J1020" s="137"/>
      <c r="K1020" s="128"/>
      <c r="L1020" s="128"/>
      <c r="M1020" s="128"/>
      <c r="N1020" s="128"/>
      <c r="O1020" s="128"/>
      <c r="P1020" s="128"/>
      <c r="Q1020" s="128"/>
      <c r="R1020" s="128"/>
      <c r="S1020" s="128"/>
      <c r="T1020" s="128"/>
      <c r="U1020" s="128"/>
      <c r="V1020" s="128"/>
      <c r="W1020" s="128"/>
      <c r="X1020" s="128"/>
      <c r="Y1020" s="128"/>
      <c r="Z1020" s="128"/>
      <c r="AA1020" s="128"/>
      <c r="AB1020" s="128"/>
      <c r="AC1020" s="128"/>
      <c r="AD1020" s="128"/>
      <c r="AE1020" s="128"/>
      <c r="AF1020" s="128"/>
      <c r="AG1020" s="128"/>
      <c r="AH1020" s="128"/>
      <c r="AI1020" s="128"/>
      <c r="AJ1020" s="128"/>
      <c r="AK1020" s="128"/>
      <c r="AL1020" s="128"/>
      <c r="AM1020" s="129"/>
      <c r="BH1020" s="1" t="s">
        <v>28</v>
      </c>
    </row>
    <row r="1021" spans="1:61" ht="9.75" hidden="1" customHeight="1">
      <c r="A1021" s="254" t="s">
        <v>312</v>
      </c>
      <c r="B1021" s="255"/>
      <c r="C1021" s="255"/>
      <c r="D1021" s="255"/>
      <c r="E1021" s="255"/>
      <c r="F1021" s="255"/>
      <c r="G1021" s="255"/>
      <c r="H1021" s="255"/>
      <c r="I1021" s="256"/>
      <c r="J1021" s="233"/>
      <c r="K1021" s="234"/>
      <c r="L1021" s="234"/>
      <c r="M1021" s="234"/>
      <c r="N1021" s="234"/>
      <c r="O1021" s="234"/>
      <c r="P1021" s="234"/>
      <c r="Q1021" s="234"/>
      <c r="R1021" s="234"/>
      <c r="S1021" s="234"/>
      <c r="T1021" s="234"/>
      <c r="U1021" s="234"/>
      <c r="V1021" s="234"/>
      <c r="W1021" s="234"/>
      <c r="X1021" s="234"/>
      <c r="Y1021" s="234"/>
      <c r="Z1021" s="234"/>
      <c r="AA1021" s="234"/>
      <c r="AB1021" s="234"/>
      <c r="AC1021" s="234"/>
      <c r="AD1021" s="234"/>
      <c r="AE1021" s="234"/>
      <c r="AF1021" s="234"/>
      <c r="AG1021" s="234"/>
      <c r="AH1021" s="234"/>
      <c r="AI1021" s="234"/>
      <c r="AJ1021" s="234"/>
      <c r="AK1021" s="234"/>
      <c r="AL1021" s="234"/>
      <c r="AM1021" s="235"/>
      <c r="BG1021" s="1" t="s">
        <v>313</v>
      </c>
      <c r="BH1021" s="1">
        <v>64</v>
      </c>
      <c r="BI1021" s="1" t="str">
        <f>"ITEM"&amp;BH1021&amp; BG1021 &amp;"="&amp; IF(TRIM($J1021)="","",$J1021)</f>
        <v>ITEM64#KBN2_20=</v>
      </c>
    </row>
    <row r="1022" spans="1:61" ht="9.75" hidden="1" customHeight="1" thickBot="1">
      <c r="A1022" s="230"/>
      <c r="B1022" s="231"/>
      <c r="C1022" s="231"/>
      <c r="D1022" s="231"/>
      <c r="E1022" s="231"/>
      <c r="F1022" s="231"/>
      <c r="G1022" s="231"/>
      <c r="H1022" s="231"/>
      <c r="I1022" s="232"/>
      <c r="J1022" s="236"/>
      <c r="K1022" s="237"/>
      <c r="L1022" s="237"/>
      <c r="M1022" s="237"/>
      <c r="N1022" s="237"/>
      <c r="O1022" s="237"/>
      <c r="P1022" s="237"/>
      <c r="Q1022" s="237"/>
      <c r="R1022" s="237"/>
      <c r="S1022" s="237"/>
      <c r="T1022" s="237"/>
      <c r="U1022" s="237"/>
      <c r="V1022" s="237"/>
      <c r="W1022" s="237"/>
      <c r="X1022" s="237"/>
      <c r="Y1022" s="237"/>
      <c r="Z1022" s="237"/>
      <c r="AA1022" s="237"/>
      <c r="AB1022" s="237"/>
      <c r="AC1022" s="237"/>
      <c r="AD1022" s="237"/>
      <c r="AE1022" s="237"/>
      <c r="AF1022" s="237"/>
      <c r="AG1022" s="237"/>
      <c r="AH1022" s="237"/>
      <c r="AI1022" s="237"/>
      <c r="AJ1022" s="237"/>
      <c r="AK1022" s="237"/>
      <c r="AL1022" s="237"/>
      <c r="AM1022" s="238"/>
      <c r="BH1022" s="1" t="s">
        <v>28</v>
      </c>
    </row>
    <row r="1023" spans="1:61" ht="9.75" hidden="1" customHeight="1">
      <c r="A1023" s="120" t="s">
        <v>248</v>
      </c>
      <c r="B1023" s="121"/>
      <c r="C1023" s="121"/>
      <c r="D1023" s="121"/>
      <c r="E1023" s="121"/>
      <c r="F1023" s="121"/>
      <c r="G1023" s="121"/>
      <c r="H1023" s="121"/>
      <c r="I1023" s="122"/>
      <c r="J1023" s="239"/>
      <c r="K1023" s="239"/>
      <c r="L1023" s="239"/>
      <c r="M1023" s="239"/>
      <c r="N1023" s="239"/>
      <c r="O1023" s="239"/>
      <c r="P1023" s="239"/>
      <c r="Q1023" s="239"/>
      <c r="R1023" s="239"/>
      <c r="S1023" s="239"/>
      <c r="T1023" s="239"/>
      <c r="U1023" s="239"/>
      <c r="V1023" s="239"/>
      <c r="W1023" s="239"/>
      <c r="X1023" s="239"/>
      <c r="Y1023" s="239"/>
      <c r="Z1023" s="239"/>
      <c r="AA1023" s="239"/>
      <c r="AB1023" s="239"/>
      <c r="AC1023" s="239"/>
      <c r="AD1023" s="239"/>
      <c r="AE1023" s="239"/>
      <c r="AF1023" s="239"/>
      <c r="AG1023" s="239"/>
      <c r="AH1023" s="239"/>
      <c r="AI1023" s="239"/>
      <c r="AJ1023" s="239"/>
      <c r="AK1023" s="239"/>
      <c r="AL1023" s="239"/>
      <c r="AM1023" s="239"/>
      <c r="BG1023" s="1" t="s">
        <v>313</v>
      </c>
      <c r="BH1023" s="1">
        <v>65</v>
      </c>
      <c r="BI1023" s="1" t="str">
        <f>"ITEM"&amp;BH1023&amp; BG1023 &amp;"="&amp; IF(TRIM($J1023)="","",$J1023)</f>
        <v>ITEM65#KBN2_20=</v>
      </c>
    </row>
    <row r="1024" spans="1:61" ht="9.75" hidden="1" customHeight="1">
      <c r="A1024" s="141"/>
      <c r="B1024" s="142"/>
      <c r="C1024" s="142"/>
      <c r="D1024" s="142"/>
      <c r="E1024" s="142"/>
      <c r="F1024" s="142"/>
      <c r="G1024" s="142"/>
      <c r="H1024" s="142"/>
      <c r="I1024" s="143"/>
      <c r="J1024" s="27"/>
      <c r="K1024" s="27"/>
      <c r="L1024" s="27"/>
      <c r="M1024" s="27"/>
      <c r="N1024" s="27"/>
      <c r="O1024" s="27"/>
      <c r="P1024" s="27"/>
      <c r="Q1024" s="27"/>
      <c r="R1024" s="27"/>
      <c r="S1024" s="27"/>
      <c r="T1024" s="27"/>
      <c r="U1024" s="27"/>
      <c r="V1024" s="27"/>
      <c r="W1024" s="27"/>
      <c r="X1024" s="27"/>
      <c r="Y1024" s="27"/>
      <c r="Z1024" s="27"/>
      <c r="AA1024" s="27"/>
      <c r="AB1024" s="27"/>
      <c r="AC1024" s="27"/>
      <c r="AD1024" s="27"/>
      <c r="AE1024" s="27"/>
      <c r="AF1024" s="27"/>
      <c r="AG1024" s="27"/>
      <c r="AH1024" s="27"/>
      <c r="AI1024" s="27"/>
      <c r="AJ1024" s="27"/>
      <c r="AK1024" s="27"/>
      <c r="AL1024" s="27"/>
      <c r="AM1024" s="27"/>
      <c r="BH1024" s="1" t="s">
        <v>28</v>
      </c>
    </row>
    <row r="1025" spans="1:61" ht="9.75" hidden="1" customHeight="1">
      <c r="A1025" s="120" t="s">
        <v>249</v>
      </c>
      <c r="B1025" s="121"/>
      <c r="C1025" s="121"/>
      <c r="D1025" s="121"/>
      <c r="E1025" s="121"/>
      <c r="F1025" s="121"/>
      <c r="G1025" s="121"/>
      <c r="H1025" s="121"/>
      <c r="I1025" s="122"/>
      <c r="J1025" s="158"/>
      <c r="K1025" s="154"/>
      <c r="L1025" s="154"/>
      <c r="M1025" s="154"/>
      <c r="N1025" s="154"/>
      <c r="O1025" s="154"/>
      <c r="P1025" s="154"/>
      <c r="Q1025" s="154"/>
      <c r="R1025" s="154"/>
      <c r="S1025" s="154"/>
      <c r="T1025" s="154"/>
      <c r="U1025" s="154"/>
      <c r="V1025" s="154" t="s">
        <v>36</v>
      </c>
      <c r="W1025" s="154"/>
      <c r="X1025" s="154"/>
      <c r="Y1025" s="154"/>
      <c r="Z1025" s="154"/>
      <c r="AA1025" s="154"/>
      <c r="AB1025" s="154"/>
      <c r="AC1025" s="154"/>
      <c r="AD1025" s="154"/>
      <c r="AE1025" s="154"/>
      <c r="AF1025" s="154"/>
      <c r="AG1025" s="154"/>
      <c r="AH1025" s="154"/>
      <c r="AI1025" s="154"/>
      <c r="AJ1025" s="154"/>
      <c r="AK1025" s="154"/>
      <c r="AL1025" s="154"/>
      <c r="AM1025" s="155"/>
      <c r="BE1025" s="1" t="str">
        <f ca="1">MID(CELL("address",$CG$2),2,2)</f>
        <v>CG</v>
      </c>
      <c r="BF1025" s="1" t="str">
        <f>IF(TRIM($K1026)="","",IF(ISERROR(MATCH($K1026,$CG$3:$CG$4,0)),"INPUT_ERROR",MATCH($K1026,$CG$3:$CG$4,0)))</f>
        <v/>
      </c>
      <c r="BG1025" s="1" t="s">
        <v>313</v>
      </c>
      <c r="BH1025" s="1">
        <v>66</v>
      </c>
      <c r="BI1025" s="1" t="str">
        <f>"ITEM"&amp; BH1025&amp; BG1025 &amp;"="&amp; $BF1025</f>
        <v>ITEM66#KBN2_20=</v>
      </c>
    </row>
    <row r="1026" spans="1:61" ht="9.75" hidden="1" customHeight="1">
      <c r="A1026" s="141"/>
      <c r="B1026" s="142"/>
      <c r="C1026" s="142"/>
      <c r="D1026" s="142"/>
      <c r="E1026" s="142"/>
      <c r="F1026" s="142"/>
      <c r="G1026" s="142"/>
      <c r="H1026" s="142"/>
      <c r="I1026" s="143"/>
      <c r="J1026" s="144" t="s">
        <v>37</v>
      </c>
      <c r="K1026" s="145"/>
      <c r="L1026" s="145"/>
      <c r="M1026" s="145"/>
      <c r="N1026" s="145"/>
      <c r="O1026" s="145"/>
      <c r="P1026" s="145"/>
      <c r="Q1026" s="145"/>
      <c r="R1026" s="145"/>
      <c r="S1026" s="145"/>
      <c r="T1026" s="82" t="s">
        <v>38</v>
      </c>
      <c r="U1026" s="82"/>
      <c r="V1026" s="82" t="s">
        <v>250</v>
      </c>
      <c r="W1026" s="82"/>
      <c r="X1026" s="82"/>
      <c r="Y1026" s="82"/>
      <c r="Z1026" s="82"/>
      <c r="AA1026" s="82"/>
      <c r="AB1026" s="82"/>
      <c r="AC1026" s="82"/>
      <c r="AD1026" s="82"/>
      <c r="AE1026" s="82"/>
      <c r="AF1026" s="82"/>
      <c r="AG1026" s="82"/>
      <c r="AH1026" s="82"/>
      <c r="AI1026" s="82"/>
      <c r="AJ1026" s="82"/>
      <c r="AK1026" s="82"/>
      <c r="AL1026" s="82"/>
      <c r="AM1026" s="138"/>
    </row>
    <row r="1027" spans="1:61" ht="9.75" hidden="1" customHeight="1">
      <c r="A1027" s="141"/>
      <c r="B1027" s="142"/>
      <c r="C1027" s="142"/>
      <c r="D1027" s="142"/>
      <c r="E1027" s="142"/>
      <c r="F1027" s="142"/>
      <c r="G1027" s="142"/>
      <c r="H1027" s="142"/>
      <c r="I1027" s="143"/>
      <c r="J1027" s="144"/>
      <c r="K1027" s="145"/>
      <c r="L1027" s="145"/>
      <c r="M1027" s="145"/>
      <c r="N1027" s="145"/>
      <c r="O1027" s="145"/>
      <c r="P1027" s="145"/>
      <c r="Q1027" s="145"/>
      <c r="R1027" s="145"/>
      <c r="S1027" s="145"/>
      <c r="T1027" s="82"/>
      <c r="U1027" s="82"/>
      <c r="V1027" s="82" t="s">
        <v>251</v>
      </c>
      <c r="W1027" s="82"/>
      <c r="X1027" s="82"/>
      <c r="Y1027" s="82"/>
      <c r="Z1027" s="82"/>
      <c r="AA1027" s="82"/>
      <c r="AB1027" s="82"/>
      <c r="AC1027" s="82"/>
      <c r="AD1027" s="82"/>
      <c r="AE1027" s="82"/>
      <c r="AF1027" s="82"/>
      <c r="AG1027" s="82"/>
      <c r="AH1027" s="82"/>
      <c r="AI1027" s="82"/>
      <c r="AJ1027" s="82"/>
      <c r="AK1027" s="82"/>
      <c r="AL1027" s="82"/>
      <c r="AM1027" s="138"/>
    </row>
    <row r="1028" spans="1:61" ht="9.75" hidden="1" customHeight="1">
      <c r="A1028" s="141"/>
      <c r="B1028" s="142"/>
      <c r="C1028" s="142"/>
      <c r="D1028" s="142"/>
      <c r="E1028" s="142"/>
      <c r="F1028" s="142"/>
      <c r="G1028" s="142"/>
      <c r="H1028" s="142"/>
      <c r="I1028" s="143"/>
      <c r="J1028" s="157"/>
      <c r="K1028" s="98"/>
      <c r="L1028" s="98"/>
      <c r="M1028" s="98"/>
      <c r="N1028" s="98"/>
      <c r="O1028" s="98"/>
      <c r="P1028" s="98"/>
      <c r="Q1028" s="98"/>
      <c r="R1028" s="98"/>
      <c r="S1028" s="98"/>
      <c r="T1028" s="98"/>
      <c r="U1028" s="98"/>
      <c r="V1028" s="98"/>
      <c r="W1028" s="98"/>
      <c r="X1028" s="98"/>
      <c r="Y1028" s="98"/>
      <c r="Z1028" s="98"/>
      <c r="AA1028" s="98"/>
      <c r="AB1028" s="98"/>
      <c r="AC1028" s="98"/>
      <c r="AD1028" s="98"/>
      <c r="AE1028" s="98"/>
      <c r="AF1028" s="98"/>
      <c r="AG1028" s="98"/>
      <c r="AH1028" s="98"/>
      <c r="AI1028" s="98"/>
      <c r="AJ1028" s="98"/>
      <c r="AK1028" s="98"/>
      <c r="AL1028" s="98"/>
      <c r="AM1028" s="156"/>
    </row>
    <row r="1029" spans="1:61" ht="9.75" hidden="1" customHeight="1">
      <c r="A1029" s="141"/>
      <c r="B1029" s="142"/>
      <c r="C1029" s="143"/>
      <c r="D1029" s="120" t="s">
        <v>252</v>
      </c>
      <c r="E1029" s="121"/>
      <c r="F1029" s="121"/>
      <c r="G1029" s="121"/>
      <c r="H1029" s="121"/>
      <c r="I1029" s="122"/>
      <c r="J1029" s="158"/>
      <c r="K1029" s="154"/>
      <c r="L1029" s="154"/>
      <c r="M1029" s="154"/>
      <c r="N1029" s="154"/>
      <c r="O1029" s="154"/>
      <c r="P1029" s="154"/>
      <c r="Q1029" s="154"/>
      <c r="R1029" s="154"/>
      <c r="S1029" s="154"/>
      <c r="T1029" s="154"/>
      <c r="U1029" s="154"/>
      <c r="V1029" s="154" t="s">
        <v>36</v>
      </c>
      <c r="W1029" s="154"/>
      <c r="X1029" s="154"/>
      <c r="Y1029" s="154"/>
      <c r="Z1029" s="154"/>
      <c r="AA1029" s="154"/>
      <c r="AB1029" s="154"/>
      <c r="AC1029" s="154"/>
      <c r="AD1029" s="154"/>
      <c r="AE1029" s="154"/>
      <c r="AF1029" s="154"/>
      <c r="AG1029" s="154"/>
      <c r="AH1029" s="154"/>
      <c r="AI1029" s="154"/>
      <c r="AJ1029" s="154"/>
      <c r="AK1029" s="154"/>
      <c r="AL1029" s="154"/>
      <c r="AM1029" s="155"/>
      <c r="BE1029" s="1" t="str">
        <f ca="1">MID(CELL("address",$CB$2),2,2)</f>
        <v>CB</v>
      </c>
      <c r="BF1029" s="1" t="str">
        <f>IF(TRIM($K1031)="","",IF(ISERROR(MATCH($K1031,$CB$3:$CB$7,0)),"INPUT_ERROR",MATCH($K1031,$CB$3:$CB$7,0)))</f>
        <v/>
      </c>
      <c r="BG1029" s="1" t="s">
        <v>313</v>
      </c>
      <c r="BH1029" s="1">
        <v>67</v>
      </c>
      <c r="BI1029" s="1" t="str">
        <f>"ITEM"&amp; BH1029&amp; BG1029 &amp;"="&amp; $BF1029</f>
        <v>ITEM67#KBN2_20=</v>
      </c>
    </row>
    <row r="1030" spans="1:61" ht="9.75" hidden="1" customHeight="1">
      <c r="A1030" s="141"/>
      <c r="B1030" s="142"/>
      <c r="C1030" s="143"/>
      <c r="D1030" s="141"/>
      <c r="E1030" s="142"/>
      <c r="F1030" s="142"/>
      <c r="G1030" s="142"/>
      <c r="H1030" s="142"/>
      <c r="I1030" s="143"/>
      <c r="J1030" s="189"/>
      <c r="K1030" s="82"/>
      <c r="L1030" s="82"/>
      <c r="M1030" s="82"/>
      <c r="N1030" s="82"/>
      <c r="O1030" s="82"/>
      <c r="P1030" s="82"/>
      <c r="Q1030" s="82"/>
      <c r="R1030" s="82"/>
      <c r="S1030" s="82"/>
      <c r="T1030" s="82"/>
      <c r="U1030" s="82"/>
      <c r="V1030" s="82" t="s">
        <v>163</v>
      </c>
      <c r="W1030" s="82"/>
      <c r="X1030" s="82"/>
      <c r="Y1030" s="82"/>
      <c r="Z1030" s="82"/>
      <c r="AA1030" s="82"/>
      <c r="AB1030" s="82"/>
      <c r="AC1030" s="82"/>
      <c r="AD1030" s="82"/>
      <c r="AE1030" s="82"/>
      <c r="AF1030" s="82"/>
      <c r="AG1030" s="82"/>
      <c r="AH1030" s="82"/>
      <c r="AI1030" s="82"/>
      <c r="AJ1030" s="82"/>
      <c r="AK1030" s="82"/>
      <c r="AL1030" s="82"/>
      <c r="AM1030" s="138"/>
      <c r="BH1030" s="1" t="s">
        <v>28</v>
      </c>
    </row>
    <row r="1031" spans="1:61" ht="9.75" hidden="1" customHeight="1">
      <c r="A1031" s="141"/>
      <c r="B1031" s="142"/>
      <c r="C1031" s="143"/>
      <c r="D1031" s="141"/>
      <c r="E1031" s="142"/>
      <c r="F1031" s="142"/>
      <c r="G1031" s="142"/>
      <c r="H1031" s="142"/>
      <c r="I1031" s="143"/>
      <c r="J1031" s="144" t="s">
        <v>37</v>
      </c>
      <c r="K1031" s="145"/>
      <c r="L1031" s="145"/>
      <c r="M1031" s="145"/>
      <c r="N1031" s="145"/>
      <c r="O1031" s="145"/>
      <c r="P1031" s="145"/>
      <c r="Q1031" s="145"/>
      <c r="R1031" s="145"/>
      <c r="S1031" s="145"/>
      <c r="T1031" s="82" t="s">
        <v>38</v>
      </c>
      <c r="U1031" s="82"/>
      <c r="V1031" s="82" t="s">
        <v>253</v>
      </c>
      <c r="W1031" s="82"/>
      <c r="X1031" s="82"/>
      <c r="Y1031" s="82"/>
      <c r="Z1031" s="82"/>
      <c r="AA1031" s="82"/>
      <c r="AB1031" s="82"/>
      <c r="AC1031" s="82"/>
      <c r="AD1031" s="82"/>
      <c r="AE1031" s="82"/>
      <c r="AF1031" s="82"/>
      <c r="AG1031" s="82"/>
      <c r="AH1031" s="82"/>
      <c r="AI1031" s="82"/>
      <c r="AJ1031" s="82"/>
      <c r="AK1031" s="82"/>
      <c r="AL1031" s="82"/>
      <c r="AM1031" s="138"/>
      <c r="BH1031" s="1" t="s">
        <v>28</v>
      </c>
    </row>
    <row r="1032" spans="1:61" ht="9.75" hidden="1" customHeight="1">
      <c r="A1032" s="141"/>
      <c r="B1032" s="142"/>
      <c r="C1032" s="143"/>
      <c r="D1032" s="141"/>
      <c r="E1032" s="142"/>
      <c r="F1032" s="142"/>
      <c r="G1032" s="142"/>
      <c r="H1032" s="142"/>
      <c r="I1032" s="143"/>
      <c r="J1032" s="144"/>
      <c r="K1032" s="145"/>
      <c r="L1032" s="145"/>
      <c r="M1032" s="145"/>
      <c r="N1032" s="145"/>
      <c r="O1032" s="145"/>
      <c r="P1032" s="145"/>
      <c r="Q1032" s="145"/>
      <c r="R1032" s="145"/>
      <c r="S1032" s="145"/>
      <c r="T1032" s="82"/>
      <c r="U1032" s="82"/>
      <c r="V1032" s="82" t="s">
        <v>254</v>
      </c>
      <c r="W1032" s="82"/>
      <c r="X1032" s="82"/>
      <c r="Y1032" s="82"/>
      <c r="Z1032" s="82"/>
      <c r="AA1032" s="82"/>
      <c r="AB1032" s="82"/>
      <c r="AC1032" s="82"/>
      <c r="AD1032" s="82"/>
      <c r="AE1032" s="82"/>
      <c r="AF1032" s="82"/>
      <c r="AG1032" s="82"/>
      <c r="AH1032" s="82"/>
      <c r="AI1032" s="82"/>
      <c r="AJ1032" s="82"/>
      <c r="AK1032" s="82"/>
      <c r="AL1032" s="82"/>
      <c r="AM1032" s="138"/>
      <c r="BH1032" s="1" t="s">
        <v>28</v>
      </c>
    </row>
    <row r="1033" spans="1:61" ht="9.75" hidden="1" customHeight="1">
      <c r="A1033" s="141"/>
      <c r="B1033" s="142"/>
      <c r="C1033" s="143"/>
      <c r="D1033" s="141"/>
      <c r="E1033" s="142"/>
      <c r="F1033" s="142"/>
      <c r="G1033" s="142"/>
      <c r="H1033" s="142"/>
      <c r="I1033" s="143"/>
      <c r="J1033" s="189"/>
      <c r="K1033" s="82"/>
      <c r="L1033" s="82"/>
      <c r="M1033" s="82"/>
      <c r="N1033" s="82"/>
      <c r="O1033" s="82"/>
      <c r="P1033" s="82"/>
      <c r="Q1033" s="82"/>
      <c r="R1033" s="82"/>
      <c r="S1033" s="82"/>
      <c r="T1033" s="82"/>
      <c r="U1033" s="82"/>
      <c r="V1033" s="82" t="s">
        <v>255</v>
      </c>
      <c r="W1033" s="82"/>
      <c r="X1033" s="82"/>
      <c r="Y1033" s="82"/>
      <c r="Z1033" s="82"/>
      <c r="AA1033" s="82"/>
      <c r="AB1033" s="82"/>
      <c r="AC1033" s="82"/>
      <c r="AD1033" s="82"/>
      <c r="AE1033" s="82"/>
      <c r="AF1033" s="82"/>
      <c r="AG1033" s="82"/>
      <c r="AH1033" s="82"/>
      <c r="AI1033" s="82"/>
      <c r="AJ1033" s="82"/>
      <c r="AK1033" s="82"/>
      <c r="AL1033" s="82"/>
      <c r="AM1033" s="138"/>
      <c r="BH1033" s="1" t="s">
        <v>28</v>
      </c>
    </row>
    <row r="1034" spans="1:61" ht="9.75" hidden="1" customHeight="1">
      <c r="A1034" s="141"/>
      <c r="B1034" s="142"/>
      <c r="C1034" s="143"/>
      <c r="D1034" s="123"/>
      <c r="E1034" s="124"/>
      <c r="F1034" s="124"/>
      <c r="G1034" s="124"/>
      <c r="H1034" s="124"/>
      <c r="I1034" s="125"/>
      <c r="J1034" s="157"/>
      <c r="K1034" s="98"/>
      <c r="L1034" s="98"/>
      <c r="M1034" s="98"/>
      <c r="N1034" s="98"/>
      <c r="O1034" s="98"/>
      <c r="P1034" s="98"/>
      <c r="Q1034" s="98"/>
      <c r="R1034" s="98"/>
      <c r="S1034" s="98"/>
      <c r="T1034" s="98"/>
      <c r="U1034" s="98"/>
      <c r="V1034" s="98" t="s">
        <v>256</v>
      </c>
      <c r="W1034" s="98"/>
      <c r="X1034" s="98"/>
      <c r="Y1034" s="98"/>
      <c r="Z1034" s="98"/>
      <c r="AA1034" s="98"/>
      <c r="AB1034" s="98"/>
      <c r="AC1034" s="98"/>
      <c r="AD1034" s="98"/>
      <c r="AE1034" s="98"/>
      <c r="AF1034" s="98"/>
      <c r="AG1034" s="98"/>
      <c r="AH1034" s="98"/>
      <c r="AI1034" s="98"/>
      <c r="AJ1034" s="98"/>
      <c r="AK1034" s="98"/>
      <c r="AL1034" s="98"/>
      <c r="AM1034" s="156"/>
      <c r="BH1034" s="1" t="s">
        <v>28</v>
      </c>
    </row>
    <row r="1035" spans="1:61" ht="9.75" hidden="1" customHeight="1">
      <c r="A1035" s="141"/>
      <c r="B1035" s="142"/>
      <c r="C1035" s="143"/>
      <c r="D1035" s="120" t="s">
        <v>257</v>
      </c>
      <c r="E1035" s="121"/>
      <c r="F1035" s="121"/>
      <c r="G1035" s="121"/>
      <c r="H1035" s="121"/>
      <c r="I1035" s="122"/>
      <c r="J1035" s="136"/>
      <c r="K1035" s="126"/>
      <c r="L1035" s="126"/>
      <c r="M1035" s="126"/>
      <c r="N1035" s="126"/>
      <c r="O1035" s="126"/>
      <c r="P1035" s="126"/>
      <c r="Q1035" s="126"/>
      <c r="R1035" s="126"/>
      <c r="S1035" s="126"/>
      <c r="T1035" s="126"/>
      <c r="U1035" s="126"/>
      <c r="V1035" s="126"/>
      <c r="W1035" s="126"/>
      <c r="X1035" s="126"/>
      <c r="Y1035" s="126"/>
      <c r="Z1035" s="126"/>
      <c r="AA1035" s="126"/>
      <c r="AB1035" s="126"/>
      <c r="AC1035" s="126"/>
      <c r="AD1035" s="126"/>
      <c r="AE1035" s="126"/>
      <c r="AF1035" s="126"/>
      <c r="AG1035" s="126"/>
      <c r="AH1035" s="126"/>
      <c r="AI1035" s="126"/>
      <c r="AJ1035" s="126"/>
      <c r="AK1035" s="126"/>
      <c r="AL1035" s="126"/>
      <c r="AM1035" s="127"/>
      <c r="BG1035" s="1" t="s">
        <v>313</v>
      </c>
      <c r="BH1035" s="1">
        <v>68</v>
      </c>
      <c r="BI1035" s="1" t="str">
        <f>"ITEM"&amp;BH1035&amp; BG1035 &amp;"="&amp; IF(TRIM($J1035)="","",$J1035)</f>
        <v>ITEM68#KBN2_20=</v>
      </c>
    </row>
    <row r="1036" spans="1:61" ht="9.75" hidden="1" customHeight="1">
      <c r="A1036" s="141"/>
      <c r="B1036" s="142"/>
      <c r="C1036" s="143"/>
      <c r="D1036" s="141"/>
      <c r="E1036" s="142"/>
      <c r="F1036" s="142"/>
      <c r="G1036" s="142"/>
      <c r="H1036" s="142"/>
      <c r="I1036" s="143"/>
      <c r="J1036" s="150"/>
      <c r="K1036" s="151"/>
      <c r="L1036" s="151"/>
      <c r="M1036" s="151"/>
      <c r="N1036" s="151"/>
      <c r="O1036" s="151"/>
      <c r="P1036" s="151"/>
      <c r="Q1036" s="151"/>
      <c r="R1036" s="151"/>
      <c r="S1036" s="151"/>
      <c r="T1036" s="151"/>
      <c r="U1036" s="151"/>
      <c r="V1036" s="151"/>
      <c r="W1036" s="151"/>
      <c r="X1036" s="151"/>
      <c r="Y1036" s="151"/>
      <c r="Z1036" s="151"/>
      <c r="AA1036" s="151"/>
      <c r="AB1036" s="151"/>
      <c r="AC1036" s="151"/>
      <c r="AD1036" s="151"/>
      <c r="AE1036" s="151"/>
      <c r="AF1036" s="151"/>
      <c r="AG1036" s="151"/>
      <c r="AH1036" s="151"/>
      <c r="AI1036" s="151"/>
      <c r="AJ1036" s="151"/>
      <c r="AK1036" s="151"/>
      <c r="AL1036" s="151"/>
      <c r="AM1036" s="152"/>
      <c r="BH1036" s="1" t="s">
        <v>28</v>
      </c>
    </row>
    <row r="1037" spans="1:61" ht="9.75" hidden="1" customHeight="1">
      <c r="A1037" s="141"/>
      <c r="B1037" s="142"/>
      <c r="C1037" s="143"/>
      <c r="D1037" s="123"/>
      <c r="E1037" s="124"/>
      <c r="F1037" s="124"/>
      <c r="G1037" s="124"/>
      <c r="H1037" s="124"/>
      <c r="I1037" s="125"/>
      <c r="J1037" s="150"/>
      <c r="K1037" s="151"/>
      <c r="L1037" s="151"/>
      <c r="M1037" s="151"/>
      <c r="N1037" s="151"/>
      <c r="O1037" s="151"/>
      <c r="P1037" s="151"/>
      <c r="Q1037" s="151"/>
      <c r="R1037" s="151"/>
      <c r="S1037" s="151"/>
      <c r="T1037" s="151"/>
      <c r="U1037" s="151"/>
      <c r="V1037" s="151"/>
      <c r="W1037" s="151"/>
      <c r="X1037" s="151"/>
      <c r="Y1037" s="151"/>
      <c r="Z1037" s="151"/>
      <c r="AA1037" s="151"/>
      <c r="AB1037" s="151"/>
      <c r="AC1037" s="151"/>
      <c r="AD1037" s="151"/>
      <c r="AE1037" s="151"/>
      <c r="AF1037" s="151"/>
      <c r="AG1037" s="151"/>
      <c r="AH1037" s="151"/>
      <c r="AI1037" s="151"/>
      <c r="AJ1037" s="151"/>
      <c r="AK1037" s="151"/>
      <c r="AL1037" s="151"/>
      <c r="AM1037" s="152"/>
    </row>
    <row r="1038" spans="1:61" ht="9.75" hidden="1" customHeight="1">
      <c r="A1038" s="141"/>
      <c r="B1038" s="142"/>
      <c r="C1038" s="143"/>
      <c r="D1038" s="120" t="s">
        <v>199</v>
      </c>
      <c r="E1038" s="121"/>
      <c r="F1038" s="121"/>
      <c r="G1038" s="121"/>
      <c r="H1038" s="121"/>
      <c r="I1038" s="122"/>
      <c r="J1038" s="136"/>
      <c r="K1038" s="126"/>
      <c r="L1038" s="126"/>
      <c r="M1038" s="126"/>
      <c r="N1038" s="126"/>
      <c r="O1038" s="126"/>
      <c r="P1038" s="126"/>
      <c r="Q1038" s="126"/>
      <c r="R1038" s="126"/>
      <c r="S1038" s="126"/>
      <c r="T1038" s="126"/>
      <c r="U1038" s="126"/>
      <c r="V1038" s="126"/>
      <c r="W1038" s="126"/>
      <c r="X1038" s="126"/>
      <c r="Y1038" s="126"/>
      <c r="Z1038" s="126"/>
      <c r="AA1038" s="126"/>
      <c r="AB1038" s="126"/>
      <c r="AC1038" s="126"/>
      <c r="AD1038" s="126"/>
      <c r="AE1038" s="126"/>
      <c r="AF1038" s="126"/>
      <c r="AG1038" s="126"/>
      <c r="AH1038" s="126"/>
      <c r="AI1038" s="126"/>
      <c r="AJ1038" s="126"/>
      <c r="AK1038" s="126"/>
      <c r="AL1038" s="126"/>
      <c r="AM1038" s="127"/>
      <c r="BG1038" s="1" t="s">
        <v>313</v>
      </c>
      <c r="BH1038" s="1">
        <v>69</v>
      </c>
      <c r="BI1038" s="1" t="str">
        <f>"ITEM"&amp;BH1038&amp; BG1038 &amp;"="&amp; IF(TRIM($J1038)="","",$J1038)</f>
        <v>ITEM69#KBN2_20=</v>
      </c>
    </row>
    <row r="1039" spans="1:61" ht="9.75" hidden="1" customHeight="1">
      <c r="A1039" s="141"/>
      <c r="B1039" s="142"/>
      <c r="C1039" s="143"/>
      <c r="D1039" s="141"/>
      <c r="E1039" s="142"/>
      <c r="F1039" s="142"/>
      <c r="G1039" s="142"/>
      <c r="H1039" s="142"/>
      <c r="I1039" s="143"/>
      <c r="J1039" s="150"/>
      <c r="K1039" s="151"/>
      <c r="L1039" s="151"/>
      <c r="M1039" s="151"/>
      <c r="N1039" s="151"/>
      <c r="O1039" s="151"/>
      <c r="P1039" s="151"/>
      <c r="Q1039" s="151"/>
      <c r="R1039" s="151"/>
      <c r="S1039" s="151"/>
      <c r="T1039" s="151"/>
      <c r="U1039" s="151"/>
      <c r="V1039" s="151"/>
      <c r="W1039" s="151"/>
      <c r="X1039" s="151"/>
      <c r="Y1039" s="151"/>
      <c r="Z1039" s="151"/>
      <c r="AA1039" s="151"/>
      <c r="AB1039" s="151"/>
      <c r="AC1039" s="151"/>
      <c r="AD1039" s="151"/>
      <c r="AE1039" s="151"/>
      <c r="AF1039" s="151"/>
      <c r="AG1039" s="151"/>
      <c r="AH1039" s="151"/>
      <c r="AI1039" s="151"/>
      <c r="AJ1039" s="151"/>
      <c r="AK1039" s="151"/>
      <c r="AL1039" s="151"/>
      <c r="AM1039" s="152"/>
      <c r="BH1039" s="1" t="s">
        <v>28</v>
      </c>
    </row>
    <row r="1040" spans="1:61" ht="9.75" hidden="1" customHeight="1">
      <c r="A1040" s="123"/>
      <c r="B1040" s="124"/>
      <c r="C1040" s="125"/>
      <c r="D1040" s="123"/>
      <c r="E1040" s="124"/>
      <c r="F1040" s="124"/>
      <c r="G1040" s="124"/>
      <c r="H1040" s="124"/>
      <c r="I1040" s="125"/>
      <c r="J1040" s="137"/>
      <c r="K1040" s="128"/>
      <c r="L1040" s="128"/>
      <c r="M1040" s="128"/>
      <c r="N1040" s="128"/>
      <c r="O1040" s="128"/>
      <c r="P1040" s="128"/>
      <c r="Q1040" s="128"/>
      <c r="R1040" s="128"/>
      <c r="S1040" s="128"/>
      <c r="T1040" s="128"/>
      <c r="U1040" s="128"/>
      <c r="V1040" s="128"/>
      <c r="W1040" s="128"/>
      <c r="X1040" s="128"/>
      <c r="Y1040" s="128"/>
      <c r="Z1040" s="128"/>
      <c r="AA1040" s="128"/>
      <c r="AB1040" s="128"/>
      <c r="AC1040" s="128"/>
      <c r="AD1040" s="128"/>
      <c r="AE1040" s="128"/>
      <c r="AF1040" s="128"/>
      <c r="AG1040" s="128"/>
      <c r="AH1040" s="128"/>
      <c r="AI1040" s="128"/>
      <c r="AJ1040" s="128"/>
      <c r="AK1040" s="128"/>
      <c r="AL1040" s="128"/>
      <c r="AM1040" s="129"/>
    </row>
    <row r="1041" spans="1:61" ht="9.75" hidden="1" customHeight="1">
      <c r="A1041" s="120" t="s">
        <v>258</v>
      </c>
      <c r="B1041" s="121"/>
      <c r="C1041" s="121"/>
      <c r="D1041" s="121"/>
      <c r="E1041" s="121"/>
      <c r="F1041" s="121"/>
      <c r="G1041" s="121"/>
      <c r="H1041" s="121"/>
      <c r="I1041" s="122"/>
      <c r="J1041" s="158"/>
      <c r="K1041" s="154"/>
      <c r="L1041" s="154"/>
      <c r="M1041" s="154"/>
      <c r="N1041" s="154"/>
      <c r="O1041" s="154"/>
      <c r="P1041" s="154"/>
      <c r="Q1041" s="154"/>
      <c r="R1041" s="154"/>
      <c r="S1041" s="154"/>
      <c r="T1041" s="154"/>
      <c r="U1041" s="154"/>
      <c r="V1041" s="154" t="s">
        <v>36</v>
      </c>
      <c r="W1041" s="154"/>
      <c r="X1041" s="154"/>
      <c r="Y1041" s="154"/>
      <c r="Z1041" s="154"/>
      <c r="AA1041" s="154"/>
      <c r="AB1041" s="154"/>
      <c r="AC1041" s="154"/>
      <c r="AD1041" s="154"/>
      <c r="AE1041" s="154"/>
      <c r="AF1041" s="154"/>
      <c r="AG1041" s="154"/>
      <c r="AH1041" s="154"/>
      <c r="AI1041" s="154"/>
      <c r="AJ1041" s="154"/>
      <c r="AK1041" s="154"/>
      <c r="AL1041" s="154"/>
      <c r="AM1041" s="155"/>
      <c r="BE1041" s="1" t="str">
        <f ca="1">MID(CELL("address",$CH$2),2,2)</f>
        <v>CH</v>
      </c>
      <c r="BF1041" s="1" t="str">
        <f>IF(TRIM($K1042)="","",IF(ISERROR(MATCH($K1042,$CH$3:$CH$8,0)),"INPUT_ERROR",MATCH($K1042,$CH$3:$CH$8,0)))</f>
        <v/>
      </c>
      <c r="BG1041" s="1" t="s">
        <v>313</v>
      </c>
      <c r="BH1041" s="1">
        <v>70</v>
      </c>
      <c r="BI1041" s="1" t="str">
        <f>"ITEM"&amp; BH1041&amp; BG1041 &amp;"="&amp; $BF1041</f>
        <v>ITEM70#KBN2_20=</v>
      </c>
    </row>
    <row r="1042" spans="1:61" ht="9.75" hidden="1" customHeight="1">
      <c r="A1042" s="141"/>
      <c r="B1042" s="142"/>
      <c r="C1042" s="142"/>
      <c r="D1042" s="142"/>
      <c r="E1042" s="142"/>
      <c r="F1042" s="142"/>
      <c r="G1042" s="142"/>
      <c r="H1042" s="142"/>
      <c r="I1042" s="143"/>
      <c r="J1042" s="144" t="s">
        <v>37</v>
      </c>
      <c r="K1042" s="145"/>
      <c r="L1042" s="145"/>
      <c r="M1042" s="145"/>
      <c r="N1042" s="145"/>
      <c r="O1042" s="145"/>
      <c r="P1042" s="145"/>
      <c r="Q1042" s="145"/>
      <c r="R1042" s="145"/>
      <c r="S1042" s="145"/>
      <c r="T1042" s="82" t="s">
        <v>38</v>
      </c>
      <c r="U1042" s="82"/>
      <c r="V1042" s="82" t="s">
        <v>259</v>
      </c>
      <c r="W1042" s="82"/>
      <c r="X1042" s="82"/>
      <c r="Y1042" s="82"/>
      <c r="Z1042" s="82"/>
      <c r="AA1042" s="82"/>
      <c r="AB1042" s="82"/>
      <c r="AC1042" s="82"/>
      <c r="AD1042" s="82"/>
      <c r="AE1042" s="82" t="s">
        <v>260</v>
      </c>
      <c r="AF1042" s="82"/>
      <c r="AG1042" s="82"/>
      <c r="AH1042" s="82"/>
      <c r="AI1042" s="82"/>
      <c r="AJ1042" s="82"/>
      <c r="AK1042" s="82"/>
      <c r="AL1042" s="82"/>
      <c r="AM1042" s="138"/>
      <c r="BH1042" s="1" t="s">
        <v>28</v>
      </c>
    </row>
    <row r="1043" spans="1:61" ht="9.75" hidden="1" customHeight="1">
      <c r="A1043" s="141"/>
      <c r="B1043" s="142"/>
      <c r="C1043" s="142"/>
      <c r="D1043" s="142"/>
      <c r="E1043" s="142"/>
      <c r="F1043" s="142"/>
      <c r="G1043" s="142"/>
      <c r="H1043" s="142"/>
      <c r="I1043" s="143"/>
      <c r="J1043" s="144"/>
      <c r="K1043" s="145"/>
      <c r="L1043" s="145"/>
      <c r="M1043" s="145"/>
      <c r="N1043" s="145"/>
      <c r="O1043" s="145"/>
      <c r="P1043" s="145"/>
      <c r="Q1043" s="145"/>
      <c r="R1043" s="145"/>
      <c r="S1043" s="145"/>
      <c r="T1043" s="82"/>
      <c r="U1043" s="82"/>
      <c r="V1043" s="82" t="s">
        <v>261</v>
      </c>
      <c r="W1043" s="82"/>
      <c r="X1043" s="82"/>
      <c r="Y1043" s="82"/>
      <c r="Z1043" s="82"/>
      <c r="AA1043" s="82"/>
      <c r="AB1043" s="82"/>
      <c r="AC1043" s="82"/>
      <c r="AD1043" s="82"/>
      <c r="AE1043" s="82" t="s">
        <v>262</v>
      </c>
      <c r="AF1043" s="82"/>
      <c r="AG1043" s="82"/>
      <c r="AH1043" s="82"/>
      <c r="AI1043" s="82"/>
      <c r="AJ1043" s="82"/>
      <c r="AK1043" s="82"/>
      <c r="AL1043" s="82"/>
      <c r="AM1043" s="138"/>
      <c r="BH1043" s="1" t="s">
        <v>28</v>
      </c>
    </row>
    <row r="1044" spans="1:61" ht="9.75" hidden="1" customHeight="1">
      <c r="A1044" s="141"/>
      <c r="B1044" s="142"/>
      <c r="C1044" s="142"/>
      <c r="D1044" s="142"/>
      <c r="E1044" s="142"/>
      <c r="F1044" s="142"/>
      <c r="G1044" s="142"/>
      <c r="H1044" s="142"/>
      <c r="I1044" s="143"/>
      <c r="J1044" s="157"/>
      <c r="K1044" s="98"/>
      <c r="L1044" s="98"/>
      <c r="M1044" s="98"/>
      <c r="N1044" s="98"/>
      <c r="O1044" s="98"/>
      <c r="P1044" s="98"/>
      <c r="Q1044" s="98"/>
      <c r="R1044" s="98"/>
      <c r="S1044" s="98"/>
      <c r="T1044" s="98"/>
      <c r="U1044" s="98"/>
      <c r="V1044" s="98" t="s">
        <v>231</v>
      </c>
      <c r="W1044" s="98"/>
      <c r="X1044" s="98"/>
      <c r="Y1044" s="98"/>
      <c r="Z1044" s="98"/>
      <c r="AA1044" s="98"/>
      <c r="AB1044" s="98"/>
      <c r="AC1044" s="98"/>
      <c r="AD1044" s="98"/>
      <c r="AE1044" s="98" t="s">
        <v>232</v>
      </c>
      <c r="AF1044" s="98"/>
      <c r="AG1044" s="98"/>
      <c r="AH1044" s="98"/>
      <c r="AI1044" s="98"/>
      <c r="AJ1044" s="98"/>
      <c r="AK1044" s="98"/>
      <c r="AL1044" s="98"/>
      <c r="AM1044" s="156"/>
      <c r="BH1044" s="1" t="s">
        <v>28</v>
      </c>
    </row>
    <row r="1045" spans="1:61" ht="9.75" hidden="1" customHeight="1">
      <c r="A1045" s="120" t="s">
        <v>263</v>
      </c>
      <c r="B1045" s="121"/>
      <c r="C1045" s="121"/>
      <c r="D1045" s="121"/>
      <c r="E1045" s="121"/>
      <c r="F1045" s="121"/>
      <c r="G1045" s="121"/>
      <c r="H1045" s="121"/>
      <c r="I1045" s="121"/>
      <c r="J1045" s="216" t="s">
        <v>37</v>
      </c>
      <c r="K1045" s="217"/>
      <c r="L1045" s="154" t="s">
        <v>216</v>
      </c>
      <c r="M1045" s="154"/>
      <c r="N1045" s="154"/>
      <c r="O1045" s="154"/>
      <c r="P1045" s="154"/>
      <c r="Q1045" s="221" t="s">
        <v>37</v>
      </c>
      <c r="R1045" s="217"/>
      <c r="S1045" s="154" t="s">
        <v>215</v>
      </c>
      <c r="T1045" s="154"/>
      <c r="U1045" s="154"/>
      <c r="V1045" s="154"/>
      <c r="W1045" s="221" t="s">
        <v>37</v>
      </c>
      <c r="X1045" s="217"/>
      <c r="Y1045" s="83" t="s">
        <v>264</v>
      </c>
      <c r="Z1045" s="83"/>
      <c r="AA1045" s="83"/>
      <c r="AB1045" s="83"/>
      <c r="AC1045" s="83"/>
      <c r="AD1045" s="83"/>
      <c r="AE1045" s="83"/>
      <c r="AF1045" s="83"/>
      <c r="AG1045" s="83"/>
      <c r="AH1045" s="83"/>
      <c r="AI1045" s="83"/>
      <c r="AJ1045" s="83"/>
      <c r="AK1045" s="83"/>
      <c r="AL1045" s="83"/>
      <c r="AM1045" s="251"/>
      <c r="BF1045" s="1" t="b">
        <f>IF($K1045="○",TRUE,IF($K1045="",FALSE,"INPUT_ERROR"))</f>
        <v>0</v>
      </c>
      <c r="BG1045" s="1" t="s">
        <v>313</v>
      </c>
      <c r="BH1045" s="1">
        <v>71</v>
      </c>
      <c r="BI1045" s="1" t="str">
        <f t="shared" ref="BI1045:BI1050" si="21">"ITEM"&amp; BH1045&amp; BG1045 &amp;"="&amp; $BF1045</f>
        <v>ITEM71#KBN2_20=FALSE</v>
      </c>
    </row>
    <row r="1046" spans="1:61" ht="9.75" hidden="1" customHeight="1">
      <c r="A1046" s="141"/>
      <c r="B1046" s="142"/>
      <c r="C1046" s="142"/>
      <c r="D1046" s="142"/>
      <c r="E1046" s="142"/>
      <c r="F1046" s="142"/>
      <c r="G1046" s="142"/>
      <c r="H1046" s="142"/>
      <c r="I1046" s="142"/>
      <c r="J1046" s="144"/>
      <c r="K1046" s="159"/>
      <c r="L1046" s="82"/>
      <c r="M1046" s="82"/>
      <c r="N1046" s="82"/>
      <c r="O1046" s="82"/>
      <c r="P1046" s="82"/>
      <c r="Q1046" s="160"/>
      <c r="R1046" s="159"/>
      <c r="S1046" s="82"/>
      <c r="T1046" s="82"/>
      <c r="U1046" s="82"/>
      <c r="V1046" s="82"/>
      <c r="W1046" s="160"/>
      <c r="X1046" s="159"/>
      <c r="Y1046" s="109"/>
      <c r="Z1046" s="109"/>
      <c r="AA1046" s="109"/>
      <c r="AB1046" s="109"/>
      <c r="AC1046" s="109"/>
      <c r="AD1046" s="109"/>
      <c r="AE1046" s="109"/>
      <c r="AF1046" s="109"/>
      <c r="AG1046" s="109"/>
      <c r="AH1046" s="109"/>
      <c r="AI1046" s="109"/>
      <c r="AJ1046" s="109"/>
      <c r="AK1046" s="109"/>
      <c r="AL1046" s="109"/>
      <c r="AM1046" s="214"/>
      <c r="BF1046" s="1" t="b">
        <f>IF($R1045="○",TRUE,IF($R1045="",FALSE,"INPUT_ERROR"))</f>
        <v>0</v>
      </c>
      <c r="BG1046" s="1" t="s">
        <v>313</v>
      </c>
      <c r="BH1046" s="1">
        <v>72</v>
      </c>
      <c r="BI1046" s="1" t="str">
        <f t="shared" si="21"/>
        <v>ITEM72#KBN2_20=FALSE</v>
      </c>
    </row>
    <row r="1047" spans="1:61" ht="9.75" hidden="1" customHeight="1">
      <c r="A1047" s="141"/>
      <c r="B1047" s="142"/>
      <c r="C1047" s="142"/>
      <c r="D1047" s="142"/>
      <c r="E1047" s="142"/>
      <c r="F1047" s="142"/>
      <c r="G1047" s="142"/>
      <c r="H1047" s="142"/>
      <c r="I1047" s="142"/>
      <c r="J1047" s="252" t="s">
        <v>37</v>
      </c>
      <c r="K1047" s="159"/>
      <c r="L1047" s="253" t="s">
        <v>214</v>
      </c>
      <c r="M1047" s="253"/>
      <c r="N1047" s="253"/>
      <c r="O1047" s="253"/>
      <c r="P1047" s="253"/>
      <c r="Q1047" s="160" t="s">
        <v>37</v>
      </c>
      <c r="R1047" s="159"/>
      <c r="S1047" s="109" t="s">
        <v>212</v>
      </c>
      <c r="T1047" s="109"/>
      <c r="U1047" s="109"/>
      <c r="V1047" s="109"/>
      <c r="W1047" s="109"/>
      <c r="X1047" s="109"/>
      <c r="Y1047" s="109"/>
      <c r="Z1047" s="109"/>
      <c r="AA1047" s="109"/>
      <c r="AB1047" s="109"/>
      <c r="AC1047" s="109"/>
      <c r="AD1047" s="109"/>
      <c r="AE1047" s="109"/>
      <c r="AF1047" s="109"/>
      <c r="AG1047" s="109"/>
      <c r="AH1047" s="109"/>
      <c r="AI1047" s="109"/>
      <c r="AJ1047" s="109"/>
      <c r="AK1047" s="109"/>
      <c r="AL1047" s="109"/>
      <c r="AM1047" s="214"/>
      <c r="BF1047" s="1" t="b">
        <f>IF($X1045="○",TRUE,IF($X1045="",FALSE,"INPUT_ERROR"))</f>
        <v>0</v>
      </c>
      <c r="BG1047" s="1" t="s">
        <v>313</v>
      </c>
      <c r="BH1047" s="1">
        <v>73</v>
      </c>
      <c r="BI1047" s="1" t="str">
        <f t="shared" si="21"/>
        <v>ITEM73#KBN2_20=FALSE</v>
      </c>
    </row>
    <row r="1048" spans="1:61" ht="9.75" hidden="1" customHeight="1">
      <c r="A1048" s="141"/>
      <c r="B1048" s="142"/>
      <c r="C1048" s="142"/>
      <c r="D1048" s="142"/>
      <c r="E1048" s="142"/>
      <c r="F1048" s="142"/>
      <c r="G1048" s="142"/>
      <c r="H1048" s="142"/>
      <c r="I1048" s="142"/>
      <c r="J1048" s="252"/>
      <c r="K1048" s="159"/>
      <c r="L1048" s="253"/>
      <c r="M1048" s="253"/>
      <c r="N1048" s="253"/>
      <c r="O1048" s="253"/>
      <c r="P1048" s="253"/>
      <c r="Q1048" s="160"/>
      <c r="R1048" s="159"/>
      <c r="S1048" s="109"/>
      <c r="T1048" s="109"/>
      <c r="U1048" s="109"/>
      <c r="V1048" s="109"/>
      <c r="W1048" s="109"/>
      <c r="X1048" s="109"/>
      <c r="Y1048" s="109"/>
      <c r="Z1048" s="109"/>
      <c r="AA1048" s="109"/>
      <c r="AB1048" s="109"/>
      <c r="AC1048" s="109"/>
      <c r="AD1048" s="109"/>
      <c r="AE1048" s="109"/>
      <c r="AF1048" s="109"/>
      <c r="AG1048" s="109"/>
      <c r="AH1048" s="109"/>
      <c r="AI1048" s="109"/>
      <c r="AJ1048" s="109"/>
      <c r="AK1048" s="109"/>
      <c r="AL1048" s="109"/>
      <c r="AM1048" s="214"/>
      <c r="BF1048" s="1" t="b">
        <f>IF($K1047="○",TRUE,IF($K1047="",FALSE,"INPUT_ERROR"))</f>
        <v>0</v>
      </c>
      <c r="BG1048" s="1" t="s">
        <v>313</v>
      </c>
      <c r="BH1048" s="1">
        <v>74</v>
      </c>
      <c r="BI1048" s="1" t="str">
        <f t="shared" si="21"/>
        <v>ITEM74#KBN2_20=FALSE</v>
      </c>
    </row>
    <row r="1049" spans="1:61" ht="9.75" hidden="1" customHeight="1">
      <c r="A1049" s="141"/>
      <c r="B1049" s="142"/>
      <c r="C1049" s="142"/>
      <c r="D1049" s="142"/>
      <c r="E1049" s="142"/>
      <c r="F1049" s="142"/>
      <c r="G1049" s="142"/>
      <c r="H1049" s="142"/>
      <c r="I1049" s="142"/>
      <c r="J1049" s="144" t="s">
        <v>37</v>
      </c>
      <c r="K1049" s="159"/>
      <c r="L1049" s="82" t="s">
        <v>196</v>
      </c>
      <c r="M1049" s="82"/>
      <c r="N1049" s="82"/>
      <c r="O1049" s="160" t="s">
        <v>197</v>
      </c>
      <c r="P1049" s="151"/>
      <c r="Q1049" s="151"/>
      <c r="R1049" s="151"/>
      <c r="S1049" s="151"/>
      <c r="T1049" s="151"/>
      <c r="U1049" s="151"/>
      <c r="V1049" s="151"/>
      <c r="W1049" s="151"/>
      <c r="X1049" s="151"/>
      <c r="Y1049" s="151"/>
      <c r="Z1049" s="151"/>
      <c r="AA1049" s="151"/>
      <c r="AB1049" s="151"/>
      <c r="AC1049" s="151"/>
      <c r="AD1049" s="151"/>
      <c r="AE1049" s="151"/>
      <c r="AF1049" s="151"/>
      <c r="AG1049" s="151"/>
      <c r="AH1049" s="151"/>
      <c r="AI1049" s="151"/>
      <c r="AJ1049" s="151"/>
      <c r="AK1049" s="151"/>
      <c r="AL1049" s="82" t="s">
        <v>198</v>
      </c>
      <c r="AM1049" s="138"/>
      <c r="BF1049" s="1" t="b">
        <f>IF($R1047="○",TRUE,IF($R1047="",FALSE,"INPUT_ERROR"))</f>
        <v>0</v>
      </c>
      <c r="BG1049" s="1" t="s">
        <v>313</v>
      </c>
      <c r="BH1049" s="1">
        <v>75</v>
      </c>
      <c r="BI1049" s="1" t="str">
        <f t="shared" si="21"/>
        <v>ITEM75#KBN2_20=FALSE</v>
      </c>
    </row>
    <row r="1050" spans="1:61" ht="9.75" hidden="1" customHeight="1">
      <c r="A1050" s="123"/>
      <c r="B1050" s="124"/>
      <c r="C1050" s="124"/>
      <c r="D1050" s="124"/>
      <c r="E1050" s="124"/>
      <c r="F1050" s="124"/>
      <c r="G1050" s="124"/>
      <c r="H1050" s="124"/>
      <c r="I1050" s="124"/>
      <c r="J1050" s="161"/>
      <c r="K1050" s="162"/>
      <c r="L1050" s="98"/>
      <c r="M1050" s="98"/>
      <c r="N1050" s="98"/>
      <c r="O1050" s="163"/>
      <c r="P1050" s="128"/>
      <c r="Q1050" s="128"/>
      <c r="R1050" s="128"/>
      <c r="S1050" s="128"/>
      <c r="T1050" s="128"/>
      <c r="U1050" s="128"/>
      <c r="V1050" s="128"/>
      <c r="W1050" s="128"/>
      <c r="X1050" s="128"/>
      <c r="Y1050" s="128"/>
      <c r="Z1050" s="128"/>
      <c r="AA1050" s="128"/>
      <c r="AB1050" s="128"/>
      <c r="AC1050" s="128"/>
      <c r="AD1050" s="128"/>
      <c r="AE1050" s="128"/>
      <c r="AF1050" s="128"/>
      <c r="AG1050" s="128"/>
      <c r="AH1050" s="128"/>
      <c r="AI1050" s="128"/>
      <c r="AJ1050" s="128"/>
      <c r="AK1050" s="128"/>
      <c r="AL1050" s="98"/>
      <c r="AM1050" s="156"/>
      <c r="BF1050" s="1" t="b">
        <f>IF($K1049="○",TRUE,IF($K1049="",FALSE,"INPUT_ERROR"))</f>
        <v>0</v>
      </c>
      <c r="BG1050" s="1" t="s">
        <v>313</v>
      </c>
      <c r="BH1050" s="1">
        <v>76</v>
      </c>
      <c r="BI1050" s="1" t="str">
        <f t="shared" si="21"/>
        <v>ITEM76#KBN2_20=FALSE</v>
      </c>
    </row>
    <row r="1051" spans="1:61" ht="9.75" hidden="1" customHeight="1">
      <c r="A1051" s="120" t="s">
        <v>265</v>
      </c>
      <c r="B1051" s="121"/>
      <c r="C1051" s="121"/>
      <c r="D1051" s="121"/>
      <c r="E1051" s="121"/>
      <c r="F1051" s="121"/>
      <c r="G1051" s="121"/>
      <c r="H1051" s="121"/>
      <c r="I1051" s="122"/>
      <c r="J1051" s="150"/>
      <c r="K1051" s="151"/>
      <c r="L1051" s="151"/>
      <c r="M1051" s="151"/>
      <c r="N1051" s="151"/>
      <c r="O1051" s="151"/>
      <c r="P1051" s="151"/>
      <c r="Q1051" s="151"/>
      <c r="R1051" s="151"/>
      <c r="S1051" s="151"/>
      <c r="T1051" s="151"/>
      <c r="U1051" s="151"/>
      <c r="V1051" s="151"/>
      <c r="W1051" s="151"/>
      <c r="X1051" s="151"/>
      <c r="Y1051" s="151"/>
      <c r="Z1051" s="151"/>
      <c r="AA1051" s="151"/>
      <c r="AB1051" s="151"/>
      <c r="AC1051" s="151"/>
      <c r="AD1051" s="151"/>
      <c r="AE1051" s="151"/>
      <c r="AF1051" s="151"/>
      <c r="AG1051" s="151"/>
      <c r="AH1051" s="151"/>
      <c r="AI1051" s="151"/>
      <c r="AJ1051" s="151"/>
      <c r="AK1051" s="151"/>
      <c r="AL1051" s="151"/>
      <c r="AM1051" s="152"/>
      <c r="BG1051" s="1" t="s">
        <v>313</v>
      </c>
      <c r="BH1051" s="1">
        <v>77</v>
      </c>
      <c r="BI1051" s="1" t="str">
        <f>"ITEM"&amp;BH1051&amp; BG1051 &amp;"="&amp;  IF(TRIM($P1049)="","",$P1049)</f>
        <v>ITEM77#KBN2_20=</v>
      </c>
    </row>
    <row r="1052" spans="1:61" ht="9.75" hidden="1" customHeight="1">
      <c r="A1052" s="141"/>
      <c r="B1052" s="142"/>
      <c r="C1052" s="142"/>
      <c r="D1052" s="142"/>
      <c r="E1052" s="142"/>
      <c r="F1052" s="142"/>
      <c r="G1052" s="142"/>
      <c r="H1052" s="142"/>
      <c r="I1052" s="143"/>
      <c r="J1052" s="150"/>
      <c r="K1052" s="151"/>
      <c r="L1052" s="151"/>
      <c r="M1052" s="151"/>
      <c r="N1052" s="151"/>
      <c r="O1052" s="151"/>
      <c r="P1052" s="151"/>
      <c r="Q1052" s="151"/>
      <c r="R1052" s="151"/>
      <c r="S1052" s="151"/>
      <c r="T1052" s="151"/>
      <c r="U1052" s="151"/>
      <c r="V1052" s="151"/>
      <c r="W1052" s="151"/>
      <c r="X1052" s="151"/>
      <c r="Y1052" s="151"/>
      <c r="Z1052" s="151"/>
      <c r="AA1052" s="151"/>
      <c r="AB1052" s="151"/>
      <c r="AC1052" s="151"/>
      <c r="AD1052" s="151"/>
      <c r="AE1052" s="151"/>
      <c r="AF1052" s="151"/>
      <c r="AG1052" s="151"/>
      <c r="AH1052" s="151"/>
      <c r="AI1052" s="151"/>
      <c r="AJ1052" s="151"/>
      <c r="AK1052" s="151"/>
      <c r="AL1052" s="151"/>
      <c r="AM1052" s="152"/>
      <c r="BG1052" s="1" t="s">
        <v>313</v>
      </c>
      <c r="BH1052" s="1">
        <v>78</v>
      </c>
      <c r="BI1052" s="1" t="str">
        <f>"ITEM"&amp;BH1052&amp; BG1052 &amp;"="&amp; IF(TRIM($J1051)="","",$J1051)</f>
        <v>ITEM78#KBN2_20=</v>
      </c>
    </row>
    <row r="1053" spans="1:61" ht="9.75" hidden="1" customHeight="1">
      <c r="A1053" s="123"/>
      <c r="B1053" s="124"/>
      <c r="C1053" s="124"/>
      <c r="D1053" s="124"/>
      <c r="E1053" s="124"/>
      <c r="F1053" s="124"/>
      <c r="G1053" s="124"/>
      <c r="H1053" s="124"/>
      <c r="I1053" s="125"/>
      <c r="J1053" s="150"/>
      <c r="K1053" s="151"/>
      <c r="L1053" s="151"/>
      <c r="M1053" s="151"/>
      <c r="N1053" s="151"/>
      <c r="O1053" s="151"/>
      <c r="P1053" s="151"/>
      <c r="Q1053" s="151"/>
      <c r="R1053" s="151"/>
      <c r="S1053" s="151"/>
      <c r="T1053" s="151"/>
      <c r="U1053" s="151"/>
      <c r="V1053" s="151"/>
      <c r="W1053" s="151"/>
      <c r="X1053" s="151"/>
      <c r="Y1053" s="151"/>
      <c r="Z1053" s="151"/>
      <c r="AA1053" s="151"/>
      <c r="AB1053" s="151"/>
      <c r="AC1053" s="151"/>
      <c r="AD1053" s="151"/>
      <c r="AE1053" s="151"/>
      <c r="AF1053" s="151"/>
      <c r="AG1053" s="151"/>
      <c r="AH1053" s="151"/>
      <c r="AI1053" s="151"/>
      <c r="AJ1053" s="151"/>
      <c r="AK1053" s="151"/>
      <c r="AL1053" s="151"/>
      <c r="AM1053" s="152"/>
      <c r="BH1053" s="1" t="s">
        <v>28</v>
      </c>
    </row>
    <row r="1054" spans="1:61" ht="9.75" hidden="1" customHeight="1">
      <c r="A1054" s="153" t="s">
        <v>266</v>
      </c>
      <c r="B1054" s="153"/>
      <c r="C1054" s="153"/>
      <c r="D1054" s="153"/>
      <c r="E1054" s="153"/>
      <c r="F1054" s="153"/>
      <c r="G1054" s="153"/>
      <c r="H1054" s="153"/>
      <c r="I1054" s="153"/>
      <c r="J1054" s="136"/>
      <c r="K1054" s="126"/>
      <c r="L1054" s="126"/>
      <c r="M1054" s="126"/>
      <c r="N1054" s="126"/>
      <c r="O1054" s="126"/>
      <c r="P1054" s="126"/>
      <c r="Q1054" s="126"/>
      <c r="R1054" s="126"/>
      <c r="S1054" s="126"/>
      <c r="T1054" s="126"/>
      <c r="U1054" s="126"/>
      <c r="V1054" s="126"/>
      <c r="W1054" s="126"/>
      <c r="X1054" s="126"/>
      <c r="Y1054" s="126"/>
      <c r="Z1054" s="126"/>
      <c r="AA1054" s="126"/>
      <c r="AB1054" s="126"/>
      <c r="AC1054" s="126"/>
      <c r="AD1054" s="126"/>
      <c r="AE1054" s="126"/>
      <c r="AF1054" s="126"/>
      <c r="AG1054" s="126"/>
      <c r="AH1054" s="126"/>
      <c r="AI1054" s="126"/>
      <c r="AJ1054" s="126"/>
      <c r="AK1054" s="126"/>
      <c r="AL1054" s="126"/>
      <c r="AM1054" s="127"/>
      <c r="BG1054" s="1" t="s">
        <v>313</v>
      </c>
      <c r="BH1054" s="1">
        <v>79</v>
      </c>
      <c r="BI1054" s="1" t="str">
        <f>"ITEM"&amp;BH1054&amp; BG1054 &amp;"="&amp; IF(TRIM($J1054)="","",$J1054)</f>
        <v>ITEM79#KBN2_20=</v>
      </c>
    </row>
    <row r="1055" spans="1:61" ht="9.75" hidden="1" customHeight="1">
      <c r="A1055" s="153"/>
      <c r="B1055" s="153"/>
      <c r="C1055" s="153"/>
      <c r="D1055" s="153"/>
      <c r="E1055" s="153"/>
      <c r="F1055" s="153"/>
      <c r="G1055" s="153"/>
      <c r="H1055" s="153"/>
      <c r="I1055" s="153"/>
      <c r="J1055" s="150"/>
      <c r="K1055" s="151"/>
      <c r="L1055" s="151"/>
      <c r="M1055" s="151"/>
      <c r="N1055" s="151"/>
      <c r="O1055" s="151"/>
      <c r="P1055" s="151"/>
      <c r="Q1055" s="151"/>
      <c r="R1055" s="151"/>
      <c r="S1055" s="151"/>
      <c r="T1055" s="151"/>
      <c r="U1055" s="151"/>
      <c r="V1055" s="151"/>
      <c r="W1055" s="151"/>
      <c r="X1055" s="151"/>
      <c r="Y1055" s="151"/>
      <c r="Z1055" s="151"/>
      <c r="AA1055" s="151"/>
      <c r="AB1055" s="151"/>
      <c r="AC1055" s="151"/>
      <c r="AD1055" s="151"/>
      <c r="AE1055" s="151"/>
      <c r="AF1055" s="151"/>
      <c r="AG1055" s="151"/>
      <c r="AH1055" s="151"/>
      <c r="AI1055" s="151"/>
      <c r="AJ1055" s="151"/>
      <c r="AK1055" s="151"/>
      <c r="AL1055" s="151"/>
      <c r="AM1055" s="152"/>
      <c r="BH1055" s="1" t="s">
        <v>28</v>
      </c>
    </row>
    <row r="1056" spans="1:61" ht="9.75" hidden="1" customHeight="1">
      <c r="A1056" s="153"/>
      <c r="B1056" s="153"/>
      <c r="C1056" s="153"/>
      <c r="D1056" s="153"/>
      <c r="E1056" s="153"/>
      <c r="F1056" s="153"/>
      <c r="G1056" s="153"/>
      <c r="H1056" s="153"/>
      <c r="I1056" s="153"/>
      <c r="J1056" s="150"/>
      <c r="K1056" s="151"/>
      <c r="L1056" s="151"/>
      <c r="M1056" s="151"/>
      <c r="N1056" s="151"/>
      <c r="O1056" s="151"/>
      <c r="P1056" s="151"/>
      <c r="Q1056" s="151"/>
      <c r="R1056" s="151"/>
      <c r="S1056" s="151"/>
      <c r="T1056" s="151"/>
      <c r="U1056" s="151"/>
      <c r="V1056" s="151"/>
      <c r="W1056" s="151"/>
      <c r="X1056" s="151"/>
      <c r="Y1056" s="151"/>
      <c r="Z1056" s="151"/>
      <c r="AA1056" s="151"/>
      <c r="AB1056" s="151"/>
      <c r="AC1056" s="151"/>
      <c r="AD1056" s="151"/>
      <c r="AE1056" s="151"/>
      <c r="AF1056" s="151"/>
      <c r="AG1056" s="151"/>
      <c r="AH1056" s="151"/>
      <c r="AI1056" s="151"/>
      <c r="AJ1056" s="151"/>
      <c r="AK1056" s="151"/>
      <c r="AL1056" s="151"/>
      <c r="AM1056" s="152"/>
      <c r="BH1056" s="1" t="s">
        <v>28</v>
      </c>
    </row>
    <row r="1057" spans="1:61" ht="9.75" hidden="1" customHeight="1">
      <c r="A1057" s="250" t="s">
        <v>267</v>
      </c>
      <c r="B1057" s="250"/>
      <c r="C1057" s="141" t="s">
        <v>268</v>
      </c>
      <c r="D1057" s="142"/>
      <c r="E1057" s="142"/>
      <c r="F1057" s="142"/>
      <c r="G1057" s="142"/>
      <c r="H1057" s="142"/>
      <c r="I1057" s="143"/>
      <c r="J1057" s="158"/>
      <c r="K1057" s="154"/>
      <c r="L1057" s="154"/>
      <c r="M1057" s="154"/>
      <c r="N1057" s="154"/>
      <c r="O1057" s="154"/>
      <c r="P1057" s="154"/>
      <c r="Q1057" s="154"/>
      <c r="R1057" s="154"/>
      <c r="S1057" s="154"/>
      <c r="T1057" s="154"/>
      <c r="U1057" s="154"/>
      <c r="V1057" s="154" t="s">
        <v>36</v>
      </c>
      <c r="W1057" s="154"/>
      <c r="X1057" s="154"/>
      <c r="Y1057" s="154"/>
      <c r="Z1057" s="154"/>
      <c r="AA1057" s="154"/>
      <c r="AB1057" s="154"/>
      <c r="AC1057" s="154"/>
      <c r="AD1057" s="154"/>
      <c r="AE1057" s="154"/>
      <c r="AF1057" s="154"/>
      <c r="AG1057" s="154"/>
      <c r="AH1057" s="154"/>
      <c r="AI1057" s="154"/>
      <c r="AJ1057" s="154"/>
      <c r="AK1057" s="154"/>
      <c r="AL1057" s="154"/>
      <c r="AM1057" s="155"/>
      <c r="BE1057" s="1" t="str">
        <f ca="1">MID(CELL("address",$CI$2),2,2)</f>
        <v>CI</v>
      </c>
      <c r="BF1057" s="1" t="str">
        <f>IF(TRIM($K1058)="","",IF(ISERROR(MATCH($K1058,$CI$3:$CI$4,0)),"INPUT_ERROR",MATCH($K1058,$CI$3:$CI$4,0)))</f>
        <v/>
      </c>
      <c r="BG1057" s="1" t="s">
        <v>313</v>
      </c>
      <c r="BH1057" s="1">
        <v>80</v>
      </c>
      <c r="BI1057" s="1" t="str">
        <f>"ITEM"&amp; BH1057&amp; BG1057 &amp;"="&amp; $BF1057</f>
        <v>ITEM80#KBN2_20=</v>
      </c>
    </row>
    <row r="1058" spans="1:61" ht="9.75" hidden="1" customHeight="1">
      <c r="A1058" s="250"/>
      <c r="B1058" s="250"/>
      <c r="C1058" s="141"/>
      <c r="D1058" s="142"/>
      <c r="E1058" s="142"/>
      <c r="F1058" s="142"/>
      <c r="G1058" s="142"/>
      <c r="H1058" s="142"/>
      <c r="I1058" s="143"/>
      <c r="J1058" s="144" t="s">
        <v>37</v>
      </c>
      <c r="K1058" s="145"/>
      <c r="L1058" s="145"/>
      <c r="M1058" s="145"/>
      <c r="N1058" s="145"/>
      <c r="O1058" s="145"/>
      <c r="P1058" s="145"/>
      <c r="Q1058" s="145"/>
      <c r="R1058" s="82" t="s">
        <v>38</v>
      </c>
      <c r="S1058" s="82"/>
      <c r="T1058" s="82"/>
      <c r="U1058" s="82"/>
      <c r="V1058" s="82" t="s">
        <v>269</v>
      </c>
      <c r="W1058" s="82"/>
      <c r="X1058" s="82"/>
      <c r="Y1058" s="82"/>
      <c r="Z1058" s="82"/>
      <c r="AA1058" s="82" t="s">
        <v>270</v>
      </c>
      <c r="AB1058" s="82"/>
      <c r="AC1058" s="82"/>
      <c r="AD1058" s="82"/>
      <c r="AE1058" s="82"/>
      <c r="AF1058" s="82"/>
      <c r="AG1058" s="82"/>
      <c r="AH1058" s="82"/>
      <c r="AI1058" s="82"/>
      <c r="AJ1058" s="82"/>
      <c r="AK1058" s="82"/>
      <c r="AL1058" s="82"/>
      <c r="AM1058" s="138"/>
      <c r="BH1058" s="1" t="s">
        <v>28</v>
      </c>
    </row>
    <row r="1059" spans="1:61" ht="9.75" hidden="1" customHeight="1">
      <c r="A1059" s="250"/>
      <c r="B1059" s="250"/>
      <c r="C1059" s="141"/>
      <c r="D1059" s="142"/>
      <c r="E1059" s="142"/>
      <c r="F1059" s="142"/>
      <c r="G1059" s="142"/>
      <c r="H1059" s="142"/>
      <c r="I1059" s="143"/>
      <c r="J1059" s="144"/>
      <c r="K1059" s="145"/>
      <c r="L1059" s="145"/>
      <c r="M1059" s="145"/>
      <c r="N1059" s="145"/>
      <c r="O1059" s="145"/>
      <c r="P1059" s="145"/>
      <c r="Q1059" s="145"/>
      <c r="R1059" s="82"/>
      <c r="S1059" s="82"/>
      <c r="T1059" s="82"/>
      <c r="U1059" s="82"/>
      <c r="V1059" s="82"/>
      <c r="W1059" s="82"/>
      <c r="X1059" s="82"/>
      <c r="Y1059" s="82"/>
      <c r="Z1059" s="82"/>
      <c r="AA1059" s="82"/>
      <c r="AB1059" s="82"/>
      <c r="AC1059" s="82"/>
      <c r="AD1059" s="82"/>
      <c r="AE1059" s="82"/>
      <c r="AF1059" s="82"/>
      <c r="AG1059" s="82"/>
      <c r="AH1059" s="82"/>
      <c r="AI1059" s="82"/>
      <c r="AJ1059" s="82"/>
      <c r="AK1059" s="82"/>
      <c r="AL1059" s="82"/>
      <c r="AM1059" s="138"/>
      <c r="BH1059" s="1" t="s">
        <v>28</v>
      </c>
    </row>
    <row r="1060" spans="1:61" ht="9.75" hidden="1" customHeight="1">
      <c r="A1060" s="250"/>
      <c r="B1060" s="250"/>
      <c r="C1060" s="123"/>
      <c r="D1060" s="124"/>
      <c r="E1060" s="124"/>
      <c r="F1060" s="124"/>
      <c r="G1060" s="124"/>
      <c r="H1060" s="124"/>
      <c r="I1060" s="125"/>
      <c r="J1060" s="157"/>
      <c r="K1060" s="98"/>
      <c r="L1060" s="98"/>
      <c r="M1060" s="98"/>
      <c r="N1060" s="98"/>
      <c r="O1060" s="98"/>
      <c r="P1060" s="98"/>
      <c r="Q1060" s="98"/>
      <c r="R1060" s="98"/>
      <c r="S1060" s="98"/>
      <c r="T1060" s="98"/>
      <c r="U1060" s="98"/>
      <c r="V1060" s="98"/>
      <c r="W1060" s="98"/>
      <c r="X1060" s="98"/>
      <c r="Y1060" s="98"/>
      <c r="Z1060" s="98"/>
      <c r="AA1060" s="98"/>
      <c r="AB1060" s="98"/>
      <c r="AC1060" s="98"/>
      <c r="AD1060" s="98"/>
      <c r="AE1060" s="98"/>
      <c r="AF1060" s="98"/>
      <c r="AG1060" s="98"/>
      <c r="AH1060" s="98"/>
      <c r="AI1060" s="98"/>
      <c r="AJ1060" s="98"/>
      <c r="AK1060" s="98"/>
      <c r="AL1060" s="98"/>
      <c r="AM1060" s="156"/>
      <c r="BH1060" s="1" t="s">
        <v>28</v>
      </c>
    </row>
    <row r="1061" spans="1:61" ht="9.75" hidden="1" customHeight="1">
      <c r="A1061" s="250"/>
      <c r="B1061" s="250"/>
      <c r="C1061" s="120" t="s">
        <v>271</v>
      </c>
      <c r="D1061" s="121"/>
      <c r="E1061" s="121"/>
      <c r="F1061" s="121"/>
      <c r="G1061" s="121"/>
      <c r="H1061" s="121"/>
      <c r="I1061" s="122"/>
      <c r="J1061" s="260"/>
      <c r="K1061" s="260"/>
      <c r="L1061" s="260"/>
      <c r="M1061" s="260"/>
      <c r="N1061" s="260"/>
      <c r="O1061" s="260"/>
      <c r="P1061" s="260"/>
      <c r="Q1061" s="260"/>
      <c r="R1061" s="260"/>
      <c r="S1061" s="260"/>
      <c r="T1061" s="260"/>
      <c r="U1061" s="260"/>
      <c r="V1061" s="260"/>
      <c r="W1061" s="260"/>
      <c r="X1061" s="260"/>
      <c r="Y1061" s="260"/>
      <c r="Z1061" s="260"/>
      <c r="AA1061" s="260"/>
      <c r="AB1061" s="260"/>
      <c r="AC1061" s="260"/>
      <c r="AD1061" s="260"/>
      <c r="AE1061" s="260"/>
      <c r="AF1061" s="260"/>
      <c r="AG1061" s="260"/>
      <c r="AH1061" s="260"/>
      <c r="AI1061" s="260"/>
      <c r="AJ1061" s="260"/>
      <c r="AK1061" s="260"/>
      <c r="AL1061" s="260"/>
      <c r="AM1061" s="260"/>
      <c r="BG1061" s="1" t="s">
        <v>313</v>
      </c>
      <c r="BH1061" s="1">
        <v>81</v>
      </c>
      <c r="BI1061" s="1" t="str">
        <f>"ITEM"&amp;BH1061&amp; BG1061 &amp;"="&amp; IF(TRIM($J1061)="","",$J1061)</f>
        <v>ITEM81#KBN2_20=</v>
      </c>
    </row>
    <row r="1062" spans="1:61" ht="9.75" hidden="1" customHeight="1">
      <c r="A1062" s="250"/>
      <c r="B1062" s="250"/>
      <c r="C1062" s="141"/>
      <c r="D1062" s="142"/>
      <c r="E1062" s="142"/>
      <c r="F1062" s="142"/>
      <c r="G1062" s="142"/>
      <c r="H1062" s="142"/>
      <c r="I1062" s="143"/>
      <c r="J1062" s="27"/>
      <c r="K1062" s="27"/>
      <c r="L1062" s="27"/>
      <c r="M1062" s="27"/>
      <c r="N1062" s="27"/>
      <c r="O1062" s="27"/>
      <c r="P1062" s="27"/>
      <c r="Q1062" s="27"/>
      <c r="R1062" s="27"/>
      <c r="S1062" s="27"/>
      <c r="T1062" s="27"/>
      <c r="U1062" s="27"/>
      <c r="V1062" s="27"/>
      <c r="W1062" s="27"/>
      <c r="X1062" s="27"/>
      <c r="Y1062" s="27"/>
      <c r="Z1062" s="27"/>
      <c r="AA1062" s="27"/>
      <c r="AB1062" s="27"/>
      <c r="AC1062" s="27"/>
      <c r="AD1062" s="27"/>
      <c r="AE1062" s="27"/>
      <c r="AF1062" s="27"/>
      <c r="AG1062" s="27"/>
      <c r="AH1062" s="27"/>
      <c r="AI1062" s="27"/>
      <c r="AJ1062" s="27"/>
      <c r="AK1062" s="27"/>
      <c r="AL1062" s="27"/>
      <c r="AM1062" s="27"/>
      <c r="BH1062" s="1" t="s">
        <v>28</v>
      </c>
    </row>
    <row r="1063" spans="1:61" ht="9.75" hidden="1" customHeight="1">
      <c r="A1063" s="250"/>
      <c r="B1063" s="250"/>
      <c r="C1063" s="123"/>
      <c r="D1063" s="124"/>
      <c r="E1063" s="124"/>
      <c r="F1063" s="124"/>
      <c r="G1063" s="124"/>
      <c r="H1063" s="124"/>
      <c r="I1063" s="125"/>
      <c r="J1063" s="27"/>
      <c r="K1063" s="27"/>
      <c r="L1063" s="27"/>
      <c r="M1063" s="27"/>
      <c r="N1063" s="27"/>
      <c r="O1063" s="27"/>
      <c r="P1063" s="27"/>
      <c r="Q1063" s="27"/>
      <c r="R1063" s="27"/>
      <c r="S1063" s="27"/>
      <c r="T1063" s="27"/>
      <c r="U1063" s="27"/>
      <c r="V1063" s="27"/>
      <c r="W1063" s="27"/>
      <c r="X1063" s="27"/>
      <c r="Y1063" s="27"/>
      <c r="Z1063" s="27"/>
      <c r="AA1063" s="27"/>
      <c r="AB1063" s="27"/>
      <c r="AC1063" s="27"/>
      <c r="AD1063" s="27"/>
      <c r="AE1063" s="27"/>
      <c r="AF1063" s="27"/>
      <c r="AG1063" s="27"/>
      <c r="AH1063" s="27"/>
      <c r="AI1063" s="27"/>
      <c r="AJ1063" s="27"/>
      <c r="AK1063" s="27"/>
      <c r="AL1063" s="27"/>
      <c r="AM1063" s="27"/>
      <c r="BH1063" s="1" t="s">
        <v>28</v>
      </c>
    </row>
    <row r="1064" spans="1:61" ht="9.75" hidden="1" customHeight="1">
      <c r="A1064" s="250"/>
      <c r="B1064" s="250"/>
      <c r="C1064" s="120" t="s">
        <v>272</v>
      </c>
      <c r="D1064" s="121"/>
      <c r="E1064" s="121"/>
      <c r="F1064" s="121"/>
      <c r="G1064" s="121"/>
      <c r="H1064" s="121"/>
      <c r="I1064" s="122"/>
      <c r="J1064" s="136"/>
      <c r="K1064" s="126"/>
      <c r="L1064" s="126"/>
      <c r="M1064" s="126"/>
      <c r="N1064" s="126"/>
      <c r="O1064" s="126"/>
      <c r="P1064" s="126"/>
      <c r="Q1064" s="126"/>
      <c r="R1064" s="126"/>
      <c r="S1064" s="126"/>
      <c r="T1064" s="126"/>
      <c r="U1064" s="126"/>
      <c r="V1064" s="126"/>
      <c r="W1064" s="126"/>
      <c r="X1064" s="126"/>
      <c r="Y1064" s="126"/>
      <c r="Z1064" s="126"/>
      <c r="AA1064" s="126"/>
      <c r="AB1064" s="126"/>
      <c r="AC1064" s="126"/>
      <c r="AD1064" s="126"/>
      <c r="AE1064" s="126"/>
      <c r="AF1064" s="126"/>
      <c r="AG1064" s="126"/>
      <c r="AH1064" s="126"/>
      <c r="AI1064" s="126"/>
      <c r="AJ1064" s="126"/>
      <c r="AK1064" s="126"/>
      <c r="AL1064" s="126"/>
      <c r="AM1064" s="127"/>
      <c r="BG1064" s="1" t="s">
        <v>313</v>
      </c>
      <c r="BH1064" s="1">
        <v>82</v>
      </c>
      <c r="BI1064" s="1" t="str">
        <f>"ITEM"&amp;BH1064&amp; BG1064 &amp;"="&amp; IF(TRIM($J1064)="","",$J1064)</f>
        <v>ITEM82#KBN2_20=</v>
      </c>
    </row>
    <row r="1065" spans="1:61" ht="9.75" hidden="1" customHeight="1">
      <c r="A1065" s="250"/>
      <c r="B1065" s="250"/>
      <c r="C1065" s="141"/>
      <c r="D1065" s="142"/>
      <c r="E1065" s="142"/>
      <c r="F1065" s="142"/>
      <c r="G1065" s="142"/>
      <c r="H1065" s="142"/>
      <c r="I1065" s="143"/>
      <c r="J1065" s="150"/>
      <c r="K1065" s="151"/>
      <c r="L1065" s="151"/>
      <c r="M1065" s="151"/>
      <c r="N1065" s="151"/>
      <c r="O1065" s="151"/>
      <c r="P1065" s="151"/>
      <c r="Q1065" s="151"/>
      <c r="R1065" s="151"/>
      <c r="S1065" s="151"/>
      <c r="T1065" s="151"/>
      <c r="U1065" s="151"/>
      <c r="V1065" s="151"/>
      <c r="W1065" s="151"/>
      <c r="X1065" s="151"/>
      <c r="Y1065" s="151"/>
      <c r="Z1065" s="151"/>
      <c r="AA1065" s="151"/>
      <c r="AB1065" s="151"/>
      <c r="AC1065" s="151"/>
      <c r="AD1065" s="151"/>
      <c r="AE1065" s="151"/>
      <c r="AF1065" s="151"/>
      <c r="AG1065" s="151"/>
      <c r="AH1065" s="151"/>
      <c r="AI1065" s="151"/>
      <c r="AJ1065" s="151"/>
      <c r="AK1065" s="151"/>
      <c r="AL1065" s="151"/>
      <c r="AM1065" s="152"/>
      <c r="BH1065" s="1" t="s">
        <v>28</v>
      </c>
    </row>
    <row r="1066" spans="1:61" ht="9.75" hidden="1" customHeight="1">
      <c r="A1066" s="250"/>
      <c r="B1066" s="250"/>
      <c r="C1066" s="123"/>
      <c r="D1066" s="124"/>
      <c r="E1066" s="124"/>
      <c r="F1066" s="124"/>
      <c r="G1066" s="124"/>
      <c r="H1066" s="124"/>
      <c r="I1066" s="125"/>
      <c r="J1066" s="137"/>
      <c r="K1066" s="128"/>
      <c r="L1066" s="128"/>
      <c r="M1066" s="128"/>
      <c r="N1066" s="128"/>
      <c r="O1066" s="128"/>
      <c r="P1066" s="128"/>
      <c r="Q1066" s="128"/>
      <c r="R1066" s="128"/>
      <c r="S1066" s="128"/>
      <c r="T1066" s="128"/>
      <c r="U1066" s="128"/>
      <c r="V1066" s="128"/>
      <c r="W1066" s="128"/>
      <c r="X1066" s="128"/>
      <c r="Y1066" s="128"/>
      <c r="Z1066" s="128"/>
      <c r="AA1066" s="128"/>
      <c r="AB1066" s="128"/>
      <c r="AC1066" s="128"/>
      <c r="AD1066" s="128"/>
      <c r="AE1066" s="128"/>
      <c r="AF1066" s="128"/>
      <c r="AG1066" s="128"/>
      <c r="AH1066" s="128"/>
      <c r="AI1066" s="128"/>
      <c r="AJ1066" s="128"/>
      <c r="AK1066" s="128"/>
      <c r="AL1066" s="128"/>
      <c r="AM1066" s="129"/>
      <c r="BH1066" s="1" t="s">
        <v>28</v>
      </c>
    </row>
    <row r="1067" spans="1:61" ht="9.75" customHeight="1">
      <c r="A1067" s="130" t="s">
        <v>314</v>
      </c>
      <c r="B1067" s="131"/>
      <c r="C1067" s="131"/>
      <c r="D1067" s="131"/>
      <c r="E1067" s="131"/>
      <c r="F1067" s="131"/>
      <c r="G1067" s="131"/>
      <c r="H1067" s="131"/>
      <c r="I1067" s="131"/>
      <c r="J1067" s="131"/>
      <c r="K1067" s="131"/>
      <c r="L1067" s="131"/>
      <c r="M1067" s="131"/>
      <c r="N1067" s="131"/>
      <c r="O1067" s="131"/>
      <c r="P1067" s="131"/>
      <c r="Q1067" s="131"/>
      <c r="R1067" s="131"/>
      <c r="S1067" s="131"/>
      <c r="T1067" s="131"/>
      <c r="U1067" s="131"/>
      <c r="V1067" s="131"/>
      <c r="W1067" s="131"/>
      <c r="X1067" s="131"/>
      <c r="Y1067" s="131"/>
      <c r="Z1067" s="131"/>
      <c r="AA1067" s="131"/>
      <c r="AB1067" s="131"/>
      <c r="AC1067" s="131"/>
      <c r="AD1067" s="131"/>
      <c r="AE1067" s="131"/>
      <c r="AF1067" s="131"/>
      <c r="AG1067" s="131"/>
      <c r="AH1067" s="131"/>
      <c r="AI1067" s="131"/>
      <c r="AJ1067" s="131"/>
      <c r="AK1067" s="131"/>
      <c r="AL1067" s="131"/>
      <c r="AM1067" s="132"/>
      <c r="BH1067" s="1" t="s">
        <v>28</v>
      </c>
    </row>
    <row r="1068" spans="1:61" ht="9.75" customHeight="1">
      <c r="A1068" s="133"/>
      <c r="B1068" s="134"/>
      <c r="C1068" s="134"/>
      <c r="D1068" s="134"/>
      <c r="E1068" s="134"/>
      <c r="F1068" s="134"/>
      <c r="G1068" s="134"/>
      <c r="H1068" s="134"/>
      <c r="I1068" s="134"/>
      <c r="J1068" s="134"/>
      <c r="K1068" s="134"/>
      <c r="L1068" s="134"/>
      <c r="M1068" s="134"/>
      <c r="N1068" s="134"/>
      <c r="O1068" s="134"/>
      <c r="P1068" s="134"/>
      <c r="Q1068" s="134"/>
      <c r="R1068" s="134"/>
      <c r="S1068" s="134"/>
      <c r="T1068" s="134"/>
      <c r="U1068" s="134"/>
      <c r="V1068" s="134"/>
      <c r="W1068" s="134"/>
      <c r="X1068" s="134"/>
      <c r="Y1068" s="134"/>
      <c r="Z1068" s="134"/>
      <c r="AA1068" s="134"/>
      <c r="AB1068" s="134"/>
      <c r="AC1068" s="134"/>
      <c r="AD1068" s="134"/>
      <c r="AE1068" s="134"/>
      <c r="AF1068" s="134"/>
      <c r="AG1068" s="134"/>
      <c r="AH1068" s="134"/>
      <c r="AI1068" s="134"/>
      <c r="AJ1068" s="134"/>
      <c r="AK1068" s="134"/>
      <c r="AL1068" s="134"/>
      <c r="AM1068" s="135"/>
      <c r="BF1068" s="1" t="b">
        <f>IF($K$1069="○",TRUE,IF($K$1069="",FALSE,"INPUT_ERROR"))</f>
        <v>1</v>
      </c>
      <c r="BH1068" s="9">
        <v>83</v>
      </c>
      <c r="BI1068" s="1" t="str">
        <f>"ITEM"&amp;BH1068&amp; BG1068 &amp;"="&amp; BF1068</f>
        <v>ITEM83=TRUE</v>
      </c>
    </row>
    <row r="1069" spans="1:61" ht="10.050000000000001" customHeight="1">
      <c r="A1069" s="141" t="s">
        <v>315</v>
      </c>
      <c r="B1069" s="142"/>
      <c r="C1069" s="142"/>
      <c r="D1069" s="142"/>
      <c r="E1069" s="142"/>
      <c r="F1069" s="142"/>
      <c r="G1069" s="142"/>
      <c r="H1069" s="142"/>
      <c r="I1069" s="143"/>
      <c r="J1069" s="144" t="s">
        <v>316</v>
      </c>
      <c r="K1069" s="159" t="s">
        <v>712</v>
      </c>
      <c r="L1069" s="82" t="s">
        <v>317</v>
      </c>
      <c r="M1069" s="82"/>
      <c r="N1069" s="82"/>
      <c r="O1069" s="82"/>
      <c r="P1069" s="82"/>
      <c r="Q1069" s="82"/>
      <c r="R1069" s="160" t="s">
        <v>60</v>
      </c>
      <c r="S1069" s="267">
        <v>3</v>
      </c>
      <c r="T1069" s="267"/>
      <c r="U1069" s="267"/>
      <c r="V1069" s="267"/>
      <c r="W1069" s="82" t="s">
        <v>318</v>
      </c>
      <c r="X1069" s="82"/>
      <c r="Y1069" s="160" t="s">
        <v>316</v>
      </c>
      <c r="Z1069" s="159" t="s">
        <v>712</v>
      </c>
      <c r="AA1069" s="82" t="s">
        <v>319</v>
      </c>
      <c r="AB1069" s="82"/>
      <c r="AC1069" s="82"/>
      <c r="AD1069" s="82"/>
      <c r="AE1069" s="82"/>
      <c r="AF1069" s="82"/>
      <c r="AG1069" s="160" t="s">
        <v>60</v>
      </c>
      <c r="AH1069" s="267">
        <v>1</v>
      </c>
      <c r="AI1069" s="267"/>
      <c r="AJ1069" s="267"/>
      <c r="AK1069" s="267"/>
      <c r="AL1069" s="82" t="s">
        <v>318</v>
      </c>
      <c r="AM1069" s="138"/>
      <c r="BH1069" s="9">
        <v>84</v>
      </c>
      <c r="BI1069" s="1" t="str">
        <f>"ITEM"&amp;BH1069&amp; BG1069 &amp;"="&amp;  IF(TRIM($S1069)="","",$S1069)</f>
        <v>ITEM84=3</v>
      </c>
    </row>
    <row r="1070" spans="1:61" ht="9.75" customHeight="1">
      <c r="A1070" s="141"/>
      <c r="B1070" s="142"/>
      <c r="C1070" s="142"/>
      <c r="D1070" s="142"/>
      <c r="E1070" s="142"/>
      <c r="F1070" s="142"/>
      <c r="G1070" s="142"/>
      <c r="H1070" s="142"/>
      <c r="I1070" s="143"/>
      <c r="J1070" s="144"/>
      <c r="K1070" s="159"/>
      <c r="L1070" s="82"/>
      <c r="M1070" s="82"/>
      <c r="N1070" s="82"/>
      <c r="O1070" s="82"/>
      <c r="P1070" s="82"/>
      <c r="Q1070" s="82"/>
      <c r="R1070" s="160"/>
      <c r="S1070" s="226"/>
      <c r="T1070" s="226"/>
      <c r="U1070" s="226"/>
      <c r="V1070" s="226"/>
      <c r="W1070" s="82"/>
      <c r="X1070" s="82"/>
      <c r="Y1070" s="160"/>
      <c r="Z1070" s="159"/>
      <c r="AA1070" s="82"/>
      <c r="AB1070" s="82"/>
      <c r="AC1070" s="82"/>
      <c r="AD1070" s="82"/>
      <c r="AE1070" s="82"/>
      <c r="AF1070" s="82"/>
      <c r="AG1070" s="160"/>
      <c r="AH1070" s="226"/>
      <c r="AI1070" s="226"/>
      <c r="AJ1070" s="226"/>
      <c r="AK1070" s="226"/>
      <c r="AL1070" s="82"/>
      <c r="AM1070" s="138"/>
      <c r="BF1070" s="1" t="b">
        <f>IF($Z$1069="○",TRUE,FALSE)</f>
        <v>1</v>
      </c>
      <c r="BH1070" s="9">
        <v>85</v>
      </c>
      <c r="BI1070" s="1" t="str">
        <f>"ITEM"&amp;BH1070&amp; BG1070 &amp;"="&amp; BF1070</f>
        <v>ITEM85=TRUE</v>
      </c>
    </row>
    <row r="1071" spans="1:61" ht="9.75" customHeight="1">
      <c r="A1071" s="141"/>
      <c r="B1071" s="142"/>
      <c r="C1071" s="142"/>
      <c r="D1071" s="142"/>
      <c r="E1071" s="142"/>
      <c r="F1071" s="142"/>
      <c r="G1071" s="142"/>
      <c r="H1071" s="142"/>
      <c r="I1071" s="143"/>
      <c r="J1071" s="144" t="s">
        <v>37</v>
      </c>
      <c r="K1071" s="159"/>
      <c r="L1071" s="82" t="s">
        <v>320</v>
      </c>
      <c r="M1071" s="82"/>
      <c r="N1071" s="82"/>
      <c r="O1071" s="82"/>
      <c r="P1071" s="82"/>
      <c r="Q1071" s="82"/>
      <c r="R1071" s="82"/>
      <c r="S1071" s="82"/>
      <c r="T1071" s="82"/>
      <c r="U1071" s="82"/>
      <c r="V1071" s="82"/>
      <c r="W1071" s="82"/>
      <c r="X1071" s="82"/>
      <c r="Y1071" s="82"/>
      <c r="Z1071" s="82"/>
      <c r="AA1071" s="82"/>
      <c r="AB1071" s="82"/>
      <c r="AC1071" s="82"/>
      <c r="AD1071" s="82"/>
      <c r="AE1071" s="82"/>
      <c r="AF1071" s="82"/>
      <c r="AG1071" s="82"/>
      <c r="AH1071" s="82"/>
      <c r="AI1071" s="82"/>
      <c r="AJ1071" s="82"/>
      <c r="AK1071" s="82"/>
      <c r="AL1071" s="82"/>
      <c r="AM1071" s="138"/>
      <c r="BH1071" s="9">
        <v>86</v>
      </c>
      <c r="BI1071" s="1" t="str">
        <f>"ITEM"&amp;BH1071&amp; BG1071 &amp;"="&amp;  IF(TRIM($AH1069)="","",$AH1069)</f>
        <v>ITEM86=1</v>
      </c>
    </row>
    <row r="1072" spans="1:61" ht="9.75" customHeight="1" thickBot="1">
      <c r="A1072" s="246"/>
      <c r="B1072" s="247"/>
      <c r="C1072" s="247"/>
      <c r="D1072" s="247"/>
      <c r="E1072" s="247"/>
      <c r="F1072" s="247"/>
      <c r="G1072" s="247"/>
      <c r="H1072" s="247"/>
      <c r="I1072" s="248"/>
      <c r="J1072" s="224"/>
      <c r="K1072" s="265"/>
      <c r="L1072" s="228"/>
      <c r="M1072" s="228"/>
      <c r="N1072" s="228"/>
      <c r="O1072" s="228"/>
      <c r="P1072" s="228"/>
      <c r="Q1072" s="228"/>
      <c r="R1072" s="228"/>
      <c r="S1072" s="228"/>
      <c r="T1072" s="228"/>
      <c r="U1072" s="228"/>
      <c r="V1072" s="228"/>
      <c r="W1072" s="228"/>
      <c r="X1072" s="228"/>
      <c r="Y1072" s="228"/>
      <c r="Z1072" s="228"/>
      <c r="AA1072" s="228"/>
      <c r="AB1072" s="228"/>
      <c r="AC1072" s="228"/>
      <c r="AD1072" s="228"/>
      <c r="AE1072" s="228"/>
      <c r="AF1072" s="228"/>
      <c r="AG1072" s="228"/>
      <c r="AH1072" s="228"/>
      <c r="AI1072" s="228"/>
      <c r="AJ1072" s="228"/>
      <c r="AK1072" s="228"/>
      <c r="AL1072" s="228"/>
      <c r="AM1072" s="229"/>
      <c r="BF1072" s="1" t="b">
        <f>IF($K$1071="○",TRUE,FALSE)</f>
        <v>0</v>
      </c>
      <c r="BH1072" s="1">
        <v>87</v>
      </c>
      <c r="BI1072" s="1" t="str">
        <f>"ITEM"&amp;BH1072&amp; BG1072 &amp;"="&amp; BF1072</f>
        <v>ITEM87=FALSE</v>
      </c>
    </row>
    <row r="1073" spans="1:61" ht="10.050000000000001" customHeight="1">
      <c r="A1073" s="164" t="s">
        <v>321</v>
      </c>
      <c r="B1073" s="165"/>
      <c r="C1073" s="165"/>
      <c r="D1073" s="165"/>
      <c r="E1073" s="165"/>
      <c r="F1073" s="165"/>
      <c r="G1073" s="165"/>
      <c r="H1073" s="165"/>
      <c r="I1073" s="166"/>
      <c r="J1073" s="260" t="s">
        <v>732</v>
      </c>
      <c r="K1073" s="260"/>
      <c r="L1073" s="260"/>
      <c r="M1073" s="260"/>
      <c r="N1073" s="260"/>
      <c r="O1073" s="260"/>
      <c r="P1073" s="260"/>
      <c r="Q1073" s="260"/>
      <c r="R1073" s="260"/>
      <c r="S1073" s="260"/>
      <c r="T1073" s="260"/>
      <c r="U1073" s="260"/>
      <c r="V1073" s="260"/>
      <c r="W1073" s="260"/>
      <c r="X1073" s="260"/>
      <c r="Y1073" s="260"/>
      <c r="Z1073" s="260"/>
      <c r="AA1073" s="260"/>
      <c r="AB1073" s="260"/>
      <c r="AC1073" s="260"/>
      <c r="AD1073" s="260"/>
      <c r="AE1073" s="260"/>
      <c r="AF1073" s="260"/>
      <c r="AG1073" s="260"/>
      <c r="AH1073" s="260"/>
      <c r="AI1073" s="260"/>
      <c r="AJ1073" s="260"/>
      <c r="AK1073" s="260"/>
      <c r="AL1073" s="260"/>
      <c r="AM1073" s="260"/>
      <c r="BG1073" s="1" t="s">
        <v>322</v>
      </c>
      <c r="BH1073" s="1">
        <v>88</v>
      </c>
      <c r="BI1073" s="1" t="str">
        <f>"ITEM"&amp;BH1073&amp; BG1073 &amp;"="&amp; IF(TRIM($J1073)="","",$J1073)</f>
        <v>ITEM88#KBN3_1=地方公共団体情報システム機構（機構）</v>
      </c>
    </row>
    <row r="1074" spans="1:61" ht="9.75" customHeight="1" thickBot="1">
      <c r="A1074" s="167"/>
      <c r="B1074" s="168"/>
      <c r="C1074" s="168"/>
      <c r="D1074" s="168"/>
      <c r="E1074" s="168"/>
      <c r="F1074" s="168"/>
      <c r="G1074" s="168"/>
      <c r="H1074" s="168"/>
      <c r="I1074" s="169"/>
      <c r="J1074" s="266"/>
      <c r="K1074" s="266"/>
      <c r="L1074" s="266"/>
      <c r="M1074" s="266"/>
      <c r="N1074" s="266"/>
      <c r="O1074" s="266"/>
      <c r="P1074" s="266"/>
      <c r="Q1074" s="266"/>
      <c r="R1074" s="266"/>
      <c r="S1074" s="266"/>
      <c r="T1074" s="266"/>
      <c r="U1074" s="266"/>
      <c r="V1074" s="266"/>
      <c r="W1074" s="266"/>
      <c r="X1074" s="266"/>
      <c r="Y1074" s="266"/>
      <c r="Z1074" s="266"/>
      <c r="AA1074" s="266"/>
      <c r="AB1074" s="266"/>
      <c r="AC1074" s="266"/>
      <c r="AD1074" s="266"/>
      <c r="AE1074" s="266"/>
      <c r="AF1074" s="266"/>
      <c r="AG1074" s="266"/>
      <c r="AH1074" s="266"/>
      <c r="AI1074" s="266"/>
      <c r="AJ1074" s="266"/>
      <c r="AK1074" s="266"/>
      <c r="AL1074" s="266"/>
      <c r="AM1074" s="266"/>
    </row>
    <row r="1075" spans="1:61" ht="10.050000000000001" customHeight="1">
      <c r="A1075" s="257" t="s">
        <v>323</v>
      </c>
      <c r="B1075" s="258"/>
      <c r="C1075" s="258"/>
      <c r="D1075" s="258"/>
      <c r="E1075" s="258"/>
      <c r="F1075" s="258"/>
      <c r="G1075" s="258"/>
      <c r="H1075" s="258"/>
      <c r="I1075" s="259"/>
      <c r="J1075" s="239" t="s">
        <v>736</v>
      </c>
      <c r="K1075" s="239"/>
      <c r="L1075" s="239"/>
      <c r="M1075" s="239"/>
      <c r="N1075" s="239"/>
      <c r="O1075" s="239"/>
      <c r="P1075" s="239"/>
      <c r="Q1075" s="239"/>
      <c r="R1075" s="239"/>
      <c r="S1075" s="239"/>
      <c r="T1075" s="239"/>
      <c r="U1075" s="239"/>
      <c r="V1075" s="239"/>
      <c r="W1075" s="239"/>
      <c r="X1075" s="239"/>
      <c r="Y1075" s="239"/>
      <c r="Z1075" s="239"/>
      <c r="AA1075" s="239"/>
      <c r="AB1075" s="239"/>
      <c r="AC1075" s="239"/>
      <c r="AD1075" s="239"/>
      <c r="AE1075" s="239"/>
      <c r="AF1075" s="239"/>
      <c r="AG1075" s="239"/>
      <c r="AH1075" s="239"/>
      <c r="AI1075" s="239"/>
      <c r="AJ1075" s="239"/>
      <c r="AK1075" s="239"/>
      <c r="AL1075" s="239"/>
      <c r="AM1075" s="239"/>
      <c r="BG1075" s="1" t="s">
        <v>322</v>
      </c>
      <c r="BH1075" s="1">
        <v>89</v>
      </c>
      <c r="BI1075" s="1" t="str">
        <f>"ITEM"&amp;BH1075&amp; BG1075 &amp;"="&amp; IF(TRIM($J1075)="","",$J1075)</f>
        <v>ITEM89#KBN3_1=住基法第３０条の７（都道府県知事から機構への本人確認情報の通知等）</v>
      </c>
    </row>
    <row r="1076" spans="1:61" ht="9.75" customHeight="1">
      <c r="A1076" s="123"/>
      <c r="B1076" s="124"/>
      <c r="C1076" s="124"/>
      <c r="D1076" s="124"/>
      <c r="E1076" s="124"/>
      <c r="F1076" s="124"/>
      <c r="G1076" s="124"/>
      <c r="H1076" s="124"/>
      <c r="I1076" s="125"/>
      <c r="J1076" s="27"/>
      <c r="K1076" s="27"/>
      <c r="L1076" s="27"/>
      <c r="M1076" s="27"/>
      <c r="N1076" s="27"/>
      <c r="O1076" s="27"/>
      <c r="P1076" s="27"/>
      <c r="Q1076" s="27"/>
      <c r="R1076" s="27"/>
      <c r="S1076" s="27"/>
      <c r="T1076" s="27"/>
      <c r="U1076" s="27"/>
      <c r="V1076" s="27"/>
      <c r="W1076" s="27"/>
      <c r="X1076" s="27"/>
      <c r="Y1076" s="27"/>
      <c r="Z1076" s="27"/>
      <c r="AA1076" s="27"/>
      <c r="AB1076" s="27"/>
      <c r="AC1076" s="27"/>
      <c r="AD1076" s="27"/>
      <c r="AE1076" s="27"/>
      <c r="AF1076" s="27"/>
      <c r="AG1076" s="27"/>
      <c r="AH1076" s="27"/>
      <c r="AI1076" s="27"/>
      <c r="AJ1076" s="27"/>
      <c r="AK1076" s="27"/>
      <c r="AL1076" s="27"/>
      <c r="AM1076" s="27"/>
    </row>
    <row r="1077" spans="1:61" ht="10.050000000000001" customHeight="1">
      <c r="A1077" s="120" t="s">
        <v>324</v>
      </c>
      <c r="B1077" s="121"/>
      <c r="C1077" s="121"/>
      <c r="D1077" s="121"/>
      <c r="E1077" s="121"/>
      <c r="F1077" s="121"/>
      <c r="G1077" s="121"/>
      <c r="H1077" s="121"/>
      <c r="I1077" s="122"/>
      <c r="J1077" s="136" t="s">
        <v>737</v>
      </c>
      <c r="K1077" s="126"/>
      <c r="L1077" s="126"/>
      <c r="M1077" s="126"/>
      <c r="N1077" s="126"/>
      <c r="O1077" s="126"/>
      <c r="P1077" s="126"/>
      <c r="Q1077" s="126"/>
      <c r="R1077" s="126"/>
      <c r="S1077" s="126"/>
      <c r="T1077" s="126"/>
      <c r="U1077" s="126"/>
      <c r="V1077" s="126"/>
      <c r="W1077" s="126"/>
      <c r="X1077" s="126"/>
      <c r="Y1077" s="126"/>
      <c r="Z1077" s="126"/>
      <c r="AA1077" s="126"/>
      <c r="AB1077" s="126"/>
      <c r="AC1077" s="126"/>
      <c r="AD1077" s="126"/>
      <c r="AE1077" s="126"/>
      <c r="AF1077" s="126"/>
      <c r="AG1077" s="126"/>
      <c r="AH1077" s="126"/>
      <c r="AI1077" s="126"/>
      <c r="AJ1077" s="126"/>
      <c r="AK1077" s="126"/>
      <c r="AL1077" s="126"/>
      <c r="AM1077" s="127"/>
      <c r="BG1077" s="1" t="s">
        <v>322</v>
      </c>
      <c r="BH1077" s="1">
        <v>90</v>
      </c>
      <c r="BI1077" s="1" t="str">
        <f>"ITEM"&amp;BH1077&amp; BG1077 &amp;"="&amp; IF(TRIM($J1077)="","",$J1077)</f>
        <v xml:space="preserve">ITEM90#KBN3_1=最新の情報に保ち、誤情報（旧情報）の提供を防ぐため、大阪府知事より受領した本人確認情報を元に機構保存本人確認情報ファイルを更新する。 </v>
      </c>
    </row>
    <row r="1078" spans="1:61" ht="9.75" customHeight="1">
      <c r="A1078" s="141"/>
      <c r="B1078" s="142"/>
      <c r="C1078" s="142"/>
      <c r="D1078" s="142"/>
      <c r="E1078" s="142"/>
      <c r="F1078" s="142"/>
      <c r="G1078" s="142"/>
      <c r="H1078" s="142"/>
      <c r="I1078" s="143"/>
      <c r="J1078" s="150"/>
      <c r="K1078" s="151"/>
      <c r="L1078" s="151"/>
      <c r="M1078" s="151"/>
      <c r="N1078" s="151"/>
      <c r="O1078" s="151"/>
      <c r="P1078" s="151"/>
      <c r="Q1078" s="151"/>
      <c r="R1078" s="151"/>
      <c r="S1078" s="151"/>
      <c r="T1078" s="151"/>
      <c r="U1078" s="151"/>
      <c r="V1078" s="151"/>
      <c r="W1078" s="151"/>
      <c r="X1078" s="151"/>
      <c r="Y1078" s="151"/>
      <c r="Z1078" s="151"/>
      <c r="AA1078" s="151"/>
      <c r="AB1078" s="151"/>
      <c r="AC1078" s="151"/>
      <c r="AD1078" s="151"/>
      <c r="AE1078" s="151"/>
      <c r="AF1078" s="151"/>
      <c r="AG1078" s="151"/>
      <c r="AH1078" s="151"/>
      <c r="AI1078" s="151"/>
      <c r="AJ1078" s="151"/>
      <c r="AK1078" s="151"/>
      <c r="AL1078" s="151"/>
      <c r="AM1078" s="152"/>
      <c r="BH1078" s="1" t="s">
        <v>28</v>
      </c>
    </row>
    <row r="1079" spans="1:61" ht="9.75" customHeight="1">
      <c r="A1079" s="123"/>
      <c r="B1079" s="124"/>
      <c r="C1079" s="124"/>
      <c r="D1079" s="124"/>
      <c r="E1079" s="124"/>
      <c r="F1079" s="124"/>
      <c r="G1079" s="124"/>
      <c r="H1079" s="124"/>
      <c r="I1079" s="125"/>
      <c r="J1079" s="137"/>
      <c r="K1079" s="128"/>
      <c r="L1079" s="128"/>
      <c r="M1079" s="128"/>
      <c r="N1079" s="128"/>
      <c r="O1079" s="128"/>
      <c r="P1079" s="128"/>
      <c r="Q1079" s="128"/>
      <c r="R1079" s="128"/>
      <c r="S1079" s="128"/>
      <c r="T1079" s="128"/>
      <c r="U1079" s="128"/>
      <c r="V1079" s="128"/>
      <c r="W1079" s="128"/>
      <c r="X1079" s="128"/>
      <c r="Y1079" s="128"/>
      <c r="Z1079" s="128"/>
      <c r="AA1079" s="128"/>
      <c r="AB1079" s="128"/>
      <c r="AC1079" s="128"/>
      <c r="AD1079" s="128"/>
      <c r="AE1079" s="128"/>
      <c r="AF1079" s="128"/>
      <c r="AG1079" s="128"/>
      <c r="AH1079" s="128"/>
      <c r="AI1079" s="128"/>
      <c r="AJ1079" s="128"/>
      <c r="AK1079" s="128"/>
      <c r="AL1079" s="128"/>
      <c r="AM1079" s="129"/>
      <c r="BH1079" s="1" t="s">
        <v>28</v>
      </c>
    </row>
    <row r="1080" spans="1:61" ht="10.050000000000001" customHeight="1">
      <c r="A1080" s="120" t="s">
        <v>325</v>
      </c>
      <c r="B1080" s="121"/>
      <c r="C1080" s="121"/>
      <c r="D1080" s="121"/>
      <c r="E1080" s="121"/>
      <c r="F1080" s="121"/>
      <c r="G1080" s="121"/>
      <c r="H1080" s="121"/>
      <c r="I1080" s="122"/>
      <c r="J1080" s="27" t="s">
        <v>1278</v>
      </c>
      <c r="K1080" s="27"/>
      <c r="L1080" s="27"/>
      <c r="M1080" s="27"/>
      <c r="N1080" s="27"/>
      <c r="O1080" s="27"/>
      <c r="P1080" s="27"/>
      <c r="Q1080" s="27"/>
      <c r="R1080" s="27"/>
      <c r="S1080" s="27"/>
      <c r="T1080" s="27"/>
      <c r="U1080" s="27"/>
      <c r="V1080" s="27"/>
      <c r="W1080" s="27"/>
      <c r="X1080" s="27"/>
      <c r="Y1080" s="27"/>
      <c r="Z1080" s="27"/>
      <c r="AA1080" s="27"/>
      <c r="AB1080" s="27"/>
      <c r="AC1080" s="27"/>
      <c r="AD1080" s="27"/>
      <c r="AE1080" s="27"/>
      <c r="AF1080" s="27"/>
      <c r="AG1080" s="27"/>
      <c r="AH1080" s="27"/>
      <c r="AI1080" s="27"/>
      <c r="AJ1080" s="27"/>
      <c r="AK1080" s="27"/>
      <c r="AL1080" s="27"/>
      <c r="AM1080" s="27"/>
      <c r="BG1080" s="1" t="s">
        <v>322</v>
      </c>
      <c r="BH1080" s="1">
        <v>91</v>
      </c>
      <c r="BI1080" s="1" t="str">
        <f>"ITEM"&amp;BH1080&amp; BG1080 &amp;"="&amp; IF(TRIM($J1080)="","",$J1080)</f>
        <v>ITEM91#KBN3_1=住民票コード、氏名、氏名の振り仮名、生年月日、性別、住所、個人番号、異動事由、異動年月日</v>
      </c>
    </row>
    <row r="1081" spans="1:61" ht="9.75" customHeight="1">
      <c r="A1081" s="123"/>
      <c r="B1081" s="124"/>
      <c r="C1081" s="124"/>
      <c r="D1081" s="124"/>
      <c r="E1081" s="124"/>
      <c r="F1081" s="124"/>
      <c r="G1081" s="124"/>
      <c r="H1081" s="124"/>
      <c r="I1081" s="125"/>
      <c r="J1081" s="27"/>
      <c r="K1081" s="27"/>
      <c r="L1081" s="27"/>
      <c r="M1081" s="27"/>
      <c r="N1081" s="27"/>
      <c r="O1081" s="27"/>
      <c r="P1081" s="27"/>
      <c r="Q1081" s="27"/>
      <c r="R1081" s="27"/>
      <c r="S1081" s="27"/>
      <c r="T1081" s="27"/>
      <c r="U1081" s="27"/>
      <c r="V1081" s="27"/>
      <c r="W1081" s="27"/>
      <c r="X1081" s="27"/>
      <c r="Y1081" s="27"/>
      <c r="Z1081" s="27"/>
      <c r="AA1081" s="27"/>
      <c r="AB1081" s="27"/>
      <c r="AC1081" s="27"/>
      <c r="AD1081" s="27"/>
      <c r="AE1081" s="27"/>
      <c r="AF1081" s="27"/>
      <c r="AG1081" s="27"/>
      <c r="AH1081" s="27"/>
      <c r="AI1081" s="27"/>
      <c r="AJ1081" s="27"/>
      <c r="AK1081" s="27"/>
      <c r="AL1081" s="27"/>
      <c r="AM1081" s="27"/>
    </row>
    <row r="1082" spans="1:61" ht="9.75" customHeight="1">
      <c r="A1082" s="120" t="s">
        <v>326</v>
      </c>
      <c r="B1082" s="121"/>
      <c r="C1082" s="121"/>
      <c r="D1082" s="121"/>
      <c r="E1082" s="121"/>
      <c r="F1082" s="121"/>
      <c r="G1082" s="121"/>
      <c r="H1082" s="121"/>
      <c r="I1082" s="122"/>
      <c r="J1082" s="158"/>
      <c r="K1082" s="154"/>
      <c r="L1082" s="154"/>
      <c r="M1082" s="154"/>
      <c r="N1082" s="154"/>
      <c r="O1082" s="154"/>
      <c r="P1082" s="154"/>
      <c r="Q1082" s="154"/>
      <c r="R1082" s="154"/>
      <c r="S1082" s="154"/>
      <c r="T1082" s="154"/>
      <c r="U1082" s="154"/>
      <c r="V1082" s="154" t="s">
        <v>36</v>
      </c>
      <c r="W1082" s="154"/>
      <c r="X1082" s="154"/>
      <c r="Y1082" s="154"/>
      <c r="Z1082" s="154"/>
      <c r="AA1082" s="154"/>
      <c r="AB1082" s="154"/>
      <c r="AC1082" s="154"/>
      <c r="AD1082" s="154"/>
      <c r="AE1082" s="154"/>
      <c r="AF1082" s="154"/>
      <c r="AG1082" s="154"/>
      <c r="AH1082" s="154"/>
      <c r="AI1082" s="154"/>
      <c r="AJ1082" s="154"/>
      <c r="AK1082" s="154"/>
      <c r="AL1082" s="154"/>
      <c r="AM1082" s="155"/>
      <c r="BE1082" s="1" t="str">
        <f ca="1">MID(CELL("address",$CB$2),2,2)</f>
        <v>CB</v>
      </c>
      <c r="BF1082" s="1">
        <f>IF(TRIM($K1084)="","",IF(ISERROR(MATCH($K1084,$CB$3:$CB$7,0)),"INPUT_ERROR",MATCH($K1084,$CB$3:$CB$7,0)))</f>
        <v>5</v>
      </c>
      <c r="BG1082" s="1" t="s">
        <v>322</v>
      </c>
      <c r="BH1082" s="1">
        <v>92</v>
      </c>
      <c r="BI1082" s="1" t="str">
        <f>"ITEM"&amp;BH1082&amp; BG1082 &amp;"="&amp; BF1082</f>
        <v>ITEM92#KBN3_1=5</v>
      </c>
    </row>
    <row r="1083" spans="1:61" ht="9.75" customHeight="1">
      <c r="A1083" s="141"/>
      <c r="B1083" s="142"/>
      <c r="C1083" s="142"/>
      <c r="D1083" s="142"/>
      <c r="E1083" s="142"/>
      <c r="F1083" s="142"/>
      <c r="G1083" s="142"/>
      <c r="H1083" s="142"/>
      <c r="I1083" s="143"/>
      <c r="J1083" s="189"/>
      <c r="K1083" s="82"/>
      <c r="L1083" s="82"/>
      <c r="M1083" s="82"/>
      <c r="N1083" s="82"/>
      <c r="O1083" s="82"/>
      <c r="P1083" s="82"/>
      <c r="Q1083" s="82"/>
      <c r="R1083" s="82"/>
      <c r="S1083" s="82"/>
      <c r="T1083" s="82"/>
      <c r="U1083" s="82"/>
      <c r="V1083" s="82" t="s">
        <v>163</v>
      </c>
      <c r="W1083" s="82"/>
      <c r="X1083" s="82"/>
      <c r="Y1083" s="82"/>
      <c r="Z1083" s="82"/>
      <c r="AA1083" s="82"/>
      <c r="AB1083" s="82"/>
      <c r="AC1083" s="82"/>
      <c r="AD1083" s="82"/>
      <c r="AE1083" s="82"/>
      <c r="AF1083" s="82"/>
      <c r="AG1083" s="82"/>
      <c r="AH1083" s="82"/>
      <c r="AI1083" s="82"/>
      <c r="AJ1083" s="82"/>
      <c r="AK1083" s="82"/>
      <c r="AL1083" s="82"/>
      <c r="AM1083" s="138"/>
      <c r="BH1083" s="1" t="s">
        <v>28</v>
      </c>
    </row>
    <row r="1084" spans="1:61" ht="10.050000000000001" customHeight="1">
      <c r="A1084" s="141"/>
      <c r="B1084" s="142"/>
      <c r="C1084" s="142"/>
      <c r="D1084" s="142"/>
      <c r="E1084" s="142"/>
      <c r="F1084" s="142"/>
      <c r="G1084" s="142"/>
      <c r="H1084" s="142"/>
      <c r="I1084" s="143"/>
      <c r="J1084" s="144" t="s">
        <v>37</v>
      </c>
      <c r="K1084" s="145" t="s">
        <v>708</v>
      </c>
      <c r="L1084" s="145"/>
      <c r="M1084" s="145"/>
      <c r="N1084" s="145"/>
      <c r="O1084" s="145"/>
      <c r="P1084" s="145"/>
      <c r="Q1084" s="145"/>
      <c r="R1084" s="145"/>
      <c r="S1084" s="145"/>
      <c r="T1084" s="82" t="s">
        <v>38</v>
      </c>
      <c r="U1084" s="82"/>
      <c r="V1084" s="82" t="s">
        <v>253</v>
      </c>
      <c r="W1084" s="82"/>
      <c r="X1084" s="82"/>
      <c r="Y1084" s="82"/>
      <c r="Z1084" s="82"/>
      <c r="AA1084" s="82"/>
      <c r="AB1084" s="82"/>
      <c r="AC1084" s="82"/>
      <c r="AD1084" s="82"/>
      <c r="AE1084" s="82"/>
      <c r="AF1084" s="82"/>
      <c r="AG1084" s="82"/>
      <c r="AH1084" s="82"/>
      <c r="AI1084" s="82"/>
      <c r="AJ1084" s="82"/>
      <c r="AK1084" s="82"/>
      <c r="AL1084" s="82"/>
      <c r="AM1084" s="138"/>
      <c r="BH1084" s="1" t="s">
        <v>28</v>
      </c>
    </row>
    <row r="1085" spans="1:61" ht="9.75" customHeight="1">
      <c r="A1085" s="141"/>
      <c r="B1085" s="142"/>
      <c r="C1085" s="142"/>
      <c r="D1085" s="142"/>
      <c r="E1085" s="142"/>
      <c r="F1085" s="142"/>
      <c r="G1085" s="142"/>
      <c r="H1085" s="142"/>
      <c r="I1085" s="143"/>
      <c r="J1085" s="144"/>
      <c r="K1085" s="145"/>
      <c r="L1085" s="145"/>
      <c r="M1085" s="145"/>
      <c r="N1085" s="145"/>
      <c r="O1085" s="145"/>
      <c r="P1085" s="145"/>
      <c r="Q1085" s="145"/>
      <c r="R1085" s="145"/>
      <c r="S1085" s="145"/>
      <c r="T1085" s="82"/>
      <c r="U1085" s="82"/>
      <c r="V1085" s="82" t="s">
        <v>327</v>
      </c>
      <c r="W1085" s="82"/>
      <c r="X1085" s="82"/>
      <c r="Y1085" s="82"/>
      <c r="Z1085" s="82"/>
      <c r="AA1085" s="82"/>
      <c r="AB1085" s="82"/>
      <c r="AC1085" s="82"/>
      <c r="AD1085" s="82"/>
      <c r="AE1085" s="82"/>
      <c r="AF1085" s="82"/>
      <c r="AG1085" s="82"/>
      <c r="AH1085" s="82"/>
      <c r="AI1085" s="82"/>
      <c r="AJ1085" s="82"/>
      <c r="AK1085" s="82"/>
      <c r="AL1085" s="82"/>
      <c r="AM1085" s="138"/>
      <c r="BH1085" s="1" t="s">
        <v>28</v>
      </c>
    </row>
    <row r="1086" spans="1:61" ht="9.75" customHeight="1">
      <c r="A1086" s="141"/>
      <c r="B1086" s="142"/>
      <c r="C1086" s="142"/>
      <c r="D1086" s="142"/>
      <c r="E1086" s="142"/>
      <c r="F1086" s="142"/>
      <c r="G1086" s="142"/>
      <c r="H1086" s="142"/>
      <c r="I1086" s="143"/>
      <c r="J1086" s="189"/>
      <c r="K1086" s="82"/>
      <c r="L1086" s="82"/>
      <c r="M1086" s="82"/>
      <c r="N1086" s="82"/>
      <c r="O1086" s="82"/>
      <c r="P1086" s="82"/>
      <c r="Q1086" s="82"/>
      <c r="R1086" s="82"/>
      <c r="S1086" s="82"/>
      <c r="T1086" s="82"/>
      <c r="U1086" s="82"/>
      <c r="V1086" s="82" t="s">
        <v>166</v>
      </c>
      <c r="W1086" s="82"/>
      <c r="X1086" s="82"/>
      <c r="Y1086" s="82"/>
      <c r="Z1086" s="82"/>
      <c r="AA1086" s="82"/>
      <c r="AB1086" s="82"/>
      <c r="AC1086" s="82"/>
      <c r="AD1086" s="82"/>
      <c r="AE1086" s="82"/>
      <c r="AF1086" s="82"/>
      <c r="AG1086" s="82"/>
      <c r="AH1086" s="82"/>
      <c r="AI1086" s="82"/>
      <c r="AJ1086" s="82"/>
      <c r="AK1086" s="82"/>
      <c r="AL1086" s="82"/>
      <c r="AM1086" s="138"/>
      <c r="BH1086" s="1" t="s">
        <v>28</v>
      </c>
    </row>
    <row r="1087" spans="1:61" ht="9.75" customHeight="1">
      <c r="A1087" s="141"/>
      <c r="B1087" s="142"/>
      <c r="C1087" s="142"/>
      <c r="D1087" s="142"/>
      <c r="E1087" s="142"/>
      <c r="F1087" s="142"/>
      <c r="G1087" s="142"/>
      <c r="H1087" s="142"/>
      <c r="I1087" s="143"/>
      <c r="J1087" s="157"/>
      <c r="K1087" s="98"/>
      <c r="L1087" s="98"/>
      <c r="M1087" s="98"/>
      <c r="N1087" s="98"/>
      <c r="O1087" s="98"/>
      <c r="P1087" s="98"/>
      <c r="Q1087" s="98"/>
      <c r="R1087" s="98"/>
      <c r="S1087" s="98"/>
      <c r="T1087" s="98"/>
      <c r="U1087" s="98"/>
      <c r="V1087" s="98" t="s">
        <v>256</v>
      </c>
      <c r="W1087" s="98"/>
      <c r="X1087" s="98"/>
      <c r="Y1087" s="98"/>
      <c r="Z1087" s="98"/>
      <c r="AA1087" s="98"/>
      <c r="AB1087" s="98"/>
      <c r="AC1087" s="98"/>
      <c r="AD1087" s="98"/>
      <c r="AE1087" s="98"/>
      <c r="AF1087" s="98"/>
      <c r="AG1087" s="98"/>
      <c r="AH1087" s="98"/>
      <c r="AI1087" s="98"/>
      <c r="AJ1087" s="98"/>
      <c r="AK1087" s="98"/>
      <c r="AL1087" s="98"/>
      <c r="AM1087" s="156"/>
      <c r="BH1087" s="1" t="s">
        <v>28</v>
      </c>
    </row>
    <row r="1088" spans="1:61" ht="10.050000000000001" customHeight="1">
      <c r="A1088" s="120" t="s">
        <v>328</v>
      </c>
      <c r="B1088" s="121"/>
      <c r="C1088" s="121"/>
      <c r="D1088" s="121"/>
      <c r="E1088" s="121"/>
      <c r="F1088" s="121"/>
      <c r="G1088" s="121"/>
      <c r="H1088" s="121"/>
      <c r="I1088" s="122"/>
      <c r="J1088" s="136" t="s">
        <v>729</v>
      </c>
      <c r="K1088" s="126"/>
      <c r="L1088" s="126"/>
      <c r="M1088" s="126"/>
      <c r="N1088" s="126"/>
      <c r="O1088" s="126"/>
      <c r="P1088" s="126"/>
      <c r="Q1088" s="126"/>
      <c r="R1088" s="126"/>
      <c r="S1088" s="126"/>
      <c r="T1088" s="126"/>
      <c r="U1088" s="126"/>
      <c r="V1088" s="126"/>
      <c r="W1088" s="126"/>
      <c r="X1088" s="126"/>
      <c r="Y1088" s="126"/>
      <c r="Z1088" s="126"/>
      <c r="AA1088" s="126"/>
      <c r="AB1088" s="126"/>
      <c r="AC1088" s="126"/>
      <c r="AD1088" s="126"/>
      <c r="AE1088" s="126"/>
      <c r="AF1088" s="126"/>
      <c r="AG1088" s="126"/>
      <c r="AH1088" s="126"/>
      <c r="AI1088" s="126"/>
      <c r="AJ1088" s="126"/>
      <c r="AK1088" s="126"/>
      <c r="AL1088" s="126"/>
      <c r="AM1088" s="127"/>
      <c r="BG1088" s="1" t="s">
        <v>322</v>
      </c>
      <c r="BH1088" s="1">
        <v>93</v>
      </c>
      <c r="BI1088" s="1" t="str">
        <f>"ITEM"&amp;BH1088&amp; BG1088 &amp;"="&amp; IF(TRIM($J1088)="","",$J1088)</f>
        <v>ITEM93#KBN3_1=「２．③対象となる本人の範囲」と同上</v>
      </c>
    </row>
    <row r="1089" spans="1:61" ht="9.75" customHeight="1">
      <c r="A1089" s="141"/>
      <c r="B1089" s="142"/>
      <c r="C1089" s="142"/>
      <c r="D1089" s="142"/>
      <c r="E1089" s="142"/>
      <c r="F1089" s="142"/>
      <c r="G1089" s="142"/>
      <c r="H1089" s="142"/>
      <c r="I1089" s="143"/>
      <c r="J1089" s="150"/>
      <c r="K1089" s="151"/>
      <c r="L1089" s="151"/>
      <c r="M1089" s="151"/>
      <c r="N1089" s="151"/>
      <c r="O1089" s="151"/>
      <c r="P1089" s="151"/>
      <c r="Q1089" s="151"/>
      <c r="R1089" s="151"/>
      <c r="S1089" s="151"/>
      <c r="T1089" s="151"/>
      <c r="U1089" s="151"/>
      <c r="V1089" s="151"/>
      <c r="W1089" s="151"/>
      <c r="X1089" s="151"/>
      <c r="Y1089" s="151"/>
      <c r="Z1089" s="151"/>
      <c r="AA1089" s="151"/>
      <c r="AB1089" s="151"/>
      <c r="AC1089" s="151"/>
      <c r="AD1089" s="151"/>
      <c r="AE1089" s="151"/>
      <c r="AF1089" s="151"/>
      <c r="AG1089" s="151"/>
      <c r="AH1089" s="151"/>
      <c r="AI1089" s="151"/>
      <c r="AJ1089" s="151"/>
      <c r="AK1089" s="151"/>
      <c r="AL1089" s="151"/>
      <c r="AM1089" s="152"/>
    </row>
    <row r="1090" spans="1:61" ht="9.75" customHeight="1">
      <c r="A1090" s="123"/>
      <c r="B1090" s="124"/>
      <c r="C1090" s="124"/>
      <c r="D1090" s="124"/>
      <c r="E1090" s="124"/>
      <c r="F1090" s="124"/>
      <c r="G1090" s="124"/>
      <c r="H1090" s="124"/>
      <c r="I1090" s="125"/>
      <c r="J1090" s="150"/>
      <c r="K1090" s="151"/>
      <c r="L1090" s="151"/>
      <c r="M1090" s="151"/>
      <c r="N1090" s="151"/>
      <c r="O1090" s="151"/>
      <c r="P1090" s="151"/>
      <c r="Q1090" s="151"/>
      <c r="R1090" s="151"/>
      <c r="S1090" s="151"/>
      <c r="T1090" s="151"/>
      <c r="U1090" s="151"/>
      <c r="V1090" s="151"/>
      <c r="W1090" s="151"/>
      <c r="X1090" s="151"/>
      <c r="Y1090" s="151"/>
      <c r="Z1090" s="151"/>
      <c r="AA1090" s="151"/>
      <c r="AB1090" s="151"/>
      <c r="AC1090" s="151"/>
      <c r="AD1090" s="151"/>
      <c r="AE1090" s="151"/>
      <c r="AF1090" s="151"/>
      <c r="AG1090" s="151"/>
      <c r="AH1090" s="151"/>
      <c r="AI1090" s="151"/>
      <c r="AJ1090" s="151"/>
      <c r="AK1090" s="151"/>
      <c r="AL1090" s="151"/>
      <c r="AM1090" s="152"/>
    </row>
    <row r="1091" spans="1:61" ht="9.75" customHeight="1">
      <c r="A1091" s="120" t="s">
        <v>329</v>
      </c>
      <c r="B1091" s="121"/>
      <c r="C1091" s="121"/>
      <c r="D1091" s="121"/>
      <c r="E1091" s="121"/>
      <c r="F1091" s="121"/>
      <c r="G1091" s="121"/>
      <c r="H1091" s="121"/>
      <c r="I1091" s="122"/>
      <c r="J1091" s="216" t="s">
        <v>37</v>
      </c>
      <c r="K1091" s="217"/>
      <c r="L1091" s="154" t="s">
        <v>53</v>
      </c>
      <c r="M1091" s="154"/>
      <c r="N1091" s="154"/>
      <c r="O1091" s="154"/>
      <c r="P1091" s="154"/>
      <c r="Q1091" s="154"/>
      <c r="R1091" s="154"/>
      <c r="S1091" s="154"/>
      <c r="T1091" s="154"/>
      <c r="U1091" s="154"/>
      <c r="V1091" s="154"/>
      <c r="W1091" s="154"/>
      <c r="X1091" s="221" t="s">
        <v>37</v>
      </c>
      <c r="Y1091" s="217"/>
      <c r="Z1091" s="154" t="s">
        <v>330</v>
      </c>
      <c r="AA1091" s="154"/>
      <c r="AB1091" s="154"/>
      <c r="AC1091" s="154"/>
      <c r="AD1091" s="154"/>
      <c r="AE1091" s="154"/>
      <c r="AF1091" s="154"/>
      <c r="AG1091" s="154"/>
      <c r="AH1091" s="154"/>
      <c r="AI1091" s="154"/>
      <c r="AJ1091" s="154"/>
      <c r="AK1091" s="154"/>
      <c r="AL1091" s="154"/>
      <c r="AM1091" s="155"/>
      <c r="BF1091" s="1" t="b">
        <f>IF($K1091="○",TRUE,IF($K1091="",FALSE,"INPUT_ERROR"))</f>
        <v>0</v>
      </c>
      <c r="BG1091" s="1" t="s">
        <v>322</v>
      </c>
      <c r="BH1091" s="1">
        <v>94</v>
      </c>
      <c r="BI1091" s="1" t="str">
        <f t="shared" ref="BI1091:BI1097" si="22">"ITEM"&amp;BH1091&amp; BG1091 &amp;"="&amp; BF1091</f>
        <v>ITEM94#KBN3_1=FALSE</v>
      </c>
    </row>
    <row r="1092" spans="1:61" ht="9.75" customHeight="1">
      <c r="A1092" s="141"/>
      <c r="B1092" s="142"/>
      <c r="C1092" s="142"/>
      <c r="D1092" s="142"/>
      <c r="E1092" s="142"/>
      <c r="F1092" s="142"/>
      <c r="G1092" s="142"/>
      <c r="H1092" s="142"/>
      <c r="I1092" s="143"/>
      <c r="J1092" s="144"/>
      <c r="K1092" s="159"/>
      <c r="L1092" s="82"/>
      <c r="M1092" s="82"/>
      <c r="N1092" s="82"/>
      <c r="O1092" s="82"/>
      <c r="P1092" s="82"/>
      <c r="Q1092" s="82"/>
      <c r="R1092" s="82"/>
      <c r="S1092" s="82"/>
      <c r="T1092" s="82"/>
      <c r="U1092" s="82"/>
      <c r="V1092" s="82"/>
      <c r="W1092" s="82"/>
      <c r="X1092" s="160"/>
      <c r="Y1092" s="159"/>
      <c r="Z1092" s="82"/>
      <c r="AA1092" s="82"/>
      <c r="AB1092" s="82"/>
      <c r="AC1092" s="82"/>
      <c r="AD1092" s="82"/>
      <c r="AE1092" s="82"/>
      <c r="AF1092" s="82"/>
      <c r="AG1092" s="82"/>
      <c r="AH1092" s="82"/>
      <c r="AI1092" s="82"/>
      <c r="AJ1092" s="82"/>
      <c r="AK1092" s="82"/>
      <c r="AL1092" s="82"/>
      <c r="AM1092" s="138"/>
      <c r="BF1092" s="1" t="b">
        <f>IF($Y1091="○",TRUE,IF($Y1091="",FALSE,"INPUT_ERROR"))</f>
        <v>0</v>
      </c>
      <c r="BG1092" s="1" t="s">
        <v>322</v>
      </c>
      <c r="BH1092" s="1">
        <v>95</v>
      </c>
      <c r="BI1092" s="1" t="str">
        <f t="shared" si="22"/>
        <v>ITEM95#KBN3_1=FALSE</v>
      </c>
    </row>
    <row r="1093" spans="1:61" ht="9.75" customHeight="1">
      <c r="A1093" s="141"/>
      <c r="B1093" s="142"/>
      <c r="C1093" s="142"/>
      <c r="D1093" s="142"/>
      <c r="E1093" s="142"/>
      <c r="F1093" s="142"/>
      <c r="G1093" s="142"/>
      <c r="H1093" s="142"/>
      <c r="I1093" s="143"/>
      <c r="J1093" s="144" t="s">
        <v>37</v>
      </c>
      <c r="K1093" s="159"/>
      <c r="L1093" s="82" t="s">
        <v>331</v>
      </c>
      <c r="M1093" s="82"/>
      <c r="N1093" s="82"/>
      <c r="O1093" s="82"/>
      <c r="P1093" s="82"/>
      <c r="Q1093" s="82"/>
      <c r="R1093" s="82"/>
      <c r="S1093" s="82"/>
      <c r="T1093" s="82"/>
      <c r="U1093" s="82"/>
      <c r="V1093" s="82"/>
      <c r="W1093" s="82"/>
      <c r="X1093" s="160" t="s">
        <v>37</v>
      </c>
      <c r="Y1093" s="159"/>
      <c r="Z1093" s="82" t="s">
        <v>264</v>
      </c>
      <c r="AA1093" s="82"/>
      <c r="AB1093" s="82"/>
      <c r="AC1093" s="82"/>
      <c r="AD1093" s="82"/>
      <c r="AE1093" s="82"/>
      <c r="AF1093" s="82"/>
      <c r="AG1093" s="82"/>
      <c r="AH1093" s="82"/>
      <c r="AI1093" s="82"/>
      <c r="AJ1093" s="82"/>
      <c r="AK1093" s="82"/>
      <c r="AL1093" s="82"/>
      <c r="AM1093" s="138"/>
      <c r="BF1093" s="1" t="b">
        <f>IF($K1093="○",TRUE,IF($K1093="",FALSE,"INPUT_ERROR"))</f>
        <v>0</v>
      </c>
      <c r="BG1093" s="1" t="s">
        <v>322</v>
      </c>
      <c r="BH1093" s="1">
        <v>96</v>
      </c>
      <c r="BI1093" s="1" t="str">
        <f t="shared" si="22"/>
        <v>ITEM96#KBN3_1=FALSE</v>
      </c>
    </row>
    <row r="1094" spans="1:61" ht="9.75" customHeight="1">
      <c r="A1094" s="141"/>
      <c r="B1094" s="142"/>
      <c r="C1094" s="142"/>
      <c r="D1094" s="142"/>
      <c r="E1094" s="142"/>
      <c r="F1094" s="142"/>
      <c r="G1094" s="142"/>
      <c r="H1094" s="142"/>
      <c r="I1094" s="143"/>
      <c r="J1094" s="144"/>
      <c r="K1094" s="159"/>
      <c r="L1094" s="82"/>
      <c r="M1094" s="82"/>
      <c r="N1094" s="82"/>
      <c r="O1094" s="82"/>
      <c r="P1094" s="82"/>
      <c r="Q1094" s="82"/>
      <c r="R1094" s="82"/>
      <c r="S1094" s="82"/>
      <c r="T1094" s="82"/>
      <c r="U1094" s="82"/>
      <c r="V1094" s="82"/>
      <c r="W1094" s="82"/>
      <c r="X1094" s="160"/>
      <c r="Y1094" s="159"/>
      <c r="Z1094" s="82"/>
      <c r="AA1094" s="82"/>
      <c r="AB1094" s="82"/>
      <c r="AC1094" s="82"/>
      <c r="AD1094" s="82"/>
      <c r="AE1094" s="82"/>
      <c r="AF1094" s="82"/>
      <c r="AG1094" s="82"/>
      <c r="AH1094" s="82"/>
      <c r="AI1094" s="82"/>
      <c r="AJ1094" s="82"/>
      <c r="AK1094" s="82"/>
      <c r="AL1094" s="82"/>
      <c r="AM1094" s="138"/>
      <c r="BF1094" s="1" t="b">
        <f>IF($Y1093="○",TRUE,IF($Y1093="",FALSE,"INPUT_ERROR"))</f>
        <v>0</v>
      </c>
      <c r="BG1094" s="1" t="s">
        <v>322</v>
      </c>
      <c r="BH1094" s="1">
        <v>97</v>
      </c>
      <c r="BI1094" s="1" t="str">
        <f t="shared" si="22"/>
        <v>ITEM97#KBN3_1=FALSE</v>
      </c>
    </row>
    <row r="1095" spans="1:61" ht="9.75" customHeight="1">
      <c r="A1095" s="141"/>
      <c r="B1095" s="142"/>
      <c r="C1095" s="142"/>
      <c r="D1095" s="142"/>
      <c r="E1095" s="142"/>
      <c r="F1095" s="142"/>
      <c r="G1095" s="142"/>
      <c r="H1095" s="142"/>
      <c r="I1095" s="143"/>
      <c r="J1095" s="144" t="s">
        <v>37</v>
      </c>
      <c r="K1095" s="159"/>
      <c r="L1095" s="82" t="s">
        <v>214</v>
      </c>
      <c r="M1095" s="82"/>
      <c r="N1095" s="82"/>
      <c r="O1095" s="82"/>
      <c r="P1095" s="82"/>
      <c r="Q1095" s="82"/>
      <c r="R1095" s="82"/>
      <c r="S1095" s="82"/>
      <c r="T1095" s="82"/>
      <c r="U1095" s="82"/>
      <c r="V1095" s="82"/>
      <c r="W1095" s="82"/>
      <c r="X1095" s="160" t="s">
        <v>37</v>
      </c>
      <c r="Y1095" s="159"/>
      <c r="Z1095" s="82" t="s">
        <v>332</v>
      </c>
      <c r="AA1095" s="82"/>
      <c r="AB1095" s="82"/>
      <c r="AC1095" s="82"/>
      <c r="AD1095" s="82"/>
      <c r="AE1095" s="82"/>
      <c r="AF1095" s="82"/>
      <c r="AG1095" s="82"/>
      <c r="AH1095" s="82"/>
      <c r="AI1095" s="82"/>
      <c r="AJ1095" s="82"/>
      <c r="AK1095" s="82"/>
      <c r="AL1095" s="82"/>
      <c r="AM1095" s="138"/>
      <c r="BF1095" s="1" t="b">
        <f>IF($K1095="○",TRUE,IF($K1095="",FALSE,"INPUT_ERROR"))</f>
        <v>0</v>
      </c>
      <c r="BG1095" s="1" t="s">
        <v>322</v>
      </c>
      <c r="BH1095" s="1">
        <v>98</v>
      </c>
      <c r="BI1095" s="1" t="str">
        <f t="shared" si="22"/>
        <v>ITEM98#KBN3_1=FALSE</v>
      </c>
    </row>
    <row r="1096" spans="1:61" ht="9.75" customHeight="1">
      <c r="A1096" s="141"/>
      <c r="B1096" s="142"/>
      <c r="C1096" s="142"/>
      <c r="D1096" s="142"/>
      <c r="E1096" s="142"/>
      <c r="F1096" s="142"/>
      <c r="G1096" s="142"/>
      <c r="H1096" s="142"/>
      <c r="I1096" s="143"/>
      <c r="J1096" s="144"/>
      <c r="K1096" s="159"/>
      <c r="L1096" s="82"/>
      <c r="M1096" s="82"/>
      <c r="N1096" s="82"/>
      <c r="O1096" s="82"/>
      <c r="P1096" s="82"/>
      <c r="Q1096" s="82"/>
      <c r="R1096" s="82"/>
      <c r="S1096" s="82"/>
      <c r="T1096" s="82"/>
      <c r="U1096" s="82"/>
      <c r="V1096" s="82"/>
      <c r="W1096" s="82"/>
      <c r="X1096" s="160"/>
      <c r="Y1096" s="159"/>
      <c r="Z1096" s="82"/>
      <c r="AA1096" s="82"/>
      <c r="AB1096" s="82"/>
      <c r="AC1096" s="82"/>
      <c r="AD1096" s="82"/>
      <c r="AE1096" s="82"/>
      <c r="AF1096" s="82"/>
      <c r="AG1096" s="82"/>
      <c r="AH1096" s="82"/>
      <c r="AI1096" s="82"/>
      <c r="AJ1096" s="82"/>
      <c r="AK1096" s="82"/>
      <c r="AL1096" s="82"/>
      <c r="AM1096" s="138"/>
      <c r="BF1096" s="1" t="b">
        <f>IF($Y1095="○",TRUE,IF($Y1095="",FALSE,"INPUT_ERROR"))</f>
        <v>0</v>
      </c>
      <c r="BG1096" s="1" t="s">
        <v>322</v>
      </c>
      <c r="BH1096" s="1">
        <v>99</v>
      </c>
      <c r="BI1096" s="1" t="str">
        <f t="shared" si="22"/>
        <v>ITEM99#KBN3_1=FALSE</v>
      </c>
    </row>
    <row r="1097" spans="1:61" ht="10.050000000000001" customHeight="1">
      <c r="A1097" s="141"/>
      <c r="B1097" s="142"/>
      <c r="C1097" s="142"/>
      <c r="D1097" s="142"/>
      <c r="E1097" s="142"/>
      <c r="F1097" s="142"/>
      <c r="G1097" s="142"/>
      <c r="H1097" s="142"/>
      <c r="I1097" s="143"/>
      <c r="J1097" s="144" t="s">
        <v>37</v>
      </c>
      <c r="K1097" s="159" t="s">
        <v>712</v>
      </c>
      <c r="L1097" s="82" t="s">
        <v>59</v>
      </c>
      <c r="M1097" s="82"/>
      <c r="N1097" s="82"/>
      <c r="O1097" s="160" t="s">
        <v>60</v>
      </c>
      <c r="P1097" s="151" t="s">
        <v>738</v>
      </c>
      <c r="Q1097" s="151"/>
      <c r="R1097" s="151"/>
      <c r="S1097" s="151"/>
      <c r="T1097" s="151"/>
      <c r="U1097" s="151"/>
      <c r="V1097" s="151"/>
      <c r="W1097" s="151"/>
      <c r="X1097" s="151"/>
      <c r="Y1097" s="151"/>
      <c r="Z1097" s="151"/>
      <c r="AA1097" s="151"/>
      <c r="AB1097" s="151"/>
      <c r="AC1097" s="151"/>
      <c r="AD1097" s="151"/>
      <c r="AE1097" s="151"/>
      <c r="AF1097" s="151"/>
      <c r="AG1097" s="151"/>
      <c r="AH1097" s="151"/>
      <c r="AI1097" s="151"/>
      <c r="AJ1097" s="151"/>
      <c r="AK1097" s="151"/>
      <c r="AL1097" s="82" t="s">
        <v>198</v>
      </c>
      <c r="AM1097" s="138"/>
      <c r="BF1097" s="1" t="b">
        <f>IF($K1097="○",TRUE,IF($K1097="",FALSE,"INPUT_ERROR"))</f>
        <v>1</v>
      </c>
      <c r="BG1097" s="1" t="s">
        <v>322</v>
      </c>
      <c r="BH1097" s="1">
        <v>100</v>
      </c>
      <c r="BI1097" s="1" t="str">
        <f t="shared" si="22"/>
        <v>ITEM100#KBN3_1=TRUE</v>
      </c>
    </row>
    <row r="1098" spans="1:61" ht="9.75" customHeight="1">
      <c r="A1098" s="141"/>
      <c r="B1098" s="142"/>
      <c r="C1098" s="142"/>
      <c r="D1098" s="142"/>
      <c r="E1098" s="142"/>
      <c r="F1098" s="142"/>
      <c r="G1098" s="142"/>
      <c r="H1098" s="142"/>
      <c r="I1098" s="143"/>
      <c r="J1098" s="161"/>
      <c r="K1098" s="162"/>
      <c r="L1098" s="98"/>
      <c r="M1098" s="98"/>
      <c r="N1098" s="98"/>
      <c r="O1098" s="163"/>
      <c r="P1098" s="128"/>
      <c r="Q1098" s="128"/>
      <c r="R1098" s="128"/>
      <c r="S1098" s="128"/>
      <c r="T1098" s="128"/>
      <c r="U1098" s="128"/>
      <c r="V1098" s="128"/>
      <c r="W1098" s="128"/>
      <c r="X1098" s="128"/>
      <c r="Y1098" s="128"/>
      <c r="Z1098" s="128"/>
      <c r="AA1098" s="128"/>
      <c r="AB1098" s="128"/>
      <c r="AC1098" s="128"/>
      <c r="AD1098" s="128"/>
      <c r="AE1098" s="128"/>
      <c r="AF1098" s="128"/>
      <c r="AG1098" s="128"/>
      <c r="AH1098" s="128"/>
      <c r="AI1098" s="128"/>
      <c r="AJ1098" s="128"/>
      <c r="AK1098" s="128"/>
      <c r="AL1098" s="98"/>
      <c r="AM1098" s="156"/>
      <c r="BG1098" s="1" t="s">
        <v>322</v>
      </c>
      <c r="BH1098" s="1">
        <v>101</v>
      </c>
      <c r="BI1098" s="1" t="str">
        <f>"ITEM"&amp;BH1098&amp; BG1098 &amp;"="&amp;IF(TRIM($P1097)="","",$P1097)</f>
        <v>ITEM101#KBN3_1=住民基本台帳ネットワークシステム</v>
      </c>
    </row>
    <row r="1099" spans="1:61" ht="10.050000000000001" customHeight="1">
      <c r="A1099" s="120" t="s">
        <v>333</v>
      </c>
      <c r="B1099" s="121"/>
      <c r="C1099" s="121"/>
      <c r="D1099" s="121"/>
      <c r="E1099" s="121"/>
      <c r="F1099" s="121"/>
      <c r="G1099" s="121"/>
      <c r="H1099" s="121"/>
      <c r="I1099" s="122"/>
      <c r="J1099" s="260" t="s">
        <v>740</v>
      </c>
      <c r="K1099" s="260"/>
      <c r="L1099" s="260"/>
      <c r="M1099" s="260"/>
      <c r="N1099" s="260"/>
      <c r="O1099" s="260"/>
      <c r="P1099" s="260"/>
      <c r="Q1099" s="260"/>
      <c r="R1099" s="260"/>
      <c r="S1099" s="260"/>
      <c r="T1099" s="260"/>
      <c r="U1099" s="260"/>
      <c r="V1099" s="260"/>
      <c r="W1099" s="260"/>
      <c r="X1099" s="260"/>
      <c r="Y1099" s="260"/>
      <c r="Z1099" s="260"/>
      <c r="AA1099" s="260"/>
      <c r="AB1099" s="260"/>
      <c r="AC1099" s="260"/>
      <c r="AD1099" s="260"/>
      <c r="AE1099" s="260"/>
      <c r="AF1099" s="260"/>
      <c r="AG1099" s="260"/>
      <c r="AH1099" s="260"/>
      <c r="AI1099" s="260"/>
      <c r="AJ1099" s="260"/>
      <c r="AK1099" s="260"/>
      <c r="AL1099" s="260"/>
      <c r="AM1099" s="260"/>
      <c r="BG1099" s="1" t="s">
        <v>322</v>
      </c>
      <c r="BH1099" s="1">
        <v>102</v>
      </c>
      <c r="BI1099" s="1" t="str">
        <f>"ITEM"&amp;BH1099&amp; BG1099 &amp;"="&amp; IF(TRIM($J1099)="","",$J1099)</f>
        <v>ITEM102#KBN3_1=市町村長からの通知に基づいて都道府県知事保存本人確認情報ファイルの更新を行った都度、随時。</v>
      </c>
    </row>
    <row r="1100" spans="1:61" ht="9.75" customHeight="1">
      <c r="A1100" s="141"/>
      <c r="B1100" s="142"/>
      <c r="C1100" s="142"/>
      <c r="D1100" s="142"/>
      <c r="E1100" s="142"/>
      <c r="F1100" s="142"/>
      <c r="G1100" s="142"/>
      <c r="H1100" s="142"/>
      <c r="I1100" s="143"/>
      <c r="J1100" s="27"/>
      <c r="K1100" s="27"/>
      <c r="L1100" s="27"/>
      <c r="M1100" s="27"/>
      <c r="N1100" s="27"/>
      <c r="O1100" s="27"/>
      <c r="P1100" s="27"/>
      <c r="Q1100" s="27"/>
      <c r="R1100" s="27"/>
      <c r="S1100" s="27"/>
      <c r="T1100" s="27"/>
      <c r="U1100" s="27"/>
      <c r="V1100" s="27"/>
      <c r="W1100" s="27"/>
      <c r="X1100" s="27"/>
      <c r="Y1100" s="27"/>
      <c r="Z1100" s="27"/>
      <c r="AA1100" s="27"/>
      <c r="AB1100" s="27"/>
      <c r="AC1100" s="27"/>
      <c r="AD1100" s="27"/>
      <c r="AE1100" s="27"/>
      <c r="AF1100" s="27"/>
      <c r="AG1100" s="27"/>
      <c r="AH1100" s="27"/>
      <c r="AI1100" s="27"/>
      <c r="AJ1100" s="27"/>
      <c r="AK1100" s="27"/>
      <c r="AL1100" s="27"/>
      <c r="AM1100" s="27"/>
      <c r="BH1100" s="1" t="s">
        <v>28</v>
      </c>
    </row>
    <row r="1101" spans="1:61" ht="9.6" customHeight="1">
      <c r="A1101" s="123"/>
      <c r="B1101" s="124"/>
      <c r="C1101" s="124"/>
      <c r="D1101" s="124"/>
      <c r="E1101" s="124"/>
      <c r="F1101" s="124"/>
      <c r="G1101" s="124"/>
      <c r="H1101" s="124"/>
      <c r="I1101" s="125"/>
      <c r="J1101" s="27"/>
      <c r="K1101" s="27"/>
      <c r="L1101" s="27"/>
      <c r="M1101" s="27"/>
      <c r="N1101" s="27"/>
      <c r="O1101" s="27"/>
      <c r="P1101" s="27"/>
      <c r="Q1101" s="27"/>
      <c r="R1101" s="27"/>
      <c r="S1101" s="27"/>
      <c r="T1101" s="27"/>
      <c r="U1101" s="27"/>
      <c r="V1101" s="27"/>
      <c r="W1101" s="27"/>
      <c r="X1101" s="27"/>
      <c r="Y1101" s="27"/>
      <c r="Z1101" s="27"/>
      <c r="AA1101" s="27"/>
      <c r="AB1101" s="27"/>
      <c r="AC1101" s="27"/>
      <c r="AD1101" s="27"/>
      <c r="AE1101" s="27"/>
      <c r="AF1101" s="27"/>
      <c r="AG1101" s="27"/>
      <c r="AH1101" s="27"/>
      <c r="AI1101" s="27"/>
      <c r="AJ1101" s="27"/>
      <c r="AK1101" s="27"/>
      <c r="AL1101" s="27"/>
      <c r="AM1101" s="27"/>
      <c r="BH1101" s="1" t="s">
        <v>28</v>
      </c>
    </row>
    <row r="1102" spans="1:61" ht="9.75" customHeight="1">
      <c r="A1102" s="170" t="s">
        <v>334</v>
      </c>
      <c r="B1102" s="171"/>
      <c r="C1102" s="171"/>
      <c r="D1102" s="171"/>
      <c r="E1102" s="171"/>
      <c r="F1102" s="171"/>
      <c r="G1102" s="171"/>
      <c r="H1102" s="171"/>
      <c r="I1102" s="171"/>
      <c r="J1102" s="171"/>
      <c r="K1102" s="171"/>
      <c r="L1102" s="171"/>
      <c r="M1102" s="171"/>
      <c r="N1102" s="171"/>
      <c r="O1102" s="171"/>
      <c r="P1102" s="171"/>
      <c r="Q1102" s="171"/>
      <c r="R1102" s="171"/>
      <c r="S1102" s="171"/>
      <c r="T1102" s="171"/>
      <c r="U1102" s="171"/>
      <c r="V1102" s="171"/>
      <c r="W1102" s="171"/>
      <c r="X1102" s="171"/>
      <c r="Y1102" s="171"/>
      <c r="Z1102" s="171"/>
      <c r="AA1102" s="171"/>
      <c r="AB1102" s="171"/>
      <c r="AC1102" s="171"/>
      <c r="AD1102" s="171"/>
      <c r="AE1102" s="171"/>
      <c r="AF1102" s="171"/>
      <c r="AG1102" s="171"/>
      <c r="AH1102" s="171"/>
      <c r="AI1102" s="171"/>
      <c r="AJ1102" s="171"/>
      <c r="AK1102" s="171"/>
      <c r="AL1102" s="171"/>
      <c r="AM1102" s="172"/>
    </row>
    <row r="1103" spans="1:61" ht="9.75" customHeight="1" thickBot="1">
      <c r="A1103" s="176"/>
      <c r="B1103" s="177"/>
      <c r="C1103" s="177"/>
      <c r="D1103" s="177"/>
      <c r="E1103" s="177"/>
      <c r="F1103" s="177"/>
      <c r="G1103" s="177"/>
      <c r="H1103" s="177"/>
      <c r="I1103" s="177"/>
      <c r="J1103" s="177"/>
      <c r="K1103" s="177"/>
      <c r="L1103" s="177"/>
      <c r="M1103" s="177"/>
      <c r="N1103" s="177"/>
      <c r="O1103" s="177"/>
      <c r="P1103" s="177"/>
      <c r="Q1103" s="177"/>
      <c r="R1103" s="177"/>
      <c r="S1103" s="177"/>
      <c r="T1103" s="177"/>
      <c r="U1103" s="177"/>
      <c r="V1103" s="177"/>
      <c r="W1103" s="177"/>
      <c r="X1103" s="177"/>
      <c r="Y1103" s="177"/>
      <c r="Z1103" s="177"/>
      <c r="AA1103" s="177"/>
      <c r="AB1103" s="177"/>
      <c r="AC1103" s="177"/>
      <c r="AD1103" s="177"/>
      <c r="AE1103" s="177"/>
      <c r="AF1103" s="177"/>
      <c r="AG1103" s="177"/>
      <c r="AH1103" s="177"/>
      <c r="AI1103" s="177"/>
      <c r="AJ1103" s="177"/>
      <c r="AK1103" s="177"/>
      <c r="AL1103" s="177"/>
      <c r="AM1103" s="178"/>
    </row>
    <row r="1104" spans="1:61" ht="10.050000000000001" customHeight="1">
      <c r="A1104" s="164" t="s">
        <v>335</v>
      </c>
      <c r="B1104" s="165"/>
      <c r="C1104" s="165"/>
      <c r="D1104" s="165"/>
      <c r="E1104" s="165"/>
      <c r="F1104" s="165"/>
      <c r="G1104" s="165"/>
      <c r="H1104" s="165"/>
      <c r="I1104" s="166"/>
      <c r="J1104" s="268" t="s">
        <v>741</v>
      </c>
      <c r="K1104" s="269"/>
      <c r="L1104" s="269"/>
      <c r="M1104" s="269"/>
      <c r="N1104" s="269"/>
      <c r="O1104" s="269"/>
      <c r="P1104" s="269"/>
      <c r="Q1104" s="269"/>
      <c r="R1104" s="269"/>
      <c r="S1104" s="269"/>
      <c r="T1104" s="269"/>
      <c r="U1104" s="269"/>
      <c r="V1104" s="269"/>
      <c r="W1104" s="269"/>
      <c r="X1104" s="269"/>
      <c r="Y1104" s="269"/>
      <c r="Z1104" s="269"/>
      <c r="AA1104" s="269"/>
      <c r="AB1104" s="269"/>
      <c r="AC1104" s="269"/>
      <c r="AD1104" s="269"/>
      <c r="AE1104" s="269"/>
      <c r="AF1104" s="269"/>
      <c r="AG1104" s="269"/>
      <c r="AH1104" s="269"/>
      <c r="AI1104" s="269"/>
      <c r="AJ1104" s="269"/>
      <c r="AK1104" s="269"/>
      <c r="AL1104" s="269"/>
      <c r="AM1104" s="270"/>
      <c r="BG1104" s="1" t="s">
        <v>336</v>
      </c>
      <c r="BH1104" s="1">
        <v>88</v>
      </c>
      <c r="BI1104" s="1" t="str">
        <f>"ITEM"&amp;BH1104&amp; BG1104 &amp;"="&amp; IF(TRIM($J1104)="","",$J1104)</f>
        <v>ITEM88#KBN3_2=大阪府の他の執行機関（大阪府教育委員会など）</v>
      </c>
    </row>
    <row r="1105" spans="1:61" ht="9.75" customHeight="1" thickBot="1">
      <c r="A1105" s="167"/>
      <c r="B1105" s="168"/>
      <c r="C1105" s="168"/>
      <c r="D1105" s="168"/>
      <c r="E1105" s="168"/>
      <c r="F1105" s="168"/>
      <c r="G1105" s="168"/>
      <c r="H1105" s="168"/>
      <c r="I1105" s="169"/>
      <c r="J1105" s="271"/>
      <c r="K1105" s="272"/>
      <c r="L1105" s="272"/>
      <c r="M1105" s="272"/>
      <c r="N1105" s="272"/>
      <c r="O1105" s="272"/>
      <c r="P1105" s="272"/>
      <c r="Q1105" s="272"/>
      <c r="R1105" s="272"/>
      <c r="S1105" s="272"/>
      <c r="T1105" s="272"/>
      <c r="U1105" s="272"/>
      <c r="V1105" s="272"/>
      <c r="W1105" s="272"/>
      <c r="X1105" s="272"/>
      <c r="Y1105" s="272"/>
      <c r="Z1105" s="272"/>
      <c r="AA1105" s="272"/>
      <c r="AB1105" s="272"/>
      <c r="AC1105" s="272"/>
      <c r="AD1105" s="272"/>
      <c r="AE1105" s="272"/>
      <c r="AF1105" s="272"/>
      <c r="AG1105" s="272"/>
      <c r="AH1105" s="272"/>
      <c r="AI1105" s="272"/>
      <c r="AJ1105" s="272"/>
      <c r="AK1105" s="272"/>
      <c r="AL1105" s="272"/>
      <c r="AM1105" s="273"/>
    </row>
    <row r="1106" spans="1:61" ht="10.050000000000001" customHeight="1">
      <c r="A1106" s="257" t="s">
        <v>323</v>
      </c>
      <c r="B1106" s="258"/>
      <c r="C1106" s="258"/>
      <c r="D1106" s="258"/>
      <c r="E1106" s="258"/>
      <c r="F1106" s="258"/>
      <c r="G1106" s="258"/>
      <c r="H1106" s="258"/>
      <c r="I1106" s="259"/>
      <c r="J1106" s="239" t="s">
        <v>742</v>
      </c>
      <c r="K1106" s="239"/>
      <c r="L1106" s="239"/>
      <c r="M1106" s="239"/>
      <c r="N1106" s="239"/>
      <c r="O1106" s="239"/>
      <c r="P1106" s="239"/>
      <c r="Q1106" s="239"/>
      <c r="R1106" s="239"/>
      <c r="S1106" s="239"/>
      <c r="T1106" s="239"/>
      <c r="U1106" s="239"/>
      <c r="V1106" s="239"/>
      <c r="W1106" s="239"/>
      <c r="X1106" s="239"/>
      <c r="Y1106" s="239"/>
      <c r="Z1106" s="239"/>
      <c r="AA1106" s="239"/>
      <c r="AB1106" s="239"/>
      <c r="AC1106" s="239"/>
      <c r="AD1106" s="239"/>
      <c r="AE1106" s="239"/>
      <c r="AF1106" s="239"/>
      <c r="AG1106" s="239"/>
      <c r="AH1106" s="239"/>
      <c r="AI1106" s="239"/>
      <c r="AJ1106" s="239"/>
      <c r="AK1106" s="239"/>
      <c r="AL1106" s="239"/>
      <c r="AM1106" s="239"/>
      <c r="BG1106" s="1" t="s">
        <v>336</v>
      </c>
      <c r="BH1106" s="1">
        <v>89</v>
      </c>
      <c r="BI1106" s="1" t="str">
        <f>"ITEM"&amp;BH1106&amp; BG1106 &amp;"="&amp; IF(TRIM($J1106)="","",$J1106)</f>
        <v>ITEM89#KBN3_2=住基法第３０条の１５第２項（本人確認情報の利用）</v>
      </c>
    </row>
    <row r="1107" spans="1:61" ht="9.75" customHeight="1">
      <c r="A1107" s="123"/>
      <c r="B1107" s="124"/>
      <c r="C1107" s="124"/>
      <c r="D1107" s="124"/>
      <c r="E1107" s="124"/>
      <c r="F1107" s="124"/>
      <c r="G1107" s="124"/>
      <c r="H1107" s="124"/>
      <c r="I1107" s="125"/>
      <c r="J1107" s="27"/>
      <c r="K1107" s="27"/>
      <c r="L1107" s="27"/>
      <c r="M1107" s="27"/>
      <c r="N1107" s="27"/>
      <c r="O1107" s="27"/>
      <c r="P1107" s="27"/>
      <c r="Q1107" s="27"/>
      <c r="R1107" s="27"/>
      <c r="S1107" s="27"/>
      <c r="T1107" s="27"/>
      <c r="U1107" s="27"/>
      <c r="V1107" s="27"/>
      <c r="W1107" s="27"/>
      <c r="X1107" s="27"/>
      <c r="Y1107" s="27"/>
      <c r="Z1107" s="27"/>
      <c r="AA1107" s="27"/>
      <c r="AB1107" s="27"/>
      <c r="AC1107" s="27"/>
      <c r="AD1107" s="27"/>
      <c r="AE1107" s="27"/>
      <c r="AF1107" s="27"/>
      <c r="AG1107" s="27"/>
      <c r="AH1107" s="27"/>
      <c r="AI1107" s="27"/>
      <c r="AJ1107" s="27"/>
      <c r="AK1107" s="27"/>
      <c r="AL1107" s="27"/>
      <c r="AM1107" s="27"/>
    </row>
    <row r="1108" spans="1:61" ht="19.05" customHeight="1">
      <c r="A1108" s="120" t="s">
        <v>324</v>
      </c>
      <c r="B1108" s="121"/>
      <c r="C1108" s="121"/>
      <c r="D1108" s="121"/>
      <c r="E1108" s="121"/>
      <c r="F1108" s="121"/>
      <c r="G1108" s="121"/>
      <c r="H1108" s="121"/>
      <c r="I1108" s="122"/>
      <c r="J1108" s="136" t="s">
        <v>743</v>
      </c>
      <c r="K1108" s="126"/>
      <c r="L1108" s="126"/>
      <c r="M1108" s="126"/>
      <c r="N1108" s="126"/>
      <c r="O1108" s="126"/>
      <c r="P1108" s="126"/>
      <c r="Q1108" s="126"/>
      <c r="R1108" s="126"/>
      <c r="S1108" s="126"/>
      <c r="T1108" s="126"/>
      <c r="U1108" s="126"/>
      <c r="V1108" s="126"/>
      <c r="W1108" s="126"/>
      <c r="X1108" s="126"/>
      <c r="Y1108" s="126"/>
      <c r="Z1108" s="126"/>
      <c r="AA1108" s="126"/>
      <c r="AB1108" s="126"/>
      <c r="AC1108" s="126"/>
      <c r="AD1108" s="126"/>
      <c r="AE1108" s="126"/>
      <c r="AF1108" s="126"/>
      <c r="AG1108" s="126"/>
      <c r="AH1108" s="126"/>
      <c r="AI1108" s="126"/>
      <c r="AJ1108" s="126"/>
      <c r="AK1108" s="126"/>
      <c r="AL1108" s="126"/>
      <c r="AM1108" s="127"/>
      <c r="BG1108" s="1" t="s">
        <v>336</v>
      </c>
      <c r="BH1108" s="1">
        <v>90</v>
      </c>
      <c r="BI1108" s="1" t="str">
        <f>"ITEM"&amp;BH1108&amp; BG1108 &amp;"="&amp; IF(TRIM($J1108)="","",$J1108)</f>
        <v>ITEM90#KBN3_2=住基法別表第六に掲げる、大阪府の他の執行機関への情報提供が認められる事務（例：教育委員会における特別支援学校への就学のため必要な経費の支弁に関する事務等）の処理に用いる。</v>
      </c>
    </row>
    <row r="1109" spans="1:61" ht="9.75" customHeight="1">
      <c r="A1109" s="141"/>
      <c r="B1109" s="142"/>
      <c r="C1109" s="142"/>
      <c r="D1109" s="142"/>
      <c r="E1109" s="142"/>
      <c r="F1109" s="142"/>
      <c r="G1109" s="142"/>
      <c r="H1109" s="142"/>
      <c r="I1109" s="143"/>
      <c r="J1109" s="150"/>
      <c r="K1109" s="151"/>
      <c r="L1109" s="151"/>
      <c r="M1109" s="151"/>
      <c r="N1109" s="151"/>
      <c r="O1109" s="151"/>
      <c r="P1109" s="151"/>
      <c r="Q1109" s="151"/>
      <c r="R1109" s="151"/>
      <c r="S1109" s="151"/>
      <c r="T1109" s="151"/>
      <c r="U1109" s="151"/>
      <c r="V1109" s="151"/>
      <c r="W1109" s="151"/>
      <c r="X1109" s="151"/>
      <c r="Y1109" s="151"/>
      <c r="Z1109" s="151"/>
      <c r="AA1109" s="151"/>
      <c r="AB1109" s="151"/>
      <c r="AC1109" s="151"/>
      <c r="AD1109" s="151"/>
      <c r="AE1109" s="151"/>
      <c r="AF1109" s="151"/>
      <c r="AG1109" s="151"/>
      <c r="AH1109" s="151"/>
      <c r="AI1109" s="151"/>
      <c r="AJ1109" s="151"/>
      <c r="AK1109" s="151"/>
      <c r="AL1109" s="151"/>
      <c r="AM1109" s="152"/>
      <c r="BH1109" s="1" t="s">
        <v>28</v>
      </c>
    </row>
    <row r="1110" spans="1:61" ht="9.75" customHeight="1">
      <c r="A1110" s="123"/>
      <c r="B1110" s="124"/>
      <c r="C1110" s="124"/>
      <c r="D1110" s="124"/>
      <c r="E1110" s="124"/>
      <c r="F1110" s="124"/>
      <c r="G1110" s="124"/>
      <c r="H1110" s="124"/>
      <c r="I1110" s="125"/>
      <c r="J1110" s="137"/>
      <c r="K1110" s="128"/>
      <c r="L1110" s="128"/>
      <c r="M1110" s="128"/>
      <c r="N1110" s="128"/>
      <c r="O1110" s="128"/>
      <c r="P1110" s="128"/>
      <c r="Q1110" s="128"/>
      <c r="R1110" s="128"/>
      <c r="S1110" s="128"/>
      <c r="T1110" s="128"/>
      <c r="U1110" s="128"/>
      <c r="V1110" s="128"/>
      <c r="W1110" s="128"/>
      <c r="X1110" s="128"/>
      <c r="Y1110" s="128"/>
      <c r="Z1110" s="128"/>
      <c r="AA1110" s="128"/>
      <c r="AB1110" s="128"/>
      <c r="AC1110" s="128"/>
      <c r="AD1110" s="128"/>
      <c r="AE1110" s="128"/>
      <c r="AF1110" s="128"/>
      <c r="AG1110" s="128"/>
      <c r="AH1110" s="128"/>
      <c r="AI1110" s="128"/>
      <c r="AJ1110" s="128"/>
      <c r="AK1110" s="128"/>
      <c r="AL1110" s="128"/>
      <c r="AM1110" s="129"/>
      <c r="BH1110" s="1" t="s">
        <v>28</v>
      </c>
    </row>
    <row r="1111" spans="1:61" ht="40.950000000000003" customHeight="1">
      <c r="A1111" s="120" t="s">
        <v>325</v>
      </c>
      <c r="B1111" s="121"/>
      <c r="C1111" s="121"/>
      <c r="D1111" s="121"/>
      <c r="E1111" s="121"/>
      <c r="F1111" s="121"/>
      <c r="G1111" s="121"/>
      <c r="H1111" s="121"/>
      <c r="I1111" s="122"/>
      <c r="J1111" s="27" t="s">
        <v>1279</v>
      </c>
      <c r="K1111" s="27"/>
      <c r="L1111" s="27"/>
      <c r="M1111" s="27"/>
      <c r="N1111" s="27"/>
      <c r="O1111" s="27"/>
      <c r="P1111" s="27"/>
      <c r="Q1111" s="27"/>
      <c r="R1111" s="27"/>
      <c r="S1111" s="27"/>
      <c r="T1111" s="27"/>
      <c r="U1111" s="27"/>
      <c r="V1111" s="27"/>
      <c r="W1111" s="27"/>
      <c r="X1111" s="27"/>
      <c r="Y1111" s="27"/>
      <c r="Z1111" s="27"/>
      <c r="AA1111" s="27"/>
      <c r="AB1111" s="27"/>
      <c r="AC1111" s="27"/>
      <c r="AD1111" s="27"/>
      <c r="AE1111" s="27"/>
      <c r="AF1111" s="27"/>
      <c r="AG1111" s="27"/>
      <c r="AH1111" s="27"/>
      <c r="AI1111" s="27"/>
      <c r="AJ1111" s="27"/>
      <c r="AK1111" s="27"/>
      <c r="AL1111" s="27"/>
      <c r="AM1111" s="27"/>
      <c r="BG1111" s="1" t="s">
        <v>336</v>
      </c>
      <c r="BH1111" s="1">
        <v>91</v>
      </c>
      <c r="BI1111" s="1" t="str">
        <f>"ITEM"&amp;BH1111&amp; BG1111 &amp;"="&amp; IF(TRIM($J1111)="","",$J1111)</f>
        <v>ITEM91#KBN3_2=住民票コード、氏名、氏名の振り仮名、生年月日、性別、住所、個人番号、異動事由、異動年月日
※住民票コードについては、行政手続における特定の個人を識別するための番号の利用等に関する法律の施行に伴う関係法律の整備等に関する法律（平成２５年５月３１日法律第２８号）第２２条第７項に基づく経過措置である。</v>
      </c>
    </row>
    <row r="1112" spans="1:61" ht="9.75" customHeight="1">
      <c r="A1112" s="123"/>
      <c r="B1112" s="124"/>
      <c r="C1112" s="124"/>
      <c r="D1112" s="124"/>
      <c r="E1112" s="124"/>
      <c r="F1112" s="124"/>
      <c r="G1112" s="124"/>
      <c r="H1112" s="124"/>
      <c r="I1112" s="125"/>
      <c r="J1112" s="27"/>
      <c r="K1112" s="27"/>
      <c r="L1112" s="27"/>
      <c r="M1112" s="27"/>
      <c r="N1112" s="27"/>
      <c r="O1112" s="27"/>
      <c r="P1112" s="27"/>
      <c r="Q1112" s="27"/>
      <c r="R1112" s="27"/>
      <c r="S1112" s="27"/>
      <c r="T1112" s="27"/>
      <c r="U1112" s="27"/>
      <c r="V1112" s="27"/>
      <c r="W1112" s="27"/>
      <c r="X1112" s="27"/>
      <c r="Y1112" s="27"/>
      <c r="Z1112" s="27"/>
      <c r="AA1112" s="27"/>
      <c r="AB1112" s="27"/>
      <c r="AC1112" s="27"/>
      <c r="AD1112" s="27"/>
      <c r="AE1112" s="27"/>
      <c r="AF1112" s="27"/>
      <c r="AG1112" s="27"/>
      <c r="AH1112" s="27"/>
      <c r="AI1112" s="27"/>
      <c r="AJ1112" s="27"/>
      <c r="AK1112" s="27"/>
      <c r="AL1112" s="27"/>
      <c r="AM1112" s="27"/>
    </row>
    <row r="1113" spans="1:61" ht="9.75" customHeight="1">
      <c r="A1113" s="120" t="s">
        <v>326</v>
      </c>
      <c r="B1113" s="121"/>
      <c r="C1113" s="121"/>
      <c r="D1113" s="121"/>
      <c r="E1113" s="121"/>
      <c r="F1113" s="121"/>
      <c r="G1113" s="121"/>
      <c r="H1113" s="121"/>
      <c r="I1113" s="122"/>
      <c r="J1113" s="158"/>
      <c r="K1113" s="154"/>
      <c r="L1113" s="154"/>
      <c r="M1113" s="154"/>
      <c r="N1113" s="154"/>
      <c r="O1113" s="154"/>
      <c r="P1113" s="154"/>
      <c r="Q1113" s="154"/>
      <c r="R1113" s="154"/>
      <c r="S1113" s="154"/>
      <c r="T1113" s="154"/>
      <c r="U1113" s="154"/>
      <c r="V1113" s="154" t="s">
        <v>36</v>
      </c>
      <c r="W1113" s="154"/>
      <c r="X1113" s="154"/>
      <c r="Y1113" s="154"/>
      <c r="Z1113" s="154"/>
      <c r="AA1113" s="154"/>
      <c r="AB1113" s="154"/>
      <c r="AC1113" s="154"/>
      <c r="AD1113" s="154"/>
      <c r="AE1113" s="154"/>
      <c r="AF1113" s="154"/>
      <c r="AG1113" s="154"/>
      <c r="AH1113" s="154"/>
      <c r="AI1113" s="154"/>
      <c r="AJ1113" s="154"/>
      <c r="AK1113" s="154"/>
      <c r="AL1113" s="154"/>
      <c r="AM1113" s="155"/>
      <c r="BE1113" s="1" t="str">
        <f ca="1">MID(CELL("address",$CB$2),2,2)</f>
        <v>CB</v>
      </c>
      <c r="BF1113" s="1">
        <f>IF(TRIM($K1115)="","",IF(ISERROR(MATCH($K1115,$CB$3:$CB$7,0)),"INPUT_ERROR",MATCH($K1115,$CB$3:$CB$7,0)))</f>
        <v>5</v>
      </c>
      <c r="BG1113" s="1" t="s">
        <v>336</v>
      </c>
      <c r="BH1113" s="1">
        <v>92</v>
      </c>
      <c r="BI1113" s="1" t="str">
        <f>"ITEM"&amp;BH1113&amp; BG1113 &amp;"="&amp; BF1113</f>
        <v>ITEM92#KBN3_2=5</v>
      </c>
    </row>
    <row r="1114" spans="1:61" ht="9.75" customHeight="1">
      <c r="A1114" s="141"/>
      <c r="B1114" s="142"/>
      <c r="C1114" s="142"/>
      <c r="D1114" s="142"/>
      <c r="E1114" s="142"/>
      <c r="F1114" s="142"/>
      <c r="G1114" s="142"/>
      <c r="H1114" s="142"/>
      <c r="I1114" s="143"/>
      <c r="J1114" s="189"/>
      <c r="K1114" s="82"/>
      <c r="L1114" s="82"/>
      <c r="M1114" s="82"/>
      <c r="N1114" s="82"/>
      <c r="O1114" s="82"/>
      <c r="P1114" s="82"/>
      <c r="Q1114" s="82"/>
      <c r="R1114" s="82"/>
      <c r="S1114" s="82"/>
      <c r="T1114" s="82"/>
      <c r="U1114" s="82"/>
      <c r="V1114" s="82" t="s">
        <v>163</v>
      </c>
      <c r="W1114" s="82"/>
      <c r="X1114" s="82"/>
      <c r="Y1114" s="82"/>
      <c r="Z1114" s="82"/>
      <c r="AA1114" s="82"/>
      <c r="AB1114" s="82"/>
      <c r="AC1114" s="82"/>
      <c r="AD1114" s="82"/>
      <c r="AE1114" s="82"/>
      <c r="AF1114" s="82"/>
      <c r="AG1114" s="82"/>
      <c r="AH1114" s="82"/>
      <c r="AI1114" s="82"/>
      <c r="AJ1114" s="82"/>
      <c r="AK1114" s="82"/>
      <c r="AL1114" s="82"/>
      <c r="AM1114" s="138"/>
      <c r="BH1114" s="1" t="s">
        <v>28</v>
      </c>
    </row>
    <row r="1115" spans="1:61" ht="10.050000000000001" customHeight="1">
      <c r="A1115" s="141"/>
      <c r="B1115" s="142"/>
      <c r="C1115" s="142"/>
      <c r="D1115" s="142"/>
      <c r="E1115" s="142"/>
      <c r="F1115" s="142"/>
      <c r="G1115" s="142"/>
      <c r="H1115" s="142"/>
      <c r="I1115" s="143"/>
      <c r="J1115" s="144" t="s">
        <v>37</v>
      </c>
      <c r="K1115" s="145" t="s">
        <v>708</v>
      </c>
      <c r="L1115" s="145"/>
      <c r="M1115" s="145"/>
      <c r="N1115" s="145"/>
      <c r="O1115" s="145"/>
      <c r="P1115" s="145"/>
      <c r="Q1115" s="145"/>
      <c r="R1115" s="145"/>
      <c r="S1115" s="145"/>
      <c r="T1115" s="82" t="s">
        <v>38</v>
      </c>
      <c r="U1115" s="82"/>
      <c r="V1115" s="82" t="s">
        <v>253</v>
      </c>
      <c r="W1115" s="82"/>
      <c r="X1115" s="82"/>
      <c r="Y1115" s="82"/>
      <c r="Z1115" s="82"/>
      <c r="AA1115" s="82"/>
      <c r="AB1115" s="82"/>
      <c r="AC1115" s="82"/>
      <c r="AD1115" s="82"/>
      <c r="AE1115" s="82"/>
      <c r="AF1115" s="82"/>
      <c r="AG1115" s="82"/>
      <c r="AH1115" s="82"/>
      <c r="AI1115" s="82"/>
      <c r="AJ1115" s="82"/>
      <c r="AK1115" s="82"/>
      <c r="AL1115" s="82"/>
      <c r="AM1115" s="138"/>
      <c r="BH1115" s="1" t="s">
        <v>28</v>
      </c>
    </row>
    <row r="1116" spans="1:61" ht="9.75" customHeight="1">
      <c r="A1116" s="141"/>
      <c r="B1116" s="142"/>
      <c r="C1116" s="142"/>
      <c r="D1116" s="142"/>
      <c r="E1116" s="142"/>
      <c r="F1116" s="142"/>
      <c r="G1116" s="142"/>
      <c r="H1116" s="142"/>
      <c r="I1116" s="143"/>
      <c r="J1116" s="144"/>
      <c r="K1116" s="145"/>
      <c r="L1116" s="145"/>
      <c r="M1116" s="145"/>
      <c r="N1116" s="145"/>
      <c r="O1116" s="145"/>
      <c r="P1116" s="145"/>
      <c r="Q1116" s="145"/>
      <c r="R1116" s="145"/>
      <c r="S1116" s="145"/>
      <c r="T1116" s="82"/>
      <c r="U1116" s="82"/>
      <c r="V1116" s="82" t="s">
        <v>327</v>
      </c>
      <c r="W1116" s="82"/>
      <c r="X1116" s="82"/>
      <c r="Y1116" s="82"/>
      <c r="Z1116" s="82"/>
      <c r="AA1116" s="82"/>
      <c r="AB1116" s="82"/>
      <c r="AC1116" s="82"/>
      <c r="AD1116" s="82"/>
      <c r="AE1116" s="82"/>
      <c r="AF1116" s="82"/>
      <c r="AG1116" s="82"/>
      <c r="AH1116" s="82"/>
      <c r="AI1116" s="82"/>
      <c r="AJ1116" s="82"/>
      <c r="AK1116" s="82"/>
      <c r="AL1116" s="82"/>
      <c r="AM1116" s="138"/>
      <c r="BH1116" s="1" t="s">
        <v>28</v>
      </c>
    </row>
    <row r="1117" spans="1:61" ht="9.75" customHeight="1">
      <c r="A1117" s="141"/>
      <c r="B1117" s="142"/>
      <c r="C1117" s="142"/>
      <c r="D1117" s="142"/>
      <c r="E1117" s="142"/>
      <c r="F1117" s="142"/>
      <c r="G1117" s="142"/>
      <c r="H1117" s="142"/>
      <c r="I1117" s="143"/>
      <c r="J1117" s="189"/>
      <c r="K1117" s="82"/>
      <c r="L1117" s="82"/>
      <c r="M1117" s="82"/>
      <c r="N1117" s="82"/>
      <c r="O1117" s="82"/>
      <c r="P1117" s="82"/>
      <c r="Q1117" s="82"/>
      <c r="R1117" s="82"/>
      <c r="S1117" s="82"/>
      <c r="T1117" s="82"/>
      <c r="U1117" s="82"/>
      <c r="V1117" s="82" t="s">
        <v>166</v>
      </c>
      <c r="W1117" s="82"/>
      <c r="X1117" s="82"/>
      <c r="Y1117" s="82"/>
      <c r="Z1117" s="82"/>
      <c r="AA1117" s="82"/>
      <c r="AB1117" s="82"/>
      <c r="AC1117" s="82"/>
      <c r="AD1117" s="82"/>
      <c r="AE1117" s="82"/>
      <c r="AF1117" s="82"/>
      <c r="AG1117" s="82"/>
      <c r="AH1117" s="82"/>
      <c r="AI1117" s="82"/>
      <c r="AJ1117" s="82"/>
      <c r="AK1117" s="82"/>
      <c r="AL1117" s="82"/>
      <c r="AM1117" s="138"/>
      <c r="BH1117" s="1" t="s">
        <v>28</v>
      </c>
    </row>
    <row r="1118" spans="1:61" ht="9.75" customHeight="1">
      <c r="A1118" s="123"/>
      <c r="B1118" s="124"/>
      <c r="C1118" s="124"/>
      <c r="D1118" s="124"/>
      <c r="E1118" s="124"/>
      <c r="F1118" s="124"/>
      <c r="G1118" s="124"/>
      <c r="H1118" s="124"/>
      <c r="I1118" s="125"/>
      <c r="J1118" s="157"/>
      <c r="K1118" s="98"/>
      <c r="L1118" s="98"/>
      <c r="M1118" s="98"/>
      <c r="N1118" s="98"/>
      <c r="O1118" s="98"/>
      <c r="P1118" s="98"/>
      <c r="Q1118" s="98"/>
      <c r="R1118" s="98"/>
      <c r="S1118" s="98"/>
      <c r="T1118" s="98"/>
      <c r="U1118" s="98"/>
      <c r="V1118" s="98" t="s">
        <v>256</v>
      </c>
      <c r="W1118" s="98"/>
      <c r="X1118" s="98"/>
      <c r="Y1118" s="98"/>
      <c r="Z1118" s="98"/>
      <c r="AA1118" s="98"/>
      <c r="AB1118" s="98"/>
      <c r="AC1118" s="98"/>
      <c r="AD1118" s="98"/>
      <c r="AE1118" s="98"/>
      <c r="AF1118" s="98"/>
      <c r="AG1118" s="98"/>
      <c r="AH1118" s="98"/>
      <c r="AI1118" s="98"/>
      <c r="AJ1118" s="98"/>
      <c r="AK1118" s="98"/>
      <c r="AL1118" s="98"/>
      <c r="AM1118" s="156"/>
      <c r="BH1118" s="1" t="s">
        <v>28</v>
      </c>
    </row>
    <row r="1119" spans="1:61" ht="10.050000000000001" customHeight="1">
      <c r="A1119" s="120" t="s">
        <v>328</v>
      </c>
      <c r="B1119" s="121"/>
      <c r="C1119" s="121"/>
      <c r="D1119" s="121"/>
      <c r="E1119" s="121"/>
      <c r="F1119" s="121"/>
      <c r="G1119" s="121"/>
      <c r="H1119" s="121"/>
      <c r="I1119" s="122"/>
      <c r="J1119" s="136" t="s">
        <v>729</v>
      </c>
      <c r="K1119" s="126"/>
      <c r="L1119" s="126"/>
      <c r="M1119" s="126"/>
      <c r="N1119" s="126"/>
      <c r="O1119" s="126"/>
      <c r="P1119" s="126"/>
      <c r="Q1119" s="126"/>
      <c r="R1119" s="126"/>
      <c r="S1119" s="126"/>
      <c r="T1119" s="126"/>
      <c r="U1119" s="126"/>
      <c r="V1119" s="126"/>
      <c r="W1119" s="126"/>
      <c r="X1119" s="126"/>
      <c r="Y1119" s="126"/>
      <c r="Z1119" s="126"/>
      <c r="AA1119" s="126"/>
      <c r="AB1119" s="126"/>
      <c r="AC1119" s="126"/>
      <c r="AD1119" s="126"/>
      <c r="AE1119" s="126"/>
      <c r="AF1119" s="126"/>
      <c r="AG1119" s="126"/>
      <c r="AH1119" s="126"/>
      <c r="AI1119" s="126"/>
      <c r="AJ1119" s="126"/>
      <c r="AK1119" s="126"/>
      <c r="AL1119" s="126"/>
      <c r="AM1119" s="127"/>
      <c r="BG1119" s="1" t="s">
        <v>336</v>
      </c>
      <c r="BH1119" s="1">
        <v>93</v>
      </c>
      <c r="BI1119" s="1" t="str">
        <f>"ITEM"&amp;BH1119&amp; BG1119 &amp;"="&amp; IF(TRIM($J1119)="","",$J1119)</f>
        <v>ITEM93#KBN3_2=「２．③対象となる本人の範囲」と同上</v>
      </c>
    </row>
    <row r="1120" spans="1:61" ht="9.75" customHeight="1">
      <c r="A1120" s="141"/>
      <c r="B1120" s="142"/>
      <c r="C1120" s="142"/>
      <c r="D1120" s="142"/>
      <c r="E1120" s="142"/>
      <c r="F1120" s="142"/>
      <c r="G1120" s="142"/>
      <c r="H1120" s="142"/>
      <c r="I1120" s="143"/>
      <c r="J1120" s="150"/>
      <c r="K1120" s="151"/>
      <c r="L1120" s="151"/>
      <c r="M1120" s="151"/>
      <c r="N1120" s="151"/>
      <c r="O1120" s="151"/>
      <c r="P1120" s="151"/>
      <c r="Q1120" s="151"/>
      <c r="R1120" s="151"/>
      <c r="S1120" s="151"/>
      <c r="T1120" s="151"/>
      <c r="U1120" s="151"/>
      <c r="V1120" s="151"/>
      <c r="W1120" s="151"/>
      <c r="X1120" s="151"/>
      <c r="Y1120" s="151"/>
      <c r="Z1120" s="151"/>
      <c r="AA1120" s="151"/>
      <c r="AB1120" s="151"/>
      <c r="AC1120" s="151"/>
      <c r="AD1120" s="151"/>
      <c r="AE1120" s="151"/>
      <c r="AF1120" s="151"/>
      <c r="AG1120" s="151"/>
      <c r="AH1120" s="151"/>
      <c r="AI1120" s="151"/>
      <c r="AJ1120" s="151"/>
      <c r="AK1120" s="151"/>
      <c r="AL1120" s="151"/>
      <c r="AM1120" s="152"/>
    </row>
    <row r="1121" spans="1:61" ht="9.75" customHeight="1">
      <c r="A1121" s="123"/>
      <c r="B1121" s="124"/>
      <c r="C1121" s="124"/>
      <c r="D1121" s="124"/>
      <c r="E1121" s="124"/>
      <c r="F1121" s="124"/>
      <c r="G1121" s="124"/>
      <c r="H1121" s="124"/>
      <c r="I1121" s="125"/>
      <c r="J1121" s="150"/>
      <c r="K1121" s="151"/>
      <c r="L1121" s="151"/>
      <c r="M1121" s="151"/>
      <c r="N1121" s="151"/>
      <c r="O1121" s="151"/>
      <c r="P1121" s="151"/>
      <c r="Q1121" s="151"/>
      <c r="R1121" s="151"/>
      <c r="S1121" s="151"/>
      <c r="T1121" s="151"/>
      <c r="U1121" s="151"/>
      <c r="V1121" s="151"/>
      <c r="W1121" s="151"/>
      <c r="X1121" s="151"/>
      <c r="Y1121" s="151"/>
      <c r="Z1121" s="151"/>
      <c r="AA1121" s="151"/>
      <c r="AB1121" s="151"/>
      <c r="AC1121" s="151"/>
      <c r="AD1121" s="151"/>
      <c r="AE1121" s="151"/>
      <c r="AF1121" s="151"/>
      <c r="AG1121" s="151"/>
      <c r="AH1121" s="151"/>
      <c r="AI1121" s="151"/>
      <c r="AJ1121" s="151"/>
      <c r="AK1121" s="151"/>
      <c r="AL1121" s="151"/>
      <c r="AM1121" s="152"/>
    </row>
    <row r="1122" spans="1:61" ht="10.050000000000001" customHeight="1">
      <c r="A1122" s="120" t="s">
        <v>329</v>
      </c>
      <c r="B1122" s="121"/>
      <c r="C1122" s="121"/>
      <c r="D1122" s="121"/>
      <c r="E1122" s="121"/>
      <c r="F1122" s="121"/>
      <c r="G1122" s="121"/>
      <c r="H1122" s="121"/>
      <c r="I1122" s="122"/>
      <c r="J1122" s="216" t="s">
        <v>37</v>
      </c>
      <c r="K1122" s="217"/>
      <c r="L1122" s="154" t="s">
        <v>53</v>
      </c>
      <c r="M1122" s="154"/>
      <c r="N1122" s="154"/>
      <c r="O1122" s="154"/>
      <c r="P1122" s="154"/>
      <c r="Q1122" s="154"/>
      <c r="R1122" s="154"/>
      <c r="S1122" s="154"/>
      <c r="T1122" s="154"/>
      <c r="U1122" s="154"/>
      <c r="V1122" s="154"/>
      <c r="W1122" s="154"/>
      <c r="X1122" s="221" t="s">
        <v>37</v>
      </c>
      <c r="Y1122" s="217" t="s">
        <v>712</v>
      </c>
      <c r="Z1122" s="154" t="s">
        <v>330</v>
      </c>
      <c r="AA1122" s="154"/>
      <c r="AB1122" s="154"/>
      <c r="AC1122" s="154"/>
      <c r="AD1122" s="154"/>
      <c r="AE1122" s="154"/>
      <c r="AF1122" s="154"/>
      <c r="AG1122" s="154"/>
      <c r="AH1122" s="154"/>
      <c r="AI1122" s="154"/>
      <c r="AJ1122" s="154"/>
      <c r="AK1122" s="154"/>
      <c r="AL1122" s="154"/>
      <c r="AM1122" s="155"/>
      <c r="BF1122" s="1" t="b">
        <f>IF($K1122="○",TRUE,IF($K1122="",FALSE,"INPUT_ERROR"))</f>
        <v>0</v>
      </c>
      <c r="BG1122" s="1" t="s">
        <v>336</v>
      </c>
      <c r="BH1122" s="1">
        <v>94</v>
      </c>
      <c r="BI1122" s="1" t="str">
        <f t="shared" ref="BI1122:BI1128" si="23">"ITEM"&amp;BH1122&amp; BG1122 &amp;"="&amp; BF1122</f>
        <v>ITEM94#KBN3_2=FALSE</v>
      </c>
    </row>
    <row r="1123" spans="1:61" ht="9.75" customHeight="1">
      <c r="A1123" s="141"/>
      <c r="B1123" s="142"/>
      <c r="C1123" s="142"/>
      <c r="D1123" s="142"/>
      <c r="E1123" s="142"/>
      <c r="F1123" s="142"/>
      <c r="G1123" s="142"/>
      <c r="H1123" s="142"/>
      <c r="I1123" s="143"/>
      <c r="J1123" s="144"/>
      <c r="K1123" s="159"/>
      <c r="L1123" s="82"/>
      <c r="M1123" s="82"/>
      <c r="N1123" s="82"/>
      <c r="O1123" s="82"/>
      <c r="P1123" s="82"/>
      <c r="Q1123" s="82"/>
      <c r="R1123" s="82"/>
      <c r="S1123" s="82"/>
      <c r="T1123" s="82"/>
      <c r="U1123" s="82"/>
      <c r="V1123" s="82"/>
      <c r="W1123" s="82"/>
      <c r="X1123" s="160"/>
      <c r="Y1123" s="159"/>
      <c r="Z1123" s="82"/>
      <c r="AA1123" s="82"/>
      <c r="AB1123" s="82"/>
      <c r="AC1123" s="82"/>
      <c r="AD1123" s="82"/>
      <c r="AE1123" s="82"/>
      <c r="AF1123" s="82"/>
      <c r="AG1123" s="82"/>
      <c r="AH1123" s="82"/>
      <c r="AI1123" s="82"/>
      <c r="AJ1123" s="82"/>
      <c r="AK1123" s="82"/>
      <c r="AL1123" s="82"/>
      <c r="AM1123" s="138"/>
      <c r="BF1123" s="1" t="b">
        <f>IF($Y1122="○",TRUE,IF($Y1122="",FALSE,"INPUT_ERROR"))</f>
        <v>1</v>
      </c>
      <c r="BG1123" s="1" t="s">
        <v>336</v>
      </c>
      <c r="BH1123" s="1">
        <v>95</v>
      </c>
      <c r="BI1123" s="1" t="str">
        <f t="shared" si="23"/>
        <v>ITEM95#KBN3_2=TRUE</v>
      </c>
    </row>
    <row r="1124" spans="1:61" ht="10.050000000000001" customHeight="1">
      <c r="A1124" s="141"/>
      <c r="B1124" s="142"/>
      <c r="C1124" s="142"/>
      <c r="D1124" s="142"/>
      <c r="E1124" s="142"/>
      <c r="F1124" s="142"/>
      <c r="G1124" s="142"/>
      <c r="H1124" s="142"/>
      <c r="I1124" s="143"/>
      <c r="J1124" s="144" t="s">
        <v>37</v>
      </c>
      <c r="K1124" s="159"/>
      <c r="L1124" s="82" t="s">
        <v>331</v>
      </c>
      <c r="M1124" s="82"/>
      <c r="N1124" s="82"/>
      <c r="O1124" s="82"/>
      <c r="P1124" s="82"/>
      <c r="Q1124" s="82"/>
      <c r="R1124" s="82"/>
      <c r="S1124" s="82"/>
      <c r="T1124" s="82"/>
      <c r="U1124" s="82"/>
      <c r="V1124" s="82"/>
      <c r="W1124" s="82"/>
      <c r="X1124" s="160" t="s">
        <v>37</v>
      </c>
      <c r="Y1124" s="159" t="s">
        <v>712</v>
      </c>
      <c r="Z1124" s="82" t="s">
        <v>264</v>
      </c>
      <c r="AA1124" s="82"/>
      <c r="AB1124" s="82"/>
      <c r="AC1124" s="82"/>
      <c r="AD1124" s="82"/>
      <c r="AE1124" s="82"/>
      <c r="AF1124" s="82"/>
      <c r="AG1124" s="82"/>
      <c r="AH1124" s="82"/>
      <c r="AI1124" s="82"/>
      <c r="AJ1124" s="82"/>
      <c r="AK1124" s="82"/>
      <c r="AL1124" s="82"/>
      <c r="AM1124" s="138"/>
      <c r="BF1124" s="1" t="b">
        <f>IF($K1124="○",TRUE,IF($K1124="",FALSE,"INPUT_ERROR"))</f>
        <v>0</v>
      </c>
      <c r="BG1124" s="1" t="s">
        <v>336</v>
      </c>
      <c r="BH1124" s="1">
        <v>96</v>
      </c>
      <c r="BI1124" s="1" t="str">
        <f t="shared" si="23"/>
        <v>ITEM96#KBN3_2=FALSE</v>
      </c>
    </row>
    <row r="1125" spans="1:61" ht="9.75" customHeight="1">
      <c r="A1125" s="141"/>
      <c r="B1125" s="142"/>
      <c r="C1125" s="142"/>
      <c r="D1125" s="142"/>
      <c r="E1125" s="142"/>
      <c r="F1125" s="142"/>
      <c r="G1125" s="142"/>
      <c r="H1125" s="142"/>
      <c r="I1125" s="143"/>
      <c r="J1125" s="144"/>
      <c r="K1125" s="159"/>
      <c r="L1125" s="82"/>
      <c r="M1125" s="82"/>
      <c r="N1125" s="82"/>
      <c r="O1125" s="82"/>
      <c r="P1125" s="82"/>
      <c r="Q1125" s="82"/>
      <c r="R1125" s="82"/>
      <c r="S1125" s="82"/>
      <c r="T1125" s="82"/>
      <c r="U1125" s="82"/>
      <c r="V1125" s="82"/>
      <c r="W1125" s="82"/>
      <c r="X1125" s="160"/>
      <c r="Y1125" s="159"/>
      <c r="Z1125" s="82"/>
      <c r="AA1125" s="82"/>
      <c r="AB1125" s="82"/>
      <c r="AC1125" s="82"/>
      <c r="AD1125" s="82"/>
      <c r="AE1125" s="82"/>
      <c r="AF1125" s="82"/>
      <c r="AG1125" s="82"/>
      <c r="AH1125" s="82"/>
      <c r="AI1125" s="82"/>
      <c r="AJ1125" s="82"/>
      <c r="AK1125" s="82"/>
      <c r="AL1125" s="82"/>
      <c r="AM1125" s="138"/>
      <c r="BF1125" s="1" t="b">
        <f>IF($Y1124="○",TRUE,IF($Y1124="",FALSE,"INPUT_ERROR"))</f>
        <v>1</v>
      </c>
      <c r="BG1125" s="1" t="s">
        <v>336</v>
      </c>
      <c r="BH1125" s="1">
        <v>97</v>
      </c>
      <c r="BI1125" s="1" t="str">
        <f t="shared" si="23"/>
        <v>ITEM97#KBN3_2=TRUE</v>
      </c>
    </row>
    <row r="1126" spans="1:61" ht="10.050000000000001" customHeight="1">
      <c r="A1126" s="141"/>
      <c r="B1126" s="142"/>
      <c r="C1126" s="142"/>
      <c r="D1126" s="142"/>
      <c r="E1126" s="142"/>
      <c r="F1126" s="142"/>
      <c r="G1126" s="142"/>
      <c r="H1126" s="142"/>
      <c r="I1126" s="143"/>
      <c r="J1126" s="144" t="s">
        <v>37</v>
      </c>
      <c r="K1126" s="159" t="s">
        <v>712</v>
      </c>
      <c r="L1126" s="82" t="s">
        <v>214</v>
      </c>
      <c r="M1126" s="82"/>
      <c r="N1126" s="82"/>
      <c r="O1126" s="82"/>
      <c r="P1126" s="82"/>
      <c r="Q1126" s="82"/>
      <c r="R1126" s="82"/>
      <c r="S1126" s="82"/>
      <c r="T1126" s="82"/>
      <c r="U1126" s="82"/>
      <c r="V1126" s="82"/>
      <c r="W1126" s="82"/>
      <c r="X1126" s="160" t="s">
        <v>37</v>
      </c>
      <c r="Y1126" s="159"/>
      <c r="Z1126" s="82" t="s">
        <v>332</v>
      </c>
      <c r="AA1126" s="82"/>
      <c r="AB1126" s="82"/>
      <c r="AC1126" s="82"/>
      <c r="AD1126" s="82"/>
      <c r="AE1126" s="82"/>
      <c r="AF1126" s="82"/>
      <c r="AG1126" s="82"/>
      <c r="AH1126" s="82"/>
      <c r="AI1126" s="82"/>
      <c r="AJ1126" s="82"/>
      <c r="AK1126" s="82"/>
      <c r="AL1126" s="82"/>
      <c r="AM1126" s="138"/>
      <c r="BF1126" s="1" t="b">
        <f>IF($K1126="○",TRUE,IF($K1126="",FALSE,"INPUT_ERROR"))</f>
        <v>1</v>
      </c>
      <c r="BG1126" s="1" t="s">
        <v>336</v>
      </c>
      <c r="BH1126" s="1">
        <v>98</v>
      </c>
      <c r="BI1126" s="1" t="str">
        <f t="shared" si="23"/>
        <v>ITEM98#KBN3_2=TRUE</v>
      </c>
    </row>
    <row r="1127" spans="1:61" ht="9.75" customHeight="1">
      <c r="A1127" s="141"/>
      <c r="B1127" s="142"/>
      <c r="C1127" s="142"/>
      <c r="D1127" s="142"/>
      <c r="E1127" s="142"/>
      <c r="F1127" s="142"/>
      <c r="G1127" s="142"/>
      <c r="H1127" s="142"/>
      <c r="I1127" s="143"/>
      <c r="J1127" s="144"/>
      <c r="K1127" s="159"/>
      <c r="L1127" s="82"/>
      <c r="M1127" s="82"/>
      <c r="N1127" s="82"/>
      <c r="O1127" s="82"/>
      <c r="P1127" s="82"/>
      <c r="Q1127" s="82"/>
      <c r="R1127" s="82"/>
      <c r="S1127" s="82"/>
      <c r="T1127" s="82"/>
      <c r="U1127" s="82"/>
      <c r="V1127" s="82"/>
      <c r="W1127" s="82"/>
      <c r="X1127" s="160"/>
      <c r="Y1127" s="159"/>
      <c r="Z1127" s="82"/>
      <c r="AA1127" s="82"/>
      <c r="AB1127" s="82"/>
      <c r="AC1127" s="82"/>
      <c r="AD1127" s="82"/>
      <c r="AE1127" s="82"/>
      <c r="AF1127" s="82"/>
      <c r="AG1127" s="82"/>
      <c r="AH1127" s="82"/>
      <c r="AI1127" s="82"/>
      <c r="AJ1127" s="82"/>
      <c r="AK1127" s="82"/>
      <c r="AL1127" s="82"/>
      <c r="AM1127" s="138"/>
      <c r="BF1127" s="1" t="b">
        <f>IF($Y1126="○",TRUE,IF($Y1126="",FALSE,"INPUT_ERROR"))</f>
        <v>0</v>
      </c>
      <c r="BG1127" s="1" t="s">
        <v>336</v>
      </c>
      <c r="BH1127" s="1">
        <v>99</v>
      </c>
      <c r="BI1127" s="1" t="str">
        <f t="shared" si="23"/>
        <v>ITEM99#KBN3_2=FALSE</v>
      </c>
    </row>
    <row r="1128" spans="1:61" ht="10.050000000000001" customHeight="1">
      <c r="A1128" s="141"/>
      <c r="B1128" s="142"/>
      <c r="C1128" s="142"/>
      <c r="D1128" s="142"/>
      <c r="E1128" s="142"/>
      <c r="F1128" s="142"/>
      <c r="G1128" s="142"/>
      <c r="H1128" s="142"/>
      <c r="I1128" s="143"/>
      <c r="J1128" s="144" t="s">
        <v>37</v>
      </c>
      <c r="K1128" s="159" t="s">
        <v>712</v>
      </c>
      <c r="L1128" s="82" t="s">
        <v>59</v>
      </c>
      <c r="M1128" s="82"/>
      <c r="N1128" s="82"/>
      <c r="O1128" s="160" t="s">
        <v>60</v>
      </c>
      <c r="P1128" s="151" t="s">
        <v>738</v>
      </c>
      <c r="Q1128" s="151"/>
      <c r="R1128" s="151"/>
      <c r="S1128" s="151"/>
      <c r="T1128" s="151"/>
      <c r="U1128" s="151"/>
      <c r="V1128" s="151"/>
      <c r="W1128" s="151"/>
      <c r="X1128" s="151"/>
      <c r="Y1128" s="151"/>
      <c r="Z1128" s="151"/>
      <c r="AA1128" s="151"/>
      <c r="AB1128" s="151"/>
      <c r="AC1128" s="151"/>
      <c r="AD1128" s="151"/>
      <c r="AE1128" s="151"/>
      <c r="AF1128" s="151"/>
      <c r="AG1128" s="151"/>
      <c r="AH1128" s="151"/>
      <c r="AI1128" s="151"/>
      <c r="AJ1128" s="151"/>
      <c r="AK1128" s="151"/>
      <c r="AL1128" s="82" t="s">
        <v>198</v>
      </c>
      <c r="AM1128" s="138"/>
      <c r="BF1128" s="1" t="b">
        <f>IF($K1128="○",TRUE,IF($K1128="",FALSE,"INPUT_ERROR"))</f>
        <v>1</v>
      </c>
      <c r="BG1128" s="1" t="s">
        <v>336</v>
      </c>
      <c r="BH1128" s="1">
        <v>100</v>
      </c>
      <c r="BI1128" s="1" t="str">
        <f t="shared" si="23"/>
        <v>ITEM100#KBN3_2=TRUE</v>
      </c>
    </row>
    <row r="1129" spans="1:61" ht="9.75" customHeight="1">
      <c r="A1129" s="141"/>
      <c r="B1129" s="142"/>
      <c r="C1129" s="142"/>
      <c r="D1129" s="142"/>
      <c r="E1129" s="142"/>
      <c r="F1129" s="142"/>
      <c r="G1129" s="142"/>
      <c r="H1129" s="142"/>
      <c r="I1129" s="143"/>
      <c r="J1129" s="161"/>
      <c r="K1129" s="162"/>
      <c r="L1129" s="98"/>
      <c r="M1129" s="98"/>
      <c r="N1129" s="98"/>
      <c r="O1129" s="163"/>
      <c r="P1129" s="128"/>
      <c r="Q1129" s="128"/>
      <c r="R1129" s="128"/>
      <c r="S1129" s="128"/>
      <c r="T1129" s="128"/>
      <c r="U1129" s="128"/>
      <c r="V1129" s="128"/>
      <c r="W1129" s="128"/>
      <c r="X1129" s="128"/>
      <c r="Y1129" s="128"/>
      <c r="Z1129" s="128"/>
      <c r="AA1129" s="128"/>
      <c r="AB1129" s="128"/>
      <c r="AC1129" s="128"/>
      <c r="AD1129" s="128"/>
      <c r="AE1129" s="128"/>
      <c r="AF1129" s="128"/>
      <c r="AG1129" s="128"/>
      <c r="AH1129" s="128"/>
      <c r="AI1129" s="128"/>
      <c r="AJ1129" s="128"/>
      <c r="AK1129" s="128"/>
      <c r="AL1129" s="98"/>
      <c r="AM1129" s="156"/>
      <c r="BG1129" s="1" t="s">
        <v>336</v>
      </c>
      <c r="BH1129" s="1">
        <v>101</v>
      </c>
      <c r="BI1129" s="1" t="str">
        <f>"ITEM"&amp;BH1129&amp; BG1129 &amp;"="&amp;IF(TRIM($P1128)="","",$P1128)</f>
        <v>ITEM101#KBN3_2=住民基本台帳ネットワークシステム</v>
      </c>
    </row>
    <row r="1130" spans="1:61" ht="10.050000000000001" customHeight="1">
      <c r="A1130" s="120" t="s">
        <v>333</v>
      </c>
      <c r="B1130" s="121"/>
      <c r="C1130" s="121"/>
      <c r="D1130" s="121"/>
      <c r="E1130" s="121"/>
      <c r="F1130" s="121"/>
      <c r="G1130" s="121"/>
      <c r="H1130" s="121"/>
      <c r="I1130" s="122"/>
      <c r="J1130" s="260" t="s">
        <v>745</v>
      </c>
      <c r="K1130" s="260"/>
      <c r="L1130" s="260"/>
      <c r="M1130" s="260"/>
      <c r="N1130" s="260"/>
      <c r="O1130" s="260"/>
      <c r="P1130" s="260"/>
      <c r="Q1130" s="260"/>
      <c r="R1130" s="260"/>
      <c r="S1130" s="260"/>
      <c r="T1130" s="260"/>
      <c r="U1130" s="260"/>
      <c r="V1130" s="260"/>
      <c r="W1130" s="260"/>
      <c r="X1130" s="260"/>
      <c r="Y1130" s="260"/>
      <c r="Z1130" s="260"/>
      <c r="AA1130" s="260"/>
      <c r="AB1130" s="260"/>
      <c r="AC1130" s="260"/>
      <c r="AD1130" s="260"/>
      <c r="AE1130" s="260"/>
      <c r="AF1130" s="260"/>
      <c r="AG1130" s="260"/>
      <c r="AH1130" s="260"/>
      <c r="AI1130" s="260"/>
      <c r="AJ1130" s="260"/>
      <c r="AK1130" s="260"/>
      <c r="AL1130" s="260"/>
      <c r="AM1130" s="260"/>
      <c r="BG1130" s="1" t="s">
        <v>336</v>
      </c>
      <c r="BH1130" s="1">
        <v>102</v>
      </c>
      <c r="BI1130" s="1" t="str">
        <f>"ITEM"&amp;BH1130&amp; BG1130 &amp;"="&amp; IF(TRIM($J1130)="","",$J1130)</f>
        <v>ITEM102#KBN3_2=大阪府の他の執行機関からの情報照会の要求があった都度、随時。</v>
      </c>
    </row>
    <row r="1131" spans="1:61" ht="9.75" customHeight="1">
      <c r="A1131" s="141"/>
      <c r="B1131" s="142"/>
      <c r="C1131" s="142"/>
      <c r="D1131" s="142"/>
      <c r="E1131" s="142"/>
      <c r="F1131" s="142"/>
      <c r="G1131" s="142"/>
      <c r="H1131" s="142"/>
      <c r="I1131" s="143"/>
      <c r="J1131" s="27"/>
      <c r="K1131" s="27"/>
      <c r="L1131" s="27"/>
      <c r="M1131" s="27"/>
      <c r="N1131" s="27"/>
      <c r="O1131" s="27"/>
      <c r="P1131" s="27"/>
      <c r="Q1131" s="27"/>
      <c r="R1131" s="27"/>
      <c r="S1131" s="27"/>
      <c r="T1131" s="27"/>
      <c r="U1131" s="27"/>
      <c r="V1131" s="27"/>
      <c r="W1131" s="27"/>
      <c r="X1131" s="27"/>
      <c r="Y1131" s="27"/>
      <c r="Z1131" s="27"/>
      <c r="AA1131" s="27"/>
      <c r="AB1131" s="27"/>
      <c r="AC1131" s="27"/>
      <c r="AD1131" s="27"/>
      <c r="AE1131" s="27"/>
      <c r="AF1131" s="27"/>
      <c r="AG1131" s="27"/>
      <c r="AH1131" s="27"/>
      <c r="AI1131" s="27"/>
      <c r="AJ1131" s="27"/>
      <c r="AK1131" s="27"/>
      <c r="AL1131" s="27"/>
      <c r="AM1131" s="27"/>
      <c r="BH1131" s="1" t="s">
        <v>28</v>
      </c>
    </row>
    <row r="1132" spans="1:61" ht="9.75" customHeight="1" thickBot="1">
      <c r="A1132" s="246"/>
      <c r="B1132" s="247"/>
      <c r="C1132" s="247"/>
      <c r="D1132" s="247"/>
      <c r="E1132" s="247"/>
      <c r="F1132" s="247"/>
      <c r="G1132" s="247"/>
      <c r="H1132" s="247"/>
      <c r="I1132" s="248"/>
      <c r="J1132" s="27"/>
      <c r="K1132" s="27"/>
      <c r="L1132" s="27"/>
      <c r="M1132" s="27"/>
      <c r="N1132" s="27"/>
      <c r="O1132" s="27"/>
      <c r="P1132" s="27"/>
      <c r="Q1132" s="27"/>
      <c r="R1132" s="27"/>
      <c r="S1132" s="27"/>
      <c r="T1132" s="27"/>
      <c r="U1132" s="27"/>
      <c r="V1132" s="27"/>
      <c r="W1132" s="27"/>
      <c r="X1132" s="27"/>
      <c r="Y1132" s="27"/>
      <c r="Z1132" s="27"/>
      <c r="AA1132" s="27"/>
      <c r="AB1132" s="27"/>
      <c r="AC1132" s="27"/>
      <c r="AD1132" s="27"/>
      <c r="AE1132" s="27"/>
      <c r="AF1132" s="27"/>
      <c r="AG1132" s="27"/>
      <c r="AH1132" s="27"/>
      <c r="AI1132" s="27"/>
      <c r="AJ1132" s="27"/>
      <c r="AK1132" s="27"/>
      <c r="AL1132" s="27"/>
      <c r="AM1132" s="27"/>
      <c r="BH1132" s="1" t="s">
        <v>28</v>
      </c>
    </row>
    <row r="1133" spans="1:61" ht="10.050000000000001" customHeight="1">
      <c r="A1133" s="164" t="s">
        <v>337</v>
      </c>
      <c r="B1133" s="165"/>
      <c r="C1133" s="165"/>
      <c r="D1133" s="165"/>
      <c r="E1133" s="165"/>
      <c r="F1133" s="165"/>
      <c r="G1133" s="165"/>
      <c r="H1133" s="165"/>
      <c r="I1133" s="166"/>
      <c r="J1133" s="239" t="s">
        <v>746</v>
      </c>
      <c r="K1133" s="239"/>
      <c r="L1133" s="239"/>
      <c r="M1133" s="239"/>
      <c r="N1133" s="239"/>
      <c r="O1133" s="239"/>
      <c r="P1133" s="239"/>
      <c r="Q1133" s="239"/>
      <c r="R1133" s="239"/>
      <c r="S1133" s="239"/>
      <c r="T1133" s="239"/>
      <c r="U1133" s="239"/>
      <c r="V1133" s="239"/>
      <c r="W1133" s="239"/>
      <c r="X1133" s="239"/>
      <c r="Y1133" s="239"/>
      <c r="Z1133" s="239"/>
      <c r="AA1133" s="239"/>
      <c r="AB1133" s="239"/>
      <c r="AC1133" s="239"/>
      <c r="AD1133" s="239"/>
      <c r="AE1133" s="239"/>
      <c r="AF1133" s="239"/>
      <c r="AG1133" s="239"/>
      <c r="AH1133" s="239"/>
      <c r="AI1133" s="239"/>
      <c r="AJ1133" s="239"/>
      <c r="AK1133" s="239"/>
      <c r="AL1133" s="239"/>
      <c r="AM1133" s="239"/>
      <c r="BG1133" s="1" t="s">
        <v>338</v>
      </c>
      <c r="BH1133" s="1">
        <v>88</v>
      </c>
      <c r="BI1133" s="1" t="str">
        <f>"ITEM"&amp;BH1133&amp; BG1133 &amp;"="&amp; IF(TRIM($J1133)="","",$J1133)</f>
        <v>ITEM88#KBN3_3=住基法上の住民</v>
      </c>
    </row>
    <row r="1134" spans="1:61" ht="9.75" customHeight="1" thickBot="1">
      <c r="A1134" s="167"/>
      <c r="B1134" s="168"/>
      <c r="C1134" s="168"/>
      <c r="D1134" s="168"/>
      <c r="E1134" s="168"/>
      <c r="F1134" s="168"/>
      <c r="G1134" s="168"/>
      <c r="H1134" s="168"/>
      <c r="I1134" s="169"/>
      <c r="J1134" s="274"/>
      <c r="K1134" s="274"/>
      <c r="L1134" s="274"/>
      <c r="M1134" s="274"/>
      <c r="N1134" s="274"/>
      <c r="O1134" s="274"/>
      <c r="P1134" s="274"/>
      <c r="Q1134" s="274"/>
      <c r="R1134" s="274"/>
      <c r="S1134" s="274"/>
      <c r="T1134" s="274"/>
      <c r="U1134" s="274"/>
      <c r="V1134" s="274"/>
      <c r="W1134" s="274"/>
      <c r="X1134" s="274"/>
      <c r="Y1134" s="274"/>
      <c r="Z1134" s="274"/>
      <c r="AA1134" s="274"/>
      <c r="AB1134" s="274"/>
      <c r="AC1134" s="274"/>
      <c r="AD1134" s="274"/>
      <c r="AE1134" s="274"/>
      <c r="AF1134" s="274"/>
      <c r="AG1134" s="274"/>
      <c r="AH1134" s="274"/>
      <c r="AI1134" s="274"/>
      <c r="AJ1134" s="274"/>
      <c r="AK1134" s="274"/>
      <c r="AL1134" s="274"/>
      <c r="AM1134" s="274"/>
    </row>
    <row r="1135" spans="1:61" ht="10.050000000000001" customHeight="1">
      <c r="A1135" s="141" t="s">
        <v>323</v>
      </c>
      <c r="B1135" s="142"/>
      <c r="C1135" s="142"/>
      <c r="D1135" s="142"/>
      <c r="E1135" s="142"/>
      <c r="F1135" s="142"/>
      <c r="G1135" s="142"/>
      <c r="H1135" s="142"/>
      <c r="I1135" s="143"/>
      <c r="J1135" s="239" t="s">
        <v>747</v>
      </c>
      <c r="K1135" s="239"/>
      <c r="L1135" s="239"/>
      <c r="M1135" s="239"/>
      <c r="N1135" s="239"/>
      <c r="O1135" s="239"/>
      <c r="P1135" s="239"/>
      <c r="Q1135" s="239"/>
      <c r="R1135" s="239"/>
      <c r="S1135" s="239"/>
      <c r="T1135" s="239"/>
      <c r="U1135" s="239"/>
      <c r="V1135" s="239"/>
      <c r="W1135" s="239"/>
      <c r="X1135" s="239"/>
      <c r="Y1135" s="239"/>
      <c r="Z1135" s="239"/>
      <c r="AA1135" s="239"/>
      <c r="AB1135" s="239"/>
      <c r="AC1135" s="239"/>
      <c r="AD1135" s="239"/>
      <c r="AE1135" s="239"/>
      <c r="AF1135" s="239"/>
      <c r="AG1135" s="239"/>
      <c r="AH1135" s="239"/>
      <c r="AI1135" s="239"/>
      <c r="AJ1135" s="239"/>
      <c r="AK1135" s="239"/>
      <c r="AL1135" s="239"/>
      <c r="AM1135" s="239"/>
      <c r="BG1135" s="1" t="s">
        <v>338</v>
      </c>
      <c r="BH1135" s="1">
        <v>89</v>
      </c>
      <c r="BI1135" s="1" t="str">
        <f>"ITEM"&amp;BH1135&amp; BG1135 &amp;"="&amp; IF(TRIM($J1135)="","",$J1135)</f>
        <v>ITEM89#KBN3_3=住基法第３０条の３２（自己の本人確認情報の開示）</v>
      </c>
    </row>
    <row r="1136" spans="1:61" ht="9.75" customHeight="1">
      <c r="A1136" s="123"/>
      <c r="B1136" s="124"/>
      <c r="C1136" s="124"/>
      <c r="D1136" s="124"/>
      <c r="E1136" s="124"/>
      <c r="F1136" s="124"/>
      <c r="G1136" s="124"/>
      <c r="H1136" s="124"/>
      <c r="I1136" s="125"/>
      <c r="J1136" s="27"/>
      <c r="K1136" s="27"/>
      <c r="L1136" s="27"/>
      <c r="M1136" s="27"/>
      <c r="N1136" s="27"/>
      <c r="O1136" s="27"/>
      <c r="P1136" s="27"/>
      <c r="Q1136" s="27"/>
      <c r="R1136" s="27"/>
      <c r="S1136" s="27"/>
      <c r="T1136" s="27"/>
      <c r="U1136" s="27"/>
      <c r="V1136" s="27"/>
      <c r="W1136" s="27"/>
      <c r="X1136" s="27"/>
      <c r="Y1136" s="27"/>
      <c r="Z1136" s="27"/>
      <c r="AA1136" s="27"/>
      <c r="AB1136" s="27"/>
      <c r="AC1136" s="27"/>
      <c r="AD1136" s="27"/>
      <c r="AE1136" s="27"/>
      <c r="AF1136" s="27"/>
      <c r="AG1136" s="27"/>
      <c r="AH1136" s="27"/>
      <c r="AI1136" s="27"/>
      <c r="AJ1136" s="27"/>
      <c r="AK1136" s="27"/>
      <c r="AL1136" s="27"/>
      <c r="AM1136" s="27"/>
    </row>
    <row r="1137" spans="1:61" ht="10.050000000000001" customHeight="1">
      <c r="A1137" s="120" t="s">
        <v>324</v>
      </c>
      <c r="B1137" s="121"/>
      <c r="C1137" s="121"/>
      <c r="D1137" s="121"/>
      <c r="E1137" s="121"/>
      <c r="F1137" s="121"/>
      <c r="G1137" s="121"/>
      <c r="H1137" s="121"/>
      <c r="I1137" s="122"/>
      <c r="J1137" s="136" t="s">
        <v>748</v>
      </c>
      <c r="K1137" s="126"/>
      <c r="L1137" s="126"/>
      <c r="M1137" s="126"/>
      <c r="N1137" s="126"/>
      <c r="O1137" s="126"/>
      <c r="P1137" s="126"/>
      <c r="Q1137" s="126"/>
      <c r="R1137" s="126"/>
      <c r="S1137" s="126"/>
      <c r="T1137" s="126"/>
      <c r="U1137" s="126"/>
      <c r="V1137" s="126"/>
      <c r="W1137" s="126"/>
      <c r="X1137" s="126"/>
      <c r="Y1137" s="126"/>
      <c r="Z1137" s="126"/>
      <c r="AA1137" s="126"/>
      <c r="AB1137" s="126"/>
      <c r="AC1137" s="126"/>
      <c r="AD1137" s="126"/>
      <c r="AE1137" s="126"/>
      <c r="AF1137" s="126"/>
      <c r="AG1137" s="126"/>
      <c r="AH1137" s="126"/>
      <c r="AI1137" s="126"/>
      <c r="AJ1137" s="126"/>
      <c r="AK1137" s="126"/>
      <c r="AL1137" s="126"/>
      <c r="AM1137" s="127"/>
      <c r="BG1137" s="1" t="s">
        <v>338</v>
      </c>
      <c r="BH1137" s="1">
        <v>90</v>
      </c>
      <c r="BI1137" s="1" t="str">
        <f>"ITEM"&amp;BH1137&amp; BG1137 &amp;"="&amp; IF(TRIM($J1137)="","",$J1137)</f>
        <v>ITEM90#KBN3_3=開示された情報を確認し、必要に応じてその内容の全部又は一部の訂正、追加又は削除の申出を行う。</v>
      </c>
    </row>
    <row r="1138" spans="1:61" ht="9.75" customHeight="1">
      <c r="A1138" s="141"/>
      <c r="B1138" s="142"/>
      <c r="C1138" s="142"/>
      <c r="D1138" s="142"/>
      <c r="E1138" s="142"/>
      <c r="F1138" s="142"/>
      <c r="G1138" s="142"/>
      <c r="H1138" s="142"/>
      <c r="I1138" s="143"/>
      <c r="J1138" s="150"/>
      <c r="K1138" s="151"/>
      <c r="L1138" s="151"/>
      <c r="M1138" s="151"/>
      <c r="N1138" s="151"/>
      <c r="O1138" s="151"/>
      <c r="P1138" s="151"/>
      <c r="Q1138" s="151"/>
      <c r="R1138" s="151"/>
      <c r="S1138" s="151"/>
      <c r="T1138" s="151"/>
      <c r="U1138" s="151"/>
      <c r="V1138" s="151"/>
      <c r="W1138" s="151"/>
      <c r="X1138" s="151"/>
      <c r="Y1138" s="151"/>
      <c r="Z1138" s="151"/>
      <c r="AA1138" s="151"/>
      <c r="AB1138" s="151"/>
      <c r="AC1138" s="151"/>
      <c r="AD1138" s="151"/>
      <c r="AE1138" s="151"/>
      <c r="AF1138" s="151"/>
      <c r="AG1138" s="151"/>
      <c r="AH1138" s="151"/>
      <c r="AI1138" s="151"/>
      <c r="AJ1138" s="151"/>
      <c r="AK1138" s="151"/>
      <c r="AL1138" s="151"/>
      <c r="AM1138" s="152"/>
      <c r="BH1138" s="1" t="s">
        <v>28</v>
      </c>
    </row>
    <row r="1139" spans="1:61" ht="9.75" customHeight="1">
      <c r="A1139" s="123"/>
      <c r="B1139" s="124"/>
      <c r="C1139" s="124"/>
      <c r="D1139" s="124"/>
      <c r="E1139" s="124"/>
      <c r="F1139" s="124"/>
      <c r="G1139" s="124"/>
      <c r="H1139" s="124"/>
      <c r="I1139" s="125"/>
      <c r="J1139" s="137"/>
      <c r="K1139" s="128"/>
      <c r="L1139" s="128"/>
      <c r="M1139" s="128"/>
      <c r="N1139" s="128"/>
      <c r="O1139" s="128"/>
      <c r="P1139" s="128"/>
      <c r="Q1139" s="128"/>
      <c r="R1139" s="128"/>
      <c r="S1139" s="128"/>
      <c r="T1139" s="128"/>
      <c r="U1139" s="128"/>
      <c r="V1139" s="128"/>
      <c r="W1139" s="128"/>
      <c r="X1139" s="128"/>
      <c r="Y1139" s="128"/>
      <c r="Z1139" s="128"/>
      <c r="AA1139" s="128"/>
      <c r="AB1139" s="128"/>
      <c r="AC1139" s="128"/>
      <c r="AD1139" s="128"/>
      <c r="AE1139" s="128"/>
      <c r="AF1139" s="128"/>
      <c r="AG1139" s="128"/>
      <c r="AH1139" s="128"/>
      <c r="AI1139" s="128"/>
      <c r="AJ1139" s="128"/>
      <c r="AK1139" s="128"/>
      <c r="AL1139" s="128"/>
      <c r="AM1139" s="129"/>
      <c r="BH1139" s="1" t="s">
        <v>28</v>
      </c>
    </row>
    <row r="1140" spans="1:61" ht="10.050000000000001" customHeight="1">
      <c r="A1140" s="120" t="s">
        <v>325</v>
      </c>
      <c r="B1140" s="121"/>
      <c r="C1140" s="121"/>
      <c r="D1140" s="121"/>
      <c r="E1140" s="121"/>
      <c r="F1140" s="121"/>
      <c r="G1140" s="121"/>
      <c r="H1140" s="121"/>
      <c r="I1140" s="122"/>
      <c r="J1140" s="27" t="s">
        <v>1280</v>
      </c>
      <c r="K1140" s="27"/>
      <c r="L1140" s="27"/>
      <c r="M1140" s="27"/>
      <c r="N1140" s="27"/>
      <c r="O1140" s="27"/>
      <c r="P1140" s="27"/>
      <c r="Q1140" s="27"/>
      <c r="R1140" s="27"/>
      <c r="S1140" s="27"/>
      <c r="T1140" s="27"/>
      <c r="U1140" s="27"/>
      <c r="V1140" s="27"/>
      <c r="W1140" s="27"/>
      <c r="X1140" s="27"/>
      <c r="Y1140" s="27"/>
      <c r="Z1140" s="27"/>
      <c r="AA1140" s="27"/>
      <c r="AB1140" s="27"/>
      <c r="AC1140" s="27"/>
      <c r="AD1140" s="27"/>
      <c r="AE1140" s="27"/>
      <c r="AF1140" s="27"/>
      <c r="AG1140" s="27"/>
      <c r="AH1140" s="27"/>
      <c r="AI1140" s="27"/>
      <c r="AJ1140" s="27"/>
      <c r="AK1140" s="27"/>
      <c r="AL1140" s="27"/>
      <c r="AM1140" s="27"/>
      <c r="BG1140" s="1" t="s">
        <v>338</v>
      </c>
      <c r="BH1140" s="1">
        <v>91</v>
      </c>
      <c r="BI1140" s="1" t="str">
        <f>"ITEM"&amp;BH1140&amp; BG1140 &amp;"="&amp; IF(TRIM($J1140)="","",$J1140)</f>
        <v>ITEM91#KBN3_3=住民票コード、氏名、氏名の振り仮名、住所、生年月日、性別、個人番号、異動事由、異動年月日</v>
      </c>
    </row>
    <row r="1141" spans="1:61" ht="9.75" customHeight="1">
      <c r="A1141" s="123"/>
      <c r="B1141" s="124"/>
      <c r="C1141" s="124"/>
      <c r="D1141" s="124"/>
      <c r="E1141" s="124"/>
      <c r="F1141" s="124"/>
      <c r="G1141" s="124"/>
      <c r="H1141" s="124"/>
      <c r="I1141" s="125"/>
      <c r="J1141" s="27"/>
      <c r="K1141" s="27"/>
      <c r="L1141" s="27"/>
      <c r="M1141" s="27"/>
      <c r="N1141" s="27"/>
      <c r="O1141" s="27"/>
      <c r="P1141" s="27"/>
      <c r="Q1141" s="27"/>
      <c r="R1141" s="27"/>
      <c r="S1141" s="27"/>
      <c r="T1141" s="27"/>
      <c r="U1141" s="27"/>
      <c r="V1141" s="27"/>
      <c r="W1141" s="27"/>
      <c r="X1141" s="27"/>
      <c r="Y1141" s="27"/>
      <c r="Z1141" s="27"/>
      <c r="AA1141" s="27"/>
      <c r="AB1141" s="27"/>
      <c r="AC1141" s="27"/>
      <c r="AD1141" s="27"/>
      <c r="AE1141" s="27"/>
      <c r="AF1141" s="27"/>
      <c r="AG1141" s="27"/>
      <c r="AH1141" s="27"/>
      <c r="AI1141" s="27"/>
      <c r="AJ1141" s="27"/>
      <c r="AK1141" s="27"/>
      <c r="AL1141" s="27"/>
      <c r="AM1141" s="27"/>
    </row>
    <row r="1142" spans="1:61" ht="9.75" customHeight="1">
      <c r="A1142" s="120" t="s">
        <v>326</v>
      </c>
      <c r="B1142" s="121"/>
      <c r="C1142" s="121"/>
      <c r="D1142" s="121"/>
      <c r="E1142" s="121"/>
      <c r="F1142" s="121"/>
      <c r="G1142" s="121"/>
      <c r="H1142" s="121"/>
      <c r="I1142" s="122"/>
      <c r="J1142" s="158"/>
      <c r="K1142" s="154"/>
      <c r="L1142" s="154"/>
      <c r="M1142" s="154"/>
      <c r="N1142" s="154"/>
      <c r="O1142" s="154"/>
      <c r="P1142" s="154"/>
      <c r="Q1142" s="154"/>
      <c r="R1142" s="154"/>
      <c r="S1142" s="154"/>
      <c r="T1142" s="154"/>
      <c r="U1142" s="154"/>
      <c r="V1142" s="154" t="s">
        <v>36</v>
      </c>
      <c r="W1142" s="154"/>
      <c r="X1142" s="154"/>
      <c r="Y1142" s="154"/>
      <c r="Z1142" s="154"/>
      <c r="AA1142" s="154"/>
      <c r="AB1142" s="154"/>
      <c r="AC1142" s="154"/>
      <c r="AD1142" s="154"/>
      <c r="AE1142" s="154"/>
      <c r="AF1142" s="154"/>
      <c r="AG1142" s="154"/>
      <c r="AH1142" s="154"/>
      <c r="AI1142" s="154"/>
      <c r="AJ1142" s="154"/>
      <c r="AK1142" s="154"/>
      <c r="AL1142" s="154"/>
      <c r="AM1142" s="155"/>
      <c r="BE1142" s="1" t="str">
        <f ca="1">MID(CELL("address",$CB$2),2,2)</f>
        <v>CB</v>
      </c>
      <c r="BF1142" s="1">
        <f>IF(TRIM($K1144)="","",IF(ISERROR(MATCH($K1144,$CB$3:$CB$7,0)),"INPUT_ERROR",MATCH($K1144,$CB$3:$CB$7,0)))</f>
        <v>5</v>
      </c>
      <c r="BG1142" s="1" t="s">
        <v>338</v>
      </c>
      <c r="BH1142" s="1">
        <v>92</v>
      </c>
      <c r="BI1142" s="1" t="str">
        <f>"ITEM"&amp;BH1142&amp; BG1142 &amp;"="&amp; BF1142</f>
        <v>ITEM92#KBN3_3=5</v>
      </c>
    </row>
    <row r="1143" spans="1:61" ht="9.75" customHeight="1">
      <c r="A1143" s="141"/>
      <c r="B1143" s="142"/>
      <c r="C1143" s="142"/>
      <c r="D1143" s="142"/>
      <c r="E1143" s="142"/>
      <c r="F1143" s="142"/>
      <c r="G1143" s="142"/>
      <c r="H1143" s="142"/>
      <c r="I1143" s="143"/>
      <c r="J1143" s="189"/>
      <c r="K1143" s="82"/>
      <c r="L1143" s="82"/>
      <c r="M1143" s="82"/>
      <c r="N1143" s="82"/>
      <c r="O1143" s="82"/>
      <c r="P1143" s="82"/>
      <c r="Q1143" s="82"/>
      <c r="R1143" s="82"/>
      <c r="S1143" s="82"/>
      <c r="T1143" s="82"/>
      <c r="U1143" s="82"/>
      <c r="V1143" s="82" t="s">
        <v>163</v>
      </c>
      <c r="W1143" s="82"/>
      <c r="X1143" s="82"/>
      <c r="Y1143" s="82"/>
      <c r="Z1143" s="82"/>
      <c r="AA1143" s="82"/>
      <c r="AB1143" s="82"/>
      <c r="AC1143" s="82"/>
      <c r="AD1143" s="82"/>
      <c r="AE1143" s="82"/>
      <c r="AF1143" s="82"/>
      <c r="AG1143" s="82"/>
      <c r="AH1143" s="82"/>
      <c r="AI1143" s="82"/>
      <c r="AJ1143" s="82"/>
      <c r="AK1143" s="82"/>
      <c r="AL1143" s="82"/>
      <c r="AM1143" s="138"/>
      <c r="BH1143" s="1" t="s">
        <v>28</v>
      </c>
    </row>
    <row r="1144" spans="1:61" ht="10.050000000000001" customHeight="1">
      <c r="A1144" s="141"/>
      <c r="B1144" s="142"/>
      <c r="C1144" s="142"/>
      <c r="D1144" s="142"/>
      <c r="E1144" s="142"/>
      <c r="F1144" s="142"/>
      <c r="G1144" s="142"/>
      <c r="H1144" s="142"/>
      <c r="I1144" s="143"/>
      <c r="J1144" s="144" t="s">
        <v>37</v>
      </c>
      <c r="K1144" s="145" t="s">
        <v>708</v>
      </c>
      <c r="L1144" s="145"/>
      <c r="M1144" s="145"/>
      <c r="N1144" s="145"/>
      <c r="O1144" s="145"/>
      <c r="P1144" s="145"/>
      <c r="Q1144" s="145"/>
      <c r="R1144" s="145"/>
      <c r="S1144" s="145"/>
      <c r="T1144" s="82" t="s">
        <v>38</v>
      </c>
      <c r="U1144" s="82"/>
      <c r="V1144" s="82" t="s">
        <v>253</v>
      </c>
      <c r="W1144" s="82"/>
      <c r="X1144" s="82"/>
      <c r="Y1144" s="82"/>
      <c r="Z1144" s="82"/>
      <c r="AA1144" s="82"/>
      <c r="AB1144" s="82"/>
      <c r="AC1144" s="82"/>
      <c r="AD1144" s="82"/>
      <c r="AE1144" s="82"/>
      <c r="AF1144" s="82"/>
      <c r="AG1144" s="82"/>
      <c r="AH1144" s="82"/>
      <c r="AI1144" s="82"/>
      <c r="AJ1144" s="82"/>
      <c r="AK1144" s="82"/>
      <c r="AL1144" s="82"/>
      <c r="AM1144" s="138"/>
      <c r="BH1144" s="1" t="s">
        <v>28</v>
      </c>
    </row>
    <row r="1145" spans="1:61" ht="9.75" customHeight="1">
      <c r="A1145" s="141"/>
      <c r="B1145" s="142"/>
      <c r="C1145" s="142"/>
      <c r="D1145" s="142"/>
      <c r="E1145" s="142"/>
      <c r="F1145" s="142"/>
      <c r="G1145" s="142"/>
      <c r="H1145" s="142"/>
      <c r="I1145" s="143"/>
      <c r="J1145" s="144"/>
      <c r="K1145" s="145"/>
      <c r="L1145" s="145"/>
      <c r="M1145" s="145"/>
      <c r="N1145" s="145"/>
      <c r="O1145" s="145"/>
      <c r="P1145" s="145"/>
      <c r="Q1145" s="145"/>
      <c r="R1145" s="145"/>
      <c r="S1145" s="145"/>
      <c r="T1145" s="82"/>
      <c r="U1145" s="82"/>
      <c r="V1145" s="82" t="s">
        <v>327</v>
      </c>
      <c r="W1145" s="82"/>
      <c r="X1145" s="82"/>
      <c r="Y1145" s="82"/>
      <c r="Z1145" s="82"/>
      <c r="AA1145" s="82"/>
      <c r="AB1145" s="82"/>
      <c r="AC1145" s="82"/>
      <c r="AD1145" s="82"/>
      <c r="AE1145" s="82"/>
      <c r="AF1145" s="82"/>
      <c r="AG1145" s="82"/>
      <c r="AH1145" s="82"/>
      <c r="AI1145" s="82"/>
      <c r="AJ1145" s="82"/>
      <c r="AK1145" s="82"/>
      <c r="AL1145" s="82"/>
      <c r="AM1145" s="138"/>
      <c r="BH1145" s="1" t="s">
        <v>28</v>
      </c>
    </row>
    <row r="1146" spans="1:61" ht="9.75" customHeight="1">
      <c r="A1146" s="141"/>
      <c r="B1146" s="142"/>
      <c r="C1146" s="142"/>
      <c r="D1146" s="142"/>
      <c r="E1146" s="142"/>
      <c r="F1146" s="142"/>
      <c r="G1146" s="142"/>
      <c r="H1146" s="142"/>
      <c r="I1146" s="143"/>
      <c r="J1146" s="189"/>
      <c r="K1146" s="82"/>
      <c r="L1146" s="82"/>
      <c r="M1146" s="82"/>
      <c r="N1146" s="82"/>
      <c r="O1146" s="82"/>
      <c r="P1146" s="82"/>
      <c r="Q1146" s="82"/>
      <c r="R1146" s="82"/>
      <c r="S1146" s="82"/>
      <c r="T1146" s="82"/>
      <c r="U1146" s="82"/>
      <c r="V1146" s="82" t="s">
        <v>166</v>
      </c>
      <c r="W1146" s="82"/>
      <c r="X1146" s="82"/>
      <c r="Y1146" s="82"/>
      <c r="Z1146" s="82"/>
      <c r="AA1146" s="82"/>
      <c r="AB1146" s="82"/>
      <c r="AC1146" s="82"/>
      <c r="AD1146" s="82"/>
      <c r="AE1146" s="82"/>
      <c r="AF1146" s="82"/>
      <c r="AG1146" s="82"/>
      <c r="AH1146" s="82"/>
      <c r="AI1146" s="82"/>
      <c r="AJ1146" s="82"/>
      <c r="AK1146" s="82"/>
      <c r="AL1146" s="82"/>
      <c r="AM1146" s="138"/>
      <c r="BH1146" s="1" t="s">
        <v>28</v>
      </c>
    </row>
    <row r="1147" spans="1:61" ht="9.75" customHeight="1">
      <c r="A1147" s="141"/>
      <c r="B1147" s="142"/>
      <c r="C1147" s="142"/>
      <c r="D1147" s="142"/>
      <c r="E1147" s="142"/>
      <c r="F1147" s="142"/>
      <c r="G1147" s="142"/>
      <c r="H1147" s="142"/>
      <c r="I1147" s="143"/>
      <c r="J1147" s="157"/>
      <c r="K1147" s="98"/>
      <c r="L1147" s="98"/>
      <c r="M1147" s="98"/>
      <c r="N1147" s="98"/>
      <c r="O1147" s="98"/>
      <c r="P1147" s="98"/>
      <c r="Q1147" s="98"/>
      <c r="R1147" s="98"/>
      <c r="S1147" s="98"/>
      <c r="T1147" s="98"/>
      <c r="U1147" s="98"/>
      <c r="V1147" s="98" t="s">
        <v>256</v>
      </c>
      <c r="W1147" s="98"/>
      <c r="X1147" s="98"/>
      <c r="Y1147" s="98"/>
      <c r="Z1147" s="98"/>
      <c r="AA1147" s="98"/>
      <c r="AB1147" s="98"/>
      <c r="AC1147" s="98"/>
      <c r="AD1147" s="98"/>
      <c r="AE1147" s="98"/>
      <c r="AF1147" s="98"/>
      <c r="AG1147" s="98"/>
      <c r="AH1147" s="98"/>
      <c r="AI1147" s="98"/>
      <c r="AJ1147" s="98"/>
      <c r="AK1147" s="98"/>
      <c r="AL1147" s="98"/>
      <c r="AM1147" s="156"/>
      <c r="BH1147" s="1" t="s">
        <v>28</v>
      </c>
    </row>
    <row r="1148" spans="1:61" ht="10.050000000000001" customHeight="1">
      <c r="A1148" s="120" t="s">
        <v>328</v>
      </c>
      <c r="B1148" s="121"/>
      <c r="C1148" s="121"/>
      <c r="D1148" s="121"/>
      <c r="E1148" s="121"/>
      <c r="F1148" s="121"/>
      <c r="G1148" s="121"/>
      <c r="H1148" s="121"/>
      <c r="I1148" s="122"/>
      <c r="J1148" s="136" t="s">
        <v>729</v>
      </c>
      <c r="K1148" s="126"/>
      <c r="L1148" s="126"/>
      <c r="M1148" s="126"/>
      <c r="N1148" s="126"/>
      <c r="O1148" s="126"/>
      <c r="P1148" s="126"/>
      <c r="Q1148" s="126"/>
      <c r="R1148" s="126"/>
      <c r="S1148" s="126"/>
      <c r="T1148" s="126"/>
      <c r="U1148" s="126"/>
      <c r="V1148" s="126"/>
      <c r="W1148" s="126"/>
      <c r="X1148" s="126"/>
      <c r="Y1148" s="126"/>
      <c r="Z1148" s="126"/>
      <c r="AA1148" s="126"/>
      <c r="AB1148" s="126"/>
      <c r="AC1148" s="126"/>
      <c r="AD1148" s="126"/>
      <c r="AE1148" s="126"/>
      <c r="AF1148" s="126"/>
      <c r="AG1148" s="126"/>
      <c r="AH1148" s="126"/>
      <c r="AI1148" s="126"/>
      <c r="AJ1148" s="126"/>
      <c r="AK1148" s="126"/>
      <c r="AL1148" s="126"/>
      <c r="AM1148" s="127"/>
      <c r="BG1148" s="1" t="s">
        <v>338</v>
      </c>
      <c r="BH1148" s="1">
        <v>93</v>
      </c>
      <c r="BI1148" s="1" t="str">
        <f>"ITEM"&amp;BH1148&amp; BG1148 &amp;"="&amp; IF(TRIM($J1148)="","",$J1148)</f>
        <v>ITEM93#KBN3_3=「２．③対象となる本人の範囲」と同上</v>
      </c>
    </row>
    <row r="1149" spans="1:61" ht="9.75" customHeight="1">
      <c r="A1149" s="141"/>
      <c r="B1149" s="142"/>
      <c r="C1149" s="142"/>
      <c r="D1149" s="142"/>
      <c r="E1149" s="142"/>
      <c r="F1149" s="142"/>
      <c r="G1149" s="142"/>
      <c r="H1149" s="142"/>
      <c r="I1149" s="143"/>
      <c r="J1149" s="150"/>
      <c r="K1149" s="151"/>
      <c r="L1149" s="151"/>
      <c r="M1149" s="151"/>
      <c r="N1149" s="151"/>
      <c r="O1149" s="151"/>
      <c r="P1149" s="151"/>
      <c r="Q1149" s="151"/>
      <c r="R1149" s="151"/>
      <c r="S1149" s="151"/>
      <c r="T1149" s="151"/>
      <c r="U1149" s="151"/>
      <c r="V1149" s="151"/>
      <c r="W1149" s="151"/>
      <c r="X1149" s="151"/>
      <c r="Y1149" s="151"/>
      <c r="Z1149" s="151"/>
      <c r="AA1149" s="151"/>
      <c r="AB1149" s="151"/>
      <c r="AC1149" s="151"/>
      <c r="AD1149" s="151"/>
      <c r="AE1149" s="151"/>
      <c r="AF1149" s="151"/>
      <c r="AG1149" s="151"/>
      <c r="AH1149" s="151"/>
      <c r="AI1149" s="151"/>
      <c r="AJ1149" s="151"/>
      <c r="AK1149" s="151"/>
      <c r="AL1149" s="151"/>
      <c r="AM1149" s="152"/>
    </row>
    <row r="1150" spans="1:61" ht="9.75" customHeight="1">
      <c r="A1150" s="123"/>
      <c r="B1150" s="124"/>
      <c r="C1150" s="124"/>
      <c r="D1150" s="124"/>
      <c r="E1150" s="124"/>
      <c r="F1150" s="124"/>
      <c r="G1150" s="124"/>
      <c r="H1150" s="124"/>
      <c r="I1150" s="125"/>
      <c r="J1150" s="150"/>
      <c r="K1150" s="151"/>
      <c r="L1150" s="151"/>
      <c r="M1150" s="151"/>
      <c r="N1150" s="151"/>
      <c r="O1150" s="151"/>
      <c r="P1150" s="151"/>
      <c r="Q1150" s="151"/>
      <c r="R1150" s="151"/>
      <c r="S1150" s="151"/>
      <c r="T1150" s="151"/>
      <c r="U1150" s="151"/>
      <c r="V1150" s="151"/>
      <c r="W1150" s="151"/>
      <c r="X1150" s="151"/>
      <c r="Y1150" s="151"/>
      <c r="Z1150" s="151"/>
      <c r="AA1150" s="151"/>
      <c r="AB1150" s="151"/>
      <c r="AC1150" s="151"/>
      <c r="AD1150" s="151"/>
      <c r="AE1150" s="151"/>
      <c r="AF1150" s="151"/>
      <c r="AG1150" s="151"/>
      <c r="AH1150" s="151"/>
      <c r="AI1150" s="151"/>
      <c r="AJ1150" s="151"/>
      <c r="AK1150" s="151"/>
      <c r="AL1150" s="151"/>
      <c r="AM1150" s="152"/>
    </row>
    <row r="1151" spans="1:61" ht="9.75" customHeight="1">
      <c r="A1151" s="120" t="s">
        <v>329</v>
      </c>
      <c r="B1151" s="121"/>
      <c r="C1151" s="121"/>
      <c r="D1151" s="121"/>
      <c r="E1151" s="121"/>
      <c r="F1151" s="121"/>
      <c r="G1151" s="121"/>
      <c r="H1151" s="121"/>
      <c r="I1151" s="122"/>
      <c r="J1151" s="216" t="s">
        <v>37</v>
      </c>
      <c r="K1151" s="217"/>
      <c r="L1151" s="154" t="s">
        <v>53</v>
      </c>
      <c r="M1151" s="154"/>
      <c r="N1151" s="154"/>
      <c r="O1151" s="154"/>
      <c r="P1151" s="154"/>
      <c r="Q1151" s="154"/>
      <c r="R1151" s="154"/>
      <c r="S1151" s="154"/>
      <c r="T1151" s="154"/>
      <c r="U1151" s="154"/>
      <c r="V1151" s="154"/>
      <c r="W1151" s="154"/>
      <c r="X1151" s="221" t="s">
        <v>37</v>
      </c>
      <c r="Y1151" s="217"/>
      <c r="Z1151" s="154" t="s">
        <v>330</v>
      </c>
      <c r="AA1151" s="154"/>
      <c r="AB1151" s="154"/>
      <c r="AC1151" s="154"/>
      <c r="AD1151" s="154"/>
      <c r="AE1151" s="154"/>
      <c r="AF1151" s="154"/>
      <c r="AG1151" s="154"/>
      <c r="AH1151" s="154"/>
      <c r="AI1151" s="154"/>
      <c r="AJ1151" s="154"/>
      <c r="AK1151" s="154"/>
      <c r="AL1151" s="154"/>
      <c r="AM1151" s="155"/>
      <c r="BF1151" s="1" t="b">
        <f>IF($K1151="○",TRUE,IF($K1151="",FALSE,"INPUT_ERROR"))</f>
        <v>0</v>
      </c>
      <c r="BG1151" s="1" t="s">
        <v>338</v>
      </c>
      <c r="BH1151" s="1">
        <v>94</v>
      </c>
      <c r="BI1151" s="1" t="str">
        <f t="shared" ref="BI1151:BI1157" si="24">"ITEM"&amp;BH1151&amp; BG1151 &amp;"="&amp; BF1151</f>
        <v>ITEM94#KBN3_3=FALSE</v>
      </c>
    </row>
    <row r="1152" spans="1:61" ht="9.75" customHeight="1">
      <c r="A1152" s="141"/>
      <c r="B1152" s="142"/>
      <c r="C1152" s="142"/>
      <c r="D1152" s="142"/>
      <c r="E1152" s="142"/>
      <c r="F1152" s="142"/>
      <c r="G1152" s="142"/>
      <c r="H1152" s="142"/>
      <c r="I1152" s="143"/>
      <c r="J1152" s="144"/>
      <c r="K1152" s="159"/>
      <c r="L1152" s="82"/>
      <c r="M1152" s="82"/>
      <c r="N1152" s="82"/>
      <c r="O1152" s="82"/>
      <c r="P1152" s="82"/>
      <c r="Q1152" s="82"/>
      <c r="R1152" s="82"/>
      <c r="S1152" s="82"/>
      <c r="T1152" s="82"/>
      <c r="U1152" s="82"/>
      <c r="V1152" s="82"/>
      <c r="W1152" s="82"/>
      <c r="X1152" s="160"/>
      <c r="Y1152" s="159"/>
      <c r="Z1152" s="82"/>
      <c r="AA1152" s="82"/>
      <c r="AB1152" s="82"/>
      <c r="AC1152" s="82"/>
      <c r="AD1152" s="82"/>
      <c r="AE1152" s="82"/>
      <c r="AF1152" s="82"/>
      <c r="AG1152" s="82"/>
      <c r="AH1152" s="82"/>
      <c r="AI1152" s="82"/>
      <c r="AJ1152" s="82"/>
      <c r="AK1152" s="82"/>
      <c r="AL1152" s="82"/>
      <c r="AM1152" s="138"/>
      <c r="BF1152" s="1" t="b">
        <f>IF($Y1151="○",TRUE,IF($Y1151="",FALSE,"INPUT_ERROR"))</f>
        <v>0</v>
      </c>
      <c r="BG1152" s="1" t="s">
        <v>338</v>
      </c>
      <c r="BH1152" s="1">
        <v>95</v>
      </c>
      <c r="BI1152" s="1" t="str">
        <f t="shared" si="24"/>
        <v>ITEM95#KBN3_3=FALSE</v>
      </c>
    </row>
    <row r="1153" spans="1:61" ht="9.75" customHeight="1">
      <c r="A1153" s="141"/>
      <c r="B1153" s="142"/>
      <c r="C1153" s="142"/>
      <c r="D1153" s="142"/>
      <c r="E1153" s="142"/>
      <c r="F1153" s="142"/>
      <c r="G1153" s="142"/>
      <c r="H1153" s="142"/>
      <c r="I1153" s="143"/>
      <c r="J1153" s="144" t="s">
        <v>37</v>
      </c>
      <c r="K1153" s="159"/>
      <c r="L1153" s="82" t="s">
        <v>331</v>
      </c>
      <c r="M1153" s="82"/>
      <c r="N1153" s="82"/>
      <c r="O1153" s="82"/>
      <c r="P1153" s="82"/>
      <c r="Q1153" s="82"/>
      <c r="R1153" s="82"/>
      <c r="S1153" s="82"/>
      <c r="T1153" s="82"/>
      <c r="U1153" s="82"/>
      <c r="V1153" s="82"/>
      <c r="W1153" s="82"/>
      <c r="X1153" s="160" t="s">
        <v>37</v>
      </c>
      <c r="Y1153" s="159"/>
      <c r="Z1153" s="82" t="s">
        <v>264</v>
      </c>
      <c r="AA1153" s="82"/>
      <c r="AB1153" s="82"/>
      <c r="AC1153" s="82"/>
      <c r="AD1153" s="82"/>
      <c r="AE1153" s="82"/>
      <c r="AF1153" s="82"/>
      <c r="AG1153" s="82"/>
      <c r="AH1153" s="82"/>
      <c r="AI1153" s="82"/>
      <c r="AJ1153" s="82"/>
      <c r="AK1153" s="82"/>
      <c r="AL1153" s="82"/>
      <c r="AM1153" s="138"/>
      <c r="BF1153" s="1" t="b">
        <f>IF($K1153="○",TRUE,IF($K1153="",FALSE,"INPUT_ERROR"))</f>
        <v>0</v>
      </c>
      <c r="BG1153" s="1" t="s">
        <v>338</v>
      </c>
      <c r="BH1153" s="1">
        <v>96</v>
      </c>
      <c r="BI1153" s="1" t="str">
        <f t="shared" si="24"/>
        <v>ITEM96#KBN3_3=FALSE</v>
      </c>
    </row>
    <row r="1154" spans="1:61" ht="9.75" customHeight="1">
      <c r="A1154" s="141"/>
      <c r="B1154" s="142"/>
      <c r="C1154" s="142"/>
      <c r="D1154" s="142"/>
      <c r="E1154" s="142"/>
      <c r="F1154" s="142"/>
      <c r="G1154" s="142"/>
      <c r="H1154" s="142"/>
      <c r="I1154" s="143"/>
      <c r="J1154" s="144"/>
      <c r="K1154" s="159"/>
      <c r="L1154" s="82"/>
      <c r="M1154" s="82"/>
      <c r="N1154" s="82"/>
      <c r="O1154" s="82"/>
      <c r="P1154" s="82"/>
      <c r="Q1154" s="82"/>
      <c r="R1154" s="82"/>
      <c r="S1154" s="82"/>
      <c r="T1154" s="82"/>
      <c r="U1154" s="82"/>
      <c r="V1154" s="82"/>
      <c r="W1154" s="82"/>
      <c r="X1154" s="160"/>
      <c r="Y1154" s="159"/>
      <c r="Z1154" s="82"/>
      <c r="AA1154" s="82"/>
      <c r="AB1154" s="82"/>
      <c r="AC1154" s="82"/>
      <c r="AD1154" s="82"/>
      <c r="AE1154" s="82"/>
      <c r="AF1154" s="82"/>
      <c r="AG1154" s="82"/>
      <c r="AH1154" s="82"/>
      <c r="AI1154" s="82"/>
      <c r="AJ1154" s="82"/>
      <c r="AK1154" s="82"/>
      <c r="AL1154" s="82"/>
      <c r="AM1154" s="138"/>
      <c r="BF1154" s="1" t="b">
        <f>IF($Y1153="○",TRUE,IF($Y1153="",FALSE,"INPUT_ERROR"))</f>
        <v>0</v>
      </c>
      <c r="BG1154" s="1" t="s">
        <v>338</v>
      </c>
      <c r="BH1154" s="1">
        <v>97</v>
      </c>
      <c r="BI1154" s="1" t="str">
        <f t="shared" si="24"/>
        <v>ITEM97#KBN3_3=FALSE</v>
      </c>
    </row>
    <row r="1155" spans="1:61" ht="10.050000000000001" customHeight="1">
      <c r="A1155" s="141"/>
      <c r="B1155" s="142"/>
      <c r="C1155" s="142"/>
      <c r="D1155" s="142"/>
      <c r="E1155" s="142"/>
      <c r="F1155" s="142"/>
      <c r="G1155" s="142"/>
      <c r="H1155" s="142"/>
      <c r="I1155" s="143"/>
      <c r="J1155" s="144" t="s">
        <v>37</v>
      </c>
      <c r="K1155" s="159"/>
      <c r="L1155" s="82" t="s">
        <v>214</v>
      </c>
      <c r="M1155" s="82"/>
      <c r="N1155" s="82"/>
      <c r="O1155" s="82"/>
      <c r="P1155" s="82"/>
      <c r="Q1155" s="82"/>
      <c r="R1155" s="82"/>
      <c r="S1155" s="82"/>
      <c r="T1155" s="82"/>
      <c r="U1155" s="82"/>
      <c r="V1155" s="82"/>
      <c r="W1155" s="82"/>
      <c r="X1155" s="160" t="s">
        <v>37</v>
      </c>
      <c r="Y1155" s="159" t="s">
        <v>712</v>
      </c>
      <c r="Z1155" s="82" t="s">
        <v>332</v>
      </c>
      <c r="AA1155" s="82"/>
      <c r="AB1155" s="82"/>
      <c r="AC1155" s="82"/>
      <c r="AD1155" s="82"/>
      <c r="AE1155" s="82"/>
      <c r="AF1155" s="82"/>
      <c r="AG1155" s="82"/>
      <c r="AH1155" s="82"/>
      <c r="AI1155" s="82"/>
      <c r="AJ1155" s="82"/>
      <c r="AK1155" s="82"/>
      <c r="AL1155" s="82"/>
      <c r="AM1155" s="138"/>
      <c r="BF1155" s="1" t="b">
        <f>IF($K1155="○",TRUE,IF($K1155="",FALSE,"INPUT_ERROR"))</f>
        <v>0</v>
      </c>
      <c r="BG1155" s="1" t="s">
        <v>338</v>
      </c>
      <c r="BH1155" s="1">
        <v>98</v>
      </c>
      <c r="BI1155" s="1" t="str">
        <f t="shared" si="24"/>
        <v>ITEM98#KBN3_3=FALSE</v>
      </c>
    </row>
    <row r="1156" spans="1:61" ht="9.75" customHeight="1">
      <c r="A1156" s="141"/>
      <c r="B1156" s="142"/>
      <c r="C1156" s="142"/>
      <c r="D1156" s="142"/>
      <c r="E1156" s="142"/>
      <c r="F1156" s="142"/>
      <c r="G1156" s="142"/>
      <c r="H1156" s="142"/>
      <c r="I1156" s="143"/>
      <c r="J1156" s="144"/>
      <c r="K1156" s="159"/>
      <c r="L1156" s="82"/>
      <c r="M1156" s="82"/>
      <c r="N1156" s="82"/>
      <c r="O1156" s="82"/>
      <c r="P1156" s="82"/>
      <c r="Q1156" s="82"/>
      <c r="R1156" s="82"/>
      <c r="S1156" s="82"/>
      <c r="T1156" s="82"/>
      <c r="U1156" s="82"/>
      <c r="V1156" s="82"/>
      <c r="W1156" s="82"/>
      <c r="X1156" s="160"/>
      <c r="Y1156" s="159"/>
      <c r="Z1156" s="82"/>
      <c r="AA1156" s="82"/>
      <c r="AB1156" s="82"/>
      <c r="AC1156" s="82"/>
      <c r="AD1156" s="82"/>
      <c r="AE1156" s="82"/>
      <c r="AF1156" s="82"/>
      <c r="AG1156" s="82"/>
      <c r="AH1156" s="82"/>
      <c r="AI1156" s="82"/>
      <c r="AJ1156" s="82"/>
      <c r="AK1156" s="82"/>
      <c r="AL1156" s="82"/>
      <c r="AM1156" s="138"/>
      <c r="BF1156" s="1" t="b">
        <f>IF($Y1155="○",TRUE,IF($Y1155="",FALSE,"INPUT_ERROR"))</f>
        <v>1</v>
      </c>
      <c r="BG1156" s="1" t="s">
        <v>338</v>
      </c>
      <c r="BH1156" s="1">
        <v>99</v>
      </c>
      <c r="BI1156" s="1" t="str">
        <f t="shared" si="24"/>
        <v>ITEM99#KBN3_3=TRUE</v>
      </c>
    </row>
    <row r="1157" spans="1:61" ht="10.050000000000001" customHeight="1">
      <c r="A1157" s="141"/>
      <c r="B1157" s="142"/>
      <c r="C1157" s="142"/>
      <c r="D1157" s="142"/>
      <c r="E1157" s="142"/>
      <c r="F1157" s="142"/>
      <c r="G1157" s="142"/>
      <c r="H1157" s="142"/>
      <c r="I1157" s="143"/>
      <c r="J1157" s="144" t="s">
        <v>37</v>
      </c>
      <c r="K1157" s="159" t="s">
        <v>712</v>
      </c>
      <c r="L1157" s="82" t="s">
        <v>59</v>
      </c>
      <c r="M1157" s="82"/>
      <c r="N1157" s="82"/>
      <c r="O1157" s="160" t="s">
        <v>60</v>
      </c>
      <c r="P1157" s="151" t="s">
        <v>749</v>
      </c>
      <c r="Q1157" s="151"/>
      <c r="R1157" s="151"/>
      <c r="S1157" s="151"/>
      <c r="T1157" s="151"/>
      <c r="U1157" s="151"/>
      <c r="V1157" s="151"/>
      <c r="W1157" s="151"/>
      <c r="X1157" s="151"/>
      <c r="Y1157" s="151"/>
      <c r="Z1157" s="151"/>
      <c r="AA1157" s="151"/>
      <c r="AB1157" s="151"/>
      <c r="AC1157" s="151"/>
      <c r="AD1157" s="151"/>
      <c r="AE1157" s="151"/>
      <c r="AF1157" s="151"/>
      <c r="AG1157" s="151"/>
      <c r="AH1157" s="151"/>
      <c r="AI1157" s="151"/>
      <c r="AJ1157" s="151"/>
      <c r="AK1157" s="151"/>
      <c r="AL1157" s="82" t="s">
        <v>198</v>
      </c>
      <c r="AM1157" s="138"/>
      <c r="BF1157" s="1" t="b">
        <f>IF($K1157="○",TRUE,IF($K1157="",FALSE,"INPUT_ERROR"))</f>
        <v>1</v>
      </c>
      <c r="BG1157" s="1" t="s">
        <v>338</v>
      </c>
      <c r="BH1157" s="1">
        <v>100</v>
      </c>
      <c r="BI1157" s="1" t="str">
        <f t="shared" si="24"/>
        <v>ITEM100#KBN3_3=TRUE</v>
      </c>
    </row>
    <row r="1158" spans="1:61" ht="9.75" customHeight="1">
      <c r="A1158" s="141"/>
      <c r="B1158" s="142"/>
      <c r="C1158" s="142"/>
      <c r="D1158" s="142"/>
      <c r="E1158" s="142"/>
      <c r="F1158" s="142"/>
      <c r="G1158" s="142"/>
      <c r="H1158" s="142"/>
      <c r="I1158" s="143"/>
      <c r="J1158" s="161"/>
      <c r="K1158" s="162"/>
      <c r="L1158" s="98"/>
      <c r="M1158" s="98"/>
      <c r="N1158" s="98"/>
      <c r="O1158" s="163"/>
      <c r="P1158" s="128"/>
      <c r="Q1158" s="128"/>
      <c r="R1158" s="128"/>
      <c r="S1158" s="128"/>
      <c r="T1158" s="128"/>
      <c r="U1158" s="128"/>
      <c r="V1158" s="128"/>
      <c r="W1158" s="128"/>
      <c r="X1158" s="128"/>
      <c r="Y1158" s="128"/>
      <c r="Z1158" s="128"/>
      <c r="AA1158" s="128"/>
      <c r="AB1158" s="128"/>
      <c r="AC1158" s="128"/>
      <c r="AD1158" s="128"/>
      <c r="AE1158" s="128"/>
      <c r="AF1158" s="128"/>
      <c r="AG1158" s="128"/>
      <c r="AH1158" s="128"/>
      <c r="AI1158" s="128"/>
      <c r="AJ1158" s="128"/>
      <c r="AK1158" s="128"/>
      <c r="AL1158" s="98"/>
      <c r="AM1158" s="156"/>
      <c r="BG1158" s="1" t="s">
        <v>338</v>
      </c>
      <c r="BH1158" s="1">
        <v>101</v>
      </c>
      <c r="BI1158" s="1" t="str">
        <f>"ITEM"&amp;BH1158&amp; BG1158 &amp;"="&amp;IF(TRIM($P1157)="","",$P1157)</f>
        <v>ITEM101#KBN3_3=大阪府住民基本台帳法施行細則に基づく本人確認情報確認書の閲覧</v>
      </c>
    </row>
    <row r="1159" spans="1:61" ht="10.050000000000001" customHeight="1">
      <c r="A1159" s="120" t="s">
        <v>333</v>
      </c>
      <c r="B1159" s="121"/>
      <c r="C1159" s="121"/>
      <c r="D1159" s="121"/>
      <c r="E1159" s="121"/>
      <c r="F1159" s="121"/>
      <c r="G1159" s="121"/>
      <c r="H1159" s="121"/>
      <c r="I1159" s="122"/>
      <c r="J1159" s="260" t="s">
        <v>750</v>
      </c>
      <c r="K1159" s="260"/>
      <c r="L1159" s="260"/>
      <c r="M1159" s="260"/>
      <c r="N1159" s="260"/>
      <c r="O1159" s="260"/>
      <c r="P1159" s="260"/>
      <c r="Q1159" s="260"/>
      <c r="R1159" s="260"/>
      <c r="S1159" s="260"/>
      <c r="T1159" s="260"/>
      <c r="U1159" s="260"/>
      <c r="V1159" s="260"/>
      <c r="W1159" s="260"/>
      <c r="X1159" s="260"/>
      <c r="Y1159" s="260"/>
      <c r="Z1159" s="260"/>
      <c r="AA1159" s="260"/>
      <c r="AB1159" s="260"/>
      <c r="AC1159" s="260"/>
      <c r="AD1159" s="260"/>
      <c r="AE1159" s="260"/>
      <c r="AF1159" s="260"/>
      <c r="AG1159" s="260"/>
      <c r="AH1159" s="260"/>
      <c r="AI1159" s="260"/>
      <c r="AJ1159" s="260"/>
      <c r="AK1159" s="260"/>
      <c r="AL1159" s="260"/>
      <c r="AM1159" s="260"/>
      <c r="BG1159" s="1" t="s">
        <v>338</v>
      </c>
      <c r="BH1159" s="1">
        <v>102</v>
      </c>
      <c r="BI1159" s="1" t="str">
        <f>"ITEM"&amp;BH1159&amp; BG1159 &amp;"="&amp; IF(TRIM($J1159)="","",$J1159)</f>
        <v>ITEM102#KBN3_3=当該住民から開示請求があった都度、随時。</v>
      </c>
    </row>
    <row r="1160" spans="1:61" ht="9.75" customHeight="1">
      <c r="A1160" s="141"/>
      <c r="B1160" s="142"/>
      <c r="C1160" s="142"/>
      <c r="D1160" s="142"/>
      <c r="E1160" s="142"/>
      <c r="F1160" s="142"/>
      <c r="G1160" s="142"/>
      <c r="H1160" s="142"/>
      <c r="I1160" s="143"/>
      <c r="J1160" s="27"/>
      <c r="K1160" s="27"/>
      <c r="L1160" s="27"/>
      <c r="M1160" s="27"/>
      <c r="N1160" s="27"/>
      <c r="O1160" s="27"/>
      <c r="P1160" s="27"/>
      <c r="Q1160" s="27"/>
      <c r="R1160" s="27"/>
      <c r="S1160" s="27"/>
      <c r="T1160" s="27"/>
      <c r="U1160" s="27"/>
      <c r="V1160" s="27"/>
      <c r="W1160" s="27"/>
      <c r="X1160" s="27"/>
      <c r="Y1160" s="27"/>
      <c r="Z1160" s="27"/>
      <c r="AA1160" s="27"/>
      <c r="AB1160" s="27"/>
      <c r="AC1160" s="27"/>
      <c r="AD1160" s="27"/>
      <c r="AE1160" s="27"/>
      <c r="AF1160" s="27"/>
      <c r="AG1160" s="27"/>
      <c r="AH1160" s="27"/>
      <c r="AI1160" s="27"/>
      <c r="AJ1160" s="27"/>
      <c r="AK1160" s="27"/>
      <c r="AL1160" s="27"/>
      <c r="AM1160" s="27"/>
      <c r="BH1160" s="1" t="s">
        <v>28</v>
      </c>
    </row>
    <row r="1161" spans="1:61" ht="9.75" customHeight="1">
      <c r="A1161" s="141"/>
      <c r="B1161" s="142"/>
      <c r="C1161" s="142"/>
      <c r="D1161" s="142"/>
      <c r="E1161" s="142"/>
      <c r="F1161" s="142"/>
      <c r="G1161" s="142"/>
      <c r="H1161" s="142"/>
      <c r="I1161" s="143"/>
      <c r="J1161" s="266"/>
      <c r="K1161" s="266"/>
      <c r="L1161" s="266"/>
      <c r="M1161" s="266"/>
      <c r="N1161" s="266"/>
      <c r="O1161" s="266"/>
      <c r="P1161" s="266"/>
      <c r="Q1161" s="266"/>
      <c r="R1161" s="266"/>
      <c r="S1161" s="266"/>
      <c r="T1161" s="266"/>
      <c r="U1161" s="266"/>
      <c r="V1161" s="266"/>
      <c r="W1161" s="266"/>
      <c r="X1161" s="266"/>
      <c r="Y1161" s="266"/>
      <c r="Z1161" s="266"/>
      <c r="AA1161" s="266"/>
      <c r="AB1161" s="266"/>
      <c r="AC1161" s="266"/>
      <c r="AD1161" s="266"/>
      <c r="AE1161" s="266"/>
      <c r="AF1161" s="266"/>
      <c r="AG1161" s="266"/>
      <c r="AH1161" s="266"/>
      <c r="AI1161" s="266"/>
      <c r="AJ1161" s="266"/>
      <c r="AK1161" s="266"/>
      <c r="AL1161" s="266"/>
      <c r="AM1161" s="266"/>
      <c r="BH1161" s="1" t="s">
        <v>28</v>
      </c>
    </row>
    <row r="1162" spans="1:61" ht="9.75" hidden="1" customHeight="1">
      <c r="A1162" s="164" t="s">
        <v>339</v>
      </c>
      <c r="B1162" s="165"/>
      <c r="C1162" s="165"/>
      <c r="D1162" s="165"/>
      <c r="E1162" s="165"/>
      <c r="F1162" s="165"/>
      <c r="G1162" s="165"/>
      <c r="H1162" s="165"/>
      <c r="I1162" s="166"/>
      <c r="J1162" s="239"/>
      <c r="K1162" s="239"/>
      <c r="L1162" s="239"/>
      <c r="M1162" s="239"/>
      <c r="N1162" s="239"/>
      <c r="O1162" s="239"/>
      <c r="P1162" s="239"/>
      <c r="Q1162" s="239"/>
      <c r="R1162" s="239"/>
      <c r="S1162" s="239"/>
      <c r="T1162" s="239"/>
      <c r="U1162" s="239"/>
      <c r="V1162" s="239"/>
      <c r="W1162" s="239"/>
      <c r="X1162" s="239"/>
      <c r="Y1162" s="239"/>
      <c r="Z1162" s="239"/>
      <c r="AA1162" s="239"/>
      <c r="AB1162" s="239"/>
      <c r="AC1162" s="239"/>
      <c r="AD1162" s="239"/>
      <c r="AE1162" s="239"/>
      <c r="AF1162" s="239"/>
      <c r="AG1162" s="239"/>
      <c r="AH1162" s="239"/>
      <c r="AI1162" s="239"/>
      <c r="AJ1162" s="239"/>
      <c r="AK1162" s="239"/>
      <c r="AL1162" s="239"/>
      <c r="AM1162" s="239"/>
      <c r="BG1162" s="1" t="s">
        <v>340</v>
      </c>
      <c r="BH1162" s="1">
        <v>88</v>
      </c>
      <c r="BI1162" s="1" t="str">
        <f>"ITEM"&amp;BH1162&amp; BG1162 &amp;"="&amp; IF(TRIM($J1162)="","",$J1162)</f>
        <v>ITEM88#KBN3_4=</v>
      </c>
    </row>
    <row r="1163" spans="1:61" ht="9.75" hidden="1" customHeight="1" thickBot="1">
      <c r="A1163" s="167"/>
      <c r="B1163" s="168"/>
      <c r="C1163" s="168"/>
      <c r="D1163" s="168"/>
      <c r="E1163" s="168"/>
      <c r="F1163" s="168"/>
      <c r="G1163" s="168"/>
      <c r="H1163" s="168"/>
      <c r="I1163" s="169"/>
      <c r="J1163" s="274"/>
      <c r="K1163" s="274"/>
      <c r="L1163" s="274"/>
      <c r="M1163" s="274"/>
      <c r="N1163" s="274"/>
      <c r="O1163" s="274"/>
      <c r="P1163" s="274"/>
      <c r="Q1163" s="274"/>
      <c r="R1163" s="274"/>
      <c r="S1163" s="274"/>
      <c r="T1163" s="274"/>
      <c r="U1163" s="274"/>
      <c r="V1163" s="274"/>
      <c r="W1163" s="274"/>
      <c r="X1163" s="274"/>
      <c r="Y1163" s="274"/>
      <c r="Z1163" s="274"/>
      <c r="AA1163" s="274"/>
      <c r="AB1163" s="274"/>
      <c r="AC1163" s="274"/>
      <c r="AD1163" s="274"/>
      <c r="AE1163" s="274"/>
      <c r="AF1163" s="274"/>
      <c r="AG1163" s="274"/>
      <c r="AH1163" s="274"/>
      <c r="AI1163" s="274"/>
      <c r="AJ1163" s="274"/>
      <c r="AK1163" s="274"/>
      <c r="AL1163" s="274"/>
      <c r="AM1163" s="274"/>
    </row>
    <row r="1164" spans="1:61" ht="9.75" hidden="1" customHeight="1">
      <c r="A1164" s="120" t="s">
        <v>323</v>
      </c>
      <c r="B1164" s="121"/>
      <c r="C1164" s="121"/>
      <c r="D1164" s="121"/>
      <c r="E1164" s="121"/>
      <c r="F1164" s="121"/>
      <c r="G1164" s="121"/>
      <c r="H1164" s="121"/>
      <c r="I1164" s="122"/>
      <c r="J1164" s="239"/>
      <c r="K1164" s="239"/>
      <c r="L1164" s="239"/>
      <c r="M1164" s="239"/>
      <c r="N1164" s="239"/>
      <c r="O1164" s="239"/>
      <c r="P1164" s="239"/>
      <c r="Q1164" s="239"/>
      <c r="R1164" s="239"/>
      <c r="S1164" s="239"/>
      <c r="T1164" s="239"/>
      <c r="U1164" s="239"/>
      <c r="V1164" s="239"/>
      <c r="W1164" s="239"/>
      <c r="X1164" s="239"/>
      <c r="Y1164" s="239"/>
      <c r="Z1164" s="239"/>
      <c r="AA1164" s="239"/>
      <c r="AB1164" s="239"/>
      <c r="AC1164" s="239"/>
      <c r="AD1164" s="239"/>
      <c r="AE1164" s="239"/>
      <c r="AF1164" s="239"/>
      <c r="AG1164" s="239"/>
      <c r="AH1164" s="239"/>
      <c r="AI1164" s="239"/>
      <c r="AJ1164" s="239"/>
      <c r="AK1164" s="239"/>
      <c r="AL1164" s="239"/>
      <c r="AM1164" s="239"/>
      <c r="BG1164" s="1" t="s">
        <v>340</v>
      </c>
      <c r="BH1164" s="1">
        <v>89</v>
      </c>
      <c r="BI1164" s="1" t="str">
        <f>"ITEM"&amp;BH1164&amp; BG1164 &amp;"="&amp; IF(TRIM($J1164)="","",$J1164)</f>
        <v>ITEM89#KBN3_4=</v>
      </c>
    </row>
    <row r="1165" spans="1:61" ht="9.75" hidden="1" customHeight="1">
      <c r="A1165" s="123"/>
      <c r="B1165" s="124"/>
      <c r="C1165" s="124"/>
      <c r="D1165" s="124"/>
      <c r="E1165" s="124"/>
      <c r="F1165" s="124"/>
      <c r="G1165" s="124"/>
      <c r="H1165" s="124"/>
      <c r="I1165" s="125"/>
      <c r="J1165" s="27"/>
      <c r="K1165" s="27"/>
      <c r="L1165" s="27"/>
      <c r="M1165" s="27"/>
      <c r="N1165" s="27"/>
      <c r="O1165" s="27"/>
      <c r="P1165" s="27"/>
      <c r="Q1165" s="27"/>
      <c r="R1165" s="27"/>
      <c r="S1165" s="27"/>
      <c r="T1165" s="27"/>
      <c r="U1165" s="27"/>
      <c r="V1165" s="27"/>
      <c r="W1165" s="27"/>
      <c r="X1165" s="27"/>
      <c r="Y1165" s="27"/>
      <c r="Z1165" s="27"/>
      <c r="AA1165" s="27"/>
      <c r="AB1165" s="27"/>
      <c r="AC1165" s="27"/>
      <c r="AD1165" s="27"/>
      <c r="AE1165" s="27"/>
      <c r="AF1165" s="27"/>
      <c r="AG1165" s="27"/>
      <c r="AH1165" s="27"/>
      <c r="AI1165" s="27"/>
      <c r="AJ1165" s="27"/>
      <c r="AK1165" s="27"/>
      <c r="AL1165" s="27"/>
      <c r="AM1165" s="27"/>
    </row>
    <row r="1166" spans="1:61" ht="9.75" hidden="1" customHeight="1">
      <c r="A1166" s="120" t="s">
        <v>324</v>
      </c>
      <c r="B1166" s="121"/>
      <c r="C1166" s="121"/>
      <c r="D1166" s="121"/>
      <c r="E1166" s="121"/>
      <c r="F1166" s="121"/>
      <c r="G1166" s="121"/>
      <c r="H1166" s="121"/>
      <c r="I1166" s="122"/>
      <c r="J1166" s="136"/>
      <c r="K1166" s="126"/>
      <c r="L1166" s="126"/>
      <c r="M1166" s="126"/>
      <c r="N1166" s="126"/>
      <c r="O1166" s="126"/>
      <c r="P1166" s="126"/>
      <c r="Q1166" s="126"/>
      <c r="R1166" s="126"/>
      <c r="S1166" s="126"/>
      <c r="T1166" s="126"/>
      <c r="U1166" s="126"/>
      <c r="V1166" s="126"/>
      <c r="W1166" s="126"/>
      <c r="X1166" s="126"/>
      <c r="Y1166" s="126"/>
      <c r="Z1166" s="126"/>
      <c r="AA1166" s="126"/>
      <c r="AB1166" s="126"/>
      <c r="AC1166" s="126"/>
      <c r="AD1166" s="126"/>
      <c r="AE1166" s="126"/>
      <c r="AF1166" s="126"/>
      <c r="AG1166" s="126"/>
      <c r="AH1166" s="126"/>
      <c r="AI1166" s="126"/>
      <c r="AJ1166" s="126"/>
      <c r="AK1166" s="126"/>
      <c r="AL1166" s="126"/>
      <c r="AM1166" s="127"/>
      <c r="BG1166" s="1" t="s">
        <v>340</v>
      </c>
      <c r="BH1166" s="1">
        <v>90</v>
      </c>
      <c r="BI1166" s="1" t="str">
        <f>"ITEM"&amp;BH1166&amp; BG1166 &amp;"="&amp; IF(TRIM($J1166)="","",$J1166)</f>
        <v>ITEM90#KBN3_4=</v>
      </c>
    </row>
    <row r="1167" spans="1:61" ht="9.75" hidden="1" customHeight="1">
      <c r="A1167" s="141"/>
      <c r="B1167" s="142"/>
      <c r="C1167" s="142"/>
      <c r="D1167" s="142"/>
      <c r="E1167" s="142"/>
      <c r="F1167" s="142"/>
      <c r="G1167" s="142"/>
      <c r="H1167" s="142"/>
      <c r="I1167" s="143"/>
      <c r="J1167" s="150"/>
      <c r="K1167" s="151"/>
      <c r="L1167" s="151"/>
      <c r="M1167" s="151"/>
      <c r="N1167" s="151"/>
      <c r="O1167" s="151"/>
      <c r="P1167" s="151"/>
      <c r="Q1167" s="151"/>
      <c r="R1167" s="151"/>
      <c r="S1167" s="151"/>
      <c r="T1167" s="151"/>
      <c r="U1167" s="151"/>
      <c r="V1167" s="151"/>
      <c r="W1167" s="151"/>
      <c r="X1167" s="151"/>
      <c r="Y1167" s="151"/>
      <c r="Z1167" s="151"/>
      <c r="AA1167" s="151"/>
      <c r="AB1167" s="151"/>
      <c r="AC1167" s="151"/>
      <c r="AD1167" s="151"/>
      <c r="AE1167" s="151"/>
      <c r="AF1167" s="151"/>
      <c r="AG1167" s="151"/>
      <c r="AH1167" s="151"/>
      <c r="AI1167" s="151"/>
      <c r="AJ1167" s="151"/>
      <c r="AK1167" s="151"/>
      <c r="AL1167" s="151"/>
      <c r="AM1167" s="152"/>
      <c r="BH1167" s="1" t="s">
        <v>28</v>
      </c>
    </row>
    <row r="1168" spans="1:61" ht="9.75" hidden="1" customHeight="1">
      <c r="A1168" s="123"/>
      <c r="B1168" s="124"/>
      <c r="C1168" s="124"/>
      <c r="D1168" s="124"/>
      <c r="E1168" s="124"/>
      <c r="F1168" s="124"/>
      <c r="G1168" s="124"/>
      <c r="H1168" s="124"/>
      <c r="I1168" s="125"/>
      <c r="J1168" s="137"/>
      <c r="K1168" s="128"/>
      <c r="L1168" s="128"/>
      <c r="M1168" s="128"/>
      <c r="N1168" s="128"/>
      <c r="O1168" s="128"/>
      <c r="P1168" s="128"/>
      <c r="Q1168" s="128"/>
      <c r="R1168" s="128"/>
      <c r="S1168" s="128"/>
      <c r="T1168" s="128"/>
      <c r="U1168" s="128"/>
      <c r="V1168" s="128"/>
      <c r="W1168" s="128"/>
      <c r="X1168" s="128"/>
      <c r="Y1168" s="128"/>
      <c r="Z1168" s="128"/>
      <c r="AA1168" s="128"/>
      <c r="AB1168" s="128"/>
      <c r="AC1168" s="128"/>
      <c r="AD1168" s="128"/>
      <c r="AE1168" s="128"/>
      <c r="AF1168" s="128"/>
      <c r="AG1168" s="128"/>
      <c r="AH1168" s="128"/>
      <c r="AI1168" s="128"/>
      <c r="AJ1168" s="128"/>
      <c r="AK1168" s="128"/>
      <c r="AL1168" s="128"/>
      <c r="AM1168" s="129"/>
      <c r="BH1168" s="1" t="s">
        <v>28</v>
      </c>
    </row>
    <row r="1169" spans="1:61" ht="9.75" hidden="1" customHeight="1">
      <c r="A1169" s="120" t="s">
        <v>325</v>
      </c>
      <c r="B1169" s="121"/>
      <c r="C1169" s="121"/>
      <c r="D1169" s="121"/>
      <c r="E1169" s="121"/>
      <c r="F1169" s="121"/>
      <c r="G1169" s="121"/>
      <c r="H1169" s="121"/>
      <c r="I1169" s="122"/>
      <c r="J1169" s="27"/>
      <c r="K1169" s="27"/>
      <c r="L1169" s="27"/>
      <c r="M1169" s="27"/>
      <c r="N1169" s="27"/>
      <c r="O1169" s="27"/>
      <c r="P1169" s="27"/>
      <c r="Q1169" s="27"/>
      <c r="R1169" s="27"/>
      <c r="S1169" s="27"/>
      <c r="T1169" s="27"/>
      <c r="U1169" s="27"/>
      <c r="V1169" s="27"/>
      <c r="W1169" s="27"/>
      <c r="X1169" s="27"/>
      <c r="Y1169" s="27"/>
      <c r="Z1169" s="27"/>
      <c r="AA1169" s="27"/>
      <c r="AB1169" s="27"/>
      <c r="AC1169" s="27"/>
      <c r="AD1169" s="27"/>
      <c r="AE1169" s="27"/>
      <c r="AF1169" s="27"/>
      <c r="AG1169" s="27"/>
      <c r="AH1169" s="27"/>
      <c r="AI1169" s="27"/>
      <c r="AJ1169" s="27"/>
      <c r="AK1169" s="27"/>
      <c r="AL1169" s="27"/>
      <c r="AM1169" s="27"/>
      <c r="BG1169" s="1" t="s">
        <v>340</v>
      </c>
      <c r="BH1169" s="1">
        <v>91</v>
      </c>
      <c r="BI1169" s="1" t="str">
        <f>"ITEM"&amp;BH1169&amp; BG1169 &amp;"="&amp; IF(TRIM($J1169)="","",$J1169)</f>
        <v>ITEM91#KBN3_4=</v>
      </c>
    </row>
    <row r="1170" spans="1:61" ht="9.75" hidden="1" customHeight="1">
      <c r="A1170" s="123"/>
      <c r="B1170" s="124"/>
      <c r="C1170" s="124"/>
      <c r="D1170" s="124"/>
      <c r="E1170" s="124"/>
      <c r="F1170" s="124"/>
      <c r="G1170" s="124"/>
      <c r="H1170" s="124"/>
      <c r="I1170" s="125"/>
      <c r="J1170" s="27"/>
      <c r="K1170" s="27"/>
      <c r="L1170" s="27"/>
      <c r="M1170" s="27"/>
      <c r="N1170" s="27"/>
      <c r="O1170" s="27"/>
      <c r="P1170" s="27"/>
      <c r="Q1170" s="27"/>
      <c r="R1170" s="27"/>
      <c r="S1170" s="27"/>
      <c r="T1170" s="27"/>
      <c r="U1170" s="27"/>
      <c r="V1170" s="27"/>
      <c r="W1170" s="27"/>
      <c r="X1170" s="27"/>
      <c r="Y1170" s="27"/>
      <c r="Z1170" s="27"/>
      <c r="AA1170" s="27"/>
      <c r="AB1170" s="27"/>
      <c r="AC1170" s="27"/>
      <c r="AD1170" s="27"/>
      <c r="AE1170" s="27"/>
      <c r="AF1170" s="27"/>
      <c r="AG1170" s="27"/>
      <c r="AH1170" s="27"/>
      <c r="AI1170" s="27"/>
      <c r="AJ1170" s="27"/>
      <c r="AK1170" s="27"/>
      <c r="AL1170" s="27"/>
      <c r="AM1170" s="27"/>
    </row>
    <row r="1171" spans="1:61" ht="9.75" hidden="1" customHeight="1">
      <c r="A1171" s="120" t="s">
        <v>326</v>
      </c>
      <c r="B1171" s="121"/>
      <c r="C1171" s="121"/>
      <c r="D1171" s="121"/>
      <c r="E1171" s="121"/>
      <c r="F1171" s="121"/>
      <c r="G1171" s="121"/>
      <c r="H1171" s="121"/>
      <c r="I1171" s="122"/>
      <c r="J1171" s="158"/>
      <c r="K1171" s="154"/>
      <c r="L1171" s="154"/>
      <c r="M1171" s="154"/>
      <c r="N1171" s="154"/>
      <c r="O1171" s="154"/>
      <c r="P1171" s="154"/>
      <c r="Q1171" s="154"/>
      <c r="R1171" s="154"/>
      <c r="S1171" s="154"/>
      <c r="T1171" s="154"/>
      <c r="U1171" s="154"/>
      <c r="V1171" s="154" t="s">
        <v>36</v>
      </c>
      <c r="W1171" s="154"/>
      <c r="X1171" s="154"/>
      <c r="Y1171" s="154"/>
      <c r="Z1171" s="154"/>
      <c r="AA1171" s="154"/>
      <c r="AB1171" s="154"/>
      <c r="AC1171" s="154"/>
      <c r="AD1171" s="154"/>
      <c r="AE1171" s="154"/>
      <c r="AF1171" s="154"/>
      <c r="AG1171" s="154"/>
      <c r="AH1171" s="154"/>
      <c r="AI1171" s="154"/>
      <c r="AJ1171" s="154"/>
      <c r="AK1171" s="154"/>
      <c r="AL1171" s="154"/>
      <c r="AM1171" s="155"/>
      <c r="BE1171" s="1" t="str">
        <f ca="1">MID(CELL("address",$CB$2),2,2)</f>
        <v>CB</v>
      </c>
      <c r="BF1171" s="1" t="str">
        <f>IF(TRIM($K1173)="","",IF(ISERROR(MATCH($K1173,$CB$3:$CB$7,0)),"INPUT_ERROR",MATCH($K1173,$CB$3:$CB$7,0)))</f>
        <v/>
      </c>
      <c r="BG1171" s="1" t="s">
        <v>340</v>
      </c>
      <c r="BH1171" s="1">
        <v>92</v>
      </c>
      <c r="BI1171" s="1" t="str">
        <f>"ITEM"&amp;BH1171&amp; BG1171 &amp;"="&amp; BF1171</f>
        <v>ITEM92#KBN3_4=</v>
      </c>
    </row>
    <row r="1172" spans="1:61" ht="9.75" hidden="1" customHeight="1">
      <c r="A1172" s="141"/>
      <c r="B1172" s="142"/>
      <c r="C1172" s="142"/>
      <c r="D1172" s="142"/>
      <c r="E1172" s="142"/>
      <c r="F1172" s="142"/>
      <c r="G1172" s="142"/>
      <c r="H1172" s="142"/>
      <c r="I1172" s="143"/>
      <c r="J1172" s="189"/>
      <c r="K1172" s="82"/>
      <c r="L1172" s="82"/>
      <c r="M1172" s="82"/>
      <c r="N1172" s="82"/>
      <c r="O1172" s="82"/>
      <c r="P1172" s="82"/>
      <c r="Q1172" s="82"/>
      <c r="R1172" s="82"/>
      <c r="S1172" s="82"/>
      <c r="T1172" s="82"/>
      <c r="U1172" s="82"/>
      <c r="V1172" s="82" t="s">
        <v>163</v>
      </c>
      <c r="W1172" s="82"/>
      <c r="X1172" s="82"/>
      <c r="Y1172" s="82"/>
      <c r="Z1172" s="82"/>
      <c r="AA1172" s="82"/>
      <c r="AB1172" s="82"/>
      <c r="AC1172" s="82"/>
      <c r="AD1172" s="82"/>
      <c r="AE1172" s="82"/>
      <c r="AF1172" s="82"/>
      <c r="AG1172" s="82"/>
      <c r="AH1172" s="82"/>
      <c r="AI1172" s="82"/>
      <c r="AJ1172" s="82"/>
      <c r="AK1172" s="82"/>
      <c r="AL1172" s="82"/>
      <c r="AM1172" s="138"/>
      <c r="BH1172" s="1" t="s">
        <v>28</v>
      </c>
    </row>
    <row r="1173" spans="1:61" ht="9.75" hidden="1" customHeight="1">
      <c r="A1173" s="141"/>
      <c r="B1173" s="142"/>
      <c r="C1173" s="142"/>
      <c r="D1173" s="142"/>
      <c r="E1173" s="142"/>
      <c r="F1173" s="142"/>
      <c r="G1173" s="142"/>
      <c r="H1173" s="142"/>
      <c r="I1173" s="143"/>
      <c r="J1173" s="144" t="s">
        <v>37</v>
      </c>
      <c r="K1173" s="145"/>
      <c r="L1173" s="145"/>
      <c r="M1173" s="145"/>
      <c r="N1173" s="145"/>
      <c r="O1173" s="145"/>
      <c r="P1173" s="145"/>
      <c r="Q1173" s="145"/>
      <c r="R1173" s="145"/>
      <c r="S1173" s="145"/>
      <c r="T1173" s="82" t="s">
        <v>38</v>
      </c>
      <c r="U1173" s="82"/>
      <c r="V1173" s="82" t="s">
        <v>253</v>
      </c>
      <c r="W1173" s="82"/>
      <c r="X1173" s="82"/>
      <c r="Y1173" s="82"/>
      <c r="Z1173" s="82"/>
      <c r="AA1173" s="82"/>
      <c r="AB1173" s="82"/>
      <c r="AC1173" s="82"/>
      <c r="AD1173" s="82"/>
      <c r="AE1173" s="82"/>
      <c r="AF1173" s="82"/>
      <c r="AG1173" s="82"/>
      <c r="AH1173" s="82"/>
      <c r="AI1173" s="82"/>
      <c r="AJ1173" s="82"/>
      <c r="AK1173" s="82"/>
      <c r="AL1173" s="82"/>
      <c r="AM1173" s="138"/>
      <c r="BH1173" s="1" t="s">
        <v>28</v>
      </c>
    </row>
    <row r="1174" spans="1:61" ht="9.75" hidden="1" customHeight="1">
      <c r="A1174" s="141"/>
      <c r="B1174" s="142"/>
      <c r="C1174" s="142"/>
      <c r="D1174" s="142"/>
      <c r="E1174" s="142"/>
      <c r="F1174" s="142"/>
      <c r="G1174" s="142"/>
      <c r="H1174" s="142"/>
      <c r="I1174" s="143"/>
      <c r="J1174" s="144"/>
      <c r="K1174" s="145"/>
      <c r="L1174" s="145"/>
      <c r="M1174" s="145"/>
      <c r="N1174" s="145"/>
      <c r="O1174" s="145"/>
      <c r="P1174" s="145"/>
      <c r="Q1174" s="145"/>
      <c r="R1174" s="145"/>
      <c r="S1174" s="145"/>
      <c r="T1174" s="82"/>
      <c r="U1174" s="82"/>
      <c r="V1174" s="82" t="s">
        <v>327</v>
      </c>
      <c r="W1174" s="82"/>
      <c r="X1174" s="82"/>
      <c r="Y1174" s="82"/>
      <c r="Z1174" s="82"/>
      <c r="AA1174" s="82"/>
      <c r="AB1174" s="82"/>
      <c r="AC1174" s="82"/>
      <c r="AD1174" s="82"/>
      <c r="AE1174" s="82"/>
      <c r="AF1174" s="82"/>
      <c r="AG1174" s="82"/>
      <c r="AH1174" s="82"/>
      <c r="AI1174" s="82"/>
      <c r="AJ1174" s="82"/>
      <c r="AK1174" s="82"/>
      <c r="AL1174" s="82"/>
      <c r="AM1174" s="138"/>
      <c r="BH1174" s="1" t="s">
        <v>28</v>
      </c>
    </row>
    <row r="1175" spans="1:61" ht="9.75" hidden="1" customHeight="1">
      <c r="A1175" s="141"/>
      <c r="B1175" s="142"/>
      <c r="C1175" s="142"/>
      <c r="D1175" s="142"/>
      <c r="E1175" s="142"/>
      <c r="F1175" s="142"/>
      <c r="G1175" s="142"/>
      <c r="H1175" s="142"/>
      <c r="I1175" s="143"/>
      <c r="J1175" s="189"/>
      <c r="K1175" s="82"/>
      <c r="L1175" s="82"/>
      <c r="M1175" s="82"/>
      <c r="N1175" s="82"/>
      <c r="O1175" s="82"/>
      <c r="P1175" s="82"/>
      <c r="Q1175" s="82"/>
      <c r="R1175" s="82"/>
      <c r="S1175" s="82"/>
      <c r="T1175" s="82"/>
      <c r="U1175" s="82"/>
      <c r="V1175" s="82" t="s">
        <v>166</v>
      </c>
      <c r="W1175" s="82"/>
      <c r="X1175" s="82"/>
      <c r="Y1175" s="82"/>
      <c r="Z1175" s="82"/>
      <c r="AA1175" s="82"/>
      <c r="AB1175" s="82"/>
      <c r="AC1175" s="82"/>
      <c r="AD1175" s="82"/>
      <c r="AE1175" s="82"/>
      <c r="AF1175" s="82"/>
      <c r="AG1175" s="82"/>
      <c r="AH1175" s="82"/>
      <c r="AI1175" s="82"/>
      <c r="AJ1175" s="82"/>
      <c r="AK1175" s="82"/>
      <c r="AL1175" s="82"/>
      <c r="AM1175" s="138"/>
      <c r="BH1175" s="1" t="s">
        <v>28</v>
      </c>
    </row>
    <row r="1176" spans="1:61" ht="9.75" hidden="1" customHeight="1">
      <c r="A1176" s="123"/>
      <c r="B1176" s="124"/>
      <c r="C1176" s="124"/>
      <c r="D1176" s="124"/>
      <c r="E1176" s="124"/>
      <c r="F1176" s="124"/>
      <c r="G1176" s="124"/>
      <c r="H1176" s="124"/>
      <c r="I1176" s="125"/>
      <c r="J1176" s="157"/>
      <c r="K1176" s="98"/>
      <c r="L1176" s="98"/>
      <c r="M1176" s="98"/>
      <c r="N1176" s="98"/>
      <c r="O1176" s="98"/>
      <c r="P1176" s="98"/>
      <c r="Q1176" s="98"/>
      <c r="R1176" s="98"/>
      <c r="S1176" s="98"/>
      <c r="T1176" s="98"/>
      <c r="U1176" s="98"/>
      <c r="V1176" s="98" t="s">
        <v>256</v>
      </c>
      <c r="W1176" s="98"/>
      <c r="X1176" s="98"/>
      <c r="Y1176" s="98"/>
      <c r="Z1176" s="98"/>
      <c r="AA1176" s="98"/>
      <c r="AB1176" s="98"/>
      <c r="AC1176" s="98"/>
      <c r="AD1176" s="98"/>
      <c r="AE1176" s="98"/>
      <c r="AF1176" s="98"/>
      <c r="AG1176" s="98"/>
      <c r="AH1176" s="98"/>
      <c r="AI1176" s="98"/>
      <c r="AJ1176" s="98"/>
      <c r="AK1176" s="98"/>
      <c r="AL1176" s="98"/>
      <c r="AM1176" s="156"/>
      <c r="BH1176" s="1" t="s">
        <v>28</v>
      </c>
    </row>
    <row r="1177" spans="1:61" ht="9.75" hidden="1" customHeight="1">
      <c r="A1177" s="120" t="s">
        <v>328</v>
      </c>
      <c r="B1177" s="121"/>
      <c r="C1177" s="121"/>
      <c r="D1177" s="121"/>
      <c r="E1177" s="121"/>
      <c r="F1177" s="121"/>
      <c r="G1177" s="121"/>
      <c r="H1177" s="121"/>
      <c r="I1177" s="122"/>
      <c r="J1177" s="136"/>
      <c r="K1177" s="126"/>
      <c r="L1177" s="126"/>
      <c r="M1177" s="126"/>
      <c r="N1177" s="126"/>
      <c r="O1177" s="126"/>
      <c r="P1177" s="126"/>
      <c r="Q1177" s="126"/>
      <c r="R1177" s="126"/>
      <c r="S1177" s="126"/>
      <c r="T1177" s="126"/>
      <c r="U1177" s="126"/>
      <c r="V1177" s="126"/>
      <c r="W1177" s="126"/>
      <c r="X1177" s="126"/>
      <c r="Y1177" s="126"/>
      <c r="Z1177" s="126"/>
      <c r="AA1177" s="126"/>
      <c r="AB1177" s="126"/>
      <c r="AC1177" s="126"/>
      <c r="AD1177" s="126"/>
      <c r="AE1177" s="126"/>
      <c r="AF1177" s="126"/>
      <c r="AG1177" s="126"/>
      <c r="AH1177" s="126"/>
      <c r="AI1177" s="126"/>
      <c r="AJ1177" s="126"/>
      <c r="AK1177" s="126"/>
      <c r="AL1177" s="126"/>
      <c r="AM1177" s="127"/>
      <c r="BG1177" s="1" t="s">
        <v>340</v>
      </c>
      <c r="BH1177" s="1">
        <v>93</v>
      </c>
      <c r="BI1177" s="1" t="str">
        <f>"ITEM"&amp;BH1177&amp; BG1177 &amp;"="&amp; IF(TRIM($J1177)="","",$J1177)</f>
        <v>ITEM93#KBN3_4=</v>
      </c>
    </row>
    <row r="1178" spans="1:61" ht="9.75" hidden="1" customHeight="1">
      <c r="A1178" s="141"/>
      <c r="B1178" s="142"/>
      <c r="C1178" s="142"/>
      <c r="D1178" s="142"/>
      <c r="E1178" s="142"/>
      <c r="F1178" s="142"/>
      <c r="G1178" s="142"/>
      <c r="H1178" s="142"/>
      <c r="I1178" s="143"/>
      <c r="J1178" s="150"/>
      <c r="K1178" s="151"/>
      <c r="L1178" s="151"/>
      <c r="M1178" s="151"/>
      <c r="N1178" s="151"/>
      <c r="O1178" s="151"/>
      <c r="P1178" s="151"/>
      <c r="Q1178" s="151"/>
      <c r="R1178" s="151"/>
      <c r="S1178" s="151"/>
      <c r="T1178" s="151"/>
      <c r="U1178" s="151"/>
      <c r="V1178" s="151"/>
      <c r="W1178" s="151"/>
      <c r="X1178" s="151"/>
      <c r="Y1178" s="151"/>
      <c r="Z1178" s="151"/>
      <c r="AA1178" s="151"/>
      <c r="AB1178" s="151"/>
      <c r="AC1178" s="151"/>
      <c r="AD1178" s="151"/>
      <c r="AE1178" s="151"/>
      <c r="AF1178" s="151"/>
      <c r="AG1178" s="151"/>
      <c r="AH1178" s="151"/>
      <c r="AI1178" s="151"/>
      <c r="AJ1178" s="151"/>
      <c r="AK1178" s="151"/>
      <c r="AL1178" s="151"/>
      <c r="AM1178" s="152"/>
    </row>
    <row r="1179" spans="1:61" ht="9.75" hidden="1" customHeight="1">
      <c r="A1179" s="123"/>
      <c r="B1179" s="124"/>
      <c r="C1179" s="124"/>
      <c r="D1179" s="124"/>
      <c r="E1179" s="124"/>
      <c r="F1179" s="124"/>
      <c r="G1179" s="124"/>
      <c r="H1179" s="124"/>
      <c r="I1179" s="125"/>
      <c r="J1179" s="150"/>
      <c r="K1179" s="151"/>
      <c r="L1179" s="151"/>
      <c r="M1179" s="151"/>
      <c r="N1179" s="151"/>
      <c r="O1179" s="151"/>
      <c r="P1179" s="151"/>
      <c r="Q1179" s="151"/>
      <c r="R1179" s="151"/>
      <c r="S1179" s="151"/>
      <c r="T1179" s="151"/>
      <c r="U1179" s="151"/>
      <c r="V1179" s="151"/>
      <c r="W1179" s="151"/>
      <c r="X1179" s="151"/>
      <c r="Y1179" s="151"/>
      <c r="Z1179" s="151"/>
      <c r="AA1179" s="151"/>
      <c r="AB1179" s="151"/>
      <c r="AC1179" s="151"/>
      <c r="AD1179" s="151"/>
      <c r="AE1179" s="151"/>
      <c r="AF1179" s="151"/>
      <c r="AG1179" s="151"/>
      <c r="AH1179" s="151"/>
      <c r="AI1179" s="151"/>
      <c r="AJ1179" s="151"/>
      <c r="AK1179" s="151"/>
      <c r="AL1179" s="151"/>
      <c r="AM1179" s="152"/>
    </row>
    <row r="1180" spans="1:61" ht="9.75" hidden="1" customHeight="1">
      <c r="A1180" s="120" t="s">
        <v>329</v>
      </c>
      <c r="B1180" s="121"/>
      <c r="C1180" s="121"/>
      <c r="D1180" s="121"/>
      <c r="E1180" s="121"/>
      <c r="F1180" s="121"/>
      <c r="G1180" s="121"/>
      <c r="H1180" s="121"/>
      <c r="I1180" s="122"/>
      <c r="J1180" s="216" t="s">
        <v>37</v>
      </c>
      <c r="K1180" s="217"/>
      <c r="L1180" s="154" t="s">
        <v>53</v>
      </c>
      <c r="M1180" s="154"/>
      <c r="N1180" s="154"/>
      <c r="O1180" s="154"/>
      <c r="P1180" s="154"/>
      <c r="Q1180" s="154"/>
      <c r="R1180" s="154"/>
      <c r="S1180" s="154"/>
      <c r="T1180" s="154"/>
      <c r="U1180" s="154"/>
      <c r="V1180" s="154"/>
      <c r="W1180" s="154"/>
      <c r="X1180" s="221" t="s">
        <v>37</v>
      </c>
      <c r="Y1180" s="217"/>
      <c r="Z1180" s="154" t="s">
        <v>330</v>
      </c>
      <c r="AA1180" s="154"/>
      <c r="AB1180" s="154"/>
      <c r="AC1180" s="154"/>
      <c r="AD1180" s="154"/>
      <c r="AE1180" s="154"/>
      <c r="AF1180" s="154"/>
      <c r="AG1180" s="154"/>
      <c r="AH1180" s="154"/>
      <c r="AI1180" s="154"/>
      <c r="AJ1180" s="154"/>
      <c r="AK1180" s="154"/>
      <c r="AL1180" s="154"/>
      <c r="AM1180" s="155"/>
      <c r="BF1180" s="1" t="b">
        <f>IF($K1180="○",TRUE,IF($K1180="",FALSE,"INPUT_ERROR"))</f>
        <v>0</v>
      </c>
      <c r="BG1180" s="1" t="s">
        <v>340</v>
      </c>
      <c r="BH1180" s="1">
        <v>94</v>
      </c>
      <c r="BI1180" s="1" t="str">
        <f t="shared" ref="BI1180:BI1186" si="25">"ITEM"&amp;BH1180&amp; BG1180 &amp;"="&amp; BF1180</f>
        <v>ITEM94#KBN3_4=FALSE</v>
      </c>
    </row>
    <row r="1181" spans="1:61" ht="9.75" hidden="1" customHeight="1">
      <c r="A1181" s="141"/>
      <c r="B1181" s="142"/>
      <c r="C1181" s="142"/>
      <c r="D1181" s="142"/>
      <c r="E1181" s="142"/>
      <c r="F1181" s="142"/>
      <c r="G1181" s="142"/>
      <c r="H1181" s="142"/>
      <c r="I1181" s="143"/>
      <c r="J1181" s="144"/>
      <c r="K1181" s="159"/>
      <c r="L1181" s="82"/>
      <c r="M1181" s="82"/>
      <c r="N1181" s="82"/>
      <c r="O1181" s="82"/>
      <c r="P1181" s="82"/>
      <c r="Q1181" s="82"/>
      <c r="R1181" s="82"/>
      <c r="S1181" s="82"/>
      <c r="T1181" s="82"/>
      <c r="U1181" s="82"/>
      <c r="V1181" s="82"/>
      <c r="W1181" s="82"/>
      <c r="X1181" s="160"/>
      <c r="Y1181" s="159"/>
      <c r="Z1181" s="82"/>
      <c r="AA1181" s="82"/>
      <c r="AB1181" s="82"/>
      <c r="AC1181" s="82"/>
      <c r="AD1181" s="82"/>
      <c r="AE1181" s="82"/>
      <c r="AF1181" s="82"/>
      <c r="AG1181" s="82"/>
      <c r="AH1181" s="82"/>
      <c r="AI1181" s="82"/>
      <c r="AJ1181" s="82"/>
      <c r="AK1181" s="82"/>
      <c r="AL1181" s="82"/>
      <c r="AM1181" s="138"/>
      <c r="BF1181" s="1" t="b">
        <f>IF($Y1180="○",TRUE,IF($Y1180="",FALSE,"INPUT_ERROR"))</f>
        <v>0</v>
      </c>
      <c r="BG1181" s="1" t="s">
        <v>340</v>
      </c>
      <c r="BH1181" s="1">
        <v>95</v>
      </c>
      <c r="BI1181" s="1" t="str">
        <f t="shared" si="25"/>
        <v>ITEM95#KBN3_4=FALSE</v>
      </c>
    </row>
    <row r="1182" spans="1:61" ht="9.75" hidden="1" customHeight="1">
      <c r="A1182" s="141"/>
      <c r="B1182" s="142"/>
      <c r="C1182" s="142"/>
      <c r="D1182" s="142"/>
      <c r="E1182" s="142"/>
      <c r="F1182" s="142"/>
      <c r="G1182" s="142"/>
      <c r="H1182" s="142"/>
      <c r="I1182" s="143"/>
      <c r="J1182" s="144" t="s">
        <v>37</v>
      </c>
      <c r="K1182" s="159"/>
      <c r="L1182" s="82" t="s">
        <v>331</v>
      </c>
      <c r="M1182" s="82"/>
      <c r="N1182" s="82"/>
      <c r="O1182" s="82"/>
      <c r="P1182" s="82"/>
      <c r="Q1182" s="82"/>
      <c r="R1182" s="82"/>
      <c r="S1182" s="82"/>
      <c r="T1182" s="82"/>
      <c r="U1182" s="82"/>
      <c r="V1182" s="82"/>
      <c r="W1182" s="82"/>
      <c r="X1182" s="160" t="s">
        <v>37</v>
      </c>
      <c r="Y1182" s="159"/>
      <c r="Z1182" s="82" t="s">
        <v>264</v>
      </c>
      <c r="AA1182" s="82"/>
      <c r="AB1182" s="82"/>
      <c r="AC1182" s="82"/>
      <c r="AD1182" s="82"/>
      <c r="AE1182" s="82"/>
      <c r="AF1182" s="82"/>
      <c r="AG1182" s="82"/>
      <c r="AH1182" s="82"/>
      <c r="AI1182" s="82"/>
      <c r="AJ1182" s="82"/>
      <c r="AK1182" s="82"/>
      <c r="AL1182" s="82"/>
      <c r="AM1182" s="138"/>
      <c r="BF1182" s="1" t="b">
        <f>IF($K1182="○",TRUE,IF($K1182="",FALSE,"INPUT_ERROR"))</f>
        <v>0</v>
      </c>
      <c r="BG1182" s="1" t="s">
        <v>340</v>
      </c>
      <c r="BH1182" s="1">
        <v>96</v>
      </c>
      <c r="BI1182" s="1" t="str">
        <f t="shared" si="25"/>
        <v>ITEM96#KBN3_4=FALSE</v>
      </c>
    </row>
    <row r="1183" spans="1:61" ht="9.75" hidden="1" customHeight="1">
      <c r="A1183" s="141"/>
      <c r="B1183" s="142"/>
      <c r="C1183" s="142"/>
      <c r="D1183" s="142"/>
      <c r="E1183" s="142"/>
      <c r="F1183" s="142"/>
      <c r="G1183" s="142"/>
      <c r="H1183" s="142"/>
      <c r="I1183" s="143"/>
      <c r="J1183" s="144"/>
      <c r="K1183" s="159"/>
      <c r="L1183" s="82"/>
      <c r="M1183" s="82"/>
      <c r="N1183" s="82"/>
      <c r="O1183" s="82"/>
      <c r="P1183" s="82"/>
      <c r="Q1183" s="82"/>
      <c r="R1183" s="82"/>
      <c r="S1183" s="82"/>
      <c r="T1183" s="82"/>
      <c r="U1183" s="82"/>
      <c r="V1183" s="82"/>
      <c r="W1183" s="82"/>
      <c r="X1183" s="160"/>
      <c r="Y1183" s="159"/>
      <c r="Z1183" s="82"/>
      <c r="AA1183" s="82"/>
      <c r="AB1183" s="82"/>
      <c r="AC1183" s="82"/>
      <c r="AD1183" s="82"/>
      <c r="AE1183" s="82"/>
      <c r="AF1183" s="82"/>
      <c r="AG1183" s="82"/>
      <c r="AH1183" s="82"/>
      <c r="AI1183" s="82"/>
      <c r="AJ1183" s="82"/>
      <c r="AK1183" s="82"/>
      <c r="AL1183" s="82"/>
      <c r="AM1183" s="138"/>
      <c r="BF1183" s="1" t="b">
        <f>IF($Y1182="○",TRUE,IF($Y1182="",FALSE,"INPUT_ERROR"))</f>
        <v>0</v>
      </c>
      <c r="BG1183" s="1" t="s">
        <v>340</v>
      </c>
      <c r="BH1183" s="1">
        <v>97</v>
      </c>
      <c r="BI1183" s="1" t="str">
        <f t="shared" si="25"/>
        <v>ITEM97#KBN3_4=FALSE</v>
      </c>
    </row>
    <row r="1184" spans="1:61" ht="9.75" hidden="1" customHeight="1">
      <c r="A1184" s="141"/>
      <c r="B1184" s="142"/>
      <c r="C1184" s="142"/>
      <c r="D1184" s="142"/>
      <c r="E1184" s="142"/>
      <c r="F1184" s="142"/>
      <c r="G1184" s="142"/>
      <c r="H1184" s="142"/>
      <c r="I1184" s="143"/>
      <c r="J1184" s="144" t="s">
        <v>37</v>
      </c>
      <c r="K1184" s="159"/>
      <c r="L1184" s="82" t="s">
        <v>214</v>
      </c>
      <c r="M1184" s="82"/>
      <c r="N1184" s="82"/>
      <c r="O1184" s="82"/>
      <c r="P1184" s="82"/>
      <c r="Q1184" s="82"/>
      <c r="R1184" s="82"/>
      <c r="S1184" s="82"/>
      <c r="T1184" s="82"/>
      <c r="U1184" s="82"/>
      <c r="V1184" s="82"/>
      <c r="W1184" s="82"/>
      <c r="X1184" s="160" t="s">
        <v>37</v>
      </c>
      <c r="Y1184" s="159"/>
      <c r="Z1184" s="82" t="s">
        <v>332</v>
      </c>
      <c r="AA1184" s="82"/>
      <c r="AB1184" s="82"/>
      <c r="AC1184" s="82"/>
      <c r="AD1184" s="82"/>
      <c r="AE1184" s="82"/>
      <c r="AF1184" s="82"/>
      <c r="AG1184" s="82"/>
      <c r="AH1184" s="82"/>
      <c r="AI1184" s="82"/>
      <c r="AJ1184" s="82"/>
      <c r="AK1184" s="82"/>
      <c r="AL1184" s="82"/>
      <c r="AM1184" s="138"/>
      <c r="BF1184" s="1" t="b">
        <f>IF($K1184="○",TRUE,IF($K1184="",FALSE,"INPUT_ERROR"))</f>
        <v>0</v>
      </c>
      <c r="BG1184" s="1" t="s">
        <v>340</v>
      </c>
      <c r="BH1184" s="1">
        <v>98</v>
      </c>
      <c r="BI1184" s="1" t="str">
        <f t="shared" si="25"/>
        <v>ITEM98#KBN3_4=FALSE</v>
      </c>
    </row>
    <row r="1185" spans="1:61" ht="9.75" hidden="1" customHeight="1">
      <c r="A1185" s="141"/>
      <c r="B1185" s="142"/>
      <c r="C1185" s="142"/>
      <c r="D1185" s="142"/>
      <c r="E1185" s="142"/>
      <c r="F1185" s="142"/>
      <c r="G1185" s="142"/>
      <c r="H1185" s="142"/>
      <c r="I1185" s="143"/>
      <c r="J1185" s="144"/>
      <c r="K1185" s="159"/>
      <c r="L1185" s="82"/>
      <c r="M1185" s="82"/>
      <c r="N1185" s="82"/>
      <c r="O1185" s="82"/>
      <c r="P1185" s="82"/>
      <c r="Q1185" s="82"/>
      <c r="R1185" s="82"/>
      <c r="S1185" s="82"/>
      <c r="T1185" s="82"/>
      <c r="U1185" s="82"/>
      <c r="V1185" s="82"/>
      <c r="W1185" s="82"/>
      <c r="X1185" s="160"/>
      <c r="Y1185" s="159"/>
      <c r="Z1185" s="82"/>
      <c r="AA1185" s="82"/>
      <c r="AB1185" s="82"/>
      <c r="AC1185" s="82"/>
      <c r="AD1185" s="82"/>
      <c r="AE1185" s="82"/>
      <c r="AF1185" s="82"/>
      <c r="AG1185" s="82"/>
      <c r="AH1185" s="82"/>
      <c r="AI1185" s="82"/>
      <c r="AJ1185" s="82"/>
      <c r="AK1185" s="82"/>
      <c r="AL1185" s="82"/>
      <c r="AM1185" s="138"/>
      <c r="BF1185" s="1" t="b">
        <f>IF($Y1184="○",TRUE,IF($Y1184="",FALSE,"INPUT_ERROR"))</f>
        <v>0</v>
      </c>
      <c r="BG1185" s="1" t="s">
        <v>340</v>
      </c>
      <c r="BH1185" s="1">
        <v>99</v>
      </c>
      <c r="BI1185" s="1" t="str">
        <f t="shared" si="25"/>
        <v>ITEM99#KBN3_4=FALSE</v>
      </c>
    </row>
    <row r="1186" spans="1:61" ht="9.75" hidden="1" customHeight="1">
      <c r="A1186" s="141"/>
      <c r="B1186" s="142"/>
      <c r="C1186" s="142"/>
      <c r="D1186" s="142"/>
      <c r="E1186" s="142"/>
      <c r="F1186" s="142"/>
      <c r="G1186" s="142"/>
      <c r="H1186" s="142"/>
      <c r="I1186" s="143"/>
      <c r="J1186" s="144" t="s">
        <v>37</v>
      </c>
      <c r="K1186" s="159"/>
      <c r="L1186" s="82" t="s">
        <v>59</v>
      </c>
      <c r="M1186" s="82"/>
      <c r="N1186" s="82"/>
      <c r="O1186" s="160" t="s">
        <v>60</v>
      </c>
      <c r="P1186" s="151"/>
      <c r="Q1186" s="151"/>
      <c r="R1186" s="151"/>
      <c r="S1186" s="151"/>
      <c r="T1186" s="151"/>
      <c r="U1186" s="151"/>
      <c r="V1186" s="151"/>
      <c r="W1186" s="151"/>
      <c r="X1186" s="151"/>
      <c r="Y1186" s="151"/>
      <c r="Z1186" s="151"/>
      <c r="AA1186" s="151"/>
      <c r="AB1186" s="151"/>
      <c r="AC1186" s="151"/>
      <c r="AD1186" s="151"/>
      <c r="AE1186" s="151"/>
      <c r="AF1186" s="151"/>
      <c r="AG1186" s="151"/>
      <c r="AH1186" s="151"/>
      <c r="AI1186" s="151"/>
      <c r="AJ1186" s="151"/>
      <c r="AK1186" s="151"/>
      <c r="AL1186" s="82" t="s">
        <v>198</v>
      </c>
      <c r="AM1186" s="138"/>
      <c r="BF1186" s="1" t="b">
        <f>IF($K1186="○",TRUE,IF($K1186="",FALSE,"INPUT_ERROR"))</f>
        <v>0</v>
      </c>
      <c r="BG1186" s="1" t="s">
        <v>340</v>
      </c>
      <c r="BH1186" s="1">
        <v>100</v>
      </c>
      <c r="BI1186" s="1" t="str">
        <f t="shared" si="25"/>
        <v>ITEM100#KBN3_4=FALSE</v>
      </c>
    </row>
    <row r="1187" spans="1:61" ht="9.75" hidden="1" customHeight="1">
      <c r="A1187" s="141"/>
      <c r="B1187" s="142"/>
      <c r="C1187" s="142"/>
      <c r="D1187" s="142"/>
      <c r="E1187" s="142"/>
      <c r="F1187" s="142"/>
      <c r="G1187" s="142"/>
      <c r="H1187" s="142"/>
      <c r="I1187" s="143"/>
      <c r="J1187" s="161"/>
      <c r="K1187" s="162"/>
      <c r="L1187" s="98"/>
      <c r="M1187" s="98"/>
      <c r="N1187" s="98"/>
      <c r="O1187" s="163"/>
      <c r="P1187" s="128"/>
      <c r="Q1187" s="128"/>
      <c r="R1187" s="128"/>
      <c r="S1187" s="128"/>
      <c r="T1187" s="128"/>
      <c r="U1187" s="128"/>
      <c r="V1187" s="128"/>
      <c r="W1187" s="128"/>
      <c r="X1187" s="128"/>
      <c r="Y1187" s="128"/>
      <c r="Z1187" s="128"/>
      <c r="AA1187" s="128"/>
      <c r="AB1187" s="128"/>
      <c r="AC1187" s="128"/>
      <c r="AD1187" s="128"/>
      <c r="AE1187" s="128"/>
      <c r="AF1187" s="128"/>
      <c r="AG1187" s="128"/>
      <c r="AH1187" s="128"/>
      <c r="AI1187" s="128"/>
      <c r="AJ1187" s="128"/>
      <c r="AK1187" s="128"/>
      <c r="AL1187" s="98"/>
      <c r="AM1187" s="156"/>
      <c r="BG1187" s="1" t="s">
        <v>340</v>
      </c>
      <c r="BH1187" s="1">
        <v>101</v>
      </c>
      <c r="BI1187" s="1" t="str">
        <f>"ITEM"&amp;BH1187&amp; BG1187 &amp;"="&amp;IF(TRIM($P1186)="","",$P1186)</f>
        <v>ITEM101#KBN3_4=</v>
      </c>
    </row>
    <row r="1188" spans="1:61" ht="9.75" hidden="1" customHeight="1">
      <c r="A1188" s="120" t="s">
        <v>333</v>
      </c>
      <c r="B1188" s="121"/>
      <c r="C1188" s="121"/>
      <c r="D1188" s="121"/>
      <c r="E1188" s="121"/>
      <c r="F1188" s="121"/>
      <c r="G1188" s="121"/>
      <c r="H1188" s="121"/>
      <c r="I1188" s="122"/>
      <c r="J1188" s="260"/>
      <c r="K1188" s="260"/>
      <c r="L1188" s="260"/>
      <c r="M1188" s="260"/>
      <c r="N1188" s="260"/>
      <c r="O1188" s="260"/>
      <c r="P1188" s="260"/>
      <c r="Q1188" s="260"/>
      <c r="R1188" s="260"/>
      <c r="S1188" s="260"/>
      <c r="T1188" s="260"/>
      <c r="U1188" s="260"/>
      <c r="V1188" s="260"/>
      <c r="W1188" s="260"/>
      <c r="X1188" s="260"/>
      <c r="Y1188" s="260"/>
      <c r="Z1188" s="260"/>
      <c r="AA1188" s="260"/>
      <c r="AB1188" s="260"/>
      <c r="AC1188" s="260"/>
      <c r="AD1188" s="260"/>
      <c r="AE1188" s="260"/>
      <c r="AF1188" s="260"/>
      <c r="AG1188" s="260"/>
      <c r="AH1188" s="260"/>
      <c r="AI1188" s="260"/>
      <c r="AJ1188" s="260"/>
      <c r="AK1188" s="260"/>
      <c r="AL1188" s="260"/>
      <c r="AM1188" s="260"/>
      <c r="BG1188" s="1" t="s">
        <v>340</v>
      </c>
      <c r="BH1188" s="1">
        <v>102</v>
      </c>
      <c r="BI1188" s="1" t="str">
        <f>"ITEM"&amp;BH1188&amp; BG1188 &amp;"="&amp; IF(TRIM($J1188)="","",$J1188)</f>
        <v>ITEM102#KBN3_4=</v>
      </c>
    </row>
    <row r="1189" spans="1:61" ht="9.75" hidden="1" customHeight="1">
      <c r="A1189" s="141"/>
      <c r="B1189" s="142"/>
      <c r="C1189" s="142"/>
      <c r="D1189" s="142"/>
      <c r="E1189" s="142"/>
      <c r="F1189" s="142"/>
      <c r="G1189" s="142"/>
      <c r="H1189" s="142"/>
      <c r="I1189" s="143"/>
      <c r="J1189" s="27"/>
      <c r="K1189" s="27"/>
      <c r="L1189" s="27"/>
      <c r="M1189" s="27"/>
      <c r="N1189" s="27"/>
      <c r="O1189" s="27"/>
      <c r="P1189" s="27"/>
      <c r="Q1189" s="27"/>
      <c r="R1189" s="27"/>
      <c r="S1189" s="27"/>
      <c r="T1189" s="27"/>
      <c r="U1189" s="27"/>
      <c r="V1189" s="27"/>
      <c r="W1189" s="27"/>
      <c r="X1189" s="27"/>
      <c r="Y1189" s="27"/>
      <c r="Z1189" s="27"/>
      <c r="AA1189" s="27"/>
      <c r="AB1189" s="27"/>
      <c r="AC1189" s="27"/>
      <c r="AD1189" s="27"/>
      <c r="AE1189" s="27"/>
      <c r="AF1189" s="27"/>
      <c r="AG1189" s="27"/>
      <c r="AH1189" s="27"/>
      <c r="AI1189" s="27"/>
      <c r="AJ1189" s="27"/>
      <c r="AK1189" s="27"/>
      <c r="AL1189" s="27"/>
      <c r="AM1189" s="27"/>
      <c r="BH1189" s="1" t="s">
        <v>28</v>
      </c>
    </row>
    <row r="1190" spans="1:61" ht="9.75" hidden="1" customHeight="1" thickBot="1">
      <c r="A1190" s="246"/>
      <c r="B1190" s="247"/>
      <c r="C1190" s="247"/>
      <c r="D1190" s="247"/>
      <c r="E1190" s="247"/>
      <c r="F1190" s="247"/>
      <c r="G1190" s="247"/>
      <c r="H1190" s="247"/>
      <c r="I1190" s="248"/>
      <c r="J1190" s="266"/>
      <c r="K1190" s="266"/>
      <c r="L1190" s="266"/>
      <c r="M1190" s="266"/>
      <c r="N1190" s="266"/>
      <c r="O1190" s="266"/>
      <c r="P1190" s="266"/>
      <c r="Q1190" s="266"/>
      <c r="R1190" s="266"/>
      <c r="S1190" s="266"/>
      <c r="T1190" s="266"/>
      <c r="U1190" s="266"/>
      <c r="V1190" s="266"/>
      <c r="W1190" s="266"/>
      <c r="X1190" s="266"/>
      <c r="Y1190" s="266"/>
      <c r="Z1190" s="266"/>
      <c r="AA1190" s="266"/>
      <c r="AB1190" s="266"/>
      <c r="AC1190" s="266"/>
      <c r="AD1190" s="266"/>
      <c r="AE1190" s="266"/>
      <c r="AF1190" s="266"/>
      <c r="AG1190" s="266"/>
      <c r="AH1190" s="266"/>
      <c r="AI1190" s="266"/>
      <c r="AJ1190" s="266"/>
      <c r="AK1190" s="266"/>
      <c r="AL1190" s="266"/>
      <c r="AM1190" s="266"/>
      <c r="BH1190" s="1" t="s">
        <v>28</v>
      </c>
    </row>
    <row r="1191" spans="1:61" ht="9.75" hidden="1" customHeight="1">
      <c r="A1191" s="164" t="s">
        <v>341</v>
      </c>
      <c r="B1191" s="165"/>
      <c r="C1191" s="165"/>
      <c r="D1191" s="165"/>
      <c r="E1191" s="165"/>
      <c r="F1191" s="165"/>
      <c r="G1191" s="165"/>
      <c r="H1191" s="165"/>
      <c r="I1191" s="166"/>
      <c r="J1191" s="239"/>
      <c r="K1191" s="239"/>
      <c r="L1191" s="239"/>
      <c r="M1191" s="239"/>
      <c r="N1191" s="239"/>
      <c r="O1191" s="239"/>
      <c r="P1191" s="239"/>
      <c r="Q1191" s="239"/>
      <c r="R1191" s="239"/>
      <c r="S1191" s="239"/>
      <c r="T1191" s="239"/>
      <c r="U1191" s="239"/>
      <c r="V1191" s="239"/>
      <c r="W1191" s="239"/>
      <c r="X1191" s="239"/>
      <c r="Y1191" s="239"/>
      <c r="Z1191" s="239"/>
      <c r="AA1191" s="239"/>
      <c r="AB1191" s="239"/>
      <c r="AC1191" s="239"/>
      <c r="AD1191" s="239"/>
      <c r="AE1191" s="239"/>
      <c r="AF1191" s="239"/>
      <c r="AG1191" s="239"/>
      <c r="AH1191" s="239"/>
      <c r="AI1191" s="239"/>
      <c r="AJ1191" s="239"/>
      <c r="AK1191" s="239"/>
      <c r="AL1191" s="239"/>
      <c r="AM1191" s="239"/>
      <c r="BG1191" s="1" t="s">
        <v>342</v>
      </c>
      <c r="BH1191" s="1">
        <v>88</v>
      </c>
      <c r="BI1191" s="1" t="str">
        <f>"ITEM"&amp;BH1191&amp; BG1191 &amp;"="&amp; IF(TRIM($J1191)="","",$J1191)</f>
        <v>ITEM88#KBN3_5=</v>
      </c>
    </row>
    <row r="1192" spans="1:61" ht="9.75" hidden="1" customHeight="1" thickBot="1">
      <c r="A1192" s="167"/>
      <c r="B1192" s="168"/>
      <c r="C1192" s="168"/>
      <c r="D1192" s="168"/>
      <c r="E1192" s="168"/>
      <c r="F1192" s="168"/>
      <c r="G1192" s="168"/>
      <c r="H1192" s="168"/>
      <c r="I1192" s="169"/>
      <c r="J1192" s="274"/>
      <c r="K1192" s="274"/>
      <c r="L1192" s="274"/>
      <c r="M1192" s="274"/>
      <c r="N1192" s="274"/>
      <c r="O1192" s="274"/>
      <c r="P1192" s="274"/>
      <c r="Q1192" s="274"/>
      <c r="R1192" s="274"/>
      <c r="S1192" s="274"/>
      <c r="T1192" s="274"/>
      <c r="U1192" s="274"/>
      <c r="V1192" s="274"/>
      <c r="W1192" s="274"/>
      <c r="X1192" s="274"/>
      <c r="Y1192" s="274"/>
      <c r="Z1192" s="274"/>
      <c r="AA1192" s="274"/>
      <c r="AB1192" s="274"/>
      <c r="AC1192" s="274"/>
      <c r="AD1192" s="274"/>
      <c r="AE1192" s="274"/>
      <c r="AF1192" s="274"/>
      <c r="AG1192" s="274"/>
      <c r="AH1192" s="274"/>
      <c r="AI1192" s="274"/>
      <c r="AJ1192" s="274"/>
      <c r="AK1192" s="274"/>
      <c r="AL1192" s="274"/>
      <c r="AM1192" s="274"/>
    </row>
    <row r="1193" spans="1:61" ht="9.75" hidden="1" customHeight="1">
      <c r="A1193" s="120" t="s">
        <v>323</v>
      </c>
      <c r="B1193" s="121"/>
      <c r="C1193" s="121"/>
      <c r="D1193" s="121"/>
      <c r="E1193" s="121"/>
      <c r="F1193" s="121"/>
      <c r="G1193" s="121"/>
      <c r="H1193" s="121"/>
      <c r="I1193" s="122"/>
      <c r="J1193" s="239"/>
      <c r="K1193" s="239"/>
      <c r="L1193" s="239"/>
      <c r="M1193" s="239"/>
      <c r="N1193" s="239"/>
      <c r="O1193" s="239"/>
      <c r="P1193" s="239"/>
      <c r="Q1193" s="239"/>
      <c r="R1193" s="239"/>
      <c r="S1193" s="239"/>
      <c r="T1193" s="239"/>
      <c r="U1193" s="239"/>
      <c r="V1193" s="239"/>
      <c r="W1193" s="239"/>
      <c r="X1193" s="239"/>
      <c r="Y1193" s="239"/>
      <c r="Z1193" s="239"/>
      <c r="AA1193" s="239"/>
      <c r="AB1193" s="239"/>
      <c r="AC1193" s="239"/>
      <c r="AD1193" s="239"/>
      <c r="AE1193" s="239"/>
      <c r="AF1193" s="239"/>
      <c r="AG1193" s="239"/>
      <c r="AH1193" s="239"/>
      <c r="AI1193" s="239"/>
      <c r="AJ1193" s="239"/>
      <c r="AK1193" s="239"/>
      <c r="AL1193" s="239"/>
      <c r="AM1193" s="239"/>
      <c r="BG1193" s="1" t="s">
        <v>342</v>
      </c>
      <c r="BH1193" s="1">
        <v>89</v>
      </c>
      <c r="BI1193" s="1" t="str">
        <f>"ITEM"&amp;BH1193&amp; BG1193 &amp;"="&amp; IF(TRIM($J1193)="","",$J1193)</f>
        <v>ITEM89#KBN3_5=</v>
      </c>
    </row>
    <row r="1194" spans="1:61" ht="9.75" hidden="1" customHeight="1">
      <c r="A1194" s="123"/>
      <c r="B1194" s="124"/>
      <c r="C1194" s="124"/>
      <c r="D1194" s="124"/>
      <c r="E1194" s="124"/>
      <c r="F1194" s="124"/>
      <c r="G1194" s="124"/>
      <c r="H1194" s="124"/>
      <c r="I1194" s="125"/>
      <c r="J1194" s="27"/>
      <c r="K1194" s="27"/>
      <c r="L1194" s="27"/>
      <c r="M1194" s="27"/>
      <c r="N1194" s="27"/>
      <c r="O1194" s="27"/>
      <c r="P1194" s="27"/>
      <c r="Q1194" s="27"/>
      <c r="R1194" s="27"/>
      <c r="S1194" s="27"/>
      <c r="T1194" s="27"/>
      <c r="U1194" s="27"/>
      <c r="V1194" s="27"/>
      <c r="W1194" s="27"/>
      <c r="X1194" s="27"/>
      <c r="Y1194" s="27"/>
      <c r="Z1194" s="27"/>
      <c r="AA1194" s="27"/>
      <c r="AB1194" s="27"/>
      <c r="AC1194" s="27"/>
      <c r="AD1194" s="27"/>
      <c r="AE1194" s="27"/>
      <c r="AF1194" s="27"/>
      <c r="AG1194" s="27"/>
      <c r="AH1194" s="27"/>
      <c r="AI1194" s="27"/>
      <c r="AJ1194" s="27"/>
      <c r="AK1194" s="27"/>
      <c r="AL1194" s="27"/>
      <c r="AM1194" s="27"/>
    </row>
    <row r="1195" spans="1:61" ht="9.75" hidden="1" customHeight="1">
      <c r="A1195" s="120" t="s">
        <v>324</v>
      </c>
      <c r="B1195" s="121"/>
      <c r="C1195" s="121"/>
      <c r="D1195" s="121"/>
      <c r="E1195" s="121"/>
      <c r="F1195" s="121"/>
      <c r="G1195" s="121"/>
      <c r="H1195" s="121"/>
      <c r="I1195" s="122"/>
      <c r="J1195" s="136"/>
      <c r="K1195" s="126"/>
      <c r="L1195" s="126"/>
      <c r="M1195" s="126"/>
      <c r="N1195" s="126"/>
      <c r="O1195" s="126"/>
      <c r="P1195" s="126"/>
      <c r="Q1195" s="126"/>
      <c r="R1195" s="126"/>
      <c r="S1195" s="126"/>
      <c r="T1195" s="126"/>
      <c r="U1195" s="126"/>
      <c r="V1195" s="126"/>
      <c r="W1195" s="126"/>
      <c r="X1195" s="126"/>
      <c r="Y1195" s="126"/>
      <c r="Z1195" s="126"/>
      <c r="AA1195" s="126"/>
      <c r="AB1195" s="126"/>
      <c r="AC1195" s="126"/>
      <c r="AD1195" s="126"/>
      <c r="AE1195" s="126"/>
      <c r="AF1195" s="126"/>
      <c r="AG1195" s="126"/>
      <c r="AH1195" s="126"/>
      <c r="AI1195" s="126"/>
      <c r="AJ1195" s="126"/>
      <c r="AK1195" s="126"/>
      <c r="AL1195" s="126"/>
      <c r="AM1195" s="127"/>
      <c r="BG1195" s="1" t="s">
        <v>342</v>
      </c>
      <c r="BH1195" s="1">
        <v>90</v>
      </c>
      <c r="BI1195" s="1" t="str">
        <f>"ITEM"&amp;BH1195&amp; BG1195 &amp;"="&amp; IF(TRIM($J1195)="","",$J1195)</f>
        <v>ITEM90#KBN3_5=</v>
      </c>
    </row>
    <row r="1196" spans="1:61" ht="9.75" hidden="1" customHeight="1">
      <c r="A1196" s="141"/>
      <c r="B1196" s="142"/>
      <c r="C1196" s="142"/>
      <c r="D1196" s="142"/>
      <c r="E1196" s="142"/>
      <c r="F1196" s="142"/>
      <c r="G1196" s="142"/>
      <c r="H1196" s="142"/>
      <c r="I1196" s="143"/>
      <c r="J1196" s="150"/>
      <c r="K1196" s="151"/>
      <c r="L1196" s="151"/>
      <c r="M1196" s="151"/>
      <c r="N1196" s="151"/>
      <c r="O1196" s="151"/>
      <c r="P1196" s="151"/>
      <c r="Q1196" s="151"/>
      <c r="R1196" s="151"/>
      <c r="S1196" s="151"/>
      <c r="T1196" s="151"/>
      <c r="U1196" s="151"/>
      <c r="V1196" s="151"/>
      <c r="W1196" s="151"/>
      <c r="X1196" s="151"/>
      <c r="Y1196" s="151"/>
      <c r="Z1196" s="151"/>
      <c r="AA1196" s="151"/>
      <c r="AB1196" s="151"/>
      <c r="AC1196" s="151"/>
      <c r="AD1196" s="151"/>
      <c r="AE1196" s="151"/>
      <c r="AF1196" s="151"/>
      <c r="AG1196" s="151"/>
      <c r="AH1196" s="151"/>
      <c r="AI1196" s="151"/>
      <c r="AJ1196" s="151"/>
      <c r="AK1196" s="151"/>
      <c r="AL1196" s="151"/>
      <c r="AM1196" s="152"/>
      <c r="BH1196" s="1" t="s">
        <v>28</v>
      </c>
    </row>
    <row r="1197" spans="1:61" ht="9.75" hidden="1" customHeight="1">
      <c r="A1197" s="123"/>
      <c r="B1197" s="124"/>
      <c r="C1197" s="124"/>
      <c r="D1197" s="124"/>
      <c r="E1197" s="124"/>
      <c r="F1197" s="124"/>
      <c r="G1197" s="124"/>
      <c r="H1197" s="124"/>
      <c r="I1197" s="125"/>
      <c r="J1197" s="137"/>
      <c r="K1197" s="128"/>
      <c r="L1197" s="128"/>
      <c r="M1197" s="128"/>
      <c r="N1197" s="128"/>
      <c r="O1197" s="128"/>
      <c r="P1197" s="128"/>
      <c r="Q1197" s="128"/>
      <c r="R1197" s="128"/>
      <c r="S1197" s="128"/>
      <c r="T1197" s="128"/>
      <c r="U1197" s="128"/>
      <c r="V1197" s="128"/>
      <c r="W1197" s="128"/>
      <c r="X1197" s="128"/>
      <c r="Y1197" s="128"/>
      <c r="Z1197" s="128"/>
      <c r="AA1197" s="128"/>
      <c r="AB1197" s="128"/>
      <c r="AC1197" s="128"/>
      <c r="AD1197" s="128"/>
      <c r="AE1197" s="128"/>
      <c r="AF1197" s="128"/>
      <c r="AG1197" s="128"/>
      <c r="AH1197" s="128"/>
      <c r="AI1197" s="128"/>
      <c r="AJ1197" s="128"/>
      <c r="AK1197" s="128"/>
      <c r="AL1197" s="128"/>
      <c r="AM1197" s="129"/>
      <c r="BH1197" s="1" t="s">
        <v>28</v>
      </c>
    </row>
    <row r="1198" spans="1:61" ht="9.75" hidden="1" customHeight="1">
      <c r="A1198" s="120" t="s">
        <v>325</v>
      </c>
      <c r="B1198" s="121"/>
      <c r="C1198" s="121"/>
      <c r="D1198" s="121"/>
      <c r="E1198" s="121"/>
      <c r="F1198" s="121"/>
      <c r="G1198" s="121"/>
      <c r="H1198" s="121"/>
      <c r="I1198" s="122"/>
      <c r="J1198" s="27"/>
      <c r="K1198" s="27"/>
      <c r="L1198" s="27"/>
      <c r="M1198" s="27"/>
      <c r="N1198" s="27"/>
      <c r="O1198" s="27"/>
      <c r="P1198" s="27"/>
      <c r="Q1198" s="27"/>
      <c r="R1198" s="27"/>
      <c r="S1198" s="27"/>
      <c r="T1198" s="27"/>
      <c r="U1198" s="27"/>
      <c r="V1198" s="27"/>
      <c r="W1198" s="27"/>
      <c r="X1198" s="27"/>
      <c r="Y1198" s="27"/>
      <c r="Z1198" s="27"/>
      <c r="AA1198" s="27"/>
      <c r="AB1198" s="27"/>
      <c r="AC1198" s="27"/>
      <c r="AD1198" s="27"/>
      <c r="AE1198" s="27"/>
      <c r="AF1198" s="27"/>
      <c r="AG1198" s="27"/>
      <c r="AH1198" s="27"/>
      <c r="AI1198" s="27"/>
      <c r="AJ1198" s="27"/>
      <c r="AK1198" s="27"/>
      <c r="AL1198" s="27"/>
      <c r="AM1198" s="27"/>
      <c r="BG1198" s="1" t="s">
        <v>342</v>
      </c>
      <c r="BH1198" s="1">
        <v>91</v>
      </c>
      <c r="BI1198" s="1" t="str">
        <f>"ITEM"&amp;BH1198&amp; BG1198 &amp;"="&amp; IF(TRIM($J1198)="","",$J1198)</f>
        <v>ITEM91#KBN3_5=</v>
      </c>
    </row>
    <row r="1199" spans="1:61" ht="9.75" hidden="1" customHeight="1">
      <c r="A1199" s="123"/>
      <c r="B1199" s="124"/>
      <c r="C1199" s="124"/>
      <c r="D1199" s="124"/>
      <c r="E1199" s="124"/>
      <c r="F1199" s="124"/>
      <c r="G1199" s="124"/>
      <c r="H1199" s="124"/>
      <c r="I1199" s="125"/>
      <c r="J1199" s="27"/>
      <c r="K1199" s="27"/>
      <c r="L1199" s="27"/>
      <c r="M1199" s="27"/>
      <c r="N1199" s="27"/>
      <c r="O1199" s="27"/>
      <c r="P1199" s="27"/>
      <c r="Q1199" s="27"/>
      <c r="R1199" s="27"/>
      <c r="S1199" s="27"/>
      <c r="T1199" s="27"/>
      <c r="U1199" s="27"/>
      <c r="V1199" s="27"/>
      <c r="W1199" s="27"/>
      <c r="X1199" s="27"/>
      <c r="Y1199" s="27"/>
      <c r="Z1199" s="27"/>
      <c r="AA1199" s="27"/>
      <c r="AB1199" s="27"/>
      <c r="AC1199" s="27"/>
      <c r="AD1199" s="27"/>
      <c r="AE1199" s="27"/>
      <c r="AF1199" s="27"/>
      <c r="AG1199" s="27"/>
      <c r="AH1199" s="27"/>
      <c r="AI1199" s="27"/>
      <c r="AJ1199" s="27"/>
      <c r="AK1199" s="27"/>
      <c r="AL1199" s="27"/>
      <c r="AM1199" s="27"/>
    </row>
    <row r="1200" spans="1:61" ht="9.75" hidden="1" customHeight="1">
      <c r="A1200" s="120" t="s">
        <v>326</v>
      </c>
      <c r="B1200" s="121"/>
      <c r="C1200" s="121"/>
      <c r="D1200" s="121"/>
      <c r="E1200" s="121"/>
      <c r="F1200" s="121"/>
      <c r="G1200" s="121"/>
      <c r="H1200" s="121"/>
      <c r="I1200" s="122"/>
      <c r="J1200" s="158"/>
      <c r="K1200" s="154"/>
      <c r="L1200" s="154"/>
      <c r="M1200" s="154"/>
      <c r="N1200" s="154"/>
      <c r="O1200" s="154"/>
      <c r="P1200" s="154"/>
      <c r="Q1200" s="154"/>
      <c r="R1200" s="154"/>
      <c r="S1200" s="154"/>
      <c r="T1200" s="154"/>
      <c r="U1200" s="154"/>
      <c r="V1200" s="154" t="s">
        <v>36</v>
      </c>
      <c r="W1200" s="154"/>
      <c r="X1200" s="154"/>
      <c r="Y1200" s="154"/>
      <c r="Z1200" s="154"/>
      <c r="AA1200" s="154"/>
      <c r="AB1200" s="154"/>
      <c r="AC1200" s="154"/>
      <c r="AD1200" s="154"/>
      <c r="AE1200" s="154"/>
      <c r="AF1200" s="154"/>
      <c r="AG1200" s="154"/>
      <c r="AH1200" s="154"/>
      <c r="AI1200" s="154"/>
      <c r="AJ1200" s="154"/>
      <c r="AK1200" s="154"/>
      <c r="AL1200" s="154"/>
      <c r="AM1200" s="155"/>
      <c r="BE1200" s="1" t="str">
        <f ca="1">MID(CELL("address",$CB$2),2,2)</f>
        <v>CB</v>
      </c>
      <c r="BF1200" s="1" t="str">
        <f>IF(TRIM($K1202)="","",IF(ISERROR(MATCH($K1202,$CB$3:$CB$7,0)),"INPUT_ERROR",MATCH($K1202,$CB$3:$CB$7,0)))</f>
        <v/>
      </c>
      <c r="BG1200" s="1" t="s">
        <v>342</v>
      </c>
      <c r="BH1200" s="1">
        <v>92</v>
      </c>
      <c r="BI1200" s="1" t="str">
        <f>"ITEM"&amp;BH1200&amp; BG1200 &amp;"="&amp; BF1200</f>
        <v>ITEM92#KBN3_5=</v>
      </c>
    </row>
    <row r="1201" spans="1:61" ht="9.75" hidden="1" customHeight="1">
      <c r="A1201" s="141"/>
      <c r="B1201" s="142"/>
      <c r="C1201" s="142"/>
      <c r="D1201" s="142"/>
      <c r="E1201" s="142"/>
      <c r="F1201" s="142"/>
      <c r="G1201" s="142"/>
      <c r="H1201" s="142"/>
      <c r="I1201" s="143"/>
      <c r="J1201" s="189"/>
      <c r="K1201" s="82"/>
      <c r="L1201" s="82"/>
      <c r="M1201" s="82"/>
      <c r="N1201" s="82"/>
      <c r="O1201" s="82"/>
      <c r="P1201" s="82"/>
      <c r="Q1201" s="82"/>
      <c r="R1201" s="82"/>
      <c r="S1201" s="82"/>
      <c r="T1201" s="82"/>
      <c r="U1201" s="82"/>
      <c r="V1201" s="82" t="s">
        <v>163</v>
      </c>
      <c r="W1201" s="82"/>
      <c r="X1201" s="82"/>
      <c r="Y1201" s="82"/>
      <c r="Z1201" s="82"/>
      <c r="AA1201" s="82"/>
      <c r="AB1201" s="82"/>
      <c r="AC1201" s="82"/>
      <c r="AD1201" s="82"/>
      <c r="AE1201" s="82"/>
      <c r="AF1201" s="82"/>
      <c r="AG1201" s="82"/>
      <c r="AH1201" s="82"/>
      <c r="AI1201" s="82"/>
      <c r="AJ1201" s="82"/>
      <c r="AK1201" s="82"/>
      <c r="AL1201" s="82"/>
      <c r="AM1201" s="138"/>
      <c r="BH1201" s="1" t="s">
        <v>28</v>
      </c>
    </row>
    <row r="1202" spans="1:61" ht="9.75" hidden="1" customHeight="1">
      <c r="A1202" s="141"/>
      <c r="B1202" s="142"/>
      <c r="C1202" s="142"/>
      <c r="D1202" s="142"/>
      <c r="E1202" s="142"/>
      <c r="F1202" s="142"/>
      <c r="G1202" s="142"/>
      <c r="H1202" s="142"/>
      <c r="I1202" s="143"/>
      <c r="J1202" s="144" t="s">
        <v>37</v>
      </c>
      <c r="K1202" s="145"/>
      <c r="L1202" s="145"/>
      <c r="M1202" s="145"/>
      <c r="N1202" s="145"/>
      <c r="O1202" s="145"/>
      <c r="P1202" s="145"/>
      <c r="Q1202" s="145"/>
      <c r="R1202" s="145"/>
      <c r="S1202" s="145"/>
      <c r="T1202" s="82" t="s">
        <v>38</v>
      </c>
      <c r="U1202" s="82"/>
      <c r="V1202" s="82" t="s">
        <v>253</v>
      </c>
      <c r="W1202" s="82"/>
      <c r="X1202" s="82"/>
      <c r="Y1202" s="82"/>
      <c r="Z1202" s="82"/>
      <c r="AA1202" s="82"/>
      <c r="AB1202" s="82"/>
      <c r="AC1202" s="82"/>
      <c r="AD1202" s="82"/>
      <c r="AE1202" s="82"/>
      <c r="AF1202" s="82"/>
      <c r="AG1202" s="82"/>
      <c r="AH1202" s="82"/>
      <c r="AI1202" s="82"/>
      <c r="AJ1202" s="82"/>
      <c r="AK1202" s="82"/>
      <c r="AL1202" s="82"/>
      <c r="AM1202" s="138"/>
      <c r="BH1202" s="1" t="s">
        <v>28</v>
      </c>
    </row>
    <row r="1203" spans="1:61" ht="9.75" hidden="1" customHeight="1">
      <c r="A1203" s="141"/>
      <c r="B1203" s="142"/>
      <c r="C1203" s="142"/>
      <c r="D1203" s="142"/>
      <c r="E1203" s="142"/>
      <c r="F1203" s="142"/>
      <c r="G1203" s="142"/>
      <c r="H1203" s="142"/>
      <c r="I1203" s="143"/>
      <c r="J1203" s="144"/>
      <c r="K1203" s="145"/>
      <c r="L1203" s="145"/>
      <c r="M1203" s="145"/>
      <c r="N1203" s="145"/>
      <c r="O1203" s="145"/>
      <c r="P1203" s="145"/>
      <c r="Q1203" s="145"/>
      <c r="R1203" s="145"/>
      <c r="S1203" s="145"/>
      <c r="T1203" s="82"/>
      <c r="U1203" s="82"/>
      <c r="V1203" s="82" t="s">
        <v>327</v>
      </c>
      <c r="W1203" s="82"/>
      <c r="X1203" s="82"/>
      <c r="Y1203" s="82"/>
      <c r="Z1203" s="82"/>
      <c r="AA1203" s="82"/>
      <c r="AB1203" s="82"/>
      <c r="AC1203" s="82"/>
      <c r="AD1203" s="82"/>
      <c r="AE1203" s="82"/>
      <c r="AF1203" s="82"/>
      <c r="AG1203" s="82"/>
      <c r="AH1203" s="82"/>
      <c r="AI1203" s="82"/>
      <c r="AJ1203" s="82"/>
      <c r="AK1203" s="82"/>
      <c r="AL1203" s="82"/>
      <c r="AM1203" s="138"/>
      <c r="BH1203" s="1" t="s">
        <v>28</v>
      </c>
    </row>
    <row r="1204" spans="1:61" ht="9.75" hidden="1" customHeight="1">
      <c r="A1204" s="141"/>
      <c r="B1204" s="142"/>
      <c r="C1204" s="142"/>
      <c r="D1204" s="142"/>
      <c r="E1204" s="142"/>
      <c r="F1204" s="142"/>
      <c r="G1204" s="142"/>
      <c r="H1204" s="142"/>
      <c r="I1204" s="143"/>
      <c r="J1204" s="189"/>
      <c r="K1204" s="82"/>
      <c r="L1204" s="82"/>
      <c r="M1204" s="82"/>
      <c r="N1204" s="82"/>
      <c r="O1204" s="82"/>
      <c r="P1204" s="82"/>
      <c r="Q1204" s="82"/>
      <c r="R1204" s="82"/>
      <c r="S1204" s="82"/>
      <c r="T1204" s="82"/>
      <c r="U1204" s="82"/>
      <c r="V1204" s="82" t="s">
        <v>166</v>
      </c>
      <c r="W1204" s="82"/>
      <c r="X1204" s="82"/>
      <c r="Y1204" s="82"/>
      <c r="Z1204" s="82"/>
      <c r="AA1204" s="82"/>
      <c r="AB1204" s="82"/>
      <c r="AC1204" s="82"/>
      <c r="AD1204" s="82"/>
      <c r="AE1204" s="82"/>
      <c r="AF1204" s="82"/>
      <c r="AG1204" s="82"/>
      <c r="AH1204" s="82"/>
      <c r="AI1204" s="82"/>
      <c r="AJ1204" s="82"/>
      <c r="AK1204" s="82"/>
      <c r="AL1204" s="82"/>
      <c r="AM1204" s="138"/>
      <c r="BH1204" s="1" t="s">
        <v>28</v>
      </c>
    </row>
    <row r="1205" spans="1:61" ht="9.75" hidden="1" customHeight="1">
      <c r="A1205" s="123"/>
      <c r="B1205" s="124"/>
      <c r="C1205" s="124"/>
      <c r="D1205" s="124"/>
      <c r="E1205" s="124"/>
      <c r="F1205" s="124"/>
      <c r="G1205" s="124"/>
      <c r="H1205" s="124"/>
      <c r="I1205" s="125"/>
      <c r="J1205" s="157"/>
      <c r="K1205" s="98"/>
      <c r="L1205" s="98"/>
      <c r="M1205" s="98"/>
      <c r="N1205" s="98"/>
      <c r="O1205" s="98"/>
      <c r="P1205" s="98"/>
      <c r="Q1205" s="98"/>
      <c r="R1205" s="98"/>
      <c r="S1205" s="98"/>
      <c r="T1205" s="98"/>
      <c r="U1205" s="98"/>
      <c r="V1205" s="98" t="s">
        <v>256</v>
      </c>
      <c r="W1205" s="98"/>
      <c r="X1205" s="98"/>
      <c r="Y1205" s="98"/>
      <c r="Z1205" s="98"/>
      <c r="AA1205" s="98"/>
      <c r="AB1205" s="98"/>
      <c r="AC1205" s="98"/>
      <c r="AD1205" s="98"/>
      <c r="AE1205" s="98"/>
      <c r="AF1205" s="98"/>
      <c r="AG1205" s="98"/>
      <c r="AH1205" s="98"/>
      <c r="AI1205" s="98"/>
      <c r="AJ1205" s="98"/>
      <c r="AK1205" s="98"/>
      <c r="AL1205" s="98"/>
      <c r="AM1205" s="156"/>
      <c r="BH1205" s="1" t="s">
        <v>28</v>
      </c>
    </row>
    <row r="1206" spans="1:61" ht="9.75" hidden="1" customHeight="1">
      <c r="A1206" s="120" t="s">
        <v>328</v>
      </c>
      <c r="B1206" s="121"/>
      <c r="C1206" s="121"/>
      <c r="D1206" s="121"/>
      <c r="E1206" s="121"/>
      <c r="F1206" s="121"/>
      <c r="G1206" s="121"/>
      <c r="H1206" s="121"/>
      <c r="I1206" s="122"/>
      <c r="J1206" s="136"/>
      <c r="K1206" s="126"/>
      <c r="L1206" s="126"/>
      <c r="M1206" s="126"/>
      <c r="N1206" s="126"/>
      <c r="O1206" s="126"/>
      <c r="P1206" s="126"/>
      <c r="Q1206" s="126"/>
      <c r="R1206" s="126"/>
      <c r="S1206" s="126"/>
      <c r="T1206" s="126"/>
      <c r="U1206" s="126"/>
      <c r="V1206" s="126"/>
      <c r="W1206" s="126"/>
      <c r="X1206" s="126"/>
      <c r="Y1206" s="126"/>
      <c r="Z1206" s="126"/>
      <c r="AA1206" s="126"/>
      <c r="AB1206" s="126"/>
      <c r="AC1206" s="126"/>
      <c r="AD1206" s="126"/>
      <c r="AE1206" s="126"/>
      <c r="AF1206" s="126"/>
      <c r="AG1206" s="126"/>
      <c r="AH1206" s="126"/>
      <c r="AI1206" s="126"/>
      <c r="AJ1206" s="126"/>
      <c r="AK1206" s="126"/>
      <c r="AL1206" s="126"/>
      <c r="AM1206" s="127"/>
      <c r="BG1206" s="1" t="s">
        <v>342</v>
      </c>
      <c r="BH1206" s="1">
        <v>93</v>
      </c>
      <c r="BI1206" s="1" t="str">
        <f>"ITEM"&amp;BH1206&amp; BG1206 &amp;"="&amp; IF(TRIM($J1206)="","",$J1206)</f>
        <v>ITEM93#KBN3_5=</v>
      </c>
    </row>
    <row r="1207" spans="1:61" ht="9.75" hidden="1" customHeight="1">
      <c r="A1207" s="141"/>
      <c r="B1207" s="142"/>
      <c r="C1207" s="142"/>
      <c r="D1207" s="142"/>
      <c r="E1207" s="142"/>
      <c r="F1207" s="142"/>
      <c r="G1207" s="142"/>
      <c r="H1207" s="142"/>
      <c r="I1207" s="143"/>
      <c r="J1207" s="150"/>
      <c r="K1207" s="151"/>
      <c r="L1207" s="151"/>
      <c r="M1207" s="151"/>
      <c r="N1207" s="151"/>
      <c r="O1207" s="151"/>
      <c r="P1207" s="151"/>
      <c r="Q1207" s="151"/>
      <c r="R1207" s="151"/>
      <c r="S1207" s="151"/>
      <c r="T1207" s="151"/>
      <c r="U1207" s="151"/>
      <c r="V1207" s="151"/>
      <c r="W1207" s="151"/>
      <c r="X1207" s="151"/>
      <c r="Y1207" s="151"/>
      <c r="Z1207" s="151"/>
      <c r="AA1207" s="151"/>
      <c r="AB1207" s="151"/>
      <c r="AC1207" s="151"/>
      <c r="AD1207" s="151"/>
      <c r="AE1207" s="151"/>
      <c r="AF1207" s="151"/>
      <c r="AG1207" s="151"/>
      <c r="AH1207" s="151"/>
      <c r="AI1207" s="151"/>
      <c r="AJ1207" s="151"/>
      <c r="AK1207" s="151"/>
      <c r="AL1207" s="151"/>
      <c r="AM1207" s="152"/>
    </row>
    <row r="1208" spans="1:61" ht="9.75" hidden="1" customHeight="1">
      <c r="A1208" s="123"/>
      <c r="B1208" s="124"/>
      <c r="C1208" s="124"/>
      <c r="D1208" s="124"/>
      <c r="E1208" s="124"/>
      <c r="F1208" s="124"/>
      <c r="G1208" s="124"/>
      <c r="H1208" s="124"/>
      <c r="I1208" s="125"/>
      <c r="J1208" s="150"/>
      <c r="K1208" s="151"/>
      <c r="L1208" s="151"/>
      <c r="M1208" s="151"/>
      <c r="N1208" s="151"/>
      <c r="O1208" s="151"/>
      <c r="P1208" s="151"/>
      <c r="Q1208" s="151"/>
      <c r="R1208" s="151"/>
      <c r="S1208" s="151"/>
      <c r="T1208" s="151"/>
      <c r="U1208" s="151"/>
      <c r="V1208" s="151"/>
      <c r="W1208" s="151"/>
      <c r="X1208" s="151"/>
      <c r="Y1208" s="151"/>
      <c r="Z1208" s="151"/>
      <c r="AA1208" s="151"/>
      <c r="AB1208" s="151"/>
      <c r="AC1208" s="151"/>
      <c r="AD1208" s="151"/>
      <c r="AE1208" s="151"/>
      <c r="AF1208" s="151"/>
      <c r="AG1208" s="151"/>
      <c r="AH1208" s="151"/>
      <c r="AI1208" s="151"/>
      <c r="AJ1208" s="151"/>
      <c r="AK1208" s="151"/>
      <c r="AL1208" s="151"/>
      <c r="AM1208" s="152"/>
    </row>
    <row r="1209" spans="1:61" ht="9.75" hidden="1" customHeight="1">
      <c r="A1209" s="120" t="s">
        <v>329</v>
      </c>
      <c r="B1209" s="121"/>
      <c r="C1209" s="121"/>
      <c r="D1209" s="121"/>
      <c r="E1209" s="121"/>
      <c r="F1209" s="121"/>
      <c r="G1209" s="121"/>
      <c r="H1209" s="121"/>
      <c r="I1209" s="122"/>
      <c r="J1209" s="216" t="s">
        <v>37</v>
      </c>
      <c r="K1209" s="217"/>
      <c r="L1209" s="154" t="s">
        <v>53</v>
      </c>
      <c r="M1209" s="154"/>
      <c r="N1209" s="154"/>
      <c r="O1209" s="154"/>
      <c r="P1209" s="154"/>
      <c r="Q1209" s="154"/>
      <c r="R1209" s="154"/>
      <c r="S1209" s="154"/>
      <c r="T1209" s="154"/>
      <c r="U1209" s="154"/>
      <c r="V1209" s="154"/>
      <c r="W1209" s="154"/>
      <c r="X1209" s="221" t="s">
        <v>37</v>
      </c>
      <c r="Y1209" s="217"/>
      <c r="Z1209" s="154" t="s">
        <v>330</v>
      </c>
      <c r="AA1209" s="154"/>
      <c r="AB1209" s="154"/>
      <c r="AC1209" s="154"/>
      <c r="AD1209" s="154"/>
      <c r="AE1209" s="154"/>
      <c r="AF1209" s="154"/>
      <c r="AG1209" s="154"/>
      <c r="AH1209" s="154"/>
      <c r="AI1209" s="154"/>
      <c r="AJ1209" s="154"/>
      <c r="AK1209" s="154"/>
      <c r="AL1209" s="154"/>
      <c r="AM1209" s="155"/>
      <c r="BF1209" s="1" t="b">
        <f>IF($K1209="○",TRUE,IF($K1209="",FALSE,"INPUT_ERROR"))</f>
        <v>0</v>
      </c>
      <c r="BG1209" s="1" t="s">
        <v>342</v>
      </c>
      <c r="BH1209" s="1">
        <v>94</v>
      </c>
      <c r="BI1209" s="1" t="str">
        <f t="shared" ref="BI1209:BI1215" si="26">"ITEM"&amp;BH1209&amp; BG1209 &amp;"="&amp; BF1209</f>
        <v>ITEM94#KBN3_5=FALSE</v>
      </c>
    </row>
    <row r="1210" spans="1:61" ht="9.75" hidden="1" customHeight="1">
      <c r="A1210" s="141"/>
      <c r="B1210" s="142"/>
      <c r="C1210" s="142"/>
      <c r="D1210" s="142"/>
      <c r="E1210" s="142"/>
      <c r="F1210" s="142"/>
      <c r="G1210" s="142"/>
      <c r="H1210" s="142"/>
      <c r="I1210" s="143"/>
      <c r="J1210" s="144"/>
      <c r="K1210" s="159"/>
      <c r="L1210" s="82"/>
      <c r="M1210" s="82"/>
      <c r="N1210" s="82"/>
      <c r="O1210" s="82"/>
      <c r="P1210" s="82"/>
      <c r="Q1210" s="82"/>
      <c r="R1210" s="82"/>
      <c r="S1210" s="82"/>
      <c r="T1210" s="82"/>
      <c r="U1210" s="82"/>
      <c r="V1210" s="82"/>
      <c r="W1210" s="82"/>
      <c r="X1210" s="160"/>
      <c r="Y1210" s="159"/>
      <c r="Z1210" s="82"/>
      <c r="AA1210" s="82"/>
      <c r="AB1210" s="82"/>
      <c r="AC1210" s="82"/>
      <c r="AD1210" s="82"/>
      <c r="AE1210" s="82"/>
      <c r="AF1210" s="82"/>
      <c r="AG1210" s="82"/>
      <c r="AH1210" s="82"/>
      <c r="AI1210" s="82"/>
      <c r="AJ1210" s="82"/>
      <c r="AK1210" s="82"/>
      <c r="AL1210" s="82"/>
      <c r="AM1210" s="138"/>
      <c r="BF1210" s="1" t="b">
        <f>IF($Y1209="○",TRUE,IF($Y1209="",FALSE,"INPUT_ERROR"))</f>
        <v>0</v>
      </c>
      <c r="BG1210" s="1" t="s">
        <v>342</v>
      </c>
      <c r="BH1210" s="1">
        <v>95</v>
      </c>
      <c r="BI1210" s="1" t="str">
        <f t="shared" si="26"/>
        <v>ITEM95#KBN3_5=FALSE</v>
      </c>
    </row>
    <row r="1211" spans="1:61" ht="9.75" hidden="1" customHeight="1">
      <c r="A1211" s="141"/>
      <c r="B1211" s="142"/>
      <c r="C1211" s="142"/>
      <c r="D1211" s="142"/>
      <c r="E1211" s="142"/>
      <c r="F1211" s="142"/>
      <c r="G1211" s="142"/>
      <c r="H1211" s="142"/>
      <c r="I1211" s="143"/>
      <c r="J1211" s="144" t="s">
        <v>37</v>
      </c>
      <c r="K1211" s="159"/>
      <c r="L1211" s="82" t="s">
        <v>331</v>
      </c>
      <c r="M1211" s="82"/>
      <c r="N1211" s="82"/>
      <c r="O1211" s="82"/>
      <c r="P1211" s="82"/>
      <c r="Q1211" s="82"/>
      <c r="R1211" s="82"/>
      <c r="S1211" s="82"/>
      <c r="T1211" s="82"/>
      <c r="U1211" s="82"/>
      <c r="V1211" s="82"/>
      <c r="W1211" s="82"/>
      <c r="X1211" s="160" t="s">
        <v>37</v>
      </c>
      <c r="Y1211" s="159"/>
      <c r="Z1211" s="82" t="s">
        <v>264</v>
      </c>
      <c r="AA1211" s="82"/>
      <c r="AB1211" s="82"/>
      <c r="AC1211" s="82"/>
      <c r="AD1211" s="82"/>
      <c r="AE1211" s="82"/>
      <c r="AF1211" s="82"/>
      <c r="AG1211" s="82"/>
      <c r="AH1211" s="82"/>
      <c r="AI1211" s="82"/>
      <c r="AJ1211" s="82"/>
      <c r="AK1211" s="82"/>
      <c r="AL1211" s="82"/>
      <c r="AM1211" s="138"/>
      <c r="BF1211" s="1" t="b">
        <f>IF($K1211="○",TRUE,IF($K1211="",FALSE,"INPUT_ERROR"))</f>
        <v>0</v>
      </c>
      <c r="BG1211" s="1" t="s">
        <v>342</v>
      </c>
      <c r="BH1211" s="1">
        <v>96</v>
      </c>
      <c r="BI1211" s="1" t="str">
        <f t="shared" si="26"/>
        <v>ITEM96#KBN3_5=FALSE</v>
      </c>
    </row>
    <row r="1212" spans="1:61" ht="9.75" hidden="1" customHeight="1">
      <c r="A1212" s="141"/>
      <c r="B1212" s="142"/>
      <c r="C1212" s="142"/>
      <c r="D1212" s="142"/>
      <c r="E1212" s="142"/>
      <c r="F1212" s="142"/>
      <c r="G1212" s="142"/>
      <c r="H1212" s="142"/>
      <c r="I1212" s="143"/>
      <c r="J1212" s="144"/>
      <c r="K1212" s="159"/>
      <c r="L1212" s="82"/>
      <c r="M1212" s="82"/>
      <c r="N1212" s="82"/>
      <c r="O1212" s="82"/>
      <c r="P1212" s="82"/>
      <c r="Q1212" s="82"/>
      <c r="R1212" s="82"/>
      <c r="S1212" s="82"/>
      <c r="T1212" s="82"/>
      <c r="U1212" s="82"/>
      <c r="V1212" s="82"/>
      <c r="W1212" s="82"/>
      <c r="X1212" s="160"/>
      <c r="Y1212" s="159"/>
      <c r="Z1212" s="82"/>
      <c r="AA1212" s="82"/>
      <c r="AB1212" s="82"/>
      <c r="AC1212" s="82"/>
      <c r="AD1212" s="82"/>
      <c r="AE1212" s="82"/>
      <c r="AF1212" s="82"/>
      <c r="AG1212" s="82"/>
      <c r="AH1212" s="82"/>
      <c r="AI1212" s="82"/>
      <c r="AJ1212" s="82"/>
      <c r="AK1212" s="82"/>
      <c r="AL1212" s="82"/>
      <c r="AM1212" s="138"/>
      <c r="BF1212" s="1" t="b">
        <f>IF($Y1211="○",TRUE,IF($Y1211="",FALSE,"INPUT_ERROR"))</f>
        <v>0</v>
      </c>
      <c r="BG1212" s="1" t="s">
        <v>342</v>
      </c>
      <c r="BH1212" s="1">
        <v>97</v>
      </c>
      <c r="BI1212" s="1" t="str">
        <f t="shared" si="26"/>
        <v>ITEM97#KBN3_5=FALSE</v>
      </c>
    </row>
    <row r="1213" spans="1:61" ht="9.75" hidden="1" customHeight="1">
      <c r="A1213" s="141"/>
      <c r="B1213" s="142"/>
      <c r="C1213" s="142"/>
      <c r="D1213" s="142"/>
      <c r="E1213" s="142"/>
      <c r="F1213" s="142"/>
      <c r="G1213" s="142"/>
      <c r="H1213" s="142"/>
      <c r="I1213" s="143"/>
      <c r="J1213" s="144" t="s">
        <v>37</v>
      </c>
      <c r="K1213" s="159"/>
      <c r="L1213" s="82" t="s">
        <v>214</v>
      </c>
      <c r="M1213" s="82"/>
      <c r="N1213" s="82"/>
      <c r="O1213" s="82"/>
      <c r="P1213" s="82"/>
      <c r="Q1213" s="82"/>
      <c r="R1213" s="82"/>
      <c r="S1213" s="82"/>
      <c r="T1213" s="82"/>
      <c r="U1213" s="82"/>
      <c r="V1213" s="82"/>
      <c r="W1213" s="82"/>
      <c r="X1213" s="160" t="s">
        <v>37</v>
      </c>
      <c r="Y1213" s="159"/>
      <c r="Z1213" s="82" t="s">
        <v>332</v>
      </c>
      <c r="AA1213" s="82"/>
      <c r="AB1213" s="82"/>
      <c r="AC1213" s="82"/>
      <c r="AD1213" s="82"/>
      <c r="AE1213" s="82"/>
      <c r="AF1213" s="82"/>
      <c r="AG1213" s="82"/>
      <c r="AH1213" s="82"/>
      <c r="AI1213" s="82"/>
      <c r="AJ1213" s="82"/>
      <c r="AK1213" s="82"/>
      <c r="AL1213" s="82"/>
      <c r="AM1213" s="138"/>
      <c r="BF1213" s="1" t="b">
        <f>IF($K1213="○",TRUE,IF($K1213="",FALSE,"INPUT_ERROR"))</f>
        <v>0</v>
      </c>
      <c r="BG1213" s="1" t="s">
        <v>342</v>
      </c>
      <c r="BH1213" s="1">
        <v>98</v>
      </c>
      <c r="BI1213" s="1" t="str">
        <f t="shared" si="26"/>
        <v>ITEM98#KBN3_5=FALSE</v>
      </c>
    </row>
    <row r="1214" spans="1:61" ht="9.75" hidden="1" customHeight="1">
      <c r="A1214" s="141"/>
      <c r="B1214" s="142"/>
      <c r="C1214" s="142"/>
      <c r="D1214" s="142"/>
      <c r="E1214" s="142"/>
      <c r="F1214" s="142"/>
      <c r="G1214" s="142"/>
      <c r="H1214" s="142"/>
      <c r="I1214" s="143"/>
      <c r="J1214" s="144"/>
      <c r="K1214" s="159"/>
      <c r="L1214" s="82"/>
      <c r="M1214" s="82"/>
      <c r="N1214" s="82"/>
      <c r="O1214" s="82"/>
      <c r="P1214" s="82"/>
      <c r="Q1214" s="82"/>
      <c r="R1214" s="82"/>
      <c r="S1214" s="82"/>
      <c r="T1214" s="82"/>
      <c r="U1214" s="82"/>
      <c r="V1214" s="82"/>
      <c r="W1214" s="82"/>
      <c r="X1214" s="160"/>
      <c r="Y1214" s="159"/>
      <c r="Z1214" s="82"/>
      <c r="AA1214" s="82"/>
      <c r="AB1214" s="82"/>
      <c r="AC1214" s="82"/>
      <c r="AD1214" s="82"/>
      <c r="AE1214" s="82"/>
      <c r="AF1214" s="82"/>
      <c r="AG1214" s="82"/>
      <c r="AH1214" s="82"/>
      <c r="AI1214" s="82"/>
      <c r="AJ1214" s="82"/>
      <c r="AK1214" s="82"/>
      <c r="AL1214" s="82"/>
      <c r="AM1214" s="138"/>
      <c r="BF1214" s="1" t="b">
        <f>IF($Y1213="○",TRUE,IF($Y1213="",FALSE,"INPUT_ERROR"))</f>
        <v>0</v>
      </c>
      <c r="BG1214" s="1" t="s">
        <v>342</v>
      </c>
      <c r="BH1214" s="1">
        <v>99</v>
      </c>
      <c r="BI1214" s="1" t="str">
        <f t="shared" si="26"/>
        <v>ITEM99#KBN3_5=FALSE</v>
      </c>
    </row>
    <row r="1215" spans="1:61" ht="9.75" hidden="1" customHeight="1">
      <c r="A1215" s="141"/>
      <c r="B1215" s="142"/>
      <c r="C1215" s="142"/>
      <c r="D1215" s="142"/>
      <c r="E1215" s="142"/>
      <c r="F1215" s="142"/>
      <c r="G1215" s="142"/>
      <c r="H1215" s="142"/>
      <c r="I1215" s="143"/>
      <c r="J1215" s="144" t="s">
        <v>37</v>
      </c>
      <c r="K1215" s="159"/>
      <c r="L1215" s="82" t="s">
        <v>59</v>
      </c>
      <c r="M1215" s="82"/>
      <c r="N1215" s="82"/>
      <c r="O1215" s="160" t="s">
        <v>60</v>
      </c>
      <c r="P1215" s="151"/>
      <c r="Q1215" s="151"/>
      <c r="R1215" s="151"/>
      <c r="S1215" s="151"/>
      <c r="T1215" s="151"/>
      <c r="U1215" s="151"/>
      <c r="V1215" s="151"/>
      <c r="W1215" s="151"/>
      <c r="X1215" s="151"/>
      <c r="Y1215" s="151"/>
      <c r="Z1215" s="151"/>
      <c r="AA1215" s="151"/>
      <c r="AB1215" s="151"/>
      <c r="AC1215" s="151"/>
      <c r="AD1215" s="151"/>
      <c r="AE1215" s="151"/>
      <c r="AF1215" s="151"/>
      <c r="AG1215" s="151"/>
      <c r="AH1215" s="151"/>
      <c r="AI1215" s="151"/>
      <c r="AJ1215" s="151"/>
      <c r="AK1215" s="151"/>
      <c r="AL1215" s="82" t="s">
        <v>198</v>
      </c>
      <c r="AM1215" s="138"/>
      <c r="BF1215" s="1" t="b">
        <f>IF($K1215="○",TRUE,IF($K1215="",FALSE,"INPUT_ERROR"))</f>
        <v>0</v>
      </c>
      <c r="BG1215" s="1" t="s">
        <v>342</v>
      </c>
      <c r="BH1215" s="1">
        <v>100</v>
      </c>
      <c r="BI1215" s="1" t="str">
        <f t="shared" si="26"/>
        <v>ITEM100#KBN3_5=FALSE</v>
      </c>
    </row>
    <row r="1216" spans="1:61" ht="9.75" hidden="1" customHeight="1">
      <c r="A1216" s="141"/>
      <c r="B1216" s="142"/>
      <c r="C1216" s="142"/>
      <c r="D1216" s="142"/>
      <c r="E1216" s="142"/>
      <c r="F1216" s="142"/>
      <c r="G1216" s="142"/>
      <c r="H1216" s="142"/>
      <c r="I1216" s="143"/>
      <c r="J1216" s="161"/>
      <c r="K1216" s="162"/>
      <c r="L1216" s="98"/>
      <c r="M1216" s="98"/>
      <c r="N1216" s="98"/>
      <c r="O1216" s="163"/>
      <c r="P1216" s="128"/>
      <c r="Q1216" s="128"/>
      <c r="R1216" s="128"/>
      <c r="S1216" s="128"/>
      <c r="T1216" s="128"/>
      <c r="U1216" s="128"/>
      <c r="V1216" s="128"/>
      <c r="W1216" s="128"/>
      <c r="X1216" s="128"/>
      <c r="Y1216" s="128"/>
      <c r="Z1216" s="128"/>
      <c r="AA1216" s="128"/>
      <c r="AB1216" s="128"/>
      <c r="AC1216" s="128"/>
      <c r="AD1216" s="128"/>
      <c r="AE1216" s="128"/>
      <c r="AF1216" s="128"/>
      <c r="AG1216" s="128"/>
      <c r="AH1216" s="128"/>
      <c r="AI1216" s="128"/>
      <c r="AJ1216" s="128"/>
      <c r="AK1216" s="128"/>
      <c r="AL1216" s="98"/>
      <c r="AM1216" s="156"/>
      <c r="BG1216" s="1" t="s">
        <v>342</v>
      </c>
      <c r="BH1216" s="1">
        <v>101</v>
      </c>
      <c r="BI1216" s="1" t="str">
        <f>"ITEM"&amp;BH1216&amp; BG1216 &amp;"="&amp;IF(TRIM($P1215)="","",$P1215)</f>
        <v>ITEM101#KBN3_5=</v>
      </c>
    </row>
    <row r="1217" spans="1:61" ht="9.75" hidden="1" customHeight="1">
      <c r="A1217" s="120" t="s">
        <v>333</v>
      </c>
      <c r="B1217" s="121"/>
      <c r="C1217" s="121"/>
      <c r="D1217" s="121"/>
      <c r="E1217" s="121"/>
      <c r="F1217" s="121"/>
      <c r="G1217" s="121"/>
      <c r="H1217" s="121"/>
      <c r="I1217" s="122"/>
      <c r="J1217" s="260"/>
      <c r="K1217" s="260"/>
      <c r="L1217" s="260"/>
      <c r="M1217" s="260"/>
      <c r="N1217" s="260"/>
      <c r="O1217" s="260"/>
      <c r="P1217" s="260"/>
      <c r="Q1217" s="260"/>
      <c r="R1217" s="260"/>
      <c r="S1217" s="260"/>
      <c r="T1217" s="260"/>
      <c r="U1217" s="260"/>
      <c r="V1217" s="260"/>
      <c r="W1217" s="260"/>
      <c r="X1217" s="260"/>
      <c r="Y1217" s="260"/>
      <c r="Z1217" s="260"/>
      <c r="AA1217" s="260"/>
      <c r="AB1217" s="260"/>
      <c r="AC1217" s="260"/>
      <c r="AD1217" s="260"/>
      <c r="AE1217" s="260"/>
      <c r="AF1217" s="260"/>
      <c r="AG1217" s="260"/>
      <c r="AH1217" s="260"/>
      <c r="AI1217" s="260"/>
      <c r="AJ1217" s="260"/>
      <c r="AK1217" s="260"/>
      <c r="AL1217" s="260"/>
      <c r="AM1217" s="260"/>
      <c r="BG1217" s="1" t="s">
        <v>342</v>
      </c>
      <c r="BH1217" s="1">
        <v>102</v>
      </c>
      <c r="BI1217" s="1" t="str">
        <f>"ITEM"&amp;BH1217&amp; BG1217 &amp;"="&amp; IF(TRIM($J1217)="","",$J1217)</f>
        <v>ITEM102#KBN3_5=</v>
      </c>
    </row>
    <row r="1218" spans="1:61" ht="9.75" hidden="1" customHeight="1">
      <c r="A1218" s="141"/>
      <c r="B1218" s="142"/>
      <c r="C1218" s="142"/>
      <c r="D1218" s="142"/>
      <c r="E1218" s="142"/>
      <c r="F1218" s="142"/>
      <c r="G1218" s="142"/>
      <c r="H1218" s="142"/>
      <c r="I1218" s="143"/>
      <c r="J1218" s="27"/>
      <c r="K1218" s="27"/>
      <c r="L1218" s="27"/>
      <c r="M1218" s="27"/>
      <c r="N1218" s="27"/>
      <c r="O1218" s="27"/>
      <c r="P1218" s="27"/>
      <c r="Q1218" s="27"/>
      <c r="R1218" s="27"/>
      <c r="S1218" s="27"/>
      <c r="T1218" s="27"/>
      <c r="U1218" s="27"/>
      <c r="V1218" s="27"/>
      <c r="W1218" s="27"/>
      <c r="X1218" s="27"/>
      <c r="Y1218" s="27"/>
      <c r="Z1218" s="27"/>
      <c r="AA1218" s="27"/>
      <c r="AB1218" s="27"/>
      <c r="AC1218" s="27"/>
      <c r="AD1218" s="27"/>
      <c r="AE1218" s="27"/>
      <c r="AF1218" s="27"/>
      <c r="AG1218" s="27"/>
      <c r="AH1218" s="27"/>
      <c r="AI1218" s="27"/>
      <c r="AJ1218" s="27"/>
      <c r="AK1218" s="27"/>
      <c r="AL1218" s="27"/>
      <c r="AM1218" s="27"/>
      <c r="BH1218" s="1" t="s">
        <v>28</v>
      </c>
    </row>
    <row r="1219" spans="1:61" ht="9.75" hidden="1" customHeight="1">
      <c r="A1219" s="123"/>
      <c r="B1219" s="124"/>
      <c r="C1219" s="124"/>
      <c r="D1219" s="124"/>
      <c r="E1219" s="124"/>
      <c r="F1219" s="124"/>
      <c r="G1219" s="124"/>
      <c r="H1219" s="124"/>
      <c r="I1219" s="125"/>
      <c r="J1219" s="266"/>
      <c r="K1219" s="266"/>
      <c r="L1219" s="266"/>
      <c r="M1219" s="266"/>
      <c r="N1219" s="266"/>
      <c r="O1219" s="266"/>
      <c r="P1219" s="266"/>
      <c r="Q1219" s="266"/>
      <c r="R1219" s="266"/>
      <c r="S1219" s="266"/>
      <c r="T1219" s="266"/>
      <c r="U1219" s="266"/>
      <c r="V1219" s="266"/>
      <c r="W1219" s="266"/>
      <c r="X1219" s="266"/>
      <c r="Y1219" s="266"/>
      <c r="Z1219" s="266"/>
      <c r="AA1219" s="266"/>
      <c r="AB1219" s="266"/>
      <c r="AC1219" s="266"/>
      <c r="AD1219" s="266"/>
      <c r="AE1219" s="266"/>
      <c r="AF1219" s="266"/>
      <c r="AG1219" s="266"/>
      <c r="AH1219" s="266"/>
      <c r="AI1219" s="266"/>
      <c r="AJ1219" s="266"/>
      <c r="AK1219" s="266"/>
      <c r="AL1219" s="266"/>
      <c r="AM1219" s="266"/>
      <c r="BH1219" s="1" t="s">
        <v>28</v>
      </c>
    </row>
    <row r="1220" spans="1:61" ht="9.75" customHeight="1">
      <c r="A1220" s="170" t="s">
        <v>343</v>
      </c>
      <c r="B1220" s="171"/>
      <c r="C1220" s="171"/>
      <c r="D1220" s="171"/>
      <c r="E1220" s="171"/>
      <c r="F1220" s="171"/>
      <c r="G1220" s="171"/>
      <c r="H1220" s="171"/>
      <c r="I1220" s="171"/>
      <c r="J1220" s="171"/>
      <c r="K1220" s="171"/>
      <c r="L1220" s="171"/>
      <c r="M1220" s="171"/>
      <c r="N1220" s="171"/>
      <c r="O1220" s="171"/>
      <c r="P1220" s="171"/>
      <c r="Q1220" s="171"/>
      <c r="R1220" s="171"/>
      <c r="S1220" s="171"/>
      <c r="T1220" s="171"/>
      <c r="U1220" s="171"/>
      <c r="V1220" s="171"/>
      <c r="W1220" s="171"/>
      <c r="X1220" s="171"/>
      <c r="Y1220" s="171"/>
      <c r="Z1220" s="171"/>
      <c r="AA1220" s="171"/>
      <c r="AB1220" s="171"/>
      <c r="AC1220" s="171"/>
      <c r="AD1220" s="171"/>
      <c r="AE1220" s="171"/>
      <c r="AF1220" s="171"/>
      <c r="AG1220" s="171"/>
      <c r="AH1220" s="171"/>
      <c r="AI1220" s="171"/>
      <c r="AJ1220" s="171"/>
      <c r="AK1220" s="171"/>
      <c r="AL1220" s="171"/>
      <c r="AM1220" s="172"/>
    </row>
    <row r="1221" spans="1:61" ht="9.75" customHeight="1">
      <c r="A1221" s="176"/>
      <c r="B1221" s="177"/>
      <c r="C1221" s="177"/>
      <c r="D1221" s="177"/>
      <c r="E1221" s="177"/>
      <c r="F1221" s="177"/>
      <c r="G1221" s="177"/>
      <c r="H1221" s="177"/>
      <c r="I1221" s="177"/>
      <c r="J1221" s="177"/>
      <c r="K1221" s="177"/>
      <c r="L1221" s="177"/>
      <c r="M1221" s="177"/>
      <c r="N1221" s="177"/>
      <c r="O1221" s="177"/>
      <c r="P1221" s="177"/>
      <c r="Q1221" s="177"/>
      <c r="R1221" s="177"/>
      <c r="S1221" s="177"/>
      <c r="T1221" s="177"/>
      <c r="U1221" s="177"/>
      <c r="V1221" s="177"/>
      <c r="W1221" s="177"/>
      <c r="X1221" s="177"/>
      <c r="Y1221" s="177"/>
      <c r="Z1221" s="177"/>
      <c r="AA1221" s="177"/>
      <c r="AB1221" s="177"/>
      <c r="AC1221" s="177"/>
      <c r="AD1221" s="177"/>
      <c r="AE1221" s="177"/>
      <c r="AF1221" s="177"/>
      <c r="AG1221" s="177"/>
      <c r="AH1221" s="177"/>
      <c r="AI1221" s="177"/>
      <c r="AJ1221" s="177"/>
      <c r="AK1221" s="177"/>
      <c r="AL1221" s="177"/>
      <c r="AM1221" s="178"/>
    </row>
    <row r="1222" spans="1:61" ht="9.75" hidden="1" customHeight="1">
      <c r="A1222" s="164" t="s">
        <v>344</v>
      </c>
      <c r="B1222" s="165"/>
      <c r="C1222" s="165"/>
      <c r="D1222" s="165"/>
      <c r="E1222" s="165"/>
      <c r="F1222" s="165"/>
      <c r="G1222" s="165"/>
      <c r="H1222" s="165"/>
      <c r="I1222" s="166"/>
      <c r="J1222" s="239"/>
      <c r="K1222" s="239"/>
      <c r="L1222" s="239"/>
      <c r="M1222" s="239"/>
      <c r="N1222" s="239"/>
      <c r="O1222" s="239"/>
      <c r="P1222" s="239"/>
      <c r="Q1222" s="239"/>
      <c r="R1222" s="239"/>
      <c r="S1222" s="239"/>
      <c r="T1222" s="239"/>
      <c r="U1222" s="239"/>
      <c r="V1222" s="239"/>
      <c r="W1222" s="239"/>
      <c r="X1222" s="239"/>
      <c r="Y1222" s="239"/>
      <c r="Z1222" s="239"/>
      <c r="AA1222" s="239"/>
      <c r="AB1222" s="239"/>
      <c r="AC1222" s="239"/>
      <c r="AD1222" s="239"/>
      <c r="AE1222" s="239"/>
      <c r="AF1222" s="239"/>
      <c r="AG1222" s="239"/>
      <c r="AH1222" s="239"/>
      <c r="AI1222" s="239"/>
      <c r="AJ1222" s="239"/>
      <c r="AK1222" s="239"/>
      <c r="AL1222" s="239"/>
      <c r="AM1222" s="239"/>
      <c r="BG1222" s="1" t="s">
        <v>345</v>
      </c>
      <c r="BH1222" s="1">
        <v>88</v>
      </c>
      <c r="BI1222" s="1" t="str">
        <f>"ITEM"&amp;BH1222&amp; BG1222 &amp;"="&amp; IF(TRIM($J1222)="","",$J1222)</f>
        <v>ITEM88#KBN3_6=</v>
      </c>
    </row>
    <row r="1223" spans="1:61" ht="9.75" hidden="1" customHeight="1" thickBot="1">
      <c r="A1223" s="167"/>
      <c r="B1223" s="168"/>
      <c r="C1223" s="168"/>
      <c r="D1223" s="168"/>
      <c r="E1223" s="168"/>
      <c r="F1223" s="168"/>
      <c r="G1223" s="168"/>
      <c r="H1223" s="168"/>
      <c r="I1223" s="169"/>
      <c r="J1223" s="274"/>
      <c r="K1223" s="274"/>
      <c r="L1223" s="274"/>
      <c r="M1223" s="274"/>
      <c r="N1223" s="274"/>
      <c r="O1223" s="274"/>
      <c r="P1223" s="274"/>
      <c r="Q1223" s="274"/>
      <c r="R1223" s="274"/>
      <c r="S1223" s="274"/>
      <c r="T1223" s="274"/>
      <c r="U1223" s="274"/>
      <c r="V1223" s="274"/>
      <c r="W1223" s="274"/>
      <c r="X1223" s="274"/>
      <c r="Y1223" s="274"/>
      <c r="Z1223" s="274"/>
      <c r="AA1223" s="274"/>
      <c r="AB1223" s="274"/>
      <c r="AC1223" s="274"/>
      <c r="AD1223" s="274"/>
      <c r="AE1223" s="274"/>
      <c r="AF1223" s="274"/>
      <c r="AG1223" s="274"/>
      <c r="AH1223" s="274"/>
      <c r="AI1223" s="274"/>
      <c r="AJ1223" s="274"/>
      <c r="AK1223" s="274"/>
      <c r="AL1223" s="274"/>
      <c r="AM1223" s="274"/>
    </row>
    <row r="1224" spans="1:61" ht="9.75" hidden="1" customHeight="1">
      <c r="A1224" s="120" t="s">
        <v>323</v>
      </c>
      <c r="B1224" s="121"/>
      <c r="C1224" s="121"/>
      <c r="D1224" s="121"/>
      <c r="E1224" s="121"/>
      <c r="F1224" s="121"/>
      <c r="G1224" s="121"/>
      <c r="H1224" s="121"/>
      <c r="I1224" s="122"/>
      <c r="J1224" s="239"/>
      <c r="K1224" s="239"/>
      <c r="L1224" s="239"/>
      <c r="M1224" s="239"/>
      <c r="N1224" s="239"/>
      <c r="O1224" s="239"/>
      <c r="P1224" s="239"/>
      <c r="Q1224" s="239"/>
      <c r="R1224" s="239"/>
      <c r="S1224" s="239"/>
      <c r="T1224" s="239"/>
      <c r="U1224" s="239"/>
      <c r="V1224" s="239"/>
      <c r="W1224" s="239"/>
      <c r="X1224" s="239"/>
      <c r="Y1224" s="239"/>
      <c r="Z1224" s="239"/>
      <c r="AA1224" s="239"/>
      <c r="AB1224" s="239"/>
      <c r="AC1224" s="239"/>
      <c r="AD1224" s="239"/>
      <c r="AE1224" s="239"/>
      <c r="AF1224" s="239"/>
      <c r="AG1224" s="239"/>
      <c r="AH1224" s="239"/>
      <c r="AI1224" s="239"/>
      <c r="AJ1224" s="239"/>
      <c r="AK1224" s="239"/>
      <c r="AL1224" s="239"/>
      <c r="AM1224" s="239"/>
      <c r="BG1224" s="1" t="s">
        <v>345</v>
      </c>
      <c r="BH1224" s="1">
        <v>89</v>
      </c>
      <c r="BI1224" s="1" t="str">
        <f>"ITEM"&amp;BH1224&amp; BG1224 &amp;"="&amp; IF(TRIM($J1224)="","",$J1224)</f>
        <v>ITEM89#KBN3_6=</v>
      </c>
    </row>
    <row r="1225" spans="1:61" ht="9.75" hidden="1" customHeight="1">
      <c r="A1225" s="123"/>
      <c r="B1225" s="124"/>
      <c r="C1225" s="124"/>
      <c r="D1225" s="124"/>
      <c r="E1225" s="124"/>
      <c r="F1225" s="124"/>
      <c r="G1225" s="124"/>
      <c r="H1225" s="124"/>
      <c r="I1225" s="125"/>
      <c r="J1225" s="27"/>
      <c r="K1225" s="27"/>
      <c r="L1225" s="27"/>
      <c r="M1225" s="27"/>
      <c r="N1225" s="27"/>
      <c r="O1225" s="27"/>
      <c r="P1225" s="27"/>
      <c r="Q1225" s="27"/>
      <c r="R1225" s="27"/>
      <c r="S1225" s="27"/>
      <c r="T1225" s="27"/>
      <c r="U1225" s="27"/>
      <c r="V1225" s="27"/>
      <c r="W1225" s="27"/>
      <c r="X1225" s="27"/>
      <c r="Y1225" s="27"/>
      <c r="Z1225" s="27"/>
      <c r="AA1225" s="27"/>
      <c r="AB1225" s="27"/>
      <c r="AC1225" s="27"/>
      <c r="AD1225" s="27"/>
      <c r="AE1225" s="27"/>
      <c r="AF1225" s="27"/>
      <c r="AG1225" s="27"/>
      <c r="AH1225" s="27"/>
      <c r="AI1225" s="27"/>
      <c r="AJ1225" s="27"/>
      <c r="AK1225" s="27"/>
      <c r="AL1225" s="27"/>
      <c r="AM1225" s="27"/>
    </row>
    <row r="1226" spans="1:61" ht="9.75" hidden="1" customHeight="1">
      <c r="A1226" s="120" t="s">
        <v>324</v>
      </c>
      <c r="B1226" s="121"/>
      <c r="C1226" s="121"/>
      <c r="D1226" s="121"/>
      <c r="E1226" s="121"/>
      <c r="F1226" s="121"/>
      <c r="G1226" s="121"/>
      <c r="H1226" s="121"/>
      <c r="I1226" s="122"/>
      <c r="J1226" s="136"/>
      <c r="K1226" s="126"/>
      <c r="L1226" s="126"/>
      <c r="M1226" s="126"/>
      <c r="N1226" s="126"/>
      <c r="O1226" s="126"/>
      <c r="P1226" s="126"/>
      <c r="Q1226" s="126"/>
      <c r="R1226" s="126"/>
      <c r="S1226" s="126"/>
      <c r="T1226" s="126"/>
      <c r="U1226" s="126"/>
      <c r="V1226" s="126"/>
      <c r="W1226" s="126"/>
      <c r="X1226" s="126"/>
      <c r="Y1226" s="126"/>
      <c r="Z1226" s="126"/>
      <c r="AA1226" s="126"/>
      <c r="AB1226" s="126"/>
      <c r="AC1226" s="126"/>
      <c r="AD1226" s="126"/>
      <c r="AE1226" s="126"/>
      <c r="AF1226" s="126"/>
      <c r="AG1226" s="126"/>
      <c r="AH1226" s="126"/>
      <c r="AI1226" s="126"/>
      <c r="AJ1226" s="126"/>
      <c r="AK1226" s="126"/>
      <c r="AL1226" s="126"/>
      <c r="AM1226" s="127"/>
      <c r="BG1226" s="1" t="s">
        <v>345</v>
      </c>
      <c r="BH1226" s="1">
        <v>90</v>
      </c>
      <c r="BI1226" s="1" t="str">
        <f>"ITEM"&amp;BH1226&amp; BG1226 &amp;"="&amp; IF(TRIM($J1226)="","",$J1226)</f>
        <v>ITEM90#KBN3_6=</v>
      </c>
    </row>
    <row r="1227" spans="1:61" ht="9.75" hidden="1" customHeight="1">
      <c r="A1227" s="141"/>
      <c r="B1227" s="142"/>
      <c r="C1227" s="142"/>
      <c r="D1227" s="142"/>
      <c r="E1227" s="142"/>
      <c r="F1227" s="142"/>
      <c r="G1227" s="142"/>
      <c r="H1227" s="142"/>
      <c r="I1227" s="143"/>
      <c r="J1227" s="150"/>
      <c r="K1227" s="151"/>
      <c r="L1227" s="151"/>
      <c r="M1227" s="151"/>
      <c r="N1227" s="151"/>
      <c r="O1227" s="151"/>
      <c r="P1227" s="151"/>
      <c r="Q1227" s="151"/>
      <c r="R1227" s="151"/>
      <c r="S1227" s="151"/>
      <c r="T1227" s="151"/>
      <c r="U1227" s="151"/>
      <c r="V1227" s="151"/>
      <c r="W1227" s="151"/>
      <c r="X1227" s="151"/>
      <c r="Y1227" s="151"/>
      <c r="Z1227" s="151"/>
      <c r="AA1227" s="151"/>
      <c r="AB1227" s="151"/>
      <c r="AC1227" s="151"/>
      <c r="AD1227" s="151"/>
      <c r="AE1227" s="151"/>
      <c r="AF1227" s="151"/>
      <c r="AG1227" s="151"/>
      <c r="AH1227" s="151"/>
      <c r="AI1227" s="151"/>
      <c r="AJ1227" s="151"/>
      <c r="AK1227" s="151"/>
      <c r="AL1227" s="151"/>
      <c r="AM1227" s="152"/>
      <c r="BH1227" s="1" t="s">
        <v>28</v>
      </c>
    </row>
    <row r="1228" spans="1:61" ht="9.75" hidden="1" customHeight="1">
      <c r="A1228" s="123"/>
      <c r="B1228" s="124"/>
      <c r="C1228" s="124"/>
      <c r="D1228" s="124"/>
      <c r="E1228" s="124"/>
      <c r="F1228" s="124"/>
      <c r="G1228" s="124"/>
      <c r="H1228" s="124"/>
      <c r="I1228" s="125"/>
      <c r="J1228" s="137"/>
      <c r="K1228" s="128"/>
      <c r="L1228" s="128"/>
      <c r="M1228" s="128"/>
      <c r="N1228" s="128"/>
      <c r="O1228" s="128"/>
      <c r="P1228" s="128"/>
      <c r="Q1228" s="128"/>
      <c r="R1228" s="128"/>
      <c r="S1228" s="128"/>
      <c r="T1228" s="128"/>
      <c r="U1228" s="128"/>
      <c r="V1228" s="128"/>
      <c r="W1228" s="128"/>
      <c r="X1228" s="128"/>
      <c r="Y1228" s="128"/>
      <c r="Z1228" s="128"/>
      <c r="AA1228" s="128"/>
      <c r="AB1228" s="128"/>
      <c r="AC1228" s="128"/>
      <c r="AD1228" s="128"/>
      <c r="AE1228" s="128"/>
      <c r="AF1228" s="128"/>
      <c r="AG1228" s="128"/>
      <c r="AH1228" s="128"/>
      <c r="AI1228" s="128"/>
      <c r="AJ1228" s="128"/>
      <c r="AK1228" s="128"/>
      <c r="AL1228" s="128"/>
      <c r="AM1228" s="129"/>
      <c r="BH1228" s="1" t="s">
        <v>28</v>
      </c>
    </row>
    <row r="1229" spans="1:61" ht="9.75" hidden="1" customHeight="1">
      <c r="A1229" s="120" t="s">
        <v>325</v>
      </c>
      <c r="B1229" s="121"/>
      <c r="C1229" s="121"/>
      <c r="D1229" s="121"/>
      <c r="E1229" s="121"/>
      <c r="F1229" s="121"/>
      <c r="G1229" s="121"/>
      <c r="H1229" s="121"/>
      <c r="I1229" s="122"/>
      <c r="J1229" s="27"/>
      <c r="K1229" s="27"/>
      <c r="L1229" s="27"/>
      <c r="M1229" s="27"/>
      <c r="N1229" s="27"/>
      <c r="O1229" s="27"/>
      <c r="P1229" s="27"/>
      <c r="Q1229" s="27"/>
      <c r="R1229" s="27"/>
      <c r="S1229" s="27"/>
      <c r="T1229" s="27"/>
      <c r="U1229" s="27"/>
      <c r="V1229" s="27"/>
      <c r="W1229" s="27"/>
      <c r="X1229" s="27"/>
      <c r="Y1229" s="27"/>
      <c r="Z1229" s="27"/>
      <c r="AA1229" s="27"/>
      <c r="AB1229" s="27"/>
      <c r="AC1229" s="27"/>
      <c r="AD1229" s="27"/>
      <c r="AE1229" s="27"/>
      <c r="AF1229" s="27"/>
      <c r="AG1229" s="27"/>
      <c r="AH1229" s="27"/>
      <c r="AI1229" s="27"/>
      <c r="AJ1229" s="27"/>
      <c r="AK1229" s="27"/>
      <c r="AL1229" s="27"/>
      <c r="AM1229" s="27"/>
      <c r="BG1229" s="1" t="s">
        <v>345</v>
      </c>
      <c r="BH1229" s="1">
        <v>91</v>
      </c>
      <c r="BI1229" s="1" t="str">
        <f>"ITEM"&amp;BH1229&amp; BG1229 &amp;"="&amp; IF(TRIM($J1229)="","",$J1229)</f>
        <v>ITEM91#KBN3_6=</v>
      </c>
    </row>
    <row r="1230" spans="1:61" ht="9.75" hidden="1" customHeight="1">
      <c r="A1230" s="123"/>
      <c r="B1230" s="124"/>
      <c r="C1230" s="124"/>
      <c r="D1230" s="124"/>
      <c r="E1230" s="124"/>
      <c r="F1230" s="124"/>
      <c r="G1230" s="124"/>
      <c r="H1230" s="124"/>
      <c r="I1230" s="125"/>
      <c r="J1230" s="27"/>
      <c r="K1230" s="27"/>
      <c r="L1230" s="27"/>
      <c r="M1230" s="27"/>
      <c r="N1230" s="27"/>
      <c r="O1230" s="27"/>
      <c r="P1230" s="27"/>
      <c r="Q1230" s="27"/>
      <c r="R1230" s="27"/>
      <c r="S1230" s="27"/>
      <c r="T1230" s="27"/>
      <c r="U1230" s="27"/>
      <c r="V1230" s="27"/>
      <c r="W1230" s="27"/>
      <c r="X1230" s="27"/>
      <c r="Y1230" s="27"/>
      <c r="Z1230" s="27"/>
      <c r="AA1230" s="27"/>
      <c r="AB1230" s="27"/>
      <c r="AC1230" s="27"/>
      <c r="AD1230" s="27"/>
      <c r="AE1230" s="27"/>
      <c r="AF1230" s="27"/>
      <c r="AG1230" s="27"/>
      <c r="AH1230" s="27"/>
      <c r="AI1230" s="27"/>
      <c r="AJ1230" s="27"/>
      <c r="AK1230" s="27"/>
      <c r="AL1230" s="27"/>
      <c r="AM1230" s="27"/>
    </row>
    <row r="1231" spans="1:61" ht="9.75" hidden="1" customHeight="1">
      <c r="A1231" s="120" t="s">
        <v>326</v>
      </c>
      <c r="B1231" s="121"/>
      <c r="C1231" s="121"/>
      <c r="D1231" s="121"/>
      <c r="E1231" s="121"/>
      <c r="F1231" s="121"/>
      <c r="G1231" s="121"/>
      <c r="H1231" s="121"/>
      <c r="I1231" s="122"/>
      <c r="J1231" s="158"/>
      <c r="K1231" s="154"/>
      <c r="L1231" s="154"/>
      <c r="M1231" s="154"/>
      <c r="N1231" s="154"/>
      <c r="O1231" s="154"/>
      <c r="P1231" s="154"/>
      <c r="Q1231" s="154"/>
      <c r="R1231" s="154"/>
      <c r="S1231" s="154"/>
      <c r="T1231" s="154"/>
      <c r="U1231" s="154"/>
      <c r="V1231" s="154" t="s">
        <v>36</v>
      </c>
      <c r="W1231" s="154"/>
      <c r="X1231" s="154"/>
      <c r="Y1231" s="154"/>
      <c r="Z1231" s="154"/>
      <c r="AA1231" s="154"/>
      <c r="AB1231" s="154"/>
      <c r="AC1231" s="154"/>
      <c r="AD1231" s="154"/>
      <c r="AE1231" s="154"/>
      <c r="AF1231" s="154"/>
      <c r="AG1231" s="154"/>
      <c r="AH1231" s="154"/>
      <c r="AI1231" s="154"/>
      <c r="AJ1231" s="154"/>
      <c r="AK1231" s="154"/>
      <c r="AL1231" s="154"/>
      <c r="AM1231" s="155"/>
      <c r="BE1231" s="1" t="str">
        <f ca="1">MID(CELL("address",$CB$2),2,2)</f>
        <v>CB</v>
      </c>
      <c r="BF1231" s="1" t="str">
        <f>IF(TRIM($K1233)="","",IF(ISERROR(MATCH($K1233,$CB$3:$CB$7,0)),"INPUT_ERROR",MATCH($K1233,$CB$3:$CB$7,0)))</f>
        <v/>
      </c>
      <c r="BG1231" s="1" t="s">
        <v>345</v>
      </c>
      <c r="BH1231" s="1">
        <v>92</v>
      </c>
      <c r="BI1231" s="1" t="str">
        <f>"ITEM"&amp;BH1231&amp; BG1231 &amp;"="&amp; BF1231</f>
        <v>ITEM92#KBN3_6=</v>
      </c>
    </row>
    <row r="1232" spans="1:61" ht="9.75" hidden="1" customHeight="1">
      <c r="A1232" s="141"/>
      <c r="B1232" s="142"/>
      <c r="C1232" s="142"/>
      <c r="D1232" s="142"/>
      <c r="E1232" s="142"/>
      <c r="F1232" s="142"/>
      <c r="G1232" s="142"/>
      <c r="H1232" s="142"/>
      <c r="I1232" s="143"/>
      <c r="J1232" s="189"/>
      <c r="K1232" s="82"/>
      <c r="L1232" s="82"/>
      <c r="M1232" s="82"/>
      <c r="N1232" s="82"/>
      <c r="O1232" s="82"/>
      <c r="P1232" s="82"/>
      <c r="Q1232" s="82"/>
      <c r="R1232" s="82"/>
      <c r="S1232" s="82"/>
      <c r="T1232" s="82"/>
      <c r="U1232" s="82"/>
      <c r="V1232" s="82" t="s">
        <v>163</v>
      </c>
      <c r="W1232" s="82"/>
      <c r="X1232" s="82"/>
      <c r="Y1232" s="82"/>
      <c r="Z1232" s="82"/>
      <c r="AA1232" s="82"/>
      <c r="AB1232" s="82"/>
      <c r="AC1232" s="82"/>
      <c r="AD1232" s="82"/>
      <c r="AE1232" s="82"/>
      <c r="AF1232" s="82"/>
      <c r="AG1232" s="82"/>
      <c r="AH1232" s="82"/>
      <c r="AI1232" s="82"/>
      <c r="AJ1232" s="82"/>
      <c r="AK1232" s="82"/>
      <c r="AL1232" s="82"/>
      <c r="AM1232" s="138"/>
      <c r="BH1232" s="1" t="s">
        <v>28</v>
      </c>
    </row>
    <row r="1233" spans="1:61" ht="9.75" hidden="1" customHeight="1">
      <c r="A1233" s="141"/>
      <c r="B1233" s="142"/>
      <c r="C1233" s="142"/>
      <c r="D1233" s="142"/>
      <c r="E1233" s="142"/>
      <c r="F1233" s="142"/>
      <c r="G1233" s="142"/>
      <c r="H1233" s="142"/>
      <c r="I1233" s="143"/>
      <c r="J1233" s="144" t="s">
        <v>37</v>
      </c>
      <c r="K1233" s="145"/>
      <c r="L1233" s="145"/>
      <c r="M1233" s="145"/>
      <c r="N1233" s="145"/>
      <c r="O1233" s="145"/>
      <c r="P1233" s="145"/>
      <c r="Q1233" s="145"/>
      <c r="R1233" s="145"/>
      <c r="S1233" s="145"/>
      <c r="T1233" s="82" t="s">
        <v>38</v>
      </c>
      <c r="U1233" s="82"/>
      <c r="V1233" s="82" t="s">
        <v>253</v>
      </c>
      <c r="W1233" s="82"/>
      <c r="X1233" s="82"/>
      <c r="Y1233" s="82"/>
      <c r="Z1233" s="82"/>
      <c r="AA1233" s="82"/>
      <c r="AB1233" s="82"/>
      <c r="AC1233" s="82"/>
      <c r="AD1233" s="82"/>
      <c r="AE1233" s="82"/>
      <c r="AF1233" s="82"/>
      <c r="AG1233" s="82"/>
      <c r="AH1233" s="82"/>
      <c r="AI1233" s="82"/>
      <c r="AJ1233" s="82"/>
      <c r="AK1233" s="82"/>
      <c r="AL1233" s="82"/>
      <c r="AM1233" s="138"/>
      <c r="BH1233" s="1" t="s">
        <v>28</v>
      </c>
    </row>
    <row r="1234" spans="1:61" ht="9.75" hidden="1" customHeight="1">
      <c r="A1234" s="141"/>
      <c r="B1234" s="142"/>
      <c r="C1234" s="142"/>
      <c r="D1234" s="142"/>
      <c r="E1234" s="142"/>
      <c r="F1234" s="142"/>
      <c r="G1234" s="142"/>
      <c r="H1234" s="142"/>
      <c r="I1234" s="143"/>
      <c r="J1234" s="144"/>
      <c r="K1234" s="145"/>
      <c r="L1234" s="145"/>
      <c r="M1234" s="145"/>
      <c r="N1234" s="145"/>
      <c r="O1234" s="145"/>
      <c r="P1234" s="145"/>
      <c r="Q1234" s="145"/>
      <c r="R1234" s="145"/>
      <c r="S1234" s="145"/>
      <c r="T1234" s="82"/>
      <c r="U1234" s="82"/>
      <c r="V1234" s="82" t="s">
        <v>327</v>
      </c>
      <c r="W1234" s="82"/>
      <c r="X1234" s="82"/>
      <c r="Y1234" s="82"/>
      <c r="Z1234" s="82"/>
      <c r="AA1234" s="82"/>
      <c r="AB1234" s="82"/>
      <c r="AC1234" s="82"/>
      <c r="AD1234" s="82"/>
      <c r="AE1234" s="82"/>
      <c r="AF1234" s="82"/>
      <c r="AG1234" s="82"/>
      <c r="AH1234" s="82"/>
      <c r="AI1234" s="82"/>
      <c r="AJ1234" s="82"/>
      <c r="AK1234" s="82"/>
      <c r="AL1234" s="82"/>
      <c r="AM1234" s="138"/>
      <c r="BH1234" s="1" t="s">
        <v>28</v>
      </c>
    </row>
    <row r="1235" spans="1:61" ht="9.75" hidden="1" customHeight="1">
      <c r="A1235" s="141"/>
      <c r="B1235" s="142"/>
      <c r="C1235" s="142"/>
      <c r="D1235" s="142"/>
      <c r="E1235" s="142"/>
      <c r="F1235" s="142"/>
      <c r="G1235" s="142"/>
      <c r="H1235" s="142"/>
      <c r="I1235" s="143"/>
      <c r="J1235" s="189"/>
      <c r="K1235" s="82"/>
      <c r="L1235" s="82"/>
      <c r="M1235" s="82"/>
      <c r="N1235" s="82"/>
      <c r="O1235" s="82"/>
      <c r="P1235" s="82"/>
      <c r="Q1235" s="82"/>
      <c r="R1235" s="82"/>
      <c r="S1235" s="82"/>
      <c r="T1235" s="82"/>
      <c r="U1235" s="82"/>
      <c r="V1235" s="82" t="s">
        <v>166</v>
      </c>
      <c r="W1235" s="82"/>
      <c r="X1235" s="82"/>
      <c r="Y1235" s="82"/>
      <c r="Z1235" s="82"/>
      <c r="AA1235" s="82"/>
      <c r="AB1235" s="82"/>
      <c r="AC1235" s="82"/>
      <c r="AD1235" s="82"/>
      <c r="AE1235" s="82"/>
      <c r="AF1235" s="82"/>
      <c r="AG1235" s="82"/>
      <c r="AH1235" s="82"/>
      <c r="AI1235" s="82"/>
      <c r="AJ1235" s="82"/>
      <c r="AK1235" s="82"/>
      <c r="AL1235" s="82"/>
      <c r="AM1235" s="138"/>
      <c r="BH1235" s="1" t="s">
        <v>28</v>
      </c>
    </row>
    <row r="1236" spans="1:61" ht="9.75" hidden="1" customHeight="1">
      <c r="A1236" s="123"/>
      <c r="B1236" s="124"/>
      <c r="C1236" s="124"/>
      <c r="D1236" s="124"/>
      <c r="E1236" s="124"/>
      <c r="F1236" s="124"/>
      <c r="G1236" s="124"/>
      <c r="H1236" s="124"/>
      <c r="I1236" s="125"/>
      <c r="J1236" s="157"/>
      <c r="K1236" s="98"/>
      <c r="L1236" s="98"/>
      <c r="M1236" s="98"/>
      <c r="N1236" s="98"/>
      <c r="O1236" s="98"/>
      <c r="P1236" s="98"/>
      <c r="Q1236" s="98"/>
      <c r="R1236" s="98"/>
      <c r="S1236" s="98"/>
      <c r="T1236" s="98"/>
      <c r="U1236" s="98"/>
      <c r="V1236" s="98" t="s">
        <v>256</v>
      </c>
      <c r="W1236" s="98"/>
      <c r="X1236" s="98"/>
      <c r="Y1236" s="98"/>
      <c r="Z1236" s="98"/>
      <c r="AA1236" s="98"/>
      <c r="AB1236" s="98"/>
      <c r="AC1236" s="98"/>
      <c r="AD1236" s="98"/>
      <c r="AE1236" s="98"/>
      <c r="AF1236" s="98"/>
      <c r="AG1236" s="98"/>
      <c r="AH1236" s="98"/>
      <c r="AI1236" s="98"/>
      <c r="AJ1236" s="98"/>
      <c r="AK1236" s="98"/>
      <c r="AL1236" s="98"/>
      <c r="AM1236" s="156"/>
      <c r="BH1236" s="1" t="s">
        <v>28</v>
      </c>
    </row>
    <row r="1237" spans="1:61" ht="9.75" hidden="1" customHeight="1">
      <c r="A1237" s="120" t="s">
        <v>328</v>
      </c>
      <c r="B1237" s="121"/>
      <c r="C1237" s="121"/>
      <c r="D1237" s="121"/>
      <c r="E1237" s="121"/>
      <c r="F1237" s="121"/>
      <c r="G1237" s="121"/>
      <c r="H1237" s="121"/>
      <c r="I1237" s="122"/>
      <c r="J1237" s="136"/>
      <c r="K1237" s="126"/>
      <c r="L1237" s="126"/>
      <c r="M1237" s="126"/>
      <c r="N1237" s="126"/>
      <c r="O1237" s="126"/>
      <c r="P1237" s="126"/>
      <c r="Q1237" s="126"/>
      <c r="R1237" s="126"/>
      <c r="S1237" s="126"/>
      <c r="T1237" s="126"/>
      <c r="U1237" s="126"/>
      <c r="V1237" s="126"/>
      <c r="W1237" s="126"/>
      <c r="X1237" s="126"/>
      <c r="Y1237" s="126"/>
      <c r="Z1237" s="126"/>
      <c r="AA1237" s="126"/>
      <c r="AB1237" s="126"/>
      <c r="AC1237" s="126"/>
      <c r="AD1237" s="126"/>
      <c r="AE1237" s="126"/>
      <c r="AF1237" s="126"/>
      <c r="AG1237" s="126"/>
      <c r="AH1237" s="126"/>
      <c r="AI1237" s="126"/>
      <c r="AJ1237" s="126"/>
      <c r="AK1237" s="126"/>
      <c r="AL1237" s="126"/>
      <c r="AM1237" s="127"/>
      <c r="BG1237" s="1" t="s">
        <v>345</v>
      </c>
      <c r="BH1237" s="1">
        <v>93</v>
      </c>
      <c r="BI1237" s="1" t="str">
        <f>"ITEM"&amp;BH1237&amp; BG1237 &amp;"="&amp; IF(TRIM($J1237)="","",$J1237)</f>
        <v>ITEM93#KBN3_6=</v>
      </c>
    </row>
    <row r="1238" spans="1:61" ht="9.75" hidden="1" customHeight="1">
      <c r="A1238" s="141"/>
      <c r="B1238" s="142"/>
      <c r="C1238" s="142"/>
      <c r="D1238" s="142"/>
      <c r="E1238" s="142"/>
      <c r="F1238" s="142"/>
      <c r="G1238" s="142"/>
      <c r="H1238" s="142"/>
      <c r="I1238" s="143"/>
      <c r="J1238" s="150"/>
      <c r="K1238" s="151"/>
      <c r="L1238" s="151"/>
      <c r="M1238" s="151"/>
      <c r="N1238" s="151"/>
      <c r="O1238" s="151"/>
      <c r="P1238" s="151"/>
      <c r="Q1238" s="151"/>
      <c r="R1238" s="151"/>
      <c r="S1238" s="151"/>
      <c r="T1238" s="151"/>
      <c r="U1238" s="151"/>
      <c r="V1238" s="151"/>
      <c r="W1238" s="151"/>
      <c r="X1238" s="151"/>
      <c r="Y1238" s="151"/>
      <c r="Z1238" s="151"/>
      <c r="AA1238" s="151"/>
      <c r="AB1238" s="151"/>
      <c r="AC1238" s="151"/>
      <c r="AD1238" s="151"/>
      <c r="AE1238" s="151"/>
      <c r="AF1238" s="151"/>
      <c r="AG1238" s="151"/>
      <c r="AH1238" s="151"/>
      <c r="AI1238" s="151"/>
      <c r="AJ1238" s="151"/>
      <c r="AK1238" s="151"/>
      <c r="AL1238" s="151"/>
      <c r="AM1238" s="152"/>
    </row>
    <row r="1239" spans="1:61" ht="9.75" hidden="1" customHeight="1">
      <c r="A1239" s="123"/>
      <c r="B1239" s="124"/>
      <c r="C1239" s="124"/>
      <c r="D1239" s="124"/>
      <c r="E1239" s="124"/>
      <c r="F1239" s="124"/>
      <c r="G1239" s="124"/>
      <c r="H1239" s="124"/>
      <c r="I1239" s="125"/>
      <c r="J1239" s="150"/>
      <c r="K1239" s="151"/>
      <c r="L1239" s="151"/>
      <c r="M1239" s="151"/>
      <c r="N1239" s="151"/>
      <c r="O1239" s="151"/>
      <c r="P1239" s="151"/>
      <c r="Q1239" s="151"/>
      <c r="R1239" s="151"/>
      <c r="S1239" s="151"/>
      <c r="T1239" s="151"/>
      <c r="U1239" s="151"/>
      <c r="V1239" s="151"/>
      <c r="W1239" s="151"/>
      <c r="X1239" s="151"/>
      <c r="Y1239" s="151"/>
      <c r="Z1239" s="151"/>
      <c r="AA1239" s="151"/>
      <c r="AB1239" s="151"/>
      <c r="AC1239" s="151"/>
      <c r="AD1239" s="151"/>
      <c r="AE1239" s="151"/>
      <c r="AF1239" s="151"/>
      <c r="AG1239" s="151"/>
      <c r="AH1239" s="151"/>
      <c r="AI1239" s="151"/>
      <c r="AJ1239" s="151"/>
      <c r="AK1239" s="151"/>
      <c r="AL1239" s="151"/>
      <c r="AM1239" s="152"/>
    </row>
    <row r="1240" spans="1:61" ht="9.75" hidden="1" customHeight="1">
      <c r="A1240" s="120" t="s">
        <v>329</v>
      </c>
      <c r="B1240" s="121"/>
      <c r="C1240" s="121"/>
      <c r="D1240" s="121"/>
      <c r="E1240" s="121"/>
      <c r="F1240" s="121"/>
      <c r="G1240" s="121"/>
      <c r="H1240" s="121"/>
      <c r="I1240" s="122"/>
      <c r="J1240" s="216" t="s">
        <v>37</v>
      </c>
      <c r="K1240" s="217"/>
      <c r="L1240" s="154" t="s">
        <v>53</v>
      </c>
      <c r="M1240" s="154"/>
      <c r="N1240" s="154"/>
      <c r="O1240" s="154"/>
      <c r="P1240" s="154"/>
      <c r="Q1240" s="154"/>
      <c r="R1240" s="154"/>
      <c r="S1240" s="154"/>
      <c r="T1240" s="154"/>
      <c r="U1240" s="154"/>
      <c r="V1240" s="154"/>
      <c r="W1240" s="154"/>
      <c r="X1240" s="221" t="s">
        <v>37</v>
      </c>
      <c r="Y1240" s="217"/>
      <c r="Z1240" s="154" t="s">
        <v>330</v>
      </c>
      <c r="AA1240" s="154"/>
      <c r="AB1240" s="154"/>
      <c r="AC1240" s="154"/>
      <c r="AD1240" s="154"/>
      <c r="AE1240" s="154"/>
      <c r="AF1240" s="154"/>
      <c r="AG1240" s="154"/>
      <c r="AH1240" s="154"/>
      <c r="AI1240" s="154"/>
      <c r="AJ1240" s="154"/>
      <c r="AK1240" s="154"/>
      <c r="AL1240" s="154"/>
      <c r="AM1240" s="155"/>
      <c r="BF1240" s="1" t="b">
        <f>IF($K1240="○",TRUE,IF($K1240="",FALSE,"INPUT_ERROR"))</f>
        <v>0</v>
      </c>
      <c r="BG1240" s="1" t="s">
        <v>345</v>
      </c>
      <c r="BH1240" s="1">
        <v>94</v>
      </c>
      <c r="BI1240" s="1" t="str">
        <f t="shared" ref="BI1240:BI1246" si="27">"ITEM"&amp;BH1240&amp; BG1240 &amp;"="&amp; BF1240</f>
        <v>ITEM94#KBN3_6=FALSE</v>
      </c>
    </row>
    <row r="1241" spans="1:61" ht="9.75" hidden="1" customHeight="1">
      <c r="A1241" s="141"/>
      <c r="B1241" s="142"/>
      <c r="C1241" s="142"/>
      <c r="D1241" s="142"/>
      <c r="E1241" s="142"/>
      <c r="F1241" s="142"/>
      <c r="G1241" s="142"/>
      <c r="H1241" s="142"/>
      <c r="I1241" s="143"/>
      <c r="J1241" s="144"/>
      <c r="K1241" s="159"/>
      <c r="L1241" s="82"/>
      <c r="M1241" s="82"/>
      <c r="N1241" s="82"/>
      <c r="O1241" s="82"/>
      <c r="P1241" s="82"/>
      <c r="Q1241" s="82"/>
      <c r="R1241" s="82"/>
      <c r="S1241" s="82"/>
      <c r="T1241" s="82"/>
      <c r="U1241" s="82"/>
      <c r="V1241" s="82"/>
      <c r="W1241" s="82"/>
      <c r="X1241" s="160"/>
      <c r="Y1241" s="159"/>
      <c r="Z1241" s="82"/>
      <c r="AA1241" s="82"/>
      <c r="AB1241" s="82"/>
      <c r="AC1241" s="82"/>
      <c r="AD1241" s="82"/>
      <c r="AE1241" s="82"/>
      <c r="AF1241" s="82"/>
      <c r="AG1241" s="82"/>
      <c r="AH1241" s="82"/>
      <c r="AI1241" s="82"/>
      <c r="AJ1241" s="82"/>
      <c r="AK1241" s="82"/>
      <c r="AL1241" s="82"/>
      <c r="AM1241" s="138"/>
      <c r="BF1241" s="1" t="b">
        <f>IF($Y1240="○",TRUE,IF($Y1240="",FALSE,"INPUT_ERROR"))</f>
        <v>0</v>
      </c>
      <c r="BG1241" s="1" t="s">
        <v>345</v>
      </c>
      <c r="BH1241" s="1">
        <v>95</v>
      </c>
      <c r="BI1241" s="1" t="str">
        <f t="shared" si="27"/>
        <v>ITEM95#KBN3_6=FALSE</v>
      </c>
    </row>
    <row r="1242" spans="1:61" ht="9.75" hidden="1" customHeight="1">
      <c r="A1242" s="141"/>
      <c r="B1242" s="142"/>
      <c r="C1242" s="142"/>
      <c r="D1242" s="142"/>
      <c r="E1242" s="142"/>
      <c r="F1242" s="142"/>
      <c r="G1242" s="142"/>
      <c r="H1242" s="142"/>
      <c r="I1242" s="143"/>
      <c r="J1242" s="144" t="s">
        <v>37</v>
      </c>
      <c r="K1242" s="159"/>
      <c r="L1242" s="82" t="s">
        <v>331</v>
      </c>
      <c r="M1242" s="82"/>
      <c r="N1242" s="82"/>
      <c r="O1242" s="82"/>
      <c r="P1242" s="82"/>
      <c r="Q1242" s="82"/>
      <c r="R1242" s="82"/>
      <c r="S1242" s="82"/>
      <c r="T1242" s="82"/>
      <c r="U1242" s="82"/>
      <c r="V1242" s="82"/>
      <c r="W1242" s="82"/>
      <c r="X1242" s="160" t="s">
        <v>37</v>
      </c>
      <c r="Y1242" s="159"/>
      <c r="Z1242" s="82" t="s">
        <v>264</v>
      </c>
      <c r="AA1242" s="82"/>
      <c r="AB1242" s="82"/>
      <c r="AC1242" s="82"/>
      <c r="AD1242" s="82"/>
      <c r="AE1242" s="82"/>
      <c r="AF1242" s="82"/>
      <c r="AG1242" s="82"/>
      <c r="AH1242" s="82"/>
      <c r="AI1242" s="82"/>
      <c r="AJ1242" s="82"/>
      <c r="AK1242" s="82"/>
      <c r="AL1242" s="82"/>
      <c r="AM1242" s="138"/>
      <c r="BF1242" s="1" t="b">
        <f>IF($K1242="○",TRUE,IF($K1242="",FALSE,"INPUT_ERROR"))</f>
        <v>0</v>
      </c>
      <c r="BG1242" s="1" t="s">
        <v>345</v>
      </c>
      <c r="BH1242" s="1">
        <v>96</v>
      </c>
      <c r="BI1242" s="1" t="str">
        <f t="shared" si="27"/>
        <v>ITEM96#KBN3_6=FALSE</v>
      </c>
    </row>
    <row r="1243" spans="1:61" ht="9.75" hidden="1" customHeight="1">
      <c r="A1243" s="141"/>
      <c r="B1243" s="142"/>
      <c r="C1243" s="142"/>
      <c r="D1243" s="142"/>
      <c r="E1243" s="142"/>
      <c r="F1243" s="142"/>
      <c r="G1243" s="142"/>
      <c r="H1243" s="142"/>
      <c r="I1243" s="143"/>
      <c r="J1243" s="144"/>
      <c r="K1243" s="159"/>
      <c r="L1243" s="82"/>
      <c r="M1243" s="82"/>
      <c r="N1243" s="82"/>
      <c r="O1243" s="82"/>
      <c r="P1243" s="82"/>
      <c r="Q1243" s="82"/>
      <c r="R1243" s="82"/>
      <c r="S1243" s="82"/>
      <c r="T1243" s="82"/>
      <c r="U1243" s="82"/>
      <c r="V1243" s="82"/>
      <c r="W1243" s="82"/>
      <c r="X1243" s="160"/>
      <c r="Y1243" s="159"/>
      <c r="Z1243" s="82"/>
      <c r="AA1243" s="82"/>
      <c r="AB1243" s="82"/>
      <c r="AC1243" s="82"/>
      <c r="AD1243" s="82"/>
      <c r="AE1243" s="82"/>
      <c r="AF1243" s="82"/>
      <c r="AG1243" s="82"/>
      <c r="AH1243" s="82"/>
      <c r="AI1243" s="82"/>
      <c r="AJ1243" s="82"/>
      <c r="AK1243" s="82"/>
      <c r="AL1243" s="82"/>
      <c r="AM1243" s="138"/>
      <c r="BF1243" s="1" t="b">
        <f>IF($Y1242="○",TRUE,IF($Y1242="",FALSE,"INPUT_ERROR"))</f>
        <v>0</v>
      </c>
      <c r="BG1243" s="1" t="s">
        <v>345</v>
      </c>
      <c r="BH1243" s="1">
        <v>97</v>
      </c>
      <c r="BI1243" s="1" t="str">
        <f t="shared" si="27"/>
        <v>ITEM97#KBN3_6=FALSE</v>
      </c>
    </row>
    <row r="1244" spans="1:61" ht="9.75" hidden="1" customHeight="1">
      <c r="A1244" s="141"/>
      <c r="B1244" s="142"/>
      <c r="C1244" s="142"/>
      <c r="D1244" s="142"/>
      <c r="E1244" s="142"/>
      <c r="F1244" s="142"/>
      <c r="G1244" s="142"/>
      <c r="H1244" s="142"/>
      <c r="I1244" s="143"/>
      <c r="J1244" s="144" t="s">
        <v>37</v>
      </c>
      <c r="K1244" s="159"/>
      <c r="L1244" s="82" t="s">
        <v>214</v>
      </c>
      <c r="M1244" s="82"/>
      <c r="N1244" s="82"/>
      <c r="O1244" s="82"/>
      <c r="P1244" s="82"/>
      <c r="Q1244" s="82"/>
      <c r="R1244" s="82"/>
      <c r="S1244" s="82"/>
      <c r="T1244" s="82"/>
      <c r="U1244" s="82"/>
      <c r="V1244" s="82"/>
      <c r="W1244" s="82"/>
      <c r="X1244" s="160" t="s">
        <v>37</v>
      </c>
      <c r="Y1244" s="159"/>
      <c r="Z1244" s="82" t="s">
        <v>332</v>
      </c>
      <c r="AA1244" s="82"/>
      <c r="AB1244" s="82"/>
      <c r="AC1244" s="82"/>
      <c r="AD1244" s="82"/>
      <c r="AE1244" s="82"/>
      <c r="AF1244" s="82"/>
      <c r="AG1244" s="82"/>
      <c r="AH1244" s="82"/>
      <c r="AI1244" s="82"/>
      <c r="AJ1244" s="82"/>
      <c r="AK1244" s="82"/>
      <c r="AL1244" s="82"/>
      <c r="AM1244" s="138"/>
      <c r="BF1244" s="1" t="b">
        <f>IF($K1244="○",TRUE,IF($K1244="",FALSE,"INPUT_ERROR"))</f>
        <v>0</v>
      </c>
      <c r="BG1244" s="1" t="s">
        <v>345</v>
      </c>
      <c r="BH1244" s="1">
        <v>98</v>
      </c>
      <c r="BI1244" s="1" t="str">
        <f t="shared" si="27"/>
        <v>ITEM98#KBN3_6=FALSE</v>
      </c>
    </row>
    <row r="1245" spans="1:61" ht="9.75" hidden="1" customHeight="1">
      <c r="A1245" s="141"/>
      <c r="B1245" s="142"/>
      <c r="C1245" s="142"/>
      <c r="D1245" s="142"/>
      <c r="E1245" s="142"/>
      <c r="F1245" s="142"/>
      <c r="G1245" s="142"/>
      <c r="H1245" s="142"/>
      <c r="I1245" s="143"/>
      <c r="J1245" s="144"/>
      <c r="K1245" s="159"/>
      <c r="L1245" s="82"/>
      <c r="M1245" s="82"/>
      <c r="N1245" s="82"/>
      <c r="O1245" s="82"/>
      <c r="P1245" s="82"/>
      <c r="Q1245" s="82"/>
      <c r="R1245" s="82"/>
      <c r="S1245" s="82"/>
      <c r="T1245" s="82"/>
      <c r="U1245" s="82"/>
      <c r="V1245" s="82"/>
      <c r="W1245" s="82"/>
      <c r="X1245" s="160"/>
      <c r="Y1245" s="159"/>
      <c r="Z1245" s="82"/>
      <c r="AA1245" s="82"/>
      <c r="AB1245" s="82"/>
      <c r="AC1245" s="82"/>
      <c r="AD1245" s="82"/>
      <c r="AE1245" s="82"/>
      <c r="AF1245" s="82"/>
      <c r="AG1245" s="82"/>
      <c r="AH1245" s="82"/>
      <c r="AI1245" s="82"/>
      <c r="AJ1245" s="82"/>
      <c r="AK1245" s="82"/>
      <c r="AL1245" s="82"/>
      <c r="AM1245" s="138"/>
      <c r="BF1245" s="1" t="b">
        <f>IF($Y1244="○",TRUE,IF($Y1244="",FALSE,"INPUT_ERROR"))</f>
        <v>0</v>
      </c>
      <c r="BG1245" s="1" t="s">
        <v>345</v>
      </c>
      <c r="BH1245" s="1">
        <v>99</v>
      </c>
      <c r="BI1245" s="1" t="str">
        <f t="shared" si="27"/>
        <v>ITEM99#KBN3_6=FALSE</v>
      </c>
    </row>
    <row r="1246" spans="1:61" ht="9.75" hidden="1" customHeight="1">
      <c r="A1246" s="141"/>
      <c r="B1246" s="142"/>
      <c r="C1246" s="142"/>
      <c r="D1246" s="142"/>
      <c r="E1246" s="142"/>
      <c r="F1246" s="142"/>
      <c r="G1246" s="142"/>
      <c r="H1246" s="142"/>
      <c r="I1246" s="143"/>
      <c r="J1246" s="144" t="s">
        <v>37</v>
      </c>
      <c r="K1246" s="159"/>
      <c r="L1246" s="82" t="s">
        <v>59</v>
      </c>
      <c r="M1246" s="82"/>
      <c r="N1246" s="82"/>
      <c r="O1246" s="160" t="s">
        <v>60</v>
      </c>
      <c r="P1246" s="151"/>
      <c r="Q1246" s="151"/>
      <c r="R1246" s="151"/>
      <c r="S1246" s="151"/>
      <c r="T1246" s="151"/>
      <c r="U1246" s="151"/>
      <c r="V1246" s="151"/>
      <c r="W1246" s="151"/>
      <c r="X1246" s="151"/>
      <c r="Y1246" s="151"/>
      <c r="Z1246" s="151"/>
      <c r="AA1246" s="151"/>
      <c r="AB1246" s="151"/>
      <c r="AC1246" s="151"/>
      <c r="AD1246" s="151"/>
      <c r="AE1246" s="151"/>
      <c r="AF1246" s="151"/>
      <c r="AG1246" s="151"/>
      <c r="AH1246" s="151"/>
      <c r="AI1246" s="151"/>
      <c r="AJ1246" s="151"/>
      <c r="AK1246" s="151"/>
      <c r="AL1246" s="82" t="s">
        <v>198</v>
      </c>
      <c r="AM1246" s="138"/>
      <c r="BF1246" s="1" t="b">
        <f>IF($K1246="○",TRUE,IF($K1246="",FALSE,"INPUT_ERROR"))</f>
        <v>0</v>
      </c>
      <c r="BG1246" s="1" t="s">
        <v>345</v>
      </c>
      <c r="BH1246" s="1">
        <v>100</v>
      </c>
      <c r="BI1246" s="1" t="str">
        <f t="shared" si="27"/>
        <v>ITEM100#KBN3_6=FALSE</v>
      </c>
    </row>
    <row r="1247" spans="1:61" ht="9.75" hidden="1" customHeight="1">
      <c r="A1247" s="141"/>
      <c r="B1247" s="142"/>
      <c r="C1247" s="142"/>
      <c r="D1247" s="142"/>
      <c r="E1247" s="142"/>
      <c r="F1247" s="142"/>
      <c r="G1247" s="142"/>
      <c r="H1247" s="142"/>
      <c r="I1247" s="143"/>
      <c r="J1247" s="161"/>
      <c r="K1247" s="162"/>
      <c r="L1247" s="98"/>
      <c r="M1247" s="98"/>
      <c r="N1247" s="98"/>
      <c r="O1247" s="163"/>
      <c r="P1247" s="128"/>
      <c r="Q1247" s="128"/>
      <c r="R1247" s="128"/>
      <c r="S1247" s="128"/>
      <c r="T1247" s="128"/>
      <c r="U1247" s="128"/>
      <c r="V1247" s="128"/>
      <c r="W1247" s="128"/>
      <c r="X1247" s="128"/>
      <c r="Y1247" s="128"/>
      <c r="Z1247" s="128"/>
      <c r="AA1247" s="128"/>
      <c r="AB1247" s="128"/>
      <c r="AC1247" s="128"/>
      <c r="AD1247" s="128"/>
      <c r="AE1247" s="128"/>
      <c r="AF1247" s="128"/>
      <c r="AG1247" s="128"/>
      <c r="AH1247" s="128"/>
      <c r="AI1247" s="128"/>
      <c r="AJ1247" s="128"/>
      <c r="AK1247" s="128"/>
      <c r="AL1247" s="98"/>
      <c r="AM1247" s="156"/>
      <c r="BG1247" s="1" t="s">
        <v>345</v>
      </c>
      <c r="BH1247" s="1">
        <v>101</v>
      </c>
      <c r="BI1247" s="1" t="str">
        <f>"ITEM"&amp;BH1247&amp; BG1247 &amp;"="&amp;IF(TRIM($P1246)="","",$P1246)</f>
        <v>ITEM101#KBN3_6=</v>
      </c>
    </row>
    <row r="1248" spans="1:61" ht="9.75" hidden="1" customHeight="1">
      <c r="A1248" s="120" t="s">
        <v>333</v>
      </c>
      <c r="B1248" s="121"/>
      <c r="C1248" s="121"/>
      <c r="D1248" s="121"/>
      <c r="E1248" s="121"/>
      <c r="F1248" s="121"/>
      <c r="G1248" s="121"/>
      <c r="H1248" s="121"/>
      <c r="I1248" s="122"/>
      <c r="J1248" s="260"/>
      <c r="K1248" s="260"/>
      <c r="L1248" s="260"/>
      <c r="M1248" s="260"/>
      <c r="N1248" s="260"/>
      <c r="O1248" s="260"/>
      <c r="P1248" s="260"/>
      <c r="Q1248" s="260"/>
      <c r="R1248" s="260"/>
      <c r="S1248" s="260"/>
      <c r="T1248" s="260"/>
      <c r="U1248" s="260"/>
      <c r="V1248" s="260"/>
      <c r="W1248" s="260"/>
      <c r="X1248" s="260"/>
      <c r="Y1248" s="260"/>
      <c r="Z1248" s="260"/>
      <c r="AA1248" s="260"/>
      <c r="AB1248" s="260"/>
      <c r="AC1248" s="260"/>
      <c r="AD1248" s="260"/>
      <c r="AE1248" s="260"/>
      <c r="AF1248" s="260"/>
      <c r="AG1248" s="260"/>
      <c r="AH1248" s="260"/>
      <c r="AI1248" s="260"/>
      <c r="AJ1248" s="260"/>
      <c r="AK1248" s="260"/>
      <c r="AL1248" s="260"/>
      <c r="AM1248" s="260"/>
      <c r="BG1248" s="1" t="s">
        <v>345</v>
      </c>
      <c r="BH1248" s="1">
        <v>102</v>
      </c>
      <c r="BI1248" s="1" t="str">
        <f>"ITEM"&amp;BH1248&amp; BG1248 &amp;"="&amp; IF(TRIM($J1248)="","",$J1248)</f>
        <v>ITEM102#KBN3_6=</v>
      </c>
    </row>
    <row r="1249" spans="1:61" ht="9.75" hidden="1" customHeight="1">
      <c r="A1249" s="141"/>
      <c r="B1249" s="142"/>
      <c r="C1249" s="142"/>
      <c r="D1249" s="142"/>
      <c r="E1249" s="142"/>
      <c r="F1249" s="142"/>
      <c r="G1249" s="142"/>
      <c r="H1249" s="142"/>
      <c r="I1249" s="143"/>
      <c r="J1249" s="27"/>
      <c r="K1249" s="27"/>
      <c r="L1249" s="27"/>
      <c r="M1249" s="27"/>
      <c r="N1249" s="27"/>
      <c r="O1249" s="27"/>
      <c r="P1249" s="27"/>
      <c r="Q1249" s="27"/>
      <c r="R1249" s="27"/>
      <c r="S1249" s="27"/>
      <c r="T1249" s="27"/>
      <c r="U1249" s="27"/>
      <c r="V1249" s="27"/>
      <c r="W1249" s="27"/>
      <c r="X1249" s="27"/>
      <c r="Y1249" s="27"/>
      <c r="Z1249" s="27"/>
      <c r="AA1249" s="27"/>
      <c r="AB1249" s="27"/>
      <c r="AC1249" s="27"/>
      <c r="AD1249" s="27"/>
      <c r="AE1249" s="27"/>
      <c r="AF1249" s="27"/>
      <c r="AG1249" s="27"/>
      <c r="AH1249" s="27"/>
      <c r="AI1249" s="27"/>
      <c r="AJ1249" s="27"/>
      <c r="AK1249" s="27"/>
      <c r="AL1249" s="27"/>
      <c r="AM1249" s="27"/>
      <c r="BH1249" s="1" t="s">
        <v>28</v>
      </c>
    </row>
    <row r="1250" spans="1:61" ht="9.75" hidden="1" customHeight="1" thickBot="1">
      <c r="A1250" s="123"/>
      <c r="B1250" s="124"/>
      <c r="C1250" s="124"/>
      <c r="D1250" s="124"/>
      <c r="E1250" s="124"/>
      <c r="F1250" s="124"/>
      <c r="G1250" s="124"/>
      <c r="H1250" s="124"/>
      <c r="I1250" s="125"/>
      <c r="J1250" s="266"/>
      <c r="K1250" s="266"/>
      <c r="L1250" s="266"/>
      <c r="M1250" s="266"/>
      <c r="N1250" s="266"/>
      <c r="O1250" s="266"/>
      <c r="P1250" s="266"/>
      <c r="Q1250" s="266"/>
      <c r="R1250" s="266"/>
      <c r="S1250" s="266"/>
      <c r="T1250" s="266"/>
      <c r="U1250" s="266"/>
      <c r="V1250" s="266"/>
      <c r="W1250" s="266"/>
      <c r="X1250" s="266"/>
      <c r="Y1250" s="266"/>
      <c r="Z1250" s="266"/>
      <c r="AA1250" s="266"/>
      <c r="AB1250" s="266"/>
      <c r="AC1250" s="266"/>
      <c r="AD1250" s="266"/>
      <c r="AE1250" s="266"/>
      <c r="AF1250" s="266"/>
      <c r="AG1250" s="266"/>
      <c r="AH1250" s="266"/>
      <c r="AI1250" s="266"/>
      <c r="AJ1250" s="266"/>
      <c r="AK1250" s="266"/>
      <c r="AL1250" s="266"/>
      <c r="AM1250" s="266"/>
      <c r="BH1250" s="1" t="s">
        <v>28</v>
      </c>
    </row>
    <row r="1251" spans="1:61" ht="9.75" hidden="1" customHeight="1">
      <c r="A1251" s="164" t="s">
        <v>346</v>
      </c>
      <c r="B1251" s="165"/>
      <c r="C1251" s="165"/>
      <c r="D1251" s="165"/>
      <c r="E1251" s="165"/>
      <c r="F1251" s="165"/>
      <c r="G1251" s="165"/>
      <c r="H1251" s="165"/>
      <c r="I1251" s="166"/>
      <c r="J1251" s="239"/>
      <c r="K1251" s="239"/>
      <c r="L1251" s="239"/>
      <c r="M1251" s="239"/>
      <c r="N1251" s="239"/>
      <c r="O1251" s="239"/>
      <c r="P1251" s="239"/>
      <c r="Q1251" s="239"/>
      <c r="R1251" s="239"/>
      <c r="S1251" s="239"/>
      <c r="T1251" s="239"/>
      <c r="U1251" s="239"/>
      <c r="V1251" s="239"/>
      <c r="W1251" s="239"/>
      <c r="X1251" s="239"/>
      <c r="Y1251" s="239"/>
      <c r="Z1251" s="239"/>
      <c r="AA1251" s="239"/>
      <c r="AB1251" s="239"/>
      <c r="AC1251" s="239"/>
      <c r="AD1251" s="239"/>
      <c r="AE1251" s="239"/>
      <c r="AF1251" s="239"/>
      <c r="AG1251" s="239"/>
      <c r="AH1251" s="239"/>
      <c r="AI1251" s="239"/>
      <c r="AJ1251" s="239"/>
      <c r="AK1251" s="239"/>
      <c r="AL1251" s="239"/>
      <c r="AM1251" s="239"/>
      <c r="BG1251" s="1" t="s">
        <v>347</v>
      </c>
      <c r="BH1251" s="1">
        <v>88</v>
      </c>
      <c r="BI1251" s="1" t="str">
        <f>"ITEM"&amp;BH1251&amp; BG1251 &amp;"="&amp; IF(TRIM($J1251)="","",$J1251)</f>
        <v>ITEM88#KBN3_7=</v>
      </c>
    </row>
    <row r="1252" spans="1:61" ht="9.75" hidden="1" customHeight="1" thickBot="1">
      <c r="A1252" s="167"/>
      <c r="B1252" s="168"/>
      <c r="C1252" s="168"/>
      <c r="D1252" s="168"/>
      <c r="E1252" s="168"/>
      <c r="F1252" s="168"/>
      <c r="G1252" s="168"/>
      <c r="H1252" s="168"/>
      <c r="I1252" s="169"/>
      <c r="J1252" s="274"/>
      <c r="K1252" s="274"/>
      <c r="L1252" s="274"/>
      <c r="M1252" s="274"/>
      <c r="N1252" s="274"/>
      <c r="O1252" s="274"/>
      <c r="P1252" s="274"/>
      <c r="Q1252" s="274"/>
      <c r="R1252" s="274"/>
      <c r="S1252" s="274"/>
      <c r="T1252" s="274"/>
      <c r="U1252" s="274"/>
      <c r="V1252" s="274"/>
      <c r="W1252" s="274"/>
      <c r="X1252" s="274"/>
      <c r="Y1252" s="274"/>
      <c r="Z1252" s="274"/>
      <c r="AA1252" s="274"/>
      <c r="AB1252" s="274"/>
      <c r="AC1252" s="274"/>
      <c r="AD1252" s="274"/>
      <c r="AE1252" s="274"/>
      <c r="AF1252" s="274"/>
      <c r="AG1252" s="274"/>
      <c r="AH1252" s="274"/>
      <c r="AI1252" s="274"/>
      <c r="AJ1252" s="274"/>
      <c r="AK1252" s="274"/>
      <c r="AL1252" s="274"/>
      <c r="AM1252" s="274"/>
    </row>
    <row r="1253" spans="1:61" ht="9.75" hidden="1" customHeight="1">
      <c r="A1253" s="120" t="s">
        <v>323</v>
      </c>
      <c r="B1253" s="121"/>
      <c r="C1253" s="121"/>
      <c r="D1253" s="121"/>
      <c r="E1253" s="121"/>
      <c r="F1253" s="121"/>
      <c r="G1253" s="121"/>
      <c r="H1253" s="121"/>
      <c r="I1253" s="122"/>
      <c r="J1253" s="239"/>
      <c r="K1253" s="239"/>
      <c r="L1253" s="239"/>
      <c r="M1253" s="239"/>
      <c r="N1253" s="239"/>
      <c r="O1253" s="239"/>
      <c r="P1253" s="239"/>
      <c r="Q1253" s="239"/>
      <c r="R1253" s="239"/>
      <c r="S1253" s="239"/>
      <c r="T1253" s="239"/>
      <c r="U1253" s="239"/>
      <c r="V1253" s="239"/>
      <c r="W1253" s="239"/>
      <c r="X1253" s="239"/>
      <c r="Y1253" s="239"/>
      <c r="Z1253" s="239"/>
      <c r="AA1253" s="239"/>
      <c r="AB1253" s="239"/>
      <c r="AC1253" s="239"/>
      <c r="AD1253" s="239"/>
      <c r="AE1253" s="239"/>
      <c r="AF1253" s="239"/>
      <c r="AG1253" s="239"/>
      <c r="AH1253" s="239"/>
      <c r="AI1253" s="239"/>
      <c r="AJ1253" s="239"/>
      <c r="AK1253" s="239"/>
      <c r="AL1253" s="239"/>
      <c r="AM1253" s="239"/>
      <c r="BG1253" s="1" t="s">
        <v>347</v>
      </c>
      <c r="BH1253" s="1">
        <v>89</v>
      </c>
      <c r="BI1253" s="1" t="str">
        <f>"ITEM"&amp;BH1253&amp; BG1253 &amp;"="&amp; IF(TRIM($J1253)="","",$J1253)</f>
        <v>ITEM89#KBN3_7=</v>
      </c>
    </row>
    <row r="1254" spans="1:61" ht="9.75" hidden="1" customHeight="1">
      <c r="A1254" s="123"/>
      <c r="B1254" s="124"/>
      <c r="C1254" s="124"/>
      <c r="D1254" s="124"/>
      <c r="E1254" s="124"/>
      <c r="F1254" s="124"/>
      <c r="G1254" s="124"/>
      <c r="H1254" s="124"/>
      <c r="I1254" s="125"/>
      <c r="J1254" s="27"/>
      <c r="K1254" s="27"/>
      <c r="L1254" s="27"/>
      <c r="M1254" s="27"/>
      <c r="N1254" s="27"/>
      <c r="O1254" s="27"/>
      <c r="P1254" s="27"/>
      <c r="Q1254" s="27"/>
      <c r="R1254" s="27"/>
      <c r="S1254" s="27"/>
      <c r="T1254" s="27"/>
      <c r="U1254" s="27"/>
      <c r="V1254" s="27"/>
      <c r="W1254" s="27"/>
      <c r="X1254" s="27"/>
      <c r="Y1254" s="27"/>
      <c r="Z1254" s="27"/>
      <c r="AA1254" s="27"/>
      <c r="AB1254" s="27"/>
      <c r="AC1254" s="27"/>
      <c r="AD1254" s="27"/>
      <c r="AE1254" s="27"/>
      <c r="AF1254" s="27"/>
      <c r="AG1254" s="27"/>
      <c r="AH1254" s="27"/>
      <c r="AI1254" s="27"/>
      <c r="AJ1254" s="27"/>
      <c r="AK1254" s="27"/>
      <c r="AL1254" s="27"/>
      <c r="AM1254" s="27"/>
    </row>
    <row r="1255" spans="1:61" ht="9.75" hidden="1" customHeight="1">
      <c r="A1255" s="120" t="s">
        <v>324</v>
      </c>
      <c r="B1255" s="121"/>
      <c r="C1255" s="121"/>
      <c r="D1255" s="121"/>
      <c r="E1255" s="121"/>
      <c r="F1255" s="121"/>
      <c r="G1255" s="121"/>
      <c r="H1255" s="121"/>
      <c r="I1255" s="122"/>
      <c r="J1255" s="136"/>
      <c r="K1255" s="126"/>
      <c r="L1255" s="126"/>
      <c r="M1255" s="126"/>
      <c r="N1255" s="126"/>
      <c r="O1255" s="126"/>
      <c r="P1255" s="126"/>
      <c r="Q1255" s="126"/>
      <c r="R1255" s="126"/>
      <c r="S1255" s="126"/>
      <c r="T1255" s="126"/>
      <c r="U1255" s="126"/>
      <c r="V1255" s="126"/>
      <c r="W1255" s="126"/>
      <c r="X1255" s="126"/>
      <c r="Y1255" s="126"/>
      <c r="Z1255" s="126"/>
      <c r="AA1255" s="126"/>
      <c r="AB1255" s="126"/>
      <c r="AC1255" s="126"/>
      <c r="AD1255" s="126"/>
      <c r="AE1255" s="126"/>
      <c r="AF1255" s="126"/>
      <c r="AG1255" s="126"/>
      <c r="AH1255" s="126"/>
      <c r="AI1255" s="126"/>
      <c r="AJ1255" s="126"/>
      <c r="AK1255" s="126"/>
      <c r="AL1255" s="126"/>
      <c r="AM1255" s="127"/>
      <c r="BG1255" s="1" t="s">
        <v>347</v>
      </c>
      <c r="BH1255" s="1">
        <v>90</v>
      </c>
      <c r="BI1255" s="1" t="str">
        <f>"ITEM"&amp;BH1255&amp; BG1255 &amp;"="&amp; IF(TRIM($J1255)="","",$J1255)</f>
        <v>ITEM90#KBN3_7=</v>
      </c>
    </row>
    <row r="1256" spans="1:61" ht="9.75" hidden="1" customHeight="1">
      <c r="A1256" s="141"/>
      <c r="B1256" s="142"/>
      <c r="C1256" s="142"/>
      <c r="D1256" s="142"/>
      <c r="E1256" s="142"/>
      <c r="F1256" s="142"/>
      <c r="G1256" s="142"/>
      <c r="H1256" s="142"/>
      <c r="I1256" s="143"/>
      <c r="J1256" s="150"/>
      <c r="K1256" s="151"/>
      <c r="L1256" s="151"/>
      <c r="M1256" s="151"/>
      <c r="N1256" s="151"/>
      <c r="O1256" s="151"/>
      <c r="P1256" s="151"/>
      <c r="Q1256" s="151"/>
      <c r="R1256" s="151"/>
      <c r="S1256" s="151"/>
      <c r="T1256" s="151"/>
      <c r="U1256" s="151"/>
      <c r="V1256" s="151"/>
      <c r="W1256" s="151"/>
      <c r="X1256" s="151"/>
      <c r="Y1256" s="151"/>
      <c r="Z1256" s="151"/>
      <c r="AA1256" s="151"/>
      <c r="AB1256" s="151"/>
      <c r="AC1256" s="151"/>
      <c r="AD1256" s="151"/>
      <c r="AE1256" s="151"/>
      <c r="AF1256" s="151"/>
      <c r="AG1256" s="151"/>
      <c r="AH1256" s="151"/>
      <c r="AI1256" s="151"/>
      <c r="AJ1256" s="151"/>
      <c r="AK1256" s="151"/>
      <c r="AL1256" s="151"/>
      <c r="AM1256" s="152"/>
      <c r="BH1256" s="1" t="s">
        <v>28</v>
      </c>
    </row>
    <row r="1257" spans="1:61" ht="9.75" hidden="1" customHeight="1">
      <c r="A1257" s="123"/>
      <c r="B1257" s="124"/>
      <c r="C1257" s="124"/>
      <c r="D1257" s="124"/>
      <c r="E1257" s="124"/>
      <c r="F1257" s="124"/>
      <c r="G1257" s="124"/>
      <c r="H1257" s="124"/>
      <c r="I1257" s="125"/>
      <c r="J1257" s="137"/>
      <c r="K1257" s="128"/>
      <c r="L1257" s="128"/>
      <c r="M1257" s="128"/>
      <c r="N1257" s="128"/>
      <c r="O1257" s="128"/>
      <c r="P1257" s="128"/>
      <c r="Q1257" s="128"/>
      <c r="R1257" s="128"/>
      <c r="S1257" s="128"/>
      <c r="T1257" s="128"/>
      <c r="U1257" s="128"/>
      <c r="V1257" s="128"/>
      <c r="W1257" s="128"/>
      <c r="X1257" s="128"/>
      <c r="Y1257" s="128"/>
      <c r="Z1257" s="128"/>
      <c r="AA1257" s="128"/>
      <c r="AB1257" s="128"/>
      <c r="AC1257" s="128"/>
      <c r="AD1257" s="128"/>
      <c r="AE1257" s="128"/>
      <c r="AF1257" s="128"/>
      <c r="AG1257" s="128"/>
      <c r="AH1257" s="128"/>
      <c r="AI1257" s="128"/>
      <c r="AJ1257" s="128"/>
      <c r="AK1257" s="128"/>
      <c r="AL1257" s="128"/>
      <c r="AM1257" s="129"/>
      <c r="BH1257" s="1" t="s">
        <v>28</v>
      </c>
    </row>
    <row r="1258" spans="1:61" ht="9.75" hidden="1" customHeight="1">
      <c r="A1258" s="120" t="s">
        <v>325</v>
      </c>
      <c r="B1258" s="121"/>
      <c r="C1258" s="121"/>
      <c r="D1258" s="121"/>
      <c r="E1258" s="121"/>
      <c r="F1258" s="121"/>
      <c r="G1258" s="121"/>
      <c r="H1258" s="121"/>
      <c r="I1258" s="122"/>
      <c r="J1258" s="27"/>
      <c r="K1258" s="27"/>
      <c r="L1258" s="27"/>
      <c r="M1258" s="27"/>
      <c r="N1258" s="27"/>
      <c r="O1258" s="27"/>
      <c r="P1258" s="27"/>
      <c r="Q1258" s="27"/>
      <c r="R1258" s="27"/>
      <c r="S1258" s="27"/>
      <c r="T1258" s="27"/>
      <c r="U1258" s="27"/>
      <c r="V1258" s="27"/>
      <c r="W1258" s="27"/>
      <c r="X1258" s="27"/>
      <c r="Y1258" s="27"/>
      <c r="Z1258" s="27"/>
      <c r="AA1258" s="27"/>
      <c r="AB1258" s="27"/>
      <c r="AC1258" s="27"/>
      <c r="AD1258" s="27"/>
      <c r="AE1258" s="27"/>
      <c r="AF1258" s="27"/>
      <c r="AG1258" s="27"/>
      <c r="AH1258" s="27"/>
      <c r="AI1258" s="27"/>
      <c r="AJ1258" s="27"/>
      <c r="AK1258" s="27"/>
      <c r="AL1258" s="27"/>
      <c r="AM1258" s="27"/>
      <c r="BG1258" s="1" t="s">
        <v>347</v>
      </c>
      <c r="BH1258" s="1">
        <v>91</v>
      </c>
      <c r="BI1258" s="1" t="str">
        <f>"ITEM"&amp;BH1258&amp; BG1258 &amp;"="&amp; IF(TRIM($J1258)="","",$J1258)</f>
        <v>ITEM91#KBN3_7=</v>
      </c>
    </row>
    <row r="1259" spans="1:61" ht="9.75" hidden="1" customHeight="1">
      <c r="A1259" s="123"/>
      <c r="B1259" s="124"/>
      <c r="C1259" s="124"/>
      <c r="D1259" s="124"/>
      <c r="E1259" s="124"/>
      <c r="F1259" s="124"/>
      <c r="G1259" s="124"/>
      <c r="H1259" s="124"/>
      <c r="I1259" s="125"/>
      <c r="J1259" s="27"/>
      <c r="K1259" s="27"/>
      <c r="L1259" s="27"/>
      <c r="M1259" s="27"/>
      <c r="N1259" s="27"/>
      <c r="O1259" s="27"/>
      <c r="P1259" s="27"/>
      <c r="Q1259" s="27"/>
      <c r="R1259" s="27"/>
      <c r="S1259" s="27"/>
      <c r="T1259" s="27"/>
      <c r="U1259" s="27"/>
      <c r="V1259" s="27"/>
      <c r="W1259" s="27"/>
      <c r="X1259" s="27"/>
      <c r="Y1259" s="27"/>
      <c r="Z1259" s="27"/>
      <c r="AA1259" s="27"/>
      <c r="AB1259" s="27"/>
      <c r="AC1259" s="27"/>
      <c r="AD1259" s="27"/>
      <c r="AE1259" s="27"/>
      <c r="AF1259" s="27"/>
      <c r="AG1259" s="27"/>
      <c r="AH1259" s="27"/>
      <c r="AI1259" s="27"/>
      <c r="AJ1259" s="27"/>
      <c r="AK1259" s="27"/>
      <c r="AL1259" s="27"/>
      <c r="AM1259" s="27"/>
    </row>
    <row r="1260" spans="1:61" ht="9.75" hidden="1" customHeight="1">
      <c r="A1260" s="120" t="s">
        <v>326</v>
      </c>
      <c r="B1260" s="121"/>
      <c r="C1260" s="121"/>
      <c r="D1260" s="121"/>
      <c r="E1260" s="121"/>
      <c r="F1260" s="121"/>
      <c r="G1260" s="121"/>
      <c r="H1260" s="121"/>
      <c r="I1260" s="122"/>
      <c r="J1260" s="158"/>
      <c r="K1260" s="154"/>
      <c r="L1260" s="154"/>
      <c r="M1260" s="154"/>
      <c r="N1260" s="154"/>
      <c r="O1260" s="154"/>
      <c r="P1260" s="154"/>
      <c r="Q1260" s="154"/>
      <c r="R1260" s="154"/>
      <c r="S1260" s="154"/>
      <c r="T1260" s="154"/>
      <c r="U1260" s="154"/>
      <c r="V1260" s="154" t="s">
        <v>36</v>
      </c>
      <c r="W1260" s="154"/>
      <c r="X1260" s="154"/>
      <c r="Y1260" s="154"/>
      <c r="Z1260" s="154"/>
      <c r="AA1260" s="154"/>
      <c r="AB1260" s="154"/>
      <c r="AC1260" s="154"/>
      <c r="AD1260" s="154"/>
      <c r="AE1260" s="154"/>
      <c r="AF1260" s="154"/>
      <c r="AG1260" s="154"/>
      <c r="AH1260" s="154"/>
      <c r="AI1260" s="154"/>
      <c r="AJ1260" s="154"/>
      <c r="AK1260" s="154"/>
      <c r="AL1260" s="154"/>
      <c r="AM1260" s="155"/>
      <c r="BE1260" s="1" t="str">
        <f ca="1">MID(CELL("address",$CB$2),2,2)</f>
        <v>CB</v>
      </c>
      <c r="BF1260" s="1" t="str">
        <f>IF(TRIM($K1262)="","",IF(ISERROR(MATCH($K1262,$CB$3:$CB$7,0)),"INPUT_ERROR",MATCH($K1262,$CB$3:$CB$7,0)))</f>
        <v/>
      </c>
      <c r="BG1260" s="1" t="s">
        <v>347</v>
      </c>
      <c r="BH1260" s="1">
        <v>92</v>
      </c>
      <c r="BI1260" s="1" t="str">
        <f>"ITEM"&amp;BH1260&amp; BG1260 &amp;"="&amp; BF1260</f>
        <v>ITEM92#KBN3_7=</v>
      </c>
    </row>
    <row r="1261" spans="1:61" ht="9.75" hidden="1" customHeight="1">
      <c r="A1261" s="141"/>
      <c r="B1261" s="142"/>
      <c r="C1261" s="142"/>
      <c r="D1261" s="142"/>
      <c r="E1261" s="142"/>
      <c r="F1261" s="142"/>
      <c r="G1261" s="142"/>
      <c r="H1261" s="142"/>
      <c r="I1261" s="143"/>
      <c r="J1261" s="189"/>
      <c r="K1261" s="82"/>
      <c r="L1261" s="82"/>
      <c r="M1261" s="82"/>
      <c r="N1261" s="82"/>
      <c r="O1261" s="82"/>
      <c r="P1261" s="82"/>
      <c r="Q1261" s="82"/>
      <c r="R1261" s="82"/>
      <c r="S1261" s="82"/>
      <c r="T1261" s="82"/>
      <c r="U1261" s="82"/>
      <c r="V1261" s="82" t="s">
        <v>163</v>
      </c>
      <c r="W1261" s="82"/>
      <c r="X1261" s="82"/>
      <c r="Y1261" s="82"/>
      <c r="Z1261" s="82"/>
      <c r="AA1261" s="82"/>
      <c r="AB1261" s="82"/>
      <c r="AC1261" s="82"/>
      <c r="AD1261" s="82"/>
      <c r="AE1261" s="82"/>
      <c r="AF1261" s="82"/>
      <c r="AG1261" s="82"/>
      <c r="AH1261" s="82"/>
      <c r="AI1261" s="82"/>
      <c r="AJ1261" s="82"/>
      <c r="AK1261" s="82"/>
      <c r="AL1261" s="82"/>
      <c r="AM1261" s="138"/>
      <c r="BH1261" s="1" t="s">
        <v>28</v>
      </c>
    </row>
    <row r="1262" spans="1:61" ht="9.75" hidden="1" customHeight="1">
      <c r="A1262" s="141"/>
      <c r="B1262" s="142"/>
      <c r="C1262" s="142"/>
      <c r="D1262" s="142"/>
      <c r="E1262" s="142"/>
      <c r="F1262" s="142"/>
      <c r="G1262" s="142"/>
      <c r="H1262" s="142"/>
      <c r="I1262" s="143"/>
      <c r="J1262" s="144" t="s">
        <v>37</v>
      </c>
      <c r="K1262" s="145"/>
      <c r="L1262" s="145"/>
      <c r="M1262" s="145"/>
      <c r="N1262" s="145"/>
      <c r="O1262" s="145"/>
      <c r="P1262" s="145"/>
      <c r="Q1262" s="145"/>
      <c r="R1262" s="145"/>
      <c r="S1262" s="145"/>
      <c r="T1262" s="82" t="s">
        <v>38</v>
      </c>
      <c r="U1262" s="82"/>
      <c r="V1262" s="82" t="s">
        <v>253</v>
      </c>
      <c r="W1262" s="82"/>
      <c r="X1262" s="82"/>
      <c r="Y1262" s="82"/>
      <c r="Z1262" s="82"/>
      <c r="AA1262" s="82"/>
      <c r="AB1262" s="82"/>
      <c r="AC1262" s="82"/>
      <c r="AD1262" s="82"/>
      <c r="AE1262" s="82"/>
      <c r="AF1262" s="82"/>
      <c r="AG1262" s="82"/>
      <c r="AH1262" s="82"/>
      <c r="AI1262" s="82"/>
      <c r="AJ1262" s="82"/>
      <c r="AK1262" s="82"/>
      <c r="AL1262" s="82"/>
      <c r="AM1262" s="138"/>
      <c r="BH1262" s="1" t="s">
        <v>28</v>
      </c>
    </row>
    <row r="1263" spans="1:61" ht="9.75" hidden="1" customHeight="1">
      <c r="A1263" s="141"/>
      <c r="B1263" s="142"/>
      <c r="C1263" s="142"/>
      <c r="D1263" s="142"/>
      <c r="E1263" s="142"/>
      <c r="F1263" s="142"/>
      <c r="G1263" s="142"/>
      <c r="H1263" s="142"/>
      <c r="I1263" s="143"/>
      <c r="J1263" s="144"/>
      <c r="K1263" s="145"/>
      <c r="L1263" s="145"/>
      <c r="M1263" s="145"/>
      <c r="N1263" s="145"/>
      <c r="O1263" s="145"/>
      <c r="P1263" s="145"/>
      <c r="Q1263" s="145"/>
      <c r="R1263" s="145"/>
      <c r="S1263" s="145"/>
      <c r="T1263" s="82"/>
      <c r="U1263" s="82"/>
      <c r="V1263" s="82" t="s">
        <v>327</v>
      </c>
      <c r="W1263" s="82"/>
      <c r="X1263" s="82"/>
      <c r="Y1263" s="82"/>
      <c r="Z1263" s="82"/>
      <c r="AA1263" s="82"/>
      <c r="AB1263" s="82"/>
      <c r="AC1263" s="82"/>
      <c r="AD1263" s="82"/>
      <c r="AE1263" s="82"/>
      <c r="AF1263" s="82"/>
      <c r="AG1263" s="82"/>
      <c r="AH1263" s="82"/>
      <c r="AI1263" s="82"/>
      <c r="AJ1263" s="82"/>
      <c r="AK1263" s="82"/>
      <c r="AL1263" s="82"/>
      <c r="AM1263" s="138"/>
      <c r="BH1263" s="1" t="s">
        <v>28</v>
      </c>
    </row>
    <row r="1264" spans="1:61" ht="9.75" hidden="1" customHeight="1">
      <c r="A1264" s="141"/>
      <c r="B1264" s="142"/>
      <c r="C1264" s="142"/>
      <c r="D1264" s="142"/>
      <c r="E1264" s="142"/>
      <c r="F1264" s="142"/>
      <c r="G1264" s="142"/>
      <c r="H1264" s="142"/>
      <c r="I1264" s="143"/>
      <c r="J1264" s="189"/>
      <c r="K1264" s="82"/>
      <c r="L1264" s="82"/>
      <c r="M1264" s="82"/>
      <c r="N1264" s="82"/>
      <c r="O1264" s="82"/>
      <c r="P1264" s="82"/>
      <c r="Q1264" s="82"/>
      <c r="R1264" s="82"/>
      <c r="S1264" s="82"/>
      <c r="T1264" s="82"/>
      <c r="U1264" s="82"/>
      <c r="V1264" s="82" t="s">
        <v>166</v>
      </c>
      <c r="W1264" s="82"/>
      <c r="X1264" s="82"/>
      <c r="Y1264" s="82"/>
      <c r="Z1264" s="82"/>
      <c r="AA1264" s="82"/>
      <c r="AB1264" s="82"/>
      <c r="AC1264" s="82"/>
      <c r="AD1264" s="82"/>
      <c r="AE1264" s="82"/>
      <c r="AF1264" s="82"/>
      <c r="AG1264" s="82"/>
      <c r="AH1264" s="82"/>
      <c r="AI1264" s="82"/>
      <c r="AJ1264" s="82"/>
      <c r="AK1264" s="82"/>
      <c r="AL1264" s="82"/>
      <c r="AM1264" s="138"/>
      <c r="BH1264" s="1" t="s">
        <v>28</v>
      </c>
    </row>
    <row r="1265" spans="1:61" ht="9.75" hidden="1" customHeight="1">
      <c r="A1265" s="141"/>
      <c r="B1265" s="142"/>
      <c r="C1265" s="142"/>
      <c r="D1265" s="142"/>
      <c r="E1265" s="142"/>
      <c r="F1265" s="142"/>
      <c r="G1265" s="142"/>
      <c r="H1265" s="142"/>
      <c r="I1265" s="143"/>
      <c r="J1265" s="157"/>
      <c r="K1265" s="98"/>
      <c r="L1265" s="98"/>
      <c r="M1265" s="98"/>
      <c r="N1265" s="98"/>
      <c r="O1265" s="98"/>
      <c r="P1265" s="98"/>
      <c r="Q1265" s="98"/>
      <c r="R1265" s="98"/>
      <c r="S1265" s="98"/>
      <c r="T1265" s="98"/>
      <c r="U1265" s="98"/>
      <c r="V1265" s="98" t="s">
        <v>256</v>
      </c>
      <c r="W1265" s="98"/>
      <c r="X1265" s="98"/>
      <c r="Y1265" s="98"/>
      <c r="Z1265" s="98"/>
      <c r="AA1265" s="98"/>
      <c r="AB1265" s="98"/>
      <c r="AC1265" s="98"/>
      <c r="AD1265" s="98"/>
      <c r="AE1265" s="98"/>
      <c r="AF1265" s="98"/>
      <c r="AG1265" s="98"/>
      <c r="AH1265" s="98"/>
      <c r="AI1265" s="98"/>
      <c r="AJ1265" s="98"/>
      <c r="AK1265" s="98"/>
      <c r="AL1265" s="98"/>
      <c r="AM1265" s="156"/>
      <c r="BH1265" s="1" t="s">
        <v>28</v>
      </c>
    </row>
    <row r="1266" spans="1:61" ht="9.75" hidden="1" customHeight="1">
      <c r="A1266" s="120" t="s">
        <v>328</v>
      </c>
      <c r="B1266" s="121"/>
      <c r="C1266" s="121"/>
      <c r="D1266" s="121"/>
      <c r="E1266" s="121"/>
      <c r="F1266" s="121"/>
      <c r="G1266" s="121"/>
      <c r="H1266" s="121"/>
      <c r="I1266" s="122"/>
      <c r="J1266" s="136"/>
      <c r="K1266" s="126"/>
      <c r="L1266" s="126"/>
      <c r="M1266" s="126"/>
      <c r="N1266" s="126"/>
      <c r="O1266" s="126"/>
      <c r="P1266" s="126"/>
      <c r="Q1266" s="126"/>
      <c r="R1266" s="126"/>
      <c r="S1266" s="126"/>
      <c r="T1266" s="126"/>
      <c r="U1266" s="126"/>
      <c r="V1266" s="126"/>
      <c r="W1266" s="126"/>
      <c r="X1266" s="126"/>
      <c r="Y1266" s="126"/>
      <c r="Z1266" s="126"/>
      <c r="AA1266" s="126"/>
      <c r="AB1266" s="126"/>
      <c r="AC1266" s="126"/>
      <c r="AD1266" s="126"/>
      <c r="AE1266" s="126"/>
      <c r="AF1266" s="126"/>
      <c r="AG1266" s="126"/>
      <c r="AH1266" s="126"/>
      <c r="AI1266" s="126"/>
      <c r="AJ1266" s="126"/>
      <c r="AK1266" s="126"/>
      <c r="AL1266" s="126"/>
      <c r="AM1266" s="127"/>
      <c r="BG1266" s="1" t="s">
        <v>347</v>
      </c>
      <c r="BH1266" s="1">
        <v>93</v>
      </c>
      <c r="BI1266" s="1" t="str">
        <f>"ITEM"&amp;BH1266&amp; BG1266 &amp;"="&amp; IF(TRIM($J1266)="","",$J1266)</f>
        <v>ITEM93#KBN3_7=</v>
      </c>
    </row>
    <row r="1267" spans="1:61" ht="9.75" hidden="1" customHeight="1">
      <c r="A1267" s="141"/>
      <c r="B1267" s="142"/>
      <c r="C1267" s="142"/>
      <c r="D1267" s="142"/>
      <c r="E1267" s="142"/>
      <c r="F1267" s="142"/>
      <c r="G1267" s="142"/>
      <c r="H1267" s="142"/>
      <c r="I1267" s="143"/>
      <c r="J1267" s="150"/>
      <c r="K1267" s="151"/>
      <c r="L1267" s="151"/>
      <c r="M1267" s="151"/>
      <c r="N1267" s="151"/>
      <c r="O1267" s="151"/>
      <c r="P1267" s="151"/>
      <c r="Q1267" s="151"/>
      <c r="R1267" s="151"/>
      <c r="S1267" s="151"/>
      <c r="T1267" s="151"/>
      <c r="U1267" s="151"/>
      <c r="V1267" s="151"/>
      <c r="W1267" s="151"/>
      <c r="X1267" s="151"/>
      <c r="Y1267" s="151"/>
      <c r="Z1267" s="151"/>
      <c r="AA1267" s="151"/>
      <c r="AB1267" s="151"/>
      <c r="AC1267" s="151"/>
      <c r="AD1267" s="151"/>
      <c r="AE1267" s="151"/>
      <c r="AF1267" s="151"/>
      <c r="AG1267" s="151"/>
      <c r="AH1267" s="151"/>
      <c r="AI1267" s="151"/>
      <c r="AJ1267" s="151"/>
      <c r="AK1267" s="151"/>
      <c r="AL1267" s="151"/>
      <c r="AM1267" s="152"/>
    </row>
    <row r="1268" spans="1:61" ht="9.75" hidden="1" customHeight="1">
      <c r="A1268" s="123"/>
      <c r="B1268" s="124"/>
      <c r="C1268" s="124"/>
      <c r="D1268" s="124"/>
      <c r="E1268" s="124"/>
      <c r="F1268" s="124"/>
      <c r="G1268" s="124"/>
      <c r="H1268" s="124"/>
      <c r="I1268" s="125"/>
      <c r="J1268" s="150"/>
      <c r="K1268" s="151"/>
      <c r="L1268" s="151"/>
      <c r="M1268" s="151"/>
      <c r="N1268" s="151"/>
      <c r="O1268" s="151"/>
      <c r="P1268" s="151"/>
      <c r="Q1268" s="151"/>
      <c r="R1268" s="151"/>
      <c r="S1268" s="151"/>
      <c r="T1268" s="151"/>
      <c r="U1268" s="151"/>
      <c r="V1268" s="151"/>
      <c r="W1268" s="151"/>
      <c r="X1268" s="151"/>
      <c r="Y1268" s="151"/>
      <c r="Z1268" s="151"/>
      <c r="AA1268" s="151"/>
      <c r="AB1268" s="151"/>
      <c r="AC1268" s="151"/>
      <c r="AD1268" s="151"/>
      <c r="AE1268" s="151"/>
      <c r="AF1268" s="151"/>
      <c r="AG1268" s="151"/>
      <c r="AH1268" s="151"/>
      <c r="AI1268" s="151"/>
      <c r="AJ1268" s="151"/>
      <c r="AK1268" s="151"/>
      <c r="AL1268" s="151"/>
      <c r="AM1268" s="152"/>
    </row>
    <row r="1269" spans="1:61" ht="9.75" hidden="1" customHeight="1">
      <c r="A1269" s="120" t="s">
        <v>329</v>
      </c>
      <c r="B1269" s="121"/>
      <c r="C1269" s="121"/>
      <c r="D1269" s="121"/>
      <c r="E1269" s="121"/>
      <c r="F1269" s="121"/>
      <c r="G1269" s="121"/>
      <c r="H1269" s="121"/>
      <c r="I1269" s="122"/>
      <c r="J1269" s="216" t="s">
        <v>37</v>
      </c>
      <c r="K1269" s="217"/>
      <c r="L1269" s="154" t="s">
        <v>53</v>
      </c>
      <c r="M1269" s="154"/>
      <c r="N1269" s="154"/>
      <c r="O1269" s="154"/>
      <c r="P1269" s="154"/>
      <c r="Q1269" s="154"/>
      <c r="R1269" s="154"/>
      <c r="S1269" s="154"/>
      <c r="T1269" s="154"/>
      <c r="U1269" s="154"/>
      <c r="V1269" s="154"/>
      <c r="W1269" s="154"/>
      <c r="X1269" s="221" t="s">
        <v>37</v>
      </c>
      <c r="Y1269" s="217"/>
      <c r="Z1269" s="154" t="s">
        <v>330</v>
      </c>
      <c r="AA1269" s="154"/>
      <c r="AB1269" s="154"/>
      <c r="AC1269" s="154"/>
      <c r="AD1269" s="154"/>
      <c r="AE1269" s="154"/>
      <c r="AF1269" s="154"/>
      <c r="AG1269" s="154"/>
      <c r="AH1269" s="154"/>
      <c r="AI1269" s="154"/>
      <c r="AJ1269" s="154"/>
      <c r="AK1269" s="154"/>
      <c r="AL1269" s="154"/>
      <c r="AM1269" s="155"/>
      <c r="BF1269" s="1" t="b">
        <f>IF($K1269="○",TRUE,IF($K1269="",FALSE,"INPUT_ERROR"))</f>
        <v>0</v>
      </c>
      <c r="BG1269" s="1" t="s">
        <v>347</v>
      </c>
      <c r="BH1269" s="1">
        <v>94</v>
      </c>
      <c r="BI1269" s="1" t="str">
        <f t="shared" ref="BI1269:BI1275" si="28">"ITEM"&amp;BH1269&amp; BG1269 &amp;"="&amp; BF1269</f>
        <v>ITEM94#KBN3_7=FALSE</v>
      </c>
    </row>
    <row r="1270" spans="1:61" ht="9.75" hidden="1" customHeight="1">
      <c r="A1270" s="141"/>
      <c r="B1270" s="142"/>
      <c r="C1270" s="142"/>
      <c r="D1270" s="142"/>
      <c r="E1270" s="142"/>
      <c r="F1270" s="142"/>
      <c r="G1270" s="142"/>
      <c r="H1270" s="142"/>
      <c r="I1270" s="143"/>
      <c r="J1270" s="144"/>
      <c r="K1270" s="159"/>
      <c r="L1270" s="82"/>
      <c r="M1270" s="82"/>
      <c r="N1270" s="82"/>
      <c r="O1270" s="82"/>
      <c r="P1270" s="82"/>
      <c r="Q1270" s="82"/>
      <c r="R1270" s="82"/>
      <c r="S1270" s="82"/>
      <c r="T1270" s="82"/>
      <c r="U1270" s="82"/>
      <c r="V1270" s="82"/>
      <c r="W1270" s="82"/>
      <c r="X1270" s="160"/>
      <c r="Y1270" s="159"/>
      <c r="Z1270" s="82"/>
      <c r="AA1270" s="82"/>
      <c r="AB1270" s="82"/>
      <c r="AC1270" s="82"/>
      <c r="AD1270" s="82"/>
      <c r="AE1270" s="82"/>
      <c r="AF1270" s="82"/>
      <c r="AG1270" s="82"/>
      <c r="AH1270" s="82"/>
      <c r="AI1270" s="82"/>
      <c r="AJ1270" s="82"/>
      <c r="AK1270" s="82"/>
      <c r="AL1270" s="82"/>
      <c r="AM1270" s="138"/>
      <c r="BF1270" s="1" t="b">
        <f>IF($Y1269="○",TRUE,IF($Y1269="",FALSE,"INPUT_ERROR"))</f>
        <v>0</v>
      </c>
      <c r="BG1270" s="1" t="s">
        <v>347</v>
      </c>
      <c r="BH1270" s="1">
        <v>95</v>
      </c>
      <c r="BI1270" s="1" t="str">
        <f t="shared" si="28"/>
        <v>ITEM95#KBN3_7=FALSE</v>
      </c>
    </row>
    <row r="1271" spans="1:61" ht="9.75" hidden="1" customHeight="1">
      <c r="A1271" s="141"/>
      <c r="B1271" s="142"/>
      <c r="C1271" s="142"/>
      <c r="D1271" s="142"/>
      <c r="E1271" s="142"/>
      <c r="F1271" s="142"/>
      <c r="G1271" s="142"/>
      <c r="H1271" s="142"/>
      <c r="I1271" s="143"/>
      <c r="J1271" s="144" t="s">
        <v>37</v>
      </c>
      <c r="K1271" s="159"/>
      <c r="L1271" s="82" t="s">
        <v>331</v>
      </c>
      <c r="M1271" s="82"/>
      <c r="N1271" s="82"/>
      <c r="O1271" s="82"/>
      <c r="P1271" s="82"/>
      <c r="Q1271" s="82"/>
      <c r="R1271" s="82"/>
      <c r="S1271" s="82"/>
      <c r="T1271" s="82"/>
      <c r="U1271" s="82"/>
      <c r="V1271" s="82"/>
      <c r="W1271" s="82"/>
      <c r="X1271" s="160" t="s">
        <v>37</v>
      </c>
      <c r="Y1271" s="159"/>
      <c r="Z1271" s="82" t="s">
        <v>264</v>
      </c>
      <c r="AA1271" s="82"/>
      <c r="AB1271" s="82"/>
      <c r="AC1271" s="82"/>
      <c r="AD1271" s="82"/>
      <c r="AE1271" s="82"/>
      <c r="AF1271" s="82"/>
      <c r="AG1271" s="82"/>
      <c r="AH1271" s="82"/>
      <c r="AI1271" s="82"/>
      <c r="AJ1271" s="82"/>
      <c r="AK1271" s="82"/>
      <c r="AL1271" s="82"/>
      <c r="AM1271" s="138"/>
      <c r="BF1271" s="1" t="b">
        <f>IF($K1271="○",TRUE,IF($K1271="",FALSE,"INPUT_ERROR"))</f>
        <v>0</v>
      </c>
      <c r="BG1271" s="1" t="s">
        <v>347</v>
      </c>
      <c r="BH1271" s="1">
        <v>96</v>
      </c>
      <c r="BI1271" s="1" t="str">
        <f t="shared" si="28"/>
        <v>ITEM96#KBN3_7=FALSE</v>
      </c>
    </row>
    <row r="1272" spans="1:61" ht="9.75" hidden="1" customHeight="1">
      <c r="A1272" s="141"/>
      <c r="B1272" s="142"/>
      <c r="C1272" s="142"/>
      <c r="D1272" s="142"/>
      <c r="E1272" s="142"/>
      <c r="F1272" s="142"/>
      <c r="G1272" s="142"/>
      <c r="H1272" s="142"/>
      <c r="I1272" s="143"/>
      <c r="J1272" s="144"/>
      <c r="K1272" s="159"/>
      <c r="L1272" s="82"/>
      <c r="M1272" s="82"/>
      <c r="N1272" s="82"/>
      <c r="O1272" s="82"/>
      <c r="P1272" s="82"/>
      <c r="Q1272" s="82"/>
      <c r="R1272" s="82"/>
      <c r="S1272" s="82"/>
      <c r="T1272" s="82"/>
      <c r="U1272" s="82"/>
      <c r="V1272" s="82"/>
      <c r="W1272" s="82"/>
      <c r="X1272" s="160"/>
      <c r="Y1272" s="159"/>
      <c r="Z1272" s="82"/>
      <c r="AA1272" s="82"/>
      <c r="AB1272" s="82"/>
      <c r="AC1272" s="82"/>
      <c r="AD1272" s="82"/>
      <c r="AE1272" s="82"/>
      <c r="AF1272" s="82"/>
      <c r="AG1272" s="82"/>
      <c r="AH1272" s="82"/>
      <c r="AI1272" s="82"/>
      <c r="AJ1272" s="82"/>
      <c r="AK1272" s="82"/>
      <c r="AL1272" s="82"/>
      <c r="AM1272" s="138"/>
      <c r="BF1272" s="1" t="b">
        <f>IF($Y1271="○",TRUE,IF($Y1271="",FALSE,"INPUT_ERROR"))</f>
        <v>0</v>
      </c>
      <c r="BG1272" s="1" t="s">
        <v>347</v>
      </c>
      <c r="BH1272" s="1">
        <v>97</v>
      </c>
      <c r="BI1272" s="1" t="str">
        <f t="shared" si="28"/>
        <v>ITEM97#KBN3_7=FALSE</v>
      </c>
    </row>
    <row r="1273" spans="1:61" ht="9.75" hidden="1" customHeight="1">
      <c r="A1273" s="141"/>
      <c r="B1273" s="142"/>
      <c r="C1273" s="142"/>
      <c r="D1273" s="142"/>
      <c r="E1273" s="142"/>
      <c r="F1273" s="142"/>
      <c r="G1273" s="142"/>
      <c r="H1273" s="142"/>
      <c r="I1273" s="143"/>
      <c r="J1273" s="144" t="s">
        <v>37</v>
      </c>
      <c r="K1273" s="159"/>
      <c r="L1273" s="82" t="s">
        <v>214</v>
      </c>
      <c r="M1273" s="82"/>
      <c r="N1273" s="82"/>
      <c r="O1273" s="82"/>
      <c r="P1273" s="82"/>
      <c r="Q1273" s="82"/>
      <c r="R1273" s="82"/>
      <c r="S1273" s="82"/>
      <c r="T1273" s="82"/>
      <c r="U1273" s="82"/>
      <c r="V1273" s="82"/>
      <c r="W1273" s="82"/>
      <c r="X1273" s="160" t="s">
        <v>37</v>
      </c>
      <c r="Y1273" s="159"/>
      <c r="Z1273" s="82" t="s">
        <v>332</v>
      </c>
      <c r="AA1273" s="82"/>
      <c r="AB1273" s="82"/>
      <c r="AC1273" s="82"/>
      <c r="AD1273" s="82"/>
      <c r="AE1273" s="82"/>
      <c r="AF1273" s="82"/>
      <c r="AG1273" s="82"/>
      <c r="AH1273" s="82"/>
      <c r="AI1273" s="82"/>
      <c r="AJ1273" s="82"/>
      <c r="AK1273" s="82"/>
      <c r="AL1273" s="82"/>
      <c r="AM1273" s="138"/>
      <c r="BF1273" s="1" t="b">
        <f>IF($K1273="○",TRUE,IF($K1273="",FALSE,"INPUT_ERROR"))</f>
        <v>0</v>
      </c>
      <c r="BG1273" s="1" t="s">
        <v>347</v>
      </c>
      <c r="BH1273" s="1">
        <v>98</v>
      </c>
      <c r="BI1273" s="1" t="str">
        <f t="shared" si="28"/>
        <v>ITEM98#KBN3_7=FALSE</v>
      </c>
    </row>
    <row r="1274" spans="1:61" ht="9.75" hidden="1" customHeight="1">
      <c r="A1274" s="141"/>
      <c r="B1274" s="142"/>
      <c r="C1274" s="142"/>
      <c r="D1274" s="142"/>
      <c r="E1274" s="142"/>
      <c r="F1274" s="142"/>
      <c r="G1274" s="142"/>
      <c r="H1274" s="142"/>
      <c r="I1274" s="143"/>
      <c r="J1274" s="144"/>
      <c r="K1274" s="159"/>
      <c r="L1274" s="82"/>
      <c r="M1274" s="82"/>
      <c r="N1274" s="82"/>
      <c r="O1274" s="82"/>
      <c r="P1274" s="82"/>
      <c r="Q1274" s="82"/>
      <c r="R1274" s="82"/>
      <c r="S1274" s="82"/>
      <c r="T1274" s="82"/>
      <c r="U1274" s="82"/>
      <c r="V1274" s="82"/>
      <c r="W1274" s="82"/>
      <c r="X1274" s="160"/>
      <c r="Y1274" s="159"/>
      <c r="Z1274" s="82"/>
      <c r="AA1274" s="82"/>
      <c r="AB1274" s="82"/>
      <c r="AC1274" s="82"/>
      <c r="AD1274" s="82"/>
      <c r="AE1274" s="82"/>
      <c r="AF1274" s="82"/>
      <c r="AG1274" s="82"/>
      <c r="AH1274" s="82"/>
      <c r="AI1274" s="82"/>
      <c r="AJ1274" s="82"/>
      <c r="AK1274" s="82"/>
      <c r="AL1274" s="82"/>
      <c r="AM1274" s="138"/>
      <c r="BF1274" s="1" t="b">
        <f>IF($Y1273="○",TRUE,IF($Y1273="",FALSE,"INPUT_ERROR"))</f>
        <v>0</v>
      </c>
      <c r="BG1274" s="1" t="s">
        <v>347</v>
      </c>
      <c r="BH1274" s="1">
        <v>99</v>
      </c>
      <c r="BI1274" s="1" t="str">
        <f t="shared" si="28"/>
        <v>ITEM99#KBN3_7=FALSE</v>
      </c>
    </row>
    <row r="1275" spans="1:61" ht="9.75" hidden="1" customHeight="1">
      <c r="A1275" s="141"/>
      <c r="B1275" s="142"/>
      <c r="C1275" s="142"/>
      <c r="D1275" s="142"/>
      <c r="E1275" s="142"/>
      <c r="F1275" s="142"/>
      <c r="G1275" s="142"/>
      <c r="H1275" s="142"/>
      <c r="I1275" s="143"/>
      <c r="J1275" s="144" t="s">
        <v>37</v>
      </c>
      <c r="K1275" s="159"/>
      <c r="L1275" s="82" t="s">
        <v>59</v>
      </c>
      <c r="M1275" s="82"/>
      <c r="N1275" s="82"/>
      <c r="O1275" s="160" t="s">
        <v>60</v>
      </c>
      <c r="P1275" s="151"/>
      <c r="Q1275" s="151"/>
      <c r="R1275" s="151"/>
      <c r="S1275" s="151"/>
      <c r="T1275" s="151"/>
      <c r="U1275" s="151"/>
      <c r="V1275" s="151"/>
      <c r="W1275" s="151"/>
      <c r="X1275" s="151"/>
      <c r="Y1275" s="151"/>
      <c r="Z1275" s="151"/>
      <c r="AA1275" s="151"/>
      <c r="AB1275" s="151"/>
      <c r="AC1275" s="151"/>
      <c r="AD1275" s="151"/>
      <c r="AE1275" s="151"/>
      <c r="AF1275" s="151"/>
      <c r="AG1275" s="151"/>
      <c r="AH1275" s="151"/>
      <c r="AI1275" s="151"/>
      <c r="AJ1275" s="151"/>
      <c r="AK1275" s="151"/>
      <c r="AL1275" s="82" t="s">
        <v>198</v>
      </c>
      <c r="AM1275" s="138"/>
      <c r="BF1275" s="1" t="b">
        <f>IF($K1275="○",TRUE,IF($K1275="",FALSE,"INPUT_ERROR"))</f>
        <v>0</v>
      </c>
      <c r="BG1275" s="1" t="s">
        <v>347</v>
      </c>
      <c r="BH1275" s="1">
        <v>100</v>
      </c>
      <c r="BI1275" s="1" t="str">
        <f t="shared" si="28"/>
        <v>ITEM100#KBN3_7=FALSE</v>
      </c>
    </row>
    <row r="1276" spans="1:61" ht="9.75" hidden="1" customHeight="1">
      <c r="A1276" s="141"/>
      <c r="B1276" s="142"/>
      <c r="C1276" s="142"/>
      <c r="D1276" s="142"/>
      <c r="E1276" s="142"/>
      <c r="F1276" s="142"/>
      <c r="G1276" s="142"/>
      <c r="H1276" s="142"/>
      <c r="I1276" s="143"/>
      <c r="J1276" s="161"/>
      <c r="K1276" s="162"/>
      <c r="L1276" s="98"/>
      <c r="M1276" s="98"/>
      <c r="N1276" s="98"/>
      <c r="O1276" s="163"/>
      <c r="P1276" s="128"/>
      <c r="Q1276" s="128"/>
      <c r="R1276" s="128"/>
      <c r="S1276" s="128"/>
      <c r="T1276" s="128"/>
      <c r="U1276" s="128"/>
      <c r="V1276" s="128"/>
      <c r="W1276" s="128"/>
      <c r="X1276" s="128"/>
      <c r="Y1276" s="128"/>
      <c r="Z1276" s="128"/>
      <c r="AA1276" s="128"/>
      <c r="AB1276" s="128"/>
      <c r="AC1276" s="128"/>
      <c r="AD1276" s="128"/>
      <c r="AE1276" s="128"/>
      <c r="AF1276" s="128"/>
      <c r="AG1276" s="128"/>
      <c r="AH1276" s="128"/>
      <c r="AI1276" s="128"/>
      <c r="AJ1276" s="128"/>
      <c r="AK1276" s="128"/>
      <c r="AL1276" s="98"/>
      <c r="AM1276" s="156"/>
      <c r="BG1276" s="1" t="s">
        <v>347</v>
      </c>
      <c r="BH1276" s="1">
        <v>101</v>
      </c>
      <c r="BI1276" s="1" t="str">
        <f>"ITEM"&amp;BH1276&amp; BG1276 &amp;"="&amp;IF(TRIM($P1275)="","",$P1275)</f>
        <v>ITEM101#KBN3_7=</v>
      </c>
    </row>
    <row r="1277" spans="1:61" ht="9.75" hidden="1" customHeight="1">
      <c r="A1277" s="120" t="s">
        <v>333</v>
      </c>
      <c r="B1277" s="121"/>
      <c r="C1277" s="121"/>
      <c r="D1277" s="121"/>
      <c r="E1277" s="121"/>
      <c r="F1277" s="121"/>
      <c r="G1277" s="121"/>
      <c r="H1277" s="121"/>
      <c r="I1277" s="122"/>
      <c r="J1277" s="260"/>
      <c r="K1277" s="260"/>
      <c r="L1277" s="260"/>
      <c r="M1277" s="260"/>
      <c r="N1277" s="260"/>
      <c r="O1277" s="260"/>
      <c r="P1277" s="260"/>
      <c r="Q1277" s="260"/>
      <c r="R1277" s="260"/>
      <c r="S1277" s="260"/>
      <c r="T1277" s="260"/>
      <c r="U1277" s="260"/>
      <c r="V1277" s="260"/>
      <c r="W1277" s="260"/>
      <c r="X1277" s="260"/>
      <c r="Y1277" s="260"/>
      <c r="Z1277" s="260"/>
      <c r="AA1277" s="260"/>
      <c r="AB1277" s="260"/>
      <c r="AC1277" s="260"/>
      <c r="AD1277" s="260"/>
      <c r="AE1277" s="260"/>
      <c r="AF1277" s="260"/>
      <c r="AG1277" s="260"/>
      <c r="AH1277" s="260"/>
      <c r="AI1277" s="260"/>
      <c r="AJ1277" s="260"/>
      <c r="AK1277" s="260"/>
      <c r="AL1277" s="260"/>
      <c r="AM1277" s="260"/>
      <c r="BG1277" s="1" t="s">
        <v>347</v>
      </c>
      <c r="BH1277" s="1">
        <v>102</v>
      </c>
      <c r="BI1277" s="1" t="str">
        <f>"ITEM"&amp;BH1277&amp; BG1277 &amp;"="&amp; IF(TRIM($J1277)="","",$J1277)</f>
        <v>ITEM102#KBN3_7=</v>
      </c>
    </row>
    <row r="1278" spans="1:61" ht="9.75" hidden="1" customHeight="1">
      <c r="A1278" s="141"/>
      <c r="B1278" s="142"/>
      <c r="C1278" s="142"/>
      <c r="D1278" s="142"/>
      <c r="E1278" s="142"/>
      <c r="F1278" s="142"/>
      <c r="G1278" s="142"/>
      <c r="H1278" s="142"/>
      <c r="I1278" s="143"/>
      <c r="J1278" s="27"/>
      <c r="K1278" s="27"/>
      <c r="L1278" s="27"/>
      <c r="M1278" s="27"/>
      <c r="N1278" s="27"/>
      <c r="O1278" s="27"/>
      <c r="P1278" s="27"/>
      <c r="Q1278" s="27"/>
      <c r="R1278" s="27"/>
      <c r="S1278" s="27"/>
      <c r="T1278" s="27"/>
      <c r="U1278" s="27"/>
      <c r="V1278" s="27"/>
      <c r="W1278" s="27"/>
      <c r="X1278" s="27"/>
      <c r="Y1278" s="27"/>
      <c r="Z1278" s="27"/>
      <c r="AA1278" s="27"/>
      <c r="AB1278" s="27"/>
      <c r="AC1278" s="27"/>
      <c r="AD1278" s="27"/>
      <c r="AE1278" s="27"/>
      <c r="AF1278" s="27"/>
      <c r="AG1278" s="27"/>
      <c r="AH1278" s="27"/>
      <c r="AI1278" s="27"/>
      <c r="AJ1278" s="27"/>
      <c r="AK1278" s="27"/>
      <c r="AL1278" s="27"/>
      <c r="AM1278" s="27"/>
      <c r="BH1278" s="1" t="s">
        <v>28</v>
      </c>
    </row>
    <row r="1279" spans="1:61" ht="9.75" hidden="1" customHeight="1" thickBot="1">
      <c r="A1279" s="123"/>
      <c r="B1279" s="124"/>
      <c r="C1279" s="124"/>
      <c r="D1279" s="124"/>
      <c r="E1279" s="124"/>
      <c r="F1279" s="124"/>
      <c r="G1279" s="124"/>
      <c r="H1279" s="124"/>
      <c r="I1279" s="125"/>
      <c r="J1279" s="266"/>
      <c r="K1279" s="266"/>
      <c r="L1279" s="266"/>
      <c r="M1279" s="266"/>
      <c r="N1279" s="266"/>
      <c r="O1279" s="266"/>
      <c r="P1279" s="266"/>
      <c r="Q1279" s="266"/>
      <c r="R1279" s="266"/>
      <c r="S1279" s="266"/>
      <c r="T1279" s="266"/>
      <c r="U1279" s="266"/>
      <c r="V1279" s="266"/>
      <c r="W1279" s="266"/>
      <c r="X1279" s="266"/>
      <c r="Y1279" s="266"/>
      <c r="Z1279" s="266"/>
      <c r="AA1279" s="266"/>
      <c r="AB1279" s="266"/>
      <c r="AC1279" s="266"/>
      <c r="AD1279" s="266"/>
      <c r="AE1279" s="266"/>
      <c r="AF1279" s="266"/>
      <c r="AG1279" s="266"/>
      <c r="AH1279" s="266"/>
      <c r="AI1279" s="266"/>
      <c r="AJ1279" s="266"/>
      <c r="AK1279" s="266"/>
      <c r="AL1279" s="266"/>
      <c r="AM1279" s="266"/>
      <c r="BH1279" s="1" t="s">
        <v>28</v>
      </c>
    </row>
    <row r="1280" spans="1:61" ht="9.75" hidden="1" customHeight="1">
      <c r="A1280" s="164" t="s">
        <v>348</v>
      </c>
      <c r="B1280" s="165"/>
      <c r="C1280" s="165"/>
      <c r="D1280" s="165"/>
      <c r="E1280" s="165"/>
      <c r="F1280" s="165"/>
      <c r="G1280" s="165"/>
      <c r="H1280" s="165"/>
      <c r="I1280" s="166"/>
      <c r="J1280" s="239"/>
      <c r="K1280" s="239"/>
      <c r="L1280" s="239"/>
      <c r="M1280" s="239"/>
      <c r="N1280" s="239"/>
      <c r="O1280" s="239"/>
      <c r="P1280" s="239"/>
      <c r="Q1280" s="239"/>
      <c r="R1280" s="239"/>
      <c r="S1280" s="239"/>
      <c r="T1280" s="239"/>
      <c r="U1280" s="239"/>
      <c r="V1280" s="239"/>
      <c r="W1280" s="239"/>
      <c r="X1280" s="239"/>
      <c r="Y1280" s="239"/>
      <c r="Z1280" s="239"/>
      <c r="AA1280" s="239"/>
      <c r="AB1280" s="239"/>
      <c r="AC1280" s="239"/>
      <c r="AD1280" s="239"/>
      <c r="AE1280" s="239"/>
      <c r="AF1280" s="239"/>
      <c r="AG1280" s="239"/>
      <c r="AH1280" s="239"/>
      <c r="AI1280" s="239"/>
      <c r="AJ1280" s="239"/>
      <c r="AK1280" s="239"/>
      <c r="AL1280" s="239"/>
      <c r="AM1280" s="239"/>
      <c r="BG1280" s="1" t="s">
        <v>349</v>
      </c>
      <c r="BH1280" s="1">
        <v>88</v>
      </c>
      <c r="BI1280" s="1" t="str">
        <f>"ITEM"&amp;BH1280&amp; BG1280 &amp;"="&amp; IF(TRIM($J1280)="","",$J1280)</f>
        <v>ITEM88#KBN3_8=</v>
      </c>
    </row>
    <row r="1281" spans="1:61" ht="9.75" hidden="1" customHeight="1" thickBot="1">
      <c r="A1281" s="167"/>
      <c r="B1281" s="168"/>
      <c r="C1281" s="168"/>
      <c r="D1281" s="168"/>
      <c r="E1281" s="168"/>
      <c r="F1281" s="168"/>
      <c r="G1281" s="168"/>
      <c r="H1281" s="168"/>
      <c r="I1281" s="169"/>
      <c r="J1281" s="274"/>
      <c r="K1281" s="274"/>
      <c r="L1281" s="274"/>
      <c r="M1281" s="274"/>
      <c r="N1281" s="274"/>
      <c r="O1281" s="274"/>
      <c r="P1281" s="274"/>
      <c r="Q1281" s="274"/>
      <c r="R1281" s="274"/>
      <c r="S1281" s="274"/>
      <c r="T1281" s="274"/>
      <c r="U1281" s="274"/>
      <c r="V1281" s="274"/>
      <c r="W1281" s="274"/>
      <c r="X1281" s="274"/>
      <c r="Y1281" s="274"/>
      <c r="Z1281" s="274"/>
      <c r="AA1281" s="274"/>
      <c r="AB1281" s="274"/>
      <c r="AC1281" s="274"/>
      <c r="AD1281" s="274"/>
      <c r="AE1281" s="274"/>
      <c r="AF1281" s="274"/>
      <c r="AG1281" s="274"/>
      <c r="AH1281" s="274"/>
      <c r="AI1281" s="274"/>
      <c r="AJ1281" s="274"/>
      <c r="AK1281" s="274"/>
      <c r="AL1281" s="274"/>
      <c r="AM1281" s="274"/>
    </row>
    <row r="1282" spans="1:61" ht="9.75" hidden="1" customHeight="1">
      <c r="A1282" s="120" t="s">
        <v>323</v>
      </c>
      <c r="B1282" s="121"/>
      <c r="C1282" s="121"/>
      <c r="D1282" s="121"/>
      <c r="E1282" s="121"/>
      <c r="F1282" s="121"/>
      <c r="G1282" s="121"/>
      <c r="H1282" s="121"/>
      <c r="I1282" s="122"/>
      <c r="J1282" s="239"/>
      <c r="K1282" s="239"/>
      <c r="L1282" s="239"/>
      <c r="M1282" s="239"/>
      <c r="N1282" s="239"/>
      <c r="O1282" s="239"/>
      <c r="P1282" s="239"/>
      <c r="Q1282" s="239"/>
      <c r="R1282" s="239"/>
      <c r="S1282" s="239"/>
      <c r="T1282" s="239"/>
      <c r="U1282" s="239"/>
      <c r="V1282" s="239"/>
      <c r="W1282" s="239"/>
      <c r="X1282" s="239"/>
      <c r="Y1282" s="239"/>
      <c r="Z1282" s="239"/>
      <c r="AA1282" s="239"/>
      <c r="AB1282" s="239"/>
      <c r="AC1282" s="239"/>
      <c r="AD1282" s="239"/>
      <c r="AE1282" s="239"/>
      <c r="AF1282" s="239"/>
      <c r="AG1282" s="239"/>
      <c r="AH1282" s="239"/>
      <c r="AI1282" s="239"/>
      <c r="AJ1282" s="239"/>
      <c r="AK1282" s="239"/>
      <c r="AL1282" s="239"/>
      <c r="AM1282" s="239"/>
      <c r="BG1282" s="1" t="s">
        <v>349</v>
      </c>
      <c r="BH1282" s="1">
        <v>89</v>
      </c>
      <c r="BI1282" s="1" t="str">
        <f>"ITEM"&amp;BH1282&amp; BG1282 &amp;"="&amp; IF(TRIM($J1282)="","",$J1282)</f>
        <v>ITEM89#KBN3_8=</v>
      </c>
    </row>
    <row r="1283" spans="1:61" ht="9.75" hidden="1" customHeight="1">
      <c r="A1283" s="123"/>
      <c r="B1283" s="124"/>
      <c r="C1283" s="124"/>
      <c r="D1283" s="124"/>
      <c r="E1283" s="124"/>
      <c r="F1283" s="124"/>
      <c r="G1283" s="124"/>
      <c r="H1283" s="124"/>
      <c r="I1283" s="125"/>
      <c r="J1283" s="27"/>
      <c r="K1283" s="27"/>
      <c r="L1283" s="27"/>
      <c r="M1283" s="27"/>
      <c r="N1283" s="27"/>
      <c r="O1283" s="27"/>
      <c r="P1283" s="27"/>
      <c r="Q1283" s="27"/>
      <c r="R1283" s="27"/>
      <c r="S1283" s="27"/>
      <c r="T1283" s="27"/>
      <c r="U1283" s="27"/>
      <c r="V1283" s="27"/>
      <c r="W1283" s="27"/>
      <c r="X1283" s="27"/>
      <c r="Y1283" s="27"/>
      <c r="Z1283" s="27"/>
      <c r="AA1283" s="27"/>
      <c r="AB1283" s="27"/>
      <c r="AC1283" s="27"/>
      <c r="AD1283" s="27"/>
      <c r="AE1283" s="27"/>
      <c r="AF1283" s="27"/>
      <c r="AG1283" s="27"/>
      <c r="AH1283" s="27"/>
      <c r="AI1283" s="27"/>
      <c r="AJ1283" s="27"/>
      <c r="AK1283" s="27"/>
      <c r="AL1283" s="27"/>
      <c r="AM1283" s="27"/>
    </row>
    <row r="1284" spans="1:61" ht="9.75" hidden="1" customHeight="1">
      <c r="A1284" s="120" t="s">
        <v>324</v>
      </c>
      <c r="B1284" s="121"/>
      <c r="C1284" s="121"/>
      <c r="D1284" s="121"/>
      <c r="E1284" s="121"/>
      <c r="F1284" s="121"/>
      <c r="G1284" s="121"/>
      <c r="H1284" s="121"/>
      <c r="I1284" s="122"/>
      <c r="J1284" s="136"/>
      <c r="K1284" s="126"/>
      <c r="L1284" s="126"/>
      <c r="M1284" s="126"/>
      <c r="N1284" s="126"/>
      <c r="O1284" s="126"/>
      <c r="P1284" s="126"/>
      <c r="Q1284" s="126"/>
      <c r="R1284" s="126"/>
      <c r="S1284" s="126"/>
      <c r="T1284" s="126"/>
      <c r="U1284" s="126"/>
      <c r="V1284" s="126"/>
      <c r="W1284" s="126"/>
      <c r="X1284" s="126"/>
      <c r="Y1284" s="126"/>
      <c r="Z1284" s="126"/>
      <c r="AA1284" s="126"/>
      <c r="AB1284" s="126"/>
      <c r="AC1284" s="126"/>
      <c r="AD1284" s="126"/>
      <c r="AE1284" s="126"/>
      <c r="AF1284" s="126"/>
      <c r="AG1284" s="126"/>
      <c r="AH1284" s="126"/>
      <c r="AI1284" s="126"/>
      <c r="AJ1284" s="126"/>
      <c r="AK1284" s="126"/>
      <c r="AL1284" s="126"/>
      <c r="AM1284" s="127"/>
      <c r="BG1284" s="1" t="s">
        <v>349</v>
      </c>
      <c r="BH1284" s="1">
        <v>90</v>
      </c>
      <c r="BI1284" s="1" t="str">
        <f>"ITEM"&amp;BH1284&amp; BG1284 &amp;"="&amp; IF(TRIM($J1284)="","",$J1284)</f>
        <v>ITEM90#KBN3_8=</v>
      </c>
    </row>
    <row r="1285" spans="1:61" ht="9.75" hidden="1" customHeight="1">
      <c r="A1285" s="141"/>
      <c r="B1285" s="142"/>
      <c r="C1285" s="142"/>
      <c r="D1285" s="142"/>
      <c r="E1285" s="142"/>
      <c r="F1285" s="142"/>
      <c r="G1285" s="142"/>
      <c r="H1285" s="142"/>
      <c r="I1285" s="143"/>
      <c r="J1285" s="150"/>
      <c r="K1285" s="151"/>
      <c r="L1285" s="151"/>
      <c r="M1285" s="151"/>
      <c r="N1285" s="151"/>
      <c r="O1285" s="151"/>
      <c r="P1285" s="151"/>
      <c r="Q1285" s="151"/>
      <c r="R1285" s="151"/>
      <c r="S1285" s="151"/>
      <c r="T1285" s="151"/>
      <c r="U1285" s="151"/>
      <c r="V1285" s="151"/>
      <c r="W1285" s="151"/>
      <c r="X1285" s="151"/>
      <c r="Y1285" s="151"/>
      <c r="Z1285" s="151"/>
      <c r="AA1285" s="151"/>
      <c r="AB1285" s="151"/>
      <c r="AC1285" s="151"/>
      <c r="AD1285" s="151"/>
      <c r="AE1285" s="151"/>
      <c r="AF1285" s="151"/>
      <c r="AG1285" s="151"/>
      <c r="AH1285" s="151"/>
      <c r="AI1285" s="151"/>
      <c r="AJ1285" s="151"/>
      <c r="AK1285" s="151"/>
      <c r="AL1285" s="151"/>
      <c r="AM1285" s="152"/>
      <c r="BH1285" s="1" t="s">
        <v>28</v>
      </c>
    </row>
    <row r="1286" spans="1:61" ht="9.75" hidden="1" customHeight="1">
      <c r="A1286" s="123"/>
      <c r="B1286" s="124"/>
      <c r="C1286" s="124"/>
      <c r="D1286" s="124"/>
      <c r="E1286" s="124"/>
      <c r="F1286" s="124"/>
      <c r="G1286" s="124"/>
      <c r="H1286" s="124"/>
      <c r="I1286" s="125"/>
      <c r="J1286" s="137"/>
      <c r="K1286" s="128"/>
      <c r="L1286" s="128"/>
      <c r="M1286" s="128"/>
      <c r="N1286" s="128"/>
      <c r="O1286" s="128"/>
      <c r="P1286" s="128"/>
      <c r="Q1286" s="128"/>
      <c r="R1286" s="128"/>
      <c r="S1286" s="128"/>
      <c r="T1286" s="128"/>
      <c r="U1286" s="128"/>
      <c r="V1286" s="128"/>
      <c r="W1286" s="128"/>
      <c r="X1286" s="128"/>
      <c r="Y1286" s="128"/>
      <c r="Z1286" s="128"/>
      <c r="AA1286" s="128"/>
      <c r="AB1286" s="128"/>
      <c r="AC1286" s="128"/>
      <c r="AD1286" s="128"/>
      <c r="AE1286" s="128"/>
      <c r="AF1286" s="128"/>
      <c r="AG1286" s="128"/>
      <c r="AH1286" s="128"/>
      <c r="AI1286" s="128"/>
      <c r="AJ1286" s="128"/>
      <c r="AK1286" s="128"/>
      <c r="AL1286" s="128"/>
      <c r="AM1286" s="129"/>
      <c r="BH1286" s="1" t="s">
        <v>28</v>
      </c>
    </row>
    <row r="1287" spans="1:61" ht="9.75" hidden="1" customHeight="1">
      <c r="A1287" s="120" t="s">
        <v>325</v>
      </c>
      <c r="B1287" s="121"/>
      <c r="C1287" s="121"/>
      <c r="D1287" s="121"/>
      <c r="E1287" s="121"/>
      <c r="F1287" s="121"/>
      <c r="G1287" s="121"/>
      <c r="H1287" s="121"/>
      <c r="I1287" s="122"/>
      <c r="J1287" s="27"/>
      <c r="K1287" s="27"/>
      <c r="L1287" s="27"/>
      <c r="M1287" s="27"/>
      <c r="N1287" s="27"/>
      <c r="O1287" s="27"/>
      <c r="P1287" s="27"/>
      <c r="Q1287" s="27"/>
      <c r="R1287" s="27"/>
      <c r="S1287" s="27"/>
      <c r="T1287" s="27"/>
      <c r="U1287" s="27"/>
      <c r="V1287" s="27"/>
      <c r="W1287" s="27"/>
      <c r="X1287" s="27"/>
      <c r="Y1287" s="27"/>
      <c r="Z1287" s="27"/>
      <c r="AA1287" s="27"/>
      <c r="AB1287" s="27"/>
      <c r="AC1287" s="27"/>
      <c r="AD1287" s="27"/>
      <c r="AE1287" s="27"/>
      <c r="AF1287" s="27"/>
      <c r="AG1287" s="27"/>
      <c r="AH1287" s="27"/>
      <c r="AI1287" s="27"/>
      <c r="AJ1287" s="27"/>
      <c r="AK1287" s="27"/>
      <c r="AL1287" s="27"/>
      <c r="AM1287" s="27"/>
      <c r="BG1287" s="1" t="s">
        <v>349</v>
      </c>
      <c r="BH1287" s="1">
        <v>91</v>
      </c>
      <c r="BI1287" s="1" t="str">
        <f>"ITEM"&amp;BH1287&amp; BG1287 &amp;"="&amp; IF(TRIM($J1287)="","",$J1287)</f>
        <v>ITEM91#KBN3_8=</v>
      </c>
    </row>
    <row r="1288" spans="1:61" ht="9.75" hidden="1" customHeight="1">
      <c r="A1288" s="123"/>
      <c r="B1288" s="124"/>
      <c r="C1288" s="124"/>
      <c r="D1288" s="124"/>
      <c r="E1288" s="124"/>
      <c r="F1288" s="124"/>
      <c r="G1288" s="124"/>
      <c r="H1288" s="124"/>
      <c r="I1288" s="125"/>
      <c r="J1288" s="27"/>
      <c r="K1288" s="27"/>
      <c r="L1288" s="27"/>
      <c r="M1288" s="27"/>
      <c r="N1288" s="27"/>
      <c r="O1288" s="27"/>
      <c r="P1288" s="27"/>
      <c r="Q1288" s="27"/>
      <c r="R1288" s="27"/>
      <c r="S1288" s="27"/>
      <c r="T1288" s="27"/>
      <c r="U1288" s="27"/>
      <c r="V1288" s="27"/>
      <c r="W1288" s="27"/>
      <c r="X1288" s="27"/>
      <c r="Y1288" s="27"/>
      <c r="Z1288" s="27"/>
      <c r="AA1288" s="27"/>
      <c r="AB1288" s="27"/>
      <c r="AC1288" s="27"/>
      <c r="AD1288" s="27"/>
      <c r="AE1288" s="27"/>
      <c r="AF1288" s="27"/>
      <c r="AG1288" s="27"/>
      <c r="AH1288" s="27"/>
      <c r="AI1288" s="27"/>
      <c r="AJ1288" s="27"/>
      <c r="AK1288" s="27"/>
      <c r="AL1288" s="27"/>
      <c r="AM1288" s="27"/>
    </row>
    <row r="1289" spans="1:61" ht="9.75" hidden="1" customHeight="1">
      <c r="A1289" s="120" t="s">
        <v>326</v>
      </c>
      <c r="B1289" s="121"/>
      <c r="C1289" s="121"/>
      <c r="D1289" s="121"/>
      <c r="E1289" s="121"/>
      <c r="F1289" s="121"/>
      <c r="G1289" s="121"/>
      <c r="H1289" s="121"/>
      <c r="I1289" s="122"/>
      <c r="J1289" s="158"/>
      <c r="K1289" s="154"/>
      <c r="L1289" s="154"/>
      <c r="M1289" s="154"/>
      <c r="N1289" s="154"/>
      <c r="O1289" s="154"/>
      <c r="P1289" s="154"/>
      <c r="Q1289" s="154"/>
      <c r="R1289" s="154"/>
      <c r="S1289" s="154"/>
      <c r="T1289" s="154"/>
      <c r="U1289" s="154"/>
      <c r="V1289" s="154" t="s">
        <v>36</v>
      </c>
      <c r="W1289" s="154"/>
      <c r="X1289" s="154"/>
      <c r="Y1289" s="154"/>
      <c r="Z1289" s="154"/>
      <c r="AA1289" s="154"/>
      <c r="AB1289" s="154"/>
      <c r="AC1289" s="154"/>
      <c r="AD1289" s="154"/>
      <c r="AE1289" s="154"/>
      <c r="AF1289" s="154"/>
      <c r="AG1289" s="154"/>
      <c r="AH1289" s="154"/>
      <c r="AI1289" s="154"/>
      <c r="AJ1289" s="154"/>
      <c r="AK1289" s="154"/>
      <c r="AL1289" s="154"/>
      <c r="AM1289" s="155"/>
      <c r="BE1289" s="1" t="str">
        <f ca="1">MID(CELL("address",$CB$2),2,2)</f>
        <v>CB</v>
      </c>
      <c r="BF1289" s="1" t="str">
        <f>IF(TRIM($K1291)="","",IF(ISERROR(MATCH($K1291,$CB$3:$CB$7,0)),"INPUT_ERROR",MATCH($K1291,$CB$3:$CB$7,0)))</f>
        <v/>
      </c>
      <c r="BG1289" s="1" t="s">
        <v>349</v>
      </c>
      <c r="BH1289" s="1">
        <v>92</v>
      </c>
      <c r="BI1289" s="1" t="str">
        <f>"ITEM"&amp;BH1289&amp; BG1289 &amp;"="&amp; BF1289</f>
        <v>ITEM92#KBN3_8=</v>
      </c>
    </row>
    <row r="1290" spans="1:61" ht="9.75" hidden="1" customHeight="1">
      <c r="A1290" s="141"/>
      <c r="B1290" s="142"/>
      <c r="C1290" s="142"/>
      <c r="D1290" s="142"/>
      <c r="E1290" s="142"/>
      <c r="F1290" s="142"/>
      <c r="G1290" s="142"/>
      <c r="H1290" s="142"/>
      <c r="I1290" s="143"/>
      <c r="J1290" s="189"/>
      <c r="K1290" s="82"/>
      <c r="L1290" s="82"/>
      <c r="M1290" s="82"/>
      <c r="N1290" s="82"/>
      <c r="O1290" s="82"/>
      <c r="P1290" s="82"/>
      <c r="Q1290" s="82"/>
      <c r="R1290" s="82"/>
      <c r="S1290" s="82"/>
      <c r="T1290" s="82"/>
      <c r="U1290" s="82"/>
      <c r="V1290" s="82" t="s">
        <v>163</v>
      </c>
      <c r="W1290" s="82"/>
      <c r="X1290" s="82"/>
      <c r="Y1290" s="82"/>
      <c r="Z1290" s="82"/>
      <c r="AA1290" s="82"/>
      <c r="AB1290" s="82"/>
      <c r="AC1290" s="82"/>
      <c r="AD1290" s="82"/>
      <c r="AE1290" s="82"/>
      <c r="AF1290" s="82"/>
      <c r="AG1290" s="82"/>
      <c r="AH1290" s="82"/>
      <c r="AI1290" s="82"/>
      <c r="AJ1290" s="82"/>
      <c r="AK1290" s="82"/>
      <c r="AL1290" s="82"/>
      <c r="AM1290" s="138"/>
      <c r="BH1290" s="1" t="s">
        <v>28</v>
      </c>
    </row>
    <row r="1291" spans="1:61" ht="9.75" hidden="1" customHeight="1">
      <c r="A1291" s="141"/>
      <c r="B1291" s="142"/>
      <c r="C1291" s="142"/>
      <c r="D1291" s="142"/>
      <c r="E1291" s="142"/>
      <c r="F1291" s="142"/>
      <c r="G1291" s="142"/>
      <c r="H1291" s="142"/>
      <c r="I1291" s="143"/>
      <c r="J1291" s="144" t="s">
        <v>37</v>
      </c>
      <c r="K1291" s="145"/>
      <c r="L1291" s="145"/>
      <c r="M1291" s="145"/>
      <c r="N1291" s="145"/>
      <c r="O1291" s="145"/>
      <c r="P1291" s="145"/>
      <c r="Q1291" s="145"/>
      <c r="R1291" s="145"/>
      <c r="S1291" s="145"/>
      <c r="T1291" s="82" t="s">
        <v>38</v>
      </c>
      <c r="U1291" s="82"/>
      <c r="V1291" s="82" t="s">
        <v>253</v>
      </c>
      <c r="W1291" s="82"/>
      <c r="X1291" s="82"/>
      <c r="Y1291" s="82"/>
      <c r="Z1291" s="82"/>
      <c r="AA1291" s="82"/>
      <c r="AB1291" s="82"/>
      <c r="AC1291" s="82"/>
      <c r="AD1291" s="82"/>
      <c r="AE1291" s="82"/>
      <c r="AF1291" s="82"/>
      <c r="AG1291" s="82"/>
      <c r="AH1291" s="82"/>
      <c r="AI1291" s="82"/>
      <c r="AJ1291" s="82"/>
      <c r="AK1291" s="82"/>
      <c r="AL1291" s="82"/>
      <c r="AM1291" s="138"/>
      <c r="BH1291" s="1" t="s">
        <v>28</v>
      </c>
    </row>
    <row r="1292" spans="1:61" ht="9.75" hidden="1" customHeight="1">
      <c r="A1292" s="141"/>
      <c r="B1292" s="142"/>
      <c r="C1292" s="142"/>
      <c r="D1292" s="142"/>
      <c r="E1292" s="142"/>
      <c r="F1292" s="142"/>
      <c r="G1292" s="142"/>
      <c r="H1292" s="142"/>
      <c r="I1292" s="143"/>
      <c r="J1292" s="144"/>
      <c r="K1292" s="145"/>
      <c r="L1292" s="145"/>
      <c r="M1292" s="145"/>
      <c r="N1292" s="145"/>
      <c r="O1292" s="145"/>
      <c r="P1292" s="145"/>
      <c r="Q1292" s="145"/>
      <c r="R1292" s="145"/>
      <c r="S1292" s="145"/>
      <c r="T1292" s="82"/>
      <c r="U1292" s="82"/>
      <c r="V1292" s="82" t="s">
        <v>327</v>
      </c>
      <c r="W1292" s="82"/>
      <c r="X1292" s="82"/>
      <c r="Y1292" s="82"/>
      <c r="Z1292" s="82"/>
      <c r="AA1292" s="82"/>
      <c r="AB1292" s="82"/>
      <c r="AC1292" s="82"/>
      <c r="AD1292" s="82"/>
      <c r="AE1292" s="82"/>
      <c r="AF1292" s="82"/>
      <c r="AG1292" s="82"/>
      <c r="AH1292" s="82"/>
      <c r="AI1292" s="82"/>
      <c r="AJ1292" s="82"/>
      <c r="AK1292" s="82"/>
      <c r="AL1292" s="82"/>
      <c r="AM1292" s="138"/>
      <c r="BH1292" s="1" t="s">
        <v>28</v>
      </c>
    </row>
    <row r="1293" spans="1:61" ht="9.75" hidden="1" customHeight="1">
      <c r="A1293" s="141"/>
      <c r="B1293" s="142"/>
      <c r="C1293" s="142"/>
      <c r="D1293" s="142"/>
      <c r="E1293" s="142"/>
      <c r="F1293" s="142"/>
      <c r="G1293" s="142"/>
      <c r="H1293" s="142"/>
      <c r="I1293" s="143"/>
      <c r="J1293" s="189"/>
      <c r="K1293" s="82"/>
      <c r="L1293" s="82"/>
      <c r="M1293" s="82"/>
      <c r="N1293" s="82"/>
      <c r="O1293" s="82"/>
      <c r="P1293" s="82"/>
      <c r="Q1293" s="82"/>
      <c r="R1293" s="82"/>
      <c r="S1293" s="82"/>
      <c r="T1293" s="82"/>
      <c r="U1293" s="82"/>
      <c r="V1293" s="82" t="s">
        <v>166</v>
      </c>
      <c r="W1293" s="82"/>
      <c r="X1293" s="82"/>
      <c r="Y1293" s="82"/>
      <c r="Z1293" s="82"/>
      <c r="AA1293" s="82"/>
      <c r="AB1293" s="82"/>
      <c r="AC1293" s="82"/>
      <c r="AD1293" s="82"/>
      <c r="AE1293" s="82"/>
      <c r="AF1293" s="82"/>
      <c r="AG1293" s="82"/>
      <c r="AH1293" s="82"/>
      <c r="AI1293" s="82"/>
      <c r="AJ1293" s="82"/>
      <c r="AK1293" s="82"/>
      <c r="AL1293" s="82"/>
      <c r="AM1293" s="138"/>
      <c r="BH1293" s="1" t="s">
        <v>28</v>
      </c>
    </row>
    <row r="1294" spans="1:61" ht="9.75" hidden="1" customHeight="1">
      <c r="A1294" s="123"/>
      <c r="B1294" s="124"/>
      <c r="C1294" s="124"/>
      <c r="D1294" s="124"/>
      <c r="E1294" s="124"/>
      <c r="F1294" s="124"/>
      <c r="G1294" s="124"/>
      <c r="H1294" s="124"/>
      <c r="I1294" s="125"/>
      <c r="J1294" s="157"/>
      <c r="K1294" s="98"/>
      <c r="L1294" s="98"/>
      <c r="M1294" s="98"/>
      <c r="N1294" s="98"/>
      <c r="O1294" s="98"/>
      <c r="P1294" s="98"/>
      <c r="Q1294" s="98"/>
      <c r="R1294" s="98"/>
      <c r="S1294" s="98"/>
      <c r="T1294" s="98"/>
      <c r="U1294" s="98"/>
      <c r="V1294" s="98" t="s">
        <v>256</v>
      </c>
      <c r="W1294" s="98"/>
      <c r="X1294" s="98"/>
      <c r="Y1294" s="98"/>
      <c r="Z1294" s="98"/>
      <c r="AA1294" s="98"/>
      <c r="AB1294" s="98"/>
      <c r="AC1294" s="98"/>
      <c r="AD1294" s="98"/>
      <c r="AE1294" s="98"/>
      <c r="AF1294" s="98"/>
      <c r="AG1294" s="98"/>
      <c r="AH1294" s="98"/>
      <c r="AI1294" s="98"/>
      <c r="AJ1294" s="98"/>
      <c r="AK1294" s="98"/>
      <c r="AL1294" s="98"/>
      <c r="AM1294" s="156"/>
      <c r="BH1294" s="1" t="s">
        <v>28</v>
      </c>
    </row>
    <row r="1295" spans="1:61" ht="9.75" hidden="1" customHeight="1">
      <c r="A1295" s="120" t="s">
        <v>328</v>
      </c>
      <c r="B1295" s="121"/>
      <c r="C1295" s="121"/>
      <c r="D1295" s="121"/>
      <c r="E1295" s="121"/>
      <c r="F1295" s="121"/>
      <c r="G1295" s="121"/>
      <c r="H1295" s="121"/>
      <c r="I1295" s="122"/>
      <c r="J1295" s="136"/>
      <c r="K1295" s="126"/>
      <c r="L1295" s="126"/>
      <c r="M1295" s="126"/>
      <c r="N1295" s="126"/>
      <c r="O1295" s="126"/>
      <c r="P1295" s="126"/>
      <c r="Q1295" s="126"/>
      <c r="R1295" s="126"/>
      <c r="S1295" s="126"/>
      <c r="T1295" s="126"/>
      <c r="U1295" s="126"/>
      <c r="V1295" s="126"/>
      <c r="W1295" s="126"/>
      <c r="X1295" s="126"/>
      <c r="Y1295" s="126"/>
      <c r="Z1295" s="126"/>
      <c r="AA1295" s="126"/>
      <c r="AB1295" s="126"/>
      <c r="AC1295" s="126"/>
      <c r="AD1295" s="126"/>
      <c r="AE1295" s="126"/>
      <c r="AF1295" s="126"/>
      <c r="AG1295" s="126"/>
      <c r="AH1295" s="126"/>
      <c r="AI1295" s="126"/>
      <c r="AJ1295" s="126"/>
      <c r="AK1295" s="126"/>
      <c r="AL1295" s="126"/>
      <c r="AM1295" s="127"/>
      <c r="BG1295" s="1" t="s">
        <v>349</v>
      </c>
      <c r="BH1295" s="1">
        <v>93</v>
      </c>
      <c r="BI1295" s="1" t="str">
        <f>"ITEM"&amp;BH1295&amp; BG1295 &amp;"="&amp; IF(TRIM($J1295)="","",$J1295)</f>
        <v>ITEM93#KBN3_8=</v>
      </c>
    </row>
    <row r="1296" spans="1:61" ht="9.75" hidden="1" customHeight="1">
      <c r="A1296" s="141"/>
      <c r="B1296" s="142"/>
      <c r="C1296" s="142"/>
      <c r="D1296" s="142"/>
      <c r="E1296" s="142"/>
      <c r="F1296" s="142"/>
      <c r="G1296" s="142"/>
      <c r="H1296" s="142"/>
      <c r="I1296" s="143"/>
      <c r="J1296" s="150"/>
      <c r="K1296" s="151"/>
      <c r="L1296" s="151"/>
      <c r="M1296" s="151"/>
      <c r="N1296" s="151"/>
      <c r="O1296" s="151"/>
      <c r="P1296" s="151"/>
      <c r="Q1296" s="151"/>
      <c r="R1296" s="151"/>
      <c r="S1296" s="151"/>
      <c r="T1296" s="151"/>
      <c r="U1296" s="151"/>
      <c r="V1296" s="151"/>
      <c r="W1296" s="151"/>
      <c r="X1296" s="151"/>
      <c r="Y1296" s="151"/>
      <c r="Z1296" s="151"/>
      <c r="AA1296" s="151"/>
      <c r="AB1296" s="151"/>
      <c r="AC1296" s="151"/>
      <c r="AD1296" s="151"/>
      <c r="AE1296" s="151"/>
      <c r="AF1296" s="151"/>
      <c r="AG1296" s="151"/>
      <c r="AH1296" s="151"/>
      <c r="AI1296" s="151"/>
      <c r="AJ1296" s="151"/>
      <c r="AK1296" s="151"/>
      <c r="AL1296" s="151"/>
      <c r="AM1296" s="152"/>
    </row>
    <row r="1297" spans="1:61" ht="9.75" hidden="1" customHeight="1">
      <c r="A1297" s="123"/>
      <c r="B1297" s="124"/>
      <c r="C1297" s="124"/>
      <c r="D1297" s="124"/>
      <c r="E1297" s="124"/>
      <c r="F1297" s="124"/>
      <c r="G1297" s="124"/>
      <c r="H1297" s="124"/>
      <c r="I1297" s="125"/>
      <c r="J1297" s="150"/>
      <c r="K1297" s="151"/>
      <c r="L1297" s="151"/>
      <c r="M1297" s="151"/>
      <c r="N1297" s="151"/>
      <c r="O1297" s="151"/>
      <c r="P1297" s="151"/>
      <c r="Q1297" s="151"/>
      <c r="R1297" s="151"/>
      <c r="S1297" s="151"/>
      <c r="T1297" s="151"/>
      <c r="U1297" s="151"/>
      <c r="V1297" s="151"/>
      <c r="W1297" s="151"/>
      <c r="X1297" s="151"/>
      <c r="Y1297" s="151"/>
      <c r="Z1297" s="151"/>
      <c r="AA1297" s="151"/>
      <c r="AB1297" s="151"/>
      <c r="AC1297" s="151"/>
      <c r="AD1297" s="151"/>
      <c r="AE1297" s="151"/>
      <c r="AF1297" s="151"/>
      <c r="AG1297" s="151"/>
      <c r="AH1297" s="151"/>
      <c r="AI1297" s="151"/>
      <c r="AJ1297" s="151"/>
      <c r="AK1297" s="151"/>
      <c r="AL1297" s="151"/>
      <c r="AM1297" s="152"/>
    </row>
    <row r="1298" spans="1:61" ht="9.75" hidden="1" customHeight="1">
      <c r="A1298" s="120" t="s">
        <v>329</v>
      </c>
      <c r="B1298" s="121"/>
      <c r="C1298" s="121"/>
      <c r="D1298" s="121"/>
      <c r="E1298" s="121"/>
      <c r="F1298" s="121"/>
      <c r="G1298" s="121"/>
      <c r="H1298" s="121"/>
      <c r="I1298" s="122"/>
      <c r="J1298" s="216" t="s">
        <v>37</v>
      </c>
      <c r="K1298" s="217"/>
      <c r="L1298" s="154" t="s">
        <v>53</v>
      </c>
      <c r="M1298" s="154"/>
      <c r="N1298" s="154"/>
      <c r="O1298" s="154"/>
      <c r="P1298" s="154"/>
      <c r="Q1298" s="154"/>
      <c r="R1298" s="154"/>
      <c r="S1298" s="154"/>
      <c r="T1298" s="154"/>
      <c r="U1298" s="154"/>
      <c r="V1298" s="154"/>
      <c r="W1298" s="154"/>
      <c r="X1298" s="221" t="s">
        <v>37</v>
      </c>
      <c r="Y1298" s="217"/>
      <c r="Z1298" s="154" t="s">
        <v>330</v>
      </c>
      <c r="AA1298" s="154"/>
      <c r="AB1298" s="154"/>
      <c r="AC1298" s="154"/>
      <c r="AD1298" s="154"/>
      <c r="AE1298" s="154"/>
      <c r="AF1298" s="154"/>
      <c r="AG1298" s="154"/>
      <c r="AH1298" s="154"/>
      <c r="AI1298" s="154"/>
      <c r="AJ1298" s="154"/>
      <c r="AK1298" s="154"/>
      <c r="AL1298" s="154"/>
      <c r="AM1298" s="155"/>
      <c r="BF1298" s="1" t="b">
        <f>IF($K1298="○",TRUE,IF($K1298="",FALSE,"INPUT_ERROR"))</f>
        <v>0</v>
      </c>
      <c r="BG1298" s="1" t="s">
        <v>349</v>
      </c>
      <c r="BH1298" s="1">
        <v>94</v>
      </c>
      <c r="BI1298" s="1" t="str">
        <f t="shared" ref="BI1298:BI1304" si="29">"ITEM"&amp;BH1298&amp; BG1298 &amp;"="&amp; BF1298</f>
        <v>ITEM94#KBN3_8=FALSE</v>
      </c>
    </row>
    <row r="1299" spans="1:61" ht="9.75" hidden="1" customHeight="1">
      <c r="A1299" s="141"/>
      <c r="B1299" s="142"/>
      <c r="C1299" s="142"/>
      <c r="D1299" s="142"/>
      <c r="E1299" s="142"/>
      <c r="F1299" s="142"/>
      <c r="G1299" s="142"/>
      <c r="H1299" s="142"/>
      <c r="I1299" s="143"/>
      <c r="J1299" s="144"/>
      <c r="K1299" s="159"/>
      <c r="L1299" s="82"/>
      <c r="M1299" s="82"/>
      <c r="N1299" s="82"/>
      <c r="O1299" s="82"/>
      <c r="P1299" s="82"/>
      <c r="Q1299" s="82"/>
      <c r="R1299" s="82"/>
      <c r="S1299" s="82"/>
      <c r="T1299" s="82"/>
      <c r="U1299" s="82"/>
      <c r="V1299" s="82"/>
      <c r="W1299" s="82"/>
      <c r="X1299" s="160"/>
      <c r="Y1299" s="159"/>
      <c r="Z1299" s="82"/>
      <c r="AA1299" s="82"/>
      <c r="AB1299" s="82"/>
      <c r="AC1299" s="82"/>
      <c r="AD1299" s="82"/>
      <c r="AE1299" s="82"/>
      <c r="AF1299" s="82"/>
      <c r="AG1299" s="82"/>
      <c r="AH1299" s="82"/>
      <c r="AI1299" s="82"/>
      <c r="AJ1299" s="82"/>
      <c r="AK1299" s="82"/>
      <c r="AL1299" s="82"/>
      <c r="AM1299" s="138"/>
      <c r="BF1299" s="1" t="b">
        <f>IF($Y1298="○",TRUE,IF($Y1298="",FALSE,"INPUT_ERROR"))</f>
        <v>0</v>
      </c>
      <c r="BG1299" s="1" t="s">
        <v>349</v>
      </c>
      <c r="BH1299" s="1">
        <v>95</v>
      </c>
      <c r="BI1299" s="1" t="str">
        <f t="shared" si="29"/>
        <v>ITEM95#KBN3_8=FALSE</v>
      </c>
    </row>
    <row r="1300" spans="1:61" ht="9.75" hidden="1" customHeight="1">
      <c r="A1300" s="141"/>
      <c r="B1300" s="142"/>
      <c r="C1300" s="142"/>
      <c r="D1300" s="142"/>
      <c r="E1300" s="142"/>
      <c r="F1300" s="142"/>
      <c r="G1300" s="142"/>
      <c r="H1300" s="142"/>
      <c r="I1300" s="143"/>
      <c r="J1300" s="144" t="s">
        <v>37</v>
      </c>
      <c r="K1300" s="159"/>
      <c r="L1300" s="82" t="s">
        <v>331</v>
      </c>
      <c r="M1300" s="82"/>
      <c r="N1300" s="82"/>
      <c r="O1300" s="82"/>
      <c r="P1300" s="82"/>
      <c r="Q1300" s="82"/>
      <c r="R1300" s="82"/>
      <c r="S1300" s="82"/>
      <c r="T1300" s="82"/>
      <c r="U1300" s="82"/>
      <c r="V1300" s="82"/>
      <c r="W1300" s="82"/>
      <c r="X1300" s="160" t="s">
        <v>37</v>
      </c>
      <c r="Y1300" s="159"/>
      <c r="Z1300" s="82" t="s">
        <v>264</v>
      </c>
      <c r="AA1300" s="82"/>
      <c r="AB1300" s="82"/>
      <c r="AC1300" s="82"/>
      <c r="AD1300" s="82"/>
      <c r="AE1300" s="82"/>
      <c r="AF1300" s="82"/>
      <c r="AG1300" s="82"/>
      <c r="AH1300" s="82"/>
      <c r="AI1300" s="82"/>
      <c r="AJ1300" s="82"/>
      <c r="AK1300" s="82"/>
      <c r="AL1300" s="82"/>
      <c r="AM1300" s="138"/>
      <c r="BF1300" s="1" t="b">
        <f>IF($K1300="○",TRUE,IF($K1300="",FALSE,"INPUT_ERROR"))</f>
        <v>0</v>
      </c>
      <c r="BG1300" s="1" t="s">
        <v>349</v>
      </c>
      <c r="BH1300" s="1">
        <v>96</v>
      </c>
      <c r="BI1300" s="1" t="str">
        <f t="shared" si="29"/>
        <v>ITEM96#KBN3_8=FALSE</v>
      </c>
    </row>
    <row r="1301" spans="1:61" ht="9.75" hidden="1" customHeight="1">
      <c r="A1301" s="141"/>
      <c r="B1301" s="142"/>
      <c r="C1301" s="142"/>
      <c r="D1301" s="142"/>
      <c r="E1301" s="142"/>
      <c r="F1301" s="142"/>
      <c r="G1301" s="142"/>
      <c r="H1301" s="142"/>
      <c r="I1301" s="143"/>
      <c r="J1301" s="144"/>
      <c r="K1301" s="159"/>
      <c r="L1301" s="82"/>
      <c r="M1301" s="82"/>
      <c r="N1301" s="82"/>
      <c r="O1301" s="82"/>
      <c r="P1301" s="82"/>
      <c r="Q1301" s="82"/>
      <c r="R1301" s="82"/>
      <c r="S1301" s="82"/>
      <c r="T1301" s="82"/>
      <c r="U1301" s="82"/>
      <c r="V1301" s="82"/>
      <c r="W1301" s="82"/>
      <c r="X1301" s="160"/>
      <c r="Y1301" s="159"/>
      <c r="Z1301" s="82"/>
      <c r="AA1301" s="82"/>
      <c r="AB1301" s="82"/>
      <c r="AC1301" s="82"/>
      <c r="AD1301" s="82"/>
      <c r="AE1301" s="82"/>
      <c r="AF1301" s="82"/>
      <c r="AG1301" s="82"/>
      <c r="AH1301" s="82"/>
      <c r="AI1301" s="82"/>
      <c r="AJ1301" s="82"/>
      <c r="AK1301" s="82"/>
      <c r="AL1301" s="82"/>
      <c r="AM1301" s="138"/>
      <c r="BF1301" s="1" t="b">
        <f>IF($Y1300="○",TRUE,IF($Y1300="",FALSE,"INPUT_ERROR"))</f>
        <v>0</v>
      </c>
      <c r="BG1301" s="1" t="s">
        <v>349</v>
      </c>
      <c r="BH1301" s="1">
        <v>97</v>
      </c>
      <c r="BI1301" s="1" t="str">
        <f t="shared" si="29"/>
        <v>ITEM97#KBN3_8=FALSE</v>
      </c>
    </row>
    <row r="1302" spans="1:61" ht="9.75" hidden="1" customHeight="1">
      <c r="A1302" s="141"/>
      <c r="B1302" s="142"/>
      <c r="C1302" s="142"/>
      <c r="D1302" s="142"/>
      <c r="E1302" s="142"/>
      <c r="F1302" s="142"/>
      <c r="G1302" s="142"/>
      <c r="H1302" s="142"/>
      <c r="I1302" s="143"/>
      <c r="J1302" s="144" t="s">
        <v>37</v>
      </c>
      <c r="K1302" s="159"/>
      <c r="L1302" s="82" t="s">
        <v>214</v>
      </c>
      <c r="M1302" s="82"/>
      <c r="N1302" s="82"/>
      <c r="O1302" s="82"/>
      <c r="P1302" s="82"/>
      <c r="Q1302" s="82"/>
      <c r="R1302" s="82"/>
      <c r="S1302" s="82"/>
      <c r="T1302" s="82"/>
      <c r="U1302" s="82"/>
      <c r="V1302" s="82"/>
      <c r="W1302" s="82"/>
      <c r="X1302" s="160" t="s">
        <v>37</v>
      </c>
      <c r="Y1302" s="159"/>
      <c r="Z1302" s="82" t="s">
        <v>332</v>
      </c>
      <c r="AA1302" s="82"/>
      <c r="AB1302" s="82"/>
      <c r="AC1302" s="82"/>
      <c r="AD1302" s="82"/>
      <c r="AE1302" s="82"/>
      <c r="AF1302" s="82"/>
      <c r="AG1302" s="82"/>
      <c r="AH1302" s="82"/>
      <c r="AI1302" s="82"/>
      <c r="AJ1302" s="82"/>
      <c r="AK1302" s="82"/>
      <c r="AL1302" s="82"/>
      <c r="AM1302" s="138"/>
      <c r="BF1302" s="1" t="b">
        <f>IF($K1302="○",TRUE,IF($K1302="",FALSE,"INPUT_ERROR"))</f>
        <v>0</v>
      </c>
      <c r="BG1302" s="1" t="s">
        <v>349</v>
      </c>
      <c r="BH1302" s="1">
        <v>98</v>
      </c>
      <c r="BI1302" s="1" t="str">
        <f t="shared" si="29"/>
        <v>ITEM98#KBN3_8=FALSE</v>
      </c>
    </row>
    <row r="1303" spans="1:61" ht="9.75" hidden="1" customHeight="1">
      <c r="A1303" s="141"/>
      <c r="B1303" s="142"/>
      <c r="C1303" s="142"/>
      <c r="D1303" s="142"/>
      <c r="E1303" s="142"/>
      <c r="F1303" s="142"/>
      <c r="G1303" s="142"/>
      <c r="H1303" s="142"/>
      <c r="I1303" s="143"/>
      <c r="J1303" s="144"/>
      <c r="K1303" s="159"/>
      <c r="L1303" s="82"/>
      <c r="M1303" s="82"/>
      <c r="N1303" s="82"/>
      <c r="O1303" s="82"/>
      <c r="P1303" s="82"/>
      <c r="Q1303" s="82"/>
      <c r="R1303" s="82"/>
      <c r="S1303" s="82"/>
      <c r="T1303" s="82"/>
      <c r="U1303" s="82"/>
      <c r="V1303" s="82"/>
      <c r="W1303" s="82"/>
      <c r="X1303" s="160"/>
      <c r="Y1303" s="159"/>
      <c r="Z1303" s="82"/>
      <c r="AA1303" s="82"/>
      <c r="AB1303" s="82"/>
      <c r="AC1303" s="82"/>
      <c r="AD1303" s="82"/>
      <c r="AE1303" s="82"/>
      <c r="AF1303" s="82"/>
      <c r="AG1303" s="82"/>
      <c r="AH1303" s="82"/>
      <c r="AI1303" s="82"/>
      <c r="AJ1303" s="82"/>
      <c r="AK1303" s="82"/>
      <c r="AL1303" s="82"/>
      <c r="AM1303" s="138"/>
      <c r="BF1303" s="1" t="b">
        <f>IF($Y1302="○",TRUE,IF($Y1302="",FALSE,"INPUT_ERROR"))</f>
        <v>0</v>
      </c>
      <c r="BG1303" s="1" t="s">
        <v>349</v>
      </c>
      <c r="BH1303" s="1">
        <v>99</v>
      </c>
      <c r="BI1303" s="1" t="str">
        <f t="shared" si="29"/>
        <v>ITEM99#KBN3_8=FALSE</v>
      </c>
    </row>
    <row r="1304" spans="1:61" ht="9.75" hidden="1" customHeight="1">
      <c r="A1304" s="141"/>
      <c r="B1304" s="142"/>
      <c r="C1304" s="142"/>
      <c r="D1304" s="142"/>
      <c r="E1304" s="142"/>
      <c r="F1304" s="142"/>
      <c r="G1304" s="142"/>
      <c r="H1304" s="142"/>
      <c r="I1304" s="143"/>
      <c r="J1304" s="144" t="s">
        <v>37</v>
      </c>
      <c r="K1304" s="159"/>
      <c r="L1304" s="82" t="s">
        <v>59</v>
      </c>
      <c r="M1304" s="82"/>
      <c r="N1304" s="82"/>
      <c r="O1304" s="160" t="s">
        <v>60</v>
      </c>
      <c r="P1304" s="151"/>
      <c r="Q1304" s="151"/>
      <c r="R1304" s="151"/>
      <c r="S1304" s="151"/>
      <c r="T1304" s="151"/>
      <c r="U1304" s="151"/>
      <c r="V1304" s="151"/>
      <c r="W1304" s="151"/>
      <c r="X1304" s="151"/>
      <c r="Y1304" s="151"/>
      <c r="Z1304" s="151"/>
      <c r="AA1304" s="151"/>
      <c r="AB1304" s="151"/>
      <c r="AC1304" s="151"/>
      <c r="AD1304" s="151"/>
      <c r="AE1304" s="151"/>
      <c r="AF1304" s="151"/>
      <c r="AG1304" s="151"/>
      <c r="AH1304" s="151"/>
      <c r="AI1304" s="151"/>
      <c r="AJ1304" s="151"/>
      <c r="AK1304" s="151"/>
      <c r="AL1304" s="82" t="s">
        <v>198</v>
      </c>
      <c r="AM1304" s="138"/>
      <c r="BF1304" s="1" t="b">
        <f>IF($K1304="○",TRUE,IF($K1304="",FALSE,"INPUT_ERROR"))</f>
        <v>0</v>
      </c>
      <c r="BG1304" s="1" t="s">
        <v>349</v>
      </c>
      <c r="BH1304" s="1">
        <v>100</v>
      </c>
      <c r="BI1304" s="1" t="str">
        <f t="shared" si="29"/>
        <v>ITEM100#KBN3_8=FALSE</v>
      </c>
    </row>
    <row r="1305" spans="1:61" ht="9.75" hidden="1" customHeight="1">
      <c r="A1305" s="141"/>
      <c r="B1305" s="142"/>
      <c r="C1305" s="142"/>
      <c r="D1305" s="142"/>
      <c r="E1305" s="142"/>
      <c r="F1305" s="142"/>
      <c r="G1305" s="142"/>
      <c r="H1305" s="142"/>
      <c r="I1305" s="143"/>
      <c r="J1305" s="161"/>
      <c r="K1305" s="162"/>
      <c r="L1305" s="98"/>
      <c r="M1305" s="98"/>
      <c r="N1305" s="98"/>
      <c r="O1305" s="163"/>
      <c r="P1305" s="128"/>
      <c r="Q1305" s="128"/>
      <c r="R1305" s="128"/>
      <c r="S1305" s="128"/>
      <c r="T1305" s="128"/>
      <c r="U1305" s="128"/>
      <c r="V1305" s="128"/>
      <c r="W1305" s="128"/>
      <c r="X1305" s="128"/>
      <c r="Y1305" s="128"/>
      <c r="Z1305" s="128"/>
      <c r="AA1305" s="128"/>
      <c r="AB1305" s="128"/>
      <c r="AC1305" s="128"/>
      <c r="AD1305" s="128"/>
      <c r="AE1305" s="128"/>
      <c r="AF1305" s="128"/>
      <c r="AG1305" s="128"/>
      <c r="AH1305" s="128"/>
      <c r="AI1305" s="128"/>
      <c r="AJ1305" s="128"/>
      <c r="AK1305" s="128"/>
      <c r="AL1305" s="98"/>
      <c r="AM1305" s="156"/>
      <c r="BG1305" s="1" t="s">
        <v>349</v>
      </c>
      <c r="BH1305" s="1">
        <v>101</v>
      </c>
      <c r="BI1305" s="1" t="str">
        <f>"ITEM"&amp;BH1305&amp; BG1305 &amp;"="&amp;IF(TRIM($P1304)="","",$P1304)</f>
        <v>ITEM101#KBN3_8=</v>
      </c>
    </row>
    <row r="1306" spans="1:61" ht="9.75" hidden="1" customHeight="1">
      <c r="A1306" s="120" t="s">
        <v>333</v>
      </c>
      <c r="B1306" s="121"/>
      <c r="C1306" s="121"/>
      <c r="D1306" s="121"/>
      <c r="E1306" s="121"/>
      <c r="F1306" s="121"/>
      <c r="G1306" s="121"/>
      <c r="H1306" s="121"/>
      <c r="I1306" s="122"/>
      <c r="J1306" s="260"/>
      <c r="K1306" s="260"/>
      <c r="L1306" s="260"/>
      <c r="M1306" s="260"/>
      <c r="N1306" s="260"/>
      <c r="O1306" s="260"/>
      <c r="P1306" s="260"/>
      <c r="Q1306" s="260"/>
      <c r="R1306" s="260"/>
      <c r="S1306" s="260"/>
      <c r="T1306" s="260"/>
      <c r="U1306" s="260"/>
      <c r="V1306" s="260"/>
      <c r="W1306" s="260"/>
      <c r="X1306" s="260"/>
      <c r="Y1306" s="260"/>
      <c r="Z1306" s="260"/>
      <c r="AA1306" s="260"/>
      <c r="AB1306" s="260"/>
      <c r="AC1306" s="260"/>
      <c r="AD1306" s="260"/>
      <c r="AE1306" s="260"/>
      <c r="AF1306" s="260"/>
      <c r="AG1306" s="260"/>
      <c r="AH1306" s="260"/>
      <c r="AI1306" s="260"/>
      <c r="AJ1306" s="260"/>
      <c r="AK1306" s="260"/>
      <c r="AL1306" s="260"/>
      <c r="AM1306" s="260"/>
      <c r="BG1306" s="1" t="s">
        <v>349</v>
      </c>
      <c r="BH1306" s="1">
        <v>102</v>
      </c>
      <c r="BI1306" s="1" t="str">
        <f>"ITEM"&amp;BH1306&amp; BG1306 &amp;"="&amp; IF(TRIM($J1306)="","",$J1306)</f>
        <v>ITEM102#KBN3_8=</v>
      </c>
    </row>
    <row r="1307" spans="1:61" ht="9.75" hidden="1" customHeight="1">
      <c r="A1307" s="141"/>
      <c r="B1307" s="142"/>
      <c r="C1307" s="142"/>
      <c r="D1307" s="142"/>
      <c r="E1307" s="142"/>
      <c r="F1307" s="142"/>
      <c r="G1307" s="142"/>
      <c r="H1307" s="142"/>
      <c r="I1307" s="143"/>
      <c r="J1307" s="27"/>
      <c r="K1307" s="27"/>
      <c r="L1307" s="27"/>
      <c r="M1307" s="27"/>
      <c r="N1307" s="27"/>
      <c r="O1307" s="27"/>
      <c r="P1307" s="27"/>
      <c r="Q1307" s="27"/>
      <c r="R1307" s="27"/>
      <c r="S1307" s="27"/>
      <c r="T1307" s="27"/>
      <c r="U1307" s="27"/>
      <c r="V1307" s="27"/>
      <c r="W1307" s="27"/>
      <c r="X1307" s="27"/>
      <c r="Y1307" s="27"/>
      <c r="Z1307" s="27"/>
      <c r="AA1307" s="27"/>
      <c r="AB1307" s="27"/>
      <c r="AC1307" s="27"/>
      <c r="AD1307" s="27"/>
      <c r="AE1307" s="27"/>
      <c r="AF1307" s="27"/>
      <c r="AG1307" s="27"/>
      <c r="AH1307" s="27"/>
      <c r="AI1307" s="27"/>
      <c r="AJ1307" s="27"/>
      <c r="AK1307" s="27"/>
      <c r="AL1307" s="27"/>
      <c r="AM1307" s="27"/>
      <c r="BH1307" s="1" t="s">
        <v>28</v>
      </c>
    </row>
    <row r="1308" spans="1:61" ht="9.75" hidden="1" customHeight="1" thickBot="1">
      <c r="A1308" s="123"/>
      <c r="B1308" s="124"/>
      <c r="C1308" s="124"/>
      <c r="D1308" s="124"/>
      <c r="E1308" s="124"/>
      <c r="F1308" s="124"/>
      <c r="G1308" s="124"/>
      <c r="H1308" s="124"/>
      <c r="I1308" s="125"/>
      <c r="J1308" s="266"/>
      <c r="K1308" s="266"/>
      <c r="L1308" s="266"/>
      <c r="M1308" s="266"/>
      <c r="N1308" s="266"/>
      <c r="O1308" s="266"/>
      <c r="P1308" s="266"/>
      <c r="Q1308" s="266"/>
      <c r="R1308" s="266"/>
      <c r="S1308" s="266"/>
      <c r="T1308" s="266"/>
      <c r="U1308" s="266"/>
      <c r="V1308" s="266"/>
      <c r="W1308" s="266"/>
      <c r="X1308" s="266"/>
      <c r="Y1308" s="266"/>
      <c r="Z1308" s="266"/>
      <c r="AA1308" s="266"/>
      <c r="AB1308" s="266"/>
      <c r="AC1308" s="266"/>
      <c r="AD1308" s="266"/>
      <c r="AE1308" s="266"/>
      <c r="AF1308" s="266"/>
      <c r="AG1308" s="266"/>
      <c r="AH1308" s="266"/>
      <c r="AI1308" s="266"/>
      <c r="AJ1308" s="266"/>
      <c r="AK1308" s="266"/>
      <c r="AL1308" s="266"/>
      <c r="AM1308" s="266"/>
      <c r="BH1308" s="1" t="s">
        <v>28</v>
      </c>
    </row>
    <row r="1309" spans="1:61" ht="9.75" hidden="1" customHeight="1">
      <c r="A1309" s="164" t="s">
        <v>350</v>
      </c>
      <c r="B1309" s="165"/>
      <c r="C1309" s="165"/>
      <c r="D1309" s="165"/>
      <c r="E1309" s="165"/>
      <c r="F1309" s="165"/>
      <c r="G1309" s="165"/>
      <c r="H1309" s="165"/>
      <c r="I1309" s="166"/>
      <c r="J1309" s="239"/>
      <c r="K1309" s="239"/>
      <c r="L1309" s="239"/>
      <c r="M1309" s="239"/>
      <c r="N1309" s="239"/>
      <c r="O1309" s="239"/>
      <c r="P1309" s="239"/>
      <c r="Q1309" s="239"/>
      <c r="R1309" s="239"/>
      <c r="S1309" s="239"/>
      <c r="T1309" s="239"/>
      <c r="U1309" s="239"/>
      <c r="V1309" s="239"/>
      <c r="W1309" s="239"/>
      <c r="X1309" s="239"/>
      <c r="Y1309" s="239"/>
      <c r="Z1309" s="239"/>
      <c r="AA1309" s="239"/>
      <c r="AB1309" s="239"/>
      <c r="AC1309" s="239"/>
      <c r="AD1309" s="239"/>
      <c r="AE1309" s="239"/>
      <c r="AF1309" s="239"/>
      <c r="AG1309" s="239"/>
      <c r="AH1309" s="239"/>
      <c r="AI1309" s="239"/>
      <c r="AJ1309" s="239"/>
      <c r="AK1309" s="239"/>
      <c r="AL1309" s="239"/>
      <c r="AM1309" s="239"/>
      <c r="BG1309" s="1" t="s">
        <v>351</v>
      </c>
      <c r="BH1309" s="1">
        <v>88</v>
      </c>
      <c r="BI1309" s="1" t="str">
        <f>"ITEM"&amp;BH1309&amp; BG1309 &amp;"="&amp; IF(TRIM($J1309)="","",$J1309)</f>
        <v>ITEM88#KBN3_9=</v>
      </c>
    </row>
    <row r="1310" spans="1:61" ht="9.75" hidden="1" customHeight="1" thickBot="1">
      <c r="A1310" s="167"/>
      <c r="B1310" s="168"/>
      <c r="C1310" s="168"/>
      <c r="D1310" s="168"/>
      <c r="E1310" s="168"/>
      <c r="F1310" s="168"/>
      <c r="G1310" s="168"/>
      <c r="H1310" s="168"/>
      <c r="I1310" s="169"/>
      <c r="J1310" s="274"/>
      <c r="K1310" s="274"/>
      <c r="L1310" s="274"/>
      <c r="M1310" s="274"/>
      <c r="N1310" s="274"/>
      <c r="O1310" s="274"/>
      <c r="P1310" s="274"/>
      <c r="Q1310" s="274"/>
      <c r="R1310" s="274"/>
      <c r="S1310" s="274"/>
      <c r="T1310" s="274"/>
      <c r="U1310" s="274"/>
      <c r="V1310" s="274"/>
      <c r="W1310" s="274"/>
      <c r="X1310" s="274"/>
      <c r="Y1310" s="274"/>
      <c r="Z1310" s="274"/>
      <c r="AA1310" s="274"/>
      <c r="AB1310" s="274"/>
      <c r="AC1310" s="274"/>
      <c r="AD1310" s="274"/>
      <c r="AE1310" s="274"/>
      <c r="AF1310" s="274"/>
      <c r="AG1310" s="274"/>
      <c r="AH1310" s="274"/>
      <c r="AI1310" s="274"/>
      <c r="AJ1310" s="274"/>
      <c r="AK1310" s="274"/>
      <c r="AL1310" s="274"/>
      <c r="AM1310" s="274"/>
    </row>
    <row r="1311" spans="1:61" ht="9.75" hidden="1" customHeight="1">
      <c r="A1311" s="120" t="s">
        <v>323</v>
      </c>
      <c r="B1311" s="121"/>
      <c r="C1311" s="121"/>
      <c r="D1311" s="121"/>
      <c r="E1311" s="121"/>
      <c r="F1311" s="121"/>
      <c r="G1311" s="121"/>
      <c r="H1311" s="121"/>
      <c r="I1311" s="122"/>
      <c r="J1311" s="239"/>
      <c r="K1311" s="239"/>
      <c r="L1311" s="239"/>
      <c r="M1311" s="239"/>
      <c r="N1311" s="239"/>
      <c r="O1311" s="239"/>
      <c r="P1311" s="239"/>
      <c r="Q1311" s="239"/>
      <c r="R1311" s="239"/>
      <c r="S1311" s="239"/>
      <c r="T1311" s="239"/>
      <c r="U1311" s="239"/>
      <c r="V1311" s="239"/>
      <c r="W1311" s="239"/>
      <c r="X1311" s="239"/>
      <c r="Y1311" s="239"/>
      <c r="Z1311" s="239"/>
      <c r="AA1311" s="239"/>
      <c r="AB1311" s="239"/>
      <c r="AC1311" s="239"/>
      <c r="AD1311" s="239"/>
      <c r="AE1311" s="239"/>
      <c r="AF1311" s="239"/>
      <c r="AG1311" s="239"/>
      <c r="AH1311" s="239"/>
      <c r="AI1311" s="239"/>
      <c r="AJ1311" s="239"/>
      <c r="AK1311" s="239"/>
      <c r="AL1311" s="239"/>
      <c r="AM1311" s="239"/>
      <c r="BG1311" s="1" t="s">
        <v>351</v>
      </c>
      <c r="BH1311" s="1">
        <v>89</v>
      </c>
      <c r="BI1311" s="1" t="str">
        <f>"ITEM"&amp;BH1311&amp; BG1311 &amp;"="&amp; IF(TRIM($J1311)="","",$J1311)</f>
        <v>ITEM89#KBN3_9=</v>
      </c>
    </row>
    <row r="1312" spans="1:61" ht="9.75" hidden="1" customHeight="1">
      <c r="A1312" s="123"/>
      <c r="B1312" s="124"/>
      <c r="C1312" s="124"/>
      <c r="D1312" s="124"/>
      <c r="E1312" s="124"/>
      <c r="F1312" s="124"/>
      <c r="G1312" s="124"/>
      <c r="H1312" s="124"/>
      <c r="I1312" s="125"/>
      <c r="J1312" s="27"/>
      <c r="K1312" s="27"/>
      <c r="L1312" s="27"/>
      <c r="M1312" s="27"/>
      <c r="N1312" s="27"/>
      <c r="O1312" s="27"/>
      <c r="P1312" s="27"/>
      <c r="Q1312" s="27"/>
      <c r="R1312" s="27"/>
      <c r="S1312" s="27"/>
      <c r="T1312" s="27"/>
      <c r="U1312" s="27"/>
      <c r="V1312" s="27"/>
      <c r="W1312" s="27"/>
      <c r="X1312" s="27"/>
      <c r="Y1312" s="27"/>
      <c r="Z1312" s="27"/>
      <c r="AA1312" s="27"/>
      <c r="AB1312" s="27"/>
      <c r="AC1312" s="27"/>
      <c r="AD1312" s="27"/>
      <c r="AE1312" s="27"/>
      <c r="AF1312" s="27"/>
      <c r="AG1312" s="27"/>
      <c r="AH1312" s="27"/>
      <c r="AI1312" s="27"/>
      <c r="AJ1312" s="27"/>
      <c r="AK1312" s="27"/>
      <c r="AL1312" s="27"/>
      <c r="AM1312" s="27"/>
    </row>
    <row r="1313" spans="1:61" ht="9.75" hidden="1" customHeight="1">
      <c r="A1313" s="120" t="s">
        <v>324</v>
      </c>
      <c r="B1313" s="121"/>
      <c r="C1313" s="121"/>
      <c r="D1313" s="121"/>
      <c r="E1313" s="121"/>
      <c r="F1313" s="121"/>
      <c r="G1313" s="121"/>
      <c r="H1313" s="121"/>
      <c r="I1313" s="122"/>
      <c r="J1313" s="136"/>
      <c r="K1313" s="126"/>
      <c r="L1313" s="126"/>
      <c r="M1313" s="126"/>
      <c r="N1313" s="126"/>
      <c r="O1313" s="126"/>
      <c r="P1313" s="126"/>
      <c r="Q1313" s="126"/>
      <c r="R1313" s="126"/>
      <c r="S1313" s="126"/>
      <c r="T1313" s="126"/>
      <c r="U1313" s="126"/>
      <c r="V1313" s="126"/>
      <c r="W1313" s="126"/>
      <c r="X1313" s="126"/>
      <c r="Y1313" s="126"/>
      <c r="Z1313" s="126"/>
      <c r="AA1313" s="126"/>
      <c r="AB1313" s="126"/>
      <c r="AC1313" s="126"/>
      <c r="AD1313" s="126"/>
      <c r="AE1313" s="126"/>
      <c r="AF1313" s="126"/>
      <c r="AG1313" s="126"/>
      <c r="AH1313" s="126"/>
      <c r="AI1313" s="126"/>
      <c r="AJ1313" s="126"/>
      <c r="AK1313" s="126"/>
      <c r="AL1313" s="126"/>
      <c r="AM1313" s="127"/>
      <c r="BG1313" s="1" t="s">
        <v>351</v>
      </c>
      <c r="BH1313" s="1">
        <v>90</v>
      </c>
      <c r="BI1313" s="1" t="str">
        <f>"ITEM"&amp;BH1313&amp; BG1313 &amp;"="&amp; IF(TRIM($J1313)="","",$J1313)</f>
        <v>ITEM90#KBN3_9=</v>
      </c>
    </row>
    <row r="1314" spans="1:61" ht="9.75" hidden="1" customHeight="1">
      <c r="A1314" s="141"/>
      <c r="B1314" s="142"/>
      <c r="C1314" s="142"/>
      <c r="D1314" s="142"/>
      <c r="E1314" s="142"/>
      <c r="F1314" s="142"/>
      <c r="G1314" s="142"/>
      <c r="H1314" s="142"/>
      <c r="I1314" s="143"/>
      <c r="J1314" s="150"/>
      <c r="K1314" s="151"/>
      <c r="L1314" s="151"/>
      <c r="M1314" s="151"/>
      <c r="N1314" s="151"/>
      <c r="O1314" s="151"/>
      <c r="P1314" s="151"/>
      <c r="Q1314" s="151"/>
      <c r="R1314" s="151"/>
      <c r="S1314" s="151"/>
      <c r="T1314" s="151"/>
      <c r="U1314" s="151"/>
      <c r="V1314" s="151"/>
      <c r="W1314" s="151"/>
      <c r="X1314" s="151"/>
      <c r="Y1314" s="151"/>
      <c r="Z1314" s="151"/>
      <c r="AA1314" s="151"/>
      <c r="AB1314" s="151"/>
      <c r="AC1314" s="151"/>
      <c r="AD1314" s="151"/>
      <c r="AE1314" s="151"/>
      <c r="AF1314" s="151"/>
      <c r="AG1314" s="151"/>
      <c r="AH1314" s="151"/>
      <c r="AI1314" s="151"/>
      <c r="AJ1314" s="151"/>
      <c r="AK1314" s="151"/>
      <c r="AL1314" s="151"/>
      <c r="AM1314" s="152"/>
      <c r="BH1314" s="1" t="s">
        <v>28</v>
      </c>
    </row>
    <row r="1315" spans="1:61" ht="9.75" hidden="1" customHeight="1">
      <c r="A1315" s="123"/>
      <c r="B1315" s="124"/>
      <c r="C1315" s="124"/>
      <c r="D1315" s="124"/>
      <c r="E1315" s="124"/>
      <c r="F1315" s="124"/>
      <c r="G1315" s="124"/>
      <c r="H1315" s="124"/>
      <c r="I1315" s="125"/>
      <c r="J1315" s="137"/>
      <c r="K1315" s="128"/>
      <c r="L1315" s="128"/>
      <c r="M1315" s="128"/>
      <c r="N1315" s="128"/>
      <c r="O1315" s="128"/>
      <c r="P1315" s="128"/>
      <c r="Q1315" s="128"/>
      <c r="R1315" s="128"/>
      <c r="S1315" s="128"/>
      <c r="T1315" s="128"/>
      <c r="U1315" s="128"/>
      <c r="V1315" s="128"/>
      <c r="W1315" s="128"/>
      <c r="X1315" s="128"/>
      <c r="Y1315" s="128"/>
      <c r="Z1315" s="128"/>
      <c r="AA1315" s="128"/>
      <c r="AB1315" s="128"/>
      <c r="AC1315" s="128"/>
      <c r="AD1315" s="128"/>
      <c r="AE1315" s="128"/>
      <c r="AF1315" s="128"/>
      <c r="AG1315" s="128"/>
      <c r="AH1315" s="128"/>
      <c r="AI1315" s="128"/>
      <c r="AJ1315" s="128"/>
      <c r="AK1315" s="128"/>
      <c r="AL1315" s="128"/>
      <c r="AM1315" s="129"/>
      <c r="BH1315" s="1" t="s">
        <v>28</v>
      </c>
    </row>
    <row r="1316" spans="1:61" ht="9.75" hidden="1" customHeight="1">
      <c r="A1316" s="120" t="s">
        <v>325</v>
      </c>
      <c r="B1316" s="121"/>
      <c r="C1316" s="121"/>
      <c r="D1316" s="121"/>
      <c r="E1316" s="121"/>
      <c r="F1316" s="121"/>
      <c r="G1316" s="121"/>
      <c r="H1316" s="121"/>
      <c r="I1316" s="122"/>
      <c r="J1316" s="27"/>
      <c r="K1316" s="27"/>
      <c r="L1316" s="27"/>
      <c r="M1316" s="27"/>
      <c r="N1316" s="27"/>
      <c r="O1316" s="27"/>
      <c r="P1316" s="27"/>
      <c r="Q1316" s="27"/>
      <c r="R1316" s="27"/>
      <c r="S1316" s="27"/>
      <c r="T1316" s="27"/>
      <c r="U1316" s="27"/>
      <c r="V1316" s="27"/>
      <c r="W1316" s="27"/>
      <c r="X1316" s="27"/>
      <c r="Y1316" s="27"/>
      <c r="Z1316" s="27"/>
      <c r="AA1316" s="27"/>
      <c r="AB1316" s="27"/>
      <c r="AC1316" s="27"/>
      <c r="AD1316" s="27"/>
      <c r="AE1316" s="27"/>
      <c r="AF1316" s="27"/>
      <c r="AG1316" s="27"/>
      <c r="AH1316" s="27"/>
      <c r="AI1316" s="27"/>
      <c r="AJ1316" s="27"/>
      <c r="AK1316" s="27"/>
      <c r="AL1316" s="27"/>
      <c r="AM1316" s="27"/>
      <c r="BG1316" s="1" t="s">
        <v>351</v>
      </c>
      <c r="BH1316" s="1">
        <v>91</v>
      </c>
      <c r="BI1316" s="1" t="str">
        <f>"ITEM"&amp;BH1316&amp; BG1316 &amp;"="&amp; IF(TRIM($J1316)="","",$J1316)</f>
        <v>ITEM91#KBN3_9=</v>
      </c>
    </row>
    <row r="1317" spans="1:61" ht="9.75" hidden="1" customHeight="1">
      <c r="A1317" s="123"/>
      <c r="B1317" s="124"/>
      <c r="C1317" s="124"/>
      <c r="D1317" s="124"/>
      <c r="E1317" s="124"/>
      <c r="F1317" s="124"/>
      <c r="G1317" s="124"/>
      <c r="H1317" s="124"/>
      <c r="I1317" s="125"/>
      <c r="J1317" s="27"/>
      <c r="K1317" s="27"/>
      <c r="L1317" s="27"/>
      <c r="M1317" s="27"/>
      <c r="N1317" s="27"/>
      <c r="O1317" s="27"/>
      <c r="P1317" s="27"/>
      <c r="Q1317" s="27"/>
      <c r="R1317" s="27"/>
      <c r="S1317" s="27"/>
      <c r="T1317" s="27"/>
      <c r="U1317" s="27"/>
      <c r="V1317" s="27"/>
      <c r="W1317" s="27"/>
      <c r="X1317" s="27"/>
      <c r="Y1317" s="27"/>
      <c r="Z1317" s="27"/>
      <c r="AA1317" s="27"/>
      <c r="AB1317" s="27"/>
      <c r="AC1317" s="27"/>
      <c r="AD1317" s="27"/>
      <c r="AE1317" s="27"/>
      <c r="AF1317" s="27"/>
      <c r="AG1317" s="27"/>
      <c r="AH1317" s="27"/>
      <c r="AI1317" s="27"/>
      <c r="AJ1317" s="27"/>
      <c r="AK1317" s="27"/>
      <c r="AL1317" s="27"/>
      <c r="AM1317" s="27"/>
    </row>
    <row r="1318" spans="1:61" ht="9.75" hidden="1" customHeight="1">
      <c r="A1318" s="120" t="s">
        <v>326</v>
      </c>
      <c r="B1318" s="121"/>
      <c r="C1318" s="121"/>
      <c r="D1318" s="121"/>
      <c r="E1318" s="121"/>
      <c r="F1318" s="121"/>
      <c r="G1318" s="121"/>
      <c r="H1318" s="121"/>
      <c r="I1318" s="122"/>
      <c r="J1318" s="158"/>
      <c r="K1318" s="154"/>
      <c r="L1318" s="154"/>
      <c r="M1318" s="154"/>
      <c r="N1318" s="154"/>
      <c r="O1318" s="154"/>
      <c r="P1318" s="154"/>
      <c r="Q1318" s="154"/>
      <c r="R1318" s="154"/>
      <c r="S1318" s="154"/>
      <c r="T1318" s="154"/>
      <c r="U1318" s="154"/>
      <c r="V1318" s="154" t="s">
        <v>36</v>
      </c>
      <c r="W1318" s="154"/>
      <c r="X1318" s="154"/>
      <c r="Y1318" s="154"/>
      <c r="Z1318" s="154"/>
      <c r="AA1318" s="154"/>
      <c r="AB1318" s="154"/>
      <c r="AC1318" s="154"/>
      <c r="AD1318" s="154"/>
      <c r="AE1318" s="154"/>
      <c r="AF1318" s="154"/>
      <c r="AG1318" s="154"/>
      <c r="AH1318" s="154"/>
      <c r="AI1318" s="154"/>
      <c r="AJ1318" s="154"/>
      <c r="AK1318" s="154"/>
      <c r="AL1318" s="154"/>
      <c r="AM1318" s="155"/>
      <c r="BE1318" s="1" t="str">
        <f ca="1">MID(CELL("address",$CB$2),2,2)</f>
        <v>CB</v>
      </c>
      <c r="BF1318" s="1" t="str">
        <f>IF(TRIM($K1320)="","",IF(ISERROR(MATCH($K1320,$CB$3:$CB$7,0)),"INPUT_ERROR",MATCH($K1320,$CB$3:$CB$7,0)))</f>
        <v/>
      </c>
      <c r="BG1318" s="1" t="s">
        <v>351</v>
      </c>
      <c r="BH1318" s="1">
        <v>92</v>
      </c>
      <c r="BI1318" s="1" t="str">
        <f>"ITEM"&amp;BH1318&amp; BG1318 &amp;"="&amp; BF1318</f>
        <v>ITEM92#KBN3_9=</v>
      </c>
    </row>
    <row r="1319" spans="1:61" ht="9.75" hidden="1" customHeight="1">
      <c r="A1319" s="141"/>
      <c r="B1319" s="142"/>
      <c r="C1319" s="142"/>
      <c r="D1319" s="142"/>
      <c r="E1319" s="142"/>
      <c r="F1319" s="142"/>
      <c r="G1319" s="142"/>
      <c r="H1319" s="142"/>
      <c r="I1319" s="143"/>
      <c r="J1319" s="189"/>
      <c r="K1319" s="82"/>
      <c r="L1319" s="82"/>
      <c r="M1319" s="82"/>
      <c r="N1319" s="82"/>
      <c r="O1319" s="82"/>
      <c r="P1319" s="82"/>
      <c r="Q1319" s="82"/>
      <c r="R1319" s="82"/>
      <c r="S1319" s="82"/>
      <c r="T1319" s="82"/>
      <c r="U1319" s="82"/>
      <c r="V1319" s="82" t="s">
        <v>163</v>
      </c>
      <c r="W1319" s="82"/>
      <c r="X1319" s="82"/>
      <c r="Y1319" s="82"/>
      <c r="Z1319" s="82"/>
      <c r="AA1319" s="82"/>
      <c r="AB1319" s="82"/>
      <c r="AC1319" s="82"/>
      <c r="AD1319" s="82"/>
      <c r="AE1319" s="82"/>
      <c r="AF1319" s="82"/>
      <c r="AG1319" s="82"/>
      <c r="AH1319" s="82"/>
      <c r="AI1319" s="82"/>
      <c r="AJ1319" s="82"/>
      <c r="AK1319" s="82"/>
      <c r="AL1319" s="82"/>
      <c r="AM1319" s="138"/>
      <c r="BH1319" s="1" t="s">
        <v>28</v>
      </c>
    </row>
    <row r="1320" spans="1:61" ht="9.75" hidden="1" customHeight="1">
      <c r="A1320" s="141"/>
      <c r="B1320" s="142"/>
      <c r="C1320" s="142"/>
      <c r="D1320" s="142"/>
      <c r="E1320" s="142"/>
      <c r="F1320" s="142"/>
      <c r="G1320" s="142"/>
      <c r="H1320" s="142"/>
      <c r="I1320" s="143"/>
      <c r="J1320" s="144" t="s">
        <v>37</v>
      </c>
      <c r="K1320" s="145"/>
      <c r="L1320" s="145"/>
      <c r="M1320" s="145"/>
      <c r="N1320" s="145"/>
      <c r="O1320" s="145"/>
      <c r="P1320" s="145"/>
      <c r="Q1320" s="145"/>
      <c r="R1320" s="145"/>
      <c r="S1320" s="145"/>
      <c r="T1320" s="82" t="s">
        <v>38</v>
      </c>
      <c r="U1320" s="82"/>
      <c r="V1320" s="82" t="s">
        <v>253</v>
      </c>
      <c r="W1320" s="82"/>
      <c r="X1320" s="82"/>
      <c r="Y1320" s="82"/>
      <c r="Z1320" s="82"/>
      <c r="AA1320" s="82"/>
      <c r="AB1320" s="82"/>
      <c r="AC1320" s="82"/>
      <c r="AD1320" s="82"/>
      <c r="AE1320" s="82"/>
      <c r="AF1320" s="82"/>
      <c r="AG1320" s="82"/>
      <c r="AH1320" s="82"/>
      <c r="AI1320" s="82"/>
      <c r="AJ1320" s="82"/>
      <c r="AK1320" s="82"/>
      <c r="AL1320" s="82"/>
      <c r="AM1320" s="138"/>
      <c r="BH1320" s="1" t="s">
        <v>28</v>
      </c>
    </row>
    <row r="1321" spans="1:61" ht="9.75" hidden="1" customHeight="1">
      <c r="A1321" s="141"/>
      <c r="B1321" s="142"/>
      <c r="C1321" s="142"/>
      <c r="D1321" s="142"/>
      <c r="E1321" s="142"/>
      <c r="F1321" s="142"/>
      <c r="G1321" s="142"/>
      <c r="H1321" s="142"/>
      <c r="I1321" s="143"/>
      <c r="J1321" s="144"/>
      <c r="K1321" s="145"/>
      <c r="L1321" s="145"/>
      <c r="M1321" s="145"/>
      <c r="N1321" s="145"/>
      <c r="O1321" s="145"/>
      <c r="P1321" s="145"/>
      <c r="Q1321" s="145"/>
      <c r="R1321" s="145"/>
      <c r="S1321" s="145"/>
      <c r="T1321" s="82"/>
      <c r="U1321" s="82"/>
      <c r="V1321" s="82" t="s">
        <v>327</v>
      </c>
      <c r="W1321" s="82"/>
      <c r="X1321" s="82"/>
      <c r="Y1321" s="82"/>
      <c r="Z1321" s="82"/>
      <c r="AA1321" s="82"/>
      <c r="AB1321" s="82"/>
      <c r="AC1321" s="82"/>
      <c r="AD1321" s="82"/>
      <c r="AE1321" s="82"/>
      <c r="AF1321" s="82"/>
      <c r="AG1321" s="82"/>
      <c r="AH1321" s="82"/>
      <c r="AI1321" s="82"/>
      <c r="AJ1321" s="82"/>
      <c r="AK1321" s="82"/>
      <c r="AL1321" s="82"/>
      <c r="AM1321" s="138"/>
      <c r="BH1321" s="1" t="s">
        <v>28</v>
      </c>
    </row>
    <row r="1322" spans="1:61" ht="9.75" hidden="1" customHeight="1">
      <c r="A1322" s="141"/>
      <c r="B1322" s="142"/>
      <c r="C1322" s="142"/>
      <c r="D1322" s="142"/>
      <c r="E1322" s="142"/>
      <c r="F1322" s="142"/>
      <c r="G1322" s="142"/>
      <c r="H1322" s="142"/>
      <c r="I1322" s="143"/>
      <c r="J1322" s="189"/>
      <c r="K1322" s="82"/>
      <c r="L1322" s="82"/>
      <c r="M1322" s="82"/>
      <c r="N1322" s="82"/>
      <c r="O1322" s="82"/>
      <c r="P1322" s="82"/>
      <c r="Q1322" s="82"/>
      <c r="R1322" s="82"/>
      <c r="S1322" s="82"/>
      <c r="T1322" s="82"/>
      <c r="U1322" s="82"/>
      <c r="V1322" s="82" t="s">
        <v>166</v>
      </c>
      <c r="W1322" s="82"/>
      <c r="X1322" s="82"/>
      <c r="Y1322" s="82"/>
      <c r="Z1322" s="82"/>
      <c r="AA1322" s="82"/>
      <c r="AB1322" s="82"/>
      <c r="AC1322" s="82"/>
      <c r="AD1322" s="82"/>
      <c r="AE1322" s="82"/>
      <c r="AF1322" s="82"/>
      <c r="AG1322" s="82"/>
      <c r="AH1322" s="82"/>
      <c r="AI1322" s="82"/>
      <c r="AJ1322" s="82"/>
      <c r="AK1322" s="82"/>
      <c r="AL1322" s="82"/>
      <c r="AM1322" s="138"/>
      <c r="BH1322" s="1" t="s">
        <v>28</v>
      </c>
    </row>
    <row r="1323" spans="1:61" ht="9.75" hidden="1" customHeight="1">
      <c r="A1323" s="123"/>
      <c r="B1323" s="124"/>
      <c r="C1323" s="124"/>
      <c r="D1323" s="124"/>
      <c r="E1323" s="124"/>
      <c r="F1323" s="124"/>
      <c r="G1323" s="124"/>
      <c r="H1323" s="124"/>
      <c r="I1323" s="125"/>
      <c r="J1323" s="157"/>
      <c r="K1323" s="98"/>
      <c r="L1323" s="98"/>
      <c r="M1323" s="98"/>
      <c r="N1323" s="98"/>
      <c r="O1323" s="98"/>
      <c r="P1323" s="98"/>
      <c r="Q1323" s="98"/>
      <c r="R1323" s="98"/>
      <c r="S1323" s="98"/>
      <c r="T1323" s="98"/>
      <c r="U1323" s="98"/>
      <c r="V1323" s="98" t="s">
        <v>256</v>
      </c>
      <c r="W1323" s="98"/>
      <c r="X1323" s="98"/>
      <c r="Y1323" s="98"/>
      <c r="Z1323" s="98"/>
      <c r="AA1323" s="98"/>
      <c r="AB1323" s="98"/>
      <c r="AC1323" s="98"/>
      <c r="AD1323" s="98"/>
      <c r="AE1323" s="98"/>
      <c r="AF1323" s="98"/>
      <c r="AG1323" s="98"/>
      <c r="AH1323" s="98"/>
      <c r="AI1323" s="98"/>
      <c r="AJ1323" s="98"/>
      <c r="AK1323" s="98"/>
      <c r="AL1323" s="98"/>
      <c r="AM1323" s="156"/>
      <c r="BH1323" s="1" t="s">
        <v>28</v>
      </c>
    </row>
    <row r="1324" spans="1:61" ht="9.75" hidden="1" customHeight="1">
      <c r="A1324" s="120" t="s">
        <v>328</v>
      </c>
      <c r="B1324" s="121"/>
      <c r="C1324" s="121"/>
      <c r="D1324" s="121"/>
      <c r="E1324" s="121"/>
      <c r="F1324" s="121"/>
      <c r="G1324" s="121"/>
      <c r="H1324" s="121"/>
      <c r="I1324" s="122"/>
      <c r="J1324" s="136"/>
      <c r="K1324" s="126"/>
      <c r="L1324" s="126"/>
      <c r="M1324" s="126"/>
      <c r="N1324" s="126"/>
      <c r="O1324" s="126"/>
      <c r="P1324" s="126"/>
      <c r="Q1324" s="126"/>
      <c r="R1324" s="126"/>
      <c r="S1324" s="126"/>
      <c r="T1324" s="126"/>
      <c r="U1324" s="126"/>
      <c r="V1324" s="126"/>
      <c r="W1324" s="126"/>
      <c r="X1324" s="126"/>
      <c r="Y1324" s="126"/>
      <c r="Z1324" s="126"/>
      <c r="AA1324" s="126"/>
      <c r="AB1324" s="126"/>
      <c r="AC1324" s="126"/>
      <c r="AD1324" s="126"/>
      <c r="AE1324" s="126"/>
      <c r="AF1324" s="126"/>
      <c r="AG1324" s="126"/>
      <c r="AH1324" s="126"/>
      <c r="AI1324" s="126"/>
      <c r="AJ1324" s="126"/>
      <c r="AK1324" s="126"/>
      <c r="AL1324" s="126"/>
      <c r="AM1324" s="127"/>
      <c r="BG1324" s="1" t="s">
        <v>351</v>
      </c>
      <c r="BH1324" s="1">
        <v>93</v>
      </c>
      <c r="BI1324" s="1" t="str">
        <f>"ITEM"&amp;BH1324&amp; BG1324 &amp;"="&amp; IF(TRIM($J1324)="","",$J1324)</f>
        <v>ITEM93#KBN3_9=</v>
      </c>
    </row>
    <row r="1325" spans="1:61" ht="9.75" hidden="1" customHeight="1">
      <c r="A1325" s="141"/>
      <c r="B1325" s="142"/>
      <c r="C1325" s="142"/>
      <c r="D1325" s="142"/>
      <c r="E1325" s="142"/>
      <c r="F1325" s="142"/>
      <c r="G1325" s="142"/>
      <c r="H1325" s="142"/>
      <c r="I1325" s="143"/>
      <c r="J1325" s="150"/>
      <c r="K1325" s="151"/>
      <c r="L1325" s="151"/>
      <c r="M1325" s="151"/>
      <c r="N1325" s="151"/>
      <c r="O1325" s="151"/>
      <c r="P1325" s="151"/>
      <c r="Q1325" s="151"/>
      <c r="R1325" s="151"/>
      <c r="S1325" s="151"/>
      <c r="T1325" s="151"/>
      <c r="U1325" s="151"/>
      <c r="V1325" s="151"/>
      <c r="W1325" s="151"/>
      <c r="X1325" s="151"/>
      <c r="Y1325" s="151"/>
      <c r="Z1325" s="151"/>
      <c r="AA1325" s="151"/>
      <c r="AB1325" s="151"/>
      <c r="AC1325" s="151"/>
      <c r="AD1325" s="151"/>
      <c r="AE1325" s="151"/>
      <c r="AF1325" s="151"/>
      <c r="AG1325" s="151"/>
      <c r="AH1325" s="151"/>
      <c r="AI1325" s="151"/>
      <c r="AJ1325" s="151"/>
      <c r="AK1325" s="151"/>
      <c r="AL1325" s="151"/>
      <c r="AM1325" s="152"/>
    </row>
    <row r="1326" spans="1:61" ht="9.75" hidden="1" customHeight="1">
      <c r="A1326" s="123"/>
      <c r="B1326" s="124"/>
      <c r="C1326" s="124"/>
      <c r="D1326" s="124"/>
      <c r="E1326" s="124"/>
      <c r="F1326" s="124"/>
      <c r="G1326" s="124"/>
      <c r="H1326" s="124"/>
      <c r="I1326" s="125"/>
      <c r="J1326" s="150"/>
      <c r="K1326" s="151"/>
      <c r="L1326" s="151"/>
      <c r="M1326" s="151"/>
      <c r="N1326" s="151"/>
      <c r="O1326" s="151"/>
      <c r="P1326" s="151"/>
      <c r="Q1326" s="151"/>
      <c r="R1326" s="151"/>
      <c r="S1326" s="151"/>
      <c r="T1326" s="151"/>
      <c r="U1326" s="151"/>
      <c r="V1326" s="151"/>
      <c r="W1326" s="151"/>
      <c r="X1326" s="151"/>
      <c r="Y1326" s="151"/>
      <c r="Z1326" s="151"/>
      <c r="AA1326" s="151"/>
      <c r="AB1326" s="151"/>
      <c r="AC1326" s="151"/>
      <c r="AD1326" s="151"/>
      <c r="AE1326" s="151"/>
      <c r="AF1326" s="151"/>
      <c r="AG1326" s="151"/>
      <c r="AH1326" s="151"/>
      <c r="AI1326" s="151"/>
      <c r="AJ1326" s="151"/>
      <c r="AK1326" s="151"/>
      <c r="AL1326" s="151"/>
      <c r="AM1326" s="152"/>
    </row>
    <row r="1327" spans="1:61" ht="9.75" hidden="1" customHeight="1">
      <c r="A1327" s="120" t="s">
        <v>329</v>
      </c>
      <c r="B1327" s="121"/>
      <c r="C1327" s="121"/>
      <c r="D1327" s="121"/>
      <c r="E1327" s="121"/>
      <c r="F1327" s="121"/>
      <c r="G1327" s="121"/>
      <c r="H1327" s="121"/>
      <c r="I1327" s="122"/>
      <c r="J1327" s="216" t="s">
        <v>37</v>
      </c>
      <c r="K1327" s="217"/>
      <c r="L1327" s="154" t="s">
        <v>53</v>
      </c>
      <c r="M1327" s="154"/>
      <c r="N1327" s="154"/>
      <c r="O1327" s="154"/>
      <c r="P1327" s="154"/>
      <c r="Q1327" s="154"/>
      <c r="R1327" s="154"/>
      <c r="S1327" s="154"/>
      <c r="T1327" s="154"/>
      <c r="U1327" s="154"/>
      <c r="V1327" s="154"/>
      <c r="W1327" s="154"/>
      <c r="X1327" s="221" t="s">
        <v>37</v>
      </c>
      <c r="Y1327" s="217"/>
      <c r="Z1327" s="154" t="s">
        <v>330</v>
      </c>
      <c r="AA1327" s="154"/>
      <c r="AB1327" s="154"/>
      <c r="AC1327" s="154"/>
      <c r="AD1327" s="154"/>
      <c r="AE1327" s="154"/>
      <c r="AF1327" s="154"/>
      <c r="AG1327" s="154"/>
      <c r="AH1327" s="154"/>
      <c r="AI1327" s="154"/>
      <c r="AJ1327" s="154"/>
      <c r="AK1327" s="154"/>
      <c r="AL1327" s="154"/>
      <c r="AM1327" s="155"/>
      <c r="BF1327" s="1" t="b">
        <f>IF($K1327="○",TRUE,IF($K1327="",FALSE,"INPUT_ERROR"))</f>
        <v>0</v>
      </c>
      <c r="BG1327" s="1" t="s">
        <v>351</v>
      </c>
      <c r="BH1327" s="1">
        <v>94</v>
      </c>
      <c r="BI1327" s="1" t="str">
        <f t="shared" ref="BI1327:BI1333" si="30">"ITEM"&amp;BH1327&amp; BG1327 &amp;"="&amp; BF1327</f>
        <v>ITEM94#KBN3_9=FALSE</v>
      </c>
    </row>
    <row r="1328" spans="1:61" ht="9.75" hidden="1" customHeight="1">
      <c r="A1328" s="141"/>
      <c r="B1328" s="142"/>
      <c r="C1328" s="142"/>
      <c r="D1328" s="142"/>
      <c r="E1328" s="142"/>
      <c r="F1328" s="142"/>
      <c r="G1328" s="142"/>
      <c r="H1328" s="142"/>
      <c r="I1328" s="143"/>
      <c r="J1328" s="144"/>
      <c r="K1328" s="159"/>
      <c r="L1328" s="82"/>
      <c r="M1328" s="82"/>
      <c r="N1328" s="82"/>
      <c r="O1328" s="82"/>
      <c r="P1328" s="82"/>
      <c r="Q1328" s="82"/>
      <c r="R1328" s="82"/>
      <c r="S1328" s="82"/>
      <c r="T1328" s="82"/>
      <c r="U1328" s="82"/>
      <c r="V1328" s="82"/>
      <c r="W1328" s="82"/>
      <c r="X1328" s="160"/>
      <c r="Y1328" s="159"/>
      <c r="Z1328" s="82"/>
      <c r="AA1328" s="82"/>
      <c r="AB1328" s="82"/>
      <c r="AC1328" s="82"/>
      <c r="AD1328" s="82"/>
      <c r="AE1328" s="82"/>
      <c r="AF1328" s="82"/>
      <c r="AG1328" s="82"/>
      <c r="AH1328" s="82"/>
      <c r="AI1328" s="82"/>
      <c r="AJ1328" s="82"/>
      <c r="AK1328" s="82"/>
      <c r="AL1328" s="82"/>
      <c r="AM1328" s="138"/>
      <c r="BF1328" s="1" t="b">
        <f>IF($Y1327="○",TRUE,IF($Y1327="",FALSE,"INPUT_ERROR"))</f>
        <v>0</v>
      </c>
      <c r="BG1328" s="1" t="s">
        <v>351</v>
      </c>
      <c r="BH1328" s="1">
        <v>95</v>
      </c>
      <c r="BI1328" s="1" t="str">
        <f t="shared" si="30"/>
        <v>ITEM95#KBN3_9=FALSE</v>
      </c>
    </row>
    <row r="1329" spans="1:61" ht="9.75" hidden="1" customHeight="1">
      <c r="A1329" s="141"/>
      <c r="B1329" s="142"/>
      <c r="C1329" s="142"/>
      <c r="D1329" s="142"/>
      <c r="E1329" s="142"/>
      <c r="F1329" s="142"/>
      <c r="G1329" s="142"/>
      <c r="H1329" s="142"/>
      <c r="I1329" s="143"/>
      <c r="J1329" s="144" t="s">
        <v>37</v>
      </c>
      <c r="K1329" s="159"/>
      <c r="L1329" s="82" t="s">
        <v>331</v>
      </c>
      <c r="M1329" s="82"/>
      <c r="N1329" s="82"/>
      <c r="O1329" s="82"/>
      <c r="P1329" s="82"/>
      <c r="Q1329" s="82"/>
      <c r="R1329" s="82"/>
      <c r="S1329" s="82"/>
      <c r="T1329" s="82"/>
      <c r="U1329" s="82"/>
      <c r="V1329" s="82"/>
      <c r="W1329" s="82"/>
      <c r="X1329" s="160" t="s">
        <v>37</v>
      </c>
      <c r="Y1329" s="159"/>
      <c r="Z1329" s="82" t="s">
        <v>264</v>
      </c>
      <c r="AA1329" s="82"/>
      <c r="AB1329" s="82"/>
      <c r="AC1329" s="82"/>
      <c r="AD1329" s="82"/>
      <c r="AE1329" s="82"/>
      <c r="AF1329" s="82"/>
      <c r="AG1329" s="82"/>
      <c r="AH1329" s="82"/>
      <c r="AI1329" s="82"/>
      <c r="AJ1329" s="82"/>
      <c r="AK1329" s="82"/>
      <c r="AL1329" s="82"/>
      <c r="AM1329" s="138"/>
      <c r="BF1329" s="1" t="b">
        <f>IF($K1329="○",TRUE,IF($K1329="",FALSE,"INPUT_ERROR"))</f>
        <v>0</v>
      </c>
      <c r="BG1329" s="1" t="s">
        <v>351</v>
      </c>
      <c r="BH1329" s="1">
        <v>96</v>
      </c>
      <c r="BI1329" s="1" t="str">
        <f t="shared" si="30"/>
        <v>ITEM96#KBN3_9=FALSE</v>
      </c>
    </row>
    <row r="1330" spans="1:61" ht="9.75" hidden="1" customHeight="1">
      <c r="A1330" s="141"/>
      <c r="B1330" s="142"/>
      <c r="C1330" s="142"/>
      <c r="D1330" s="142"/>
      <c r="E1330" s="142"/>
      <c r="F1330" s="142"/>
      <c r="G1330" s="142"/>
      <c r="H1330" s="142"/>
      <c r="I1330" s="143"/>
      <c r="J1330" s="144"/>
      <c r="K1330" s="159"/>
      <c r="L1330" s="82"/>
      <c r="M1330" s="82"/>
      <c r="N1330" s="82"/>
      <c r="O1330" s="82"/>
      <c r="P1330" s="82"/>
      <c r="Q1330" s="82"/>
      <c r="R1330" s="82"/>
      <c r="S1330" s="82"/>
      <c r="T1330" s="82"/>
      <c r="U1330" s="82"/>
      <c r="V1330" s="82"/>
      <c r="W1330" s="82"/>
      <c r="X1330" s="160"/>
      <c r="Y1330" s="159"/>
      <c r="Z1330" s="82"/>
      <c r="AA1330" s="82"/>
      <c r="AB1330" s="82"/>
      <c r="AC1330" s="82"/>
      <c r="AD1330" s="82"/>
      <c r="AE1330" s="82"/>
      <c r="AF1330" s="82"/>
      <c r="AG1330" s="82"/>
      <c r="AH1330" s="82"/>
      <c r="AI1330" s="82"/>
      <c r="AJ1330" s="82"/>
      <c r="AK1330" s="82"/>
      <c r="AL1330" s="82"/>
      <c r="AM1330" s="138"/>
      <c r="BF1330" s="1" t="b">
        <f>IF($Y1329="○",TRUE,IF($Y1329="",FALSE,"INPUT_ERROR"))</f>
        <v>0</v>
      </c>
      <c r="BG1330" s="1" t="s">
        <v>351</v>
      </c>
      <c r="BH1330" s="1">
        <v>97</v>
      </c>
      <c r="BI1330" s="1" t="str">
        <f t="shared" si="30"/>
        <v>ITEM97#KBN3_9=FALSE</v>
      </c>
    </row>
    <row r="1331" spans="1:61" ht="9.75" hidden="1" customHeight="1">
      <c r="A1331" s="141"/>
      <c r="B1331" s="142"/>
      <c r="C1331" s="142"/>
      <c r="D1331" s="142"/>
      <c r="E1331" s="142"/>
      <c r="F1331" s="142"/>
      <c r="G1331" s="142"/>
      <c r="H1331" s="142"/>
      <c r="I1331" s="143"/>
      <c r="J1331" s="144" t="s">
        <v>37</v>
      </c>
      <c r="K1331" s="159"/>
      <c r="L1331" s="82" t="s">
        <v>214</v>
      </c>
      <c r="M1331" s="82"/>
      <c r="N1331" s="82"/>
      <c r="O1331" s="82"/>
      <c r="P1331" s="82"/>
      <c r="Q1331" s="82"/>
      <c r="R1331" s="82"/>
      <c r="S1331" s="82"/>
      <c r="T1331" s="82"/>
      <c r="U1331" s="82"/>
      <c r="V1331" s="82"/>
      <c r="W1331" s="82"/>
      <c r="X1331" s="160" t="s">
        <v>37</v>
      </c>
      <c r="Y1331" s="159"/>
      <c r="Z1331" s="82" t="s">
        <v>332</v>
      </c>
      <c r="AA1331" s="82"/>
      <c r="AB1331" s="82"/>
      <c r="AC1331" s="82"/>
      <c r="AD1331" s="82"/>
      <c r="AE1331" s="82"/>
      <c r="AF1331" s="82"/>
      <c r="AG1331" s="82"/>
      <c r="AH1331" s="82"/>
      <c r="AI1331" s="82"/>
      <c r="AJ1331" s="82"/>
      <c r="AK1331" s="82"/>
      <c r="AL1331" s="82"/>
      <c r="AM1331" s="138"/>
      <c r="BF1331" s="1" t="b">
        <f>IF($K1331="○",TRUE,IF($K1331="",FALSE,"INPUT_ERROR"))</f>
        <v>0</v>
      </c>
      <c r="BG1331" s="1" t="s">
        <v>351</v>
      </c>
      <c r="BH1331" s="1">
        <v>98</v>
      </c>
      <c r="BI1331" s="1" t="str">
        <f t="shared" si="30"/>
        <v>ITEM98#KBN3_9=FALSE</v>
      </c>
    </row>
    <row r="1332" spans="1:61" ht="9.75" hidden="1" customHeight="1">
      <c r="A1332" s="141"/>
      <c r="B1332" s="142"/>
      <c r="C1332" s="142"/>
      <c r="D1332" s="142"/>
      <c r="E1332" s="142"/>
      <c r="F1332" s="142"/>
      <c r="G1332" s="142"/>
      <c r="H1332" s="142"/>
      <c r="I1332" s="143"/>
      <c r="J1332" s="144"/>
      <c r="K1332" s="159"/>
      <c r="L1332" s="82"/>
      <c r="M1332" s="82"/>
      <c r="N1332" s="82"/>
      <c r="O1332" s="82"/>
      <c r="P1332" s="82"/>
      <c r="Q1332" s="82"/>
      <c r="R1332" s="82"/>
      <c r="S1332" s="82"/>
      <c r="T1332" s="82"/>
      <c r="U1332" s="82"/>
      <c r="V1332" s="82"/>
      <c r="W1332" s="82"/>
      <c r="X1332" s="160"/>
      <c r="Y1332" s="159"/>
      <c r="Z1332" s="82"/>
      <c r="AA1332" s="82"/>
      <c r="AB1332" s="82"/>
      <c r="AC1332" s="82"/>
      <c r="AD1332" s="82"/>
      <c r="AE1332" s="82"/>
      <c r="AF1332" s="82"/>
      <c r="AG1332" s="82"/>
      <c r="AH1332" s="82"/>
      <c r="AI1332" s="82"/>
      <c r="AJ1332" s="82"/>
      <c r="AK1332" s="82"/>
      <c r="AL1332" s="82"/>
      <c r="AM1332" s="138"/>
      <c r="BF1332" s="1" t="b">
        <f>IF($Y1331="○",TRUE,IF($Y1331="",FALSE,"INPUT_ERROR"))</f>
        <v>0</v>
      </c>
      <c r="BG1332" s="1" t="s">
        <v>351</v>
      </c>
      <c r="BH1332" s="1">
        <v>99</v>
      </c>
      <c r="BI1332" s="1" t="str">
        <f t="shared" si="30"/>
        <v>ITEM99#KBN3_9=FALSE</v>
      </c>
    </row>
    <row r="1333" spans="1:61" ht="9.75" hidden="1" customHeight="1">
      <c r="A1333" s="141"/>
      <c r="B1333" s="142"/>
      <c r="C1333" s="142"/>
      <c r="D1333" s="142"/>
      <c r="E1333" s="142"/>
      <c r="F1333" s="142"/>
      <c r="G1333" s="142"/>
      <c r="H1333" s="142"/>
      <c r="I1333" s="143"/>
      <c r="J1333" s="144" t="s">
        <v>37</v>
      </c>
      <c r="K1333" s="159"/>
      <c r="L1333" s="82" t="s">
        <v>59</v>
      </c>
      <c r="M1333" s="82"/>
      <c r="N1333" s="82"/>
      <c r="O1333" s="160" t="s">
        <v>60</v>
      </c>
      <c r="P1333" s="151"/>
      <c r="Q1333" s="151"/>
      <c r="R1333" s="151"/>
      <c r="S1333" s="151"/>
      <c r="T1333" s="151"/>
      <c r="U1333" s="151"/>
      <c r="V1333" s="151"/>
      <c r="W1333" s="151"/>
      <c r="X1333" s="151"/>
      <c r="Y1333" s="151"/>
      <c r="Z1333" s="151"/>
      <c r="AA1333" s="151"/>
      <c r="AB1333" s="151"/>
      <c r="AC1333" s="151"/>
      <c r="AD1333" s="151"/>
      <c r="AE1333" s="151"/>
      <c r="AF1333" s="151"/>
      <c r="AG1333" s="151"/>
      <c r="AH1333" s="151"/>
      <c r="AI1333" s="151"/>
      <c r="AJ1333" s="151"/>
      <c r="AK1333" s="151"/>
      <c r="AL1333" s="82" t="s">
        <v>198</v>
      </c>
      <c r="AM1333" s="138"/>
      <c r="BF1333" s="1" t="b">
        <f>IF($K1333="○",TRUE,IF($K1333="",FALSE,"INPUT_ERROR"))</f>
        <v>0</v>
      </c>
      <c r="BG1333" s="1" t="s">
        <v>351</v>
      </c>
      <c r="BH1333" s="1">
        <v>100</v>
      </c>
      <c r="BI1333" s="1" t="str">
        <f t="shared" si="30"/>
        <v>ITEM100#KBN3_9=FALSE</v>
      </c>
    </row>
    <row r="1334" spans="1:61" ht="9.75" hidden="1" customHeight="1">
      <c r="A1334" s="141"/>
      <c r="B1334" s="142"/>
      <c r="C1334" s="142"/>
      <c r="D1334" s="142"/>
      <c r="E1334" s="142"/>
      <c r="F1334" s="142"/>
      <c r="G1334" s="142"/>
      <c r="H1334" s="142"/>
      <c r="I1334" s="143"/>
      <c r="J1334" s="161"/>
      <c r="K1334" s="162"/>
      <c r="L1334" s="98"/>
      <c r="M1334" s="98"/>
      <c r="N1334" s="98"/>
      <c r="O1334" s="163"/>
      <c r="P1334" s="128"/>
      <c r="Q1334" s="128"/>
      <c r="R1334" s="128"/>
      <c r="S1334" s="128"/>
      <c r="T1334" s="128"/>
      <c r="U1334" s="128"/>
      <c r="V1334" s="128"/>
      <c r="W1334" s="128"/>
      <c r="X1334" s="128"/>
      <c r="Y1334" s="128"/>
      <c r="Z1334" s="128"/>
      <c r="AA1334" s="128"/>
      <c r="AB1334" s="128"/>
      <c r="AC1334" s="128"/>
      <c r="AD1334" s="128"/>
      <c r="AE1334" s="128"/>
      <c r="AF1334" s="128"/>
      <c r="AG1334" s="128"/>
      <c r="AH1334" s="128"/>
      <c r="AI1334" s="128"/>
      <c r="AJ1334" s="128"/>
      <c r="AK1334" s="128"/>
      <c r="AL1334" s="98"/>
      <c r="AM1334" s="156"/>
      <c r="BG1334" s="1" t="s">
        <v>351</v>
      </c>
      <c r="BH1334" s="1">
        <v>101</v>
      </c>
      <c r="BI1334" s="1" t="str">
        <f>"ITEM"&amp;BH1334&amp; BG1334 &amp;"="&amp;IF(TRIM($P1333)="","",$P1333)</f>
        <v>ITEM101#KBN3_9=</v>
      </c>
    </row>
    <row r="1335" spans="1:61" ht="9.75" hidden="1" customHeight="1">
      <c r="A1335" s="120" t="s">
        <v>333</v>
      </c>
      <c r="B1335" s="121"/>
      <c r="C1335" s="121"/>
      <c r="D1335" s="121"/>
      <c r="E1335" s="121"/>
      <c r="F1335" s="121"/>
      <c r="G1335" s="121"/>
      <c r="H1335" s="121"/>
      <c r="I1335" s="122"/>
      <c r="J1335" s="260"/>
      <c r="K1335" s="260"/>
      <c r="L1335" s="260"/>
      <c r="M1335" s="260"/>
      <c r="N1335" s="260"/>
      <c r="O1335" s="260"/>
      <c r="P1335" s="260"/>
      <c r="Q1335" s="260"/>
      <c r="R1335" s="260"/>
      <c r="S1335" s="260"/>
      <c r="T1335" s="260"/>
      <c r="U1335" s="260"/>
      <c r="V1335" s="260"/>
      <c r="W1335" s="260"/>
      <c r="X1335" s="260"/>
      <c r="Y1335" s="260"/>
      <c r="Z1335" s="260"/>
      <c r="AA1335" s="260"/>
      <c r="AB1335" s="260"/>
      <c r="AC1335" s="260"/>
      <c r="AD1335" s="260"/>
      <c r="AE1335" s="260"/>
      <c r="AF1335" s="260"/>
      <c r="AG1335" s="260"/>
      <c r="AH1335" s="260"/>
      <c r="AI1335" s="260"/>
      <c r="AJ1335" s="260"/>
      <c r="AK1335" s="260"/>
      <c r="AL1335" s="260"/>
      <c r="AM1335" s="260"/>
      <c r="BG1335" s="1" t="s">
        <v>351</v>
      </c>
      <c r="BH1335" s="1">
        <v>102</v>
      </c>
      <c r="BI1335" s="1" t="str">
        <f>"ITEM"&amp;BH1335&amp; BG1335 &amp;"="&amp; IF(TRIM($J1335)="","",$J1335)</f>
        <v>ITEM102#KBN3_9=</v>
      </c>
    </row>
    <row r="1336" spans="1:61" ht="9.75" hidden="1" customHeight="1">
      <c r="A1336" s="141"/>
      <c r="B1336" s="142"/>
      <c r="C1336" s="142"/>
      <c r="D1336" s="142"/>
      <c r="E1336" s="142"/>
      <c r="F1336" s="142"/>
      <c r="G1336" s="142"/>
      <c r="H1336" s="142"/>
      <c r="I1336" s="143"/>
      <c r="J1336" s="27"/>
      <c r="K1336" s="27"/>
      <c r="L1336" s="27"/>
      <c r="M1336" s="27"/>
      <c r="N1336" s="27"/>
      <c r="O1336" s="27"/>
      <c r="P1336" s="27"/>
      <c r="Q1336" s="27"/>
      <c r="R1336" s="27"/>
      <c r="S1336" s="27"/>
      <c r="T1336" s="27"/>
      <c r="U1336" s="27"/>
      <c r="V1336" s="27"/>
      <c r="W1336" s="27"/>
      <c r="X1336" s="27"/>
      <c r="Y1336" s="27"/>
      <c r="Z1336" s="27"/>
      <c r="AA1336" s="27"/>
      <c r="AB1336" s="27"/>
      <c r="AC1336" s="27"/>
      <c r="AD1336" s="27"/>
      <c r="AE1336" s="27"/>
      <c r="AF1336" s="27"/>
      <c r="AG1336" s="27"/>
      <c r="AH1336" s="27"/>
      <c r="AI1336" s="27"/>
      <c r="AJ1336" s="27"/>
      <c r="AK1336" s="27"/>
      <c r="AL1336" s="27"/>
      <c r="AM1336" s="27"/>
      <c r="BH1336" s="1" t="s">
        <v>28</v>
      </c>
    </row>
    <row r="1337" spans="1:61" ht="9.75" hidden="1" customHeight="1" thickBot="1">
      <c r="A1337" s="123"/>
      <c r="B1337" s="124"/>
      <c r="C1337" s="124"/>
      <c r="D1337" s="124"/>
      <c r="E1337" s="124"/>
      <c r="F1337" s="124"/>
      <c r="G1337" s="124"/>
      <c r="H1337" s="124"/>
      <c r="I1337" s="125"/>
      <c r="J1337" s="266"/>
      <c r="K1337" s="266"/>
      <c r="L1337" s="266"/>
      <c r="M1337" s="266"/>
      <c r="N1337" s="266"/>
      <c r="O1337" s="266"/>
      <c r="P1337" s="266"/>
      <c r="Q1337" s="266"/>
      <c r="R1337" s="266"/>
      <c r="S1337" s="266"/>
      <c r="T1337" s="266"/>
      <c r="U1337" s="266"/>
      <c r="V1337" s="266"/>
      <c r="W1337" s="266"/>
      <c r="X1337" s="266"/>
      <c r="Y1337" s="266"/>
      <c r="Z1337" s="266"/>
      <c r="AA1337" s="266"/>
      <c r="AB1337" s="266"/>
      <c r="AC1337" s="266"/>
      <c r="AD1337" s="266"/>
      <c r="AE1337" s="266"/>
      <c r="AF1337" s="266"/>
      <c r="AG1337" s="266"/>
      <c r="AH1337" s="266"/>
      <c r="AI1337" s="266"/>
      <c r="AJ1337" s="266"/>
      <c r="AK1337" s="266"/>
      <c r="AL1337" s="266"/>
      <c r="AM1337" s="266"/>
      <c r="BH1337" s="1" t="s">
        <v>28</v>
      </c>
    </row>
    <row r="1338" spans="1:61" ht="9.75" hidden="1" customHeight="1">
      <c r="A1338" s="164" t="s">
        <v>352</v>
      </c>
      <c r="B1338" s="165"/>
      <c r="C1338" s="165"/>
      <c r="D1338" s="165"/>
      <c r="E1338" s="165"/>
      <c r="F1338" s="165"/>
      <c r="G1338" s="165"/>
      <c r="H1338" s="165"/>
      <c r="I1338" s="166"/>
      <c r="J1338" s="239"/>
      <c r="K1338" s="239"/>
      <c r="L1338" s="239"/>
      <c r="M1338" s="239"/>
      <c r="N1338" s="239"/>
      <c r="O1338" s="239"/>
      <c r="P1338" s="239"/>
      <c r="Q1338" s="239"/>
      <c r="R1338" s="239"/>
      <c r="S1338" s="239"/>
      <c r="T1338" s="239"/>
      <c r="U1338" s="239"/>
      <c r="V1338" s="239"/>
      <c r="W1338" s="239"/>
      <c r="X1338" s="239"/>
      <c r="Y1338" s="239"/>
      <c r="Z1338" s="239"/>
      <c r="AA1338" s="239"/>
      <c r="AB1338" s="239"/>
      <c r="AC1338" s="239"/>
      <c r="AD1338" s="239"/>
      <c r="AE1338" s="239"/>
      <c r="AF1338" s="239"/>
      <c r="AG1338" s="239"/>
      <c r="AH1338" s="239"/>
      <c r="AI1338" s="239"/>
      <c r="AJ1338" s="239"/>
      <c r="AK1338" s="239"/>
      <c r="AL1338" s="239"/>
      <c r="AM1338" s="239"/>
      <c r="BG1338" s="1" t="s">
        <v>353</v>
      </c>
      <c r="BH1338" s="1">
        <v>88</v>
      </c>
      <c r="BI1338" s="1" t="str">
        <f>"ITEM"&amp;BH1338&amp; BG1338 &amp;"="&amp; IF(TRIM($J1338)="","",$J1338)</f>
        <v>ITEM88#KBN3_10=</v>
      </c>
    </row>
    <row r="1339" spans="1:61" ht="9.75" hidden="1" customHeight="1" thickBot="1">
      <c r="A1339" s="167"/>
      <c r="B1339" s="168"/>
      <c r="C1339" s="168"/>
      <c r="D1339" s="168"/>
      <c r="E1339" s="168"/>
      <c r="F1339" s="168"/>
      <c r="G1339" s="168"/>
      <c r="H1339" s="168"/>
      <c r="I1339" s="169"/>
      <c r="J1339" s="274"/>
      <c r="K1339" s="274"/>
      <c r="L1339" s="274"/>
      <c r="M1339" s="274"/>
      <c r="N1339" s="274"/>
      <c r="O1339" s="274"/>
      <c r="P1339" s="274"/>
      <c r="Q1339" s="274"/>
      <c r="R1339" s="274"/>
      <c r="S1339" s="274"/>
      <c r="T1339" s="274"/>
      <c r="U1339" s="274"/>
      <c r="V1339" s="274"/>
      <c r="W1339" s="274"/>
      <c r="X1339" s="274"/>
      <c r="Y1339" s="274"/>
      <c r="Z1339" s="274"/>
      <c r="AA1339" s="274"/>
      <c r="AB1339" s="274"/>
      <c r="AC1339" s="274"/>
      <c r="AD1339" s="274"/>
      <c r="AE1339" s="274"/>
      <c r="AF1339" s="274"/>
      <c r="AG1339" s="274"/>
      <c r="AH1339" s="274"/>
      <c r="AI1339" s="274"/>
      <c r="AJ1339" s="274"/>
      <c r="AK1339" s="274"/>
      <c r="AL1339" s="274"/>
      <c r="AM1339" s="274"/>
    </row>
    <row r="1340" spans="1:61" ht="9.75" hidden="1" customHeight="1">
      <c r="A1340" s="120" t="s">
        <v>323</v>
      </c>
      <c r="B1340" s="121"/>
      <c r="C1340" s="121"/>
      <c r="D1340" s="121"/>
      <c r="E1340" s="121"/>
      <c r="F1340" s="121"/>
      <c r="G1340" s="121"/>
      <c r="H1340" s="121"/>
      <c r="I1340" s="122"/>
      <c r="J1340" s="239"/>
      <c r="K1340" s="239"/>
      <c r="L1340" s="239"/>
      <c r="M1340" s="239"/>
      <c r="N1340" s="239"/>
      <c r="O1340" s="239"/>
      <c r="P1340" s="239"/>
      <c r="Q1340" s="239"/>
      <c r="R1340" s="239"/>
      <c r="S1340" s="239"/>
      <c r="T1340" s="239"/>
      <c r="U1340" s="239"/>
      <c r="V1340" s="239"/>
      <c r="W1340" s="239"/>
      <c r="X1340" s="239"/>
      <c r="Y1340" s="239"/>
      <c r="Z1340" s="239"/>
      <c r="AA1340" s="239"/>
      <c r="AB1340" s="239"/>
      <c r="AC1340" s="239"/>
      <c r="AD1340" s="239"/>
      <c r="AE1340" s="239"/>
      <c r="AF1340" s="239"/>
      <c r="AG1340" s="239"/>
      <c r="AH1340" s="239"/>
      <c r="AI1340" s="239"/>
      <c r="AJ1340" s="239"/>
      <c r="AK1340" s="239"/>
      <c r="AL1340" s="239"/>
      <c r="AM1340" s="239"/>
      <c r="BG1340" s="1" t="s">
        <v>353</v>
      </c>
      <c r="BH1340" s="1">
        <v>89</v>
      </c>
      <c r="BI1340" s="1" t="str">
        <f>"ITEM"&amp;BH1340&amp; BG1340 &amp;"="&amp; IF(TRIM($J1340)="","",$J1340)</f>
        <v>ITEM89#KBN3_10=</v>
      </c>
    </row>
    <row r="1341" spans="1:61" ht="9.75" hidden="1" customHeight="1">
      <c r="A1341" s="123"/>
      <c r="B1341" s="124"/>
      <c r="C1341" s="124"/>
      <c r="D1341" s="124"/>
      <c r="E1341" s="124"/>
      <c r="F1341" s="124"/>
      <c r="G1341" s="124"/>
      <c r="H1341" s="124"/>
      <c r="I1341" s="125"/>
      <c r="J1341" s="27"/>
      <c r="K1341" s="27"/>
      <c r="L1341" s="27"/>
      <c r="M1341" s="27"/>
      <c r="N1341" s="27"/>
      <c r="O1341" s="27"/>
      <c r="P1341" s="27"/>
      <c r="Q1341" s="27"/>
      <c r="R1341" s="27"/>
      <c r="S1341" s="27"/>
      <c r="T1341" s="27"/>
      <c r="U1341" s="27"/>
      <c r="V1341" s="27"/>
      <c r="W1341" s="27"/>
      <c r="X1341" s="27"/>
      <c r="Y1341" s="27"/>
      <c r="Z1341" s="27"/>
      <c r="AA1341" s="27"/>
      <c r="AB1341" s="27"/>
      <c r="AC1341" s="27"/>
      <c r="AD1341" s="27"/>
      <c r="AE1341" s="27"/>
      <c r="AF1341" s="27"/>
      <c r="AG1341" s="27"/>
      <c r="AH1341" s="27"/>
      <c r="AI1341" s="27"/>
      <c r="AJ1341" s="27"/>
      <c r="AK1341" s="27"/>
      <c r="AL1341" s="27"/>
      <c r="AM1341" s="27"/>
    </row>
    <row r="1342" spans="1:61" ht="9.75" hidden="1" customHeight="1">
      <c r="A1342" s="120" t="s">
        <v>324</v>
      </c>
      <c r="B1342" s="121"/>
      <c r="C1342" s="121"/>
      <c r="D1342" s="121"/>
      <c r="E1342" s="121"/>
      <c r="F1342" s="121"/>
      <c r="G1342" s="121"/>
      <c r="H1342" s="121"/>
      <c r="I1342" s="122"/>
      <c r="J1342" s="136"/>
      <c r="K1342" s="126"/>
      <c r="L1342" s="126"/>
      <c r="M1342" s="126"/>
      <c r="N1342" s="126"/>
      <c r="O1342" s="126"/>
      <c r="P1342" s="126"/>
      <c r="Q1342" s="126"/>
      <c r="R1342" s="126"/>
      <c r="S1342" s="126"/>
      <c r="T1342" s="126"/>
      <c r="U1342" s="126"/>
      <c r="V1342" s="126"/>
      <c r="W1342" s="126"/>
      <c r="X1342" s="126"/>
      <c r="Y1342" s="126"/>
      <c r="Z1342" s="126"/>
      <c r="AA1342" s="126"/>
      <c r="AB1342" s="126"/>
      <c r="AC1342" s="126"/>
      <c r="AD1342" s="126"/>
      <c r="AE1342" s="126"/>
      <c r="AF1342" s="126"/>
      <c r="AG1342" s="126"/>
      <c r="AH1342" s="126"/>
      <c r="AI1342" s="126"/>
      <c r="AJ1342" s="126"/>
      <c r="AK1342" s="126"/>
      <c r="AL1342" s="126"/>
      <c r="AM1342" s="127"/>
      <c r="BG1342" s="1" t="s">
        <v>353</v>
      </c>
      <c r="BH1342" s="1">
        <v>90</v>
      </c>
      <c r="BI1342" s="1" t="str">
        <f>"ITEM"&amp;BH1342&amp; BG1342 &amp;"="&amp; IF(TRIM($J1342)="","",$J1342)</f>
        <v>ITEM90#KBN3_10=</v>
      </c>
    </row>
    <row r="1343" spans="1:61" ht="9.75" hidden="1" customHeight="1">
      <c r="A1343" s="141"/>
      <c r="B1343" s="142"/>
      <c r="C1343" s="142"/>
      <c r="D1343" s="142"/>
      <c r="E1343" s="142"/>
      <c r="F1343" s="142"/>
      <c r="G1343" s="142"/>
      <c r="H1343" s="142"/>
      <c r="I1343" s="143"/>
      <c r="J1343" s="150"/>
      <c r="K1343" s="151"/>
      <c r="L1343" s="151"/>
      <c r="M1343" s="151"/>
      <c r="N1343" s="151"/>
      <c r="O1343" s="151"/>
      <c r="P1343" s="151"/>
      <c r="Q1343" s="151"/>
      <c r="R1343" s="151"/>
      <c r="S1343" s="151"/>
      <c r="T1343" s="151"/>
      <c r="U1343" s="151"/>
      <c r="V1343" s="151"/>
      <c r="W1343" s="151"/>
      <c r="X1343" s="151"/>
      <c r="Y1343" s="151"/>
      <c r="Z1343" s="151"/>
      <c r="AA1343" s="151"/>
      <c r="AB1343" s="151"/>
      <c r="AC1343" s="151"/>
      <c r="AD1343" s="151"/>
      <c r="AE1343" s="151"/>
      <c r="AF1343" s="151"/>
      <c r="AG1343" s="151"/>
      <c r="AH1343" s="151"/>
      <c r="AI1343" s="151"/>
      <c r="AJ1343" s="151"/>
      <c r="AK1343" s="151"/>
      <c r="AL1343" s="151"/>
      <c r="AM1343" s="152"/>
      <c r="BH1343" s="1" t="s">
        <v>28</v>
      </c>
    </row>
    <row r="1344" spans="1:61" ht="9.75" hidden="1" customHeight="1">
      <c r="A1344" s="123"/>
      <c r="B1344" s="124"/>
      <c r="C1344" s="124"/>
      <c r="D1344" s="124"/>
      <c r="E1344" s="124"/>
      <c r="F1344" s="124"/>
      <c r="G1344" s="124"/>
      <c r="H1344" s="124"/>
      <c r="I1344" s="125"/>
      <c r="J1344" s="137"/>
      <c r="K1344" s="128"/>
      <c r="L1344" s="128"/>
      <c r="M1344" s="128"/>
      <c r="N1344" s="128"/>
      <c r="O1344" s="128"/>
      <c r="P1344" s="128"/>
      <c r="Q1344" s="128"/>
      <c r="R1344" s="128"/>
      <c r="S1344" s="128"/>
      <c r="T1344" s="128"/>
      <c r="U1344" s="128"/>
      <c r="V1344" s="128"/>
      <c r="W1344" s="128"/>
      <c r="X1344" s="128"/>
      <c r="Y1344" s="128"/>
      <c r="Z1344" s="128"/>
      <c r="AA1344" s="128"/>
      <c r="AB1344" s="128"/>
      <c r="AC1344" s="128"/>
      <c r="AD1344" s="128"/>
      <c r="AE1344" s="128"/>
      <c r="AF1344" s="128"/>
      <c r="AG1344" s="128"/>
      <c r="AH1344" s="128"/>
      <c r="AI1344" s="128"/>
      <c r="AJ1344" s="128"/>
      <c r="AK1344" s="128"/>
      <c r="AL1344" s="128"/>
      <c r="AM1344" s="129"/>
      <c r="BH1344" s="1" t="s">
        <v>28</v>
      </c>
    </row>
    <row r="1345" spans="1:61" ht="9.75" hidden="1" customHeight="1">
      <c r="A1345" s="120" t="s">
        <v>325</v>
      </c>
      <c r="B1345" s="121"/>
      <c r="C1345" s="121"/>
      <c r="D1345" s="121"/>
      <c r="E1345" s="121"/>
      <c r="F1345" s="121"/>
      <c r="G1345" s="121"/>
      <c r="H1345" s="121"/>
      <c r="I1345" s="122"/>
      <c r="J1345" s="27"/>
      <c r="K1345" s="27"/>
      <c r="L1345" s="27"/>
      <c r="M1345" s="27"/>
      <c r="N1345" s="27"/>
      <c r="O1345" s="27"/>
      <c r="P1345" s="27"/>
      <c r="Q1345" s="27"/>
      <c r="R1345" s="27"/>
      <c r="S1345" s="27"/>
      <c r="T1345" s="27"/>
      <c r="U1345" s="27"/>
      <c r="V1345" s="27"/>
      <c r="W1345" s="27"/>
      <c r="X1345" s="27"/>
      <c r="Y1345" s="27"/>
      <c r="Z1345" s="27"/>
      <c r="AA1345" s="27"/>
      <c r="AB1345" s="27"/>
      <c r="AC1345" s="27"/>
      <c r="AD1345" s="27"/>
      <c r="AE1345" s="27"/>
      <c r="AF1345" s="27"/>
      <c r="AG1345" s="27"/>
      <c r="AH1345" s="27"/>
      <c r="AI1345" s="27"/>
      <c r="AJ1345" s="27"/>
      <c r="AK1345" s="27"/>
      <c r="AL1345" s="27"/>
      <c r="AM1345" s="27"/>
      <c r="BG1345" s="1" t="s">
        <v>353</v>
      </c>
      <c r="BH1345" s="1">
        <v>91</v>
      </c>
      <c r="BI1345" s="1" t="str">
        <f>"ITEM"&amp;BH1345&amp; BG1345 &amp;"="&amp; IF(TRIM($J1345)="","",$J1345)</f>
        <v>ITEM91#KBN3_10=</v>
      </c>
    </row>
    <row r="1346" spans="1:61" ht="9.75" hidden="1" customHeight="1">
      <c r="A1346" s="123"/>
      <c r="B1346" s="124"/>
      <c r="C1346" s="124"/>
      <c r="D1346" s="124"/>
      <c r="E1346" s="124"/>
      <c r="F1346" s="124"/>
      <c r="G1346" s="124"/>
      <c r="H1346" s="124"/>
      <c r="I1346" s="125"/>
      <c r="J1346" s="27"/>
      <c r="K1346" s="27"/>
      <c r="L1346" s="27"/>
      <c r="M1346" s="27"/>
      <c r="N1346" s="27"/>
      <c r="O1346" s="27"/>
      <c r="P1346" s="27"/>
      <c r="Q1346" s="27"/>
      <c r="R1346" s="27"/>
      <c r="S1346" s="27"/>
      <c r="T1346" s="27"/>
      <c r="U1346" s="27"/>
      <c r="V1346" s="27"/>
      <c r="W1346" s="27"/>
      <c r="X1346" s="27"/>
      <c r="Y1346" s="27"/>
      <c r="Z1346" s="27"/>
      <c r="AA1346" s="27"/>
      <c r="AB1346" s="27"/>
      <c r="AC1346" s="27"/>
      <c r="AD1346" s="27"/>
      <c r="AE1346" s="27"/>
      <c r="AF1346" s="27"/>
      <c r="AG1346" s="27"/>
      <c r="AH1346" s="27"/>
      <c r="AI1346" s="27"/>
      <c r="AJ1346" s="27"/>
      <c r="AK1346" s="27"/>
      <c r="AL1346" s="27"/>
      <c r="AM1346" s="27"/>
    </row>
    <row r="1347" spans="1:61" ht="9.75" hidden="1" customHeight="1">
      <c r="A1347" s="120" t="s">
        <v>326</v>
      </c>
      <c r="B1347" s="121"/>
      <c r="C1347" s="121"/>
      <c r="D1347" s="121"/>
      <c r="E1347" s="121"/>
      <c r="F1347" s="121"/>
      <c r="G1347" s="121"/>
      <c r="H1347" s="121"/>
      <c r="I1347" s="122"/>
      <c r="J1347" s="158"/>
      <c r="K1347" s="154"/>
      <c r="L1347" s="154"/>
      <c r="M1347" s="154"/>
      <c r="N1347" s="154"/>
      <c r="O1347" s="154"/>
      <c r="P1347" s="154"/>
      <c r="Q1347" s="154"/>
      <c r="R1347" s="154"/>
      <c r="S1347" s="154"/>
      <c r="T1347" s="154"/>
      <c r="U1347" s="154"/>
      <c r="V1347" s="154" t="s">
        <v>36</v>
      </c>
      <c r="W1347" s="154"/>
      <c r="X1347" s="154"/>
      <c r="Y1347" s="154"/>
      <c r="Z1347" s="154"/>
      <c r="AA1347" s="154"/>
      <c r="AB1347" s="154"/>
      <c r="AC1347" s="154"/>
      <c r="AD1347" s="154"/>
      <c r="AE1347" s="154"/>
      <c r="AF1347" s="154"/>
      <c r="AG1347" s="154"/>
      <c r="AH1347" s="154"/>
      <c r="AI1347" s="154"/>
      <c r="AJ1347" s="154"/>
      <c r="AK1347" s="154"/>
      <c r="AL1347" s="154"/>
      <c r="AM1347" s="155"/>
      <c r="BE1347" s="1" t="str">
        <f ca="1">MID(CELL("address",$CB$2),2,2)</f>
        <v>CB</v>
      </c>
      <c r="BF1347" s="1" t="str">
        <f>IF(TRIM($K1349)="","",IF(ISERROR(MATCH($K1349,$CB$3:$CB$7,0)),"INPUT_ERROR",MATCH($K1349,$CB$3:$CB$7,0)))</f>
        <v/>
      </c>
      <c r="BG1347" s="1" t="s">
        <v>353</v>
      </c>
      <c r="BH1347" s="1">
        <v>92</v>
      </c>
      <c r="BI1347" s="1" t="str">
        <f>"ITEM"&amp;BH1347&amp; BG1347 &amp;"="&amp; BF1347</f>
        <v>ITEM92#KBN3_10=</v>
      </c>
    </row>
    <row r="1348" spans="1:61" ht="9.75" hidden="1" customHeight="1">
      <c r="A1348" s="141"/>
      <c r="B1348" s="142"/>
      <c r="C1348" s="142"/>
      <c r="D1348" s="142"/>
      <c r="E1348" s="142"/>
      <c r="F1348" s="142"/>
      <c r="G1348" s="142"/>
      <c r="H1348" s="142"/>
      <c r="I1348" s="143"/>
      <c r="J1348" s="189"/>
      <c r="K1348" s="82"/>
      <c r="L1348" s="82"/>
      <c r="M1348" s="82"/>
      <c r="N1348" s="82"/>
      <c r="O1348" s="82"/>
      <c r="P1348" s="82"/>
      <c r="Q1348" s="82"/>
      <c r="R1348" s="82"/>
      <c r="S1348" s="82"/>
      <c r="T1348" s="82"/>
      <c r="U1348" s="82"/>
      <c r="V1348" s="82" t="s">
        <v>163</v>
      </c>
      <c r="W1348" s="82"/>
      <c r="X1348" s="82"/>
      <c r="Y1348" s="82"/>
      <c r="Z1348" s="82"/>
      <c r="AA1348" s="82"/>
      <c r="AB1348" s="82"/>
      <c r="AC1348" s="82"/>
      <c r="AD1348" s="82"/>
      <c r="AE1348" s="82"/>
      <c r="AF1348" s="82"/>
      <c r="AG1348" s="82"/>
      <c r="AH1348" s="82"/>
      <c r="AI1348" s="82"/>
      <c r="AJ1348" s="82"/>
      <c r="AK1348" s="82"/>
      <c r="AL1348" s="82"/>
      <c r="AM1348" s="138"/>
      <c r="BH1348" s="1" t="s">
        <v>28</v>
      </c>
    </row>
    <row r="1349" spans="1:61" ht="9.75" hidden="1" customHeight="1">
      <c r="A1349" s="141"/>
      <c r="B1349" s="142"/>
      <c r="C1349" s="142"/>
      <c r="D1349" s="142"/>
      <c r="E1349" s="142"/>
      <c r="F1349" s="142"/>
      <c r="G1349" s="142"/>
      <c r="H1349" s="142"/>
      <c r="I1349" s="143"/>
      <c r="J1349" s="144" t="s">
        <v>37</v>
      </c>
      <c r="K1349" s="145"/>
      <c r="L1349" s="145"/>
      <c r="M1349" s="145"/>
      <c r="N1349" s="145"/>
      <c r="O1349" s="145"/>
      <c r="P1349" s="145"/>
      <c r="Q1349" s="145"/>
      <c r="R1349" s="145"/>
      <c r="S1349" s="145"/>
      <c r="T1349" s="82" t="s">
        <v>38</v>
      </c>
      <c r="U1349" s="82"/>
      <c r="V1349" s="82" t="s">
        <v>253</v>
      </c>
      <c r="W1349" s="82"/>
      <c r="X1349" s="82"/>
      <c r="Y1349" s="82"/>
      <c r="Z1349" s="82"/>
      <c r="AA1349" s="82"/>
      <c r="AB1349" s="82"/>
      <c r="AC1349" s="82"/>
      <c r="AD1349" s="82"/>
      <c r="AE1349" s="82"/>
      <c r="AF1349" s="82"/>
      <c r="AG1349" s="82"/>
      <c r="AH1349" s="82"/>
      <c r="AI1349" s="82"/>
      <c r="AJ1349" s="82"/>
      <c r="AK1349" s="82"/>
      <c r="AL1349" s="82"/>
      <c r="AM1349" s="138"/>
      <c r="BH1349" s="1" t="s">
        <v>28</v>
      </c>
    </row>
    <row r="1350" spans="1:61" ht="9.75" hidden="1" customHeight="1">
      <c r="A1350" s="141"/>
      <c r="B1350" s="142"/>
      <c r="C1350" s="142"/>
      <c r="D1350" s="142"/>
      <c r="E1350" s="142"/>
      <c r="F1350" s="142"/>
      <c r="G1350" s="142"/>
      <c r="H1350" s="142"/>
      <c r="I1350" s="143"/>
      <c r="J1350" s="144"/>
      <c r="K1350" s="145"/>
      <c r="L1350" s="145"/>
      <c r="M1350" s="145"/>
      <c r="N1350" s="145"/>
      <c r="O1350" s="145"/>
      <c r="P1350" s="145"/>
      <c r="Q1350" s="145"/>
      <c r="R1350" s="145"/>
      <c r="S1350" s="145"/>
      <c r="T1350" s="82"/>
      <c r="U1350" s="82"/>
      <c r="V1350" s="82" t="s">
        <v>327</v>
      </c>
      <c r="W1350" s="82"/>
      <c r="X1350" s="82"/>
      <c r="Y1350" s="82"/>
      <c r="Z1350" s="82"/>
      <c r="AA1350" s="82"/>
      <c r="AB1350" s="82"/>
      <c r="AC1350" s="82"/>
      <c r="AD1350" s="82"/>
      <c r="AE1350" s="82"/>
      <c r="AF1350" s="82"/>
      <c r="AG1350" s="82"/>
      <c r="AH1350" s="82"/>
      <c r="AI1350" s="82"/>
      <c r="AJ1350" s="82"/>
      <c r="AK1350" s="82"/>
      <c r="AL1350" s="82"/>
      <c r="AM1350" s="138"/>
      <c r="BH1350" s="1" t="s">
        <v>28</v>
      </c>
    </row>
    <row r="1351" spans="1:61" ht="9.75" hidden="1" customHeight="1">
      <c r="A1351" s="141"/>
      <c r="B1351" s="142"/>
      <c r="C1351" s="142"/>
      <c r="D1351" s="142"/>
      <c r="E1351" s="142"/>
      <c r="F1351" s="142"/>
      <c r="G1351" s="142"/>
      <c r="H1351" s="142"/>
      <c r="I1351" s="143"/>
      <c r="J1351" s="189"/>
      <c r="K1351" s="82"/>
      <c r="L1351" s="82"/>
      <c r="M1351" s="82"/>
      <c r="N1351" s="82"/>
      <c r="O1351" s="82"/>
      <c r="P1351" s="82"/>
      <c r="Q1351" s="82"/>
      <c r="R1351" s="82"/>
      <c r="S1351" s="82"/>
      <c r="T1351" s="82"/>
      <c r="U1351" s="82"/>
      <c r="V1351" s="82" t="s">
        <v>166</v>
      </c>
      <c r="W1351" s="82"/>
      <c r="X1351" s="82"/>
      <c r="Y1351" s="82"/>
      <c r="Z1351" s="82"/>
      <c r="AA1351" s="82"/>
      <c r="AB1351" s="82"/>
      <c r="AC1351" s="82"/>
      <c r="AD1351" s="82"/>
      <c r="AE1351" s="82"/>
      <c r="AF1351" s="82"/>
      <c r="AG1351" s="82"/>
      <c r="AH1351" s="82"/>
      <c r="AI1351" s="82"/>
      <c r="AJ1351" s="82"/>
      <c r="AK1351" s="82"/>
      <c r="AL1351" s="82"/>
      <c r="AM1351" s="138"/>
      <c r="BH1351" s="1" t="s">
        <v>28</v>
      </c>
    </row>
    <row r="1352" spans="1:61" ht="9.75" hidden="1" customHeight="1">
      <c r="A1352" s="123"/>
      <c r="B1352" s="124"/>
      <c r="C1352" s="124"/>
      <c r="D1352" s="124"/>
      <c r="E1352" s="124"/>
      <c r="F1352" s="124"/>
      <c r="G1352" s="124"/>
      <c r="H1352" s="124"/>
      <c r="I1352" s="125"/>
      <c r="J1352" s="157"/>
      <c r="K1352" s="98"/>
      <c r="L1352" s="98"/>
      <c r="M1352" s="98"/>
      <c r="N1352" s="98"/>
      <c r="O1352" s="98"/>
      <c r="P1352" s="98"/>
      <c r="Q1352" s="98"/>
      <c r="R1352" s="98"/>
      <c r="S1352" s="98"/>
      <c r="T1352" s="98"/>
      <c r="U1352" s="98"/>
      <c r="V1352" s="98" t="s">
        <v>256</v>
      </c>
      <c r="W1352" s="98"/>
      <c r="X1352" s="98"/>
      <c r="Y1352" s="98"/>
      <c r="Z1352" s="98"/>
      <c r="AA1352" s="98"/>
      <c r="AB1352" s="98"/>
      <c r="AC1352" s="98"/>
      <c r="AD1352" s="98"/>
      <c r="AE1352" s="98"/>
      <c r="AF1352" s="98"/>
      <c r="AG1352" s="98"/>
      <c r="AH1352" s="98"/>
      <c r="AI1352" s="98"/>
      <c r="AJ1352" s="98"/>
      <c r="AK1352" s="98"/>
      <c r="AL1352" s="98"/>
      <c r="AM1352" s="156"/>
      <c r="BH1352" s="1" t="s">
        <v>28</v>
      </c>
    </row>
    <row r="1353" spans="1:61" ht="9.75" hidden="1" customHeight="1">
      <c r="A1353" s="120" t="s">
        <v>328</v>
      </c>
      <c r="B1353" s="121"/>
      <c r="C1353" s="121"/>
      <c r="D1353" s="121"/>
      <c r="E1353" s="121"/>
      <c r="F1353" s="121"/>
      <c r="G1353" s="121"/>
      <c r="H1353" s="121"/>
      <c r="I1353" s="122"/>
      <c r="J1353" s="136"/>
      <c r="K1353" s="126"/>
      <c r="L1353" s="126"/>
      <c r="M1353" s="126"/>
      <c r="N1353" s="126"/>
      <c r="O1353" s="126"/>
      <c r="P1353" s="126"/>
      <c r="Q1353" s="126"/>
      <c r="R1353" s="126"/>
      <c r="S1353" s="126"/>
      <c r="T1353" s="126"/>
      <c r="U1353" s="126"/>
      <c r="V1353" s="126"/>
      <c r="W1353" s="126"/>
      <c r="X1353" s="126"/>
      <c r="Y1353" s="126"/>
      <c r="Z1353" s="126"/>
      <c r="AA1353" s="126"/>
      <c r="AB1353" s="126"/>
      <c r="AC1353" s="126"/>
      <c r="AD1353" s="126"/>
      <c r="AE1353" s="126"/>
      <c r="AF1353" s="126"/>
      <c r="AG1353" s="126"/>
      <c r="AH1353" s="126"/>
      <c r="AI1353" s="126"/>
      <c r="AJ1353" s="126"/>
      <c r="AK1353" s="126"/>
      <c r="AL1353" s="126"/>
      <c r="AM1353" s="127"/>
      <c r="BG1353" s="1" t="s">
        <v>353</v>
      </c>
      <c r="BH1353" s="1">
        <v>93</v>
      </c>
      <c r="BI1353" s="1" t="str">
        <f>"ITEM"&amp;BH1353&amp; BG1353 &amp;"="&amp; IF(TRIM($J1353)="","",$J1353)</f>
        <v>ITEM93#KBN3_10=</v>
      </c>
    </row>
    <row r="1354" spans="1:61" ht="9.75" hidden="1" customHeight="1">
      <c r="A1354" s="141"/>
      <c r="B1354" s="142"/>
      <c r="C1354" s="142"/>
      <c r="D1354" s="142"/>
      <c r="E1354" s="142"/>
      <c r="F1354" s="142"/>
      <c r="G1354" s="142"/>
      <c r="H1354" s="142"/>
      <c r="I1354" s="143"/>
      <c r="J1354" s="150"/>
      <c r="K1354" s="151"/>
      <c r="L1354" s="151"/>
      <c r="M1354" s="151"/>
      <c r="N1354" s="151"/>
      <c r="O1354" s="151"/>
      <c r="P1354" s="151"/>
      <c r="Q1354" s="151"/>
      <c r="R1354" s="151"/>
      <c r="S1354" s="151"/>
      <c r="T1354" s="151"/>
      <c r="U1354" s="151"/>
      <c r="V1354" s="151"/>
      <c r="W1354" s="151"/>
      <c r="X1354" s="151"/>
      <c r="Y1354" s="151"/>
      <c r="Z1354" s="151"/>
      <c r="AA1354" s="151"/>
      <c r="AB1354" s="151"/>
      <c r="AC1354" s="151"/>
      <c r="AD1354" s="151"/>
      <c r="AE1354" s="151"/>
      <c r="AF1354" s="151"/>
      <c r="AG1354" s="151"/>
      <c r="AH1354" s="151"/>
      <c r="AI1354" s="151"/>
      <c r="AJ1354" s="151"/>
      <c r="AK1354" s="151"/>
      <c r="AL1354" s="151"/>
      <c r="AM1354" s="152"/>
    </row>
    <row r="1355" spans="1:61" ht="9.75" hidden="1" customHeight="1">
      <c r="A1355" s="123"/>
      <c r="B1355" s="124"/>
      <c r="C1355" s="124"/>
      <c r="D1355" s="124"/>
      <c r="E1355" s="124"/>
      <c r="F1355" s="124"/>
      <c r="G1355" s="124"/>
      <c r="H1355" s="124"/>
      <c r="I1355" s="125"/>
      <c r="J1355" s="150"/>
      <c r="K1355" s="151"/>
      <c r="L1355" s="151"/>
      <c r="M1355" s="151"/>
      <c r="N1355" s="151"/>
      <c r="O1355" s="151"/>
      <c r="P1355" s="151"/>
      <c r="Q1355" s="151"/>
      <c r="R1355" s="151"/>
      <c r="S1355" s="151"/>
      <c r="T1355" s="151"/>
      <c r="U1355" s="151"/>
      <c r="V1355" s="151"/>
      <c r="W1355" s="151"/>
      <c r="X1355" s="151"/>
      <c r="Y1355" s="151"/>
      <c r="Z1355" s="151"/>
      <c r="AA1355" s="151"/>
      <c r="AB1355" s="151"/>
      <c r="AC1355" s="151"/>
      <c r="AD1355" s="151"/>
      <c r="AE1355" s="151"/>
      <c r="AF1355" s="151"/>
      <c r="AG1355" s="151"/>
      <c r="AH1355" s="151"/>
      <c r="AI1355" s="151"/>
      <c r="AJ1355" s="151"/>
      <c r="AK1355" s="151"/>
      <c r="AL1355" s="151"/>
      <c r="AM1355" s="152"/>
    </row>
    <row r="1356" spans="1:61" ht="9.75" hidden="1" customHeight="1">
      <c r="A1356" s="120" t="s">
        <v>329</v>
      </c>
      <c r="B1356" s="121"/>
      <c r="C1356" s="121"/>
      <c r="D1356" s="121"/>
      <c r="E1356" s="121"/>
      <c r="F1356" s="121"/>
      <c r="G1356" s="121"/>
      <c r="H1356" s="121"/>
      <c r="I1356" s="122"/>
      <c r="J1356" s="216" t="s">
        <v>37</v>
      </c>
      <c r="K1356" s="217"/>
      <c r="L1356" s="154" t="s">
        <v>53</v>
      </c>
      <c r="M1356" s="154"/>
      <c r="N1356" s="154"/>
      <c r="O1356" s="154"/>
      <c r="P1356" s="154"/>
      <c r="Q1356" s="154"/>
      <c r="R1356" s="154"/>
      <c r="S1356" s="154"/>
      <c r="T1356" s="154"/>
      <c r="U1356" s="154"/>
      <c r="V1356" s="154"/>
      <c r="W1356" s="154"/>
      <c r="X1356" s="221" t="s">
        <v>37</v>
      </c>
      <c r="Y1356" s="217"/>
      <c r="Z1356" s="154" t="s">
        <v>330</v>
      </c>
      <c r="AA1356" s="154"/>
      <c r="AB1356" s="154"/>
      <c r="AC1356" s="154"/>
      <c r="AD1356" s="154"/>
      <c r="AE1356" s="154"/>
      <c r="AF1356" s="154"/>
      <c r="AG1356" s="154"/>
      <c r="AH1356" s="154"/>
      <c r="AI1356" s="154"/>
      <c r="AJ1356" s="154"/>
      <c r="AK1356" s="154"/>
      <c r="AL1356" s="154"/>
      <c r="AM1356" s="155"/>
      <c r="BF1356" s="1" t="b">
        <f>IF($K1356="○",TRUE,IF($K1356="",FALSE,"INPUT_ERROR"))</f>
        <v>0</v>
      </c>
      <c r="BG1356" s="1" t="s">
        <v>353</v>
      </c>
      <c r="BH1356" s="1">
        <v>94</v>
      </c>
      <c r="BI1356" s="1" t="str">
        <f t="shared" ref="BI1356:BI1362" si="31">"ITEM"&amp;BH1356&amp; BG1356 &amp;"="&amp; BF1356</f>
        <v>ITEM94#KBN3_10=FALSE</v>
      </c>
    </row>
    <row r="1357" spans="1:61" ht="9.75" hidden="1" customHeight="1">
      <c r="A1357" s="141"/>
      <c r="B1357" s="142"/>
      <c r="C1357" s="142"/>
      <c r="D1357" s="142"/>
      <c r="E1357" s="142"/>
      <c r="F1357" s="142"/>
      <c r="G1357" s="142"/>
      <c r="H1357" s="142"/>
      <c r="I1357" s="143"/>
      <c r="J1357" s="144"/>
      <c r="K1357" s="159"/>
      <c r="L1357" s="82"/>
      <c r="M1357" s="82"/>
      <c r="N1357" s="82"/>
      <c r="O1357" s="82"/>
      <c r="P1357" s="82"/>
      <c r="Q1357" s="82"/>
      <c r="R1357" s="82"/>
      <c r="S1357" s="82"/>
      <c r="T1357" s="82"/>
      <c r="U1357" s="82"/>
      <c r="V1357" s="82"/>
      <c r="W1357" s="82"/>
      <c r="X1357" s="160"/>
      <c r="Y1357" s="159"/>
      <c r="Z1357" s="82"/>
      <c r="AA1357" s="82"/>
      <c r="AB1357" s="82"/>
      <c r="AC1357" s="82"/>
      <c r="AD1357" s="82"/>
      <c r="AE1357" s="82"/>
      <c r="AF1357" s="82"/>
      <c r="AG1357" s="82"/>
      <c r="AH1357" s="82"/>
      <c r="AI1357" s="82"/>
      <c r="AJ1357" s="82"/>
      <c r="AK1357" s="82"/>
      <c r="AL1357" s="82"/>
      <c r="AM1357" s="138"/>
      <c r="BF1357" s="1" t="b">
        <f>IF($Y1356="○",TRUE,IF($Y1356="",FALSE,"INPUT_ERROR"))</f>
        <v>0</v>
      </c>
      <c r="BG1357" s="1" t="s">
        <v>353</v>
      </c>
      <c r="BH1357" s="1">
        <v>95</v>
      </c>
      <c r="BI1357" s="1" t="str">
        <f t="shared" si="31"/>
        <v>ITEM95#KBN3_10=FALSE</v>
      </c>
    </row>
    <row r="1358" spans="1:61" ht="9.75" hidden="1" customHeight="1">
      <c r="A1358" s="141"/>
      <c r="B1358" s="142"/>
      <c r="C1358" s="142"/>
      <c r="D1358" s="142"/>
      <c r="E1358" s="142"/>
      <c r="F1358" s="142"/>
      <c r="G1358" s="142"/>
      <c r="H1358" s="142"/>
      <c r="I1358" s="143"/>
      <c r="J1358" s="144" t="s">
        <v>37</v>
      </c>
      <c r="K1358" s="159"/>
      <c r="L1358" s="82" t="s">
        <v>331</v>
      </c>
      <c r="M1358" s="82"/>
      <c r="N1358" s="82"/>
      <c r="O1358" s="82"/>
      <c r="P1358" s="82"/>
      <c r="Q1358" s="82"/>
      <c r="R1358" s="82"/>
      <c r="S1358" s="82"/>
      <c r="T1358" s="82"/>
      <c r="U1358" s="82"/>
      <c r="V1358" s="82"/>
      <c r="W1358" s="82"/>
      <c r="X1358" s="160" t="s">
        <v>37</v>
      </c>
      <c r="Y1358" s="159"/>
      <c r="Z1358" s="82" t="s">
        <v>264</v>
      </c>
      <c r="AA1358" s="82"/>
      <c r="AB1358" s="82"/>
      <c r="AC1358" s="82"/>
      <c r="AD1358" s="82"/>
      <c r="AE1358" s="82"/>
      <c r="AF1358" s="82"/>
      <c r="AG1358" s="82"/>
      <c r="AH1358" s="82"/>
      <c r="AI1358" s="82"/>
      <c r="AJ1358" s="82"/>
      <c r="AK1358" s="82"/>
      <c r="AL1358" s="82"/>
      <c r="AM1358" s="138"/>
      <c r="BF1358" s="1" t="b">
        <f>IF($K1358="○",TRUE,IF($K1358="",FALSE,"INPUT_ERROR"))</f>
        <v>0</v>
      </c>
      <c r="BG1358" s="1" t="s">
        <v>353</v>
      </c>
      <c r="BH1358" s="1">
        <v>96</v>
      </c>
      <c r="BI1358" s="1" t="str">
        <f t="shared" si="31"/>
        <v>ITEM96#KBN3_10=FALSE</v>
      </c>
    </row>
    <row r="1359" spans="1:61" ht="9.75" hidden="1" customHeight="1">
      <c r="A1359" s="141"/>
      <c r="B1359" s="142"/>
      <c r="C1359" s="142"/>
      <c r="D1359" s="142"/>
      <c r="E1359" s="142"/>
      <c r="F1359" s="142"/>
      <c r="G1359" s="142"/>
      <c r="H1359" s="142"/>
      <c r="I1359" s="143"/>
      <c r="J1359" s="144"/>
      <c r="K1359" s="159"/>
      <c r="L1359" s="82"/>
      <c r="M1359" s="82"/>
      <c r="N1359" s="82"/>
      <c r="O1359" s="82"/>
      <c r="P1359" s="82"/>
      <c r="Q1359" s="82"/>
      <c r="R1359" s="82"/>
      <c r="S1359" s="82"/>
      <c r="T1359" s="82"/>
      <c r="U1359" s="82"/>
      <c r="V1359" s="82"/>
      <c r="W1359" s="82"/>
      <c r="X1359" s="160"/>
      <c r="Y1359" s="159"/>
      <c r="Z1359" s="82"/>
      <c r="AA1359" s="82"/>
      <c r="AB1359" s="82"/>
      <c r="AC1359" s="82"/>
      <c r="AD1359" s="82"/>
      <c r="AE1359" s="82"/>
      <c r="AF1359" s="82"/>
      <c r="AG1359" s="82"/>
      <c r="AH1359" s="82"/>
      <c r="AI1359" s="82"/>
      <c r="AJ1359" s="82"/>
      <c r="AK1359" s="82"/>
      <c r="AL1359" s="82"/>
      <c r="AM1359" s="138"/>
      <c r="BF1359" s="1" t="b">
        <f>IF($Y1358="○",TRUE,IF($Y1358="",FALSE,"INPUT_ERROR"))</f>
        <v>0</v>
      </c>
      <c r="BG1359" s="1" t="s">
        <v>353</v>
      </c>
      <c r="BH1359" s="1">
        <v>97</v>
      </c>
      <c r="BI1359" s="1" t="str">
        <f t="shared" si="31"/>
        <v>ITEM97#KBN3_10=FALSE</v>
      </c>
    </row>
    <row r="1360" spans="1:61" ht="9.75" hidden="1" customHeight="1">
      <c r="A1360" s="141"/>
      <c r="B1360" s="142"/>
      <c r="C1360" s="142"/>
      <c r="D1360" s="142"/>
      <c r="E1360" s="142"/>
      <c r="F1360" s="142"/>
      <c r="G1360" s="142"/>
      <c r="H1360" s="142"/>
      <c r="I1360" s="143"/>
      <c r="J1360" s="144" t="s">
        <v>37</v>
      </c>
      <c r="K1360" s="159"/>
      <c r="L1360" s="82" t="s">
        <v>214</v>
      </c>
      <c r="M1360" s="82"/>
      <c r="N1360" s="82"/>
      <c r="O1360" s="82"/>
      <c r="P1360" s="82"/>
      <c r="Q1360" s="82"/>
      <c r="R1360" s="82"/>
      <c r="S1360" s="82"/>
      <c r="T1360" s="82"/>
      <c r="U1360" s="82"/>
      <c r="V1360" s="82"/>
      <c r="W1360" s="82"/>
      <c r="X1360" s="160" t="s">
        <v>37</v>
      </c>
      <c r="Y1360" s="159"/>
      <c r="Z1360" s="82" t="s">
        <v>332</v>
      </c>
      <c r="AA1360" s="82"/>
      <c r="AB1360" s="82"/>
      <c r="AC1360" s="82"/>
      <c r="AD1360" s="82"/>
      <c r="AE1360" s="82"/>
      <c r="AF1360" s="82"/>
      <c r="AG1360" s="82"/>
      <c r="AH1360" s="82"/>
      <c r="AI1360" s="82"/>
      <c r="AJ1360" s="82"/>
      <c r="AK1360" s="82"/>
      <c r="AL1360" s="82"/>
      <c r="AM1360" s="138"/>
      <c r="BF1360" s="1" t="b">
        <f>IF($K1360="○",TRUE,IF($K1360="",FALSE,"INPUT_ERROR"))</f>
        <v>0</v>
      </c>
      <c r="BG1360" s="1" t="s">
        <v>353</v>
      </c>
      <c r="BH1360" s="1">
        <v>98</v>
      </c>
      <c r="BI1360" s="1" t="str">
        <f t="shared" si="31"/>
        <v>ITEM98#KBN3_10=FALSE</v>
      </c>
    </row>
    <row r="1361" spans="1:61" ht="9.75" hidden="1" customHeight="1">
      <c r="A1361" s="141"/>
      <c r="B1361" s="142"/>
      <c r="C1361" s="142"/>
      <c r="D1361" s="142"/>
      <c r="E1361" s="142"/>
      <c r="F1361" s="142"/>
      <c r="G1361" s="142"/>
      <c r="H1361" s="142"/>
      <c r="I1361" s="143"/>
      <c r="J1361" s="144"/>
      <c r="K1361" s="159"/>
      <c r="L1361" s="82"/>
      <c r="M1361" s="82"/>
      <c r="N1361" s="82"/>
      <c r="O1361" s="82"/>
      <c r="P1361" s="82"/>
      <c r="Q1361" s="82"/>
      <c r="R1361" s="82"/>
      <c r="S1361" s="82"/>
      <c r="T1361" s="82"/>
      <c r="U1361" s="82"/>
      <c r="V1361" s="82"/>
      <c r="W1361" s="82"/>
      <c r="X1361" s="160"/>
      <c r="Y1361" s="159"/>
      <c r="Z1361" s="82"/>
      <c r="AA1361" s="82"/>
      <c r="AB1361" s="82"/>
      <c r="AC1361" s="82"/>
      <c r="AD1361" s="82"/>
      <c r="AE1361" s="82"/>
      <c r="AF1361" s="82"/>
      <c r="AG1361" s="82"/>
      <c r="AH1361" s="82"/>
      <c r="AI1361" s="82"/>
      <c r="AJ1361" s="82"/>
      <c r="AK1361" s="82"/>
      <c r="AL1361" s="82"/>
      <c r="AM1361" s="138"/>
      <c r="BF1361" s="1" t="b">
        <f>IF($Y1360="○",TRUE,IF($Y1360="",FALSE,"INPUT_ERROR"))</f>
        <v>0</v>
      </c>
      <c r="BG1361" s="1" t="s">
        <v>353</v>
      </c>
      <c r="BH1361" s="1">
        <v>99</v>
      </c>
      <c r="BI1361" s="1" t="str">
        <f t="shared" si="31"/>
        <v>ITEM99#KBN3_10=FALSE</v>
      </c>
    </row>
    <row r="1362" spans="1:61" ht="9.75" hidden="1" customHeight="1">
      <c r="A1362" s="141"/>
      <c r="B1362" s="142"/>
      <c r="C1362" s="142"/>
      <c r="D1362" s="142"/>
      <c r="E1362" s="142"/>
      <c r="F1362" s="142"/>
      <c r="G1362" s="142"/>
      <c r="H1362" s="142"/>
      <c r="I1362" s="143"/>
      <c r="J1362" s="144" t="s">
        <v>37</v>
      </c>
      <c r="K1362" s="159"/>
      <c r="L1362" s="82" t="s">
        <v>59</v>
      </c>
      <c r="M1362" s="82"/>
      <c r="N1362" s="82"/>
      <c r="O1362" s="160" t="s">
        <v>60</v>
      </c>
      <c r="P1362" s="151"/>
      <c r="Q1362" s="151"/>
      <c r="R1362" s="151"/>
      <c r="S1362" s="151"/>
      <c r="T1362" s="151"/>
      <c r="U1362" s="151"/>
      <c r="V1362" s="151"/>
      <c r="W1362" s="151"/>
      <c r="X1362" s="151"/>
      <c r="Y1362" s="151"/>
      <c r="Z1362" s="151"/>
      <c r="AA1362" s="151"/>
      <c r="AB1362" s="151"/>
      <c r="AC1362" s="151"/>
      <c r="AD1362" s="151"/>
      <c r="AE1362" s="151"/>
      <c r="AF1362" s="151"/>
      <c r="AG1362" s="151"/>
      <c r="AH1362" s="151"/>
      <c r="AI1362" s="151"/>
      <c r="AJ1362" s="151"/>
      <c r="AK1362" s="151"/>
      <c r="AL1362" s="82" t="s">
        <v>198</v>
      </c>
      <c r="AM1362" s="138"/>
      <c r="BF1362" s="1" t="b">
        <f>IF($K1362="○",TRUE,IF($K1362="",FALSE,"INPUT_ERROR"))</f>
        <v>0</v>
      </c>
      <c r="BG1362" s="1" t="s">
        <v>353</v>
      </c>
      <c r="BH1362" s="1">
        <v>100</v>
      </c>
      <c r="BI1362" s="1" t="str">
        <f t="shared" si="31"/>
        <v>ITEM100#KBN3_10=FALSE</v>
      </c>
    </row>
    <row r="1363" spans="1:61" ht="9.75" hidden="1" customHeight="1">
      <c r="A1363" s="141"/>
      <c r="B1363" s="142"/>
      <c r="C1363" s="142"/>
      <c r="D1363" s="142"/>
      <c r="E1363" s="142"/>
      <c r="F1363" s="142"/>
      <c r="G1363" s="142"/>
      <c r="H1363" s="142"/>
      <c r="I1363" s="143"/>
      <c r="J1363" s="161"/>
      <c r="K1363" s="162"/>
      <c r="L1363" s="98"/>
      <c r="M1363" s="98"/>
      <c r="N1363" s="98"/>
      <c r="O1363" s="163"/>
      <c r="P1363" s="128"/>
      <c r="Q1363" s="128"/>
      <c r="R1363" s="128"/>
      <c r="S1363" s="128"/>
      <c r="T1363" s="128"/>
      <c r="U1363" s="128"/>
      <c r="V1363" s="128"/>
      <c r="W1363" s="128"/>
      <c r="X1363" s="128"/>
      <c r="Y1363" s="128"/>
      <c r="Z1363" s="128"/>
      <c r="AA1363" s="128"/>
      <c r="AB1363" s="128"/>
      <c r="AC1363" s="128"/>
      <c r="AD1363" s="128"/>
      <c r="AE1363" s="128"/>
      <c r="AF1363" s="128"/>
      <c r="AG1363" s="128"/>
      <c r="AH1363" s="128"/>
      <c r="AI1363" s="128"/>
      <c r="AJ1363" s="128"/>
      <c r="AK1363" s="128"/>
      <c r="AL1363" s="98"/>
      <c r="AM1363" s="156"/>
      <c r="BG1363" s="1" t="s">
        <v>353</v>
      </c>
      <c r="BH1363" s="1">
        <v>101</v>
      </c>
      <c r="BI1363" s="1" t="str">
        <f>"ITEM"&amp;BH1363&amp; BG1363 &amp;"="&amp;IF(TRIM($P1362)="","",$P1362)</f>
        <v>ITEM101#KBN3_10=</v>
      </c>
    </row>
    <row r="1364" spans="1:61" ht="9.75" hidden="1" customHeight="1">
      <c r="A1364" s="120" t="s">
        <v>333</v>
      </c>
      <c r="B1364" s="121"/>
      <c r="C1364" s="121"/>
      <c r="D1364" s="121"/>
      <c r="E1364" s="121"/>
      <c r="F1364" s="121"/>
      <c r="G1364" s="121"/>
      <c r="H1364" s="121"/>
      <c r="I1364" s="122"/>
      <c r="J1364" s="260"/>
      <c r="K1364" s="260"/>
      <c r="L1364" s="260"/>
      <c r="M1364" s="260"/>
      <c r="N1364" s="260"/>
      <c r="O1364" s="260"/>
      <c r="P1364" s="260"/>
      <c r="Q1364" s="260"/>
      <c r="R1364" s="260"/>
      <c r="S1364" s="260"/>
      <c r="T1364" s="260"/>
      <c r="U1364" s="260"/>
      <c r="V1364" s="260"/>
      <c r="W1364" s="260"/>
      <c r="X1364" s="260"/>
      <c r="Y1364" s="260"/>
      <c r="Z1364" s="260"/>
      <c r="AA1364" s="260"/>
      <c r="AB1364" s="260"/>
      <c r="AC1364" s="260"/>
      <c r="AD1364" s="260"/>
      <c r="AE1364" s="260"/>
      <c r="AF1364" s="260"/>
      <c r="AG1364" s="260"/>
      <c r="AH1364" s="260"/>
      <c r="AI1364" s="260"/>
      <c r="AJ1364" s="260"/>
      <c r="AK1364" s="260"/>
      <c r="AL1364" s="260"/>
      <c r="AM1364" s="260"/>
      <c r="BG1364" s="1" t="s">
        <v>353</v>
      </c>
      <c r="BH1364" s="1">
        <v>102</v>
      </c>
      <c r="BI1364" s="1" t="str">
        <f>"ITEM"&amp;BH1364&amp; BG1364 &amp;"="&amp; IF(TRIM($J1364)="","",$J1364)</f>
        <v>ITEM102#KBN3_10=</v>
      </c>
    </row>
    <row r="1365" spans="1:61" ht="9.75" hidden="1" customHeight="1">
      <c r="A1365" s="141"/>
      <c r="B1365" s="142"/>
      <c r="C1365" s="142"/>
      <c r="D1365" s="142"/>
      <c r="E1365" s="142"/>
      <c r="F1365" s="142"/>
      <c r="G1365" s="142"/>
      <c r="H1365" s="142"/>
      <c r="I1365" s="143"/>
      <c r="J1365" s="27"/>
      <c r="K1365" s="27"/>
      <c r="L1365" s="27"/>
      <c r="M1365" s="27"/>
      <c r="N1365" s="27"/>
      <c r="O1365" s="27"/>
      <c r="P1365" s="27"/>
      <c r="Q1365" s="27"/>
      <c r="R1365" s="27"/>
      <c r="S1365" s="27"/>
      <c r="T1365" s="27"/>
      <c r="U1365" s="27"/>
      <c r="V1365" s="27"/>
      <c r="W1365" s="27"/>
      <c r="X1365" s="27"/>
      <c r="Y1365" s="27"/>
      <c r="Z1365" s="27"/>
      <c r="AA1365" s="27"/>
      <c r="AB1365" s="27"/>
      <c r="AC1365" s="27"/>
      <c r="AD1365" s="27"/>
      <c r="AE1365" s="27"/>
      <c r="AF1365" s="27"/>
      <c r="AG1365" s="27"/>
      <c r="AH1365" s="27"/>
      <c r="AI1365" s="27"/>
      <c r="AJ1365" s="27"/>
      <c r="AK1365" s="27"/>
      <c r="AL1365" s="27"/>
      <c r="AM1365" s="27"/>
      <c r="BH1365" s="1" t="s">
        <v>28</v>
      </c>
    </row>
    <row r="1366" spans="1:61" ht="9.75" hidden="1" customHeight="1">
      <c r="A1366" s="123"/>
      <c r="B1366" s="124"/>
      <c r="C1366" s="124"/>
      <c r="D1366" s="124"/>
      <c r="E1366" s="124"/>
      <c r="F1366" s="124"/>
      <c r="G1366" s="124"/>
      <c r="H1366" s="124"/>
      <c r="I1366" s="125"/>
      <c r="J1366" s="266"/>
      <c r="K1366" s="266"/>
      <c r="L1366" s="266"/>
      <c r="M1366" s="266"/>
      <c r="N1366" s="266"/>
      <c r="O1366" s="266"/>
      <c r="P1366" s="266"/>
      <c r="Q1366" s="266"/>
      <c r="R1366" s="266"/>
      <c r="S1366" s="266"/>
      <c r="T1366" s="266"/>
      <c r="U1366" s="266"/>
      <c r="V1366" s="266"/>
      <c r="W1366" s="266"/>
      <c r="X1366" s="266"/>
      <c r="Y1366" s="266"/>
      <c r="Z1366" s="266"/>
      <c r="AA1366" s="266"/>
      <c r="AB1366" s="266"/>
      <c r="AC1366" s="266"/>
      <c r="AD1366" s="266"/>
      <c r="AE1366" s="266"/>
      <c r="AF1366" s="266"/>
      <c r="AG1366" s="266"/>
      <c r="AH1366" s="266"/>
      <c r="AI1366" s="266"/>
      <c r="AJ1366" s="266"/>
      <c r="AK1366" s="266"/>
      <c r="AL1366" s="266"/>
      <c r="AM1366" s="266"/>
      <c r="BH1366" s="1" t="s">
        <v>28</v>
      </c>
    </row>
    <row r="1367" spans="1:61" ht="9.75" customHeight="1">
      <c r="A1367" s="170" t="s">
        <v>354</v>
      </c>
      <c r="B1367" s="171"/>
      <c r="C1367" s="171"/>
      <c r="D1367" s="171"/>
      <c r="E1367" s="171"/>
      <c r="F1367" s="171"/>
      <c r="G1367" s="171"/>
      <c r="H1367" s="171"/>
      <c r="I1367" s="171"/>
      <c r="J1367" s="171"/>
      <c r="K1367" s="171"/>
      <c r="L1367" s="171"/>
      <c r="M1367" s="171"/>
      <c r="N1367" s="171"/>
      <c r="O1367" s="171"/>
      <c r="P1367" s="171"/>
      <c r="Q1367" s="171"/>
      <c r="R1367" s="171"/>
      <c r="S1367" s="171"/>
      <c r="T1367" s="171"/>
      <c r="U1367" s="171"/>
      <c r="V1367" s="171"/>
      <c r="W1367" s="171"/>
      <c r="X1367" s="171"/>
      <c r="Y1367" s="171"/>
      <c r="Z1367" s="171"/>
      <c r="AA1367" s="171"/>
      <c r="AB1367" s="171"/>
      <c r="AC1367" s="171"/>
      <c r="AD1367" s="171"/>
      <c r="AE1367" s="171"/>
      <c r="AF1367" s="171"/>
      <c r="AG1367" s="171"/>
      <c r="AH1367" s="171"/>
      <c r="AI1367" s="171"/>
      <c r="AJ1367" s="171"/>
      <c r="AK1367" s="171"/>
      <c r="AL1367" s="171"/>
      <c r="AM1367" s="172"/>
    </row>
    <row r="1368" spans="1:61" ht="9.75" customHeight="1">
      <c r="A1368" s="173"/>
      <c r="B1368" s="174"/>
      <c r="C1368" s="174"/>
      <c r="D1368" s="174"/>
      <c r="E1368" s="174"/>
      <c r="F1368" s="174"/>
      <c r="G1368" s="174"/>
      <c r="H1368" s="174"/>
      <c r="I1368" s="174"/>
      <c r="J1368" s="177"/>
      <c r="K1368" s="177"/>
      <c r="L1368" s="177"/>
      <c r="M1368" s="177"/>
      <c r="N1368" s="177"/>
      <c r="O1368" s="177"/>
      <c r="P1368" s="177"/>
      <c r="Q1368" s="177"/>
      <c r="R1368" s="177"/>
      <c r="S1368" s="177"/>
      <c r="T1368" s="177"/>
      <c r="U1368" s="177"/>
      <c r="V1368" s="177"/>
      <c r="W1368" s="177"/>
      <c r="X1368" s="177"/>
      <c r="Y1368" s="177"/>
      <c r="Z1368" s="177"/>
      <c r="AA1368" s="177"/>
      <c r="AB1368" s="177"/>
      <c r="AC1368" s="177"/>
      <c r="AD1368" s="177"/>
      <c r="AE1368" s="177"/>
      <c r="AF1368" s="177"/>
      <c r="AG1368" s="177"/>
      <c r="AH1368" s="177"/>
      <c r="AI1368" s="177"/>
      <c r="AJ1368" s="177"/>
      <c r="AK1368" s="177"/>
      <c r="AL1368" s="177"/>
      <c r="AM1368" s="178"/>
    </row>
    <row r="1369" spans="1:61" ht="9.75" hidden="1" customHeight="1">
      <c r="A1369" s="164" t="s">
        <v>355</v>
      </c>
      <c r="B1369" s="165"/>
      <c r="C1369" s="165"/>
      <c r="D1369" s="165"/>
      <c r="E1369" s="165"/>
      <c r="F1369" s="165"/>
      <c r="G1369" s="165"/>
      <c r="H1369" s="165"/>
      <c r="I1369" s="166"/>
      <c r="J1369" s="239"/>
      <c r="K1369" s="239"/>
      <c r="L1369" s="239"/>
      <c r="M1369" s="239"/>
      <c r="N1369" s="239"/>
      <c r="O1369" s="239"/>
      <c r="P1369" s="239"/>
      <c r="Q1369" s="239"/>
      <c r="R1369" s="239"/>
      <c r="S1369" s="239"/>
      <c r="T1369" s="239"/>
      <c r="U1369" s="239"/>
      <c r="V1369" s="239"/>
      <c r="W1369" s="239"/>
      <c r="X1369" s="239"/>
      <c r="Y1369" s="239"/>
      <c r="Z1369" s="239"/>
      <c r="AA1369" s="239"/>
      <c r="AB1369" s="239"/>
      <c r="AC1369" s="239"/>
      <c r="AD1369" s="239"/>
      <c r="AE1369" s="239"/>
      <c r="AF1369" s="239"/>
      <c r="AG1369" s="239"/>
      <c r="AH1369" s="239"/>
      <c r="AI1369" s="239"/>
      <c r="AJ1369" s="239"/>
      <c r="AK1369" s="239"/>
      <c r="AL1369" s="239"/>
      <c r="AM1369" s="239"/>
      <c r="BG1369" s="1" t="s">
        <v>356</v>
      </c>
      <c r="BH1369" s="1">
        <v>88</v>
      </c>
      <c r="BI1369" s="1" t="str">
        <f>"ITEM"&amp;BH1369&amp; BG1369 &amp;"="&amp; IF(TRIM($J1369)="","",$J1369)</f>
        <v>ITEM88#KBN3_11=</v>
      </c>
    </row>
    <row r="1370" spans="1:61" ht="9.75" hidden="1" customHeight="1" thickBot="1">
      <c r="A1370" s="167"/>
      <c r="B1370" s="168"/>
      <c r="C1370" s="168"/>
      <c r="D1370" s="168"/>
      <c r="E1370" s="168"/>
      <c r="F1370" s="168"/>
      <c r="G1370" s="168"/>
      <c r="H1370" s="168"/>
      <c r="I1370" s="169"/>
      <c r="J1370" s="274"/>
      <c r="K1370" s="274"/>
      <c r="L1370" s="274"/>
      <c r="M1370" s="274"/>
      <c r="N1370" s="274"/>
      <c r="O1370" s="274"/>
      <c r="P1370" s="274"/>
      <c r="Q1370" s="274"/>
      <c r="R1370" s="274"/>
      <c r="S1370" s="274"/>
      <c r="T1370" s="274"/>
      <c r="U1370" s="274"/>
      <c r="V1370" s="274"/>
      <c r="W1370" s="274"/>
      <c r="X1370" s="274"/>
      <c r="Y1370" s="274"/>
      <c r="Z1370" s="274"/>
      <c r="AA1370" s="274"/>
      <c r="AB1370" s="274"/>
      <c r="AC1370" s="274"/>
      <c r="AD1370" s="274"/>
      <c r="AE1370" s="274"/>
      <c r="AF1370" s="274"/>
      <c r="AG1370" s="274"/>
      <c r="AH1370" s="274"/>
      <c r="AI1370" s="274"/>
      <c r="AJ1370" s="274"/>
      <c r="AK1370" s="274"/>
      <c r="AL1370" s="274"/>
      <c r="AM1370" s="274"/>
    </row>
    <row r="1371" spans="1:61" ht="9.75" hidden="1" customHeight="1">
      <c r="A1371" s="120" t="s">
        <v>323</v>
      </c>
      <c r="B1371" s="121"/>
      <c r="C1371" s="121"/>
      <c r="D1371" s="121"/>
      <c r="E1371" s="121"/>
      <c r="F1371" s="121"/>
      <c r="G1371" s="121"/>
      <c r="H1371" s="121"/>
      <c r="I1371" s="122"/>
      <c r="J1371" s="239"/>
      <c r="K1371" s="239"/>
      <c r="L1371" s="239"/>
      <c r="M1371" s="239"/>
      <c r="N1371" s="239"/>
      <c r="O1371" s="239"/>
      <c r="P1371" s="239"/>
      <c r="Q1371" s="239"/>
      <c r="R1371" s="239"/>
      <c r="S1371" s="239"/>
      <c r="T1371" s="239"/>
      <c r="U1371" s="239"/>
      <c r="V1371" s="239"/>
      <c r="W1371" s="239"/>
      <c r="X1371" s="239"/>
      <c r="Y1371" s="239"/>
      <c r="Z1371" s="239"/>
      <c r="AA1371" s="239"/>
      <c r="AB1371" s="239"/>
      <c r="AC1371" s="239"/>
      <c r="AD1371" s="239"/>
      <c r="AE1371" s="239"/>
      <c r="AF1371" s="239"/>
      <c r="AG1371" s="239"/>
      <c r="AH1371" s="239"/>
      <c r="AI1371" s="239"/>
      <c r="AJ1371" s="239"/>
      <c r="AK1371" s="239"/>
      <c r="AL1371" s="239"/>
      <c r="AM1371" s="239"/>
      <c r="BG1371" s="1" t="s">
        <v>356</v>
      </c>
      <c r="BH1371" s="1">
        <v>89</v>
      </c>
      <c r="BI1371" s="1" t="str">
        <f>"ITEM"&amp;BH1371&amp; BG1371 &amp;"="&amp; IF(TRIM($J1371)="","",$J1371)</f>
        <v>ITEM89#KBN3_11=</v>
      </c>
    </row>
    <row r="1372" spans="1:61" ht="9.75" hidden="1" customHeight="1">
      <c r="A1372" s="123"/>
      <c r="B1372" s="124"/>
      <c r="C1372" s="124"/>
      <c r="D1372" s="124"/>
      <c r="E1372" s="124"/>
      <c r="F1372" s="124"/>
      <c r="G1372" s="124"/>
      <c r="H1372" s="124"/>
      <c r="I1372" s="125"/>
      <c r="J1372" s="27"/>
      <c r="K1372" s="27"/>
      <c r="L1372" s="27"/>
      <c r="M1372" s="27"/>
      <c r="N1372" s="27"/>
      <c r="O1372" s="27"/>
      <c r="P1372" s="27"/>
      <c r="Q1372" s="27"/>
      <c r="R1372" s="27"/>
      <c r="S1372" s="27"/>
      <c r="T1372" s="27"/>
      <c r="U1372" s="27"/>
      <c r="V1372" s="27"/>
      <c r="W1372" s="27"/>
      <c r="X1372" s="27"/>
      <c r="Y1372" s="27"/>
      <c r="Z1372" s="27"/>
      <c r="AA1372" s="27"/>
      <c r="AB1372" s="27"/>
      <c r="AC1372" s="27"/>
      <c r="AD1372" s="27"/>
      <c r="AE1372" s="27"/>
      <c r="AF1372" s="27"/>
      <c r="AG1372" s="27"/>
      <c r="AH1372" s="27"/>
      <c r="AI1372" s="27"/>
      <c r="AJ1372" s="27"/>
      <c r="AK1372" s="27"/>
      <c r="AL1372" s="27"/>
      <c r="AM1372" s="27"/>
    </row>
    <row r="1373" spans="1:61" ht="9.75" hidden="1" customHeight="1">
      <c r="A1373" s="120" t="s">
        <v>324</v>
      </c>
      <c r="B1373" s="121"/>
      <c r="C1373" s="121"/>
      <c r="D1373" s="121"/>
      <c r="E1373" s="121"/>
      <c r="F1373" s="121"/>
      <c r="G1373" s="121"/>
      <c r="H1373" s="121"/>
      <c r="I1373" s="122"/>
      <c r="J1373" s="136"/>
      <c r="K1373" s="126"/>
      <c r="L1373" s="126"/>
      <c r="M1373" s="126"/>
      <c r="N1373" s="126"/>
      <c r="O1373" s="126"/>
      <c r="P1373" s="126"/>
      <c r="Q1373" s="126"/>
      <c r="R1373" s="126"/>
      <c r="S1373" s="126"/>
      <c r="T1373" s="126"/>
      <c r="U1373" s="126"/>
      <c r="V1373" s="126"/>
      <c r="W1373" s="126"/>
      <c r="X1373" s="126"/>
      <c r="Y1373" s="126"/>
      <c r="Z1373" s="126"/>
      <c r="AA1373" s="126"/>
      <c r="AB1373" s="126"/>
      <c r="AC1373" s="126"/>
      <c r="AD1373" s="126"/>
      <c r="AE1373" s="126"/>
      <c r="AF1373" s="126"/>
      <c r="AG1373" s="126"/>
      <c r="AH1373" s="126"/>
      <c r="AI1373" s="126"/>
      <c r="AJ1373" s="126"/>
      <c r="AK1373" s="126"/>
      <c r="AL1373" s="126"/>
      <c r="AM1373" s="127"/>
      <c r="BG1373" s="1" t="s">
        <v>356</v>
      </c>
      <c r="BH1373" s="1">
        <v>90</v>
      </c>
      <c r="BI1373" s="1" t="str">
        <f>"ITEM"&amp;BH1373&amp; BG1373 &amp;"="&amp; IF(TRIM($J1373)="","",$J1373)</f>
        <v>ITEM90#KBN3_11=</v>
      </c>
    </row>
    <row r="1374" spans="1:61" ht="9.75" hidden="1" customHeight="1">
      <c r="A1374" s="141"/>
      <c r="B1374" s="142"/>
      <c r="C1374" s="142"/>
      <c r="D1374" s="142"/>
      <c r="E1374" s="142"/>
      <c r="F1374" s="142"/>
      <c r="G1374" s="142"/>
      <c r="H1374" s="142"/>
      <c r="I1374" s="143"/>
      <c r="J1374" s="150"/>
      <c r="K1374" s="151"/>
      <c r="L1374" s="151"/>
      <c r="M1374" s="151"/>
      <c r="N1374" s="151"/>
      <c r="O1374" s="151"/>
      <c r="P1374" s="151"/>
      <c r="Q1374" s="151"/>
      <c r="R1374" s="151"/>
      <c r="S1374" s="151"/>
      <c r="T1374" s="151"/>
      <c r="U1374" s="151"/>
      <c r="V1374" s="151"/>
      <c r="W1374" s="151"/>
      <c r="X1374" s="151"/>
      <c r="Y1374" s="151"/>
      <c r="Z1374" s="151"/>
      <c r="AA1374" s="151"/>
      <c r="AB1374" s="151"/>
      <c r="AC1374" s="151"/>
      <c r="AD1374" s="151"/>
      <c r="AE1374" s="151"/>
      <c r="AF1374" s="151"/>
      <c r="AG1374" s="151"/>
      <c r="AH1374" s="151"/>
      <c r="AI1374" s="151"/>
      <c r="AJ1374" s="151"/>
      <c r="AK1374" s="151"/>
      <c r="AL1374" s="151"/>
      <c r="AM1374" s="152"/>
      <c r="BH1374" s="1" t="s">
        <v>28</v>
      </c>
    </row>
    <row r="1375" spans="1:61" ht="9.75" hidden="1" customHeight="1">
      <c r="A1375" s="123"/>
      <c r="B1375" s="124"/>
      <c r="C1375" s="124"/>
      <c r="D1375" s="124"/>
      <c r="E1375" s="124"/>
      <c r="F1375" s="124"/>
      <c r="G1375" s="124"/>
      <c r="H1375" s="124"/>
      <c r="I1375" s="125"/>
      <c r="J1375" s="137"/>
      <c r="K1375" s="128"/>
      <c r="L1375" s="128"/>
      <c r="M1375" s="128"/>
      <c r="N1375" s="128"/>
      <c r="O1375" s="128"/>
      <c r="P1375" s="128"/>
      <c r="Q1375" s="128"/>
      <c r="R1375" s="128"/>
      <c r="S1375" s="128"/>
      <c r="T1375" s="128"/>
      <c r="U1375" s="128"/>
      <c r="V1375" s="128"/>
      <c r="W1375" s="128"/>
      <c r="X1375" s="128"/>
      <c r="Y1375" s="128"/>
      <c r="Z1375" s="128"/>
      <c r="AA1375" s="128"/>
      <c r="AB1375" s="128"/>
      <c r="AC1375" s="128"/>
      <c r="AD1375" s="128"/>
      <c r="AE1375" s="128"/>
      <c r="AF1375" s="128"/>
      <c r="AG1375" s="128"/>
      <c r="AH1375" s="128"/>
      <c r="AI1375" s="128"/>
      <c r="AJ1375" s="128"/>
      <c r="AK1375" s="128"/>
      <c r="AL1375" s="128"/>
      <c r="AM1375" s="129"/>
      <c r="BH1375" s="1" t="s">
        <v>28</v>
      </c>
    </row>
    <row r="1376" spans="1:61" ht="9.75" hidden="1" customHeight="1">
      <c r="A1376" s="120" t="s">
        <v>325</v>
      </c>
      <c r="B1376" s="121"/>
      <c r="C1376" s="121"/>
      <c r="D1376" s="121"/>
      <c r="E1376" s="121"/>
      <c r="F1376" s="121"/>
      <c r="G1376" s="121"/>
      <c r="H1376" s="121"/>
      <c r="I1376" s="122"/>
      <c r="J1376" s="27"/>
      <c r="K1376" s="27"/>
      <c r="L1376" s="27"/>
      <c r="M1376" s="27"/>
      <c r="N1376" s="27"/>
      <c r="O1376" s="27"/>
      <c r="P1376" s="27"/>
      <c r="Q1376" s="27"/>
      <c r="R1376" s="27"/>
      <c r="S1376" s="27"/>
      <c r="T1376" s="27"/>
      <c r="U1376" s="27"/>
      <c r="V1376" s="27"/>
      <c r="W1376" s="27"/>
      <c r="X1376" s="27"/>
      <c r="Y1376" s="27"/>
      <c r="Z1376" s="27"/>
      <c r="AA1376" s="27"/>
      <c r="AB1376" s="27"/>
      <c r="AC1376" s="27"/>
      <c r="AD1376" s="27"/>
      <c r="AE1376" s="27"/>
      <c r="AF1376" s="27"/>
      <c r="AG1376" s="27"/>
      <c r="AH1376" s="27"/>
      <c r="AI1376" s="27"/>
      <c r="AJ1376" s="27"/>
      <c r="AK1376" s="27"/>
      <c r="AL1376" s="27"/>
      <c r="AM1376" s="27"/>
      <c r="BG1376" s="1" t="s">
        <v>356</v>
      </c>
      <c r="BH1376" s="1">
        <v>91</v>
      </c>
      <c r="BI1376" s="1" t="str">
        <f>"ITEM"&amp;BH1376&amp; BG1376 &amp;"="&amp; IF(TRIM($J1376)="","",$J1376)</f>
        <v>ITEM91#KBN3_11=</v>
      </c>
    </row>
    <row r="1377" spans="1:61" ht="9.75" hidden="1" customHeight="1">
      <c r="A1377" s="123"/>
      <c r="B1377" s="124"/>
      <c r="C1377" s="124"/>
      <c r="D1377" s="124"/>
      <c r="E1377" s="124"/>
      <c r="F1377" s="124"/>
      <c r="G1377" s="124"/>
      <c r="H1377" s="124"/>
      <c r="I1377" s="125"/>
      <c r="J1377" s="27"/>
      <c r="K1377" s="27"/>
      <c r="L1377" s="27"/>
      <c r="M1377" s="27"/>
      <c r="N1377" s="27"/>
      <c r="O1377" s="27"/>
      <c r="P1377" s="27"/>
      <c r="Q1377" s="27"/>
      <c r="R1377" s="27"/>
      <c r="S1377" s="27"/>
      <c r="T1377" s="27"/>
      <c r="U1377" s="27"/>
      <c r="V1377" s="27"/>
      <c r="W1377" s="27"/>
      <c r="X1377" s="27"/>
      <c r="Y1377" s="27"/>
      <c r="Z1377" s="27"/>
      <c r="AA1377" s="27"/>
      <c r="AB1377" s="27"/>
      <c r="AC1377" s="27"/>
      <c r="AD1377" s="27"/>
      <c r="AE1377" s="27"/>
      <c r="AF1377" s="27"/>
      <c r="AG1377" s="27"/>
      <c r="AH1377" s="27"/>
      <c r="AI1377" s="27"/>
      <c r="AJ1377" s="27"/>
      <c r="AK1377" s="27"/>
      <c r="AL1377" s="27"/>
      <c r="AM1377" s="27"/>
    </row>
    <row r="1378" spans="1:61" ht="9.75" hidden="1" customHeight="1">
      <c r="A1378" s="120" t="s">
        <v>326</v>
      </c>
      <c r="B1378" s="121"/>
      <c r="C1378" s="121"/>
      <c r="D1378" s="121"/>
      <c r="E1378" s="121"/>
      <c r="F1378" s="121"/>
      <c r="G1378" s="121"/>
      <c r="H1378" s="121"/>
      <c r="I1378" s="122"/>
      <c r="J1378" s="158"/>
      <c r="K1378" s="154"/>
      <c r="L1378" s="154"/>
      <c r="M1378" s="154"/>
      <c r="N1378" s="154"/>
      <c r="O1378" s="154"/>
      <c r="P1378" s="154"/>
      <c r="Q1378" s="154"/>
      <c r="R1378" s="154"/>
      <c r="S1378" s="154"/>
      <c r="T1378" s="154"/>
      <c r="U1378" s="154"/>
      <c r="V1378" s="154" t="s">
        <v>36</v>
      </c>
      <c r="W1378" s="154"/>
      <c r="X1378" s="154"/>
      <c r="Y1378" s="154"/>
      <c r="Z1378" s="154"/>
      <c r="AA1378" s="154"/>
      <c r="AB1378" s="154"/>
      <c r="AC1378" s="154"/>
      <c r="AD1378" s="154"/>
      <c r="AE1378" s="154"/>
      <c r="AF1378" s="154"/>
      <c r="AG1378" s="154"/>
      <c r="AH1378" s="154"/>
      <c r="AI1378" s="154"/>
      <c r="AJ1378" s="154"/>
      <c r="AK1378" s="154"/>
      <c r="AL1378" s="154"/>
      <c r="AM1378" s="155"/>
      <c r="BE1378" s="1" t="str">
        <f ca="1">MID(CELL("address",$CB$2),2,2)</f>
        <v>CB</v>
      </c>
      <c r="BF1378" s="1" t="str">
        <f>IF(TRIM($K1380)="","",IF(ISERROR(MATCH($K1380,$CB$3:$CB$7,0)),"INPUT_ERROR",MATCH($K1380,$CB$3:$CB$7,0)))</f>
        <v/>
      </c>
      <c r="BG1378" s="1" t="s">
        <v>356</v>
      </c>
      <c r="BH1378" s="1">
        <v>92</v>
      </c>
      <c r="BI1378" s="1" t="str">
        <f>"ITEM"&amp;BH1378&amp; BG1378 &amp;"="&amp; BF1378</f>
        <v>ITEM92#KBN3_11=</v>
      </c>
    </row>
    <row r="1379" spans="1:61" ht="9.75" hidden="1" customHeight="1">
      <c r="A1379" s="141"/>
      <c r="B1379" s="142"/>
      <c r="C1379" s="142"/>
      <c r="D1379" s="142"/>
      <c r="E1379" s="142"/>
      <c r="F1379" s="142"/>
      <c r="G1379" s="142"/>
      <c r="H1379" s="142"/>
      <c r="I1379" s="143"/>
      <c r="J1379" s="189"/>
      <c r="K1379" s="82"/>
      <c r="L1379" s="82"/>
      <c r="M1379" s="82"/>
      <c r="N1379" s="82"/>
      <c r="O1379" s="82"/>
      <c r="P1379" s="82"/>
      <c r="Q1379" s="82"/>
      <c r="R1379" s="82"/>
      <c r="S1379" s="82"/>
      <c r="T1379" s="82"/>
      <c r="U1379" s="82"/>
      <c r="V1379" s="82" t="s">
        <v>163</v>
      </c>
      <c r="W1379" s="82"/>
      <c r="X1379" s="82"/>
      <c r="Y1379" s="82"/>
      <c r="Z1379" s="82"/>
      <c r="AA1379" s="82"/>
      <c r="AB1379" s="82"/>
      <c r="AC1379" s="82"/>
      <c r="AD1379" s="82"/>
      <c r="AE1379" s="82"/>
      <c r="AF1379" s="82"/>
      <c r="AG1379" s="82"/>
      <c r="AH1379" s="82"/>
      <c r="AI1379" s="82"/>
      <c r="AJ1379" s="82"/>
      <c r="AK1379" s="82"/>
      <c r="AL1379" s="82"/>
      <c r="AM1379" s="138"/>
      <c r="BH1379" s="1" t="s">
        <v>28</v>
      </c>
    </row>
    <row r="1380" spans="1:61" ht="9.75" hidden="1" customHeight="1">
      <c r="A1380" s="141"/>
      <c r="B1380" s="142"/>
      <c r="C1380" s="142"/>
      <c r="D1380" s="142"/>
      <c r="E1380" s="142"/>
      <c r="F1380" s="142"/>
      <c r="G1380" s="142"/>
      <c r="H1380" s="142"/>
      <c r="I1380" s="143"/>
      <c r="J1380" s="144" t="s">
        <v>37</v>
      </c>
      <c r="K1380" s="145"/>
      <c r="L1380" s="145"/>
      <c r="M1380" s="145"/>
      <c r="N1380" s="145"/>
      <c r="O1380" s="145"/>
      <c r="P1380" s="145"/>
      <c r="Q1380" s="145"/>
      <c r="R1380" s="145"/>
      <c r="S1380" s="145"/>
      <c r="T1380" s="82" t="s">
        <v>38</v>
      </c>
      <c r="U1380" s="82"/>
      <c r="V1380" s="82" t="s">
        <v>253</v>
      </c>
      <c r="W1380" s="82"/>
      <c r="X1380" s="82"/>
      <c r="Y1380" s="82"/>
      <c r="Z1380" s="82"/>
      <c r="AA1380" s="82"/>
      <c r="AB1380" s="82"/>
      <c r="AC1380" s="82"/>
      <c r="AD1380" s="82"/>
      <c r="AE1380" s="82"/>
      <c r="AF1380" s="82"/>
      <c r="AG1380" s="82"/>
      <c r="AH1380" s="82"/>
      <c r="AI1380" s="82"/>
      <c r="AJ1380" s="82"/>
      <c r="AK1380" s="82"/>
      <c r="AL1380" s="82"/>
      <c r="AM1380" s="138"/>
      <c r="BH1380" s="1" t="s">
        <v>28</v>
      </c>
    </row>
    <row r="1381" spans="1:61" ht="9.75" hidden="1" customHeight="1">
      <c r="A1381" s="141"/>
      <c r="B1381" s="142"/>
      <c r="C1381" s="142"/>
      <c r="D1381" s="142"/>
      <c r="E1381" s="142"/>
      <c r="F1381" s="142"/>
      <c r="G1381" s="142"/>
      <c r="H1381" s="142"/>
      <c r="I1381" s="143"/>
      <c r="J1381" s="144"/>
      <c r="K1381" s="145"/>
      <c r="L1381" s="145"/>
      <c r="M1381" s="145"/>
      <c r="N1381" s="145"/>
      <c r="O1381" s="145"/>
      <c r="P1381" s="145"/>
      <c r="Q1381" s="145"/>
      <c r="R1381" s="145"/>
      <c r="S1381" s="145"/>
      <c r="T1381" s="82"/>
      <c r="U1381" s="82"/>
      <c r="V1381" s="82" t="s">
        <v>327</v>
      </c>
      <c r="W1381" s="82"/>
      <c r="X1381" s="82"/>
      <c r="Y1381" s="82"/>
      <c r="Z1381" s="82"/>
      <c r="AA1381" s="82"/>
      <c r="AB1381" s="82"/>
      <c r="AC1381" s="82"/>
      <c r="AD1381" s="82"/>
      <c r="AE1381" s="82"/>
      <c r="AF1381" s="82"/>
      <c r="AG1381" s="82"/>
      <c r="AH1381" s="82"/>
      <c r="AI1381" s="82"/>
      <c r="AJ1381" s="82"/>
      <c r="AK1381" s="82"/>
      <c r="AL1381" s="82"/>
      <c r="AM1381" s="138"/>
      <c r="BH1381" s="1" t="s">
        <v>28</v>
      </c>
    </row>
    <row r="1382" spans="1:61" ht="9.75" hidden="1" customHeight="1">
      <c r="A1382" s="141"/>
      <c r="B1382" s="142"/>
      <c r="C1382" s="142"/>
      <c r="D1382" s="142"/>
      <c r="E1382" s="142"/>
      <c r="F1382" s="142"/>
      <c r="G1382" s="142"/>
      <c r="H1382" s="142"/>
      <c r="I1382" s="143"/>
      <c r="J1382" s="189"/>
      <c r="K1382" s="82"/>
      <c r="L1382" s="82"/>
      <c r="M1382" s="82"/>
      <c r="N1382" s="82"/>
      <c r="O1382" s="82"/>
      <c r="P1382" s="82"/>
      <c r="Q1382" s="82"/>
      <c r="R1382" s="82"/>
      <c r="S1382" s="82"/>
      <c r="T1382" s="82"/>
      <c r="U1382" s="82"/>
      <c r="V1382" s="82" t="s">
        <v>166</v>
      </c>
      <c r="W1382" s="82"/>
      <c r="X1382" s="82"/>
      <c r="Y1382" s="82"/>
      <c r="Z1382" s="82"/>
      <c r="AA1382" s="82"/>
      <c r="AB1382" s="82"/>
      <c r="AC1382" s="82"/>
      <c r="AD1382" s="82"/>
      <c r="AE1382" s="82"/>
      <c r="AF1382" s="82"/>
      <c r="AG1382" s="82"/>
      <c r="AH1382" s="82"/>
      <c r="AI1382" s="82"/>
      <c r="AJ1382" s="82"/>
      <c r="AK1382" s="82"/>
      <c r="AL1382" s="82"/>
      <c r="AM1382" s="138"/>
      <c r="BH1382" s="1" t="s">
        <v>28</v>
      </c>
    </row>
    <row r="1383" spans="1:61" ht="9.75" hidden="1" customHeight="1">
      <c r="A1383" s="123"/>
      <c r="B1383" s="124"/>
      <c r="C1383" s="124"/>
      <c r="D1383" s="124"/>
      <c r="E1383" s="124"/>
      <c r="F1383" s="124"/>
      <c r="G1383" s="124"/>
      <c r="H1383" s="124"/>
      <c r="I1383" s="125"/>
      <c r="J1383" s="157"/>
      <c r="K1383" s="98"/>
      <c r="L1383" s="98"/>
      <c r="M1383" s="98"/>
      <c r="N1383" s="98"/>
      <c r="O1383" s="98"/>
      <c r="P1383" s="98"/>
      <c r="Q1383" s="98"/>
      <c r="R1383" s="98"/>
      <c r="S1383" s="98"/>
      <c r="T1383" s="98"/>
      <c r="U1383" s="98"/>
      <c r="V1383" s="98" t="s">
        <v>256</v>
      </c>
      <c r="W1383" s="98"/>
      <c r="X1383" s="98"/>
      <c r="Y1383" s="98"/>
      <c r="Z1383" s="98"/>
      <c r="AA1383" s="98"/>
      <c r="AB1383" s="98"/>
      <c r="AC1383" s="98"/>
      <c r="AD1383" s="98"/>
      <c r="AE1383" s="98"/>
      <c r="AF1383" s="98"/>
      <c r="AG1383" s="98"/>
      <c r="AH1383" s="98"/>
      <c r="AI1383" s="98"/>
      <c r="AJ1383" s="98"/>
      <c r="AK1383" s="98"/>
      <c r="AL1383" s="98"/>
      <c r="AM1383" s="156"/>
      <c r="BH1383" s="1" t="s">
        <v>28</v>
      </c>
    </row>
    <row r="1384" spans="1:61" ht="9.75" hidden="1" customHeight="1">
      <c r="A1384" s="120" t="s">
        <v>328</v>
      </c>
      <c r="B1384" s="121"/>
      <c r="C1384" s="121"/>
      <c r="D1384" s="121"/>
      <c r="E1384" s="121"/>
      <c r="F1384" s="121"/>
      <c r="G1384" s="121"/>
      <c r="H1384" s="121"/>
      <c r="I1384" s="122"/>
      <c r="J1384" s="136"/>
      <c r="K1384" s="126"/>
      <c r="L1384" s="126"/>
      <c r="M1384" s="126"/>
      <c r="N1384" s="126"/>
      <c r="O1384" s="126"/>
      <c r="P1384" s="126"/>
      <c r="Q1384" s="126"/>
      <c r="R1384" s="126"/>
      <c r="S1384" s="126"/>
      <c r="T1384" s="126"/>
      <c r="U1384" s="126"/>
      <c r="V1384" s="126"/>
      <c r="W1384" s="126"/>
      <c r="X1384" s="126"/>
      <c r="Y1384" s="126"/>
      <c r="Z1384" s="126"/>
      <c r="AA1384" s="126"/>
      <c r="AB1384" s="126"/>
      <c r="AC1384" s="126"/>
      <c r="AD1384" s="126"/>
      <c r="AE1384" s="126"/>
      <c r="AF1384" s="126"/>
      <c r="AG1384" s="126"/>
      <c r="AH1384" s="126"/>
      <c r="AI1384" s="126"/>
      <c r="AJ1384" s="126"/>
      <c r="AK1384" s="126"/>
      <c r="AL1384" s="126"/>
      <c r="AM1384" s="127"/>
      <c r="BG1384" s="1" t="s">
        <v>356</v>
      </c>
      <c r="BH1384" s="1">
        <v>93</v>
      </c>
      <c r="BI1384" s="1" t="str">
        <f>"ITEM"&amp;BH1384&amp; BG1384 &amp;"="&amp; IF(TRIM($J1384)="","",$J1384)</f>
        <v>ITEM93#KBN3_11=</v>
      </c>
    </row>
    <row r="1385" spans="1:61" ht="9.75" hidden="1" customHeight="1">
      <c r="A1385" s="141"/>
      <c r="B1385" s="142"/>
      <c r="C1385" s="142"/>
      <c r="D1385" s="142"/>
      <c r="E1385" s="142"/>
      <c r="F1385" s="142"/>
      <c r="G1385" s="142"/>
      <c r="H1385" s="142"/>
      <c r="I1385" s="143"/>
      <c r="J1385" s="150"/>
      <c r="K1385" s="151"/>
      <c r="L1385" s="151"/>
      <c r="M1385" s="151"/>
      <c r="N1385" s="151"/>
      <c r="O1385" s="151"/>
      <c r="P1385" s="151"/>
      <c r="Q1385" s="151"/>
      <c r="R1385" s="151"/>
      <c r="S1385" s="151"/>
      <c r="T1385" s="151"/>
      <c r="U1385" s="151"/>
      <c r="V1385" s="151"/>
      <c r="W1385" s="151"/>
      <c r="X1385" s="151"/>
      <c r="Y1385" s="151"/>
      <c r="Z1385" s="151"/>
      <c r="AA1385" s="151"/>
      <c r="AB1385" s="151"/>
      <c r="AC1385" s="151"/>
      <c r="AD1385" s="151"/>
      <c r="AE1385" s="151"/>
      <c r="AF1385" s="151"/>
      <c r="AG1385" s="151"/>
      <c r="AH1385" s="151"/>
      <c r="AI1385" s="151"/>
      <c r="AJ1385" s="151"/>
      <c r="AK1385" s="151"/>
      <c r="AL1385" s="151"/>
      <c r="AM1385" s="152"/>
    </row>
    <row r="1386" spans="1:61" ht="9.75" hidden="1" customHeight="1">
      <c r="A1386" s="123"/>
      <c r="B1386" s="124"/>
      <c r="C1386" s="124"/>
      <c r="D1386" s="124"/>
      <c r="E1386" s="124"/>
      <c r="F1386" s="124"/>
      <c r="G1386" s="124"/>
      <c r="H1386" s="124"/>
      <c r="I1386" s="125"/>
      <c r="J1386" s="150"/>
      <c r="K1386" s="151"/>
      <c r="L1386" s="151"/>
      <c r="M1386" s="151"/>
      <c r="N1386" s="151"/>
      <c r="O1386" s="151"/>
      <c r="P1386" s="151"/>
      <c r="Q1386" s="151"/>
      <c r="R1386" s="151"/>
      <c r="S1386" s="151"/>
      <c r="T1386" s="151"/>
      <c r="U1386" s="151"/>
      <c r="V1386" s="151"/>
      <c r="W1386" s="151"/>
      <c r="X1386" s="151"/>
      <c r="Y1386" s="151"/>
      <c r="Z1386" s="151"/>
      <c r="AA1386" s="151"/>
      <c r="AB1386" s="151"/>
      <c r="AC1386" s="151"/>
      <c r="AD1386" s="151"/>
      <c r="AE1386" s="151"/>
      <c r="AF1386" s="151"/>
      <c r="AG1386" s="151"/>
      <c r="AH1386" s="151"/>
      <c r="AI1386" s="151"/>
      <c r="AJ1386" s="151"/>
      <c r="AK1386" s="151"/>
      <c r="AL1386" s="151"/>
      <c r="AM1386" s="152"/>
    </row>
    <row r="1387" spans="1:61" ht="9.75" hidden="1" customHeight="1">
      <c r="A1387" s="120" t="s">
        <v>329</v>
      </c>
      <c r="B1387" s="121"/>
      <c r="C1387" s="121"/>
      <c r="D1387" s="121"/>
      <c r="E1387" s="121"/>
      <c r="F1387" s="121"/>
      <c r="G1387" s="121"/>
      <c r="H1387" s="121"/>
      <c r="I1387" s="122"/>
      <c r="J1387" s="216" t="s">
        <v>37</v>
      </c>
      <c r="K1387" s="217"/>
      <c r="L1387" s="154" t="s">
        <v>53</v>
      </c>
      <c r="M1387" s="154"/>
      <c r="N1387" s="154"/>
      <c r="O1387" s="154"/>
      <c r="P1387" s="154"/>
      <c r="Q1387" s="154"/>
      <c r="R1387" s="154"/>
      <c r="S1387" s="154"/>
      <c r="T1387" s="154"/>
      <c r="U1387" s="154"/>
      <c r="V1387" s="154"/>
      <c r="W1387" s="154"/>
      <c r="X1387" s="221" t="s">
        <v>37</v>
      </c>
      <c r="Y1387" s="217"/>
      <c r="Z1387" s="154" t="s">
        <v>330</v>
      </c>
      <c r="AA1387" s="154"/>
      <c r="AB1387" s="154"/>
      <c r="AC1387" s="154"/>
      <c r="AD1387" s="154"/>
      <c r="AE1387" s="154"/>
      <c r="AF1387" s="154"/>
      <c r="AG1387" s="154"/>
      <c r="AH1387" s="154"/>
      <c r="AI1387" s="154"/>
      <c r="AJ1387" s="154"/>
      <c r="AK1387" s="154"/>
      <c r="AL1387" s="154"/>
      <c r="AM1387" s="155"/>
      <c r="BF1387" s="1" t="b">
        <f>IF($K1387="○",TRUE,IF($K1387="",FALSE,"INPUT_ERROR"))</f>
        <v>0</v>
      </c>
      <c r="BG1387" s="1" t="s">
        <v>356</v>
      </c>
      <c r="BH1387" s="1">
        <v>94</v>
      </c>
      <c r="BI1387" s="1" t="str">
        <f t="shared" ref="BI1387:BI1393" si="32">"ITEM"&amp;BH1387&amp; BG1387 &amp;"="&amp; BF1387</f>
        <v>ITEM94#KBN3_11=FALSE</v>
      </c>
    </row>
    <row r="1388" spans="1:61" ht="9.75" hidden="1" customHeight="1">
      <c r="A1388" s="141"/>
      <c r="B1388" s="142"/>
      <c r="C1388" s="142"/>
      <c r="D1388" s="142"/>
      <c r="E1388" s="142"/>
      <c r="F1388" s="142"/>
      <c r="G1388" s="142"/>
      <c r="H1388" s="142"/>
      <c r="I1388" s="143"/>
      <c r="J1388" s="144"/>
      <c r="K1388" s="159"/>
      <c r="L1388" s="82"/>
      <c r="M1388" s="82"/>
      <c r="N1388" s="82"/>
      <c r="O1388" s="82"/>
      <c r="P1388" s="82"/>
      <c r="Q1388" s="82"/>
      <c r="R1388" s="82"/>
      <c r="S1388" s="82"/>
      <c r="T1388" s="82"/>
      <c r="U1388" s="82"/>
      <c r="V1388" s="82"/>
      <c r="W1388" s="82"/>
      <c r="X1388" s="160"/>
      <c r="Y1388" s="159"/>
      <c r="Z1388" s="82"/>
      <c r="AA1388" s="82"/>
      <c r="AB1388" s="82"/>
      <c r="AC1388" s="82"/>
      <c r="AD1388" s="82"/>
      <c r="AE1388" s="82"/>
      <c r="AF1388" s="82"/>
      <c r="AG1388" s="82"/>
      <c r="AH1388" s="82"/>
      <c r="AI1388" s="82"/>
      <c r="AJ1388" s="82"/>
      <c r="AK1388" s="82"/>
      <c r="AL1388" s="82"/>
      <c r="AM1388" s="138"/>
      <c r="BF1388" s="1" t="b">
        <f>IF($Y1387="○",TRUE,IF($Y1387="",FALSE,"INPUT_ERROR"))</f>
        <v>0</v>
      </c>
      <c r="BG1388" s="1" t="s">
        <v>356</v>
      </c>
      <c r="BH1388" s="1">
        <v>95</v>
      </c>
      <c r="BI1388" s="1" t="str">
        <f t="shared" si="32"/>
        <v>ITEM95#KBN3_11=FALSE</v>
      </c>
    </row>
    <row r="1389" spans="1:61" ht="9.75" hidden="1" customHeight="1">
      <c r="A1389" s="141"/>
      <c r="B1389" s="142"/>
      <c r="C1389" s="142"/>
      <c r="D1389" s="142"/>
      <c r="E1389" s="142"/>
      <c r="F1389" s="142"/>
      <c r="G1389" s="142"/>
      <c r="H1389" s="142"/>
      <c r="I1389" s="143"/>
      <c r="J1389" s="144" t="s">
        <v>37</v>
      </c>
      <c r="K1389" s="159"/>
      <c r="L1389" s="82" t="s">
        <v>331</v>
      </c>
      <c r="M1389" s="82"/>
      <c r="N1389" s="82"/>
      <c r="O1389" s="82"/>
      <c r="P1389" s="82"/>
      <c r="Q1389" s="82"/>
      <c r="R1389" s="82"/>
      <c r="S1389" s="82"/>
      <c r="T1389" s="82"/>
      <c r="U1389" s="82"/>
      <c r="V1389" s="82"/>
      <c r="W1389" s="82"/>
      <c r="X1389" s="160" t="s">
        <v>37</v>
      </c>
      <c r="Y1389" s="159"/>
      <c r="Z1389" s="82" t="s">
        <v>264</v>
      </c>
      <c r="AA1389" s="82"/>
      <c r="AB1389" s="82"/>
      <c r="AC1389" s="82"/>
      <c r="AD1389" s="82"/>
      <c r="AE1389" s="82"/>
      <c r="AF1389" s="82"/>
      <c r="AG1389" s="82"/>
      <c r="AH1389" s="82"/>
      <c r="AI1389" s="82"/>
      <c r="AJ1389" s="82"/>
      <c r="AK1389" s="82"/>
      <c r="AL1389" s="82"/>
      <c r="AM1389" s="138"/>
      <c r="BF1389" s="1" t="b">
        <f>IF($K1389="○",TRUE,IF($K1389="",FALSE,"INPUT_ERROR"))</f>
        <v>0</v>
      </c>
      <c r="BG1389" s="1" t="s">
        <v>356</v>
      </c>
      <c r="BH1389" s="1">
        <v>96</v>
      </c>
      <c r="BI1389" s="1" t="str">
        <f t="shared" si="32"/>
        <v>ITEM96#KBN3_11=FALSE</v>
      </c>
    </row>
    <row r="1390" spans="1:61" ht="9.75" hidden="1" customHeight="1">
      <c r="A1390" s="141"/>
      <c r="B1390" s="142"/>
      <c r="C1390" s="142"/>
      <c r="D1390" s="142"/>
      <c r="E1390" s="142"/>
      <c r="F1390" s="142"/>
      <c r="G1390" s="142"/>
      <c r="H1390" s="142"/>
      <c r="I1390" s="143"/>
      <c r="J1390" s="144"/>
      <c r="K1390" s="159"/>
      <c r="L1390" s="82"/>
      <c r="M1390" s="82"/>
      <c r="N1390" s="82"/>
      <c r="O1390" s="82"/>
      <c r="P1390" s="82"/>
      <c r="Q1390" s="82"/>
      <c r="R1390" s="82"/>
      <c r="S1390" s="82"/>
      <c r="T1390" s="82"/>
      <c r="U1390" s="82"/>
      <c r="V1390" s="82"/>
      <c r="W1390" s="82"/>
      <c r="X1390" s="160"/>
      <c r="Y1390" s="159"/>
      <c r="Z1390" s="82"/>
      <c r="AA1390" s="82"/>
      <c r="AB1390" s="82"/>
      <c r="AC1390" s="82"/>
      <c r="AD1390" s="82"/>
      <c r="AE1390" s="82"/>
      <c r="AF1390" s="82"/>
      <c r="AG1390" s="82"/>
      <c r="AH1390" s="82"/>
      <c r="AI1390" s="82"/>
      <c r="AJ1390" s="82"/>
      <c r="AK1390" s="82"/>
      <c r="AL1390" s="82"/>
      <c r="AM1390" s="138"/>
      <c r="BF1390" s="1" t="b">
        <f>IF($Y1389="○",TRUE,IF($Y1389="",FALSE,"INPUT_ERROR"))</f>
        <v>0</v>
      </c>
      <c r="BG1390" s="1" t="s">
        <v>356</v>
      </c>
      <c r="BH1390" s="1">
        <v>97</v>
      </c>
      <c r="BI1390" s="1" t="str">
        <f t="shared" si="32"/>
        <v>ITEM97#KBN3_11=FALSE</v>
      </c>
    </row>
    <row r="1391" spans="1:61" ht="9.75" hidden="1" customHeight="1">
      <c r="A1391" s="141"/>
      <c r="B1391" s="142"/>
      <c r="C1391" s="142"/>
      <c r="D1391" s="142"/>
      <c r="E1391" s="142"/>
      <c r="F1391" s="142"/>
      <c r="G1391" s="142"/>
      <c r="H1391" s="142"/>
      <c r="I1391" s="143"/>
      <c r="J1391" s="144" t="s">
        <v>37</v>
      </c>
      <c r="K1391" s="159"/>
      <c r="L1391" s="82" t="s">
        <v>214</v>
      </c>
      <c r="M1391" s="82"/>
      <c r="N1391" s="82"/>
      <c r="O1391" s="82"/>
      <c r="P1391" s="82"/>
      <c r="Q1391" s="82"/>
      <c r="R1391" s="82"/>
      <c r="S1391" s="82"/>
      <c r="T1391" s="82"/>
      <c r="U1391" s="82"/>
      <c r="V1391" s="82"/>
      <c r="W1391" s="82"/>
      <c r="X1391" s="160" t="s">
        <v>37</v>
      </c>
      <c r="Y1391" s="159"/>
      <c r="Z1391" s="82" t="s">
        <v>332</v>
      </c>
      <c r="AA1391" s="82"/>
      <c r="AB1391" s="82"/>
      <c r="AC1391" s="82"/>
      <c r="AD1391" s="82"/>
      <c r="AE1391" s="82"/>
      <c r="AF1391" s="82"/>
      <c r="AG1391" s="82"/>
      <c r="AH1391" s="82"/>
      <c r="AI1391" s="82"/>
      <c r="AJ1391" s="82"/>
      <c r="AK1391" s="82"/>
      <c r="AL1391" s="82"/>
      <c r="AM1391" s="138"/>
      <c r="BF1391" s="1" t="b">
        <f>IF($K1391="○",TRUE,IF($K1391="",FALSE,"INPUT_ERROR"))</f>
        <v>0</v>
      </c>
      <c r="BG1391" s="1" t="s">
        <v>356</v>
      </c>
      <c r="BH1391" s="1">
        <v>98</v>
      </c>
      <c r="BI1391" s="1" t="str">
        <f t="shared" si="32"/>
        <v>ITEM98#KBN3_11=FALSE</v>
      </c>
    </row>
    <row r="1392" spans="1:61" ht="9.75" hidden="1" customHeight="1">
      <c r="A1392" s="141"/>
      <c r="B1392" s="142"/>
      <c r="C1392" s="142"/>
      <c r="D1392" s="142"/>
      <c r="E1392" s="142"/>
      <c r="F1392" s="142"/>
      <c r="G1392" s="142"/>
      <c r="H1392" s="142"/>
      <c r="I1392" s="143"/>
      <c r="J1392" s="144"/>
      <c r="K1392" s="159"/>
      <c r="L1392" s="82"/>
      <c r="M1392" s="82"/>
      <c r="N1392" s="82"/>
      <c r="O1392" s="82"/>
      <c r="P1392" s="82"/>
      <c r="Q1392" s="82"/>
      <c r="R1392" s="82"/>
      <c r="S1392" s="82"/>
      <c r="T1392" s="82"/>
      <c r="U1392" s="82"/>
      <c r="V1392" s="82"/>
      <c r="W1392" s="82"/>
      <c r="X1392" s="160"/>
      <c r="Y1392" s="159"/>
      <c r="Z1392" s="82"/>
      <c r="AA1392" s="82"/>
      <c r="AB1392" s="82"/>
      <c r="AC1392" s="82"/>
      <c r="AD1392" s="82"/>
      <c r="AE1392" s="82"/>
      <c r="AF1392" s="82"/>
      <c r="AG1392" s="82"/>
      <c r="AH1392" s="82"/>
      <c r="AI1392" s="82"/>
      <c r="AJ1392" s="82"/>
      <c r="AK1392" s="82"/>
      <c r="AL1392" s="82"/>
      <c r="AM1392" s="138"/>
      <c r="BF1392" s="1" t="b">
        <f>IF($Y1391="○",TRUE,IF($Y1391="",FALSE,"INPUT_ERROR"))</f>
        <v>0</v>
      </c>
      <c r="BG1392" s="1" t="s">
        <v>356</v>
      </c>
      <c r="BH1392" s="1">
        <v>99</v>
      </c>
      <c r="BI1392" s="1" t="str">
        <f t="shared" si="32"/>
        <v>ITEM99#KBN3_11=FALSE</v>
      </c>
    </row>
    <row r="1393" spans="1:61" ht="9.75" hidden="1" customHeight="1">
      <c r="A1393" s="141"/>
      <c r="B1393" s="142"/>
      <c r="C1393" s="142"/>
      <c r="D1393" s="142"/>
      <c r="E1393" s="142"/>
      <c r="F1393" s="142"/>
      <c r="G1393" s="142"/>
      <c r="H1393" s="142"/>
      <c r="I1393" s="143"/>
      <c r="J1393" s="144" t="s">
        <v>37</v>
      </c>
      <c r="K1393" s="159"/>
      <c r="L1393" s="82" t="s">
        <v>59</v>
      </c>
      <c r="M1393" s="82"/>
      <c r="N1393" s="82"/>
      <c r="O1393" s="160" t="s">
        <v>60</v>
      </c>
      <c r="P1393" s="151"/>
      <c r="Q1393" s="151"/>
      <c r="R1393" s="151"/>
      <c r="S1393" s="151"/>
      <c r="T1393" s="151"/>
      <c r="U1393" s="151"/>
      <c r="V1393" s="151"/>
      <c r="W1393" s="151"/>
      <c r="X1393" s="151"/>
      <c r="Y1393" s="151"/>
      <c r="Z1393" s="151"/>
      <c r="AA1393" s="151"/>
      <c r="AB1393" s="151"/>
      <c r="AC1393" s="151"/>
      <c r="AD1393" s="151"/>
      <c r="AE1393" s="151"/>
      <c r="AF1393" s="151"/>
      <c r="AG1393" s="151"/>
      <c r="AH1393" s="151"/>
      <c r="AI1393" s="151"/>
      <c r="AJ1393" s="151"/>
      <c r="AK1393" s="151"/>
      <c r="AL1393" s="82" t="s">
        <v>198</v>
      </c>
      <c r="AM1393" s="138"/>
      <c r="BF1393" s="1" t="b">
        <f>IF($K1393="○",TRUE,IF($K1393="",FALSE,"INPUT_ERROR"))</f>
        <v>0</v>
      </c>
      <c r="BG1393" s="1" t="s">
        <v>356</v>
      </c>
      <c r="BH1393" s="1">
        <v>100</v>
      </c>
      <c r="BI1393" s="1" t="str">
        <f t="shared" si="32"/>
        <v>ITEM100#KBN3_11=FALSE</v>
      </c>
    </row>
    <row r="1394" spans="1:61" ht="9.75" hidden="1" customHeight="1">
      <c r="A1394" s="141"/>
      <c r="B1394" s="142"/>
      <c r="C1394" s="142"/>
      <c r="D1394" s="142"/>
      <c r="E1394" s="142"/>
      <c r="F1394" s="142"/>
      <c r="G1394" s="142"/>
      <c r="H1394" s="142"/>
      <c r="I1394" s="143"/>
      <c r="J1394" s="161"/>
      <c r="K1394" s="162"/>
      <c r="L1394" s="98"/>
      <c r="M1394" s="98"/>
      <c r="N1394" s="98"/>
      <c r="O1394" s="163"/>
      <c r="P1394" s="128"/>
      <c r="Q1394" s="128"/>
      <c r="R1394" s="128"/>
      <c r="S1394" s="128"/>
      <c r="T1394" s="128"/>
      <c r="U1394" s="128"/>
      <c r="V1394" s="128"/>
      <c r="W1394" s="128"/>
      <c r="X1394" s="128"/>
      <c r="Y1394" s="128"/>
      <c r="Z1394" s="128"/>
      <c r="AA1394" s="128"/>
      <c r="AB1394" s="128"/>
      <c r="AC1394" s="128"/>
      <c r="AD1394" s="128"/>
      <c r="AE1394" s="128"/>
      <c r="AF1394" s="128"/>
      <c r="AG1394" s="128"/>
      <c r="AH1394" s="128"/>
      <c r="AI1394" s="128"/>
      <c r="AJ1394" s="128"/>
      <c r="AK1394" s="128"/>
      <c r="AL1394" s="98"/>
      <c r="AM1394" s="156"/>
      <c r="BG1394" s="1" t="s">
        <v>356</v>
      </c>
      <c r="BH1394" s="1">
        <v>101</v>
      </c>
      <c r="BI1394" s="1" t="str">
        <f>"ITEM"&amp;BH1394&amp; BG1394 &amp;"="&amp;IF(TRIM($P1393)="","",$P1393)</f>
        <v>ITEM101#KBN3_11=</v>
      </c>
    </row>
    <row r="1395" spans="1:61" ht="9.75" hidden="1" customHeight="1">
      <c r="A1395" s="120" t="s">
        <v>333</v>
      </c>
      <c r="B1395" s="121"/>
      <c r="C1395" s="121"/>
      <c r="D1395" s="121"/>
      <c r="E1395" s="121"/>
      <c r="F1395" s="121"/>
      <c r="G1395" s="121"/>
      <c r="H1395" s="121"/>
      <c r="I1395" s="122"/>
      <c r="J1395" s="260"/>
      <c r="K1395" s="260"/>
      <c r="L1395" s="260"/>
      <c r="M1395" s="260"/>
      <c r="N1395" s="260"/>
      <c r="O1395" s="260"/>
      <c r="P1395" s="260"/>
      <c r="Q1395" s="260"/>
      <c r="R1395" s="260"/>
      <c r="S1395" s="260"/>
      <c r="T1395" s="260"/>
      <c r="U1395" s="260"/>
      <c r="V1395" s="260"/>
      <c r="W1395" s="260"/>
      <c r="X1395" s="260"/>
      <c r="Y1395" s="260"/>
      <c r="Z1395" s="260"/>
      <c r="AA1395" s="260"/>
      <c r="AB1395" s="260"/>
      <c r="AC1395" s="260"/>
      <c r="AD1395" s="260"/>
      <c r="AE1395" s="260"/>
      <c r="AF1395" s="260"/>
      <c r="AG1395" s="260"/>
      <c r="AH1395" s="260"/>
      <c r="AI1395" s="260"/>
      <c r="AJ1395" s="260"/>
      <c r="AK1395" s="260"/>
      <c r="AL1395" s="260"/>
      <c r="AM1395" s="260"/>
      <c r="BG1395" s="1" t="s">
        <v>356</v>
      </c>
      <c r="BH1395" s="1">
        <v>102</v>
      </c>
      <c r="BI1395" s="1" t="str">
        <f>"ITEM"&amp;BH1395&amp; BG1395 &amp;"="&amp; IF(TRIM($J1395)="","",$J1395)</f>
        <v>ITEM102#KBN3_11=</v>
      </c>
    </row>
    <row r="1396" spans="1:61" ht="9.75" hidden="1" customHeight="1">
      <c r="A1396" s="141"/>
      <c r="B1396" s="142"/>
      <c r="C1396" s="142"/>
      <c r="D1396" s="142"/>
      <c r="E1396" s="142"/>
      <c r="F1396" s="142"/>
      <c r="G1396" s="142"/>
      <c r="H1396" s="142"/>
      <c r="I1396" s="143"/>
      <c r="J1396" s="27"/>
      <c r="K1396" s="27"/>
      <c r="L1396" s="27"/>
      <c r="M1396" s="27"/>
      <c r="N1396" s="27"/>
      <c r="O1396" s="27"/>
      <c r="P1396" s="27"/>
      <c r="Q1396" s="27"/>
      <c r="R1396" s="27"/>
      <c r="S1396" s="27"/>
      <c r="T1396" s="27"/>
      <c r="U1396" s="27"/>
      <c r="V1396" s="27"/>
      <c r="W1396" s="27"/>
      <c r="X1396" s="27"/>
      <c r="Y1396" s="27"/>
      <c r="Z1396" s="27"/>
      <c r="AA1396" s="27"/>
      <c r="AB1396" s="27"/>
      <c r="AC1396" s="27"/>
      <c r="AD1396" s="27"/>
      <c r="AE1396" s="27"/>
      <c r="AF1396" s="27"/>
      <c r="AG1396" s="27"/>
      <c r="AH1396" s="27"/>
      <c r="AI1396" s="27"/>
      <c r="AJ1396" s="27"/>
      <c r="AK1396" s="27"/>
      <c r="AL1396" s="27"/>
      <c r="AM1396" s="27"/>
      <c r="BH1396" s="1" t="s">
        <v>28</v>
      </c>
    </row>
    <row r="1397" spans="1:61" ht="9.75" hidden="1" customHeight="1" thickBot="1">
      <c r="A1397" s="123"/>
      <c r="B1397" s="124"/>
      <c r="C1397" s="124"/>
      <c r="D1397" s="124"/>
      <c r="E1397" s="124"/>
      <c r="F1397" s="124"/>
      <c r="G1397" s="124"/>
      <c r="H1397" s="124"/>
      <c r="I1397" s="125"/>
      <c r="J1397" s="266"/>
      <c r="K1397" s="266"/>
      <c r="L1397" s="266"/>
      <c r="M1397" s="266"/>
      <c r="N1397" s="266"/>
      <c r="O1397" s="266"/>
      <c r="P1397" s="266"/>
      <c r="Q1397" s="266"/>
      <c r="R1397" s="266"/>
      <c r="S1397" s="266"/>
      <c r="T1397" s="266"/>
      <c r="U1397" s="266"/>
      <c r="V1397" s="266"/>
      <c r="W1397" s="266"/>
      <c r="X1397" s="266"/>
      <c r="Y1397" s="266"/>
      <c r="Z1397" s="266"/>
      <c r="AA1397" s="266"/>
      <c r="AB1397" s="266"/>
      <c r="AC1397" s="266"/>
      <c r="AD1397" s="266"/>
      <c r="AE1397" s="266"/>
      <c r="AF1397" s="266"/>
      <c r="AG1397" s="266"/>
      <c r="AH1397" s="266"/>
      <c r="AI1397" s="266"/>
      <c r="AJ1397" s="266"/>
      <c r="AK1397" s="266"/>
      <c r="AL1397" s="266"/>
      <c r="AM1397" s="266"/>
      <c r="BH1397" s="1" t="s">
        <v>28</v>
      </c>
    </row>
    <row r="1398" spans="1:61" ht="9.75" hidden="1" customHeight="1">
      <c r="A1398" s="164" t="s">
        <v>357</v>
      </c>
      <c r="B1398" s="165"/>
      <c r="C1398" s="165"/>
      <c r="D1398" s="165"/>
      <c r="E1398" s="165"/>
      <c r="F1398" s="165"/>
      <c r="G1398" s="165"/>
      <c r="H1398" s="165"/>
      <c r="I1398" s="166"/>
      <c r="J1398" s="239"/>
      <c r="K1398" s="239"/>
      <c r="L1398" s="239"/>
      <c r="M1398" s="239"/>
      <c r="N1398" s="239"/>
      <c r="O1398" s="239"/>
      <c r="P1398" s="239"/>
      <c r="Q1398" s="239"/>
      <c r="R1398" s="239"/>
      <c r="S1398" s="239"/>
      <c r="T1398" s="239"/>
      <c r="U1398" s="239"/>
      <c r="V1398" s="239"/>
      <c r="W1398" s="239"/>
      <c r="X1398" s="239"/>
      <c r="Y1398" s="239"/>
      <c r="Z1398" s="239"/>
      <c r="AA1398" s="239"/>
      <c r="AB1398" s="239"/>
      <c r="AC1398" s="239"/>
      <c r="AD1398" s="239"/>
      <c r="AE1398" s="239"/>
      <c r="AF1398" s="239"/>
      <c r="AG1398" s="239"/>
      <c r="AH1398" s="239"/>
      <c r="AI1398" s="239"/>
      <c r="AJ1398" s="239"/>
      <c r="AK1398" s="239"/>
      <c r="AL1398" s="239"/>
      <c r="AM1398" s="239"/>
      <c r="BG1398" s="1" t="s">
        <v>358</v>
      </c>
      <c r="BH1398" s="1">
        <v>88</v>
      </c>
      <c r="BI1398" s="1" t="str">
        <f>"ITEM"&amp;BH1398&amp; BG1398 &amp;"="&amp; IF(TRIM($J1398)="","",$J1398)</f>
        <v>ITEM88#KBN3_12=</v>
      </c>
    </row>
    <row r="1399" spans="1:61" ht="9.75" hidden="1" customHeight="1" thickBot="1">
      <c r="A1399" s="167"/>
      <c r="B1399" s="168"/>
      <c r="C1399" s="168"/>
      <c r="D1399" s="168"/>
      <c r="E1399" s="168"/>
      <c r="F1399" s="168"/>
      <c r="G1399" s="168"/>
      <c r="H1399" s="168"/>
      <c r="I1399" s="169"/>
      <c r="J1399" s="274"/>
      <c r="K1399" s="274"/>
      <c r="L1399" s="274"/>
      <c r="M1399" s="274"/>
      <c r="N1399" s="274"/>
      <c r="O1399" s="274"/>
      <c r="P1399" s="274"/>
      <c r="Q1399" s="274"/>
      <c r="R1399" s="274"/>
      <c r="S1399" s="274"/>
      <c r="T1399" s="274"/>
      <c r="U1399" s="274"/>
      <c r="V1399" s="274"/>
      <c r="W1399" s="274"/>
      <c r="X1399" s="274"/>
      <c r="Y1399" s="274"/>
      <c r="Z1399" s="274"/>
      <c r="AA1399" s="274"/>
      <c r="AB1399" s="274"/>
      <c r="AC1399" s="274"/>
      <c r="AD1399" s="274"/>
      <c r="AE1399" s="274"/>
      <c r="AF1399" s="274"/>
      <c r="AG1399" s="274"/>
      <c r="AH1399" s="274"/>
      <c r="AI1399" s="274"/>
      <c r="AJ1399" s="274"/>
      <c r="AK1399" s="274"/>
      <c r="AL1399" s="274"/>
      <c r="AM1399" s="274"/>
    </row>
    <row r="1400" spans="1:61" ht="9.75" hidden="1" customHeight="1">
      <c r="A1400" s="120" t="s">
        <v>323</v>
      </c>
      <c r="B1400" s="121"/>
      <c r="C1400" s="121"/>
      <c r="D1400" s="121"/>
      <c r="E1400" s="121"/>
      <c r="F1400" s="121"/>
      <c r="G1400" s="121"/>
      <c r="H1400" s="121"/>
      <c r="I1400" s="122"/>
      <c r="J1400" s="239"/>
      <c r="K1400" s="239"/>
      <c r="L1400" s="239"/>
      <c r="M1400" s="239"/>
      <c r="N1400" s="239"/>
      <c r="O1400" s="239"/>
      <c r="P1400" s="239"/>
      <c r="Q1400" s="239"/>
      <c r="R1400" s="239"/>
      <c r="S1400" s="239"/>
      <c r="T1400" s="239"/>
      <c r="U1400" s="239"/>
      <c r="V1400" s="239"/>
      <c r="W1400" s="239"/>
      <c r="X1400" s="239"/>
      <c r="Y1400" s="239"/>
      <c r="Z1400" s="239"/>
      <c r="AA1400" s="239"/>
      <c r="AB1400" s="239"/>
      <c r="AC1400" s="239"/>
      <c r="AD1400" s="239"/>
      <c r="AE1400" s="239"/>
      <c r="AF1400" s="239"/>
      <c r="AG1400" s="239"/>
      <c r="AH1400" s="239"/>
      <c r="AI1400" s="239"/>
      <c r="AJ1400" s="239"/>
      <c r="AK1400" s="239"/>
      <c r="AL1400" s="239"/>
      <c r="AM1400" s="239"/>
      <c r="BG1400" s="1" t="s">
        <v>358</v>
      </c>
      <c r="BH1400" s="1">
        <v>89</v>
      </c>
      <c r="BI1400" s="1" t="str">
        <f>"ITEM"&amp;BH1400&amp; BG1400 &amp;"="&amp; IF(TRIM($J1400)="","",$J1400)</f>
        <v>ITEM89#KBN3_12=</v>
      </c>
    </row>
    <row r="1401" spans="1:61" ht="9.75" hidden="1" customHeight="1">
      <c r="A1401" s="123"/>
      <c r="B1401" s="124"/>
      <c r="C1401" s="124"/>
      <c r="D1401" s="124"/>
      <c r="E1401" s="124"/>
      <c r="F1401" s="124"/>
      <c r="G1401" s="124"/>
      <c r="H1401" s="124"/>
      <c r="I1401" s="125"/>
      <c r="J1401" s="27"/>
      <c r="K1401" s="27"/>
      <c r="L1401" s="27"/>
      <c r="M1401" s="27"/>
      <c r="N1401" s="27"/>
      <c r="O1401" s="27"/>
      <c r="P1401" s="27"/>
      <c r="Q1401" s="27"/>
      <c r="R1401" s="27"/>
      <c r="S1401" s="27"/>
      <c r="T1401" s="27"/>
      <c r="U1401" s="27"/>
      <c r="V1401" s="27"/>
      <c r="W1401" s="27"/>
      <c r="X1401" s="27"/>
      <c r="Y1401" s="27"/>
      <c r="Z1401" s="27"/>
      <c r="AA1401" s="27"/>
      <c r="AB1401" s="27"/>
      <c r="AC1401" s="27"/>
      <c r="AD1401" s="27"/>
      <c r="AE1401" s="27"/>
      <c r="AF1401" s="27"/>
      <c r="AG1401" s="27"/>
      <c r="AH1401" s="27"/>
      <c r="AI1401" s="27"/>
      <c r="AJ1401" s="27"/>
      <c r="AK1401" s="27"/>
      <c r="AL1401" s="27"/>
      <c r="AM1401" s="27"/>
    </row>
    <row r="1402" spans="1:61" ht="9.75" hidden="1" customHeight="1">
      <c r="A1402" s="120" t="s">
        <v>324</v>
      </c>
      <c r="B1402" s="121"/>
      <c r="C1402" s="121"/>
      <c r="D1402" s="121"/>
      <c r="E1402" s="121"/>
      <c r="F1402" s="121"/>
      <c r="G1402" s="121"/>
      <c r="H1402" s="121"/>
      <c r="I1402" s="122"/>
      <c r="J1402" s="136"/>
      <c r="K1402" s="126"/>
      <c r="L1402" s="126"/>
      <c r="M1402" s="126"/>
      <c r="N1402" s="126"/>
      <c r="O1402" s="126"/>
      <c r="P1402" s="126"/>
      <c r="Q1402" s="126"/>
      <c r="R1402" s="126"/>
      <c r="S1402" s="126"/>
      <c r="T1402" s="126"/>
      <c r="U1402" s="126"/>
      <c r="V1402" s="126"/>
      <c r="W1402" s="126"/>
      <c r="X1402" s="126"/>
      <c r="Y1402" s="126"/>
      <c r="Z1402" s="126"/>
      <c r="AA1402" s="126"/>
      <c r="AB1402" s="126"/>
      <c r="AC1402" s="126"/>
      <c r="AD1402" s="126"/>
      <c r="AE1402" s="126"/>
      <c r="AF1402" s="126"/>
      <c r="AG1402" s="126"/>
      <c r="AH1402" s="126"/>
      <c r="AI1402" s="126"/>
      <c r="AJ1402" s="126"/>
      <c r="AK1402" s="126"/>
      <c r="AL1402" s="126"/>
      <c r="AM1402" s="127"/>
      <c r="BG1402" s="1" t="s">
        <v>358</v>
      </c>
      <c r="BH1402" s="1">
        <v>90</v>
      </c>
      <c r="BI1402" s="1" t="str">
        <f>"ITEM"&amp;BH1402&amp; BG1402 &amp;"="&amp; IF(TRIM($J1402)="","",$J1402)</f>
        <v>ITEM90#KBN3_12=</v>
      </c>
    </row>
    <row r="1403" spans="1:61" ht="9.75" hidden="1" customHeight="1">
      <c r="A1403" s="141"/>
      <c r="B1403" s="142"/>
      <c r="C1403" s="142"/>
      <c r="D1403" s="142"/>
      <c r="E1403" s="142"/>
      <c r="F1403" s="142"/>
      <c r="G1403" s="142"/>
      <c r="H1403" s="142"/>
      <c r="I1403" s="143"/>
      <c r="J1403" s="150"/>
      <c r="K1403" s="151"/>
      <c r="L1403" s="151"/>
      <c r="M1403" s="151"/>
      <c r="N1403" s="151"/>
      <c r="O1403" s="151"/>
      <c r="P1403" s="151"/>
      <c r="Q1403" s="151"/>
      <c r="R1403" s="151"/>
      <c r="S1403" s="151"/>
      <c r="T1403" s="151"/>
      <c r="U1403" s="151"/>
      <c r="V1403" s="151"/>
      <c r="W1403" s="151"/>
      <c r="X1403" s="151"/>
      <c r="Y1403" s="151"/>
      <c r="Z1403" s="151"/>
      <c r="AA1403" s="151"/>
      <c r="AB1403" s="151"/>
      <c r="AC1403" s="151"/>
      <c r="AD1403" s="151"/>
      <c r="AE1403" s="151"/>
      <c r="AF1403" s="151"/>
      <c r="AG1403" s="151"/>
      <c r="AH1403" s="151"/>
      <c r="AI1403" s="151"/>
      <c r="AJ1403" s="151"/>
      <c r="AK1403" s="151"/>
      <c r="AL1403" s="151"/>
      <c r="AM1403" s="152"/>
      <c r="BH1403" s="1" t="s">
        <v>28</v>
      </c>
    </row>
    <row r="1404" spans="1:61" ht="9.75" hidden="1" customHeight="1">
      <c r="A1404" s="123"/>
      <c r="B1404" s="124"/>
      <c r="C1404" s="124"/>
      <c r="D1404" s="124"/>
      <c r="E1404" s="124"/>
      <c r="F1404" s="124"/>
      <c r="G1404" s="124"/>
      <c r="H1404" s="124"/>
      <c r="I1404" s="125"/>
      <c r="J1404" s="137"/>
      <c r="K1404" s="128"/>
      <c r="L1404" s="128"/>
      <c r="M1404" s="128"/>
      <c r="N1404" s="128"/>
      <c r="O1404" s="128"/>
      <c r="P1404" s="128"/>
      <c r="Q1404" s="128"/>
      <c r="R1404" s="128"/>
      <c r="S1404" s="128"/>
      <c r="T1404" s="128"/>
      <c r="U1404" s="128"/>
      <c r="V1404" s="128"/>
      <c r="W1404" s="128"/>
      <c r="X1404" s="128"/>
      <c r="Y1404" s="128"/>
      <c r="Z1404" s="128"/>
      <c r="AA1404" s="128"/>
      <c r="AB1404" s="128"/>
      <c r="AC1404" s="128"/>
      <c r="AD1404" s="128"/>
      <c r="AE1404" s="128"/>
      <c r="AF1404" s="128"/>
      <c r="AG1404" s="128"/>
      <c r="AH1404" s="128"/>
      <c r="AI1404" s="128"/>
      <c r="AJ1404" s="128"/>
      <c r="AK1404" s="128"/>
      <c r="AL1404" s="128"/>
      <c r="AM1404" s="129"/>
      <c r="BH1404" s="1" t="s">
        <v>28</v>
      </c>
    </row>
    <row r="1405" spans="1:61" ht="9.75" hidden="1" customHeight="1">
      <c r="A1405" s="120" t="s">
        <v>325</v>
      </c>
      <c r="B1405" s="121"/>
      <c r="C1405" s="121"/>
      <c r="D1405" s="121"/>
      <c r="E1405" s="121"/>
      <c r="F1405" s="121"/>
      <c r="G1405" s="121"/>
      <c r="H1405" s="121"/>
      <c r="I1405" s="122"/>
      <c r="J1405" s="27"/>
      <c r="K1405" s="27"/>
      <c r="L1405" s="27"/>
      <c r="M1405" s="27"/>
      <c r="N1405" s="27"/>
      <c r="O1405" s="27"/>
      <c r="P1405" s="27"/>
      <c r="Q1405" s="27"/>
      <c r="R1405" s="27"/>
      <c r="S1405" s="27"/>
      <c r="T1405" s="27"/>
      <c r="U1405" s="27"/>
      <c r="V1405" s="27"/>
      <c r="W1405" s="27"/>
      <c r="X1405" s="27"/>
      <c r="Y1405" s="27"/>
      <c r="Z1405" s="27"/>
      <c r="AA1405" s="27"/>
      <c r="AB1405" s="27"/>
      <c r="AC1405" s="27"/>
      <c r="AD1405" s="27"/>
      <c r="AE1405" s="27"/>
      <c r="AF1405" s="27"/>
      <c r="AG1405" s="27"/>
      <c r="AH1405" s="27"/>
      <c r="AI1405" s="27"/>
      <c r="AJ1405" s="27"/>
      <c r="AK1405" s="27"/>
      <c r="AL1405" s="27"/>
      <c r="AM1405" s="27"/>
      <c r="BG1405" s="1" t="s">
        <v>358</v>
      </c>
      <c r="BH1405" s="1">
        <v>91</v>
      </c>
      <c r="BI1405" s="1" t="str">
        <f>"ITEM"&amp;BH1405&amp; BG1405 &amp;"="&amp; IF(TRIM($J1405)="","",$J1405)</f>
        <v>ITEM91#KBN3_12=</v>
      </c>
    </row>
    <row r="1406" spans="1:61" ht="9.75" hidden="1" customHeight="1">
      <c r="A1406" s="123"/>
      <c r="B1406" s="124"/>
      <c r="C1406" s="124"/>
      <c r="D1406" s="124"/>
      <c r="E1406" s="124"/>
      <c r="F1406" s="124"/>
      <c r="G1406" s="124"/>
      <c r="H1406" s="124"/>
      <c r="I1406" s="125"/>
      <c r="J1406" s="27"/>
      <c r="K1406" s="27"/>
      <c r="L1406" s="27"/>
      <c r="M1406" s="27"/>
      <c r="N1406" s="27"/>
      <c r="O1406" s="27"/>
      <c r="P1406" s="27"/>
      <c r="Q1406" s="27"/>
      <c r="R1406" s="27"/>
      <c r="S1406" s="27"/>
      <c r="T1406" s="27"/>
      <c r="U1406" s="27"/>
      <c r="V1406" s="27"/>
      <c r="W1406" s="27"/>
      <c r="X1406" s="27"/>
      <c r="Y1406" s="27"/>
      <c r="Z1406" s="27"/>
      <c r="AA1406" s="27"/>
      <c r="AB1406" s="27"/>
      <c r="AC1406" s="27"/>
      <c r="AD1406" s="27"/>
      <c r="AE1406" s="27"/>
      <c r="AF1406" s="27"/>
      <c r="AG1406" s="27"/>
      <c r="AH1406" s="27"/>
      <c r="AI1406" s="27"/>
      <c r="AJ1406" s="27"/>
      <c r="AK1406" s="27"/>
      <c r="AL1406" s="27"/>
      <c r="AM1406" s="27"/>
    </row>
    <row r="1407" spans="1:61" ht="9.75" hidden="1" customHeight="1">
      <c r="A1407" s="120" t="s">
        <v>326</v>
      </c>
      <c r="B1407" s="121"/>
      <c r="C1407" s="121"/>
      <c r="D1407" s="121"/>
      <c r="E1407" s="121"/>
      <c r="F1407" s="121"/>
      <c r="G1407" s="121"/>
      <c r="H1407" s="121"/>
      <c r="I1407" s="122"/>
      <c r="J1407" s="158"/>
      <c r="K1407" s="154"/>
      <c r="L1407" s="154"/>
      <c r="M1407" s="154"/>
      <c r="N1407" s="154"/>
      <c r="O1407" s="154"/>
      <c r="P1407" s="154"/>
      <c r="Q1407" s="154"/>
      <c r="R1407" s="154"/>
      <c r="S1407" s="154"/>
      <c r="T1407" s="154"/>
      <c r="U1407" s="154"/>
      <c r="V1407" s="154" t="s">
        <v>36</v>
      </c>
      <c r="W1407" s="154"/>
      <c r="X1407" s="154"/>
      <c r="Y1407" s="154"/>
      <c r="Z1407" s="154"/>
      <c r="AA1407" s="154"/>
      <c r="AB1407" s="154"/>
      <c r="AC1407" s="154"/>
      <c r="AD1407" s="154"/>
      <c r="AE1407" s="154"/>
      <c r="AF1407" s="154"/>
      <c r="AG1407" s="154"/>
      <c r="AH1407" s="154"/>
      <c r="AI1407" s="154"/>
      <c r="AJ1407" s="154"/>
      <c r="AK1407" s="154"/>
      <c r="AL1407" s="154"/>
      <c r="AM1407" s="155"/>
      <c r="BE1407" s="1" t="str">
        <f ca="1">MID(CELL("address",$CB$2),2,2)</f>
        <v>CB</v>
      </c>
      <c r="BF1407" s="1" t="str">
        <f>IF(TRIM($K1409)="","",IF(ISERROR(MATCH($K1409,$CB$3:$CB$7,0)),"INPUT_ERROR",MATCH($K1409,$CB$3:$CB$7,0)))</f>
        <v/>
      </c>
      <c r="BG1407" s="1" t="s">
        <v>358</v>
      </c>
      <c r="BH1407" s="1">
        <v>92</v>
      </c>
      <c r="BI1407" s="1" t="str">
        <f>"ITEM"&amp;BH1407&amp; BG1407 &amp;"="&amp; BF1407</f>
        <v>ITEM92#KBN3_12=</v>
      </c>
    </row>
    <row r="1408" spans="1:61" ht="9.75" hidden="1" customHeight="1">
      <c r="A1408" s="141"/>
      <c r="B1408" s="142"/>
      <c r="C1408" s="142"/>
      <c r="D1408" s="142"/>
      <c r="E1408" s="142"/>
      <c r="F1408" s="142"/>
      <c r="G1408" s="142"/>
      <c r="H1408" s="142"/>
      <c r="I1408" s="143"/>
      <c r="J1408" s="189"/>
      <c r="K1408" s="82"/>
      <c r="L1408" s="82"/>
      <c r="M1408" s="82"/>
      <c r="N1408" s="82"/>
      <c r="O1408" s="82"/>
      <c r="P1408" s="82"/>
      <c r="Q1408" s="82"/>
      <c r="R1408" s="82"/>
      <c r="S1408" s="82"/>
      <c r="T1408" s="82"/>
      <c r="U1408" s="82"/>
      <c r="V1408" s="82" t="s">
        <v>163</v>
      </c>
      <c r="W1408" s="82"/>
      <c r="X1408" s="82"/>
      <c r="Y1408" s="82"/>
      <c r="Z1408" s="82"/>
      <c r="AA1408" s="82"/>
      <c r="AB1408" s="82"/>
      <c r="AC1408" s="82"/>
      <c r="AD1408" s="82"/>
      <c r="AE1408" s="82"/>
      <c r="AF1408" s="82"/>
      <c r="AG1408" s="82"/>
      <c r="AH1408" s="82"/>
      <c r="AI1408" s="82"/>
      <c r="AJ1408" s="82"/>
      <c r="AK1408" s="82"/>
      <c r="AL1408" s="82"/>
      <c r="AM1408" s="138"/>
      <c r="BH1408" s="1" t="s">
        <v>28</v>
      </c>
    </row>
    <row r="1409" spans="1:61" ht="9.75" hidden="1" customHeight="1">
      <c r="A1409" s="141"/>
      <c r="B1409" s="142"/>
      <c r="C1409" s="142"/>
      <c r="D1409" s="142"/>
      <c r="E1409" s="142"/>
      <c r="F1409" s="142"/>
      <c r="G1409" s="142"/>
      <c r="H1409" s="142"/>
      <c r="I1409" s="143"/>
      <c r="J1409" s="144" t="s">
        <v>37</v>
      </c>
      <c r="K1409" s="145"/>
      <c r="L1409" s="145"/>
      <c r="M1409" s="145"/>
      <c r="N1409" s="145"/>
      <c r="O1409" s="145"/>
      <c r="P1409" s="145"/>
      <c r="Q1409" s="145"/>
      <c r="R1409" s="145"/>
      <c r="S1409" s="145"/>
      <c r="T1409" s="82" t="s">
        <v>38</v>
      </c>
      <c r="U1409" s="82"/>
      <c r="V1409" s="82" t="s">
        <v>253</v>
      </c>
      <c r="W1409" s="82"/>
      <c r="X1409" s="82"/>
      <c r="Y1409" s="82"/>
      <c r="Z1409" s="82"/>
      <c r="AA1409" s="82"/>
      <c r="AB1409" s="82"/>
      <c r="AC1409" s="82"/>
      <c r="AD1409" s="82"/>
      <c r="AE1409" s="82"/>
      <c r="AF1409" s="82"/>
      <c r="AG1409" s="82"/>
      <c r="AH1409" s="82"/>
      <c r="AI1409" s="82"/>
      <c r="AJ1409" s="82"/>
      <c r="AK1409" s="82"/>
      <c r="AL1409" s="82"/>
      <c r="AM1409" s="138"/>
      <c r="BH1409" s="1" t="s">
        <v>28</v>
      </c>
    </row>
    <row r="1410" spans="1:61" ht="9.75" hidden="1" customHeight="1">
      <c r="A1410" s="141"/>
      <c r="B1410" s="142"/>
      <c r="C1410" s="142"/>
      <c r="D1410" s="142"/>
      <c r="E1410" s="142"/>
      <c r="F1410" s="142"/>
      <c r="G1410" s="142"/>
      <c r="H1410" s="142"/>
      <c r="I1410" s="143"/>
      <c r="J1410" s="144"/>
      <c r="K1410" s="145"/>
      <c r="L1410" s="145"/>
      <c r="M1410" s="145"/>
      <c r="N1410" s="145"/>
      <c r="O1410" s="145"/>
      <c r="P1410" s="145"/>
      <c r="Q1410" s="145"/>
      <c r="R1410" s="145"/>
      <c r="S1410" s="145"/>
      <c r="T1410" s="82"/>
      <c r="U1410" s="82"/>
      <c r="V1410" s="82" t="s">
        <v>327</v>
      </c>
      <c r="W1410" s="82"/>
      <c r="X1410" s="82"/>
      <c r="Y1410" s="82"/>
      <c r="Z1410" s="82"/>
      <c r="AA1410" s="82"/>
      <c r="AB1410" s="82"/>
      <c r="AC1410" s="82"/>
      <c r="AD1410" s="82"/>
      <c r="AE1410" s="82"/>
      <c r="AF1410" s="82"/>
      <c r="AG1410" s="82"/>
      <c r="AH1410" s="82"/>
      <c r="AI1410" s="82"/>
      <c r="AJ1410" s="82"/>
      <c r="AK1410" s="82"/>
      <c r="AL1410" s="82"/>
      <c r="AM1410" s="138"/>
      <c r="BH1410" s="1" t="s">
        <v>28</v>
      </c>
    </row>
    <row r="1411" spans="1:61" ht="9.75" hidden="1" customHeight="1">
      <c r="A1411" s="141"/>
      <c r="B1411" s="142"/>
      <c r="C1411" s="142"/>
      <c r="D1411" s="142"/>
      <c r="E1411" s="142"/>
      <c r="F1411" s="142"/>
      <c r="G1411" s="142"/>
      <c r="H1411" s="142"/>
      <c r="I1411" s="143"/>
      <c r="J1411" s="189"/>
      <c r="K1411" s="82"/>
      <c r="L1411" s="82"/>
      <c r="M1411" s="82"/>
      <c r="N1411" s="82"/>
      <c r="O1411" s="82"/>
      <c r="P1411" s="82"/>
      <c r="Q1411" s="82"/>
      <c r="R1411" s="82"/>
      <c r="S1411" s="82"/>
      <c r="T1411" s="82"/>
      <c r="U1411" s="82"/>
      <c r="V1411" s="82" t="s">
        <v>166</v>
      </c>
      <c r="W1411" s="82"/>
      <c r="X1411" s="82"/>
      <c r="Y1411" s="82"/>
      <c r="Z1411" s="82"/>
      <c r="AA1411" s="82"/>
      <c r="AB1411" s="82"/>
      <c r="AC1411" s="82"/>
      <c r="AD1411" s="82"/>
      <c r="AE1411" s="82"/>
      <c r="AF1411" s="82"/>
      <c r="AG1411" s="82"/>
      <c r="AH1411" s="82"/>
      <c r="AI1411" s="82"/>
      <c r="AJ1411" s="82"/>
      <c r="AK1411" s="82"/>
      <c r="AL1411" s="82"/>
      <c r="AM1411" s="138"/>
      <c r="BH1411" s="1" t="s">
        <v>28</v>
      </c>
    </row>
    <row r="1412" spans="1:61" ht="9.75" hidden="1" customHeight="1">
      <c r="A1412" s="141"/>
      <c r="B1412" s="142"/>
      <c r="C1412" s="142"/>
      <c r="D1412" s="142"/>
      <c r="E1412" s="142"/>
      <c r="F1412" s="142"/>
      <c r="G1412" s="142"/>
      <c r="H1412" s="142"/>
      <c r="I1412" s="143"/>
      <c r="J1412" s="157"/>
      <c r="K1412" s="98"/>
      <c r="L1412" s="98"/>
      <c r="M1412" s="98"/>
      <c r="N1412" s="98"/>
      <c r="O1412" s="98"/>
      <c r="P1412" s="98"/>
      <c r="Q1412" s="98"/>
      <c r="R1412" s="98"/>
      <c r="S1412" s="98"/>
      <c r="T1412" s="98"/>
      <c r="U1412" s="98"/>
      <c r="V1412" s="98" t="s">
        <v>256</v>
      </c>
      <c r="W1412" s="98"/>
      <c r="X1412" s="98"/>
      <c r="Y1412" s="98"/>
      <c r="Z1412" s="98"/>
      <c r="AA1412" s="98"/>
      <c r="AB1412" s="98"/>
      <c r="AC1412" s="98"/>
      <c r="AD1412" s="98"/>
      <c r="AE1412" s="98"/>
      <c r="AF1412" s="98"/>
      <c r="AG1412" s="98"/>
      <c r="AH1412" s="98"/>
      <c r="AI1412" s="98"/>
      <c r="AJ1412" s="98"/>
      <c r="AK1412" s="98"/>
      <c r="AL1412" s="98"/>
      <c r="AM1412" s="156"/>
      <c r="BH1412" s="1" t="s">
        <v>28</v>
      </c>
    </row>
    <row r="1413" spans="1:61" ht="9.75" hidden="1" customHeight="1">
      <c r="A1413" s="120" t="s">
        <v>328</v>
      </c>
      <c r="B1413" s="121"/>
      <c r="C1413" s="121"/>
      <c r="D1413" s="121"/>
      <c r="E1413" s="121"/>
      <c r="F1413" s="121"/>
      <c r="G1413" s="121"/>
      <c r="H1413" s="121"/>
      <c r="I1413" s="122"/>
      <c r="J1413" s="136"/>
      <c r="K1413" s="126"/>
      <c r="L1413" s="126"/>
      <c r="M1413" s="126"/>
      <c r="N1413" s="126"/>
      <c r="O1413" s="126"/>
      <c r="P1413" s="126"/>
      <c r="Q1413" s="126"/>
      <c r="R1413" s="126"/>
      <c r="S1413" s="126"/>
      <c r="T1413" s="126"/>
      <c r="U1413" s="126"/>
      <c r="V1413" s="126"/>
      <c r="W1413" s="126"/>
      <c r="X1413" s="126"/>
      <c r="Y1413" s="126"/>
      <c r="Z1413" s="126"/>
      <c r="AA1413" s="126"/>
      <c r="AB1413" s="126"/>
      <c r="AC1413" s="126"/>
      <c r="AD1413" s="126"/>
      <c r="AE1413" s="126"/>
      <c r="AF1413" s="126"/>
      <c r="AG1413" s="126"/>
      <c r="AH1413" s="126"/>
      <c r="AI1413" s="126"/>
      <c r="AJ1413" s="126"/>
      <c r="AK1413" s="126"/>
      <c r="AL1413" s="126"/>
      <c r="AM1413" s="127"/>
      <c r="BG1413" s="1" t="s">
        <v>358</v>
      </c>
      <c r="BH1413" s="1">
        <v>93</v>
      </c>
      <c r="BI1413" s="1" t="str">
        <f>"ITEM"&amp;BH1413&amp; BG1413 &amp;"="&amp; IF(TRIM($J1413)="","",$J1413)</f>
        <v>ITEM93#KBN3_12=</v>
      </c>
    </row>
    <row r="1414" spans="1:61" ht="9.75" hidden="1" customHeight="1">
      <c r="A1414" s="141"/>
      <c r="B1414" s="142"/>
      <c r="C1414" s="142"/>
      <c r="D1414" s="142"/>
      <c r="E1414" s="142"/>
      <c r="F1414" s="142"/>
      <c r="G1414" s="142"/>
      <c r="H1414" s="142"/>
      <c r="I1414" s="143"/>
      <c r="J1414" s="150"/>
      <c r="K1414" s="151"/>
      <c r="L1414" s="151"/>
      <c r="M1414" s="151"/>
      <c r="N1414" s="151"/>
      <c r="O1414" s="151"/>
      <c r="P1414" s="151"/>
      <c r="Q1414" s="151"/>
      <c r="R1414" s="151"/>
      <c r="S1414" s="151"/>
      <c r="T1414" s="151"/>
      <c r="U1414" s="151"/>
      <c r="V1414" s="151"/>
      <c r="W1414" s="151"/>
      <c r="X1414" s="151"/>
      <c r="Y1414" s="151"/>
      <c r="Z1414" s="151"/>
      <c r="AA1414" s="151"/>
      <c r="AB1414" s="151"/>
      <c r="AC1414" s="151"/>
      <c r="AD1414" s="151"/>
      <c r="AE1414" s="151"/>
      <c r="AF1414" s="151"/>
      <c r="AG1414" s="151"/>
      <c r="AH1414" s="151"/>
      <c r="AI1414" s="151"/>
      <c r="AJ1414" s="151"/>
      <c r="AK1414" s="151"/>
      <c r="AL1414" s="151"/>
      <c r="AM1414" s="152"/>
    </row>
    <row r="1415" spans="1:61" ht="9.75" hidden="1" customHeight="1">
      <c r="A1415" s="123"/>
      <c r="B1415" s="124"/>
      <c r="C1415" s="124"/>
      <c r="D1415" s="124"/>
      <c r="E1415" s="124"/>
      <c r="F1415" s="124"/>
      <c r="G1415" s="124"/>
      <c r="H1415" s="124"/>
      <c r="I1415" s="125"/>
      <c r="J1415" s="150"/>
      <c r="K1415" s="151"/>
      <c r="L1415" s="151"/>
      <c r="M1415" s="151"/>
      <c r="N1415" s="151"/>
      <c r="O1415" s="151"/>
      <c r="P1415" s="151"/>
      <c r="Q1415" s="151"/>
      <c r="R1415" s="151"/>
      <c r="S1415" s="151"/>
      <c r="T1415" s="151"/>
      <c r="U1415" s="151"/>
      <c r="V1415" s="151"/>
      <c r="W1415" s="151"/>
      <c r="X1415" s="151"/>
      <c r="Y1415" s="151"/>
      <c r="Z1415" s="151"/>
      <c r="AA1415" s="151"/>
      <c r="AB1415" s="151"/>
      <c r="AC1415" s="151"/>
      <c r="AD1415" s="151"/>
      <c r="AE1415" s="151"/>
      <c r="AF1415" s="151"/>
      <c r="AG1415" s="151"/>
      <c r="AH1415" s="151"/>
      <c r="AI1415" s="151"/>
      <c r="AJ1415" s="151"/>
      <c r="AK1415" s="151"/>
      <c r="AL1415" s="151"/>
      <c r="AM1415" s="152"/>
    </row>
    <row r="1416" spans="1:61" ht="9.75" hidden="1" customHeight="1">
      <c r="A1416" s="120" t="s">
        <v>329</v>
      </c>
      <c r="B1416" s="121"/>
      <c r="C1416" s="121"/>
      <c r="D1416" s="121"/>
      <c r="E1416" s="121"/>
      <c r="F1416" s="121"/>
      <c r="G1416" s="121"/>
      <c r="H1416" s="121"/>
      <c r="I1416" s="122"/>
      <c r="J1416" s="216" t="s">
        <v>37</v>
      </c>
      <c r="K1416" s="217"/>
      <c r="L1416" s="154" t="s">
        <v>53</v>
      </c>
      <c r="M1416" s="154"/>
      <c r="N1416" s="154"/>
      <c r="O1416" s="154"/>
      <c r="P1416" s="154"/>
      <c r="Q1416" s="154"/>
      <c r="R1416" s="154"/>
      <c r="S1416" s="154"/>
      <c r="T1416" s="154"/>
      <c r="U1416" s="154"/>
      <c r="V1416" s="154"/>
      <c r="W1416" s="154"/>
      <c r="X1416" s="221" t="s">
        <v>37</v>
      </c>
      <c r="Y1416" s="217"/>
      <c r="Z1416" s="154" t="s">
        <v>330</v>
      </c>
      <c r="AA1416" s="154"/>
      <c r="AB1416" s="154"/>
      <c r="AC1416" s="154"/>
      <c r="AD1416" s="154"/>
      <c r="AE1416" s="154"/>
      <c r="AF1416" s="154"/>
      <c r="AG1416" s="154"/>
      <c r="AH1416" s="154"/>
      <c r="AI1416" s="154"/>
      <c r="AJ1416" s="154"/>
      <c r="AK1416" s="154"/>
      <c r="AL1416" s="154"/>
      <c r="AM1416" s="155"/>
      <c r="BF1416" s="1" t="b">
        <f>IF($K1416="○",TRUE,IF($K1416="",FALSE,"INPUT_ERROR"))</f>
        <v>0</v>
      </c>
      <c r="BG1416" s="1" t="s">
        <v>358</v>
      </c>
      <c r="BH1416" s="1">
        <v>94</v>
      </c>
      <c r="BI1416" s="1" t="str">
        <f t="shared" ref="BI1416:BI1422" si="33">"ITEM"&amp;BH1416&amp; BG1416 &amp;"="&amp; BF1416</f>
        <v>ITEM94#KBN3_12=FALSE</v>
      </c>
    </row>
    <row r="1417" spans="1:61" ht="9.75" hidden="1" customHeight="1">
      <c r="A1417" s="141"/>
      <c r="B1417" s="142"/>
      <c r="C1417" s="142"/>
      <c r="D1417" s="142"/>
      <c r="E1417" s="142"/>
      <c r="F1417" s="142"/>
      <c r="G1417" s="142"/>
      <c r="H1417" s="142"/>
      <c r="I1417" s="143"/>
      <c r="J1417" s="144"/>
      <c r="K1417" s="159"/>
      <c r="L1417" s="82"/>
      <c r="M1417" s="82"/>
      <c r="N1417" s="82"/>
      <c r="O1417" s="82"/>
      <c r="P1417" s="82"/>
      <c r="Q1417" s="82"/>
      <c r="R1417" s="82"/>
      <c r="S1417" s="82"/>
      <c r="T1417" s="82"/>
      <c r="U1417" s="82"/>
      <c r="V1417" s="82"/>
      <c r="W1417" s="82"/>
      <c r="X1417" s="160"/>
      <c r="Y1417" s="159"/>
      <c r="Z1417" s="82"/>
      <c r="AA1417" s="82"/>
      <c r="AB1417" s="82"/>
      <c r="AC1417" s="82"/>
      <c r="AD1417" s="82"/>
      <c r="AE1417" s="82"/>
      <c r="AF1417" s="82"/>
      <c r="AG1417" s="82"/>
      <c r="AH1417" s="82"/>
      <c r="AI1417" s="82"/>
      <c r="AJ1417" s="82"/>
      <c r="AK1417" s="82"/>
      <c r="AL1417" s="82"/>
      <c r="AM1417" s="138"/>
      <c r="BF1417" s="1" t="b">
        <f>IF($Y1416="○",TRUE,IF($Y1416="",FALSE,"INPUT_ERROR"))</f>
        <v>0</v>
      </c>
      <c r="BG1417" s="1" t="s">
        <v>358</v>
      </c>
      <c r="BH1417" s="1">
        <v>95</v>
      </c>
      <c r="BI1417" s="1" t="str">
        <f t="shared" si="33"/>
        <v>ITEM95#KBN3_12=FALSE</v>
      </c>
    </row>
    <row r="1418" spans="1:61" ht="9.75" hidden="1" customHeight="1">
      <c r="A1418" s="141"/>
      <c r="B1418" s="142"/>
      <c r="C1418" s="142"/>
      <c r="D1418" s="142"/>
      <c r="E1418" s="142"/>
      <c r="F1418" s="142"/>
      <c r="G1418" s="142"/>
      <c r="H1418" s="142"/>
      <c r="I1418" s="143"/>
      <c r="J1418" s="144" t="s">
        <v>37</v>
      </c>
      <c r="K1418" s="159"/>
      <c r="L1418" s="82" t="s">
        <v>331</v>
      </c>
      <c r="M1418" s="82"/>
      <c r="N1418" s="82"/>
      <c r="O1418" s="82"/>
      <c r="P1418" s="82"/>
      <c r="Q1418" s="82"/>
      <c r="R1418" s="82"/>
      <c r="S1418" s="82"/>
      <c r="T1418" s="82"/>
      <c r="U1418" s="82"/>
      <c r="V1418" s="82"/>
      <c r="W1418" s="82"/>
      <c r="X1418" s="160" t="s">
        <v>37</v>
      </c>
      <c r="Y1418" s="159"/>
      <c r="Z1418" s="82" t="s">
        <v>264</v>
      </c>
      <c r="AA1418" s="82"/>
      <c r="AB1418" s="82"/>
      <c r="AC1418" s="82"/>
      <c r="AD1418" s="82"/>
      <c r="AE1418" s="82"/>
      <c r="AF1418" s="82"/>
      <c r="AG1418" s="82"/>
      <c r="AH1418" s="82"/>
      <c r="AI1418" s="82"/>
      <c r="AJ1418" s="82"/>
      <c r="AK1418" s="82"/>
      <c r="AL1418" s="82"/>
      <c r="AM1418" s="138"/>
      <c r="BF1418" s="1" t="b">
        <f>IF($K1418="○",TRUE,IF($K1418="",FALSE,"INPUT_ERROR"))</f>
        <v>0</v>
      </c>
      <c r="BG1418" s="1" t="s">
        <v>358</v>
      </c>
      <c r="BH1418" s="1">
        <v>96</v>
      </c>
      <c r="BI1418" s="1" t="str">
        <f t="shared" si="33"/>
        <v>ITEM96#KBN3_12=FALSE</v>
      </c>
    </row>
    <row r="1419" spans="1:61" ht="9.75" hidden="1" customHeight="1">
      <c r="A1419" s="141"/>
      <c r="B1419" s="142"/>
      <c r="C1419" s="142"/>
      <c r="D1419" s="142"/>
      <c r="E1419" s="142"/>
      <c r="F1419" s="142"/>
      <c r="G1419" s="142"/>
      <c r="H1419" s="142"/>
      <c r="I1419" s="143"/>
      <c r="J1419" s="144"/>
      <c r="K1419" s="159"/>
      <c r="L1419" s="82"/>
      <c r="M1419" s="82"/>
      <c r="N1419" s="82"/>
      <c r="O1419" s="82"/>
      <c r="P1419" s="82"/>
      <c r="Q1419" s="82"/>
      <c r="R1419" s="82"/>
      <c r="S1419" s="82"/>
      <c r="T1419" s="82"/>
      <c r="U1419" s="82"/>
      <c r="V1419" s="82"/>
      <c r="W1419" s="82"/>
      <c r="X1419" s="160"/>
      <c r="Y1419" s="159"/>
      <c r="Z1419" s="82"/>
      <c r="AA1419" s="82"/>
      <c r="AB1419" s="82"/>
      <c r="AC1419" s="82"/>
      <c r="AD1419" s="82"/>
      <c r="AE1419" s="82"/>
      <c r="AF1419" s="82"/>
      <c r="AG1419" s="82"/>
      <c r="AH1419" s="82"/>
      <c r="AI1419" s="82"/>
      <c r="AJ1419" s="82"/>
      <c r="AK1419" s="82"/>
      <c r="AL1419" s="82"/>
      <c r="AM1419" s="138"/>
      <c r="BF1419" s="1" t="b">
        <f>IF($Y1418="○",TRUE,IF($Y1418="",FALSE,"INPUT_ERROR"))</f>
        <v>0</v>
      </c>
      <c r="BG1419" s="1" t="s">
        <v>358</v>
      </c>
      <c r="BH1419" s="1">
        <v>97</v>
      </c>
      <c r="BI1419" s="1" t="str">
        <f t="shared" si="33"/>
        <v>ITEM97#KBN3_12=FALSE</v>
      </c>
    </row>
    <row r="1420" spans="1:61" ht="9.75" hidden="1" customHeight="1">
      <c r="A1420" s="141"/>
      <c r="B1420" s="142"/>
      <c r="C1420" s="142"/>
      <c r="D1420" s="142"/>
      <c r="E1420" s="142"/>
      <c r="F1420" s="142"/>
      <c r="G1420" s="142"/>
      <c r="H1420" s="142"/>
      <c r="I1420" s="143"/>
      <c r="J1420" s="144" t="s">
        <v>37</v>
      </c>
      <c r="K1420" s="159"/>
      <c r="L1420" s="82" t="s">
        <v>214</v>
      </c>
      <c r="M1420" s="82"/>
      <c r="N1420" s="82"/>
      <c r="O1420" s="82"/>
      <c r="P1420" s="82"/>
      <c r="Q1420" s="82"/>
      <c r="R1420" s="82"/>
      <c r="S1420" s="82"/>
      <c r="T1420" s="82"/>
      <c r="U1420" s="82"/>
      <c r="V1420" s="82"/>
      <c r="W1420" s="82"/>
      <c r="X1420" s="160" t="s">
        <v>37</v>
      </c>
      <c r="Y1420" s="159"/>
      <c r="Z1420" s="82" t="s">
        <v>332</v>
      </c>
      <c r="AA1420" s="82"/>
      <c r="AB1420" s="82"/>
      <c r="AC1420" s="82"/>
      <c r="AD1420" s="82"/>
      <c r="AE1420" s="82"/>
      <c r="AF1420" s="82"/>
      <c r="AG1420" s="82"/>
      <c r="AH1420" s="82"/>
      <c r="AI1420" s="82"/>
      <c r="AJ1420" s="82"/>
      <c r="AK1420" s="82"/>
      <c r="AL1420" s="82"/>
      <c r="AM1420" s="138"/>
      <c r="BF1420" s="1" t="b">
        <f>IF($K1420="○",TRUE,IF($K1420="",FALSE,"INPUT_ERROR"))</f>
        <v>0</v>
      </c>
      <c r="BG1420" s="1" t="s">
        <v>358</v>
      </c>
      <c r="BH1420" s="1">
        <v>98</v>
      </c>
      <c r="BI1420" s="1" t="str">
        <f t="shared" si="33"/>
        <v>ITEM98#KBN3_12=FALSE</v>
      </c>
    </row>
    <row r="1421" spans="1:61" ht="9.75" hidden="1" customHeight="1">
      <c r="A1421" s="141"/>
      <c r="B1421" s="142"/>
      <c r="C1421" s="142"/>
      <c r="D1421" s="142"/>
      <c r="E1421" s="142"/>
      <c r="F1421" s="142"/>
      <c r="G1421" s="142"/>
      <c r="H1421" s="142"/>
      <c r="I1421" s="143"/>
      <c r="J1421" s="144"/>
      <c r="K1421" s="159"/>
      <c r="L1421" s="82"/>
      <c r="M1421" s="82"/>
      <c r="N1421" s="82"/>
      <c r="O1421" s="82"/>
      <c r="P1421" s="82"/>
      <c r="Q1421" s="82"/>
      <c r="R1421" s="82"/>
      <c r="S1421" s="82"/>
      <c r="T1421" s="82"/>
      <c r="U1421" s="82"/>
      <c r="V1421" s="82"/>
      <c r="W1421" s="82"/>
      <c r="X1421" s="160"/>
      <c r="Y1421" s="159"/>
      <c r="Z1421" s="82"/>
      <c r="AA1421" s="82"/>
      <c r="AB1421" s="82"/>
      <c r="AC1421" s="82"/>
      <c r="AD1421" s="82"/>
      <c r="AE1421" s="82"/>
      <c r="AF1421" s="82"/>
      <c r="AG1421" s="82"/>
      <c r="AH1421" s="82"/>
      <c r="AI1421" s="82"/>
      <c r="AJ1421" s="82"/>
      <c r="AK1421" s="82"/>
      <c r="AL1421" s="82"/>
      <c r="AM1421" s="138"/>
      <c r="BF1421" s="1" t="b">
        <f>IF($Y1420="○",TRUE,IF($Y1420="",FALSE,"INPUT_ERROR"))</f>
        <v>0</v>
      </c>
      <c r="BG1421" s="1" t="s">
        <v>358</v>
      </c>
      <c r="BH1421" s="1">
        <v>99</v>
      </c>
      <c r="BI1421" s="1" t="str">
        <f t="shared" si="33"/>
        <v>ITEM99#KBN3_12=FALSE</v>
      </c>
    </row>
    <row r="1422" spans="1:61" ht="9.75" hidden="1" customHeight="1">
      <c r="A1422" s="141"/>
      <c r="B1422" s="142"/>
      <c r="C1422" s="142"/>
      <c r="D1422" s="142"/>
      <c r="E1422" s="142"/>
      <c r="F1422" s="142"/>
      <c r="G1422" s="142"/>
      <c r="H1422" s="142"/>
      <c r="I1422" s="143"/>
      <c r="J1422" s="144" t="s">
        <v>37</v>
      </c>
      <c r="K1422" s="159"/>
      <c r="L1422" s="82" t="s">
        <v>59</v>
      </c>
      <c r="M1422" s="82"/>
      <c r="N1422" s="82"/>
      <c r="O1422" s="160" t="s">
        <v>60</v>
      </c>
      <c r="P1422" s="151"/>
      <c r="Q1422" s="151"/>
      <c r="R1422" s="151"/>
      <c r="S1422" s="151"/>
      <c r="T1422" s="151"/>
      <c r="U1422" s="151"/>
      <c r="V1422" s="151"/>
      <c r="W1422" s="151"/>
      <c r="X1422" s="151"/>
      <c r="Y1422" s="151"/>
      <c r="Z1422" s="151"/>
      <c r="AA1422" s="151"/>
      <c r="AB1422" s="151"/>
      <c r="AC1422" s="151"/>
      <c r="AD1422" s="151"/>
      <c r="AE1422" s="151"/>
      <c r="AF1422" s="151"/>
      <c r="AG1422" s="151"/>
      <c r="AH1422" s="151"/>
      <c r="AI1422" s="151"/>
      <c r="AJ1422" s="151"/>
      <c r="AK1422" s="151"/>
      <c r="AL1422" s="82" t="s">
        <v>198</v>
      </c>
      <c r="AM1422" s="138"/>
      <c r="BF1422" s="1" t="b">
        <f>IF($K1422="○",TRUE,IF($K1422="",FALSE,"INPUT_ERROR"))</f>
        <v>0</v>
      </c>
      <c r="BG1422" s="1" t="s">
        <v>358</v>
      </c>
      <c r="BH1422" s="1">
        <v>100</v>
      </c>
      <c r="BI1422" s="1" t="str">
        <f t="shared" si="33"/>
        <v>ITEM100#KBN3_12=FALSE</v>
      </c>
    </row>
    <row r="1423" spans="1:61" ht="9.75" hidden="1" customHeight="1">
      <c r="A1423" s="141"/>
      <c r="B1423" s="142"/>
      <c r="C1423" s="142"/>
      <c r="D1423" s="142"/>
      <c r="E1423" s="142"/>
      <c r="F1423" s="142"/>
      <c r="G1423" s="142"/>
      <c r="H1423" s="142"/>
      <c r="I1423" s="143"/>
      <c r="J1423" s="161"/>
      <c r="K1423" s="162"/>
      <c r="L1423" s="98"/>
      <c r="M1423" s="98"/>
      <c r="N1423" s="98"/>
      <c r="O1423" s="163"/>
      <c r="P1423" s="128"/>
      <c r="Q1423" s="128"/>
      <c r="R1423" s="128"/>
      <c r="S1423" s="128"/>
      <c r="T1423" s="128"/>
      <c r="U1423" s="128"/>
      <c r="V1423" s="128"/>
      <c r="W1423" s="128"/>
      <c r="X1423" s="128"/>
      <c r="Y1423" s="128"/>
      <c r="Z1423" s="128"/>
      <c r="AA1423" s="128"/>
      <c r="AB1423" s="128"/>
      <c r="AC1423" s="128"/>
      <c r="AD1423" s="128"/>
      <c r="AE1423" s="128"/>
      <c r="AF1423" s="128"/>
      <c r="AG1423" s="128"/>
      <c r="AH1423" s="128"/>
      <c r="AI1423" s="128"/>
      <c r="AJ1423" s="128"/>
      <c r="AK1423" s="128"/>
      <c r="AL1423" s="98"/>
      <c r="AM1423" s="156"/>
      <c r="BG1423" s="1" t="s">
        <v>358</v>
      </c>
      <c r="BH1423" s="1">
        <v>101</v>
      </c>
      <c r="BI1423" s="1" t="str">
        <f>"ITEM"&amp;BH1423&amp; BG1423 &amp;"="&amp;IF(TRIM($P1422)="","",$P1422)</f>
        <v>ITEM101#KBN3_12=</v>
      </c>
    </row>
    <row r="1424" spans="1:61" ht="9.75" hidden="1" customHeight="1">
      <c r="A1424" s="120" t="s">
        <v>333</v>
      </c>
      <c r="B1424" s="121"/>
      <c r="C1424" s="121"/>
      <c r="D1424" s="121"/>
      <c r="E1424" s="121"/>
      <c r="F1424" s="121"/>
      <c r="G1424" s="121"/>
      <c r="H1424" s="121"/>
      <c r="I1424" s="122"/>
      <c r="J1424" s="260"/>
      <c r="K1424" s="260"/>
      <c r="L1424" s="260"/>
      <c r="M1424" s="260"/>
      <c r="N1424" s="260"/>
      <c r="O1424" s="260"/>
      <c r="P1424" s="260"/>
      <c r="Q1424" s="260"/>
      <c r="R1424" s="260"/>
      <c r="S1424" s="260"/>
      <c r="T1424" s="260"/>
      <c r="U1424" s="260"/>
      <c r="V1424" s="260"/>
      <c r="W1424" s="260"/>
      <c r="X1424" s="260"/>
      <c r="Y1424" s="260"/>
      <c r="Z1424" s="260"/>
      <c r="AA1424" s="260"/>
      <c r="AB1424" s="260"/>
      <c r="AC1424" s="260"/>
      <c r="AD1424" s="260"/>
      <c r="AE1424" s="260"/>
      <c r="AF1424" s="260"/>
      <c r="AG1424" s="260"/>
      <c r="AH1424" s="260"/>
      <c r="AI1424" s="260"/>
      <c r="AJ1424" s="260"/>
      <c r="AK1424" s="260"/>
      <c r="AL1424" s="260"/>
      <c r="AM1424" s="260"/>
      <c r="BG1424" s="1" t="s">
        <v>358</v>
      </c>
      <c r="BH1424" s="1">
        <v>102</v>
      </c>
      <c r="BI1424" s="1" t="str">
        <f>"ITEM"&amp;BH1424&amp; BG1424 &amp;"="&amp; IF(TRIM($J1424)="","",$J1424)</f>
        <v>ITEM102#KBN3_12=</v>
      </c>
    </row>
    <row r="1425" spans="1:61" ht="9.75" hidden="1" customHeight="1">
      <c r="A1425" s="141"/>
      <c r="B1425" s="142"/>
      <c r="C1425" s="142"/>
      <c r="D1425" s="142"/>
      <c r="E1425" s="142"/>
      <c r="F1425" s="142"/>
      <c r="G1425" s="142"/>
      <c r="H1425" s="142"/>
      <c r="I1425" s="143"/>
      <c r="J1425" s="27"/>
      <c r="K1425" s="27"/>
      <c r="L1425" s="27"/>
      <c r="M1425" s="27"/>
      <c r="N1425" s="27"/>
      <c r="O1425" s="27"/>
      <c r="P1425" s="27"/>
      <c r="Q1425" s="27"/>
      <c r="R1425" s="27"/>
      <c r="S1425" s="27"/>
      <c r="T1425" s="27"/>
      <c r="U1425" s="27"/>
      <c r="V1425" s="27"/>
      <c r="W1425" s="27"/>
      <c r="X1425" s="27"/>
      <c r="Y1425" s="27"/>
      <c r="Z1425" s="27"/>
      <c r="AA1425" s="27"/>
      <c r="AB1425" s="27"/>
      <c r="AC1425" s="27"/>
      <c r="AD1425" s="27"/>
      <c r="AE1425" s="27"/>
      <c r="AF1425" s="27"/>
      <c r="AG1425" s="27"/>
      <c r="AH1425" s="27"/>
      <c r="AI1425" s="27"/>
      <c r="AJ1425" s="27"/>
      <c r="AK1425" s="27"/>
      <c r="AL1425" s="27"/>
      <c r="AM1425" s="27"/>
      <c r="BH1425" s="1" t="s">
        <v>28</v>
      </c>
    </row>
    <row r="1426" spans="1:61" ht="9.75" hidden="1" customHeight="1" thickBot="1">
      <c r="A1426" s="123"/>
      <c r="B1426" s="124"/>
      <c r="C1426" s="124"/>
      <c r="D1426" s="124"/>
      <c r="E1426" s="124"/>
      <c r="F1426" s="124"/>
      <c r="G1426" s="124"/>
      <c r="H1426" s="124"/>
      <c r="I1426" s="125"/>
      <c r="J1426" s="266"/>
      <c r="K1426" s="266"/>
      <c r="L1426" s="266"/>
      <c r="M1426" s="266"/>
      <c r="N1426" s="266"/>
      <c r="O1426" s="266"/>
      <c r="P1426" s="266"/>
      <c r="Q1426" s="266"/>
      <c r="R1426" s="266"/>
      <c r="S1426" s="266"/>
      <c r="T1426" s="266"/>
      <c r="U1426" s="266"/>
      <c r="V1426" s="266"/>
      <c r="W1426" s="266"/>
      <c r="X1426" s="266"/>
      <c r="Y1426" s="266"/>
      <c r="Z1426" s="266"/>
      <c r="AA1426" s="266"/>
      <c r="AB1426" s="266"/>
      <c r="AC1426" s="266"/>
      <c r="AD1426" s="266"/>
      <c r="AE1426" s="266"/>
      <c r="AF1426" s="266"/>
      <c r="AG1426" s="266"/>
      <c r="AH1426" s="266"/>
      <c r="AI1426" s="266"/>
      <c r="AJ1426" s="266"/>
      <c r="AK1426" s="266"/>
      <c r="AL1426" s="266"/>
      <c r="AM1426" s="266"/>
      <c r="BH1426" s="1" t="s">
        <v>28</v>
      </c>
    </row>
    <row r="1427" spans="1:61" ht="9.75" hidden="1" customHeight="1">
      <c r="A1427" s="164" t="s">
        <v>359</v>
      </c>
      <c r="B1427" s="165"/>
      <c r="C1427" s="165"/>
      <c r="D1427" s="165"/>
      <c r="E1427" s="165"/>
      <c r="F1427" s="165"/>
      <c r="G1427" s="165"/>
      <c r="H1427" s="165"/>
      <c r="I1427" s="166"/>
      <c r="J1427" s="239"/>
      <c r="K1427" s="239"/>
      <c r="L1427" s="239"/>
      <c r="M1427" s="239"/>
      <c r="N1427" s="239"/>
      <c r="O1427" s="239"/>
      <c r="P1427" s="239"/>
      <c r="Q1427" s="239"/>
      <c r="R1427" s="239"/>
      <c r="S1427" s="239"/>
      <c r="T1427" s="239"/>
      <c r="U1427" s="239"/>
      <c r="V1427" s="239"/>
      <c r="W1427" s="239"/>
      <c r="X1427" s="239"/>
      <c r="Y1427" s="239"/>
      <c r="Z1427" s="239"/>
      <c r="AA1427" s="239"/>
      <c r="AB1427" s="239"/>
      <c r="AC1427" s="239"/>
      <c r="AD1427" s="239"/>
      <c r="AE1427" s="239"/>
      <c r="AF1427" s="239"/>
      <c r="AG1427" s="239"/>
      <c r="AH1427" s="239"/>
      <c r="AI1427" s="239"/>
      <c r="AJ1427" s="239"/>
      <c r="AK1427" s="239"/>
      <c r="AL1427" s="239"/>
      <c r="AM1427" s="239"/>
      <c r="BG1427" s="1" t="s">
        <v>360</v>
      </c>
      <c r="BH1427" s="1">
        <v>88</v>
      </c>
      <c r="BI1427" s="1" t="str">
        <f>"ITEM"&amp;BH1427&amp; BG1427 &amp;"="&amp; IF(TRIM($J1427)="","",$J1427)</f>
        <v>ITEM88#KBN3_13=</v>
      </c>
    </row>
    <row r="1428" spans="1:61" ht="9.75" hidden="1" customHeight="1" thickBot="1">
      <c r="A1428" s="167"/>
      <c r="B1428" s="168"/>
      <c r="C1428" s="168"/>
      <c r="D1428" s="168"/>
      <c r="E1428" s="168"/>
      <c r="F1428" s="168"/>
      <c r="G1428" s="168"/>
      <c r="H1428" s="168"/>
      <c r="I1428" s="169"/>
      <c r="J1428" s="274"/>
      <c r="K1428" s="274"/>
      <c r="L1428" s="274"/>
      <c r="M1428" s="274"/>
      <c r="N1428" s="274"/>
      <c r="O1428" s="274"/>
      <c r="P1428" s="274"/>
      <c r="Q1428" s="274"/>
      <c r="R1428" s="274"/>
      <c r="S1428" s="274"/>
      <c r="T1428" s="274"/>
      <c r="U1428" s="274"/>
      <c r="V1428" s="274"/>
      <c r="W1428" s="274"/>
      <c r="X1428" s="274"/>
      <c r="Y1428" s="274"/>
      <c r="Z1428" s="274"/>
      <c r="AA1428" s="274"/>
      <c r="AB1428" s="274"/>
      <c r="AC1428" s="274"/>
      <c r="AD1428" s="274"/>
      <c r="AE1428" s="274"/>
      <c r="AF1428" s="274"/>
      <c r="AG1428" s="274"/>
      <c r="AH1428" s="274"/>
      <c r="AI1428" s="274"/>
      <c r="AJ1428" s="274"/>
      <c r="AK1428" s="274"/>
      <c r="AL1428" s="274"/>
      <c r="AM1428" s="274"/>
    </row>
    <row r="1429" spans="1:61" ht="9.75" hidden="1" customHeight="1">
      <c r="A1429" s="120" t="s">
        <v>323</v>
      </c>
      <c r="B1429" s="121"/>
      <c r="C1429" s="121"/>
      <c r="D1429" s="121"/>
      <c r="E1429" s="121"/>
      <c r="F1429" s="121"/>
      <c r="G1429" s="121"/>
      <c r="H1429" s="121"/>
      <c r="I1429" s="122"/>
      <c r="J1429" s="239"/>
      <c r="K1429" s="239"/>
      <c r="L1429" s="239"/>
      <c r="M1429" s="239"/>
      <c r="N1429" s="239"/>
      <c r="O1429" s="239"/>
      <c r="P1429" s="239"/>
      <c r="Q1429" s="239"/>
      <c r="R1429" s="239"/>
      <c r="S1429" s="239"/>
      <c r="T1429" s="239"/>
      <c r="U1429" s="239"/>
      <c r="V1429" s="239"/>
      <c r="W1429" s="239"/>
      <c r="X1429" s="239"/>
      <c r="Y1429" s="239"/>
      <c r="Z1429" s="239"/>
      <c r="AA1429" s="239"/>
      <c r="AB1429" s="239"/>
      <c r="AC1429" s="239"/>
      <c r="AD1429" s="239"/>
      <c r="AE1429" s="239"/>
      <c r="AF1429" s="239"/>
      <c r="AG1429" s="239"/>
      <c r="AH1429" s="239"/>
      <c r="AI1429" s="239"/>
      <c r="AJ1429" s="239"/>
      <c r="AK1429" s="239"/>
      <c r="AL1429" s="239"/>
      <c r="AM1429" s="239"/>
      <c r="BG1429" s="1" t="s">
        <v>360</v>
      </c>
      <c r="BH1429" s="1">
        <v>89</v>
      </c>
      <c r="BI1429" s="1" t="str">
        <f>"ITEM"&amp;BH1429&amp; BG1429 &amp;"="&amp; IF(TRIM($J1429)="","",$J1429)</f>
        <v>ITEM89#KBN3_13=</v>
      </c>
    </row>
    <row r="1430" spans="1:61" ht="9.75" hidden="1" customHeight="1">
      <c r="A1430" s="123"/>
      <c r="B1430" s="124"/>
      <c r="C1430" s="124"/>
      <c r="D1430" s="124"/>
      <c r="E1430" s="124"/>
      <c r="F1430" s="124"/>
      <c r="G1430" s="124"/>
      <c r="H1430" s="124"/>
      <c r="I1430" s="125"/>
      <c r="J1430" s="27"/>
      <c r="K1430" s="27"/>
      <c r="L1430" s="27"/>
      <c r="M1430" s="27"/>
      <c r="N1430" s="27"/>
      <c r="O1430" s="27"/>
      <c r="P1430" s="27"/>
      <c r="Q1430" s="27"/>
      <c r="R1430" s="27"/>
      <c r="S1430" s="27"/>
      <c r="T1430" s="27"/>
      <c r="U1430" s="27"/>
      <c r="V1430" s="27"/>
      <c r="W1430" s="27"/>
      <c r="X1430" s="27"/>
      <c r="Y1430" s="27"/>
      <c r="Z1430" s="27"/>
      <c r="AA1430" s="27"/>
      <c r="AB1430" s="27"/>
      <c r="AC1430" s="27"/>
      <c r="AD1430" s="27"/>
      <c r="AE1430" s="27"/>
      <c r="AF1430" s="27"/>
      <c r="AG1430" s="27"/>
      <c r="AH1430" s="27"/>
      <c r="AI1430" s="27"/>
      <c r="AJ1430" s="27"/>
      <c r="AK1430" s="27"/>
      <c r="AL1430" s="27"/>
      <c r="AM1430" s="27"/>
    </row>
    <row r="1431" spans="1:61" ht="9.75" hidden="1" customHeight="1">
      <c r="A1431" s="120" t="s">
        <v>324</v>
      </c>
      <c r="B1431" s="121"/>
      <c r="C1431" s="121"/>
      <c r="D1431" s="121"/>
      <c r="E1431" s="121"/>
      <c r="F1431" s="121"/>
      <c r="G1431" s="121"/>
      <c r="H1431" s="121"/>
      <c r="I1431" s="122"/>
      <c r="J1431" s="136"/>
      <c r="K1431" s="126"/>
      <c r="L1431" s="126"/>
      <c r="M1431" s="126"/>
      <c r="N1431" s="126"/>
      <c r="O1431" s="126"/>
      <c r="P1431" s="126"/>
      <c r="Q1431" s="126"/>
      <c r="R1431" s="126"/>
      <c r="S1431" s="126"/>
      <c r="T1431" s="126"/>
      <c r="U1431" s="126"/>
      <c r="V1431" s="126"/>
      <c r="W1431" s="126"/>
      <c r="X1431" s="126"/>
      <c r="Y1431" s="126"/>
      <c r="Z1431" s="126"/>
      <c r="AA1431" s="126"/>
      <c r="AB1431" s="126"/>
      <c r="AC1431" s="126"/>
      <c r="AD1431" s="126"/>
      <c r="AE1431" s="126"/>
      <c r="AF1431" s="126"/>
      <c r="AG1431" s="126"/>
      <c r="AH1431" s="126"/>
      <c r="AI1431" s="126"/>
      <c r="AJ1431" s="126"/>
      <c r="AK1431" s="126"/>
      <c r="AL1431" s="126"/>
      <c r="AM1431" s="127"/>
      <c r="BG1431" s="1" t="s">
        <v>360</v>
      </c>
      <c r="BH1431" s="1">
        <v>90</v>
      </c>
      <c r="BI1431" s="1" t="str">
        <f>"ITEM"&amp;BH1431&amp; BG1431 &amp;"="&amp; IF(TRIM($J1431)="","",$J1431)</f>
        <v>ITEM90#KBN3_13=</v>
      </c>
    </row>
    <row r="1432" spans="1:61" ht="9.75" hidden="1" customHeight="1">
      <c r="A1432" s="141"/>
      <c r="B1432" s="142"/>
      <c r="C1432" s="142"/>
      <c r="D1432" s="142"/>
      <c r="E1432" s="142"/>
      <c r="F1432" s="142"/>
      <c r="G1432" s="142"/>
      <c r="H1432" s="142"/>
      <c r="I1432" s="143"/>
      <c r="J1432" s="150"/>
      <c r="K1432" s="151"/>
      <c r="L1432" s="151"/>
      <c r="M1432" s="151"/>
      <c r="N1432" s="151"/>
      <c r="O1432" s="151"/>
      <c r="P1432" s="151"/>
      <c r="Q1432" s="151"/>
      <c r="R1432" s="151"/>
      <c r="S1432" s="151"/>
      <c r="T1432" s="151"/>
      <c r="U1432" s="151"/>
      <c r="V1432" s="151"/>
      <c r="W1432" s="151"/>
      <c r="X1432" s="151"/>
      <c r="Y1432" s="151"/>
      <c r="Z1432" s="151"/>
      <c r="AA1432" s="151"/>
      <c r="AB1432" s="151"/>
      <c r="AC1432" s="151"/>
      <c r="AD1432" s="151"/>
      <c r="AE1432" s="151"/>
      <c r="AF1432" s="151"/>
      <c r="AG1432" s="151"/>
      <c r="AH1432" s="151"/>
      <c r="AI1432" s="151"/>
      <c r="AJ1432" s="151"/>
      <c r="AK1432" s="151"/>
      <c r="AL1432" s="151"/>
      <c r="AM1432" s="152"/>
      <c r="BH1432" s="1" t="s">
        <v>28</v>
      </c>
    </row>
    <row r="1433" spans="1:61" ht="9.75" hidden="1" customHeight="1">
      <c r="A1433" s="123"/>
      <c r="B1433" s="124"/>
      <c r="C1433" s="124"/>
      <c r="D1433" s="124"/>
      <c r="E1433" s="124"/>
      <c r="F1433" s="124"/>
      <c r="G1433" s="124"/>
      <c r="H1433" s="124"/>
      <c r="I1433" s="125"/>
      <c r="J1433" s="137"/>
      <c r="K1433" s="128"/>
      <c r="L1433" s="128"/>
      <c r="M1433" s="128"/>
      <c r="N1433" s="128"/>
      <c r="O1433" s="128"/>
      <c r="P1433" s="128"/>
      <c r="Q1433" s="128"/>
      <c r="R1433" s="128"/>
      <c r="S1433" s="128"/>
      <c r="T1433" s="128"/>
      <c r="U1433" s="128"/>
      <c r="V1433" s="128"/>
      <c r="W1433" s="128"/>
      <c r="X1433" s="128"/>
      <c r="Y1433" s="128"/>
      <c r="Z1433" s="128"/>
      <c r="AA1433" s="128"/>
      <c r="AB1433" s="128"/>
      <c r="AC1433" s="128"/>
      <c r="AD1433" s="128"/>
      <c r="AE1433" s="128"/>
      <c r="AF1433" s="128"/>
      <c r="AG1433" s="128"/>
      <c r="AH1433" s="128"/>
      <c r="AI1433" s="128"/>
      <c r="AJ1433" s="128"/>
      <c r="AK1433" s="128"/>
      <c r="AL1433" s="128"/>
      <c r="AM1433" s="129"/>
      <c r="BH1433" s="1" t="s">
        <v>28</v>
      </c>
    </row>
    <row r="1434" spans="1:61" ht="9.75" hidden="1" customHeight="1">
      <c r="A1434" s="120" t="s">
        <v>325</v>
      </c>
      <c r="B1434" s="121"/>
      <c r="C1434" s="121"/>
      <c r="D1434" s="121"/>
      <c r="E1434" s="121"/>
      <c r="F1434" s="121"/>
      <c r="G1434" s="121"/>
      <c r="H1434" s="121"/>
      <c r="I1434" s="122"/>
      <c r="J1434" s="27"/>
      <c r="K1434" s="27"/>
      <c r="L1434" s="27"/>
      <c r="M1434" s="27"/>
      <c r="N1434" s="27"/>
      <c r="O1434" s="27"/>
      <c r="P1434" s="27"/>
      <c r="Q1434" s="27"/>
      <c r="R1434" s="27"/>
      <c r="S1434" s="27"/>
      <c r="T1434" s="27"/>
      <c r="U1434" s="27"/>
      <c r="V1434" s="27"/>
      <c r="W1434" s="27"/>
      <c r="X1434" s="27"/>
      <c r="Y1434" s="27"/>
      <c r="Z1434" s="27"/>
      <c r="AA1434" s="27"/>
      <c r="AB1434" s="27"/>
      <c r="AC1434" s="27"/>
      <c r="AD1434" s="27"/>
      <c r="AE1434" s="27"/>
      <c r="AF1434" s="27"/>
      <c r="AG1434" s="27"/>
      <c r="AH1434" s="27"/>
      <c r="AI1434" s="27"/>
      <c r="AJ1434" s="27"/>
      <c r="AK1434" s="27"/>
      <c r="AL1434" s="27"/>
      <c r="AM1434" s="27"/>
      <c r="BG1434" s="1" t="s">
        <v>360</v>
      </c>
      <c r="BH1434" s="1">
        <v>91</v>
      </c>
      <c r="BI1434" s="1" t="str">
        <f>"ITEM"&amp;BH1434&amp; BG1434 &amp;"="&amp; IF(TRIM($J1434)="","",$J1434)</f>
        <v>ITEM91#KBN3_13=</v>
      </c>
    </row>
    <row r="1435" spans="1:61" ht="9.75" hidden="1" customHeight="1">
      <c r="A1435" s="123"/>
      <c r="B1435" s="124"/>
      <c r="C1435" s="124"/>
      <c r="D1435" s="124"/>
      <c r="E1435" s="124"/>
      <c r="F1435" s="124"/>
      <c r="G1435" s="124"/>
      <c r="H1435" s="124"/>
      <c r="I1435" s="125"/>
      <c r="J1435" s="27"/>
      <c r="K1435" s="27"/>
      <c r="L1435" s="27"/>
      <c r="M1435" s="27"/>
      <c r="N1435" s="27"/>
      <c r="O1435" s="27"/>
      <c r="P1435" s="27"/>
      <c r="Q1435" s="27"/>
      <c r="R1435" s="27"/>
      <c r="S1435" s="27"/>
      <c r="T1435" s="27"/>
      <c r="U1435" s="27"/>
      <c r="V1435" s="27"/>
      <c r="W1435" s="27"/>
      <c r="X1435" s="27"/>
      <c r="Y1435" s="27"/>
      <c r="Z1435" s="27"/>
      <c r="AA1435" s="27"/>
      <c r="AB1435" s="27"/>
      <c r="AC1435" s="27"/>
      <c r="AD1435" s="27"/>
      <c r="AE1435" s="27"/>
      <c r="AF1435" s="27"/>
      <c r="AG1435" s="27"/>
      <c r="AH1435" s="27"/>
      <c r="AI1435" s="27"/>
      <c r="AJ1435" s="27"/>
      <c r="AK1435" s="27"/>
      <c r="AL1435" s="27"/>
      <c r="AM1435" s="27"/>
    </row>
    <row r="1436" spans="1:61" ht="9.75" hidden="1" customHeight="1">
      <c r="A1436" s="120" t="s">
        <v>326</v>
      </c>
      <c r="B1436" s="121"/>
      <c r="C1436" s="121"/>
      <c r="D1436" s="121"/>
      <c r="E1436" s="121"/>
      <c r="F1436" s="121"/>
      <c r="G1436" s="121"/>
      <c r="H1436" s="121"/>
      <c r="I1436" s="122"/>
      <c r="J1436" s="158"/>
      <c r="K1436" s="154"/>
      <c r="L1436" s="154"/>
      <c r="M1436" s="154"/>
      <c r="N1436" s="154"/>
      <c r="O1436" s="154"/>
      <c r="P1436" s="154"/>
      <c r="Q1436" s="154"/>
      <c r="R1436" s="154"/>
      <c r="S1436" s="154"/>
      <c r="T1436" s="154"/>
      <c r="U1436" s="154"/>
      <c r="V1436" s="154" t="s">
        <v>36</v>
      </c>
      <c r="W1436" s="154"/>
      <c r="X1436" s="154"/>
      <c r="Y1436" s="154"/>
      <c r="Z1436" s="154"/>
      <c r="AA1436" s="154"/>
      <c r="AB1436" s="154"/>
      <c r="AC1436" s="154"/>
      <c r="AD1436" s="154"/>
      <c r="AE1436" s="154"/>
      <c r="AF1436" s="154"/>
      <c r="AG1436" s="154"/>
      <c r="AH1436" s="154"/>
      <c r="AI1436" s="154"/>
      <c r="AJ1436" s="154"/>
      <c r="AK1436" s="154"/>
      <c r="AL1436" s="154"/>
      <c r="AM1436" s="155"/>
      <c r="BE1436" s="1" t="str">
        <f ca="1">MID(CELL("address",$CB$2),2,2)</f>
        <v>CB</v>
      </c>
      <c r="BF1436" s="1" t="str">
        <f>IF(TRIM($K1438)="","",IF(ISERROR(MATCH($K1438,$CB$3:$CB$7,0)),"INPUT_ERROR",MATCH($K1438,$CB$3:$CB$7,0)))</f>
        <v/>
      </c>
      <c r="BG1436" s="1" t="s">
        <v>360</v>
      </c>
      <c r="BH1436" s="1">
        <v>92</v>
      </c>
      <c r="BI1436" s="1" t="str">
        <f>"ITEM"&amp;BH1436&amp; BG1436 &amp;"="&amp; BF1436</f>
        <v>ITEM92#KBN3_13=</v>
      </c>
    </row>
    <row r="1437" spans="1:61" ht="9.75" hidden="1" customHeight="1">
      <c r="A1437" s="141"/>
      <c r="B1437" s="142"/>
      <c r="C1437" s="142"/>
      <c r="D1437" s="142"/>
      <c r="E1437" s="142"/>
      <c r="F1437" s="142"/>
      <c r="G1437" s="142"/>
      <c r="H1437" s="142"/>
      <c r="I1437" s="143"/>
      <c r="J1437" s="189"/>
      <c r="K1437" s="82"/>
      <c r="L1437" s="82"/>
      <c r="M1437" s="82"/>
      <c r="N1437" s="82"/>
      <c r="O1437" s="82"/>
      <c r="P1437" s="82"/>
      <c r="Q1437" s="82"/>
      <c r="R1437" s="82"/>
      <c r="S1437" s="82"/>
      <c r="T1437" s="82"/>
      <c r="U1437" s="82"/>
      <c r="V1437" s="82" t="s">
        <v>163</v>
      </c>
      <c r="W1437" s="82"/>
      <c r="X1437" s="82"/>
      <c r="Y1437" s="82"/>
      <c r="Z1437" s="82"/>
      <c r="AA1437" s="82"/>
      <c r="AB1437" s="82"/>
      <c r="AC1437" s="82"/>
      <c r="AD1437" s="82"/>
      <c r="AE1437" s="82"/>
      <c r="AF1437" s="82"/>
      <c r="AG1437" s="82"/>
      <c r="AH1437" s="82"/>
      <c r="AI1437" s="82"/>
      <c r="AJ1437" s="82"/>
      <c r="AK1437" s="82"/>
      <c r="AL1437" s="82"/>
      <c r="AM1437" s="138"/>
      <c r="BH1437" s="1" t="s">
        <v>28</v>
      </c>
    </row>
    <row r="1438" spans="1:61" ht="9.75" hidden="1" customHeight="1">
      <c r="A1438" s="141"/>
      <c r="B1438" s="142"/>
      <c r="C1438" s="142"/>
      <c r="D1438" s="142"/>
      <c r="E1438" s="142"/>
      <c r="F1438" s="142"/>
      <c r="G1438" s="142"/>
      <c r="H1438" s="142"/>
      <c r="I1438" s="143"/>
      <c r="J1438" s="144" t="s">
        <v>37</v>
      </c>
      <c r="K1438" s="145"/>
      <c r="L1438" s="145"/>
      <c r="M1438" s="145"/>
      <c r="N1438" s="145"/>
      <c r="O1438" s="145"/>
      <c r="P1438" s="145"/>
      <c r="Q1438" s="145"/>
      <c r="R1438" s="145"/>
      <c r="S1438" s="145"/>
      <c r="T1438" s="82" t="s">
        <v>38</v>
      </c>
      <c r="U1438" s="82"/>
      <c r="V1438" s="82" t="s">
        <v>253</v>
      </c>
      <c r="W1438" s="82"/>
      <c r="X1438" s="82"/>
      <c r="Y1438" s="82"/>
      <c r="Z1438" s="82"/>
      <c r="AA1438" s="82"/>
      <c r="AB1438" s="82"/>
      <c r="AC1438" s="82"/>
      <c r="AD1438" s="82"/>
      <c r="AE1438" s="82"/>
      <c r="AF1438" s="82"/>
      <c r="AG1438" s="82"/>
      <c r="AH1438" s="82"/>
      <c r="AI1438" s="82"/>
      <c r="AJ1438" s="82"/>
      <c r="AK1438" s="82"/>
      <c r="AL1438" s="82"/>
      <c r="AM1438" s="138"/>
      <c r="BH1438" s="1" t="s">
        <v>28</v>
      </c>
    </row>
    <row r="1439" spans="1:61" ht="9.75" hidden="1" customHeight="1">
      <c r="A1439" s="141"/>
      <c r="B1439" s="142"/>
      <c r="C1439" s="142"/>
      <c r="D1439" s="142"/>
      <c r="E1439" s="142"/>
      <c r="F1439" s="142"/>
      <c r="G1439" s="142"/>
      <c r="H1439" s="142"/>
      <c r="I1439" s="143"/>
      <c r="J1439" s="144"/>
      <c r="K1439" s="145"/>
      <c r="L1439" s="145"/>
      <c r="M1439" s="145"/>
      <c r="N1439" s="145"/>
      <c r="O1439" s="145"/>
      <c r="P1439" s="145"/>
      <c r="Q1439" s="145"/>
      <c r="R1439" s="145"/>
      <c r="S1439" s="145"/>
      <c r="T1439" s="82"/>
      <c r="U1439" s="82"/>
      <c r="V1439" s="82" t="s">
        <v>327</v>
      </c>
      <c r="W1439" s="82"/>
      <c r="X1439" s="82"/>
      <c r="Y1439" s="82"/>
      <c r="Z1439" s="82"/>
      <c r="AA1439" s="82"/>
      <c r="AB1439" s="82"/>
      <c r="AC1439" s="82"/>
      <c r="AD1439" s="82"/>
      <c r="AE1439" s="82"/>
      <c r="AF1439" s="82"/>
      <c r="AG1439" s="82"/>
      <c r="AH1439" s="82"/>
      <c r="AI1439" s="82"/>
      <c r="AJ1439" s="82"/>
      <c r="AK1439" s="82"/>
      <c r="AL1439" s="82"/>
      <c r="AM1439" s="138"/>
      <c r="BH1439" s="1" t="s">
        <v>28</v>
      </c>
    </row>
    <row r="1440" spans="1:61" ht="9.75" hidden="1" customHeight="1">
      <c r="A1440" s="141"/>
      <c r="B1440" s="142"/>
      <c r="C1440" s="142"/>
      <c r="D1440" s="142"/>
      <c r="E1440" s="142"/>
      <c r="F1440" s="142"/>
      <c r="G1440" s="142"/>
      <c r="H1440" s="142"/>
      <c r="I1440" s="143"/>
      <c r="J1440" s="189"/>
      <c r="K1440" s="82"/>
      <c r="L1440" s="82"/>
      <c r="M1440" s="82"/>
      <c r="N1440" s="82"/>
      <c r="O1440" s="82"/>
      <c r="P1440" s="82"/>
      <c r="Q1440" s="82"/>
      <c r="R1440" s="82"/>
      <c r="S1440" s="82"/>
      <c r="T1440" s="82"/>
      <c r="U1440" s="82"/>
      <c r="V1440" s="82" t="s">
        <v>166</v>
      </c>
      <c r="W1440" s="82"/>
      <c r="X1440" s="82"/>
      <c r="Y1440" s="82"/>
      <c r="Z1440" s="82"/>
      <c r="AA1440" s="82"/>
      <c r="AB1440" s="82"/>
      <c r="AC1440" s="82"/>
      <c r="AD1440" s="82"/>
      <c r="AE1440" s="82"/>
      <c r="AF1440" s="82"/>
      <c r="AG1440" s="82"/>
      <c r="AH1440" s="82"/>
      <c r="AI1440" s="82"/>
      <c r="AJ1440" s="82"/>
      <c r="AK1440" s="82"/>
      <c r="AL1440" s="82"/>
      <c r="AM1440" s="138"/>
      <c r="BH1440" s="1" t="s">
        <v>28</v>
      </c>
    </row>
    <row r="1441" spans="1:61" ht="9.75" hidden="1" customHeight="1">
      <c r="A1441" s="123"/>
      <c r="B1441" s="124"/>
      <c r="C1441" s="124"/>
      <c r="D1441" s="124"/>
      <c r="E1441" s="124"/>
      <c r="F1441" s="124"/>
      <c r="G1441" s="124"/>
      <c r="H1441" s="124"/>
      <c r="I1441" s="125"/>
      <c r="J1441" s="157"/>
      <c r="K1441" s="98"/>
      <c r="L1441" s="98"/>
      <c r="M1441" s="98"/>
      <c r="N1441" s="98"/>
      <c r="O1441" s="98"/>
      <c r="P1441" s="98"/>
      <c r="Q1441" s="98"/>
      <c r="R1441" s="98"/>
      <c r="S1441" s="98"/>
      <c r="T1441" s="98"/>
      <c r="U1441" s="98"/>
      <c r="V1441" s="98" t="s">
        <v>256</v>
      </c>
      <c r="W1441" s="98"/>
      <c r="X1441" s="98"/>
      <c r="Y1441" s="98"/>
      <c r="Z1441" s="98"/>
      <c r="AA1441" s="98"/>
      <c r="AB1441" s="98"/>
      <c r="AC1441" s="98"/>
      <c r="AD1441" s="98"/>
      <c r="AE1441" s="98"/>
      <c r="AF1441" s="98"/>
      <c r="AG1441" s="98"/>
      <c r="AH1441" s="98"/>
      <c r="AI1441" s="98"/>
      <c r="AJ1441" s="98"/>
      <c r="AK1441" s="98"/>
      <c r="AL1441" s="98"/>
      <c r="AM1441" s="156"/>
      <c r="BH1441" s="1" t="s">
        <v>28</v>
      </c>
    </row>
    <row r="1442" spans="1:61" ht="9.75" hidden="1" customHeight="1">
      <c r="A1442" s="120" t="s">
        <v>328</v>
      </c>
      <c r="B1442" s="121"/>
      <c r="C1442" s="121"/>
      <c r="D1442" s="121"/>
      <c r="E1442" s="121"/>
      <c r="F1442" s="121"/>
      <c r="G1442" s="121"/>
      <c r="H1442" s="121"/>
      <c r="I1442" s="122"/>
      <c r="J1442" s="136"/>
      <c r="K1442" s="126"/>
      <c r="L1442" s="126"/>
      <c r="M1442" s="126"/>
      <c r="N1442" s="126"/>
      <c r="O1442" s="126"/>
      <c r="P1442" s="126"/>
      <c r="Q1442" s="126"/>
      <c r="R1442" s="126"/>
      <c r="S1442" s="126"/>
      <c r="T1442" s="126"/>
      <c r="U1442" s="126"/>
      <c r="V1442" s="126"/>
      <c r="W1442" s="126"/>
      <c r="X1442" s="126"/>
      <c r="Y1442" s="126"/>
      <c r="Z1442" s="126"/>
      <c r="AA1442" s="126"/>
      <c r="AB1442" s="126"/>
      <c r="AC1442" s="126"/>
      <c r="AD1442" s="126"/>
      <c r="AE1442" s="126"/>
      <c r="AF1442" s="126"/>
      <c r="AG1442" s="126"/>
      <c r="AH1442" s="126"/>
      <c r="AI1442" s="126"/>
      <c r="AJ1442" s="126"/>
      <c r="AK1442" s="126"/>
      <c r="AL1442" s="126"/>
      <c r="AM1442" s="127"/>
      <c r="BG1442" s="1" t="s">
        <v>360</v>
      </c>
      <c r="BH1442" s="1">
        <v>93</v>
      </c>
      <c r="BI1442" s="1" t="str">
        <f>"ITEM"&amp;BH1442&amp; BG1442 &amp;"="&amp; IF(TRIM($J1442)="","",$J1442)</f>
        <v>ITEM93#KBN3_13=</v>
      </c>
    </row>
    <row r="1443" spans="1:61" ht="9.75" hidden="1" customHeight="1">
      <c r="A1443" s="141"/>
      <c r="B1443" s="142"/>
      <c r="C1443" s="142"/>
      <c r="D1443" s="142"/>
      <c r="E1443" s="142"/>
      <c r="F1443" s="142"/>
      <c r="G1443" s="142"/>
      <c r="H1443" s="142"/>
      <c r="I1443" s="143"/>
      <c r="J1443" s="150"/>
      <c r="K1443" s="151"/>
      <c r="L1443" s="151"/>
      <c r="M1443" s="151"/>
      <c r="N1443" s="151"/>
      <c r="O1443" s="151"/>
      <c r="P1443" s="151"/>
      <c r="Q1443" s="151"/>
      <c r="R1443" s="151"/>
      <c r="S1443" s="151"/>
      <c r="T1443" s="151"/>
      <c r="U1443" s="151"/>
      <c r="V1443" s="151"/>
      <c r="W1443" s="151"/>
      <c r="X1443" s="151"/>
      <c r="Y1443" s="151"/>
      <c r="Z1443" s="151"/>
      <c r="AA1443" s="151"/>
      <c r="AB1443" s="151"/>
      <c r="AC1443" s="151"/>
      <c r="AD1443" s="151"/>
      <c r="AE1443" s="151"/>
      <c r="AF1443" s="151"/>
      <c r="AG1443" s="151"/>
      <c r="AH1443" s="151"/>
      <c r="AI1443" s="151"/>
      <c r="AJ1443" s="151"/>
      <c r="AK1443" s="151"/>
      <c r="AL1443" s="151"/>
      <c r="AM1443" s="152"/>
    </row>
    <row r="1444" spans="1:61" ht="9.75" hidden="1" customHeight="1">
      <c r="A1444" s="123"/>
      <c r="B1444" s="124"/>
      <c r="C1444" s="124"/>
      <c r="D1444" s="124"/>
      <c r="E1444" s="124"/>
      <c r="F1444" s="124"/>
      <c r="G1444" s="124"/>
      <c r="H1444" s="124"/>
      <c r="I1444" s="125"/>
      <c r="J1444" s="150"/>
      <c r="K1444" s="151"/>
      <c r="L1444" s="151"/>
      <c r="M1444" s="151"/>
      <c r="N1444" s="151"/>
      <c r="O1444" s="151"/>
      <c r="P1444" s="151"/>
      <c r="Q1444" s="151"/>
      <c r="R1444" s="151"/>
      <c r="S1444" s="151"/>
      <c r="T1444" s="151"/>
      <c r="U1444" s="151"/>
      <c r="V1444" s="151"/>
      <c r="W1444" s="151"/>
      <c r="X1444" s="151"/>
      <c r="Y1444" s="151"/>
      <c r="Z1444" s="151"/>
      <c r="AA1444" s="151"/>
      <c r="AB1444" s="151"/>
      <c r="AC1444" s="151"/>
      <c r="AD1444" s="151"/>
      <c r="AE1444" s="151"/>
      <c r="AF1444" s="151"/>
      <c r="AG1444" s="151"/>
      <c r="AH1444" s="151"/>
      <c r="AI1444" s="151"/>
      <c r="AJ1444" s="151"/>
      <c r="AK1444" s="151"/>
      <c r="AL1444" s="151"/>
      <c r="AM1444" s="152"/>
    </row>
    <row r="1445" spans="1:61" ht="9.75" hidden="1" customHeight="1">
      <c r="A1445" s="120" t="s">
        <v>329</v>
      </c>
      <c r="B1445" s="121"/>
      <c r="C1445" s="121"/>
      <c r="D1445" s="121"/>
      <c r="E1445" s="121"/>
      <c r="F1445" s="121"/>
      <c r="G1445" s="121"/>
      <c r="H1445" s="121"/>
      <c r="I1445" s="122"/>
      <c r="J1445" s="216" t="s">
        <v>37</v>
      </c>
      <c r="K1445" s="217"/>
      <c r="L1445" s="154" t="s">
        <v>53</v>
      </c>
      <c r="M1445" s="154"/>
      <c r="N1445" s="154"/>
      <c r="O1445" s="154"/>
      <c r="P1445" s="154"/>
      <c r="Q1445" s="154"/>
      <c r="R1445" s="154"/>
      <c r="S1445" s="154"/>
      <c r="T1445" s="154"/>
      <c r="U1445" s="154"/>
      <c r="V1445" s="154"/>
      <c r="W1445" s="154"/>
      <c r="X1445" s="221" t="s">
        <v>37</v>
      </c>
      <c r="Y1445" s="217"/>
      <c r="Z1445" s="154" t="s">
        <v>330</v>
      </c>
      <c r="AA1445" s="154"/>
      <c r="AB1445" s="154"/>
      <c r="AC1445" s="154"/>
      <c r="AD1445" s="154"/>
      <c r="AE1445" s="154"/>
      <c r="AF1445" s="154"/>
      <c r="AG1445" s="154"/>
      <c r="AH1445" s="154"/>
      <c r="AI1445" s="154"/>
      <c r="AJ1445" s="154"/>
      <c r="AK1445" s="154"/>
      <c r="AL1445" s="154"/>
      <c r="AM1445" s="155"/>
      <c r="BF1445" s="1" t="b">
        <f>IF($K1445="○",TRUE,IF($K1445="",FALSE,"INPUT_ERROR"))</f>
        <v>0</v>
      </c>
      <c r="BG1445" s="1" t="s">
        <v>360</v>
      </c>
      <c r="BH1445" s="1">
        <v>94</v>
      </c>
      <c r="BI1445" s="1" t="str">
        <f t="shared" ref="BI1445:BI1451" si="34">"ITEM"&amp;BH1445&amp; BG1445 &amp;"="&amp; BF1445</f>
        <v>ITEM94#KBN3_13=FALSE</v>
      </c>
    </row>
    <row r="1446" spans="1:61" ht="9.75" hidden="1" customHeight="1">
      <c r="A1446" s="141"/>
      <c r="B1446" s="142"/>
      <c r="C1446" s="142"/>
      <c r="D1446" s="142"/>
      <c r="E1446" s="142"/>
      <c r="F1446" s="142"/>
      <c r="G1446" s="142"/>
      <c r="H1446" s="142"/>
      <c r="I1446" s="143"/>
      <c r="J1446" s="144"/>
      <c r="K1446" s="159"/>
      <c r="L1446" s="82"/>
      <c r="M1446" s="82"/>
      <c r="N1446" s="82"/>
      <c r="O1446" s="82"/>
      <c r="P1446" s="82"/>
      <c r="Q1446" s="82"/>
      <c r="R1446" s="82"/>
      <c r="S1446" s="82"/>
      <c r="T1446" s="82"/>
      <c r="U1446" s="82"/>
      <c r="V1446" s="82"/>
      <c r="W1446" s="82"/>
      <c r="X1446" s="160"/>
      <c r="Y1446" s="159"/>
      <c r="Z1446" s="82"/>
      <c r="AA1446" s="82"/>
      <c r="AB1446" s="82"/>
      <c r="AC1446" s="82"/>
      <c r="AD1446" s="82"/>
      <c r="AE1446" s="82"/>
      <c r="AF1446" s="82"/>
      <c r="AG1446" s="82"/>
      <c r="AH1446" s="82"/>
      <c r="AI1446" s="82"/>
      <c r="AJ1446" s="82"/>
      <c r="AK1446" s="82"/>
      <c r="AL1446" s="82"/>
      <c r="AM1446" s="138"/>
      <c r="BF1446" s="1" t="b">
        <f>IF($Y1445="○",TRUE,IF($Y1445="",FALSE,"INPUT_ERROR"))</f>
        <v>0</v>
      </c>
      <c r="BG1446" s="1" t="s">
        <v>360</v>
      </c>
      <c r="BH1446" s="1">
        <v>95</v>
      </c>
      <c r="BI1446" s="1" t="str">
        <f t="shared" si="34"/>
        <v>ITEM95#KBN3_13=FALSE</v>
      </c>
    </row>
    <row r="1447" spans="1:61" ht="9.75" hidden="1" customHeight="1">
      <c r="A1447" s="141"/>
      <c r="B1447" s="142"/>
      <c r="C1447" s="142"/>
      <c r="D1447" s="142"/>
      <c r="E1447" s="142"/>
      <c r="F1447" s="142"/>
      <c r="G1447" s="142"/>
      <c r="H1447" s="142"/>
      <c r="I1447" s="143"/>
      <c r="J1447" s="144" t="s">
        <v>37</v>
      </c>
      <c r="K1447" s="159"/>
      <c r="L1447" s="82" t="s">
        <v>331</v>
      </c>
      <c r="M1447" s="82"/>
      <c r="N1447" s="82"/>
      <c r="O1447" s="82"/>
      <c r="P1447" s="82"/>
      <c r="Q1447" s="82"/>
      <c r="R1447" s="82"/>
      <c r="S1447" s="82"/>
      <c r="T1447" s="82"/>
      <c r="U1447" s="82"/>
      <c r="V1447" s="82"/>
      <c r="W1447" s="82"/>
      <c r="X1447" s="160" t="s">
        <v>37</v>
      </c>
      <c r="Y1447" s="159"/>
      <c r="Z1447" s="82" t="s">
        <v>264</v>
      </c>
      <c r="AA1447" s="82"/>
      <c r="AB1447" s="82"/>
      <c r="AC1447" s="82"/>
      <c r="AD1447" s="82"/>
      <c r="AE1447" s="82"/>
      <c r="AF1447" s="82"/>
      <c r="AG1447" s="82"/>
      <c r="AH1447" s="82"/>
      <c r="AI1447" s="82"/>
      <c r="AJ1447" s="82"/>
      <c r="AK1447" s="82"/>
      <c r="AL1447" s="82"/>
      <c r="AM1447" s="138"/>
      <c r="BF1447" s="1" t="b">
        <f>IF($K1447="○",TRUE,IF($K1447="",FALSE,"INPUT_ERROR"))</f>
        <v>0</v>
      </c>
      <c r="BG1447" s="1" t="s">
        <v>360</v>
      </c>
      <c r="BH1447" s="1">
        <v>96</v>
      </c>
      <c r="BI1447" s="1" t="str">
        <f t="shared" si="34"/>
        <v>ITEM96#KBN3_13=FALSE</v>
      </c>
    </row>
    <row r="1448" spans="1:61" ht="9.75" hidden="1" customHeight="1">
      <c r="A1448" s="141"/>
      <c r="B1448" s="142"/>
      <c r="C1448" s="142"/>
      <c r="D1448" s="142"/>
      <c r="E1448" s="142"/>
      <c r="F1448" s="142"/>
      <c r="G1448" s="142"/>
      <c r="H1448" s="142"/>
      <c r="I1448" s="143"/>
      <c r="J1448" s="144"/>
      <c r="K1448" s="159"/>
      <c r="L1448" s="82"/>
      <c r="M1448" s="82"/>
      <c r="N1448" s="82"/>
      <c r="O1448" s="82"/>
      <c r="P1448" s="82"/>
      <c r="Q1448" s="82"/>
      <c r="R1448" s="82"/>
      <c r="S1448" s="82"/>
      <c r="T1448" s="82"/>
      <c r="U1448" s="82"/>
      <c r="V1448" s="82"/>
      <c r="W1448" s="82"/>
      <c r="X1448" s="160"/>
      <c r="Y1448" s="159"/>
      <c r="Z1448" s="82"/>
      <c r="AA1448" s="82"/>
      <c r="AB1448" s="82"/>
      <c r="AC1448" s="82"/>
      <c r="AD1448" s="82"/>
      <c r="AE1448" s="82"/>
      <c r="AF1448" s="82"/>
      <c r="AG1448" s="82"/>
      <c r="AH1448" s="82"/>
      <c r="AI1448" s="82"/>
      <c r="AJ1448" s="82"/>
      <c r="AK1448" s="82"/>
      <c r="AL1448" s="82"/>
      <c r="AM1448" s="138"/>
      <c r="BF1448" s="1" t="b">
        <f>IF($Y1447="○",TRUE,IF($Y1447="",FALSE,"INPUT_ERROR"))</f>
        <v>0</v>
      </c>
      <c r="BG1448" s="1" t="s">
        <v>360</v>
      </c>
      <c r="BH1448" s="1">
        <v>97</v>
      </c>
      <c r="BI1448" s="1" t="str">
        <f t="shared" si="34"/>
        <v>ITEM97#KBN3_13=FALSE</v>
      </c>
    </row>
    <row r="1449" spans="1:61" ht="9.75" hidden="1" customHeight="1">
      <c r="A1449" s="141"/>
      <c r="B1449" s="142"/>
      <c r="C1449" s="142"/>
      <c r="D1449" s="142"/>
      <c r="E1449" s="142"/>
      <c r="F1449" s="142"/>
      <c r="G1449" s="142"/>
      <c r="H1449" s="142"/>
      <c r="I1449" s="143"/>
      <c r="J1449" s="144" t="s">
        <v>37</v>
      </c>
      <c r="K1449" s="159"/>
      <c r="L1449" s="82" t="s">
        <v>214</v>
      </c>
      <c r="M1449" s="82"/>
      <c r="N1449" s="82"/>
      <c r="O1449" s="82"/>
      <c r="P1449" s="82"/>
      <c r="Q1449" s="82"/>
      <c r="R1449" s="82"/>
      <c r="S1449" s="82"/>
      <c r="T1449" s="82"/>
      <c r="U1449" s="82"/>
      <c r="V1449" s="82"/>
      <c r="W1449" s="82"/>
      <c r="X1449" s="160" t="s">
        <v>37</v>
      </c>
      <c r="Y1449" s="159"/>
      <c r="Z1449" s="82" t="s">
        <v>332</v>
      </c>
      <c r="AA1449" s="82"/>
      <c r="AB1449" s="82"/>
      <c r="AC1449" s="82"/>
      <c r="AD1449" s="82"/>
      <c r="AE1449" s="82"/>
      <c r="AF1449" s="82"/>
      <c r="AG1449" s="82"/>
      <c r="AH1449" s="82"/>
      <c r="AI1449" s="82"/>
      <c r="AJ1449" s="82"/>
      <c r="AK1449" s="82"/>
      <c r="AL1449" s="82"/>
      <c r="AM1449" s="138"/>
      <c r="BF1449" s="1" t="b">
        <f>IF($K1449="○",TRUE,IF($K1449="",FALSE,"INPUT_ERROR"))</f>
        <v>0</v>
      </c>
      <c r="BG1449" s="1" t="s">
        <v>360</v>
      </c>
      <c r="BH1449" s="1">
        <v>98</v>
      </c>
      <c r="BI1449" s="1" t="str">
        <f t="shared" si="34"/>
        <v>ITEM98#KBN3_13=FALSE</v>
      </c>
    </row>
    <row r="1450" spans="1:61" ht="9.75" hidden="1" customHeight="1">
      <c r="A1450" s="141"/>
      <c r="B1450" s="142"/>
      <c r="C1450" s="142"/>
      <c r="D1450" s="142"/>
      <c r="E1450" s="142"/>
      <c r="F1450" s="142"/>
      <c r="G1450" s="142"/>
      <c r="H1450" s="142"/>
      <c r="I1450" s="143"/>
      <c r="J1450" s="144"/>
      <c r="K1450" s="159"/>
      <c r="L1450" s="82"/>
      <c r="M1450" s="82"/>
      <c r="N1450" s="82"/>
      <c r="O1450" s="82"/>
      <c r="P1450" s="82"/>
      <c r="Q1450" s="82"/>
      <c r="R1450" s="82"/>
      <c r="S1450" s="82"/>
      <c r="T1450" s="82"/>
      <c r="U1450" s="82"/>
      <c r="V1450" s="82"/>
      <c r="W1450" s="82"/>
      <c r="X1450" s="160"/>
      <c r="Y1450" s="159"/>
      <c r="Z1450" s="82"/>
      <c r="AA1450" s="82"/>
      <c r="AB1450" s="82"/>
      <c r="AC1450" s="82"/>
      <c r="AD1450" s="82"/>
      <c r="AE1450" s="82"/>
      <c r="AF1450" s="82"/>
      <c r="AG1450" s="82"/>
      <c r="AH1450" s="82"/>
      <c r="AI1450" s="82"/>
      <c r="AJ1450" s="82"/>
      <c r="AK1450" s="82"/>
      <c r="AL1450" s="82"/>
      <c r="AM1450" s="138"/>
      <c r="BF1450" s="1" t="b">
        <f>IF($Y1449="○",TRUE,IF($Y1449="",FALSE,"INPUT_ERROR"))</f>
        <v>0</v>
      </c>
      <c r="BG1450" s="1" t="s">
        <v>360</v>
      </c>
      <c r="BH1450" s="1">
        <v>99</v>
      </c>
      <c r="BI1450" s="1" t="str">
        <f t="shared" si="34"/>
        <v>ITEM99#KBN3_13=FALSE</v>
      </c>
    </row>
    <row r="1451" spans="1:61" ht="9.75" hidden="1" customHeight="1">
      <c r="A1451" s="141"/>
      <c r="B1451" s="142"/>
      <c r="C1451" s="142"/>
      <c r="D1451" s="142"/>
      <c r="E1451" s="142"/>
      <c r="F1451" s="142"/>
      <c r="G1451" s="142"/>
      <c r="H1451" s="142"/>
      <c r="I1451" s="143"/>
      <c r="J1451" s="144" t="s">
        <v>37</v>
      </c>
      <c r="K1451" s="159"/>
      <c r="L1451" s="82" t="s">
        <v>59</v>
      </c>
      <c r="M1451" s="82"/>
      <c r="N1451" s="82"/>
      <c r="O1451" s="160" t="s">
        <v>60</v>
      </c>
      <c r="P1451" s="151"/>
      <c r="Q1451" s="151"/>
      <c r="R1451" s="151"/>
      <c r="S1451" s="151"/>
      <c r="T1451" s="151"/>
      <c r="U1451" s="151"/>
      <c r="V1451" s="151"/>
      <c r="W1451" s="151"/>
      <c r="X1451" s="151"/>
      <c r="Y1451" s="151"/>
      <c r="Z1451" s="151"/>
      <c r="AA1451" s="151"/>
      <c r="AB1451" s="151"/>
      <c r="AC1451" s="151"/>
      <c r="AD1451" s="151"/>
      <c r="AE1451" s="151"/>
      <c r="AF1451" s="151"/>
      <c r="AG1451" s="151"/>
      <c r="AH1451" s="151"/>
      <c r="AI1451" s="151"/>
      <c r="AJ1451" s="151"/>
      <c r="AK1451" s="151"/>
      <c r="AL1451" s="82" t="s">
        <v>198</v>
      </c>
      <c r="AM1451" s="138"/>
      <c r="BF1451" s="1" t="b">
        <f>IF($K1451="○",TRUE,IF($K1451="",FALSE,"INPUT_ERROR"))</f>
        <v>0</v>
      </c>
      <c r="BG1451" s="1" t="s">
        <v>360</v>
      </c>
      <c r="BH1451" s="1">
        <v>100</v>
      </c>
      <c r="BI1451" s="1" t="str">
        <f t="shared" si="34"/>
        <v>ITEM100#KBN3_13=FALSE</v>
      </c>
    </row>
    <row r="1452" spans="1:61" ht="9.75" hidden="1" customHeight="1">
      <c r="A1452" s="141"/>
      <c r="B1452" s="142"/>
      <c r="C1452" s="142"/>
      <c r="D1452" s="142"/>
      <c r="E1452" s="142"/>
      <c r="F1452" s="142"/>
      <c r="G1452" s="142"/>
      <c r="H1452" s="142"/>
      <c r="I1452" s="143"/>
      <c r="J1452" s="161"/>
      <c r="K1452" s="162"/>
      <c r="L1452" s="98"/>
      <c r="M1452" s="98"/>
      <c r="N1452" s="98"/>
      <c r="O1452" s="163"/>
      <c r="P1452" s="128"/>
      <c r="Q1452" s="128"/>
      <c r="R1452" s="128"/>
      <c r="S1452" s="128"/>
      <c r="T1452" s="128"/>
      <c r="U1452" s="128"/>
      <c r="V1452" s="128"/>
      <c r="W1452" s="128"/>
      <c r="X1452" s="128"/>
      <c r="Y1452" s="128"/>
      <c r="Z1452" s="128"/>
      <c r="AA1452" s="128"/>
      <c r="AB1452" s="128"/>
      <c r="AC1452" s="128"/>
      <c r="AD1452" s="128"/>
      <c r="AE1452" s="128"/>
      <c r="AF1452" s="128"/>
      <c r="AG1452" s="128"/>
      <c r="AH1452" s="128"/>
      <c r="AI1452" s="128"/>
      <c r="AJ1452" s="128"/>
      <c r="AK1452" s="128"/>
      <c r="AL1452" s="98"/>
      <c r="AM1452" s="156"/>
      <c r="BG1452" s="1" t="s">
        <v>360</v>
      </c>
      <c r="BH1452" s="1">
        <v>101</v>
      </c>
      <c r="BI1452" s="1" t="str">
        <f>"ITEM"&amp;BH1452&amp; BG1452 &amp;"="&amp;IF(TRIM($P1451)="","",$P1451)</f>
        <v>ITEM101#KBN3_13=</v>
      </c>
    </row>
    <row r="1453" spans="1:61" ht="9.75" hidden="1" customHeight="1">
      <c r="A1453" s="120" t="s">
        <v>333</v>
      </c>
      <c r="B1453" s="121"/>
      <c r="C1453" s="121"/>
      <c r="D1453" s="121"/>
      <c r="E1453" s="121"/>
      <c r="F1453" s="121"/>
      <c r="G1453" s="121"/>
      <c r="H1453" s="121"/>
      <c r="I1453" s="122"/>
      <c r="J1453" s="260"/>
      <c r="K1453" s="260"/>
      <c r="L1453" s="260"/>
      <c r="M1453" s="260"/>
      <c r="N1453" s="260"/>
      <c r="O1453" s="260"/>
      <c r="P1453" s="260"/>
      <c r="Q1453" s="260"/>
      <c r="R1453" s="260"/>
      <c r="S1453" s="260"/>
      <c r="T1453" s="260"/>
      <c r="U1453" s="260"/>
      <c r="V1453" s="260"/>
      <c r="W1453" s="260"/>
      <c r="X1453" s="260"/>
      <c r="Y1453" s="260"/>
      <c r="Z1453" s="260"/>
      <c r="AA1453" s="260"/>
      <c r="AB1453" s="260"/>
      <c r="AC1453" s="260"/>
      <c r="AD1453" s="260"/>
      <c r="AE1453" s="260"/>
      <c r="AF1453" s="260"/>
      <c r="AG1453" s="260"/>
      <c r="AH1453" s="260"/>
      <c r="AI1453" s="260"/>
      <c r="AJ1453" s="260"/>
      <c r="AK1453" s="260"/>
      <c r="AL1453" s="260"/>
      <c r="AM1453" s="260"/>
      <c r="BG1453" s="1" t="s">
        <v>360</v>
      </c>
      <c r="BH1453" s="1">
        <v>102</v>
      </c>
      <c r="BI1453" s="1" t="str">
        <f>"ITEM"&amp;BH1453&amp; BG1453 &amp;"="&amp; IF(TRIM($J1453)="","",$J1453)</f>
        <v>ITEM102#KBN3_13=</v>
      </c>
    </row>
    <row r="1454" spans="1:61" ht="9.75" hidden="1" customHeight="1">
      <c r="A1454" s="141"/>
      <c r="B1454" s="142"/>
      <c r="C1454" s="142"/>
      <c r="D1454" s="142"/>
      <c r="E1454" s="142"/>
      <c r="F1454" s="142"/>
      <c r="G1454" s="142"/>
      <c r="H1454" s="142"/>
      <c r="I1454" s="143"/>
      <c r="J1454" s="27"/>
      <c r="K1454" s="27"/>
      <c r="L1454" s="27"/>
      <c r="M1454" s="27"/>
      <c r="N1454" s="27"/>
      <c r="O1454" s="27"/>
      <c r="P1454" s="27"/>
      <c r="Q1454" s="27"/>
      <c r="R1454" s="27"/>
      <c r="S1454" s="27"/>
      <c r="T1454" s="27"/>
      <c r="U1454" s="27"/>
      <c r="V1454" s="27"/>
      <c r="W1454" s="27"/>
      <c r="X1454" s="27"/>
      <c r="Y1454" s="27"/>
      <c r="Z1454" s="27"/>
      <c r="AA1454" s="27"/>
      <c r="AB1454" s="27"/>
      <c r="AC1454" s="27"/>
      <c r="AD1454" s="27"/>
      <c r="AE1454" s="27"/>
      <c r="AF1454" s="27"/>
      <c r="AG1454" s="27"/>
      <c r="AH1454" s="27"/>
      <c r="AI1454" s="27"/>
      <c r="AJ1454" s="27"/>
      <c r="AK1454" s="27"/>
      <c r="AL1454" s="27"/>
      <c r="AM1454" s="27"/>
      <c r="BH1454" s="1" t="s">
        <v>28</v>
      </c>
    </row>
    <row r="1455" spans="1:61" ht="9.75" hidden="1" customHeight="1" thickBot="1">
      <c r="A1455" s="123"/>
      <c r="B1455" s="124"/>
      <c r="C1455" s="124"/>
      <c r="D1455" s="124"/>
      <c r="E1455" s="124"/>
      <c r="F1455" s="124"/>
      <c r="G1455" s="124"/>
      <c r="H1455" s="124"/>
      <c r="I1455" s="125"/>
      <c r="J1455" s="266"/>
      <c r="K1455" s="266"/>
      <c r="L1455" s="266"/>
      <c r="M1455" s="266"/>
      <c r="N1455" s="266"/>
      <c r="O1455" s="266"/>
      <c r="P1455" s="266"/>
      <c r="Q1455" s="266"/>
      <c r="R1455" s="266"/>
      <c r="S1455" s="266"/>
      <c r="T1455" s="266"/>
      <c r="U1455" s="266"/>
      <c r="V1455" s="266"/>
      <c r="W1455" s="266"/>
      <c r="X1455" s="266"/>
      <c r="Y1455" s="266"/>
      <c r="Z1455" s="266"/>
      <c r="AA1455" s="266"/>
      <c r="AB1455" s="266"/>
      <c r="AC1455" s="266"/>
      <c r="AD1455" s="266"/>
      <c r="AE1455" s="266"/>
      <c r="AF1455" s="266"/>
      <c r="AG1455" s="266"/>
      <c r="AH1455" s="266"/>
      <c r="AI1455" s="266"/>
      <c r="AJ1455" s="266"/>
      <c r="AK1455" s="266"/>
      <c r="AL1455" s="266"/>
      <c r="AM1455" s="266"/>
      <c r="BH1455" s="1" t="s">
        <v>28</v>
      </c>
    </row>
    <row r="1456" spans="1:61" ht="9.75" hidden="1" customHeight="1">
      <c r="A1456" s="164" t="s">
        <v>361</v>
      </c>
      <c r="B1456" s="165"/>
      <c r="C1456" s="165"/>
      <c r="D1456" s="165"/>
      <c r="E1456" s="165"/>
      <c r="F1456" s="165"/>
      <c r="G1456" s="165"/>
      <c r="H1456" s="165"/>
      <c r="I1456" s="166"/>
      <c r="J1456" s="239"/>
      <c r="K1456" s="239"/>
      <c r="L1456" s="239"/>
      <c r="M1456" s="239"/>
      <c r="N1456" s="239"/>
      <c r="O1456" s="239"/>
      <c r="P1456" s="239"/>
      <c r="Q1456" s="239"/>
      <c r="R1456" s="239"/>
      <c r="S1456" s="239"/>
      <c r="T1456" s="239"/>
      <c r="U1456" s="239"/>
      <c r="V1456" s="239"/>
      <c r="W1456" s="239"/>
      <c r="X1456" s="239"/>
      <c r="Y1456" s="239"/>
      <c r="Z1456" s="239"/>
      <c r="AA1456" s="239"/>
      <c r="AB1456" s="239"/>
      <c r="AC1456" s="239"/>
      <c r="AD1456" s="239"/>
      <c r="AE1456" s="239"/>
      <c r="AF1456" s="239"/>
      <c r="AG1456" s="239"/>
      <c r="AH1456" s="239"/>
      <c r="AI1456" s="239"/>
      <c r="AJ1456" s="239"/>
      <c r="AK1456" s="239"/>
      <c r="AL1456" s="239"/>
      <c r="AM1456" s="239"/>
      <c r="BG1456" s="1" t="s">
        <v>362</v>
      </c>
      <c r="BH1456" s="1">
        <v>88</v>
      </c>
      <c r="BI1456" s="1" t="str">
        <f>"ITEM"&amp;BH1456&amp; BG1456 &amp;"="&amp; IF(TRIM($J1456)="","",$J1456)</f>
        <v>ITEM88#KBN3_14=</v>
      </c>
    </row>
    <row r="1457" spans="1:61" ht="9.75" hidden="1" customHeight="1" thickBot="1">
      <c r="A1457" s="167"/>
      <c r="B1457" s="168"/>
      <c r="C1457" s="168"/>
      <c r="D1457" s="168"/>
      <c r="E1457" s="168"/>
      <c r="F1457" s="168"/>
      <c r="G1457" s="168"/>
      <c r="H1457" s="168"/>
      <c r="I1457" s="169"/>
      <c r="J1457" s="274"/>
      <c r="K1457" s="274"/>
      <c r="L1457" s="274"/>
      <c r="M1457" s="274"/>
      <c r="N1457" s="274"/>
      <c r="O1457" s="274"/>
      <c r="P1457" s="274"/>
      <c r="Q1457" s="274"/>
      <c r="R1457" s="274"/>
      <c r="S1457" s="274"/>
      <c r="T1457" s="274"/>
      <c r="U1457" s="274"/>
      <c r="V1457" s="274"/>
      <c r="W1457" s="274"/>
      <c r="X1457" s="274"/>
      <c r="Y1457" s="274"/>
      <c r="Z1457" s="274"/>
      <c r="AA1457" s="274"/>
      <c r="AB1457" s="274"/>
      <c r="AC1457" s="274"/>
      <c r="AD1457" s="274"/>
      <c r="AE1457" s="274"/>
      <c r="AF1457" s="274"/>
      <c r="AG1457" s="274"/>
      <c r="AH1457" s="274"/>
      <c r="AI1457" s="274"/>
      <c r="AJ1457" s="274"/>
      <c r="AK1457" s="274"/>
      <c r="AL1457" s="274"/>
      <c r="AM1457" s="274"/>
    </row>
    <row r="1458" spans="1:61" ht="9.75" hidden="1" customHeight="1">
      <c r="A1458" s="120" t="s">
        <v>323</v>
      </c>
      <c r="B1458" s="121"/>
      <c r="C1458" s="121"/>
      <c r="D1458" s="121"/>
      <c r="E1458" s="121"/>
      <c r="F1458" s="121"/>
      <c r="G1458" s="121"/>
      <c r="H1458" s="121"/>
      <c r="I1458" s="122"/>
      <c r="J1458" s="239"/>
      <c r="K1458" s="239"/>
      <c r="L1458" s="239"/>
      <c r="M1458" s="239"/>
      <c r="N1458" s="239"/>
      <c r="O1458" s="239"/>
      <c r="P1458" s="239"/>
      <c r="Q1458" s="239"/>
      <c r="R1458" s="239"/>
      <c r="S1458" s="239"/>
      <c r="T1458" s="239"/>
      <c r="U1458" s="239"/>
      <c r="V1458" s="239"/>
      <c r="W1458" s="239"/>
      <c r="X1458" s="239"/>
      <c r="Y1458" s="239"/>
      <c r="Z1458" s="239"/>
      <c r="AA1458" s="239"/>
      <c r="AB1458" s="239"/>
      <c r="AC1458" s="239"/>
      <c r="AD1458" s="239"/>
      <c r="AE1458" s="239"/>
      <c r="AF1458" s="239"/>
      <c r="AG1458" s="239"/>
      <c r="AH1458" s="239"/>
      <c r="AI1458" s="239"/>
      <c r="AJ1458" s="239"/>
      <c r="AK1458" s="239"/>
      <c r="AL1458" s="239"/>
      <c r="AM1458" s="239"/>
      <c r="BG1458" s="1" t="s">
        <v>362</v>
      </c>
      <c r="BH1458" s="1">
        <v>89</v>
      </c>
      <c r="BI1458" s="1" t="str">
        <f>"ITEM"&amp;BH1458&amp; BG1458 &amp;"="&amp; IF(TRIM($J1458)="","",$J1458)</f>
        <v>ITEM89#KBN3_14=</v>
      </c>
    </row>
    <row r="1459" spans="1:61" ht="9.75" hidden="1" customHeight="1">
      <c r="A1459" s="123"/>
      <c r="B1459" s="124"/>
      <c r="C1459" s="124"/>
      <c r="D1459" s="124"/>
      <c r="E1459" s="124"/>
      <c r="F1459" s="124"/>
      <c r="G1459" s="124"/>
      <c r="H1459" s="124"/>
      <c r="I1459" s="125"/>
      <c r="J1459" s="27"/>
      <c r="K1459" s="27"/>
      <c r="L1459" s="27"/>
      <c r="M1459" s="27"/>
      <c r="N1459" s="27"/>
      <c r="O1459" s="27"/>
      <c r="P1459" s="27"/>
      <c r="Q1459" s="27"/>
      <c r="R1459" s="27"/>
      <c r="S1459" s="27"/>
      <c r="T1459" s="27"/>
      <c r="U1459" s="27"/>
      <c r="V1459" s="27"/>
      <c r="W1459" s="27"/>
      <c r="X1459" s="27"/>
      <c r="Y1459" s="27"/>
      <c r="Z1459" s="27"/>
      <c r="AA1459" s="27"/>
      <c r="AB1459" s="27"/>
      <c r="AC1459" s="27"/>
      <c r="AD1459" s="27"/>
      <c r="AE1459" s="27"/>
      <c r="AF1459" s="27"/>
      <c r="AG1459" s="27"/>
      <c r="AH1459" s="27"/>
      <c r="AI1459" s="27"/>
      <c r="AJ1459" s="27"/>
      <c r="AK1459" s="27"/>
      <c r="AL1459" s="27"/>
      <c r="AM1459" s="27"/>
    </row>
    <row r="1460" spans="1:61" ht="9.75" hidden="1" customHeight="1">
      <c r="A1460" s="120" t="s">
        <v>324</v>
      </c>
      <c r="B1460" s="121"/>
      <c r="C1460" s="121"/>
      <c r="D1460" s="121"/>
      <c r="E1460" s="121"/>
      <c r="F1460" s="121"/>
      <c r="G1460" s="121"/>
      <c r="H1460" s="121"/>
      <c r="I1460" s="122"/>
      <c r="J1460" s="136"/>
      <c r="K1460" s="126"/>
      <c r="L1460" s="126"/>
      <c r="M1460" s="126"/>
      <c r="N1460" s="126"/>
      <c r="O1460" s="126"/>
      <c r="P1460" s="126"/>
      <c r="Q1460" s="126"/>
      <c r="R1460" s="126"/>
      <c r="S1460" s="126"/>
      <c r="T1460" s="126"/>
      <c r="U1460" s="126"/>
      <c r="V1460" s="126"/>
      <c r="W1460" s="126"/>
      <c r="X1460" s="126"/>
      <c r="Y1460" s="126"/>
      <c r="Z1460" s="126"/>
      <c r="AA1460" s="126"/>
      <c r="AB1460" s="126"/>
      <c r="AC1460" s="126"/>
      <c r="AD1460" s="126"/>
      <c r="AE1460" s="126"/>
      <c r="AF1460" s="126"/>
      <c r="AG1460" s="126"/>
      <c r="AH1460" s="126"/>
      <c r="AI1460" s="126"/>
      <c r="AJ1460" s="126"/>
      <c r="AK1460" s="126"/>
      <c r="AL1460" s="126"/>
      <c r="AM1460" s="127"/>
      <c r="BG1460" s="1" t="s">
        <v>362</v>
      </c>
      <c r="BH1460" s="1">
        <v>90</v>
      </c>
      <c r="BI1460" s="1" t="str">
        <f>"ITEM"&amp;BH1460&amp; BG1460 &amp;"="&amp; IF(TRIM($J1460)="","",$J1460)</f>
        <v>ITEM90#KBN3_14=</v>
      </c>
    </row>
    <row r="1461" spans="1:61" ht="9.75" hidden="1" customHeight="1">
      <c r="A1461" s="141"/>
      <c r="B1461" s="142"/>
      <c r="C1461" s="142"/>
      <c r="D1461" s="142"/>
      <c r="E1461" s="142"/>
      <c r="F1461" s="142"/>
      <c r="G1461" s="142"/>
      <c r="H1461" s="142"/>
      <c r="I1461" s="143"/>
      <c r="J1461" s="150"/>
      <c r="K1461" s="151"/>
      <c r="L1461" s="151"/>
      <c r="M1461" s="151"/>
      <c r="N1461" s="151"/>
      <c r="O1461" s="151"/>
      <c r="P1461" s="151"/>
      <c r="Q1461" s="151"/>
      <c r="R1461" s="151"/>
      <c r="S1461" s="151"/>
      <c r="T1461" s="151"/>
      <c r="U1461" s="151"/>
      <c r="V1461" s="151"/>
      <c r="W1461" s="151"/>
      <c r="X1461" s="151"/>
      <c r="Y1461" s="151"/>
      <c r="Z1461" s="151"/>
      <c r="AA1461" s="151"/>
      <c r="AB1461" s="151"/>
      <c r="AC1461" s="151"/>
      <c r="AD1461" s="151"/>
      <c r="AE1461" s="151"/>
      <c r="AF1461" s="151"/>
      <c r="AG1461" s="151"/>
      <c r="AH1461" s="151"/>
      <c r="AI1461" s="151"/>
      <c r="AJ1461" s="151"/>
      <c r="AK1461" s="151"/>
      <c r="AL1461" s="151"/>
      <c r="AM1461" s="152"/>
      <c r="BH1461" s="1" t="s">
        <v>28</v>
      </c>
    </row>
    <row r="1462" spans="1:61" ht="9.75" hidden="1" customHeight="1">
      <c r="A1462" s="123"/>
      <c r="B1462" s="124"/>
      <c r="C1462" s="124"/>
      <c r="D1462" s="124"/>
      <c r="E1462" s="124"/>
      <c r="F1462" s="124"/>
      <c r="G1462" s="124"/>
      <c r="H1462" s="124"/>
      <c r="I1462" s="125"/>
      <c r="J1462" s="137"/>
      <c r="K1462" s="128"/>
      <c r="L1462" s="128"/>
      <c r="M1462" s="128"/>
      <c r="N1462" s="128"/>
      <c r="O1462" s="128"/>
      <c r="P1462" s="128"/>
      <c r="Q1462" s="128"/>
      <c r="R1462" s="128"/>
      <c r="S1462" s="128"/>
      <c r="T1462" s="128"/>
      <c r="U1462" s="128"/>
      <c r="V1462" s="128"/>
      <c r="W1462" s="128"/>
      <c r="X1462" s="128"/>
      <c r="Y1462" s="128"/>
      <c r="Z1462" s="128"/>
      <c r="AA1462" s="128"/>
      <c r="AB1462" s="128"/>
      <c r="AC1462" s="128"/>
      <c r="AD1462" s="128"/>
      <c r="AE1462" s="128"/>
      <c r="AF1462" s="128"/>
      <c r="AG1462" s="128"/>
      <c r="AH1462" s="128"/>
      <c r="AI1462" s="128"/>
      <c r="AJ1462" s="128"/>
      <c r="AK1462" s="128"/>
      <c r="AL1462" s="128"/>
      <c r="AM1462" s="129"/>
      <c r="BH1462" s="1" t="s">
        <v>28</v>
      </c>
    </row>
    <row r="1463" spans="1:61" ht="9.75" hidden="1" customHeight="1">
      <c r="A1463" s="120" t="s">
        <v>325</v>
      </c>
      <c r="B1463" s="121"/>
      <c r="C1463" s="121"/>
      <c r="D1463" s="121"/>
      <c r="E1463" s="121"/>
      <c r="F1463" s="121"/>
      <c r="G1463" s="121"/>
      <c r="H1463" s="121"/>
      <c r="I1463" s="122"/>
      <c r="J1463" s="27"/>
      <c r="K1463" s="27"/>
      <c r="L1463" s="27"/>
      <c r="M1463" s="27"/>
      <c r="N1463" s="27"/>
      <c r="O1463" s="27"/>
      <c r="P1463" s="27"/>
      <c r="Q1463" s="27"/>
      <c r="R1463" s="27"/>
      <c r="S1463" s="27"/>
      <c r="T1463" s="27"/>
      <c r="U1463" s="27"/>
      <c r="V1463" s="27"/>
      <c r="W1463" s="27"/>
      <c r="X1463" s="27"/>
      <c r="Y1463" s="27"/>
      <c r="Z1463" s="27"/>
      <c r="AA1463" s="27"/>
      <c r="AB1463" s="27"/>
      <c r="AC1463" s="27"/>
      <c r="AD1463" s="27"/>
      <c r="AE1463" s="27"/>
      <c r="AF1463" s="27"/>
      <c r="AG1463" s="27"/>
      <c r="AH1463" s="27"/>
      <c r="AI1463" s="27"/>
      <c r="AJ1463" s="27"/>
      <c r="AK1463" s="27"/>
      <c r="AL1463" s="27"/>
      <c r="AM1463" s="27"/>
      <c r="BG1463" s="1" t="s">
        <v>362</v>
      </c>
      <c r="BH1463" s="1">
        <v>91</v>
      </c>
      <c r="BI1463" s="1" t="str">
        <f>"ITEM"&amp;BH1463&amp; BG1463 &amp;"="&amp; IF(TRIM($J1463)="","",$J1463)</f>
        <v>ITEM91#KBN3_14=</v>
      </c>
    </row>
    <row r="1464" spans="1:61" ht="9.75" hidden="1" customHeight="1">
      <c r="A1464" s="123"/>
      <c r="B1464" s="124"/>
      <c r="C1464" s="124"/>
      <c r="D1464" s="124"/>
      <c r="E1464" s="124"/>
      <c r="F1464" s="124"/>
      <c r="G1464" s="124"/>
      <c r="H1464" s="124"/>
      <c r="I1464" s="125"/>
      <c r="J1464" s="27"/>
      <c r="K1464" s="27"/>
      <c r="L1464" s="27"/>
      <c r="M1464" s="27"/>
      <c r="N1464" s="27"/>
      <c r="O1464" s="27"/>
      <c r="P1464" s="27"/>
      <c r="Q1464" s="27"/>
      <c r="R1464" s="27"/>
      <c r="S1464" s="27"/>
      <c r="T1464" s="27"/>
      <c r="U1464" s="27"/>
      <c r="V1464" s="27"/>
      <c r="W1464" s="27"/>
      <c r="X1464" s="27"/>
      <c r="Y1464" s="27"/>
      <c r="Z1464" s="27"/>
      <c r="AA1464" s="27"/>
      <c r="AB1464" s="27"/>
      <c r="AC1464" s="27"/>
      <c r="AD1464" s="27"/>
      <c r="AE1464" s="27"/>
      <c r="AF1464" s="27"/>
      <c r="AG1464" s="27"/>
      <c r="AH1464" s="27"/>
      <c r="AI1464" s="27"/>
      <c r="AJ1464" s="27"/>
      <c r="AK1464" s="27"/>
      <c r="AL1464" s="27"/>
      <c r="AM1464" s="27"/>
    </row>
    <row r="1465" spans="1:61" ht="9.75" hidden="1" customHeight="1">
      <c r="A1465" s="120" t="s">
        <v>326</v>
      </c>
      <c r="B1465" s="121"/>
      <c r="C1465" s="121"/>
      <c r="D1465" s="121"/>
      <c r="E1465" s="121"/>
      <c r="F1465" s="121"/>
      <c r="G1465" s="121"/>
      <c r="H1465" s="121"/>
      <c r="I1465" s="122"/>
      <c r="J1465" s="158"/>
      <c r="K1465" s="154"/>
      <c r="L1465" s="154"/>
      <c r="M1465" s="154"/>
      <c r="N1465" s="154"/>
      <c r="O1465" s="154"/>
      <c r="P1465" s="154"/>
      <c r="Q1465" s="154"/>
      <c r="R1465" s="154"/>
      <c r="S1465" s="154"/>
      <c r="T1465" s="154"/>
      <c r="U1465" s="154"/>
      <c r="V1465" s="154" t="s">
        <v>36</v>
      </c>
      <c r="W1465" s="154"/>
      <c r="X1465" s="154"/>
      <c r="Y1465" s="154"/>
      <c r="Z1465" s="154"/>
      <c r="AA1465" s="154"/>
      <c r="AB1465" s="154"/>
      <c r="AC1465" s="154"/>
      <c r="AD1465" s="154"/>
      <c r="AE1465" s="154"/>
      <c r="AF1465" s="154"/>
      <c r="AG1465" s="154"/>
      <c r="AH1465" s="154"/>
      <c r="AI1465" s="154"/>
      <c r="AJ1465" s="154"/>
      <c r="AK1465" s="154"/>
      <c r="AL1465" s="154"/>
      <c r="AM1465" s="155"/>
      <c r="BE1465" s="1" t="str">
        <f ca="1">MID(CELL("address",$CB$2),2,2)</f>
        <v>CB</v>
      </c>
      <c r="BF1465" s="1" t="str">
        <f>IF(TRIM($K1467)="","",IF(ISERROR(MATCH($K1467,$CB$3:$CB$7,0)),"INPUT_ERROR",MATCH($K1467,$CB$3:$CB$7,0)))</f>
        <v/>
      </c>
      <c r="BG1465" s="1" t="s">
        <v>362</v>
      </c>
      <c r="BH1465" s="1">
        <v>92</v>
      </c>
      <c r="BI1465" s="1" t="str">
        <f>"ITEM"&amp;BH1465&amp; BG1465 &amp;"="&amp; BF1465</f>
        <v>ITEM92#KBN3_14=</v>
      </c>
    </row>
    <row r="1466" spans="1:61" ht="9.75" hidden="1" customHeight="1">
      <c r="A1466" s="141"/>
      <c r="B1466" s="142"/>
      <c r="C1466" s="142"/>
      <c r="D1466" s="142"/>
      <c r="E1466" s="142"/>
      <c r="F1466" s="142"/>
      <c r="G1466" s="142"/>
      <c r="H1466" s="142"/>
      <c r="I1466" s="143"/>
      <c r="J1466" s="189"/>
      <c r="K1466" s="82"/>
      <c r="L1466" s="82"/>
      <c r="M1466" s="82"/>
      <c r="N1466" s="82"/>
      <c r="O1466" s="82"/>
      <c r="P1466" s="82"/>
      <c r="Q1466" s="82"/>
      <c r="R1466" s="82"/>
      <c r="S1466" s="82"/>
      <c r="T1466" s="82"/>
      <c r="U1466" s="82"/>
      <c r="V1466" s="82" t="s">
        <v>163</v>
      </c>
      <c r="W1466" s="82"/>
      <c r="X1466" s="82"/>
      <c r="Y1466" s="82"/>
      <c r="Z1466" s="82"/>
      <c r="AA1466" s="82"/>
      <c r="AB1466" s="82"/>
      <c r="AC1466" s="82"/>
      <c r="AD1466" s="82"/>
      <c r="AE1466" s="82"/>
      <c r="AF1466" s="82"/>
      <c r="AG1466" s="82"/>
      <c r="AH1466" s="82"/>
      <c r="AI1466" s="82"/>
      <c r="AJ1466" s="82"/>
      <c r="AK1466" s="82"/>
      <c r="AL1466" s="82"/>
      <c r="AM1466" s="138"/>
      <c r="BH1466" s="1" t="s">
        <v>28</v>
      </c>
    </row>
    <row r="1467" spans="1:61" ht="9.75" hidden="1" customHeight="1">
      <c r="A1467" s="141"/>
      <c r="B1467" s="142"/>
      <c r="C1467" s="142"/>
      <c r="D1467" s="142"/>
      <c r="E1467" s="142"/>
      <c r="F1467" s="142"/>
      <c r="G1467" s="142"/>
      <c r="H1467" s="142"/>
      <c r="I1467" s="143"/>
      <c r="J1467" s="144" t="s">
        <v>37</v>
      </c>
      <c r="K1467" s="145"/>
      <c r="L1467" s="145"/>
      <c r="M1467" s="145"/>
      <c r="N1467" s="145"/>
      <c r="O1467" s="145"/>
      <c r="P1467" s="145"/>
      <c r="Q1467" s="145"/>
      <c r="R1467" s="145"/>
      <c r="S1467" s="145"/>
      <c r="T1467" s="82" t="s">
        <v>38</v>
      </c>
      <c r="U1467" s="82"/>
      <c r="V1467" s="82" t="s">
        <v>253</v>
      </c>
      <c r="W1467" s="82"/>
      <c r="X1467" s="82"/>
      <c r="Y1467" s="82"/>
      <c r="Z1467" s="82"/>
      <c r="AA1467" s="82"/>
      <c r="AB1467" s="82"/>
      <c r="AC1467" s="82"/>
      <c r="AD1467" s="82"/>
      <c r="AE1467" s="82"/>
      <c r="AF1467" s="82"/>
      <c r="AG1467" s="82"/>
      <c r="AH1467" s="82"/>
      <c r="AI1467" s="82"/>
      <c r="AJ1467" s="82"/>
      <c r="AK1467" s="82"/>
      <c r="AL1467" s="82"/>
      <c r="AM1467" s="138"/>
      <c r="BH1467" s="1" t="s">
        <v>28</v>
      </c>
    </row>
    <row r="1468" spans="1:61" ht="9.75" hidden="1" customHeight="1">
      <c r="A1468" s="141"/>
      <c r="B1468" s="142"/>
      <c r="C1468" s="142"/>
      <c r="D1468" s="142"/>
      <c r="E1468" s="142"/>
      <c r="F1468" s="142"/>
      <c r="G1468" s="142"/>
      <c r="H1468" s="142"/>
      <c r="I1468" s="143"/>
      <c r="J1468" s="144"/>
      <c r="K1468" s="145"/>
      <c r="L1468" s="145"/>
      <c r="M1468" s="145"/>
      <c r="N1468" s="145"/>
      <c r="O1468" s="145"/>
      <c r="P1468" s="145"/>
      <c r="Q1468" s="145"/>
      <c r="R1468" s="145"/>
      <c r="S1468" s="145"/>
      <c r="T1468" s="82"/>
      <c r="U1468" s="82"/>
      <c r="V1468" s="82" t="s">
        <v>327</v>
      </c>
      <c r="W1468" s="82"/>
      <c r="X1468" s="82"/>
      <c r="Y1468" s="82"/>
      <c r="Z1468" s="82"/>
      <c r="AA1468" s="82"/>
      <c r="AB1468" s="82"/>
      <c r="AC1468" s="82"/>
      <c r="AD1468" s="82"/>
      <c r="AE1468" s="82"/>
      <c r="AF1468" s="82"/>
      <c r="AG1468" s="82"/>
      <c r="AH1468" s="82"/>
      <c r="AI1468" s="82"/>
      <c r="AJ1468" s="82"/>
      <c r="AK1468" s="82"/>
      <c r="AL1468" s="82"/>
      <c r="AM1468" s="138"/>
      <c r="BH1468" s="1" t="s">
        <v>28</v>
      </c>
    </row>
    <row r="1469" spans="1:61" ht="9.75" hidden="1" customHeight="1">
      <c r="A1469" s="141"/>
      <c r="B1469" s="142"/>
      <c r="C1469" s="142"/>
      <c r="D1469" s="142"/>
      <c r="E1469" s="142"/>
      <c r="F1469" s="142"/>
      <c r="G1469" s="142"/>
      <c r="H1469" s="142"/>
      <c r="I1469" s="143"/>
      <c r="J1469" s="189"/>
      <c r="K1469" s="82"/>
      <c r="L1469" s="82"/>
      <c r="M1469" s="82"/>
      <c r="N1469" s="82"/>
      <c r="O1469" s="82"/>
      <c r="P1469" s="82"/>
      <c r="Q1469" s="82"/>
      <c r="R1469" s="82"/>
      <c r="S1469" s="82"/>
      <c r="T1469" s="82"/>
      <c r="U1469" s="82"/>
      <c r="V1469" s="82" t="s">
        <v>166</v>
      </c>
      <c r="W1469" s="82"/>
      <c r="X1469" s="82"/>
      <c r="Y1469" s="82"/>
      <c r="Z1469" s="82"/>
      <c r="AA1469" s="82"/>
      <c r="AB1469" s="82"/>
      <c r="AC1469" s="82"/>
      <c r="AD1469" s="82"/>
      <c r="AE1469" s="82"/>
      <c r="AF1469" s="82"/>
      <c r="AG1469" s="82"/>
      <c r="AH1469" s="82"/>
      <c r="AI1469" s="82"/>
      <c r="AJ1469" s="82"/>
      <c r="AK1469" s="82"/>
      <c r="AL1469" s="82"/>
      <c r="AM1469" s="138"/>
      <c r="BH1469" s="1" t="s">
        <v>28</v>
      </c>
    </row>
    <row r="1470" spans="1:61" ht="9.75" hidden="1" customHeight="1">
      <c r="A1470" s="123"/>
      <c r="B1470" s="124"/>
      <c r="C1470" s="124"/>
      <c r="D1470" s="124"/>
      <c r="E1470" s="124"/>
      <c r="F1470" s="124"/>
      <c r="G1470" s="124"/>
      <c r="H1470" s="124"/>
      <c r="I1470" s="125"/>
      <c r="J1470" s="157"/>
      <c r="K1470" s="98"/>
      <c r="L1470" s="98"/>
      <c r="M1470" s="98"/>
      <c r="N1470" s="98"/>
      <c r="O1470" s="98"/>
      <c r="P1470" s="98"/>
      <c r="Q1470" s="98"/>
      <c r="R1470" s="98"/>
      <c r="S1470" s="98"/>
      <c r="T1470" s="98"/>
      <c r="U1470" s="98"/>
      <c r="V1470" s="98" t="s">
        <v>256</v>
      </c>
      <c r="W1470" s="98"/>
      <c r="X1470" s="98"/>
      <c r="Y1470" s="98"/>
      <c r="Z1470" s="98"/>
      <c r="AA1470" s="98"/>
      <c r="AB1470" s="98"/>
      <c r="AC1470" s="98"/>
      <c r="AD1470" s="98"/>
      <c r="AE1470" s="98"/>
      <c r="AF1470" s="98"/>
      <c r="AG1470" s="98"/>
      <c r="AH1470" s="98"/>
      <c r="AI1470" s="98"/>
      <c r="AJ1470" s="98"/>
      <c r="AK1470" s="98"/>
      <c r="AL1470" s="98"/>
      <c r="AM1470" s="156"/>
      <c r="BH1470" s="1" t="s">
        <v>28</v>
      </c>
    </row>
    <row r="1471" spans="1:61" ht="9.75" hidden="1" customHeight="1">
      <c r="A1471" s="120" t="s">
        <v>328</v>
      </c>
      <c r="B1471" s="121"/>
      <c r="C1471" s="121"/>
      <c r="D1471" s="121"/>
      <c r="E1471" s="121"/>
      <c r="F1471" s="121"/>
      <c r="G1471" s="121"/>
      <c r="H1471" s="121"/>
      <c r="I1471" s="122"/>
      <c r="J1471" s="136"/>
      <c r="K1471" s="126"/>
      <c r="L1471" s="126"/>
      <c r="M1471" s="126"/>
      <c r="N1471" s="126"/>
      <c r="O1471" s="126"/>
      <c r="P1471" s="126"/>
      <c r="Q1471" s="126"/>
      <c r="R1471" s="126"/>
      <c r="S1471" s="126"/>
      <c r="T1471" s="126"/>
      <c r="U1471" s="126"/>
      <c r="V1471" s="126"/>
      <c r="W1471" s="126"/>
      <c r="X1471" s="126"/>
      <c r="Y1471" s="126"/>
      <c r="Z1471" s="126"/>
      <c r="AA1471" s="126"/>
      <c r="AB1471" s="126"/>
      <c r="AC1471" s="126"/>
      <c r="AD1471" s="126"/>
      <c r="AE1471" s="126"/>
      <c r="AF1471" s="126"/>
      <c r="AG1471" s="126"/>
      <c r="AH1471" s="126"/>
      <c r="AI1471" s="126"/>
      <c r="AJ1471" s="126"/>
      <c r="AK1471" s="126"/>
      <c r="AL1471" s="126"/>
      <c r="AM1471" s="127"/>
      <c r="BG1471" s="1" t="s">
        <v>362</v>
      </c>
      <c r="BH1471" s="1">
        <v>93</v>
      </c>
      <c r="BI1471" s="1" t="str">
        <f>"ITEM"&amp;BH1471&amp; BG1471 &amp;"="&amp; IF(TRIM($J1471)="","",$J1471)</f>
        <v>ITEM93#KBN3_14=</v>
      </c>
    </row>
    <row r="1472" spans="1:61" ht="9.75" hidden="1" customHeight="1">
      <c r="A1472" s="141"/>
      <c r="B1472" s="142"/>
      <c r="C1472" s="142"/>
      <c r="D1472" s="142"/>
      <c r="E1472" s="142"/>
      <c r="F1472" s="142"/>
      <c r="G1472" s="142"/>
      <c r="H1472" s="142"/>
      <c r="I1472" s="143"/>
      <c r="J1472" s="150"/>
      <c r="K1472" s="151"/>
      <c r="L1472" s="151"/>
      <c r="M1472" s="151"/>
      <c r="N1472" s="151"/>
      <c r="O1472" s="151"/>
      <c r="P1472" s="151"/>
      <c r="Q1472" s="151"/>
      <c r="R1472" s="151"/>
      <c r="S1472" s="151"/>
      <c r="T1472" s="151"/>
      <c r="U1472" s="151"/>
      <c r="V1472" s="151"/>
      <c r="W1472" s="151"/>
      <c r="X1472" s="151"/>
      <c r="Y1472" s="151"/>
      <c r="Z1472" s="151"/>
      <c r="AA1472" s="151"/>
      <c r="AB1472" s="151"/>
      <c r="AC1472" s="151"/>
      <c r="AD1472" s="151"/>
      <c r="AE1472" s="151"/>
      <c r="AF1472" s="151"/>
      <c r="AG1472" s="151"/>
      <c r="AH1472" s="151"/>
      <c r="AI1472" s="151"/>
      <c r="AJ1472" s="151"/>
      <c r="AK1472" s="151"/>
      <c r="AL1472" s="151"/>
      <c r="AM1472" s="152"/>
    </row>
    <row r="1473" spans="1:61" ht="9.75" hidden="1" customHeight="1">
      <c r="A1473" s="123"/>
      <c r="B1473" s="124"/>
      <c r="C1473" s="124"/>
      <c r="D1473" s="124"/>
      <c r="E1473" s="124"/>
      <c r="F1473" s="124"/>
      <c r="G1473" s="124"/>
      <c r="H1473" s="124"/>
      <c r="I1473" s="125"/>
      <c r="J1473" s="150"/>
      <c r="K1473" s="151"/>
      <c r="L1473" s="151"/>
      <c r="M1473" s="151"/>
      <c r="N1473" s="151"/>
      <c r="O1473" s="151"/>
      <c r="P1473" s="151"/>
      <c r="Q1473" s="151"/>
      <c r="R1473" s="151"/>
      <c r="S1473" s="151"/>
      <c r="T1473" s="151"/>
      <c r="U1473" s="151"/>
      <c r="V1473" s="151"/>
      <c r="W1473" s="151"/>
      <c r="X1473" s="151"/>
      <c r="Y1473" s="151"/>
      <c r="Z1473" s="151"/>
      <c r="AA1473" s="151"/>
      <c r="AB1473" s="151"/>
      <c r="AC1473" s="151"/>
      <c r="AD1473" s="151"/>
      <c r="AE1473" s="151"/>
      <c r="AF1473" s="151"/>
      <c r="AG1473" s="151"/>
      <c r="AH1473" s="151"/>
      <c r="AI1473" s="151"/>
      <c r="AJ1473" s="151"/>
      <c r="AK1473" s="151"/>
      <c r="AL1473" s="151"/>
      <c r="AM1473" s="152"/>
    </row>
    <row r="1474" spans="1:61" ht="9.75" hidden="1" customHeight="1">
      <c r="A1474" s="120" t="s">
        <v>329</v>
      </c>
      <c r="B1474" s="121"/>
      <c r="C1474" s="121"/>
      <c r="D1474" s="121"/>
      <c r="E1474" s="121"/>
      <c r="F1474" s="121"/>
      <c r="G1474" s="121"/>
      <c r="H1474" s="121"/>
      <c r="I1474" s="122"/>
      <c r="J1474" s="216" t="s">
        <v>37</v>
      </c>
      <c r="K1474" s="217"/>
      <c r="L1474" s="154" t="s">
        <v>53</v>
      </c>
      <c r="M1474" s="154"/>
      <c r="N1474" s="154"/>
      <c r="O1474" s="154"/>
      <c r="P1474" s="154"/>
      <c r="Q1474" s="154"/>
      <c r="R1474" s="154"/>
      <c r="S1474" s="154"/>
      <c r="T1474" s="154"/>
      <c r="U1474" s="154"/>
      <c r="V1474" s="154"/>
      <c r="W1474" s="154"/>
      <c r="X1474" s="221" t="s">
        <v>37</v>
      </c>
      <c r="Y1474" s="217"/>
      <c r="Z1474" s="154" t="s">
        <v>330</v>
      </c>
      <c r="AA1474" s="154"/>
      <c r="AB1474" s="154"/>
      <c r="AC1474" s="154"/>
      <c r="AD1474" s="154"/>
      <c r="AE1474" s="154"/>
      <c r="AF1474" s="154"/>
      <c r="AG1474" s="154"/>
      <c r="AH1474" s="154"/>
      <c r="AI1474" s="154"/>
      <c r="AJ1474" s="154"/>
      <c r="AK1474" s="154"/>
      <c r="AL1474" s="154"/>
      <c r="AM1474" s="155"/>
      <c r="BF1474" s="1" t="b">
        <f>IF($K1474="○",TRUE,IF($K1474="",FALSE,"INPUT_ERROR"))</f>
        <v>0</v>
      </c>
      <c r="BG1474" s="1" t="s">
        <v>362</v>
      </c>
      <c r="BH1474" s="1">
        <v>94</v>
      </c>
      <c r="BI1474" s="1" t="str">
        <f t="shared" ref="BI1474:BI1480" si="35">"ITEM"&amp;BH1474&amp; BG1474 &amp;"="&amp; BF1474</f>
        <v>ITEM94#KBN3_14=FALSE</v>
      </c>
    </row>
    <row r="1475" spans="1:61" ht="9.75" hidden="1" customHeight="1">
      <c r="A1475" s="141"/>
      <c r="B1475" s="142"/>
      <c r="C1475" s="142"/>
      <c r="D1475" s="142"/>
      <c r="E1475" s="142"/>
      <c r="F1475" s="142"/>
      <c r="G1475" s="142"/>
      <c r="H1475" s="142"/>
      <c r="I1475" s="143"/>
      <c r="J1475" s="144"/>
      <c r="K1475" s="159"/>
      <c r="L1475" s="82"/>
      <c r="M1475" s="82"/>
      <c r="N1475" s="82"/>
      <c r="O1475" s="82"/>
      <c r="P1475" s="82"/>
      <c r="Q1475" s="82"/>
      <c r="R1475" s="82"/>
      <c r="S1475" s="82"/>
      <c r="T1475" s="82"/>
      <c r="U1475" s="82"/>
      <c r="V1475" s="82"/>
      <c r="W1475" s="82"/>
      <c r="X1475" s="160"/>
      <c r="Y1475" s="159"/>
      <c r="Z1475" s="82"/>
      <c r="AA1475" s="82"/>
      <c r="AB1475" s="82"/>
      <c r="AC1475" s="82"/>
      <c r="AD1475" s="82"/>
      <c r="AE1475" s="82"/>
      <c r="AF1475" s="82"/>
      <c r="AG1475" s="82"/>
      <c r="AH1475" s="82"/>
      <c r="AI1475" s="82"/>
      <c r="AJ1475" s="82"/>
      <c r="AK1475" s="82"/>
      <c r="AL1475" s="82"/>
      <c r="AM1475" s="138"/>
      <c r="BF1475" s="1" t="b">
        <f>IF($Y1474="○",TRUE,IF($Y1474="",FALSE,"INPUT_ERROR"))</f>
        <v>0</v>
      </c>
      <c r="BG1475" s="1" t="s">
        <v>362</v>
      </c>
      <c r="BH1475" s="1">
        <v>95</v>
      </c>
      <c r="BI1475" s="1" t="str">
        <f t="shared" si="35"/>
        <v>ITEM95#KBN3_14=FALSE</v>
      </c>
    </row>
    <row r="1476" spans="1:61" ht="9.75" hidden="1" customHeight="1">
      <c r="A1476" s="141"/>
      <c r="B1476" s="142"/>
      <c r="C1476" s="142"/>
      <c r="D1476" s="142"/>
      <c r="E1476" s="142"/>
      <c r="F1476" s="142"/>
      <c r="G1476" s="142"/>
      <c r="H1476" s="142"/>
      <c r="I1476" s="143"/>
      <c r="J1476" s="144" t="s">
        <v>37</v>
      </c>
      <c r="K1476" s="159"/>
      <c r="L1476" s="82" t="s">
        <v>331</v>
      </c>
      <c r="M1476" s="82"/>
      <c r="N1476" s="82"/>
      <c r="O1476" s="82"/>
      <c r="P1476" s="82"/>
      <c r="Q1476" s="82"/>
      <c r="R1476" s="82"/>
      <c r="S1476" s="82"/>
      <c r="T1476" s="82"/>
      <c r="U1476" s="82"/>
      <c r="V1476" s="82"/>
      <c r="W1476" s="82"/>
      <c r="X1476" s="160" t="s">
        <v>37</v>
      </c>
      <c r="Y1476" s="159"/>
      <c r="Z1476" s="82" t="s">
        <v>264</v>
      </c>
      <c r="AA1476" s="82"/>
      <c r="AB1476" s="82"/>
      <c r="AC1476" s="82"/>
      <c r="AD1476" s="82"/>
      <c r="AE1476" s="82"/>
      <c r="AF1476" s="82"/>
      <c r="AG1476" s="82"/>
      <c r="AH1476" s="82"/>
      <c r="AI1476" s="82"/>
      <c r="AJ1476" s="82"/>
      <c r="AK1476" s="82"/>
      <c r="AL1476" s="82"/>
      <c r="AM1476" s="138"/>
      <c r="BF1476" s="1" t="b">
        <f>IF($K1476="○",TRUE,IF($K1476="",FALSE,"INPUT_ERROR"))</f>
        <v>0</v>
      </c>
      <c r="BG1476" s="1" t="s">
        <v>362</v>
      </c>
      <c r="BH1476" s="1">
        <v>96</v>
      </c>
      <c r="BI1476" s="1" t="str">
        <f t="shared" si="35"/>
        <v>ITEM96#KBN3_14=FALSE</v>
      </c>
    </row>
    <row r="1477" spans="1:61" ht="9.75" hidden="1" customHeight="1">
      <c r="A1477" s="141"/>
      <c r="B1477" s="142"/>
      <c r="C1477" s="142"/>
      <c r="D1477" s="142"/>
      <c r="E1477" s="142"/>
      <c r="F1477" s="142"/>
      <c r="G1477" s="142"/>
      <c r="H1477" s="142"/>
      <c r="I1477" s="143"/>
      <c r="J1477" s="144"/>
      <c r="K1477" s="159"/>
      <c r="L1477" s="82"/>
      <c r="M1477" s="82"/>
      <c r="N1477" s="82"/>
      <c r="O1477" s="82"/>
      <c r="P1477" s="82"/>
      <c r="Q1477" s="82"/>
      <c r="R1477" s="82"/>
      <c r="S1477" s="82"/>
      <c r="T1477" s="82"/>
      <c r="U1477" s="82"/>
      <c r="V1477" s="82"/>
      <c r="W1477" s="82"/>
      <c r="X1477" s="160"/>
      <c r="Y1477" s="159"/>
      <c r="Z1477" s="82"/>
      <c r="AA1477" s="82"/>
      <c r="AB1477" s="82"/>
      <c r="AC1477" s="82"/>
      <c r="AD1477" s="82"/>
      <c r="AE1477" s="82"/>
      <c r="AF1477" s="82"/>
      <c r="AG1477" s="82"/>
      <c r="AH1477" s="82"/>
      <c r="AI1477" s="82"/>
      <c r="AJ1477" s="82"/>
      <c r="AK1477" s="82"/>
      <c r="AL1477" s="82"/>
      <c r="AM1477" s="138"/>
      <c r="BF1477" s="1" t="b">
        <f>IF($Y1476="○",TRUE,IF($Y1476="",FALSE,"INPUT_ERROR"))</f>
        <v>0</v>
      </c>
      <c r="BG1477" s="1" t="s">
        <v>362</v>
      </c>
      <c r="BH1477" s="1">
        <v>97</v>
      </c>
      <c r="BI1477" s="1" t="str">
        <f t="shared" si="35"/>
        <v>ITEM97#KBN3_14=FALSE</v>
      </c>
    </row>
    <row r="1478" spans="1:61" ht="9.75" hidden="1" customHeight="1">
      <c r="A1478" s="141"/>
      <c r="B1478" s="142"/>
      <c r="C1478" s="142"/>
      <c r="D1478" s="142"/>
      <c r="E1478" s="142"/>
      <c r="F1478" s="142"/>
      <c r="G1478" s="142"/>
      <c r="H1478" s="142"/>
      <c r="I1478" s="143"/>
      <c r="J1478" s="144" t="s">
        <v>37</v>
      </c>
      <c r="K1478" s="159"/>
      <c r="L1478" s="82" t="s">
        <v>214</v>
      </c>
      <c r="M1478" s="82"/>
      <c r="N1478" s="82"/>
      <c r="O1478" s="82"/>
      <c r="P1478" s="82"/>
      <c r="Q1478" s="82"/>
      <c r="R1478" s="82"/>
      <c r="S1478" s="82"/>
      <c r="T1478" s="82"/>
      <c r="U1478" s="82"/>
      <c r="V1478" s="82"/>
      <c r="W1478" s="82"/>
      <c r="X1478" s="160" t="s">
        <v>37</v>
      </c>
      <c r="Y1478" s="159"/>
      <c r="Z1478" s="82" t="s">
        <v>332</v>
      </c>
      <c r="AA1478" s="82"/>
      <c r="AB1478" s="82"/>
      <c r="AC1478" s="82"/>
      <c r="AD1478" s="82"/>
      <c r="AE1478" s="82"/>
      <c r="AF1478" s="82"/>
      <c r="AG1478" s="82"/>
      <c r="AH1478" s="82"/>
      <c r="AI1478" s="82"/>
      <c r="AJ1478" s="82"/>
      <c r="AK1478" s="82"/>
      <c r="AL1478" s="82"/>
      <c r="AM1478" s="138"/>
      <c r="BF1478" s="1" t="b">
        <f>IF($K1478="○",TRUE,IF($K1478="",FALSE,"INPUT_ERROR"))</f>
        <v>0</v>
      </c>
      <c r="BG1478" s="1" t="s">
        <v>362</v>
      </c>
      <c r="BH1478" s="1">
        <v>98</v>
      </c>
      <c r="BI1478" s="1" t="str">
        <f t="shared" si="35"/>
        <v>ITEM98#KBN3_14=FALSE</v>
      </c>
    </row>
    <row r="1479" spans="1:61" ht="9.75" hidden="1" customHeight="1">
      <c r="A1479" s="141"/>
      <c r="B1479" s="142"/>
      <c r="C1479" s="142"/>
      <c r="D1479" s="142"/>
      <c r="E1479" s="142"/>
      <c r="F1479" s="142"/>
      <c r="G1479" s="142"/>
      <c r="H1479" s="142"/>
      <c r="I1479" s="143"/>
      <c r="J1479" s="144"/>
      <c r="K1479" s="159"/>
      <c r="L1479" s="82"/>
      <c r="M1479" s="82"/>
      <c r="N1479" s="82"/>
      <c r="O1479" s="82"/>
      <c r="P1479" s="82"/>
      <c r="Q1479" s="82"/>
      <c r="R1479" s="82"/>
      <c r="S1479" s="82"/>
      <c r="T1479" s="82"/>
      <c r="U1479" s="82"/>
      <c r="V1479" s="82"/>
      <c r="W1479" s="82"/>
      <c r="X1479" s="160"/>
      <c r="Y1479" s="159"/>
      <c r="Z1479" s="82"/>
      <c r="AA1479" s="82"/>
      <c r="AB1479" s="82"/>
      <c r="AC1479" s="82"/>
      <c r="AD1479" s="82"/>
      <c r="AE1479" s="82"/>
      <c r="AF1479" s="82"/>
      <c r="AG1479" s="82"/>
      <c r="AH1479" s="82"/>
      <c r="AI1479" s="82"/>
      <c r="AJ1479" s="82"/>
      <c r="AK1479" s="82"/>
      <c r="AL1479" s="82"/>
      <c r="AM1479" s="138"/>
      <c r="BF1479" s="1" t="b">
        <f>IF($Y1478="○",TRUE,IF($Y1478="",FALSE,"INPUT_ERROR"))</f>
        <v>0</v>
      </c>
      <c r="BG1479" s="1" t="s">
        <v>362</v>
      </c>
      <c r="BH1479" s="1">
        <v>99</v>
      </c>
      <c r="BI1479" s="1" t="str">
        <f t="shared" si="35"/>
        <v>ITEM99#KBN3_14=FALSE</v>
      </c>
    </row>
    <row r="1480" spans="1:61" ht="9.75" hidden="1" customHeight="1">
      <c r="A1480" s="141"/>
      <c r="B1480" s="142"/>
      <c r="C1480" s="142"/>
      <c r="D1480" s="142"/>
      <c r="E1480" s="142"/>
      <c r="F1480" s="142"/>
      <c r="G1480" s="142"/>
      <c r="H1480" s="142"/>
      <c r="I1480" s="143"/>
      <c r="J1480" s="144" t="s">
        <v>37</v>
      </c>
      <c r="K1480" s="159"/>
      <c r="L1480" s="82" t="s">
        <v>59</v>
      </c>
      <c r="M1480" s="82"/>
      <c r="N1480" s="82"/>
      <c r="O1480" s="160" t="s">
        <v>60</v>
      </c>
      <c r="P1480" s="151"/>
      <c r="Q1480" s="151"/>
      <c r="R1480" s="151"/>
      <c r="S1480" s="151"/>
      <c r="T1480" s="151"/>
      <c r="U1480" s="151"/>
      <c r="V1480" s="151"/>
      <c r="W1480" s="151"/>
      <c r="X1480" s="151"/>
      <c r="Y1480" s="151"/>
      <c r="Z1480" s="151"/>
      <c r="AA1480" s="151"/>
      <c r="AB1480" s="151"/>
      <c r="AC1480" s="151"/>
      <c r="AD1480" s="151"/>
      <c r="AE1480" s="151"/>
      <c r="AF1480" s="151"/>
      <c r="AG1480" s="151"/>
      <c r="AH1480" s="151"/>
      <c r="AI1480" s="151"/>
      <c r="AJ1480" s="151"/>
      <c r="AK1480" s="151"/>
      <c r="AL1480" s="82" t="s">
        <v>198</v>
      </c>
      <c r="AM1480" s="138"/>
      <c r="BF1480" s="1" t="b">
        <f>IF($K1480="○",TRUE,IF($K1480="",FALSE,"INPUT_ERROR"))</f>
        <v>0</v>
      </c>
      <c r="BG1480" s="1" t="s">
        <v>362</v>
      </c>
      <c r="BH1480" s="1">
        <v>100</v>
      </c>
      <c r="BI1480" s="1" t="str">
        <f t="shared" si="35"/>
        <v>ITEM100#KBN3_14=FALSE</v>
      </c>
    </row>
    <row r="1481" spans="1:61" ht="9.75" hidden="1" customHeight="1">
      <c r="A1481" s="141"/>
      <c r="B1481" s="142"/>
      <c r="C1481" s="142"/>
      <c r="D1481" s="142"/>
      <c r="E1481" s="142"/>
      <c r="F1481" s="142"/>
      <c r="G1481" s="142"/>
      <c r="H1481" s="142"/>
      <c r="I1481" s="143"/>
      <c r="J1481" s="161"/>
      <c r="K1481" s="162"/>
      <c r="L1481" s="98"/>
      <c r="M1481" s="98"/>
      <c r="N1481" s="98"/>
      <c r="O1481" s="163"/>
      <c r="P1481" s="128"/>
      <c r="Q1481" s="128"/>
      <c r="R1481" s="128"/>
      <c r="S1481" s="128"/>
      <c r="T1481" s="128"/>
      <c r="U1481" s="128"/>
      <c r="V1481" s="128"/>
      <c r="W1481" s="128"/>
      <c r="X1481" s="128"/>
      <c r="Y1481" s="128"/>
      <c r="Z1481" s="128"/>
      <c r="AA1481" s="128"/>
      <c r="AB1481" s="128"/>
      <c r="AC1481" s="128"/>
      <c r="AD1481" s="128"/>
      <c r="AE1481" s="128"/>
      <c r="AF1481" s="128"/>
      <c r="AG1481" s="128"/>
      <c r="AH1481" s="128"/>
      <c r="AI1481" s="128"/>
      <c r="AJ1481" s="128"/>
      <c r="AK1481" s="128"/>
      <c r="AL1481" s="98"/>
      <c r="AM1481" s="156"/>
      <c r="BG1481" s="1" t="s">
        <v>362</v>
      </c>
      <c r="BH1481" s="1">
        <v>101</v>
      </c>
      <c r="BI1481" s="1" t="str">
        <f>"ITEM"&amp;BH1481&amp; BG1481 &amp;"="&amp;IF(TRIM($P1480)="","",$P1480)</f>
        <v>ITEM101#KBN3_14=</v>
      </c>
    </row>
    <row r="1482" spans="1:61" ht="9.75" hidden="1" customHeight="1">
      <c r="A1482" s="120" t="s">
        <v>333</v>
      </c>
      <c r="B1482" s="121"/>
      <c r="C1482" s="121"/>
      <c r="D1482" s="121"/>
      <c r="E1482" s="121"/>
      <c r="F1482" s="121"/>
      <c r="G1482" s="121"/>
      <c r="H1482" s="121"/>
      <c r="I1482" s="122"/>
      <c r="J1482" s="260"/>
      <c r="K1482" s="260"/>
      <c r="L1482" s="260"/>
      <c r="M1482" s="260"/>
      <c r="N1482" s="260"/>
      <c r="O1482" s="260"/>
      <c r="P1482" s="260"/>
      <c r="Q1482" s="260"/>
      <c r="R1482" s="260"/>
      <c r="S1482" s="260"/>
      <c r="T1482" s="260"/>
      <c r="U1482" s="260"/>
      <c r="V1482" s="260"/>
      <c r="W1482" s="260"/>
      <c r="X1482" s="260"/>
      <c r="Y1482" s="260"/>
      <c r="Z1482" s="260"/>
      <c r="AA1482" s="260"/>
      <c r="AB1482" s="260"/>
      <c r="AC1482" s="260"/>
      <c r="AD1482" s="260"/>
      <c r="AE1482" s="260"/>
      <c r="AF1482" s="260"/>
      <c r="AG1482" s="260"/>
      <c r="AH1482" s="260"/>
      <c r="AI1482" s="260"/>
      <c r="AJ1482" s="260"/>
      <c r="AK1482" s="260"/>
      <c r="AL1482" s="260"/>
      <c r="AM1482" s="260"/>
      <c r="BG1482" s="1" t="s">
        <v>362</v>
      </c>
      <c r="BH1482" s="1">
        <v>102</v>
      </c>
      <c r="BI1482" s="1" t="str">
        <f>"ITEM"&amp;BH1482&amp; BG1482 &amp;"="&amp; IF(TRIM($J1482)="","",$J1482)</f>
        <v>ITEM102#KBN3_14=</v>
      </c>
    </row>
    <row r="1483" spans="1:61" ht="9.75" hidden="1" customHeight="1">
      <c r="A1483" s="141"/>
      <c r="B1483" s="142"/>
      <c r="C1483" s="142"/>
      <c r="D1483" s="142"/>
      <c r="E1483" s="142"/>
      <c r="F1483" s="142"/>
      <c r="G1483" s="142"/>
      <c r="H1483" s="142"/>
      <c r="I1483" s="143"/>
      <c r="J1483" s="27"/>
      <c r="K1483" s="27"/>
      <c r="L1483" s="27"/>
      <c r="M1483" s="27"/>
      <c r="N1483" s="27"/>
      <c r="O1483" s="27"/>
      <c r="P1483" s="27"/>
      <c r="Q1483" s="27"/>
      <c r="R1483" s="27"/>
      <c r="S1483" s="27"/>
      <c r="T1483" s="27"/>
      <c r="U1483" s="27"/>
      <c r="V1483" s="27"/>
      <c r="W1483" s="27"/>
      <c r="X1483" s="27"/>
      <c r="Y1483" s="27"/>
      <c r="Z1483" s="27"/>
      <c r="AA1483" s="27"/>
      <c r="AB1483" s="27"/>
      <c r="AC1483" s="27"/>
      <c r="AD1483" s="27"/>
      <c r="AE1483" s="27"/>
      <c r="AF1483" s="27"/>
      <c r="AG1483" s="27"/>
      <c r="AH1483" s="27"/>
      <c r="AI1483" s="27"/>
      <c r="AJ1483" s="27"/>
      <c r="AK1483" s="27"/>
      <c r="AL1483" s="27"/>
      <c r="AM1483" s="27"/>
      <c r="BH1483" s="1" t="s">
        <v>28</v>
      </c>
    </row>
    <row r="1484" spans="1:61" ht="9.75" hidden="1" customHeight="1" thickBot="1">
      <c r="A1484" s="123"/>
      <c r="B1484" s="124"/>
      <c r="C1484" s="124"/>
      <c r="D1484" s="124"/>
      <c r="E1484" s="124"/>
      <c r="F1484" s="124"/>
      <c r="G1484" s="124"/>
      <c r="H1484" s="124"/>
      <c r="I1484" s="125"/>
      <c r="J1484" s="266"/>
      <c r="K1484" s="266"/>
      <c r="L1484" s="266"/>
      <c r="M1484" s="266"/>
      <c r="N1484" s="266"/>
      <c r="O1484" s="266"/>
      <c r="P1484" s="266"/>
      <c r="Q1484" s="266"/>
      <c r="R1484" s="266"/>
      <c r="S1484" s="266"/>
      <c r="T1484" s="266"/>
      <c r="U1484" s="266"/>
      <c r="V1484" s="266"/>
      <c r="W1484" s="266"/>
      <c r="X1484" s="266"/>
      <c r="Y1484" s="266"/>
      <c r="Z1484" s="266"/>
      <c r="AA1484" s="266"/>
      <c r="AB1484" s="266"/>
      <c r="AC1484" s="266"/>
      <c r="AD1484" s="266"/>
      <c r="AE1484" s="266"/>
      <c r="AF1484" s="266"/>
      <c r="AG1484" s="266"/>
      <c r="AH1484" s="266"/>
      <c r="AI1484" s="266"/>
      <c r="AJ1484" s="266"/>
      <c r="AK1484" s="266"/>
      <c r="AL1484" s="266"/>
      <c r="AM1484" s="266"/>
      <c r="BH1484" s="1" t="s">
        <v>28</v>
      </c>
    </row>
    <row r="1485" spans="1:61" ht="9.75" hidden="1" customHeight="1">
      <c r="A1485" s="164" t="s">
        <v>363</v>
      </c>
      <c r="B1485" s="165"/>
      <c r="C1485" s="165"/>
      <c r="D1485" s="165"/>
      <c r="E1485" s="165"/>
      <c r="F1485" s="165"/>
      <c r="G1485" s="165"/>
      <c r="H1485" s="165"/>
      <c r="I1485" s="166"/>
      <c r="J1485" s="239"/>
      <c r="K1485" s="239"/>
      <c r="L1485" s="239"/>
      <c r="M1485" s="239"/>
      <c r="N1485" s="239"/>
      <c r="O1485" s="239"/>
      <c r="P1485" s="239"/>
      <c r="Q1485" s="239"/>
      <c r="R1485" s="239"/>
      <c r="S1485" s="239"/>
      <c r="T1485" s="239"/>
      <c r="U1485" s="239"/>
      <c r="V1485" s="239"/>
      <c r="W1485" s="239"/>
      <c r="X1485" s="239"/>
      <c r="Y1485" s="239"/>
      <c r="Z1485" s="239"/>
      <c r="AA1485" s="239"/>
      <c r="AB1485" s="239"/>
      <c r="AC1485" s="239"/>
      <c r="AD1485" s="239"/>
      <c r="AE1485" s="239"/>
      <c r="AF1485" s="239"/>
      <c r="AG1485" s="239"/>
      <c r="AH1485" s="239"/>
      <c r="AI1485" s="239"/>
      <c r="AJ1485" s="239"/>
      <c r="AK1485" s="239"/>
      <c r="AL1485" s="239"/>
      <c r="AM1485" s="239"/>
      <c r="BG1485" s="1" t="s">
        <v>364</v>
      </c>
      <c r="BH1485" s="1">
        <v>88</v>
      </c>
      <c r="BI1485" s="1" t="str">
        <f>"ITEM"&amp;BH1485&amp; BG1485 &amp;"="&amp; IF(TRIM($J1485)="","",$J1485)</f>
        <v>ITEM88#KBN3_15=</v>
      </c>
    </row>
    <row r="1486" spans="1:61" ht="9.75" hidden="1" customHeight="1" thickBot="1">
      <c r="A1486" s="167"/>
      <c r="B1486" s="168"/>
      <c r="C1486" s="168"/>
      <c r="D1486" s="168"/>
      <c r="E1486" s="168"/>
      <c r="F1486" s="168"/>
      <c r="G1486" s="168"/>
      <c r="H1486" s="168"/>
      <c r="I1486" s="169"/>
      <c r="J1486" s="274"/>
      <c r="K1486" s="274"/>
      <c r="L1486" s="274"/>
      <c r="M1486" s="274"/>
      <c r="N1486" s="274"/>
      <c r="O1486" s="274"/>
      <c r="P1486" s="274"/>
      <c r="Q1486" s="274"/>
      <c r="R1486" s="274"/>
      <c r="S1486" s="274"/>
      <c r="T1486" s="274"/>
      <c r="U1486" s="274"/>
      <c r="V1486" s="274"/>
      <c r="W1486" s="274"/>
      <c r="X1486" s="274"/>
      <c r="Y1486" s="274"/>
      <c r="Z1486" s="274"/>
      <c r="AA1486" s="274"/>
      <c r="AB1486" s="274"/>
      <c r="AC1486" s="274"/>
      <c r="AD1486" s="274"/>
      <c r="AE1486" s="274"/>
      <c r="AF1486" s="274"/>
      <c r="AG1486" s="274"/>
      <c r="AH1486" s="274"/>
      <c r="AI1486" s="274"/>
      <c r="AJ1486" s="274"/>
      <c r="AK1486" s="274"/>
      <c r="AL1486" s="274"/>
      <c r="AM1486" s="274"/>
    </row>
    <row r="1487" spans="1:61" ht="9.75" hidden="1" customHeight="1">
      <c r="A1487" s="120" t="s">
        <v>323</v>
      </c>
      <c r="B1487" s="121"/>
      <c r="C1487" s="121"/>
      <c r="D1487" s="121"/>
      <c r="E1487" s="121"/>
      <c r="F1487" s="121"/>
      <c r="G1487" s="121"/>
      <c r="H1487" s="121"/>
      <c r="I1487" s="122"/>
      <c r="J1487" s="239"/>
      <c r="K1487" s="239"/>
      <c r="L1487" s="239"/>
      <c r="M1487" s="239"/>
      <c r="N1487" s="239"/>
      <c r="O1487" s="239"/>
      <c r="P1487" s="239"/>
      <c r="Q1487" s="239"/>
      <c r="R1487" s="239"/>
      <c r="S1487" s="239"/>
      <c r="T1487" s="239"/>
      <c r="U1487" s="239"/>
      <c r="V1487" s="239"/>
      <c r="W1487" s="239"/>
      <c r="X1487" s="239"/>
      <c r="Y1487" s="239"/>
      <c r="Z1487" s="239"/>
      <c r="AA1487" s="239"/>
      <c r="AB1487" s="239"/>
      <c r="AC1487" s="239"/>
      <c r="AD1487" s="239"/>
      <c r="AE1487" s="239"/>
      <c r="AF1487" s="239"/>
      <c r="AG1487" s="239"/>
      <c r="AH1487" s="239"/>
      <c r="AI1487" s="239"/>
      <c r="AJ1487" s="239"/>
      <c r="AK1487" s="239"/>
      <c r="AL1487" s="239"/>
      <c r="AM1487" s="239"/>
      <c r="BG1487" s="1" t="s">
        <v>364</v>
      </c>
      <c r="BH1487" s="1">
        <v>89</v>
      </c>
      <c r="BI1487" s="1" t="str">
        <f>"ITEM"&amp;BH1487&amp; BG1487 &amp;"="&amp; IF(TRIM($J1487)="","",$J1487)</f>
        <v>ITEM89#KBN3_15=</v>
      </c>
    </row>
    <row r="1488" spans="1:61" ht="9.75" hidden="1" customHeight="1">
      <c r="A1488" s="123"/>
      <c r="B1488" s="124"/>
      <c r="C1488" s="124"/>
      <c r="D1488" s="124"/>
      <c r="E1488" s="124"/>
      <c r="F1488" s="124"/>
      <c r="G1488" s="124"/>
      <c r="H1488" s="124"/>
      <c r="I1488" s="125"/>
      <c r="J1488" s="27"/>
      <c r="K1488" s="27"/>
      <c r="L1488" s="27"/>
      <c r="M1488" s="27"/>
      <c r="N1488" s="27"/>
      <c r="O1488" s="27"/>
      <c r="P1488" s="27"/>
      <c r="Q1488" s="27"/>
      <c r="R1488" s="27"/>
      <c r="S1488" s="27"/>
      <c r="T1488" s="27"/>
      <c r="U1488" s="27"/>
      <c r="V1488" s="27"/>
      <c r="W1488" s="27"/>
      <c r="X1488" s="27"/>
      <c r="Y1488" s="27"/>
      <c r="Z1488" s="27"/>
      <c r="AA1488" s="27"/>
      <c r="AB1488" s="27"/>
      <c r="AC1488" s="27"/>
      <c r="AD1488" s="27"/>
      <c r="AE1488" s="27"/>
      <c r="AF1488" s="27"/>
      <c r="AG1488" s="27"/>
      <c r="AH1488" s="27"/>
      <c r="AI1488" s="27"/>
      <c r="AJ1488" s="27"/>
      <c r="AK1488" s="27"/>
      <c r="AL1488" s="27"/>
      <c r="AM1488" s="27"/>
    </row>
    <row r="1489" spans="1:61" ht="9.75" hidden="1" customHeight="1">
      <c r="A1489" s="120" t="s">
        <v>324</v>
      </c>
      <c r="B1489" s="121"/>
      <c r="C1489" s="121"/>
      <c r="D1489" s="121"/>
      <c r="E1489" s="121"/>
      <c r="F1489" s="121"/>
      <c r="G1489" s="121"/>
      <c r="H1489" s="121"/>
      <c r="I1489" s="122"/>
      <c r="J1489" s="136"/>
      <c r="K1489" s="126"/>
      <c r="L1489" s="126"/>
      <c r="M1489" s="126"/>
      <c r="N1489" s="126"/>
      <c r="O1489" s="126"/>
      <c r="P1489" s="126"/>
      <c r="Q1489" s="126"/>
      <c r="R1489" s="126"/>
      <c r="S1489" s="126"/>
      <c r="T1489" s="126"/>
      <c r="U1489" s="126"/>
      <c r="V1489" s="126"/>
      <c r="W1489" s="126"/>
      <c r="X1489" s="126"/>
      <c r="Y1489" s="126"/>
      <c r="Z1489" s="126"/>
      <c r="AA1489" s="126"/>
      <c r="AB1489" s="126"/>
      <c r="AC1489" s="126"/>
      <c r="AD1489" s="126"/>
      <c r="AE1489" s="126"/>
      <c r="AF1489" s="126"/>
      <c r="AG1489" s="126"/>
      <c r="AH1489" s="126"/>
      <c r="AI1489" s="126"/>
      <c r="AJ1489" s="126"/>
      <c r="AK1489" s="126"/>
      <c r="AL1489" s="126"/>
      <c r="AM1489" s="127"/>
      <c r="BG1489" s="1" t="s">
        <v>364</v>
      </c>
      <c r="BH1489" s="1">
        <v>90</v>
      </c>
      <c r="BI1489" s="1" t="str">
        <f>"ITEM"&amp;BH1489&amp; BG1489 &amp;"="&amp; IF(TRIM($J1489)="","",$J1489)</f>
        <v>ITEM90#KBN3_15=</v>
      </c>
    </row>
    <row r="1490" spans="1:61" ht="9.75" hidden="1" customHeight="1">
      <c r="A1490" s="141"/>
      <c r="B1490" s="142"/>
      <c r="C1490" s="142"/>
      <c r="D1490" s="142"/>
      <c r="E1490" s="142"/>
      <c r="F1490" s="142"/>
      <c r="G1490" s="142"/>
      <c r="H1490" s="142"/>
      <c r="I1490" s="143"/>
      <c r="J1490" s="150"/>
      <c r="K1490" s="151"/>
      <c r="L1490" s="151"/>
      <c r="M1490" s="151"/>
      <c r="N1490" s="151"/>
      <c r="O1490" s="151"/>
      <c r="P1490" s="151"/>
      <c r="Q1490" s="151"/>
      <c r="R1490" s="151"/>
      <c r="S1490" s="151"/>
      <c r="T1490" s="151"/>
      <c r="U1490" s="151"/>
      <c r="V1490" s="151"/>
      <c r="W1490" s="151"/>
      <c r="X1490" s="151"/>
      <c r="Y1490" s="151"/>
      <c r="Z1490" s="151"/>
      <c r="AA1490" s="151"/>
      <c r="AB1490" s="151"/>
      <c r="AC1490" s="151"/>
      <c r="AD1490" s="151"/>
      <c r="AE1490" s="151"/>
      <c r="AF1490" s="151"/>
      <c r="AG1490" s="151"/>
      <c r="AH1490" s="151"/>
      <c r="AI1490" s="151"/>
      <c r="AJ1490" s="151"/>
      <c r="AK1490" s="151"/>
      <c r="AL1490" s="151"/>
      <c r="AM1490" s="152"/>
      <c r="BH1490" s="1" t="s">
        <v>28</v>
      </c>
    </row>
    <row r="1491" spans="1:61" ht="9.75" hidden="1" customHeight="1">
      <c r="A1491" s="123"/>
      <c r="B1491" s="124"/>
      <c r="C1491" s="124"/>
      <c r="D1491" s="124"/>
      <c r="E1491" s="124"/>
      <c r="F1491" s="124"/>
      <c r="G1491" s="124"/>
      <c r="H1491" s="124"/>
      <c r="I1491" s="125"/>
      <c r="J1491" s="137"/>
      <c r="K1491" s="128"/>
      <c r="L1491" s="128"/>
      <c r="M1491" s="128"/>
      <c r="N1491" s="128"/>
      <c r="O1491" s="128"/>
      <c r="P1491" s="128"/>
      <c r="Q1491" s="128"/>
      <c r="R1491" s="128"/>
      <c r="S1491" s="128"/>
      <c r="T1491" s="128"/>
      <c r="U1491" s="128"/>
      <c r="V1491" s="128"/>
      <c r="W1491" s="128"/>
      <c r="X1491" s="128"/>
      <c r="Y1491" s="128"/>
      <c r="Z1491" s="128"/>
      <c r="AA1491" s="128"/>
      <c r="AB1491" s="128"/>
      <c r="AC1491" s="128"/>
      <c r="AD1491" s="128"/>
      <c r="AE1491" s="128"/>
      <c r="AF1491" s="128"/>
      <c r="AG1491" s="128"/>
      <c r="AH1491" s="128"/>
      <c r="AI1491" s="128"/>
      <c r="AJ1491" s="128"/>
      <c r="AK1491" s="128"/>
      <c r="AL1491" s="128"/>
      <c r="AM1491" s="129"/>
      <c r="BH1491" s="1" t="s">
        <v>28</v>
      </c>
    </row>
    <row r="1492" spans="1:61" ht="9.75" hidden="1" customHeight="1">
      <c r="A1492" s="120" t="s">
        <v>325</v>
      </c>
      <c r="B1492" s="121"/>
      <c r="C1492" s="121"/>
      <c r="D1492" s="121"/>
      <c r="E1492" s="121"/>
      <c r="F1492" s="121"/>
      <c r="G1492" s="121"/>
      <c r="H1492" s="121"/>
      <c r="I1492" s="122"/>
      <c r="J1492" s="27"/>
      <c r="K1492" s="27"/>
      <c r="L1492" s="27"/>
      <c r="M1492" s="27"/>
      <c r="N1492" s="27"/>
      <c r="O1492" s="27"/>
      <c r="P1492" s="27"/>
      <c r="Q1492" s="27"/>
      <c r="R1492" s="27"/>
      <c r="S1492" s="27"/>
      <c r="T1492" s="27"/>
      <c r="U1492" s="27"/>
      <c r="V1492" s="27"/>
      <c r="W1492" s="27"/>
      <c r="X1492" s="27"/>
      <c r="Y1492" s="27"/>
      <c r="Z1492" s="27"/>
      <c r="AA1492" s="27"/>
      <c r="AB1492" s="27"/>
      <c r="AC1492" s="27"/>
      <c r="AD1492" s="27"/>
      <c r="AE1492" s="27"/>
      <c r="AF1492" s="27"/>
      <c r="AG1492" s="27"/>
      <c r="AH1492" s="27"/>
      <c r="AI1492" s="27"/>
      <c r="AJ1492" s="27"/>
      <c r="AK1492" s="27"/>
      <c r="AL1492" s="27"/>
      <c r="AM1492" s="27"/>
      <c r="BG1492" s="1" t="s">
        <v>364</v>
      </c>
      <c r="BH1492" s="1">
        <v>91</v>
      </c>
      <c r="BI1492" s="1" t="str">
        <f>"ITEM"&amp;BH1492&amp; BG1492 &amp;"="&amp; IF(TRIM($J1492)="","",$J1492)</f>
        <v>ITEM91#KBN3_15=</v>
      </c>
    </row>
    <row r="1493" spans="1:61" ht="9.75" hidden="1" customHeight="1">
      <c r="A1493" s="123"/>
      <c r="B1493" s="124"/>
      <c r="C1493" s="124"/>
      <c r="D1493" s="124"/>
      <c r="E1493" s="124"/>
      <c r="F1493" s="124"/>
      <c r="G1493" s="124"/>
      <c r="H1493" s="124"/>
      <c r="I1493" s="125"/>
      <c r="J1493" s="27"/>
      <c r="K1493" s="27"/>
      <c r="L1493" s="27"/>
      <c r="M1493" s="27"/>
      <c r="N1493" s="27"/>
      <c r="O1493" s="27"/>
      <c r="P1493" s="27"/>
      <c r="Q1493" s="27"/>
      <c r="R1493" s="27"/>
      <c r="S1493" s="27"/>
      <c r="T1493" s="27"/>
      <c r="U1493" s="27"/>
      <c r="V1493" s="27"/>
      <c r="W1493" s="27"/>
      <c r="X1493" s="27"/>
      <c r="Y1493" s="27"/>
      <c r="Z1493" s="27"/>
      <c r="AA1493" s="27"/>
      <c r="AB1493" s="27"/>
      <c r="AC1493" s="27"/>
      <c r="AD1493" s="27"/>
      <c r="AE1493" s="27"/>
      <c r="AF1493" s="27"/>
      <c r="AG1493" s="27"/>
      <c r="AH1493" s="27"/>
      <c r="AI1493" s="27"/>
      <c r="AJ1493" s="27"/>
      <c r="AK1493" s="27"/>
      <c r="AL1493" s="27"/>
      <c r="AM1493" s="27"/>
    </row>
    <row r="1494" spans="1:61" ht="9.75" hidden="1" customHeight="1">
      <c r="A1494" s="120" t="s">
        <v>326</v>
      </c>
      <c r="B1494" s="121"/>
      <c r="C1494" s="121"/>
      <c r="D1494" s="121"/>
      <c r="E1494" s="121"/>
      <c r="F1494" s="121"/>
      <c r="G1494" s="121"/>
      <c r="H1494" s="121"/>
      <c r="I1494" s="122"/>
      <c r="J1494" s="158"/>
      <c r="K1494" s="154"/>
      <c r="L1494" s="154"/>
      <c r="M1494" s="154"/>
      <c r="N1494" s="154"/>
      <c r="O1494" s="154"/>
      <c r="P1494" s="154"/>
      <c r="Q1494" s="154"/>
      <c r="R1494" s="154"/>
      <c r="S1494" s="154"/>
      <c r="T1494" s="154"/>
      <c r="U1494" s="154"/>
      <c r="V1494" s="154" t="s">
        <v>36</v>
      </c>
      <c r="W1494" s="154"/>
      <c r="X1494" s="154"/>
      <c r="Y1494" s="154"/>
      <c r="Z1494" s="154"/>
      <c r="AA1494" s="154"/>
      <c r="AB1494" s="154"/>
      <c r="AC1494" s="154"/>
      <c r="AD1494" s="154"/>
      <c r="AE1494" s="154"/>
      <c r="AF1494" s="154"/>
      <c r="AG1494" s="154"/>
      <c r="AH1494" s="154"/>
      <c r="AI1494" s="154"/>
      <c r="AJ1494" s="154"/>
      <c r="AK1494" s="154"/>
      <c r="AL1494" s="154"/>
      <c r="AM1494" s="155"/>
      <c r="BE1494" s="1" t="str">
        <f ca="1">MID(CELL("address",$CB$2),2,2)</f>
        <v>CB</v>
      </c>
      <c r="BF1494" s="1" t="str">
        <f>IF(TRIM($K1496)="","",IF(ISERROR(MATCH($K1496,$CB$3:$CB$7,0)),"INPUT_ERROR",MATCH($K1496,$CB$3:$CB$7,0)))</f>
        <v/>
      </c>
      <c r="BG1494" s="1" t="s">
        <v>364</v>
      </c>
      <c r="BH1494" s="1">
        <v>92</v>
      </c>
      <c r="BI1494" s="1" t="str">
        <f>"ITEM"&amp;BH1494&amp; BG1494 &amp;"="&amp; BF1494</f>
        <v>ITEM92#KBN3_15=</v>
      </c>
    </row>
    <row r="1495" spans="1:61" ht="9.75" hidden="1" customHeight="1">
      <c r="A1495" s="141"/>
      <c r="B1495" s="142"/>
      <c r="C1495" s="142"/>
      <c r="D1495" s="142"/>
      <c r="E1495" s="142"/>
      <c r="F1495" s="142"/>
      <c r="G1495" s="142"/>
      <c r="H1495" s="142"/>
      <c r="I1495" s="143"/>
      <c r="J1495" s="189"/>
      <c r="K1495" s="82"/>
      <c r="L1495" s="82"/>
      <c r="M1495" s="82"/>
      <c r="N1495" s="82"/>
      <c r="O1495" s="82"/>
      <c r="P1495" s="82"/>
      <c r="Q1495" s="82"/>
      <c r="R1495" s="82"/>
      <c r="S1495" s="82"/>
      <c r="T1495" s="82"/>
      <c r="U1495" s="82"/>
      <c r="V1495" s="82" t="s">
        <v>163</v>
      </c>
      <c r="W1495" s="82"/>
      <c r="X1495" s="82"/>
      <c r="Y1495" s="82"/>
      <c r="Z1495" s="82"/>
      <c r="AA1495" s="82"/>
      <c r="AB1495" s="82"/>
      <c r="AC1495" s="82"/>
      <c r="AD1495" s="82"/>
      <c r="AE1495" s="82"/>
      <c r="AF1495" s="82"/>
      <c r="AG1495" s="82"/>
      <c r="AH1495" s="82"/>
      <c r="AI1495" s="82"/>
      <c r="AJ1495" s="82"/>
      <c r="AK1495" s="82"/>
      <c r="AL1495" s="82"/>
      <c r="AM1495" s="138"/>
      <c r="BH1495" s="1" t="s">
        <v>28</v>
      </c>
    </row>
    <row r="1496" spans="1:61" ht="9.75" hidden="1" customHeight="1">
      <c r="A1496" s="141"/>
      <c r="B1496" s="142"/>
      <c r="C1496" s="142"/>
      <c r="D1496" s="142"/>
      <c r="E1496" s="142"/>
      <c r="F1496" s="142"/>
      <c r="G1496" s="142"/>
      <c r="H1496" s="142"/>
      <c r="I1496" s="143"/>
      <c r="J1496" s="144" t="s">
        <v>37</v>
      </c>
      <c r="K1496" s="145"/>
      <c r="L1496" s="145"/>
      <c r="M1496" s="145"/>
      <c r="N1496" s="145"/>
      <c r="O1496" s="145"/>
      <c r="P1496" s="145"/>
      <c r="Q1496" s="145"/>
      <c r="R1496" s="145"/>
      <c r="S1496" s="145"/>
      <c r="T1496" s="82" t="s">
        <v>38</v>
      </c>
      <c r="U1496" s="82"/>
      <c r="V1496" s="82" t="s">
        <v>253</v>
      </c>
      <c r="W1496" s="82"/>
      <c r="X1496" s="82"/>
      <c r="Y1496" s="82"/>
      <c r="Z1496" s="82"/>
      <c r="AA1496" s="82"/>
      <c r="AB1496" s="82"/>
      <c r="AC1496" s="82"/>
      <c r="AD1496" s="82"/>
      <c r="AE1496" s="82"/>
      <c r="AF1496" s="82"/>
      <c r="AG1496" s="82"/>
      <c r="AH1496" s="82"/>
      <c r="AI1496" s="82"/>
      <c r="AJ1496" s="82"/>
      <c r="AK1496" s="82"/>
      <c r="AL1496" s="82"/>
      <c r="AM1496" s="138"/>
      <c r="BH1496" s="1" t="s">
        <v>28</v>
      </c>
    </row>
    <row r="1497" spans="1:61" ht="9.75" hidden="1" customHeight="1">
      <c r="A1497" s="141"/>
      <c r="B1497" s="142"/>
      <c r="C1497" s="142"/>
      <c r="D1497" s="142"/>
      <c r="E1497" s="142"/>
      <c r="F1497" s="142"/>
      <c r="G1497" s="142"/>
      <c r="H1497" s="142"/>
      <c r="I1497" s="143"/>
      <c r="J1497" s="144"/>
      <c r="K1497" s="145"/>
      <c r="L1497" s="145"/>
      <c r="M1497" s="145"/>
      <c r="N1497" s="145"/>
      <c r="O1497" s="145"/>
      <c r="P1497" s="145"/>
      <c r="Q1497" s="145"/>
      <c r="R1497" s="145"/>
      <c r="S1497" s="145"/>
      <c r="T1497" s="82"/>
      <c r="U1497" s="82"/>
      <c r="V1497" s="82" t="s">
        <v>327</v>
      </c>
      <c r="W1497" s="82"/>
      <c r="X1497" s="82"/>
      <c r="Y1497" s="82"/>
      <c r="Z1497" s="82"/>
      <c r="AA1497" s="82"/>
      <c r="AB1497" s="82"/>
      <c r="AC1497" s="82"/>
      <c r="AD1497" s="82"/>
      <c r="AE1497" s="82"/>
      <c r="AF1497" s="82"/>
      <c r="AG1497" s="82"/>
      <c r="AH1497" s="82"/>
      <c r="AI1497" s="82"/>
      <c r="AJ1497" s="82"/>
      <c r="AK1497" s="82"/>
      <c r="AL1497" s="82"/>
      <c r="AM1497" s="138"/>
      <c r="BH1497" s="1" t="s">
        <v>28</v>
      </c>
    </row>
    <row r="1498" spans="1:61" ht="9.75" hidden="1" customHeight="1">
      <c r="A1498" s="141"/>
      <c r="B1498" s="142"/>
      <c r="C1498" s="142"/>
      <c r="D1498" s="142"/>
      <c r="E1498" s="142"/>
      <c r="F1498" s="142"/>
      <c r="G1498" s="142"/>
      <c r="H1498" s="142"/>
      <c r="I1498" s="143"/>
      <c r="J1498" s="189"/>
      <c r="K1498" s="82"/>
      <c r="L1498" s="82"/>
      <c r="M1498" s="82"/>
      <c r="N1498" s="82"/>
      <c r="O1498" s="82"/>
      <c r="P1498" s="82"/>
      <c r="Q1498" s="82"/>
      <c r="R1498" s="82"/>
      <c r="S1498" s="82"/>
      <c r="T1498" s="82"/>
      <c r="U1498" s="82"/>
      <c r="V1498" s="82" t="s">
        <v>166</v>
      </c>
      <c r="W1498" s="82"/>
      <c r="X1498" s="82"/>
      <c r="Y1498" s="82"/>
      <c r="Z1498" s="82"/>
      <c r="AA1498" s="82"/>
      <c r="AB1498" s="82"/>
      <c r="AC1498" s="82"/>
      <c r="AD1498" s="82"/>
      <c r="AE1498" s="82"/>
      <c r="AF1498" s="82"/>
      <c r="AG1498" s="82"/>
      <c r="AH1498" s="82"/>
      <c r="AI1498" s="82"/>
      <c r="AJ1498" s="82"/>
      <c r="AK1498" s="82"/>
      <c r="AL1498" s="82"/>
      <c r="AM1498" s="138"/>
      <c r="BH1498" s="1" t="s">
        <v>28</v>
      </c>
    </row>
    <row r="1499" spans="1:61" ht="9.75" hidden="1" customHeight="1">
      <c r="A1499" s="123"/>
      <c r="B1499" s="124"/>
      <c r="C1499" s="124"/>
      <c r="D1499" s="124"/>
      <c r="E1499" s="124"/>
      <c r="F1499" s="124"/>
      <c r="G1499" s="124"/>
      <c r="H1499" s="124"/>
      <c r="I1499" s="125"/>
      <c r="J1499" s="157"/>
      <c r="K1499" s="98"/>
      <c r="L1499" s="98"/>
      <c r="M1499" s="98"/>
      <c r="N1499" s="98"/>
      <c r="O1499" s="98"/>
      <c r="P1499" s="98"/>
      <c r="Q1499" s="98"/>
      <c r="R1499" s="98"/>
      <c r="S1499" s="98"/>
      <c r="T1499" s="98"/>
      <c r="U1499" s="98"/>
      <c r="V1499" s="98" t="s">
        <v>256</v>
      </c>
      <c r="W1499" s="98"/>
      <c r="X1499" s="98"/>
      <c r="Y1499" s="98"/>
      <c r="Z1499" s="98"/>
      <c r="AA1499" s="98"/>
      <c r="AB1499" s="98"/>
      <c r="AC1499" s="98"/>
      <c r="AD1499" s="98"/>
      <c r="AE1499" s="98"/>
      <c r="AF1499" s="98"/>
      <c r="AG1499" s="98"/>
      <c r="AH1499" s="98"/>
      <c r="AI1499" s="98"/>
      <c r="AJ1499" s="98"/>
      <c r="AK1499" s="98"/>
      <c r="AL1499" s="98"/>
      <c r="AM1499" s="156"/>
      <c r="BH1499" s="1" t="s">
        <v>28</v>
      </c>
    </row>
    <row r="1500" spans="1:61" ht="9.75" hidden="1" customHeight="1">
      <c r="A1500" s="120" t="s">
        <v>328</v>
      </c>
      <c r="B1500" s="121"/>
      <c r="C1500" s="121"/>
      <c r="D1500" s="121"/>
      <c r="E1500" s="121"/>
      <c r="F1500" s="121"/>
      <c r="G1500" s="121"/>
      <c r="H1500" s="121"/>
      <c r="I1500" s="122"/>
      <c r="J1500" s="136"/>
      <c r="K1500" s="126"/>
      <c r="L1500" s="126"/>
      <c r="M1500" s="126"/>
      <c r="N1500" s="126"/>
      <c r="O1500" s="126"/>
      <c r="P1500" s="126"/>
      <c r="Q1500" s="126"/>
      <c r="R1500" s="126"/>
      <c r="S1500" s="126"/>
      <c r="T1500" s="126"/>
      <c r="U1500" s="126"/>
      <c r="V1500" s="126"/>
      <c r="W1500" s="126"/>
      <c r="X1500" s="126"/>
      <c r="Y1500" s="126"/>
      <c r="Z1500" s="126"/>
      <c r="AA1500" s="126"/>
      <c r="AB1500" s="126"/>
      <c r="AC1500" s="126"/>
      <c r="AD1500" s="126"/>
      <c r="AE1500" s="126"/>
      <c r="AF1500" s="126"/>
      <c r="AG1500" s="126"/>
      <c r="AH1500" s="126"/>
      <c r="AI1500" s="126"/>
      <c r="AJ1500" s="126"/>
      <c r="AK1500" s="126"/>
      <c r="AL1500" s="126"/>
      <c r="AM1500" s="127"/>
      <c r="BG1500" s="1" t="s">
        <v>364</v>
      </c>
      <c r="BH1500" s="1">
        <v>93</v>
      </c>
      <c r="BI1500" s="1" t="str">
        <f>"ITEM"&amp;BH1500&amp; BG1500 &amp;"="&amp; IF(TRIM($J1500)="","",$J1500)</f>
        <v>ITEM93#KBN3_15=</v>
      </c>
    </row>
    <row r="1501" spans="1:61" ht="9.75" hidden="1" customHeight="1">
      <c r="A1501" s="141"/>
      <c r="B1501" s="142"/>
      <c r="C1501" s="142"/>
      <c r="D1501" s="142"/>
      <c r="E1501" s="142"/>
      <c r="F1501" s="142"/>
      <c r="G1501" s="142"/>
      <c r="H1501" s="142"/>
      <c r="I1501" s="143"/>
      <c r="J1501" s="150"/>
      <c r="K1501" s="151"/>
      <c r="L1501" s="151"/>
      <c r="M1501" s="151"/>
      <c r="N1501" s="151"/>
      <c r="O1501" s="151"/>
      <c r="P1501" s="151"/>
      <c r="Q1501" s="151"/>
      <c r="R1501" s="151"/>
      <c r="S1501" s="151"/>
      <c r="T1501" s="151"/>
      <c r="U1501" s="151"/>
      <c r="V1501" s="151"/>
      <c r="W1501" s="151"/>
      <c r="X1501" s="151"/>
      <c r="Y1501" s="151"/>
      <c r="Z1501" s="151"/>
      <c r="AA1501" s="151"/>
      <c r="AB1501" s="151"/>
      <c r="AC1501" s="151"/>
      <c r="AD1501" s="151"/>
      <c r="AE1501" s="151"/>
      <c r="AF1501" s="151"/>
      <c r="AG1501" s="151"/>
      <c r="AH1501" s="151"/>
      <c r="AI1501" s="151"/>
      <c r="AJ1501" s="151"/>
      <c r="AK1501" s="151"/>
      <c r="AL1501" s="151"/>
      <c r="AM1501" s="152"/>
    </row>
    <row r="1502" spans="1:61" ht="9.75" hidden="1" customHeight="1">
      <c r="A1502" s="123"/>
      <c r="B1502" s="124"/>
      <c r="C1502" s="124"/>
      <c r="D1502" s="124"/>
      <c r="E1502" s="124"/>
      <c r="F1502" s="124"/>
      <c r="G1502" s="124"/>
      <c r="H1502" s="124"/>
      <c r="I1502" s="125"/>
      <c r="J1502" s="150"/>
      <c r="K1502" s="151"/>
      <c r="L1502" s="151"/>
      <c r="M1502" s="151"/>
      <c r="N1502" s="151"/>
      <c r="O1502" s="151"/>
      <c r="P1502" s="151"/>
      <c r="Q1502" s="151"/>
      <c r="R1502" s="151"/>
      <c r="S1502" s="151"/>
      <c r="T1502" s="151"/>
      <c r="U1502" s="151"/>
      <c r="V1502" s="151"/>
      <c r="W1502" s="151"/>
      <c r="X1502" s="151"/>
      <c r="Y1502" s="151"/>
      <c r="Z1502" s="151"/>
      <c r="AA1502" s="151"/>
      <c r="AB1502" s="151"/>
      <c r="AC1502" s="151"/>
      <c r="AD1502" s="151"/>
      <c r="AE1502" s="151"/>
      <c r="AF1502" s="151"/>
      <c r="AG1502" s="151"/>
      <c r="AH1502" s="151"/>
      <c r="AI1502" s="151"/>
      <c r="AJ1502" s="151"/>
      <c r="AK1502" s="151"/>
      <c r="AL1502" s="151"/>
      <c r="AM1502" s="152"/>
    </row>
    <row r="1503" spans="1:61" ht="9.75" hidden="1" customHeight="1">
      <c r="A1503" s="120" t="s">
        <v>329</v>
      </c>
      <c r="B1503" s="121"/>
      <c r="C1503" s="121"/>
      <c r="D1503" s="121"/>
      <c r="E1503" s="121"/>
      <c r="F1503" s="121"/>
      <c r="G1503" s="121"/>
      <c r="H1503" s="121"/>
      <c r="I1503" s="122"/>
      <c r="J1503" s="216" t="s">
        <v>37</v>
      </c>
      <c r="K1503" s="217"/>
      <c r="L1503" s="154" t="s">
        <v>53</v>
      </c>
      <c r="M1503" s="154"/>
      <c r="N1503" s="154"/>
      <c r="O1503" s="154"/>
      <c r="P1503" s="154"/>
      <c r="Q1503" s="154"/>
      <c r="R1503" s="154"/>
      <c r="S1503" s="154"/>
      <c r="T1503" s="154"/>
      <c r="U1503" s="154"/>
      <c r="V1503" s="154"/>
      <c r="W1503" s="154"/>
      <c r="X1503" s="221" t="s">
        <v>37</v>
      </c>
      <c r="Y1503" s="217"/>
      <c r="Z1503" s="154" t="s">
        <v>330</v>
      </c>
      <c r="AA1503" s="154"/>
      <c r="AB1503" s="154"/>
      <c r="AC1503" s="154"/>
      <c r="AD1503" s="154"/>
      <c r="AE1503" s="154"/>
      <c r="AF1503" s="154"/>
      <c r="AG1503" s="154"/>
      <c r="AH1503" s="154"/>
      <c r="AI1503" s="154"/>
      <c r="AJ1503" s="154"/>
      <c r="AK1503" s="154"/>
      <c r="AL1503" s="154"/>
      <c r="AM1503" s="155"/>
      <c r="BF1503" s="1" t="b">
        <f>IF($K1503="○",TRUE,IF($K1503="",FALSE,"INPUT_ERROR"))</f>
        <v>0</v>
      </c>
      <c r="BG1503" s="1" t="s">
        <v>364</v>
      </c>
      <c r="BH1503" s="1">
        <v>94</v>
      </c>
      <c r="BI1503" s="1" t="str">
        <f t="shared" ref="BI1503:BI1509" si="36">"ITEM"&amp;BH1503&amp; BG1503 &amp;"="&amp; BF1503</f>
        <v>ITEM94#KBN3_15=FALSE</v>
      </c>
    </row>
    <row r="1504" spans="1:61" ht="9.75" hidden="1" customHeight="1">
      <c r="A1504" s="141"/>
      <c r="B1504" s="142"/>
      <c r="C1504" s="142"/>
      <c r="D1504" s="142"/>
      <c r="E1504" s="142"/>
      <c r="F1504" s="142"/>
      <c r="G1504" s="142"/>
      <c r="H1504" s="142"/>
      <c r="I1504" s="143"/>
      <c r="J1504" s="144"/>
      <c r="K1504" s="159"/>
      <c r="L1504" s="82"/>
      <c r="M1504" s="82"/>
      <c r="N1504" s="82"/>
      <c r="O1504" s="82"/>
      <c r="P1504" s="82"/>
      <c r="Q1504" s="82"/>
      <c r="R1504" s="82"/>
      <c r="S1504" s="82"/>
      <c r="T1504" s="82"/>
      <c r="U1504" s="82"/>
      <c r="V1504" s="82"/>
      <c r="W1504" s="82"/>
      <c r="X1504" s="160"/>
      <c r="Y1504" s="159"/>
      <c r="Z1504" s="82"/>
      <c r="AA1504" s="82"/>
      <c r="AB1504" s="82"/>
      <c r="AC1504" s="82"/>
      <c r="AD1504" s="82"/>
      <c r="AE1504" s="82"/>
      <c r="AF1504" s="82"/>
      <c r="AG1504" s="82"/>
      <c r="AH1504" s="82"/>
      <c r="AI1504" s="82"/>
      <c r="AJ1504" s="82"/>
      <c r="AK1504" s="82"/>
      <c r="AL1504" s="82"/>
      <c r="AM1504" s="138"/>
      <c r="BF1504" s="1" t="b">
        <f>IF($Y1503="○",TRUE,IF($Y1503="",FALSE,"INPUT_ERROR"))</f>
        <v>0</v>
      </c>
      <c r="BG1504" s="1" t="s">
        <v>364</v>
      </c>
      <c r="BH1504" s="1">
        <v>95</v>
      </c>
      <c r="BI1504" s="1" t="str">
        <f t="shared" si="36"/>
        <v>ITEM95#KBN3_15=FALSE</v>
      </c>
    </row>
    <row r="1505" spans="1:61" ht="9.75" hidden="1" customHeight="1">
      <c r="A1505" s="141"/>
      <c r="B1505" s="142"/>
      <c r="C1505" s="142"/>
      <c r="D1505" s="142"/>
      <c r="E1505" s="142"/>
      <c r="F1505" s="142"/>
      <c r="G1505" s="142"/>
      <c r="H1505" s="142"/>
      <c r="I1505" s="143"/>
      <c r="J1505" s="144" t="s">
        <v>37</v>
      </c>
      <c r="K1505" s="159"/>
      <c r="L1505" s="82" t="s">
        <v>331</v>
      </c>
      <c r="M1505" s="82"/>
      <c r="N1505" s="82"/>
      <c r="O1505" s="82"/>
      <c r="P1505" s="82"/>
      <c r="Q1505" s="82"/>
      <c r="R1505" s="82"/>
      <c r="S1505" s="82"/>
      <c r="T1505" s="82"/>
      <c r="U1505" s="82"/>
      <c r="V1505" s="82"/>
      <c r="W1505" s="82"/>
      <c r="X1505" s="160" t="s">
        <v>37</v>
      </c>
      <c r="Y1505" s="159"/>
      <c r="Z1505" s="82" t="s">
        <v>264</v>
      </c>
      <c r="AA1505" s="82"/>
      <c r="AB1505" s="82"/>
      <c r="AC1505" s="82"/>
      <c r="AD1505" s="82"/>
      <c r="AE1505" s="82"/>
      <c r="AF1505" s="82"/>
      <c r="AG1505" s="82"/>
      <c r="AH1505" s="82"/>
      <c r="AI1505" s="82"/>
      <c r="AJ1505" s="82"/>
      <c r="AK1505" s="82"/>
      <c r="AL1505" s="82"/>
      <c r="AM1505" s="138"/>
      <c r="BF1505" s="1" t="b">
        <f>IF($K1505="○",TRUE,IF($K1505="",FALSE,"INPUT_ERROR"))</f>
        <v>0</v>
      </c>
      <c r="BG1505" s="1" t="s">
        <v>364</v>
      </c>
      <c r="BH1505" s="1">
        <v>96</v>
      </c>
      <c r="BI1505" s="1" t="str">
        <f t="shared" si="36"/>
        <v>ITEM96#KBN3_15=FALSE</v>
      </c>
    </row>
    <row r="1506" spans="1:61" ht="9.75" hidden="1" customHeight="1">
      <c r="A1506" s="141"/>
      <c r="B1506" s="142"/>
      <c r="C1506" s="142"/>
      <c r="D1506" s="142"/>
      <c r="E1506" s="142"/>
      <c r="F1506" s="142"/>
      <c r="G1506" s="142"/>
      <c r="H1506" s="142"/>
      <c r="I1506" s="143"/>
      <c r="J1506" s="144"/>
      <c r="K1506" s="159"/>
      <c r="L1506" s="82"/>
      <c r="M1506" s="82"/>
      <c r="N1506" s="82"/>
      <c r="O1506" s="82"/>
      <c r="P1506" s="82"/>
      <c r="Q1506" s="82"/>
      <c r="R1506" s="82"/>
      <c r="S1506" s="82"/>
      <c r="T1506" s="82"/>
      <c r="U1506" s="82"/>
      <c r="V1506" s="82"/>
      <c r="W1506" s="82"/>
      <c r="X1506" s="160"/>
      <c r="Y1506" s="159"/>
      <c r="Z1506" s="82"/>
      <c r="AA1506" s="82"/>
      <c r="AB1506" s="82"/>
      <c r="AC1506" s="82"/>
      <c r="AD1506" s="82"/>
      <c r="AE1506" s="82"/>
      <c r="AF1506" s="82"/>
      <c r="AG1506" s="82"/>
      <c r="AH1506" s="82"/>
      <c r="AI1506" s="82"/>
      <c r="AJ1506" s="82"/>
      <c r="AK1506" s="82"/>
      <c r="AL1506" s="82"/>
      <c r="AM1506" s="138"/>
      <c r="BF1506" s="1" t="b">
        <f>IF($Y1505="○",TRUE,IF($Y1505="",FALSE,"INPUT_ERROR"))</f>
        <v>0</v>
      </c>
      <c r="BG1506" s="1" t="s">
        <v>364</v>
      </c>
      <c r="BH1506" s="1">
        <v>97</v>
      </c>
      <c r="BI1506" s="1" t="str">
        <f t="shared" si="36"/>
        <v>ITEM97#KBN3_15=FALSE</v>
      </c>
    </row>
    <row r="1507" spans="1:61" ht="9.75" hidden="1" customHeight="1">
      <c r="A1507" s="141"/>
      <c r="B1507" s="142"/>
      <c r="C1507" s="142"/>
      <c r="D1507" s="142"/>
      <c r="E1507" s="142"/>
      <c r="F1507" s="142"/>
      <c r="G1507" s="142"/>
      <c r="H1507" s="142"/>
      <c r="I1507" s="143"/>
      <c r="J1507" s="144" t="s">
        <v>37</v>
      </c>
      <c r="K1507" s="159"/>
      <c r="L1507" s="82" t="s">
        <v>214</v>
      </c>
      <c r="M1507" s="82"/>
      <c r="N1507" s="82"/>
      <c r="O1507" s="82"/>
      <c r="P1507" s="82"/>
      <c r="Q1507" s="82"/>
      <c r="R1507" s="82"/>
      <c r="S1507" s="82"/>
      <c r="T1507" s="82"/>
      <c r="U1507" s="82"/>
      <c r="V1507" s="82"/>
      <c r="W1507" s="82"/>
      <c r="X1507" s="160" t="s">
        <v>37</v>
      </c>
      <c r="Y1507" s="159"/>
      <c r="Z1507" s="82" t="s">
        <v>332</v>
      </c>
      <c r="AA1507" s="82"/>
      <c r="AB1507" s="82"/>
      <c r="AC1507" s="82"/>
      <c r="AD1507" s="82"/>
      <c r="AE1507" s="82"/>
      <c r="AF1507" s="82"/>
      <c r="AG1507" s="82"/>
      <c r="AH1507" s="82"/>
      <c r="AI1507" s="82"/>
      <c r="AJ1507" s="82"/>
      <c r="AK1507" s="82"/>
      <c r="AL1507" s="82"/>
      <c r="AM1507" s="138"/>
      <c r="BF1507" s="1" t="b">
        <f>IF($K1507="○",TRUE,IF($K1507="",FALSE,"INPUT_ERROR"))</f>
        <v>0</v>
      </c>
      <c r="BG1507" s="1" t="s">
        <v>364</v>
      </c>
      <c r="BH1507" s="1">
        <v>98</v>
      </c>
      <c r="BI1507" s="1" t="str">
        <f t="shared" si="36"/>
        <v>ITEM98#KBN3_15=FALSE</v>
      </c>
    </row>
    <row r="1508" spans="1:61" ht="9.75" hidden="1" customHeight="1">
      <c r="A1508" s="141"/>
      <c r="B1508" s="142"/>
      <c r="C1508" s="142"/>
      <c r="D1508" s="142"/>
      <c r="E1508" s="142"/>
      <c r="F1508" s="142"/>
      <c r="G1508" s="142"/>
      <c r="H1508" s="142"/>
      <c r="I1508" s="143"/>
      <c r="J1508" s="144"/>
      <c r="K1508" s="159"/>
      <c r="L1508" s="82"/>
      <c r="M1508" s="82"/>
      <c r="N1508" s="82"/>
      <c r="O1508" s="82"/>
      <c r="P1508" s="82"/>
      <c r="Q1508" s="82"/>
      <c r="R1508" s="82"/>
      <c r="S1508" s="82"/>
      <c r="T1508" s="82"/>
      <c r="U1508" s="82"/>
      <c r="V1508" s="82"/>
      <c r="W1508" s="82"/>
      <c r="X1508" s="160"/>
      <c r="Y1508" s="159"/>
      <c r="Z1508" s="82"/>
      <c r="AA1508" s="82"/>
      <c r="AB1508" s="82"/>
      <c r="AC1508" s="82"/>
      <c r="AD1508" s="82"/>
      <c r="AE1508" s="82"/>
      <c r="AF1508" s="82"/>
      <c r="AG1508" s="82"/>
      <c r="AH1508" s="82"/>
      <c r="AI1508" s="82"/>
      <c r="AJ1508" s="82"/>
      <c r="AK1508" s="82"/>
      <c r="AL1508" s="82"/>
      <c r="AM1508" s="138"/>
      <c r="BF1508" s="1" t="b">
        <f>IF($Y1507="○",TRUE,IF($Y1507="",FALSE,"INPUT_ERROR"))</f>
        <v>0</v>
      </c>
      <c r="BG1508" s="1" t="s">
        <v>364</v>
      </c>
      <c r="BH1508" s="1">
        <v>99</v>
      </c>
      <c r="BI1508" s="1" t="str">
        <f t="shared" si="36"/>
        <v>ITEM99#KBN3_15=FALSE</v>
      </c>
    </row>
    <row r="1509" spans="1:61" ht="9.75" hidden="1" customHeight="1">
      <c r="A1509" s="141"/>
      <c r="B1509" s="142"/>
      <c r="C1509" s="142"/>
      <c r="D1509" s="142"/>
      <c r="E1509" s="142"/>
      <c r="F1509" s="142"/>
      <c r="G1509" s="142"/>
      <c r="H1509" s="142"/>
      <c r="I1509" s="143"/>
      <c r="J1509" s="144" t="s">
        <v>37</v>
      </c>
      <c r="K1509" s="159"/>
      <c r="L1509" s="82" t="s">
        <v>59</v>
      </c>
      <c r="M1509" s="82"/>
      <c r="N1509" s="82"/>
      <c r="O1509" s="160" t="s">
        <v>60</v>
      </c>
      <c r="P1509" s="151"/>
      <c r="Q1509" s="151"/>
      <c r="R1509" s="151"/>
      <c r="S1509" s="151"/>
      <c r="T1509" s="151"/>
      <c r="U1509" s="151"/>
      <c r="V1509" s="151"/>
      <c r="W1509" s="151"/>
      <c r="X1509" s="151"/>
      <c r="Y1509" s="151"/>
      <c r="Z1509" s="151"/>
      <c r="AA1509" s="151"/>
      <c r="AB1509" s="151"/>
      <c r="AC1509" s="151"/>
      <c r="AD1509" s="151"/>
      <c r="AE1509" s="151"/>
      <c r="AF1509" s="151"/>
      <c r="AG1509" s="151"/>
      <c r="AH1509" s="151"/>
      <c r="AI1509" s="151"/>
      <c r="AJ1509" s="151"/>
      <c r="AK1509" s="151"/>
      <c r="AL1509" s="82" t="s">
        <v>198</v>
      </c>
      <c r="AM1509" s="138"/>
      <c r="BF1509" s="1" t="b">
        <f>IF($K1509="○",TRUE,IF($K1509="",FALSE,"INPUT_ERROR"))</f>
        <v>0</v>
      </c>
      <c r="BG1509" s="1" t="s">
        <v>364</v>
      </c>
      <c r="BH1509" s="1">
        <v>100</v>
      </c>
      <c r="BI1509" s="1" t="str">
        <f t="shared" si="36"/>
        <v>ITEM100#KBN3_15=FALSE</v>
      </c>
    </row>
    <row r="1510" spans="1:61" ht="9.75" hidden="1" customHeight="1">
      <c r="A1510" s="141"/>
      <c r="B1510" s="142"/>
      <c r="C1510" s="142"/>
      <c r="D1510" s="142"/>
      <c r="E1510" s="142"/>
      <c r="F1510" s="142"/>
      <c r="G1510" s="142"/>
      <c r="H1510" s="142"/>
      <c r="I1510" s="143"/>
      <c r="J1510" s="161"/>
      <c r="K1510" s="162"/>
      <c r="L1510" s="98"/>
      <c r="M1510" s="98"/>
      <c r="N1510" s="98"/>
      <c r="O1510" s="163"/>
      <c r="P1510" s="128"/>
      <c r="Q1510" s="128"/>
      <c r="R1510" s="128"/>
      <c r="S1510" s="128"/>
      <c r="T1510" s="128"/>
      <c r="U1510" s="128"/>
      <c r="V1510" s="128"/>
      <c r="W1510" s="128"/>
      <c r="X1510" s="128"/>
      <c r="Y1510" s="128"/>
      <c r="Z1510" s="128"/>
      <c r="AA1510" s="128"/>
      <c r="AB1510" s="128"/>
      <c r="AC1510" s="128"/>
      <c r="AD1510" s="128"/>
      <c r="AE1510" s="128"/>
      <c r="AF1510" s="128"/>
      <c r="AG1510" s="128"/>
      <c r="AH1510" s="128"/>
      <c r="AI1510" s="128"/>
      <c r="AJ1510" s="128"/>
      <c r="AK1510" s="128"/>
      <c r="AL1510" s="98"/>
      <c r="AM1510" s="156"/>
      <c r="BG1510" s="1" t="s">
        <v>364</v>
      </c>
      <c r="BH1510" s="1">
        <v>101</v>
      </c>
      <c r="BI1510" s="1" t="str">
        <f>"ITEM"&amp;BH1510&amp; BG1510 &amp;"="&amp;IF(TRIM($P1509)="","",$P1509)</f>
        <v>ITEM101#KBN3_15=</v>
      </c>
    </row>
    <row r="1511" spans="1:61" ht="9.75" hidden="1" customHeight="1">
      <c r="A1511" s="120" t="s">
        <v>333</v>
      </c>
      <c r="B1511" s="121"/>
      <c r="C1511" s="121"/>
      <c r="D1511" s="121"/>
      <c r="E1511" s="121"/>
      <c r="F1511" s="121"/>
      <c r="G1511" s="121"/>
      <c r="H1511" s="121"/>
      <c r="I1511" s="122"/>
      <c r="J1511" s="260"/>
      <c r="K1511" s="260"/>
      <c r="L1511" s="260"/>
      <c r="M1511" s="260"/>
      <c r="N1511" s="260"/>
      <c r="O1511" s="260"/>
      <c r="P1511" s="260"/>
      <c r="Q1511" s="260"/>
      <c r="R1511" s="260"/>
      <c r="S1511" s="260"/>
      <c r="T1511" s="260"/>
      <c r="U1511" s="260"/>
      <c r="V1511" s="260"/>
      <c r="W1511" s="260"/>
      <c r="X1511" s="260"/>
      <c r="Y1511" s="260"/>
      <c r="Z1511" s="260"/>
      <c r="AA1511" s="260"/>
      <c r="AB1511" s="260"/>
      <c r="AC1511" s="260"/>
      <c r="AD1511" s="260"/>
      <c r="AE1511" s="260"/>
      <c r="AF1511" s="260"/>
      <c r="AG1511" s="260"/>
      <c r="AH1511" s="260"/>
      <c r="AI1511" s="260"/>
      <c r="AJ1511" s="260"/>
      <c r="AK1511" s="260"/>
      <c r="AL1511" s="260"/>
      <c r="AM1511" s="260"/>
      <c r="BG1511" s="1" t="s">
        <v>364</v>
      </c>
      <c r="BH1511" s="1">
        <v>102</v>
      </c>
      <c r="BI1511" s="1" t="str">
        <f>"ITEM"&amp;BH1511&amp; BG1511 &amp;"="&amp; IF(TRIM($J1511)="","",$J1511)</f>
        <v>ITEM102#KBN3_15=</v>
      </c>
    </row>
    <row r="1512" spans="1:61" ht="9.75" hidden="1" customHeight="1">
      <c r="A1512" s="141"/>
      <c r="B1512" s="142"/>
      <c r="C1512" s="142"/>
      <c r="D1512" s="142"/>
      <c r="E1512" s="142"/>
      <c r="F1512" s="142"/>
      <c r="G1512" s="142"/>
      <c r="H1512" s="142"/>
      <c r="I1512" s="143"/>
      <c r="J1512" s="27"/>
      <c r="K1512" s="27"/>
      <c r="L1512" s="27"/>
      <c r="M1512" s="27"/>
      <c r="N1512" s="27"/>
      <c r="O1512" s="27"/>
      <c r="P1512" s="27"/>
      <c r="Q1512" s="27"/>
      <c r="R1512" s="27"/>
      <c r="S1512" s="27"/>
      <c r="T1512" s="27"/>
      <c r="U1512" s="27"/>
      <c r="V1512" s="27"/>
      <c r="W1512" s="27"/>
      <c r="X1512" s="27"/>
      <c r="Y1512" s="27"/>
      <c r="Z1512" s="27"/>
      <c r="AA1512" s="27"/>
      <c r="AB1512" s="27"/>
      <c r="AC1512" s="27"/>
      <c r="AD1512" s="27"/>
      <c r="AE1512" s="27"/>
      <c r="AF1512" s="27"/>
      <c r="AG1512" s="27"/>
      <c r="AH1512" s="27"/>
      <c r="AI1512" s="27"/>
      <c r="AJ1512" s="27"/>
      <c r="AK1512" s="27"/>
      <c r="AL1512" s="27"/>
      <c r="AM1512" s="27"/>
      <c r="BH1512" s="1" t="s">
        <v>28</v>
      </c>
    </row>
    <row r="1513" spans="1:61" ht="9.75" hidden="1" customHeight="1">
      <c r="A1513" s="141"/>
      <c r="B1513" s="142"/>
      <c r="C1513" s="142"/>
      <c r="D1513" s="142"/>
      <c r="E1513" s="142"/>
      <c r="F1513" s="142"/>
      <c r="G1513" s="142"/>
      <c r="H1513" s="142"/>
      <c r="I1513" s="143"/>
      <c r="J1513" s="266"/>
      <c r="K1513" s="266"/>
      <c r="L1513" s="266"/>
      <c r="M1513" s="266"/>
      <c r="N1513" s="266"/>
      <c r="O1513" s="266"/>
      <c r="P1513" s="266"/>
      <c r="Q1513" s="266"/>
      <c r="R1513" s="266"/>
      <c r="S1513" s="266"/>
      <c r="T1513" s="266"/>
      <c r="U1513" s="266"/>
      <c r="V1513" s="266"/>
      <c r="W1513" s="266"/>
      <c r="X1513" s="266"/>
      <c r="Y1513" s="266"/>
      <c r="Z1513" s="266"/>
      <c r="AA1513" s="266"/>
      <c r="AB1513" s="266"/>
      <c r="AC1513" s="266"/>
      <c r="AD1513" s="266"/>
      <c r="AE1513" s="266"/>
      <c r="AF1513" s="266"/>
      <c r="AG1513" s="266"/>
      <c r="AH1513" s="266"/>
      <c r="AI1513" s="266"/>
      <c r="AJ1513" s="266"/>
      <c r="AK1513" s="266"/>
      <c r="AL1513" s="266"/>
      <c r="AM1513" s="266"/>
      <c r="BH1513" s="1" t="s">
        <v>28</v>
      </c>
    </row>
    <row r="1514" spans="1:61" ht="9.75" customHeight="1">
      <c r="A1514" s="170" t="s">
        <v>365</v>
      </c>
      <c r="B1514" s="171"/>
      <c r="C1514" s="171"/>
      <c r="D1514" s="171"/>
      <c r="E1514" s="171"/>
      <c r="F1514" s="171"/>
      <c r="G1514" s="171"/>
      <c r="H1514" s="171"/>
      <c r="I1514" s="171"/>
      <c r="J1514" s="171"/>
      <c r="K1514" s="171"/>
      <c r="L1514" s="171"/>
      <c r="M1514" s="171"/>
      <c r="N1514" s="171"/>
      <c r="O1514" s="171"/>
      <c r="P1514" s="171"/>
      <c r="Q1514" s="171"/>
      <c r="R1514" s="171"/>
      <c r="S1514" s="171"/>
      <c r="T1514" s="171"/>
      <c r="U1514" s="171"/>
      <c r="V1514" s="171"/>
      <c r="W1514" s="171"/>
      <c r="X1514" s="171"/>
      <c r="Y1514" s="171"/>
      <c r="Z1514" s="171"/>
      <c r="AA1514" s="171"/>
      <c r="AB1514" s="171"/>
      <c r="AC1514" s="171"/>
      <c r="AD1514" s="171"/>
      <c r="AE1514" s="171"/>
      <c r="AF1514" s="171"/>
      <c r="AG1514" s="171"/>
      <c r="AH1514" s="171"/>
      <c r="AI1514" s="171"/>
      <c r="AJ1514" s="171"/>
      <c r="AK1514" s="171"/>
      <c r="AL1514" s="171"/>
      <c r="AM1514" s="172"/>
    </row>
    <row r="1515" spans="1:61" ht="9.75" customHeight="1" thickBot="1">
      <c r="A1515" s="173"/>
      <c r="B1515" s="174"/>
      <c r="C1515" s="174"/>
      <c r="D1515" s="174"/>
      <c r="E1515" s="174"/>
      <c r="F1515" s="174"/>
      <c r="G1515" s="174"/>
      <c r="H1515" s="174"/>
      <c r="I1515" s="174"/>
      <c r="J1515" s="174"/>
      <c r="K1515" s="174"/>
      <c r="L1515" s="174"/>
      <c r="M1515" s="174"/>
      <c r="N1515" s="174"/>
      <c r="O1515" s="174"/>
      <c r="P1515" s="174"/>
      <c r="Q1515" s="174"/>
      <c r="R1515" s="174"/>
      <c r="S1515" s="174"/>
      <c r="T1515" s="174"/>
      <c r="U1515" s="174"/>
      <c r="V1515" s="174"/>
      <c r="W1515" s="174"/>
      <c r="X1515" s="174"/>
      <c r="Y1515" s="174"/>
      <c r="Z1515" s="174"/>
      <c r="AA1515" s="174"/>
      <c r="AB1515" s="174"/>
      <c r="AC1515" s="174"/>
      <c r="AD1515" s="174"/>
      <c r="AE1515" s="174"/>
      <c r="AF1515" s="174"/>
      <c r="AG1515" s="174"/>
      <c r="AH1515" s="174"/>
      <c r="AI1515" s="174"/>
      <c r="AJ1515" s="174"/>
      <c r="AK1515" s="174"/>
      <c r="AL1515" s="174"/>
      <c r="AM1515" s="175"/>
    </row>
    <row r="1516" spans="1:61" ht="9.75" hidden="1" customHeight="1">
      <c r="A1516" s="164" t="s">
        <v>366</v>
      </c>
      <c r="B1516" s="165"/>
      <c r="C1516" s="165"/>
      <c r="D1516" s="165"/>
      <c r="E1516" s="165"/>
      <c r="F1516" s="165"/>
      <c r="G1516" s="165"/>
      <c r="H1516" s="165"/>
      <c r="I1516" s="166"/>
      <c r="J1516" s="239"/>
      <c r="K1516" s="239"/>
      <c r="L1516" s="239"/>
      <c r="M1516" s="239"/>
      <c r="N1516" s="239"/>
      <c r="O1516" s="239"/>
      <c r="P1516" s="239"/>
      <c r="Q1516" s="239"/>
      <c r="R1516" s="239"/>
      <c r="S1516" s="239"/>
      <c r="T1516" s="239"/>
      <c r="U1516" s="239"/>
      <c r="V1516" s="239"/>
      <c r="W1516" s="239"/>
      <c r="X1516" s="239"/>
      <c r="Y1516" s="239"/>
      <c r="Z1516" s="239"/>
      <c r="AA1516" s="239"/>
      <c r="AB1516" s="239"/>
      <c r="AC1516" s="239"/>
      <c r="AD1516" s="239"/>
      <c r="AE1516" s="239"/>
      <c r="AF1516" s="239"/>
      <c r="AG1516" s="239"/>
      <c r="AH1516" s="239"/>
      <c r="AI1516" s="239"/>
      <c r="AJ1516" s="239"/>
      <c r="AK1516" s="239"/>
      <c r="AL1516" s="239"/>
      <c r="AM1516" s="239"/>
      <c r="BG1516" s="1" t="s">
        <v>367</v>
      </c>
      <c r="BH1516" s="1">
        <v>88</v>
      </c>
      <c r="BI1516" s="1" t="str">
        <f>"ITEM"&amp;BH1516&amp; BG1516 &amp;"="&amp; IF(TRIM($J1516)="","",$J1516)</f>
        <v>ITEM88#KBN3_16=</v>
      </c>
    </row>
    <row r="1517" spans="1:61" ht="9.75" hidden="1" customHeight="1" thickBot="1">
      <c r="A1517" s="167"/>
      <c r="B1517" s="168"/>
      <c r="C1517" s="168"/>
      <c r="D1517" s="168"/>
      <c r="E1517" s="168"/>
      <c r="F1517" s="168"/>
      <c r="G1517" s="168"/>
      <c r="H1517" s="168"/>
      <c r="I1517" s="169"/>
      <c r="J1517" s="274"/>
      <c r="K1517" s="274"/>
      <c r="L1517" s="274"/>
      <c r="M1517" s="274"/>
      <c r="N1517" s="274"/>
      <c r="O1517" s="274"/>
      <c r="P1517" s="274"/>
      <c r="Q1517" s="274"/>
      <c r="R1517" s="274"/>
      <c r="S1517" s="274"/>
      <c r="T1517" s="274"/>
      <c r="U1517" s="274"/>
      <c r="V1517" s="274"/>
      <c r="W1517" s="274"/>
      <c r="X1517" s="274"/>
      <c r="Y1517" s="274"/>
      <c r="Z1517" s="274"/>
      <c r="AA1517" s="274"/>
      <c r="AB1517" s="274"/>
      <c r="AC1517" s="274"/>
      <c r="AD1517" s="274"/>
      <c r="AE1517" s="274"/>
      <c r="AF1517" s="274"/>
      <c r="AG1517" s="274"/>
      <c r="AH1517" s="274"/>
      <c r="AI1517" s="274"/>
      <c r="AJ1517" s="274"/>
      <c r="AK1517" s="274"/>
      <c r="AL1517" s="274"/>
      <c r="AM1517" s="274"/>
    </row>
    <row r="1518" spans="1:61" ht="9.75" hidden="1" customHeight="1">
      <c r="A1518" s="120" t="s">
        <v>323</v>
      </c>
      <c r="B1518" s="121"/>
      <c r="C1518" s="121"/>
      <c r="D1518" s="121"/>
      <c r="E1518" s="121"/>
      <c r="F1518" s="121"/>
      <c r="G1518" s="121"/>
      <c r="H1518" s="121"/>
      <c r="I1518" s="122"/>
      <c r="J1518" s="239"/>
      <c r="K1518" s="239"/>
      <c r="L1518" s="239"/>
      <c r="M1518" s="239"/>
      <c r="N1518" s="239"/>
      <c r="O1518" s="239"/>
      <c r="P1518" s="239"/>
      <c r="Q1518" s="239"/>
      <c r="R1518" s="239"/>
      <c r="S1518" s="239"/>
      <c r="T1518" s="239"/>
      <c r="U1518" s="239"/>
      <c r="V1518" s="239"/>
      <c r="W1518" s="239"/>
      <c r="X1518" s="239"/>
      <c r="Y1518" s="239"/>
      <c r="Z1518" s="239"/>
      <c r="AA1518" s="239"/>
      <c r="AB1518" s="239"/>
      <c r="AC1518" s="239"/>
      <c r="AD1518" s="239"/>
      <c r="AE1518" s="239"/>
      <c r="AF1518" s="239"/>
      <c r="AG1518" s="239"/>
      <c r="AH1518" s="239"/>
      <c r="AI1518" s="239"/>
      <c r="AJ1518" s="239"/>
      <c r="AK1518" s="239"/>
      <c r="AL1518" s="239"/>
      <c r="AM1518" s="239"/>
      <c r="BG1518" s="1" t="s">
        <v>367</v>
      </c>
      <c r="BH1518" s="1">
        <v>89</v>
      </c>
      <c r="BI1518" s="1" t="str">
        <f>"ITEM"&amp;BH1518&amp; BG1518 &amp;"="&amp; IF(TRIM($J1518)="","",$J1518)</f>
        <v>ITEM89#KBN3_16=</v>
      </c>
    </row>
    <row r="1519" spans="1:61" ht="9.75" hidden="1" customHeight="1">
      <c r="A1519" s="123"/>
      <c r="B1519" s="124"/>
      <c r="C1519" s="124"/>
      <c r="D1519" s="124"/>
      <c r="E1519" s="124"/>
      <c r="F1519" s="124"/>
      <c r="G1519" s="124"/>
      <c r="H1519" s="124"/>
      <c r="I1519" s="125"/>
      <c r="J1519" s="27"/>
      <c r="K1519" s="27"/>
      <c r="L1519" s="27"/>
      <c r="M1519" s="27"/>
      <c r="N1519" s="27"/>
      <c r="O1519" s="27"/>
      <c r="P1519" s="27"/>
      <c r="Q1519" s="27"/>
      <c r="R1519" s="27"/>
      <c r="S1519" s="27"/>
      <c r="T1519" s="27"/>
      <c r="U1519" s="27"/>
      <c r="V1519" s="27"/>
      <c r="W1519" s="27"/>
      <c r="X1519" s="27"/>
      <c r="Y1519" s="27"/>
      <c r="Z1519" s="27"/>
      <c r="AA1519" s="27"/>
      <c r="AB1519" s="27"/>
      <c r="AC1519" s="27"/>
      <c r="AD1519" s="27"/>
      <c r="AE1519" s="27"/>
      <c r="AF1519" s="27"/>
      <c r="AG1519" s="27"/>
      <c r="AH1519" s="27"/>
      <c r="AI1519" s="27"/>
      <c r="AJ1519" s="27"/>
      <c r="AK1519" s="27"/>
      <c r="AL1519" s="27"/>
      <c r="AM1519" s="27"/>
    </row>
    <row r="1520" spans="1:61" ht="9.75" hidden="1" customHeight="1">
      <c r="A1520" s="120" t="s">
        <v>324</v>
      </c>
      <c r="B1520" s="121"/>
      <c r="C1520" s="121"/>
      <c r="D1520" s="121"/>
      <c r="E1520" s="121"/>
      <c r="F1520" s="121"/>
      <c r="G1520" s="121"/>
      <c r="H1520" s="121"/>
      <c r="I1520" s="122"/>
      <c r="J1520" s="136"/>
      <c r="K1520" s="126"/>
      <c r="L1520" s="126"/>
      <c r="M1520" s="126"/>
      <c r="N1520" s="126"/>
      <c r="O1520" s="126"/>
      <c r="P1520" s="126"/>
      <c r="Q1520" s="126"/>
      <c r="R1520" s="126"/>
      <c r="S1520" s="126"/>
      <c r="T1520" s="126"/>
      <c r="U1520" s="126"/>
      <c r="V1520" s="126"/>
      <c r="W1520" s="126"/>
      <c r="X1520" s="126"/>
      <c r="Y1520" s="126"/>
      <c r="Z1520" s="126"/>
      <c r="AA1520" s="126"/>
      <c r="AB1520" s="126"/>
      <c r="AC1520" s="126"/>
      <c r="AD1520" s="126"/>
      <c r="AE1520" s="126"/>
      <c r="AF1520" s="126"/>
      <c r="AG1520" s="126"/>
      <c r="AH1520" s="126"/>
      <c r="AI1520" s="126"/>
      <c r="AJ1520" s="126"/>
      <c r="AK1520" s="126"/>
      <c r="AL1520" s="126"/>
      <c r="AM1520" s="127"/>
      <c r="BG1520" s="1" t="s">
        <v>367</v>
      </c>
      <c r="BH1520" s="1">
        <v>90</v>
      </c>
      <c r="BI1520" s="1" t="str">
        <f>"ITEM"&amp;BH1520&amp; BG1520 &amp;"="&amp; IF(TRIM($J1520)="","",$J1520)</f>
        <v>ITEM90#KBN3_16=</v>
      </c>
    </row>
    <row r="1521" spans="1:61" ht="9.75" hidden="1" customHeight="1">
      <c r="A1521" s="141"/>
      <c r="B1521" s="142"/>
      <c r="C1521" s="142"/>
      <c r="D1521" s="142"/>
      <c r="E1521" s="142"/>
      <c r="F1521" s="142"/>
      <c r="G1521" s="142"/>
      <c r="H1521" s="142"/>
      <c r="I1521" s="143"/>
      <c r="J1521" s="150"/>
      <c r="K1521" s="151"/>
      <c r="L1521" s="151"/>
      <c r="M1521" s="151"/>
      <c r="N1521" s="151"/>
      <c r="O1521" s="151"/>
      <c r="P1521" s="151"/>
      <c r="Q1521" s="151"/>
      <c r="R1521" s="151"/>
      <c r="S1521" s="151"/>
      <c r="T1521" s="151"/>
      <c r="U1521" s="151"/>
      <c r="V1521" s="151"/>
      <c r="W1521" s="151"/>
      <c r="X1521" s="151"/>
      <c r="Y1521" s="151"/>
      <c r="Z1521" s="151"/>
      <c r="AA1521" s="151"/>
      <c r="AB1521" s="151"/>
      <c r="AC1521" s="151"/>
      <c r="AD1521" s="151"/>
      <c r="AE1521" s="151"/>
      <c r="AF1521" s="151"/>
      <c r="AG1521" s="151"/>
      <c r="AH1521" s="151"/>
      <c r="AI1521" s="151"/>
      <c r="AJ1521" s="151"/>
      <c r="AK1521" s="151"/>
      <c r="AL1521" s="151"/>
      <c r="AM1521" s="152"/>
      <c r="BH1521" s="1" t="s">
        <v>28</v>
      </c>
    </row>
    <row r="1522" spans="1:61" ht="9.75" hidden="1" customHeight="1">
      <c r="A1522" s="123"/>
      <c r="B1522" s="124"/>
      <c r="C1522" s="124"/>
      <c r="D1522" s="124"/>
      <c r="E1522" s="124"/>
      <c r="F1522" s="124"/>
      <c r="G1522" s="124"/>
      <c r="H1522" s="124"/>
      <c r="I1522" s="125"/>
      <c r="J1522" s="137"/>
      <c r="K1522" s="128"/>
      <c r="L1522" s="128"/>
      <c r="M1522" s="128"/>
      <c r="N1522" s="128"/>
      <c r="O1522" s="128"/>
      <c r="P1522" s="128"/>
      <c r="Q1522" s="128"/>
      <c r="R1522" s="128"/>
      <c r="S1522" s="128"/>
      <c r="T1522" s="128"/>
      <c r="U1522" s="128"/>
      <c r="V1522" s="128"/>
      <c r="W1522" s="128"/>
      <c r="X1522" s="128"/>
      <c r="Y1522" s="128"/>
      <c r="Z1522" s="128"/>
      <c r="AA1522" s="128"/>
      <c r="AB1522" s="128"/>
      <c r="AC1522" s="128"/>
      <c r="AD1522" s="128"/>
      <c r="AE1522" s="128"/>
      <c r="AF1522" s="128"/>
      <c r="AG1522" s="128"/>
      <c r="AH1522" s="128"/>
      <c r="AI1522" s="128"/>
      <c r="AJ1522" s="128"/>
      <c r="AK1522" s="128"/>
      <c r="AL1522" s="128"/>
      <c r="AM1522" s="129"/>
      <c r="BH1522" s="1" t="s">
        <v>28</v>
      </c>
    </row>
    <row r="1523" spans="1:61" ht="9.75" hidden="1" customHeight="1">
      <c r="A1523" s="120" t="s">
        <v>325</v>
      </c>
      <c r="B1523" s="121"/>
      <c r="C1523" s="121"/>
      <c r="D1523" s="121"/>
      <c r="E1523" s="121"/>
      <c r="F1523" s="121"/>
      <c r="G1523" s="121"/>
      <c r="H1523" s="121"/>
      <c r="I1523" s="122"/>
      <c r="J1523" s="27"/>
      <c r="K1523" s="27"/>
      <c r="L1523" s="27"/>
      <c r="M1523" s="27"/>
      <c r="N1523" s="27"/>
      <c r="O1523" s="27"/>
      <c r="P1523" s="27"/>
      <c r="Q1523" s="27"/>
      <c r="R1523" s="27"/>
      <c r="S1523" s="27"/>
      <c r="T1523" s="27"/>
      <c r="U1523" s="27"/>
      <c r="V1523" s="27"/>
      <c r="W1523" s="27"/>
      <c r="X1523" s="27"/>
      <c r="Y1523" s="27"/>
      <c r="Z1523" s="27"/>
      <c r="AA1523" s="27"/>
      <c r="AB1523" s="27"/>
      <c r="AC1523" s="27"/>
      <c r="AD1523" s="27"/>
      <c r="AE1523" s="27"/>
      <c r="AF1523" s="27"/>
      <c r="AG1523" s="27"/>
      <c r="AH1523" s="27"/>
      <c r="AI1523" s="27"/>
      <c r="AJ1523" s="27"/>
      <c r="AK1523" s="27"/>
      <c r="AL1523" s="27"/>
      <c r="AM1523" s="27"/>
      <c r="BG1523" s="1" t="s">
        <v>367</v>
      </c>
      <c r="BH1523" s="1">
        <v>91</v>
      </c>
      <c r="BI1523" s="1" t="str">
        <f>"ITEM"&amp;BH1523&amp; BG1523 &amp;"="&amp; IF(TRIM($J1523)="","",$J1523)</f>
        <v>ITEM91#KBN3_16=</v>
      </c>
    </row>
    <row r="1524" spans="1:61" ht="9.75" hidden="1" customHeight="1">
      <c r="A1524" s="123"/>
      <c r="B1524" s="124"/>
      <c r="C1524" s="124"/>
      <c r="D1524" s="124"/>
      <c r="E1524" s="124"/>
      <c r="F1524" s="124"/>
      <c r="G1524" s="124"/>
      <c r="H1524" s="124"/>
      <c r="I1524" s="125"/>
      <c r="J1524" s="27"/>
      <c r="K1524" s="27"/>
      <c r="L1524" s="27"/>
      <c r="M1524" s="27"/>
      <c r="N1524" s="27"/>
      <c r="O1524" s="27"/>
      <c r="P1524" s="27"/>
      <c r="Q1524" s="27"/>
      <c r="R1524" s="27"/>
      <c r="S1524" s="27"/>
      <c r="T1524" s="27"/>
      <c r="U1524" s="27"/>
      <c r="V1524" s="27"/>
      <c r="W1524" s="27"/>
      <c r="X1524" s="27"/>
      <c r="Y1524" s="27"/>
      <c r="Z1524" s="27"/>
      <c r="AA1524" s="27"/>
      <c r="AB1524" s="27"/>
      <c r="AC1524" s="27"/>
      <c r="AD1524" s="27"/>
      <c r="AE1524" s="27"/>
      <c r="AF1524" s="27"/>
      <c r="AG1524" s="27"/>
      <c r="AH1524" s="27"/>
      <c r="AI1524" s="27"/>
      <c r="AJ1524" s="27"/>
      <c r="AK1524" s="27"/>
      <c r="AL1524" s="27"/>
      <c r="AM1524" s="27"/>
    </row>
    <row r="1525" spans="1:61" ht="9.75" hidden="1" customHeight="1">
      <c r="A1525" s="120" t="s">
        <v>326</v>
      </c>
      <c r="B1525" s="121"/>
      <c r="C1525" s="121"/>
      <c r="D1525" s="121"/>
      <c r="E1525" s="121"/>
      <c r="F1525" s="121"/>
      <c r="G1525" s="121"/>
      <c r="H1525" s="121"/>
      <c r="I1525" s="122"/>
      <c r="J1525" s="158"/>
      <c r="K1525" s="154"/>
      <c r="L1525" s="154"/>
      <c r="M1525" s="154"/>
      <c r="N1525" s="154"/>
      <c r="O1525" s="154"/>
      <c r="P1525" s="154"/>
      <c r="Q1525" s="154"/>
      <c r="R1525" s="154"/>
      <c r="S1525" s="154"/>
      <c r="T1525" s="154"/>
      <c r="U1525" s="154"/>
      <c r="V1525" s="154" t="s">
        <v>36</v>
      </c>
      <c r="W1525" s="154"/>
      <c r="X1525" s="154"/>
      <c r="Y1525" s="154"/>
      <c r="Z1525" s="154"/>
      <c r="AA1525" s="154"/>
      <c r="AB1525" s="154"/>
      <c r="AC1525" s="154"/>
      <c r="AD1525" s="154"/>
      <c r="AE1525" s="154"/>
      <c r="AF1525" s="154"/>
      <c r="AG1525" s="154"/>
      <c r="AH1525" s="154"/>
      <c r="AI1525" s="154"/>
      <c r="AJ1525" s="154"/>
      <c r="AK1525" s="154"/>
      <c r="AL1525" s="154"/>
      <c r="AM1525" s="155"/>
      <c r="BE1525" s="1" t="str">
        <f ca="1">MID(CELL("address",$CB$2),2,2)</f>
        <v>CB</v>
      </c>
      <c r="BF1525" s="1" t="str">
        <f>IF(TRIM($K1527)="","",IF(ISERROR(MATCH($K1527,$CB$3:$CB$7,0)),"INPUT_ERROR",MATCH($K1527,$CB$3:$CB$7,0)))</f>
        <v/>
      </c>
      <c r="BG1525" s="1" t="s">
        <v>367</v>
      </c>
      <c r="BH1525" s="1">
        <v>92</v>
      </c>
      <c r="BI1525" s="1" t="str">
        <f>"ITEM"&amp;BH1525&amp; BG1525 &amp;"="&amp; BF1525</f>
        <v>ITEM92#KBN3_16=</v>
      </c>
    </row>
    <row r="1526" spans="1:61" ht="9.75" hidden="1" customHeight="1">
      <c r="A1526" s="141"/>
      <c r="B1526" s="142"/>
      <c r="C1526" s="142"/>
      <c r="D1526" s="142"/>
      <c r="E1526" s="142"/>
      <c r="F1526" s="142"/>
      <c r="G1526" s="142"/>
      <c r="H1526" s="142"/>
      <c r="I1526" s="143"/>
      <c r="J1526" s="189"/>
      <c r="K1526" s="82"/>
      <c r="L1526" s="82"/>
      <c r="M1526" s="82"/>
      <c r="N1526" s="82"/>
      <c r="O1526" s="82"/>
      <c r="P1526" s="82"/>
      <c r="Q1526" s="82"/>
      <c r="R1526" s="82"/>
      <c r="S1526" s="82"/>
      <c r="T1526" s="82"/>
      <c r="U1526" s="82"/>
      <c r="V1526" s="82" t="s">
        <v>163</v>
      </c>
      <c r="W1526" s="82"/>
      <c r="X1526" s="82"/>
      <c r="Y1526" s="82"/>
      <c r="Z1526" s="82"/>
      <c r="AA1526" s="82"/>
      <c r="AB1526" s="82"/>
      <c r="AC1526" s="82"/>
      <c r="AD1526" s="82"/>
      <c r="AE1526" s="82"/>
      <c r="AF1526" s="82"/>
      <c r="AG1526" s="82"/>
      <c r="AH1526" s="82"/>
      <c r="AI1526" s="82"/>
      <c r="AJ1526" s="82"/>
      <c r="AK1526" s="82"/>
      <c r="AL1526" s="82"/>
      <c r="AM1526" s="138"/>
      <c r="BH1526" s="1" t="s">
        <v>28</v>
      </c>
    </row>
    <row r="1527" spans="1:61" ht="9.75" hidden="1" customHeight="1">
      <c r="A1527" s="141"/>
      <c r="B1527" s="142"/>
      <c r="C1527" s="142"/>
      <c r="D1527" s="142"/>
      <c r="E1527" s="142"/>
      <c r="F1527" s="142"/>
      <c r="G1527" s="142"/>
      <c r="H1527" s="142"/>
      <c r="I1527" s="143"/>
      <c r="J1527" s="144" t="s">
        <v>37</v>
      </c>
      <c r="K1527" s="145"/>
      <c r="L1527" s="145"/>
      <c r="M1527" s="145"/>
      <c r="N1527" s="145"/>
      <c r="O1527" s="145"/>
      <c r="P1527" s="145"/>
      <c r="Q1527" s="145"/>
      <c r="R1527" s="145"/>
      <c r="S1527" s="145"/>
      <c r="T1527" s="82" t="s">
        <v>38</v>
      </c>
      <c r="U1527" s="82"/>
      <c r="V1527" s="82" t="s">
        <v>253</v>
      </c>
      <c r="W1527" s="82"/>
      <c r="X1527" s="82"/>
      <c r="Y1527" s="82"/>
      <c r="Z1527" s="82"/>
      <c r="AA1527" s="82"/>
      <c r="AB1527" s="82"/>
      <c r="AC1527" s="82"/>
      <c r="AD1527" s="82"/>
      <c r="AE1527" s="82"/>
      <c r="AF1527" s="82"/>
      <c r="AG1527" s="82"/>
      <c r="AH1527" s="82"/>
      <c r="AI1527" s="82"/>
      <c r="AJ1527" s="82"/>
      <c r="AK1527" s="82"/>
      <c r="AL1527" s="82"/>
      <c r="AM1527" s="138"/>
      <c r="BH1527" s="1" t="s">
        <v>28</v>
      </c>
    </row>
    <row r="1528" spans="1:61" ht="9.75" hidden="1" customHeight="1">
      <c r="A1528" s="141"/>
      <c r="B1528" s="142"/>
      <c r="C1528" s="142"/>
      <c r="D1528" s="142"/>
      <c r="E1528" s="142"/>
      <c r="F1528" s="142"/>
      <c r="G1528" s="142"/>
      <c r="H1528" s="142"/>
      <c r="I1528" s="143"/>
      <c r="J1528" s="144"/>
      <c r="K1528" s="145"/>
      <c r="L1528" s="145"/>
      <c r="M1528" s="145"/>
      <c r="N1528" s="145"/>
      <c r="O1528" s="145"/>
      <c r="P1528" s="145"/>
      <c r="Q1528" s="145"/>
      <c r="R1528" s="145"/>
      <c r="S1528" s="145"/>
      <c r="T1528" s="82"/>
      <c r="U1528" s="82"/>
      <c r="V1528" s="82" t="s">
        <v>327</v>
      </c>
      <c r="W1528" s="82"/>
      <c r="X1528" s="82"/>
      <c r="Y1528" s="82"/>
      <c r="Z1528" s="82"/>
      <c r="AA1528" s="82"/>
      <c r="AB1528" s="82"/>
      <c r="AC1528" s="82"/>
      <c r="AD1528" s="82"/>
      <c r="AE1528" s="82"/>
      <c r="AF1528" s="82"/>
      <c r="AG1528" s="82"/>
      <c r="AH1528" s="82"/>
      <c r="AI1528" s="82"/>
      <c r="AJ1528" s="82"/>
      <c r="AK1528" s="82"/>
      <c r="AL1528" s="82"/>
      <c r="AM1528" s="138"/>
      <c r="BH1528" s="1" t="s">
        <v>28</v>
      </c>
    </row>
    <row r="1529" spans="1:61" ht="9.75" hidden="1" customHeight="1">
      <c r="A1529" s="141"/>
      <c r="B1529" s="142"/>
      <c r="C1529" s="142"/>
      <c r="D1529" s="142"/>
      <c r="E1529" s="142"/>
      <c r="F1529" s="142"/>
      <c r="G1529" s="142"/>
      <c r="H1529" s="142"/>
      <c r="I1529" s="143"/>
      <c r="J1529" s="189"/>
      <c r="K1529" s="82"/>
      <c r="L1529" s="82"/>
      <c r="M1529" s="82"/>
      <c r="N1529" s="82"/>
      <c r="O1529" s="82"/>
      <c r="P1529" s="82"/>
      <c r="Q1529" s="82"/>
      <c r="R1529" s="82"/>
      <c r="S1529" s="82"/>
      <c r="T1529" s="82"/>
      <c r="U1529" s="82"/>
      <c r="V1529" s="82" t="s">
        <v>166</v>
      </c>
      <c r="W1529" s="82"/>
      <c r="X1529" s="82"/>
      <c r="Y1529" s="82"/>
      <c r="Z1529" s="82"/>
      <c r="AA1529" s="82"/>
      <c r="AB1529" s="82"/>
      <c r="AC1529" s="82"/>
      <c r="AD1529" s="82"/>
      <c r="AE1529" s="82"/>
      <c r="AF1529" s="82"/>
      <c r="AG1529" s="82"/>
      <c r="AH1529" s="82"/>
      <c r="AI1529" s="82"/>
      <c r="AJ1529" s="82"/>
      <c r="AK1529" s="82"/>
      <c r="AL1529" s="82"/>
      <c r="AM1529" s="138"/>
      <c r="BH1529" s="1" t="s">
        <v>28</v>
      </c>
    </row>
    <row r="1530" spans="1:61" ht="9.75" hidden="1" customHeight="1">
      <c r="A1530" s="123"/>
      <c r="B1530" s="124"/>
      <c r="C1530" s="124"/>
      <c r="D1530" s="124"/>
      <c r="E1530" s="124"/>
      <c r="F1530" s="124"/>
      <c r="G1530" s="124"/>
      <c r="H1530" s="124"/>
      <c r="I1530" s="125"/>
      <c r="J1530" s="157"/>
      <c r="K1530" s="98"/>
      <c r="L1530" s="98"/>
      <c r="M1530" s="98"/>
      <c r="N1530" s="98"/>
      <c r="O1530" s="98"/>
      <c r="P1530" s="98"/>
      <c r="Q1530" s="98"/>
      <c r="R1530" s="98"/>
      <c r="S1530" s="98"/>
      <c r="T1530" s="98"/>
      <c r="U1530" s="98"/>
      <c r="V1530" s="98" t="s">
        <v>256</v>
      </c>
      <c r="W1530" s="98"/>
      <c r="X1530" s="98"/>
      <c r="Y1530" s="98"/>
      <c r="Z1530" s="98"/>
      <c r="AA1530" s="98"/>
      <c r="AB1530" s="98"/>
      <c r="AC1530" s="98"/>
      <c r="AD1530" s="98"/>
      <c r="AE1530" s="98"/>
      <c r="AF1530" s="98"/>
      <c r="AG1530" s="98"/>
      <c r="AH1530" s="98"/>
      <c r="AI1530" s="98"/>
      <c r="AJ1530" s="98"/>
      <c r="AK1530" s="98"/>
      <c r="AL1530" s="98"/>
      <c r="AM1530" s="156"/>
      <c r="BH1530" s="1" t="s">
        <v>28</v>
      </c>
    </row>
    <row r="1531" spans="1:61" ht="9.75" hidden="1" customHeight="1">
      <c r="A1531" s="120" t="s">
        <v>328</v>
      </c>
      <c r="B1531" s="121"/>
      <c r="C1531" s="121"/>
      <c r="D1531" s="121"/>
      <c r="E1531" s="121"/>
      <c r="F1531" s="121"/>
      <c r="G1531" s="121"/>
      <c r="H1531" s="121"/>
      <c r="I1531" s="122"/>
      <c r="J1531" s="136"/>
      <c r="K1531" s="126"/>
      <c r="L1531" s="126"/>
      <c r="M1531" s="126"/>
      <c r="N1531" s="126"/>
      <c r="O1531" s="126"/>
      <c r="P1531" s="126"/>
      <c r="Q1531" s="126"/>
      <c r="R1531" s="126"/>
      <c r="S1531" s="126"/>
      <c r="T1531" s="126"/>
      <c r="U1531" s="126"/>
      <c r="V1531" s="126"/>
      <c r="W1531" s="126"/>
      <c r="X1531" s="126"/>
      <c r="Y1531" s="126"/>
      <c r="Z1531" s="126"/>
      <c r="AA1531" s="126"/>
      <c r="AB1531" s="126"/>
      <c r="AC1531" s="126"/>
      <c r="AD1531" s="126"/>
      <c r="AE1531" s="126"/>
      <c r="AF1531" s="126"/>
      <c r="AG1531" s="126"/>
      <c r="AH1531" s="126"/>
      <c r="AI1531" s="126"/>
      <c r="AJ1531" s="126"/>
      <c r="AK1531" s="126"/>
      <c r="AL1531" s="126"/>
      <c r="AM1531" s="127"/>
      <c r="BG1531" s="1" t="s">
        <v>367</v>
      </c>
      <c r="BH1531" s="1">
        <v>93</v>
      </c>
      <c r="BI1531" s="1" t="str">
        <f>"ITEM"&amp;BH1531&amp; BG1531 &amp;"="&amp; IF(TRIM($J1531)="","",$J1531)</f>
        <v>ITEM93#KBN3_16=</v>
      </c>
    </row>
    <row r="1532" spans="1:61" ht="9.75" hidden="1" customHeight="1">
      <c r="A1532" s="141"/>
      <c r="B1532" s="142"/>
      <c r="C1532" s="142"/>
      <c r="D1532" s="142"/>
      <c r="E1532" s="142"/>
      <c r="F1532" s="142"/>
      <c r="G1532" s="142"/>
      <c r="H1532" s="142"/>
      <c r="I1532" s="143"/>
      <c r="J1532" s="150"/>
      <c r="K1532" s="151"/>
      <c r="L1532" s="151"/>
      <c r="M1532" s="151"/>
      <c r="N1532" s="151"/>
      <c r="O1532" s="151"/>
      <c r="P1532" s="151"/>
      <c r="Q1532" s="151"/>
      <c r="R1532" s="151"/>
      <c r="S1532" s="151"/>
      <c r="T1532" s="151"/>
      <c r="U1532" s="151"/>
      <c r="V1532" s="151"/>
      <c r="W1532" s="151"/>
      <c r="X1532" s="151"/>
      <c r="Y1532" s="151"/>
      <c r="Z1532" s="151"/>
      <c r="AA1532" s="151"/>
      <c r="AB1532" s="151"/>
      <c r="AC1532" s="151"/>
      <c r="AD1532" s="151"/>
      <c r="AE1532" s="151"/>
      <c r="AF1532" s="151"/>
      <c r="AG1532" s="151"/>
      <c r="AH1532" s="151"/>
      <c r="AI1532" s="151"/>
      <c r="AJ1532" s="151"/>
      <c r="AK1532" s="151"/>
      <c r="AL1532" s="151"/>
      <c r="AM1532" s="152"/>
    </row>
    <row r="1533" spans="1:61" ht="9.75" hidden="1" customHeight="1">
      <c r="A1533" s="123"/>
      <c r="B1533" s="124"/>
      <c r="C1533" s="124"/>
      <c r="D1533" s="124"/>
      <c r="E1533" s="124"/>
      <c r="F1533" s="124"/>
      <c r="G1533" s="124"/>
      <c r="H1533" s="124"/>
      <c r="I1533" s="125"/>
      <c r="J1533" s="150"/>
      <c r="K1533" s="151"/>
      <c r="L1533" s="151"/>
      <c r="M1533" s="151"/>
      <c r="N1533" s="151"/>
      <c r="O1533" s="151"/>
      <c r="P1533" s="151"/>
      <c r="Q1533" s="151"/>
      <c r="R1533" s="151"/>
      <c r="S1533" s="151"/>
      <c r="T1533" s="151"/>
      <c r="U1533" s="151"/>
      <c r="V1533" s="151"/>
      <c r="W1533" s="151"/>
      <c r="X1533" s="151"/>
      <c r="Y1533" s="151"/>
      <c r="Z1533" s="151"/>
      <c r="AA1533" s="151"/>
      <c r="AB1533" s="151"/>
      <c r="AC1533" s="151"/>
      <c r="AD1533" s="151"/>
      <c r="AE1533" s="151"/>
      <c r="AF1533" s="151"/>
      <c r="AG1533" s="151"/>
      <c r="AH1533" s="151"/>
      <c r="AI1533" s="151"/>
      <c r="AJ1533" s="151"/>
      <c r="AK1533" s="151"/>
      <c r="AL1533" s="151"/>
      <c r="AM1533" s="152"/>
    </row>
    <row r="1534" spans="1:61" ht="9.75" hidden="1" customHeight="1">
      <c r="A1534" s="120" t="s">
        <v>329</v>
      </c>
      <c r="B1534" s="121"/>
      <c r="C1534" s="121"/>
      <c r="D1534" s="121"/>
      <c r="E1534" s="121"/>
      <c r="F1534" s="121"/>
      <c r="G1534" s="121"/>
      <c r="H1534" s="121"/>
      <c r="I1534" s="122"/>
      <c r="J1534" s="216" t="s">
        <v>37</v>
      </c>
      <c r="K1534" s="217"/>
      <c r="L1534" s="154" t="s">
        <v>53</v>
      </c>
      <c r="M1534" s="154"/>
      <c r="N1534" s="154"/>
      <c r="O1534" s="154"/>
      <c r="P1534" s="154"/>
      <c r="Q1534" s="154"/>
      <c r="R1534" s="154"/>
      <c r="S1534" s="154"/>
      <c r="T1534" s="154"/>
      <c r="U1534" s="154"/>
      <c r="V1534" s="154"/>
      <c r="W1534" s="154"/>
      <c r="X1534" s="221" t="s">
        <v>37</v>
      </c>
      <c r="Y1534" s="217"/>
      <c r="Z1534" s="154" t="s">
        <v>330</v>
      </c>
      <c r="AA1534" s="154"/>
      <c r="AB1534" s="154"/>
      <c r="AC1534" s="154"/>
      <c r="AD1534" s="154"/>
      <c r="AE1534" s="154"/>
      <c r="AF1534" s="154"/>
      <c r="AG1534" s="154"/>
      <c r="AH1534" s="154"/>
      <c r="AI1534" s="154"/>
      <c r="AJ1534" s="154"/>
      <c r="AK1534" s="154"/>
      <c r="AL1534" s="154"/>
      <c r="AM1534" s="155"/>
      <c r="BF1534" s="1" t="b">
        <f>IF($K1534="○",TRUE,IF($K1534="",FALSE,"INPUT_ERROR"))</f>
        <v>0</v>
      </c>
      <c r="BG1534" s="1" t="s">
        <v>367</v>
      </c>
      <c r="BH1534" s="1">
        <v>94</v>
      </c>
      <c r="BI1534" s="1" t="str">
        <f t="shared" ref="BI1534:BI1540" si="37">"ITEM"&amp;BH1534&amp; BG1534 &amp;"="&amp; BF1534</f>
        <v>ITEM94#KBN3_16=FALSE</v>
      </c>
    </row>
    <row r="1535" spans="1:61" ht="9.75" hidden="1" customHeight="1">
      <c r="A1535" s="141"/>
      <c r="B1535" s="142"/>
      <c r="C1535" s="142"/>
      <c r="D1535" s="142"/>
      <c r="E1535" s="142"/>
      <c r="F1535" s="142"/>
      <c r="G1535" s="142"/>
      <c r="H1535" s="142"/>
      <c r="I1535" s="143"/>
      <c r="J1535" s="144"/>
      <c r="K1535" s="159"/>
      <c r="L1535" s="82"/>
      <c r="M1535" s="82"/>
      <c r="N1535" s="82"/>
      <c r="O1535" s="82"/>
      <c r="P1535" s="82"/>
      <c r="Q1535" s="82"/>
      <c r="R1535" s="82"/>
      <c r="S1535" s="82"/>
      <c r="T1535" s="82"/>
      <c r="U1535" s="82"/>
      <c r="V1535" s="82"/>
      <c r="W1535" s="82"/>
      <c r="X1535" s="160"/>
      <c r="Y1535" s="159"/>
      <c r="Z1535" s="82"/>
      <c r="AA1535" s="82"/>
      <c r="AB1535" s="82"/>
      <c r="AC1535" s="82"/>
      <c r="AD1535" s="82"/>
      <c r="AE1535" s="82"/>
      <c r="AF1535" s="82"/>
      <c r="AG1535" s="82"/>
      <c r="AH1535" s="82"/>
      <c r="AI1535" s="82"/>
      <c r="AJ1535" s="82"/>
      <c r="AK1535" s="82"/>
      <c r="AL1535" s="82"/>
      <c r="AM1535" s="138"/>
      <c r="BF1535" s="1" t="b">
        <f>IF($Y1534="○",TRUE,IF($Y1534="",FALSE,"INPUT_ERROR"))</f>
        <v>0</v>
      </c>
      <c r="BG1535" s="1" t="s">
        <v>367</v>
      </c>
      <c r="BH1535" s="1">
        <v>95</v>
      </c>
      <c r="BI1535" s="1" t="str">
        <f t="shared" si="37"/>
        <v>ITEM95#KBN3_16=FALSE</v>
      </c>
    </row>
    <row r="1536" spans="1:61" ht="9.75" hidden="1" customHeight="1">
      <c r="A1536" s="141"/>
      <c r="B1536" s="142"/>
      <c r="C1536" s="142"/>
      <c r="D1536" s="142"/>
      <c r="E1536" s="142"/>
      <c r="F1536" s="142"/>
      <c r="G1536" s="142"/>
      <c r="H1536" s="142"/>
      <c r="I1536" s="143"/>
      <c r="J1536" s="144" t="s">
        <v>37</v>
      </c>
      <c r="K1536" s="159"/>
      <c r="L1536" s="82" t="s">
        <v>331</v>
      </c>
      <c r="M1536" s="82"/>
      <c r="N1536" s="82"/>
      <c r="O1536" s="82"/>
      <c r="P1536" s="82"/>
      <c r="Q1536" s="82"/>
      <c r="R1536" s="82"/>
      <c r="S1536" s="82"/>
      <c r="T1536" s="82"/>
      <c r="U1536" s="82"/>
      <c r="V1536" s="82"/>
      <c r="W1536" s="82"/>
      <c r="X1536" s="160" t="s">
        <v>37</v>
      </c>
      <c r="Y1536" s="159"/>
      <c r="Z1536" s="82" t="s">
        <v>264</v>
      </c>
      <c r="AA1536" s="82"/>
      <c r="AB1536" s="82"/>
      <c r="AC1536" s="82"/>
      <c r="AD1536" s="82"/>
      <c r="AE1536" s="82"/>
      <c r="AF1536" s="82"/>
      <c r="AG1536" s="82"/>
      <c r="AH1536" s="82"/>
      <c r="AI1536" s="82"/>
      <c r="AJ1536" s="82"/>
      <c r="AK1536" s="82"/>
      <c r="AL1536" s="82"/>
      <c r="AM1536" s="138"/>
      <c r="BF1536" s="1" t="b">
        <f>IF($K1536="○",TRUE,IF($K1536="",FALSE,"INPUT_ERROR"))</f>
        <v>0</v>
      </c>
      <c r="BG1536" s="1" t="s">
        <v>367</v>
      </c>
      <c r="BH1536" s="1">
        <v>96</v>
      </c>
      <c r="BI1536" s="1" t="str">
        <f t="shared" si="37"/>
        <v>ITEM96#KBN3_16=FALSE</v>
      </c>
    </row>
    <row r="1537" spans="1:61" ht="9.75" hidden="1" customHeight="1">
      <c r="A1537" s="141"/>
      <c r="B1537" s="142"/>
      <c r="C1537" s="142"/>
      <c r="D1537" s="142"/>
      <c r="E1537" s="142"/>
      <c r="F1537" s="142"/>
      <c r="G1537" s="142"/>
      <c r="H1537" s="142"/>
      <c r="I1537" s="143"/>
      <c r="J1537" s="144"/>
      <c r="K1537" s="159"/>
      <c r="L1537" s="82"/>
      <c r="M1537" s="82"/>
      <c r="N1537" s="82"/>
      <c r="O1537" s="82"/>
      <c r="P1537" s="82"/>
      <c r="Q1537" s="82"/>
      <c r="R1537" s="82"/>
      <c r="S1537" s="82"/>
      <c r="T1537" s="82"/>
      <c r="U1537" s="82"/>
      <c r="V1537" s="82"/>
      <c r="W1537" s="82"/>
      <c r="X1537" s="160"/>
      <c r="Y1537" s="159"/>
      <c r="Z1537" s="82"/>
      <c r="AA1537" s="82"/>
      <c r="AB1537" s="82"/>
      <c r="AC1537" s="82"/>
      <c r="AD1537" s="82"/>
      <c r="AE1537" s="82"/>
      <c r="AF1537" s="82"/>
      <c r="AG1537" s="82"/>
      <c r="AH1537" s="82"/>
      <c r="AI1537" s="82"/>
      <c r="AJ1537" s="82"/>
      <c r="AK1537" s="82"/>
      <c r="AL1537" s="82"/>
      <c r="AM1537" s="138"/>
      <c r="BF1537" s="1" t="b">
        <f>IF($Y1536="○",TRUE,IF($Y1536="",FALSE,"INPUT_ERROR"))</f>
        <v>0</v>
      </c>
      <c r="BG1537" s="1" t="s">
        <v>367</v>
      </c>
      <c r="BH1537" s="1">
        <v>97</v>
      </c>
      <c r="BI1537" s="1" t="str">
        <f t="shared" si="37"/>
        <v>ITEM97#KBN3_16=FALSE</v>
      </c>
    </row>
    <row r="1538" spans="1:61" ht="9.75" hidden="1" customHeight="1">
      <c r="A1538" s="141"/>
      <c r="B1538" s="142"/>
      <c r="C1538" s="142"/>
      <c r="D1538" s="142"/>
      <c r="E1538" s="142"/>
      <c r="F1538" s="142"/>
      <c r="G1538" s="142"/>
      <c r="H1538" s="142"/>
      <c r="I1538" s="143"/>
      <c r="J1538" s="144" t="s">
        <v>37</v>
      </c>
      <c r="K1538" s="159"/>
      <c r="L1538" s="82" t="s">
        <v>214</v>
      </c>
      <c r="M1538" s="82"/>
      <c r="N1538" s="82"/>
      <c r="O1538" s="82"/>
      <c r="P1538" s="82"/>
      <c r="Q1538" s="82"/>
      <c r="R1538" s="82"/>
      <c r="S1538" s="82"/>
      <c r="T1538" s="82"/>
      <c r="U1538" s="82"/>
      <c r="V1538" s="82"/>
      <c r="W1538" s="82"/>
      <c r="X1538" s="160" t="s">
        <v>37</v>
      </c>
      <c r="Y1538" s="159"/>
      <c r="Z1538" s="82" t="s">
        <v>332</v>
      </c>
      <c r="AA1538" s="82"/>
      <c r="AB1538" s="82"/>
      <c r="AC1538" s="82"/>
      <c r="AD1538" s="82"/>
      <c r="AE1538" s="82"/>
      <c r="AF1538" s="82"/>
      <c r="AG1538" s="82"/>
      <c r="AH1538" s="82"/>
      <c r="AI1538" s="82"/>
      <c r="AJ1538" s="82"/>
      <c r="AK1538" s="82"/>
      <c r="AL1538" s="82"/>
      <c r="AM1538" s="138"/>
      <c r="BF1538" s="1" t="b">
        <f>IF($K1538="○",TRUE,IF($K1538="",FALSE,"INPUT_ERROR"))</f>
        <v>0</v>
      </c>
      <c r="BG1538" s="1" t="s">
        <v>367</v>
      </c>
      <c r="BH1538" s="1">
        <v>98</v>
      </c>
      <c r="BI1538" s="1" t="str">
        <f t="shared" si="37"/>
        <v>ITEM98#KBN3_16=FALSE</v>
      </c>
    </row>
    <row r="1539" spans="1:61" ht="9.75" hidden="1" customHeight="1">
      <c r="A1539" s="141"/>
      <c r="B1539" s="142"/>
      <c r="C1539" s="142"/>
      <c r="D1539" s="142"/>
      <c r="E1539" s="142"/>
      <c r="F1539" s="142"/>
      <c r="G1539" s="142"/>
      <c r="H1539" s="142"/>
      <c r="I1539" s="143"/>
      <c r="J1539" s="144"/>
      <c r="K1539" s="159"/>
      <c r="L1539" s="82"/>
      <c r="M1539" s="82"/>
      <c r="N1539" s="82"/>
      <c r="O1539" s="82"/>
      <c r="P1539" s="82"/>
      <c r="Q1539" s="82"/>
      <c r="R1539" s="82"/>
      <c r="S1539" s="82"/>
      <c r="T1539" s="82"/>
      <c r="U1539" s="82"/>
      <c r="V1539" s="82"/>
      <c r="W1539" s="82"/>
      <c r="X1539" s="160"/>
      <c r="Y1539" s="159"/>
      <c r="Z1539" s="82"/>
      <c r="AA1539" s="82"/>
      <c r="AB1539" s="82"/>
      <c r="AC1539" s="82"/>
      <c r="AD1539" s="82"/>
      <c r="AE1539" s="82"/>
      <c r="AF1539" s="82"/>
      <c r="AG1539" s="82"/>
      <c r="AH1539" s="82"/>
      <c r="AI1539" s="82"/>
      <c r="AJ1539" s="82"/>
      <c r="AK1539" s="82"/>
      <c r="AL1539" s="82"/>
      <c r="AM1539" s="138"/>
      <c r="BF1539" s="1" t="b">
        <f>IF($Y1538="○",TRUE,IF($Y1538="",FALSE,"INPUT_ERROR"))</f>
        <v>0</v>
      </c>
      <c r="BG1539" s="1" t="s">
        <v>367</v>
      </c>
      <c r="BH1539" s="1">
        <v>99</v>
      </c>
      <c r="BI1539" s="1" t="str">
        <f t="shared" si="37"/>
        <v>ITEM99#KBN3_16=FALSE</v>
      </c>
    </row>
    <row r="1540" spans="1:61" ht="9.75" hidden="1" customHeight="1">
      <c r="A1540" s="141"/>
      <c r="B1540" s="142"/>
      <c r="C1540" s="142"/>
      <c r="D1540" s="142"/>
      <c r="E1540" s="142"/>
      <c r="F1540" s="142"/>
      <c r="G1540" s="142"/>
      <c r="H1540" s="142"/>
      <c r="I1540" s="143"/>
      <c r="J1540" s="144" t="s">
        <v>37</v>
      </c>
      <c r="K1540" s="159"/>
      <c r="L1540" s="82" t="s">
        <v>59</v>
      </c>
      <c r="M1540" s="82"/>
      <c r="N1540" s="82"/>
      <c r="O1540" s="160" t="s">
        <v>60</v>
      </c>
      <c r="P1540" s="151"/>
      <c r="Q1540" s="151"/>
      <c r="R1540" s="151"/>
      <c r="S1540" s="151"/>
      <c r="T1540" s="151"/>
      <c r="U1540" s="151"/>
      <c r="V1540" s="151"/>
      <c r="W1540" s="151"/>
      <c r="X1540" s="151"/>
      <c r="Y1540" s="151"/>
      <c r="Z1540" s="151"/>
      <c r="AA1540" s="151"/>
      <c r="AB1540" s="151"/>
      <c r="AC1540" s="151"/>
      <c r="AD1540" s="151"/>
      <c r="AE1540" s="151"/>
      <c r="AF1540" s="151"/>
      <c r="AG1540" s="151"/>
      <c r="AH1540" s="151"/>
      <c r="AI1540" s="151"/>
      <c r="AJ1540" s="151"/>
      <c r="AK1540" s="151"/>
      <c r="AL1540" s="82" t="s">
        <v>198</v>
      </c>
      <c r="AM1540" s="138"/>
      <c r="BF1540" s="1" t="b">
        <f>IF($K1540="○",TRUE,IF($K1540="",FALSE,"INPUT_ERROR"))</f>
        <v>0</v>
      </c>
      <c r="BG1540" s="1" t="s">
        <v>367</v>
      </c>
      <c r="BH1540" s="1">
        <v>100</v>
      </c>
      <c r="BI1540" s="1" t="str">
        <f t="shared" si="37"/>
        <v>ITEM100#KBN3_16=FALSE</v>
      </c>
    </row>
    <row r="1541" spans="1:61" ht="9.75" hidden="1" customHeight="1">
      <c r="A1541" s="141"/>
      <c r="B1541" s="142"/>
      <c r="C1541" s="142"/>
      <c r="D1541" s="142"/>
      <c r="E1541" s="142"/>
      <c r="F1541" s="142"/>
      <c r="G1541" s="142"/>
      <c r="H1541" s="142"/>
      <c r="I1541" s="143"/>
      <c r="J1541" s="161"/>
      <c r="K1541" s="162"/>
      <c r="L1541" s="98"/>
      <c r="M1541" s="98"/>
      <c r="N1541" s="98"/>
      <c r="O1541" s="163"/>
      <c r="P1541" s="128"/>
      <c r="Q1541" s="128"/>
      <c r="R1541" s="128"/>
      <c r="S1541" s="128"/>
      <c r="T1541" s="128"/>
      <c r="U1541" s="128"/>
      <c r="V1541" s="128"/>
      <c r="W1541" s="128"/>
      <c r="X1541" s="128"/>
      <c r="Y1541" s="128"/>
      <c r="Z1541" s="128"/>
      <c r="AA1541" s="128"/>
      <c r="AB1541" s="128"/>
      <c r="AC1541" s="128"/>
      <c r="AD1541" s="128"/>
      <c r="AE1541" s="128"/>
      <c r="AF1541" s="128"/>
      <c r="AG1541" s="128"/>
      <c r="AH1541" s="128"/>
      <c r="AI1541" s="128"/>
      <c r="AJ1541" s="128"/>
      <c r="AK1541" s="128"/>
      <c r="AL1541" s="98"/>
      <c r="AM1541" s="156"/>
      <c r="BG1541" s="1" t="s">
        <v>367</v>
      </c>
      <c r="BH1541" s="1">
        <v>101</v>
      </c>
      <c r="BI1541" s="1" t="str">
        <f>"ITEM"&amp;BH1541&amp; BG1541 &amp;"="&amp;IF(TRIM($P1540)="","",$P1540)</f>
        <v>ITEM101#KBN3_16=</v>
      </c>
    </row>
    <row r="1542" spans="1:61" ht="9.75" hidden="1" customHeight="1">
      <c r="A1542" s="120" t="s">
        <v>333</v>
      </c>
      <c r="B1542" s="121"/>
      <c r="C1542" s="121"/>
      <c r="D1542" s="121"/>
      <c r="E1542" s="121"/>
      <c r="F1542" s="121"/>
      <c r="G1542" s="121"/>
      <c r="H1542" s="121"/>
      <c r="I1542" s="122"/>
      <c r="J1542" s="260"/>
      <c r="K1542" s="260"/>
      <c r="L1542" s="260"/>
      <c r="M1542" s="260"/>
      <c r="N1542" s="260"/>
      <c r="O1542" s="260"/>
      <c r="P1542" s="260"/>
      <c r="Q1542" s="260"/>
      <c r="R1542" s="260"/>
      <c r="S1542" s="260"/>
      <c r="T1542" s="260"/>
      <c r="U1542" s="260"/>
      <c r="V1542" s="260"/>
      <c r="W1542" s="260"/>
      <c r="X1542" s="260"/>
      <c r="Y1542" s="260"/>
      <c r="Z1542" s="260"/>
      <c r="AA1542" s="260"/>
      <c r="AB1542" s="260"/>
      <c r="AC1542" s="260"/>
      <c r="AD1542" s="260"/>
      <c r="AE1542" s="260"/>
      <c r="AF1542" s="260"/>
      <c r="AG1542" s="260"/>
      <c r="AH1542" s="260"/>
      <c r="AI1542" s="260"/>
      <c r="AJ1542" s="260"/>
      <c r="AK1542" s="260"/>
      <c r="AL1542" s="260"/>
      <c r="AM1542" s="260"/>
      <c r="BG1542" s="1" t="s">
        <v>367</v>
      </c>
      <c r="BH1542" s="1">
        <v>102</v>
      </c>
      <c r="BI1542" s="1" t="str">
        <f>"ITEM"&amp;BH1542&amp; BG1542 &amp;"="&amp; IF(TRIM($J1542)="","",$J1542)</f>
        <v>ITEM102#KBN3_16=</v>
      </c>
    </row>
    <row r="1543" spans="1:61" ht="9.75" hidden="1" customHeight="1">
      <c r="A1543" s="141"/>
      <c r="B1543" s="142"/>
      <c r="C1543" s="142"/>
      <c r="D1543" s="142"/>
      <c r="E1543" s="142"/>
      <c r="F1543" s="142"/>
      <c r="G1543" s="142"/>
      <c r="H1543" s="142"/>
      <c r="I1543" s="143"/>
      <c r="J1543" s="27"/>
      <c r="K1543" s="27"/>
      <c r="L1543" s="27"/>
      <c r="M1543" s="27"/>
      <c r="N1543" s="27"/>
      <c r="O1543" s="27"/>
      <c r="P1543" s="27"/>
      <c r="Q1543" s="27"/>
      <c r="R1543" s="27"/>
      <c r="S1543" s="27"/>
      <c r="T1543" s="27"/>
      <c r="U1543" s="27"/>
      <c r="V1543" s="27"/>
      <c r="W1543" s="27"/>
      <c r="X1543" s="27"/>
      <c r="Y1543" s="27"/>
      <c r="Z1543" s="27"/>
      <c r="AA1543" s="27"/>
      <c r="AB1543" s="27"/>
      <c r="AC1543" s="27"/>
      <c r="AD1543" s="27"/>
      <c r="AE1543" s="27"/>
      <c r="AF1543" s="27"/>
      <c r="AG1543" s="27"/>
      <c r="AH1543" s="27"/>
      <c r="AI1543" s="27"/>
      <c r="AJ1543" s="27"/>
      <c r="AK1543" s="27"/>
      <c r="AL1543" s="27"/>
      <c r="AM1543" s="27"/>
      <c r="BH1543" s="1" t="s">
        <v>28</v>
      </c>
    </row>
    <row r="1544" spans="1:61" ht="9.75" hidden="1" customHeight="1" thickBot="1">
      <c r="A1544" s="123"/>
      <c r="B1544" s="124"/>
      <c r="C1544" s="124"/>
      <c r="D1544" s="124"/>
      <c r="E1544" s="124"/>
      <c r="F1544" s="124"/>
      <c r="G1544" s="124"/>
      <c r="H1544" s="124"/>
      <c r="I1544" s="125"/>
      <c r="J1544" s="266"/>
      <c r="K1544" s="266"/>
      <c r="L1544" s="266"/>
      <c r="M1544" s="266"/>
      <c r="N1544" s="266"/>
      <c r="O1544" s="266"/>
      <c r="P1544" s="266"/>
      <c r="Q1544" s="266"/>
      <c r="R1544" s="266"/>
      <c r="S1544" s="266"/>
      <c r="T1544" s="266"/>
      <c r="U1544" s="266"/>
      <c r="V1544" s="266"/>
      <c r="W1544" s="266"/>
      <c r="X1544" s="266"/>
      <c r="Y1544" s="266"/>
      <c r="Z1544" s="266"/>
      <c r="AA1544" s="266"/>
      <c r="AB1544" s="266"/>
      <c r="AC1544" s="266"/>
      <c r="AD1544" s="266"/>
      <c r="AE1544" s="266"/>
      <c r="AF1544" s="266"/>
      <c r="AG1544" s="266"/>
      <c r="AH1544" s="266"/>
      <c r="AI1544" s="266"/>
      <c r="AJ1544" s="266"/>
      <c r="AK1544" s="266"/>
      <c r="AL1544" s="266"/>
      <c r="AM1544" s="266"/>
      <c r="BH1544" s="1" t="s">
        <v>28</v>
      </c>
    </row>
    <row r="1545" spans="1:61" ht="9.75" hidden="1" customHeight="1">
      <c r="A1545" s="164" t="s">
        <v>368</v>
      </c>
      <c r="B1545" s="165"/>
      <c r="C1545" s="165"/>
      <c r="D1545" s="165"/>
      <c r="E1545" s="165"/>
      <c r="F1545" s="165"/>
      <c r="G1545" s="165"/>
      <c r="H1545" s="165"/>
      <c r="I1545" s="166"/>
      <c r="J1545" s="239"/>
      <c r="K1545" s="239"/>
      <c r="L1545" s="239"/>
      <c r="M1545" s="239"/>
      <c r="N1545" s="239"/>
      <c r="O1545" s="239"/>
      <c r="P1545" s="239"/>
      <c r="Q1545" s="239"/>
      <c r="R1545" s="239"/>
      <c r="S1545" s="239"/>
      <c r="T1545" s="239"/>
      <c r="U1545" s="239"/>
      <c r="V1545" s="239"/>
      <c r="W1545" s="239"/>
      <c r="X1545" s="239"/>
      <c r="Y1545" s="239"/>
      <c r="Z1545" s="239"/>
      <c r="AA1545" s="239"/>
      <c r="AB1545" s="239"/>
      <c r="AC1545" s="239"/>
      <c r="AD1545" s="239"/>
      <c r="AE1545" s="239"/>
      <c r="AF1545" s="239"/>
      <c r="AG1545" s="239"/>
      <c r="AH1545" s="239"/>
      <c r="AI1545" s="239"/>
      <c r="AJ1545" s="239"/>
      <c r="AK1545" s="239"/>
      <c r="AL1545" s="239"/>
      <c r="AM1545" s="239"/>
      <c r="BG1545" s="1" t="s">
        <v>369</v>
      </c>
      <c r="BH1545" s="1">
        <v>88</v>
      </c>
      <c r="BI1545" s="1" t="str">
        <f>"ITEM"&amp;BH1545&amp; BG1545 &amp;"="&amp; IF(TRIM($J1545)="","",$J1545)</f>
        <v>ITEM88#KBN3_17=</v>
      </c>
    </row>
    <row r="1546" spans="1:61" ht="9.75" hidden="1" customHeight="1" thickBot="1">
      <c r="A1546" s="167"/>
      <c r="B1546" s="168"/>
      <c r="C1546" s="168"/>
      <c r="D1546" s="168"/>
      <c r="E1546" s="168"/>
      <c r="F1546" s="168"/>
      <c r="G1546" s="168"/>
      <c r="H1546" s="168"/>
      <c r="I1546" s="169"/>
      <c r="J1546" s="274"/>
      <c r="K1546" s="274"/>
      <c r="L1546" s="274"/>
      <c r="M1546" s="274"/>
      <c r="N1546" s="274"/>
      <c r="O1546" s="274"/>
      <c r="P1546" s="274"/>
      <c r="Q1546" s="274"/>
      <c r="R1546" s="274"/>
      <c r="S1546" s="274"/>
      <c r="T1546" s="274"/>
      <c r="U1546" s="274"/>
      <c r="V1546" s="274"/>
      <c r="W1546" s="274"/>
      <c r="X1546" s="274"/>
      <c r="Y1546" s="274"/>
      <c r="Z1546" s="274"/>
      <c r="AA1546" s="274"/>
      <c r="AB1546" s="274"/>
      <c r="AC1546" s="274"/>
      <c r="AD1546" s="274"/>
      <c r="AE1546" s="274"/>
      <c r="AF1546" s="274"/>
      <c r="AG1546" s="274"/>
      <c r="AH1546" s="274"/>
      <c r="AI1546" s="274"/>
      <c r="AJ1546" s="274"/>
      <c r="AK1546" s="274"/>
      <c r="AL1546" s="274"/>
      <c r="AM1546" s="274"/>
    </row>
    <row r="1547" spans="1:61" ht="9.75" hidden="1" customHeight="1">
      <c r="A1547" s="120" t="s">
        <v>323</v>
      </c>
      <c r="B1547" s="121"/>
      <c r="C1547" s="121"/>
      <c r="D1547" s="121"/>
      <c r="E1547" s="121"/>
      <c r="F1547" s="121"/>
      <c r="G1547" s="121"/>
      <c r="H1547" s="121"/>
      <c r="I1547" s="122"/>
      <c r="J1547" s="239"/>
      <c r="K1547" s="239"/>
      <c r="L1547" s="239"/>
      <c r="M1547" s="239"/>
      <c r="N1547" s="239"/>
      <c r="O1547" s="239"/>
      <c r="P1547" s="239"/>
      <c r="Q1547" s="239"/>
      <c r="R1547" s="239"/>
      <c r="S1547" s="239"/>
      <c r="T1547" s="239"/>
      <c r="U1547" s="239"/>
      <c r="V1547" s="239"/>
      <c r="W1547" s="239"/>
      <c r="X1547" s="239"/>
      <c r="Y1547" s="239"/>
      <c r="Z1547" s="239"/>
      <c r="AA1547" s="239"/>
      <c r="AB1547" s="239"/>
      <c r="AC1547" s="239"/>
      <c r="AD1547" s="239"/>
      <c r="AE1547" s="239"/>
      <c r="AF1547" s="239"/>
      <c r="AG1547" s="239"/>
      <c r="AH1547" s="239"/>
      <c r="AI1547" s="239"/>
      <c r="AJ1547" s="239"/>
      <c r="AK1547" s="239"/>
      <c r="AL1547" s="239"/>
      <c r="AM1547" s="239"/>
      <c r="BG1547" s="1" t="s">
        <v>369</v>
      </c>
      <c r="BH1547" s="1">
        <v>89</v>
      </c>
      <c r="BI1547" s="1" t="str">
        <f>"ITEM"&amp;BH1547&amp; BG1547 &amp;"="&amp; IF(TRIM($J1547)="","",$J1547)</f>
        <v>ITEM89#KBN3_17=</v>
      </c>
    </row>
    <row r="1548" spans="1:61" ht="9.75" hidden="1" customHeight="1">
      <c r="A1548" s="123"/>
      <c r="B1548" s="124"/>
      <c r="C1548" s="124"/>
      <c r="D1548" s="124"/>
      <c r="E1548" s="124"/>
      <c r="F1548" s="124"/>
      <c r="G1548" s="124"/>
      <c r="H1548" s="124"/>
      <c r="I1548" s="125"/>
      <c r="J1548" s="27"/>
      <c r="K1548" s="27"/>
      <c r="L1548" s="27"/>
      <c r="M1548" s="27"/>
      <c r="N1548" s="27"/>
      <c r="O1548" s="27"/>
      <c r="P1548" s="27"/>
      <c r="Q1548" s="27"/>
      <c r="R1548" s="27"/>
      <c r="S1548" s="27"/>
      <c r="T1548" s="27"/>
      <c r="U1548" s="27"/>
      <c r="V1548" s="27"/>
      <c r="W1548" s="27"/>
      <c r="X1548" s="27"/>
      <c r="Y1548" s="27"/>
      <c r="Z1548" s="27"/>
      <c r="AA1548" s="27"/>
      <c r="AB1548" s="27"/>
      <c r="AC1548" s="27"/>
      <c r="AD1548" s="27"/>
      <c r="AE1548" s="27"/>
      <c r="AF1548" s="27"/>
      <c r="AG1548" s="27"/>
      <c r="AH1548" s="27"/>
      <c r="AI1548" s="27"/>
      <c r="AJ1548" s="27"/>
      <c r="AK1548" s="27"/>
      <c r="AL1548" s="27"/>
      <c r="AM1548" s="27"/>
    </row>
    <row r="1549" spans="1:61" ht="9.75" hidden="1" customHeight="1">
      <c r="A1549" s="120" t="s">
        <v>324</v>
      </c>
      <c r="B1549" s="121"/>
      <c r="C1549" s="121"/>
      <c r="D1549" s="121"/>
      <c r="E1549" s="121"/>
      <c r="F1549" s="121"/>
      <c r="G1549" s="121"/>
      <c r="H1549" s="121"/>
      <c r="I1549" s="122"/>
      <c r="J1549" s="136"/>
      <c r="K1549" s="126"/>
      <c r="L1549" s="126"/>
      <c r="M1549" s="126"/>
      <c r="N1549" s="126"/>
      <c r="O1549" s="126"/>
      <c r="P1549" s="126"/>
      <c r="Q1549" s="126"/>
      <c r="R1549" s="126"/>
      <c r="S1549" s="126"/>
      <c r="T1549" s="126"/>
      <c r="U1549" s="126"/>
      <c r="V1549" s="126"/>
      <c r="W1549" s="126"/>
      <c r="X1549" s="126"/>
      <c r="Y1549" s="126"/>
      <c r="Z1549" s="126"/>
      <c r="AA1549" s="126"/>
      <c r="AB1549" s="126"/>
      <c r="AC1549" s="126"/>
      <c r="AD1549" s="126"/>
      <c r="AE1549" s="126"/>
      <c r="AF1549" s="126"/>
      <c r="AG1549" s="126"/>
      <c r="AH1549" s="126"/>
      <c r="AI1549" s="126"/>
      <c r="AJ1549" s="126"/>
      <c r="AK1549" s="126"/>
      <c r="AL1549" s="126"/>
      <c r="AM1549" s="127"/>
      <c r="BG1549" s="1" t="s">
        <v>369</v>
      </c>
      <c r="BH1549" s="1">
        <v>90</v>
      </c>
      <c r="BI1549" s="1" t="str">
        <f>"ITEM"&amp;BH1549&amp; BG1549 &amp;"="&amp; IF(TRIM($J1549)="","",$J1549)</f>
        <v>ITEM90#KBN3_17=</v>
      </c>
    </row>
    <row r="1550" spans="1:61" ht="9.75" hidden="1" customHeight="1">
      <c r="A1550" s="141"/>
      <c r="B1550" s="142"/>
      <c r="C1550" s="142"/>
      <c r="D1550" s="142"/>
      <c r="E1550" s="142"/>
      <c r="F1550" s="142"/>
      <c r="G1550" s="142"/>
      <c r="H1550" s="142"/>
      <c r="I1550" s="143"/>
      <c r="J1550" s="150"/>
      <c r="K1550" s="151"/>
      <c r="L1550" s="151"/>
      <c r="M1550" s="151"/>
      <c r="N1550" s="151"/>
      <c r="O1550" s="151"/>
      <c r="P1550" s="151"/>
      <c r="Q1550" s="151"/>
      <c r="R1550" s="151"/>
      <c r="S1550" s="151"/>
      <c r="T1550" s="151"/>
      <c r="U1550" s="151"/>
      <c r="V1550" s="151"/>
      <c r="W1550" s="151"/>
      <c r="X1550" s="151"/>
      <c r="Y1550" s="151"/>
      <c r="Z1550" s="151"/>
      <c r="AA1550" s="151"/>
      <c r="AB1550" s="151"/>
      <c r="AC1550" s="151"/>
      <c r="AD1550" s="151"/>
      <c r="AE1550" s="151"/>
      <c r="AF1550" s="151"/>
      <c r="AG1550" s="151"/>
      <c r="AH1550" s="151"/>
      <c r="AI1550" s="151"/>
      <c r="AJ1550" s="151"/>
      <c r="AK1550" s="151"/>
      <c r="AL1550" s="151"/>
      <c r="AM1550" s="152"/>
      <c r="BH1550" s="1" t="s">
        <v>28</v>
      </c>
    </row>
    <row r="1551" spans="1:61" ht="9.75" hidden="1" customHeight="1">
      <c r="A1551" s="123"/>
      <c r="B1551" s="124"/>
      <c r="C1551" s="124"/>
      <c r="D1551" s="124"/>
      <c r="E1551" s="124"/>
      <c r="F1551" s="124"/>
      <c r="G1551" s="124"/>
      <c r="H1551" s="124"/>
      <c r="I1551" s="125"/>
      <c r="J1551" s="137"/>
      <c r="K1551" s="128"/>
      <c r="L1551" s="128"/>
      <c r="M1551" s="128"/>
      <c r="N1551" s="128"/>
      <c r="O1551" s="128"/>
      <c r="P1551" s="128"/>
      <c r="Q1551" s="128"/>
      <c r="R1551" s="128"/>
      <c r="S1551" s="128"/>
      <c r="T1551" s="128"/>
      <c r="U1551" s="128"/>
      <c r="V1551" s="128"/>
      <c r="W1551" s="128"/>
      <c r="X1551" s="128"/>
      <c r="Y1551" s="128"/>
      <c r="Z1551" s="128"/>
      <c r="AA1551" s="128"/>
      <c r="AB1551" s="128"/>
      <c r="AC1551" s="128"/>
      <c r="AD1551" s="128"/>
      <c r="AE1551" s="128"/>
      <c r="AF1551" s="128"/>
      <c r="AG1551" s="128"/>
      <c r="AH1551" s="128"/>
      <c r="AI1551" s="128"/>
      <c r="AJ1551" s="128"/>
      <c r="AK1551" s="128"/>
      <c r="AL1551" s="128"/>
      <c r="AM1551" s="129"/>
      <c r="BH1551" s="1" t="s">
        <v>28</v>
      </c>
    </row>
    <row r="1552" spans="1:61" ht="9.75" hidden="1" customHeight="1">
      <c r="A1552" s="120" t="s">
        <v>325</v>
      </c>
      <c r="B1552" s="121"/>
      <c r="C1552" s="121"/>
      <c r="D1552" s="121"/>
      <c r="E1552" s="121"/>
      <c r="F1552" s="121"/>
      <c r="G1552" s="121"/>
      <c r="H1552" s="121"/>
      <c r="I1552" s="122"/>
      <c r="J1552" s="27"/>
      <c r="K1552" s="27"/>
      <c r="L1552" s="27"/>
      <c r="M1552" s="27"/>
      <c r="N1552" s="27"/>
      <c r="O1552" s="27"/>
      <c r="P1552" s="27"/>
      <c r="Q1552" s="27"/>
      <c r="R1552" s="27"/>
      <c r="S1552" s="27"/>
      <c r="T1552" s="27"/>
      <c r="U1552" s="27"/>
      <c r="V1552" s="27"/>
      <c r="W1552" s="27"/>
      <c r="X1552" s="27"/>
      <c r="Y1552" s="27"/>
      <c r="Z1552" s="27"/>
      <c r="AA1552" s="27"/>
      <c r="AB1552" s="27"/>
      <c r="AC1552" s="27"/>
      <c r="AD1552" s="27"/>
      <c r="AE1552" s="27"/>
      <c r="AF1552" s="27"/>
      <c r="AG1552" s="27"/>
      <c r="AH1552" s="27"/>
      <c r="AI1552" s="27"/>
      <c r="AJ1552" s="27"/>
      <c r="AK1552" s="27"/>
      <c r="AL1552" s="27"/>
      <c r="AM1552" s="27"/>
      <c r="BG1552" s="1" t="s">
        <v>369</v>
      </c>
      <c r="BH1552" s="1">
        <v>91</v>
      </c>
      <c r="BI1552" s="1" t="str">
        <f>"ITEM"&amp;BH1552&amp; BG1552 &amp;"="&amp; IF(TRIM($J1552)="","",$J1552)</f>
        <v>ITEM91#KBN3_17=</v>
      </c>
    </row>
    <row r="1553" spans="1:61" ht="9.75" hidden="1" customHeight="1">
      <c r="A1553" s="123"/>
      <c r="B1553" s="124"/>
      <c r="C1553" s="124"/>
      <c r="D1553" s="124"/>
      <c r="E1553" s="124"/>
      <c r="F1553" s="124"/>
      <c r="G1553" s="124"/>
      <c r="H1553" s="124"/>
      <c r="I1553" s="125"/>
      <c r="J1553" s="27"/>
      <c r="K1553" s="27"/>
      <c r="L1553" s="27"/>
      <c r="M1553" s="27"/>
      <c r="N1553" s="27"/>
      <c r="O1553" s="27"/>
      <c r="P1553" s="27"/>
      <c r="Q1553" s="27"/>
      <c r="R1553" s="27"/>
      <c r="S1553" s="27"/>
      <c r="T1553" s="27"/>
      <c r="U1553" s="27"/>
      <c r="V1553" s="27"/>
      <c r="W1553" s="27"/>
      <c r="X1553" s="27"/>
      <c r="Y1553" s="27"/>
      <c r="Z1553" s="27"/>
      <c r="AA1553" s="27"/>
      <c r="AB1553" s="27"/>
      <c r="AC1553" s="27"/>
      <c r="AD1553" s="27"/>
      <c r="AE1553" s="27"/>
      <c r="AF1553" s="27"/>
      <c r="AG1553" s="27"/>
      <c r="AH1553" s="27"/>
      <c r="AI1553" s="27"/>
      <c r="AJ1553" s="27"/>
      <c r="AK1553" s="27"/>
      <c r="AL1553" s="27"/>
      <c r="AM1553" s="27"/>
    </row>
    <row r="1554" spans="1:61" ht="9.75" hidden="1" customHeight="1">
      <c r="A1554" s="120" t="s">
        <v>326</v>
      </c>
      <c r="B1554" s="121"/>
      <c r="C1554" s="121"/>
      <c r="D1554" s="121"/>
      <c r="E1554" s="121"/>
      <c r="F1554" s="121"/>
      <c r="G1554" s="121"/>
      <c r="H1554" s="121"/>
      <c r="I1554" s="122"/>
      <c r="J1554" s="158"/>
      <c r="K1554" s="154"/>
      <c r="L1554" s="154"/>
      <c r="M1554" s="154"/>
      <c r="N1554" s="154"/>
      <c r="O1554" s="154"/>
      <c r="P1554" s="154"/>
      <c r="Q1554" s="154"/>
      <c r="R1554" s="154"/>
      <c r="S1554" s="154"/>
      <c r="T1554" s="154"/>
      <c r="U1554" s="154"/>
      <c r="V1554" s="154" t="s">
        <v>36</v>
      </c>
      <c r="W1554" s="154"/>
      <c r="X1554" s="154"/>
      <c r="Y1554" s="154"/>
      <c r="Z1554" s="154"/>
      <c r="AA1554" s="154"/>
      <c r="AB1554" s="154"/>
      <c r="AC1554" s="154"/>
      <c r="AD1554" s="154"/>
      <c r="AE1554" s="154"/>
      <c r="AF1554" s="154"/>
      <c r="AG1554" s="154"/>
      <c r="AH1554" s="154"/>
      <c r="AI1554" s="154"/>
      <c r="AJ1554" s="154"/>
      <c r="AK1554" s="154"/>
      <c r="AL1554" s="154"/>
      <c r="AM1554" s="155"/>
      <c r="BE1554" s="1" t="str">
        <f ca="1">MID(CELL("address",$CB$2),2,2)</f>
        <v>CB</v>
      </c>
      <c r="BF1554" s="1" t="str">
        <f>IF(TRIM($K1556)="","",IF(ISERROR(MATCH($K1556,$CB$3:$CB$7,0)),"INPUT_ERROR",MATCH($K1556,$CB$3:$CB$7,0)))</f>
        <v/>
      </c>
      <c r="BG1554" s="1" t="s">
        <v>369</v>
      </c>
      <c r="BH1554" s="1">
        <v>92</v>
      </c>
      <c r="BI1554" s="1" t="str">
        <f>"ITEM"&amp;BH1554&amp; BG1554 &amp;"="&amp; BF1554</f>
        <v>ITEM92#KBN3_17=</v>
      </c>
    </row>
    <row r="1555" spans="1:61" ht="9.75" hidden="1" customHeight="1">
      <c r="A1555" s="141"/>
      <c r="B1555" s="142"/>
      <c r="C1555" s="142"/>
      <c r="D1555" s="142"/>
      <c r="E1555" s="142"/>
      <c r="F1555" s="142"/>
      <c r="G1555" s="142"/>
      <c r="H1555" s="142"/>
      <c r="I1555" s="143"/>
      <c r="J1555" s="189"/>
      <c r="K1555" s="82"/>
      <c r="L1555" s="82"/>
      <c r="M1555" s="82"/>
      <c r="N1555" s="82"/>
      <c r="O1555" s="82"/>
      <c r="P1555" s="82"/>
      <c r="Q1555" s="82"/>
      <c r="R1555" s="82"/>
      <c r="S1555" s="82"/>
      <c r="T1555" s="82"/>
      <c r="U1555" s="82"/>
      <c r="V1555" s="82" t="s">
        <v>163</v>
      </c>
      <c r="W1555" s="82"/>
      <c r="X1555" s="82"/>
      <c r="Y1555" s="82"/>
      <c r="Z1555" s="82"/>
      <c r="AA1555" s="82"/>
      <c r="AB1555" s="82"/>
      <c r="AC1555" s="82"/>
      <c r="AD1555" s="82"/>
      <c r="AE1555" s="82"/>
      <c r="AF1555" s="82"/>
      <c r="AG1555" s="82"/>
      <c r="AH1555" s="82"/>
      <c r="AI1555" s="82"/>
      <c r="AJ1555" s="82"/>
      <c r="AK1555" s="82"/>
      <c r="AL1555" s="82"/>
      <c r="AM1555" s="138"/>
      <c r="BH1555" s="1" t="s">
        <v>28</v>
      </c>
    </row>
    <row r="1556" spans="1:61" ht="9.75" hidden="1" customHeight="1">
      <c r="A1556" s="141"/>
      <c r="B1556" s="142"/>
      <c r="C1556" s="142"/>
      <c r="D1556" s="142"/>
      <c r="E1556" s="142"/>
      <c r="F1556" s="142"/>
      <c r="G1556" s="142"/>
      <c r="H1556" s="142"/>
      <c r="I1556" s="143"/>
      <c r="J1556" s="144" t="s">
        <v>37</v>
      </c>
      <c r="K1556" s="145"/>
      <c r="L1556" s="145"/>
      <c r="M1556" s="145"/>
      <c r="N1556" s="145"/>
      <c r="O1556" s="145"/>
      <c r="P1556" s="145"/>
      <c r="Q1556" s="145"/>
      <c r="R1556" s="145"/>
      <c r="S1556" s="145"/>
      <c r="T1556" s="82" t="s">
        <v>38</v>
      </c>
      <c r="U1556" s="82"/>
      <c r="V1556" s="82" t="s">
        <v>253</v>
      </c>
      <c r="W1556" s="82"/>
      <c r="X1556" s="82"/>
      <c r="Y1556" s="82"/>
      <c r="Z1556" s="82"/>
      <c r="AA1556" s="82"/>
      <c r="AB1556" s="82"/>
      <c r="AC1556" s="82"/>
      <c r="AD1556" s="82"/>
      <c r="AE1556" s="82"/>
      <c r="AF1556" s="82"/>
      <c r="AG1556" s="82"/>
      <c r="AH1556" s="82"/>
      <c r="AI1556" s="82"/>
      <c r="AJ1556" s="82"/>
      <c r="AK1556" s="82"/>
      <c r="AL1556" s="82"/>
      <c r="AM1556" s="138"/>
      <c r="BH1556" s="1" t="s">
        <v>28</v>
      </c>
    </row>
    <row r="1557" spans="1:61" ht="9.75" hidden="1" customHeight="1">
      <c r="A1557" s="141"/>
      <c r="B1557" s="142"/>
      <c r="C1557" s="142"/>
      <c r="D1557" s="142"/>
      <c r="E1557" s="142"/>
      <c r="F1557" s="142"/>
      <c r="G1557" s="142"/>
      <c r="H1557" s="142"/>
      <c r="I1557" s="143"/>
      <c r="J1557" s="144"/>
      <c r="K1557" s="145"/>
      <c r="L1557" s="145"/>
      <c r="M1557" s="145"/>
      <c r="N1557" s="145"/>
      <c r="O1557" s="145"/>
      <c r="P1557" s="145"/>
      <c r="Q1557" s="145"/>
      <c r="R1557" s="145"/>
      <c r="S1557" s="145"/>
      <c r="T1557" s="82"/>
      <c r="U1557" s="82"/>
      <c r="V1557" s="82" t="s">
        <v>327</v>
      </c>
      <c r="W1557" s="82"/>
      <c r="X1557" s="82"/>
      <c r="Y1557" s="82"/>
      <c r="Z1557" s="82"/>
      <c r="AA1557" s="82"/>
      <c r="AB1557" s="82"/>
      <c r="AC1557" s="82"/>
      <c r="AD1557" s="82"/>
      <c r="AE1557" s="82"/>
      <c r="AF1557" s="82"/>
      <c r="AG1557" s="82"/>
      <c r="AH1557" s="82"/>
      <c r="AI1557" s="82"/>
      <c r="AJ1557" s="82"/>
      <c r="AK1557" s="82"/>
      <c r="AL1557" s="82"/>
      <c r="AM1557" s="138"/>
      <c r="BH1557" s="1" t="s">
        <v>28</v>
      </c>
    </row>
    <row r="1558" spans="1:61" ht="9.75" hidden="1" customHeight="1">
      <c r="A1558" s="141"/>
      <c r="B1558" s="142"/>
      <c r="C1558" s="142"/>
      <c r="D1558" s="142"/>
      <c r="E1558" s="142"/>
      <c r="F1558" s="142"/>
      <c r="G1558" s="142"/>
      <c r="H1558" s="142"/>
      <c r="I1558" s="143"/>
      <c r="J1558" s="189"/>
      <c r="K1558" s="82"/>
      <c r="L1558" s="82"/>
      <c r="M1558" s="82"/>
      <c r="N1558" s="82"/>
      <c r="O1558" s="82"/>
      <c r="P1558" s="82"/>
      <c r="Q1558" s="82"/>
      <c r="R1558" s="82"/>
      <c r="S1558" s="82"/>
      <c r="T1558" s="82"/>
      <c r="U1558" s="82"/>
      <c r="V1558" s="82" t="s">
        <v>166</v>
      </c>
      <c r="W1558" s="82"/>
      <c r="X1558" s="82"/>
      <c r="Y1558" s="82"/>
      <c r="Z1558" s="82"/>
      <c r="AA1558" s="82"/>
      <c r="AB1558" s="82"/>
      <c r="AC1558" s="82"/>
      <c r="AD1558" s="82"/>
      <c r="AE1558" s="82"/>
      <c r="AF1558" s="82"/>
      <c r="AG1558" s="82"/>
      <c r="AH1558" s="82"/>
      <c r="AI1558" s="82"/>
      <c r="AJ1558" s="82"/>
      <c r="AK1558" s="82"/>
      <c r="AL1558" s="82"/>
      <c r="AM1558" s="138"/>
      <c r="BH1558" s="1" t="s">
        <v>28</v>
      </c>
    </row>
    <row r="1559" spans="1:61" ht="9.75" hidden="1" customHeight="1">
      <c r="A1559" s="141"/>
      <c r="B1559" s="142"/>
      <c r="C1559" s="142"/>
      <c r="D1559" s="142"/>
      <c r="E1559" s="142"/>
      <c r="F1559" s="142"/>
      <c r="G1559" s="142"/>
      <c r="H1559" s="142"/>
      <c r="I1559" s="143"/>
      <c r="J1559" s="157"/>
      <c r="K1559" s="98"/>
      <c r="L1559" s="98"/>
      <c r="M1559" s="98"/>
      <c r="N1559" s="98"/>
      <c r="O1559" s="98"/>
      <c r="P1559" s="98"/>
      <c r="Q1559" s="98"/>
      <c r="R1559" s="98"/>
      <c r="S1559" s="98"/>
      <c r="T1559" s="98"/>
      <c r="U1559" s="98"/>
      <c r="V1559" s="98" t="s">
        <v>256</v>
      </c>
      <c r="W1559" s="98"/>
      <c r="X1559" s="98"/>
      <c r="Y1559" s="98"/>
      <c r="Z1559" s="98"/>
      <c r="AA1559" s="98"/>
      <c r="AB1559" s="98"/>
      <c r="AC1559" s="98"/>
      <c r="AD1559" s="98"/>
      <c r="AE1559" s="98"/>
      <c r="AF1559" s="98"/>
      <c r="AG1559" s="98"/>
      <c r="AH1559" s="98"/>
      <c r="AI1559" s="98"/>
      <c r="AJ1559" s="98"/>
      <c r="AK1559" s="98"/>
      <c r="AL1559" s="98"/>
      <c r="AM1559" s="156"/>
      <c r="BH1559" s="1" t="s">
        <v>28</v>
      </c>
    </row>
    <row r="1560" spans="1:61" ht="9.75" hidden="1" customHeight="1">
      <c r="A1560" s="120" t="s">
        <v>328</v>
      </c>
      <c r="B1560" s="121"/>
      <c r="C1560" s="121"/>
      <c r="D1560" s="121"/>
      <c r="E1560" s="121"/>
      <c r="F1560" s="121"/>
      <c r="G1560" s="121"/>
      <c r="H1560" s="121"/>
      <c r="I1560" s="122"/>
      <c r="J1560" s="136"/>
      <c r="K1560" s="126"/>
      <c r="L1560" s="126"/>
      <c r="M1560" s="126"/>
      <c r="N1560" s="126"/>
      <c r="O1560" s="126"/>
      <c r="P1560" s="126"/>
      <c r="Q1560" s="126"/>
      <c r="R1560" s="126"/>
      <c r="S1560" s="126"/>
      <c r="T1560" s="126"/>
      <c r="U1560" s="126"/>
      <c r="V1560" s="126"/>
      <c r="W1560" s="126"/>
      <c r="X1560" s="126"/>
      <c r="Y1560" s="126"/>
      <c r="Z1560" s="126"/>
      <c r="AA1560" s="126"/>
      <c r="AB1560" s="126"/>
      <c r="AC1560" s="126"/>
      <c r="AD1560" s="126"/>
      <c r="AE1560" s="126"/>
      <c r="AF1560" s="126"/>
      <c r="AG1560" s="126"/>
      <c r="AH1560" s="126"/>
      <c r="AI1560" s="126"/>
      <c r="AJ1560" s="126"/>
      <c r="AK1560" s="126"/>
      <c r="AL1560" s="126"/>
      <c r="AM1560" s="127"/>
      <c r="BG1560" s="1" t="s">
        <v>369</v>
      </c>
      <c r="BH1560" s="1">
        <v>93</v>
      </c>
      <c r="BI1560" s="1" t="str">
        <f>"ITEM"&amp;BH1560&amp; BG1560 &amp;"="&amp; IF(TRIM($J1560)="","",$J1560)</f>
        <v>ITEM93#KBN3_17=</v>
      </c>
    </row>
    <row r="1561" spans="1:61" ht="9.75" hidden="1" customHeight="1">
      <c r="A1561" s="141"/>
      <c r="B1561" s="142"/>
      <c r="C1561" s="142"/>
      <c r="D1561" s="142"/>
      <c r="E1561" s="142"/>
      <c r="F1561" s="142"/>
      <c r="G1561" s="142"/>
      <c r="H1561" s="142"/>
      <c r="I1561" s="143"/>
      <c r="J1561" s="150"/>
      <c r="K1561" s="151"/>
      <c r="L1561" s="151"/>
      <c r="M1561" s="151"/>
      <c r="N1561" s="151"/>
      <c r="O1561" s="151"/>
      <c r="P1561" s="151"/>
      <c r="Q1561" s="151"/>
      <c r="R1561" s="151"/>
      <c r="S1561" s="151"/>
      <c r="T1561" s="151"/>
      <c r="U1561" s="151"/>
      <c r="V1561" s="151"/>
      <c r="W1561" s="151"/>
      <c r="X1561" s="151"/>
      <c r="Y1561" s="151"/>
      <c r="Z1561" s="151"/>
      <c r="AA1561" s="151"/>
      <c r="AB1561" s="151"/>
      <c r="AC1561" s="151"/>
      <c r="AD1561" s="151"/>
      <c r="AE1561" s="151"/>
      <c r="AF1561" s="151"/>
      <c r="AG1561" s="151"/>
      <c r="AH1561" s="151"/>
      <c r="AI1561" s="151"/>
      <c r="AJ1561" s="151"/>
      <c r="AK1561" s="151"/>
      <c r="AL1561" s="151"/>
      <c r="AM1561" s="152"/>
    </row>
    <row r="1562" spans="1:61" ht="9.75" hidden="1" customHeight="1">
      <c r="A1562" s="123"/>
      <c r="B1562" s="124"/>
      <c r="C1562" s="124"/>
      <c r="D1562" s="124"/>
      <c r="E1562" s="124"/>
      <c r="F1562" s="124"/>
      <c r="G1562" s="124"/>
      <c r="H1562" s="124"/>
      <c r="I1562" s="125"/>
      <c r="J1562" s="150"/>
      <c r="K1562" s="151"/>
      <c r="L1562" s="151"/>
      <c r="M1562" s="151"/>
      <c r="N1562" s="151"/>
      <c r="O1562" s="151"/>
      <c r="P1562" s="151"/>
      <c r="Q1562" s="151"/>
      <c r="R1562" s="151"/>
      <c r="S1562" s="151"/>
      <c r="T1562" s="151"/>
      <c r="U1562" s="151"/>
      <c r="V1562" s="151"/>
      <c r="W1562" s="151"/>
      <c r="X1562" s="151"/>
      <c r="Y1562" s="151"/>
      <c r="Z1562" s="151"/>
      <c r="AA1562" s="151"/>
      <c r="AB1562" s="151"/>
      <c r="AC1562" s="151"/>
      <c r="AD1562" s="151"/>
      <c r="AE1562" s="151"/>
      <c r="AF1562" s="151"/>
      <c r="AG1562" s="151"/>
      <c r="AH1562" s="151"/>
      <c r="AI1562" s="151"/>
      <c r="AJ1562" s="151"/>
      <c r="AK1562" s="151"/>
      <c r="AL1562" s="151"/>
      <c r="AM1562" s="152"/>
    </row>
    <row r="1563" spans="1:61" ht="9.75" hidden="1" customHeight="1">
      <c r="A1563" s="120" t="s">
        <v>329</v>
      </c>
      <c r="B1563" s="121"/>
      <c r="C1563" s="121"/>
      <c r="D1563" s="121"/>
      <c r="E1563" s="121"/>
      <c r="F1563" s="121"/>
      <c r="G1563" s="121"/>
      <c r="H1563" s="121"/>
      <c r="I1563" s="122"/>
      <c r="J1563" s="216" t="s">
        <v>37</v>
      </c>
      <c r="K1563" s="217"/>
      <c r="L1563" s="154" t="s">
        <v>53</v>
      </c>
      <c r="M1563" s="154"/>
      <c r="N1563" s="154"/>
      <c r="O1563" s="154"/>
      <c r="P1563" s="154"/>
      <c r="Q1563" s="154"/>
      <c r="R1563" s="154"/>
      <c r="S1563" s="154"/>
      <c r="T1563" s="154"/>
      <c r="U1563" s="154"/>
      <c r="V1563" s="154"/>
      <c r="W1563" s="154"/>
      <c r="X1563" s="221" t="s">
        <v>37</v>
      </c>
      <c r="Y1563" s="217"/>
      <c r="Z1563" s="154" t="s">
        <v>330</v>
      </c>
      <c r="AA1563" s="154"/>
      <c r="AB1563" s="154"/>
      <c r="AC1563" s="154"/>
      <c r="AD1563" s="154"/>
      <c r="AE1563" s="154"/>
      <c r="AF1563" s="154"/>
      <c r="AG1563" s="154"/>
      <c r="AH1563" s="154"/>
      <c r="AI1563" s="154"/>
      <c r="AJ1563" s="154"/>
      <c r="AK1563" s="154"/>
      <c r="AL1563" s="154"/>
      <c r="AM1563" s="155"/>
      <c r="BF1563" s="1" t="b">
        <f>IF($K1563="○",TRUE,IF($K1563="",FALSE,"INPUT_ERROR"))</f>
        <v>0</v>
      </c>
      <c r="BG1563" s="1" t="s">
        <v>369</v>
      </c>
      <c r="BH1563" s="1">
        <v>94</v>
      </c>
      <c r="BI1563" s="1" t="str">
        <f t="shared" ref="BI1563:BI1569" si="38">"ITEM"&amp;BH1563&amp; BG1563 &amp;"="&amp; BF1563</f>
        <v>ITEM94#KBN3_17=FALSE</v>
      </c>
    </row>
    <row r="1564" spans="1:61" ht="9.75" hidden="1" customHeight="1">
      <c r="A1564" s="141"/>
      <c r="B1564" s="142"/>
      <c r="C1564" s="142"/>
      <c r="D1564" s="142"/>
      <c r="E1564" s="142"/>
      <c r="F1564" s="142"/>
      <c r="G1564" s="142"/>
      <c r="H1564" s="142"/>
      <c r="I1564" s="143"/>
      <c r="J1564" s="144"/>
      <c r="K1564" s="159"/>
      <c r="L1564" s="82"/>
      <c r="M1564" s="82"/>
      <c r="N1564" s="82"/>
      <c r="O1564" s="82"/>
      <c r="P1564" s="82"/>
      <c r="Q1564" s="82"/>
      <c r="R1564" s="82"/>
      <c r="S1564" s="82"/>
      <c r="T1564" s="82"/>
      <c r="U1564" s="82"/>
      <c r="V1564" s="82"/>
      <c r="W1564" s="82"/>
      <c r="X1564" s="160"/>
      <c r="Y1564" s="159"/>
      <c r="Z1564" s="82"/>
      <c r="AA1564" s="82"/>
      <c r="AB1564" s="82"/>
      <c r="AC1564" s="82"/>
      <c r="AD1564" s="82"/>
      <c r="AE1564" s="82"/>
      <c r="AF1564" s="82"/>
      <c r="AG1564" s="82"/>
      <c r="AH1564" s="82"/>
      <c r="AI1564" s="82"/>
      <c r="AJ1564" s="82"/>
      <c r="AK1564" s="82"/>
      <c r="AL1564" s="82"/>
      <c r="AM1564" s="138"/>
      <c r="BF1564" s="1" t="b">
        <f>IF($Y1563="○",TRUE,IF($Y1563="",FALSE,"INPUT_ERROR"))</f>
        <v>0</v>
      </c>
      <c r="BG1564" s="1" t="s">
        <v>369</v>
      </c>
      <c r="BH1564" s="1">
        <v>95</v>
      </c>
      <c r="BI1564" s="1" t="str">
        <f t="shared" si="38"/>
        <v>ITEM95#KBN3_17=FALSE</v>
      </c>
    </row>
    <row r="1565" spans="1:61" ht="9.75" hidden="1" customHeight="1">
      <c r="A1565" s="141"/>
      <c r="B1565" s="142"/>
      <c r="C1565" s="142"/>
      <c r="D1565" s="142"/>
      <c r="E1565" s="142"/>
      <c r="F1565" s="142"/>
      <c r="G1565" s="142"/>
      <c r="H1565" s="142"/>
      <c r="I1565" s="143"/>
      <c r="J1565" s="144" t="s">
        <v>37</v>
      </c>
      <c r="K1565" s="159"/>
      <c r="L1565" s="82" t="s">
        <v>331</v>
      </c>
      <c r="M1565" s="82"/>
      <c r="N1565" s="82"/>
      <c r="O1565" s="82"/>
      <c r="P1565" s="82"/>
      <c r="Q1565" s="82"/>
      <c r="R1565" s="82"/>
      <c r="S1565" s="82"/>
      <c r="T1565" s="82"/>
      <c r="U1565" s="82"/>
      <c r="V1565" s="82"/>
      <c r="W1565" s="82"/>
      <c r="X1565" s="160" t="s">
        <v>37</v>
      </c>
      <c r="Y1565" s="159"/>
      <c r="Z1565" s="82" t="s">
        <v>264</v>
      </c>
      <c r="AA1565" s="82"/>
      <c r="AB1565" s="82"/>
      <c r="AC1565" s="82"/>
      <c r="AD1565" s="82"/>
      <c r="AE1565" s="82"/>
      <c r="AF1565" s="82"/>
      <c r="AG1565" s="82"/>
      <c r="AH1565" s="82"/>
      <c r="AI1565" s="82"/>
      <c r="AJ1565" s="82"/>
      <c r="AK1565" s="82"/>
      <c r="AL1565" s="82"/>
      <c r="AM1565" s="138"/>
      <c r="BF1565" s="1" t="b">
        <f>IF($K1565="○",TRUE,IF($K1565="",FALSE,"INPUT_ERROR"))</f>
        <v>0</v>
      </c>
      <c r="BG1565" s="1" t="s">
        <v>369</v>
      </c>
      <c r="BH1565" s="1">
        <v>96</v>
      </c>
      <c r="BI1565" s="1" t="str">
        <f t="shared" si="38"/>
        <v>ITEM96#KBN3_17=FALSE</v>
      </c>
    </row>
    <row r="1566" spans="1:61" ht="9.75" hidden="1" customHeight="1">
      <c r="A1566" s="141"/>
      <c r="B1566" s="142"/>
      <c r="C1566" s="142"/>
      <c r="D1566" s="142"/>
      <c r="E1566" s="142"/>
      <c r="F1566" s="142"/>
      <c r="G1566" s="142"/>
      <c r="H1566" s="142"/>
      <c r="I1566" s="143"/>
      <c r="J1566" s="144"/>
      <c r="K1566" s="159"/>
      <c r="L1566" s="82"/>
      <c r="M1566" s="82"/>
      <c r="N1566" s="82"/>
      <c r="O1566" s="82"/>
      <c r="P1566" s="82"/>
      <c r="Q1566" s="82"/>
      <c r="R1566" s="82"/>
      <c r="S1566" s="82"/>
      <c r="T1566" s="82"/>
      <c r="U1566" s="82"/>
      <c r="V1566" s="82"/>
      <c r="W1566" s="82"/>
      <c r="X1566" s="160"/>
      <c r="Y1566" s="159"/>
      <c r="Z1566" s="82"/>
      <c r="AA1566" s="82"/>
      <c r="AB1566" s="82"/>
      <c r="AC1566" s="82"/>
      <c r="AD1566" s="82"/>
      <c r="AE1566" s="82"/>
      <c r="AF1566" s="82"/>
      <c r="AG1566" s="82"/>
      <c r="AH1566" s="82"/>
      <c r="AI1566" s="82"/>
      <c r="AJ1566" s="82"/>
      <c r="AK1566" s="82"/>
      <c r="AL1566" s="82"/>
      <c r="AM1566" s="138"/>
      <c r="BF1566" s="1" t="b">
        <f>IF($Y1565="○",TRUE,IF($Y1565="",FALSE,"INPUT_ERROR"))</f>
        <v>0</v>
      </c>
      <c r="BG1566" s="1" t="s">
        <v>369</v>
      </c>
      <c r="BH1566" s="1">
        <v>97</v>
      </c>
      <c r="BI1566" s="1" t="str">
        <f t="shared" si="38"/>
        <v>ITEM97#KBN3_17=FALSE</v>
      </c>
    </row>
    <row r="1567" spans="1:61" ht="9.75" hidden="1" customHeight="1">
      <c r="A1567" s="141"/>
      <c r="B1567" s="142"/>
      <c r="C1567" s="142"/>
      <c r="D1567" s="142"/>
      <c r="E1567" s="142"/>
      <c r="F1567" s="142"/>
      <c r="G1567" s="142"/>
      <c r="H1567" s="142"/>
      <c r="I1567" s="143"/>
      <c r="J1567" s="144" t="s">
        <v>37</v>
      </c>
      <c r="K1567" s="159"/>
      <c r="L1567" s="82" t="s">
        <v>214</v>
      </c>
      <c r="M1567" s="82"/>
      <c r="N1567" s="82"/>
      <c r="O1567" s="82"/>
      <c r="P1567" s="82"/>
      <c r="Q1567" s="82"/>
      <c r="R1567" s="82"/>
      <c r="S1567" s="82"/>
      <c r="T1567" s="82"/>
      <c r="U1567" s="82"/>
      <c r="V1567" s="82"/>
      <c r="W1567" s="82"/>
      <c r="X1567" s="160" t="s">
        <v>37</v>
      </c>
      <c r="Y1567" s="159"/>
      <c r="Z1567" s="82" t="s">
        <v>332</v>
      </c>
      <c r="AA1567" s="82"/>
      <c r="AB1567" s="82"/>
      <c r="AC1567" s="82"/>
      <c r="AD1567" s="82"/>
      <c r="AE1567" s="82"/>
      <c r="AF1567" s="82"/>
      <c r="AG1567" s="82"/>
      <c r="AH1567" s="82"/>
      <c r="AI1567" s="82"/>
      <c r="AJ1567" s="82"/>
      <c r="AK1567" s="82"/>
      <c r="AL1567" s="82"/>
      <c r="AM1567" s="138"/>
      <c r="BF1567" s="1" t="b">
        <f>IF($K1567="○",TRUE,IF($K1567="",FALSE,"INPUT_ERROR"))</f>
        <v>0</v>
      </c>
      <c r="BG1567" s="1" t="s">
        <v>369</v>
      </c>
      <c r="BH1567" s="1">
        <v>98</v>
      </c>
      <c r="BI1567" s="1" t="str">
        <f t="shared" si="38"/>
        <v>ITEM98#KBN3_17=FALSE</v>
      </c>
    </row>
    <row r="1568" spans="1:61" ht="9.75" hidden="1" customHeight="1">
      <c r="A1568" s="141"/>
      <c r="B1568" s="142"/>
      <c r="C1568" s="142"/>
      <c r="D1568" s="142"/>
      <c r="E1568" s="142"/>
      <c r="F1568" s="142"/>
      <c r="G1568" s="142"/>
      <c r="H1568" s="142"/>
      <c r="I1568" s="143"/>
      <c r="J1568" s="144"/>
      <c r="K1568" s="159"/>
      <c r="L1568" s="82"/>
      <c r="M1568" s="82"/>
      <c r="N1568" s="82"/>
      <c r="O1568" s="82"/>
      <c r="P1568" s="82"/>
      <c r="Q1568" s="82"/>
      <c r="R1568" s="82"/>
      <c r="S1568" s="82"/>
      <c r="T1568" s="82"/>
      <c r="U1568" s="82"/>
      <c r="V1568" s="82"/>
      <c r="W1568" s="82"/>
      <c r="X1568" s="160"/>
      <c r="Y1568" s="159"/>
      <c r="Z1568" s="82"/>
      <c r="AA1568" s="82"/>
      <c r="AB1568" s="82"/>
      <c r="AC1568" s="82"/>
      <c r="AD1568" s="82"/>
      <c r="AE1568" s="82"/>
      <c r="AF1568" s="82"/>
      <c r="AG1568" s="82"/>
      <c r="AH1568" s="82"/>
      <c r="AI1568" s="82"/>
      <c r="AJ1568" s="82"/>
      <c r="AK1568" s="82"/>
      <c r="AL1568" s="82"/>
      <c r="AM1568" s="138"/>
      <c r="BF1568" s="1" t="b">
        <f>IF($Y1567="○",TRUE,IF($Y1567="",FALSE,"INPUT_ERROR"))</f>
        <v>0</v>
      </c>
      <c r="BG1568" s="1" t="s">
        <v>369</v>
      </c>
      <c r="BH1568" s="1">
        <v>99</v>
      </c>
      <c r="BI1568" s="1" t="str">
        <f t="shared" si="38"/>
        <v>ITEM99#KBN3_17=FALSE</v>
      </c>
    </row>
    <row r="1569" spans="1:61" ht="9.75" hidden="1" customHeight="1">
      <c r="A1569" s="141"/>
      <c r="B1569" s="142"/>
      <c r="C1569" s="142"/>
      <c r="D1569" s="142"/>
      <c r="E1569" s="142"/>
      <c r="F1569" s="142"/>
      <c r="G1569" s="142"/>
      <c r="H1569" s="142"/>
      <c r="I1569" s="143"/>
      <c r="J1569" s="144" t="s">
        <v>37</v>
      </c>
      <c r="K1569" s="159"/>
      <c r="L1569" s="82" t="s">
        <v>59</v>
      </c>
      <c r="M1569" s="82"/>
      <c r="N1569" s="82"/>
      <c r="O1569" s="160" t="s">
        <v>60</v>
      </c>
      <c r="P1569" s="151"/>
      <c r="Q1569" s="151"/>
      <c r="R1569" s="151"/>
      <c r="S1569" s="151"/>
      <c r="T1569" s="151"/>
      <c r="U1569" s="151"/>
      <c r="V1569" s="151"/>
      <c r="W1569" s="151"/>
      <c r="X1569" s="151"/>
      <c r="Y1569" s="151"/>
      <c r="Z1569" s="151"/>
      <c r="AA1569" s="151"/>
      <c r="AB1569" s="151"/>
      <c r="AC1569" s="151"/>
      <c r="AD1569" s="151"/>
      <c r="AE1569" s="151"/>
      <c r="AF1569" s="151"/>
      <c r="AG1569" s="151"/>
      <c r="AH1569" s="151"/>
      <c r="AI1569" s="151"/>
      <c r="AJ1569" s="151"/>
      <c r="AK1569" s="151"/>
      <c r="AL1569" s="82" t="s">
        <v>198</v>
      </c>
      <c r="AM1569" s="138"/>
      <c r="BF1569" s="1" t="b">
        <f>IF($K1569="○",TRUE,IF($K1569="",FALSE,"INPUT_ERROR"))</f>
        <v>0</v>
      </c>
      <c r="BG1569" s="1" t="s">
        <v>369</v>
      </c>
      <c r="BH1569" s="1">
        <v>100</v>
      </c>
      <c r="BI1569" s="1" t="str">
        <f t="shared" si="38"/>
        <v>ITEM100#KBN3_17=FALSE</v>
      </c>
    </row>
    <row r="1570" spans="1:61" ht="9.75" hidden="1" customHeight="1">
      <c r="A1570" s="141"/>
      <c r="B1570" s="142"/>
      <c r="C1570" s="142"/>
      <c r="D1570" s="142"/>
      <c r="E1570" s="142"/>
      <c r="F1570" s="142"/>
      <c r="G1570" s="142"/>
      <c r="H1570" s="142"/>
      <c r="I1570" s="143"/>
      <c r="J1570" s="161"/>
      <c r="K1570" s="162"/>
      <c r="L1570" s="98"/>
      <c r="M1570" s="98"/>
      <c r="N1570" s="98"/>
      <c r="O1570" s="163"/>
      <c r="P1570" s="128"/>
      <c r="Q1570" s="128"/>
      <c r="R1570" s="128"/>
      <c r="S1570" s="128"/>
      <c r="T1570" s="128"/>
      <c r="U1570" s="128"/>
      <c r="V1570" s="128"/>
      <c r="W1570" s="128"/>
      <c r="X1570" s="128"/>
      <c r="Y1570" s="128"/>
      <c r="Z1570" s="128"/>
      <c r="AA1570" s="128"/>
      <c r="AB1570" s="128"/>
      <c r="AC1570" s="128"/>
      <c r="AD1570" s="128"/>
      <c r="AE1570" s="128"/>
      <c r="AF1570" s="128"/>
      <c r="AG1570" s="128"/>
      <c r="AH1570" s="128"/>
      <c r="AI1570" s="128"/>
      <c r="AJ1570" s="128"/>
      <c r="AK1570" s="128"/>
      <c r="AL1570" s="98"/>
      <c r="AM1570" s="156"/>
      <c r="BG1570" s="1" t="s">
        <v>369</v>
      </c>
      <c r="BH1570" s="1">
        <v>101</v>
      </c>
      <c r="BI1570" s="1" t="str">
        <f>"ITEM"&amp;BH1570&amp; BG1570 &amp;"="&amp;IF(TRIM($P1569)="","",$P1569)</f>
        <v>ITEM101#KBN3_17=</v>
      </c>
    </row>
    <row r="1571" spans="1:61" ht="9.75" hidden="1" customHeight="1">
      <c r="A1571" s="120" t="s">
        <v>333</v>
      </c>
      <c r="B1571" s="121"/>
      <c r="C1571" s="121"/>
      <c r="D1571" s="121"/>
      <c r="E1571" s="121"/>
      <c r="F1571" s="121"/>
      <c r="G1571" s="121"/>
      <c r="H1571" s="121"/>
      <c r="I1571" s="122"/>
      <c r="J1571" s="260"/>
      <c r="K1571" s="260"/>
      <c r="L1571" s="260"/>
      <c r="M1571" s="260"/>
      <c r="N1571" s="260"/>
      <c r="O1571" s="260"/>
      <c r="P1571" s="260"/>
      <c r="Q1571" s="260"/>
      <c r="R1571" s="260"/>
      <c r="S1571" s="260"/>
      <c r="T1571" s="260"/>
      <c r="U1571" s="260"/>
      <c r="V1571" s="260"/>
      <c r="W1571" s="260"/>
      <c r="X1571" s="260"/>
      <c r="Y1571" s="260"/>
      <c r="Z1571" s="260"/>
      <c r="AA1571" s="260"/>
      <c r="AB1571" s="260"/>
      <c r="AC1571" s="260"/>
      <c r="AD1571" s="260"/>
      <c r="AE1571" s="260"/>
      <c r="AF1571" s="260"/>
      <c r="AG1571" s="260"/>
      <c r="AH1571" s="260"/>
      <c r="AI1571" s="260"/>
      <c r="AJ1571" s="260"/>
      <c r="AK1571" s="260"/>
      <c r="AL1571" s="260"/>
      <c r="AM1571" s="260"/>
      <c r="BG1571" s="1" t="s">
        <v>369</v>
      </c>
      <c r="BH1571" s="1">
        <v>102</v>
      </c>
      <c r="BI1571" s="1" t="str">
        <f>"ITEM"&amp;BH1571&amp; BG1571 &amp;"="&amp; IF(TRIM($J1571)="","",$J1571)</f>
        <v>ITEM102#KBN3_17=</v>
      </c>
    </row>
    <row r="1572" spans="1:61" ht="9.75" hidden="1" customHeight="1">
      <c r="A1572" s="141"/>
      <c r="B1572" s="142"/>
      <c r="C1572" s="142"/>
      <c r="D1572" s="142"/>
      <c r="E1572" s="142"/>
      <c r="F1572" s="142"/>
      <c r="G1572" s="142"/>
      <c r="H1572" s="142"/>
      <c r="I1572" s="143"/>
      <c r="J1572" s="27"/>
      <c r="K1572" s="27"/>
      <c r="L1572" s="27"/>
      <c r="M1572" s="27"/>
      <c r="N1572" s="27"/>
      <c r="O1572" s="27"/>
      <c r="P1572" s="27"/>
      <c r="Q1572" s="27"/>
      <c r="R1572" s="27"/>
      <c r="S1572" s="27"/>
      <c r="T1572" s="27"/>
      <c r="U1572" s="27"/>
      <c r="V1572" s="27"/>
      <c r="W1572" s="27"/>
      <c r="X1572" s="27"/>
      <c r="Y1572" s="27"/>
      <c r="Z1572" s="27"/>
      <c r="AA1572" s="27"/>
      <c r="AB1572" s="27"/>
      <c r="AC1572" s="27"/>
      <c r="AD1572" s="27"/>
      <c r="AE1572" s="27"/>
      <c r="AF1572" s="27"/>
      <c r="AG1572" s="27"/>
      <c r="AH1572" s="27"/>
      <c r="AI1572" s="27"/>
      <c r="AJ1572" s="27"/>
      <c r="AK1572" s="27"/>
      <c r="AL1572" s="27"/>
      <c r="AM1572" s="27"/>
      <c r="BH1572" s="1" t="s">
        <v>28</v>
      </c>
    </row>
    <row r="1573" spans="1:61" ht="9.75" hidden="1" customHeight="1" thickBot="1">
      <c r="A1573" s="123"/>
      <c r="B1573" s="124"/>
      <c r="C1573" s="124"/>
      <c r="D1573" s="124"/>
      <c r="E1573" s="124"/>
      <c r="F1573" s="124"/>
      <c r="G1573" s="124"/>
      <c r="H1573" s="124"/>
      <c r="I1573" s="125"/>
      <c r="J1573" s="266"/>
      <c r="K1573" s="266"/>
      <c r="L1573" s="266"/>
      <c r="M1573" s="266"/>
      <c r="N1573" s="266"/>
      <c r="O1573" s="266"/>
      <c r="P1573" s="266"/>
      <c r="Q1573" s="266"/>
      <c r="R1573" s="266"/>
      <c r="S1573" s="266"/>
      <c r="T1573" s="266"/>
      <c r="U1573" s="266"/>
      <c r="V1573" s="266"/>
      <c r="W1573" s="266"/>
      <c r="X1573" s="266"/>
      <c r="Y1573" s="266"/>
      <c r="Z1573" s="266"/>
      <c r="AA1573" s="266"/>
      <c r="AB1573" s="266"/>
      <c r="AC1573" s="266"/>
      <c r="AD1573" s="266"/>
      <c r="AE1573" s="266"/>
      <c r="AF1573" s="266"/>
      <c r="AG1573" s="266"/>
      <c r="AH1573" s="266"/>
      <c r="AI1573" s="266"/>
      <c r="AJ1573" s="266"/>
      <c r="AK1573" s="266"/>
      <c r="AL1573" s="266"/>
      <c r="AM1573" s="266"/>
      <c r="BH1573" s="1" t="s">
        <v>28</v>
      </c>
    </row>
    <row r="1574" spans="1:61" ht="9.75" hidden="1" customHeight="1">
      <c r="A1574" s="164" t="s">
        <v>370</v>
      </c>
      <c r="B1574" s="165"/>
      <c r="C1574" s="165"/>
      <c r="D1574" s="165"/>
      <c r="E1574" s="165"/>
      <c r="F1574" s="165"/>
      <c r="G1574" s="165"/>
      <c r="H1574" s="165"/>
      <c r="I1574" s="166"/>
      <c r="J1574" s="239"/>
      <c r="K1574" s="239"/>
      <c r="L1574" s="239"/>
      <c r="M1574" s="239"/>
      <c r="N1574" s="239"/>
      <c r="O1574" s="239"/>
      <c r="P1574" s="239"/>
      <c r="Q1574" s="239"/>
      <c r="R1574" s="239"/>
      <c r="S1574" s="239"/>
      <c r="T1574" s="239"/>
      <c r="U1574" s="239"/>
      <c r="V1574" s="239"/>
      <c r="W1574" s="239"/>
      <c r="X1574" s="239"/>
      <c r="Y1574" s="239"/>
      <c r="Z1574" s="239"/>
      <c r="AA1574" s="239"/>
      <c r="AB1574" s="239"/>
      <c r="AC1574" s="239"/>
      <c r="AD1574" s="239"/>
      <c r="AE1574" s="239"/>
      <c r="AF1574" s="239"/>
      <c r="AG1574" s="239"/>
      <c r="AH1574" s="239"/>
      <c r="AI1574" s="239"/>
      <c r="AJ1574" s="239"/>
      <c r="AK1574" s="239"/>
      <c r="AL1574" s="239"/>
      <c r="AM1574" s="239"/>
      <c r="BG1574" s="1" t="s">
        <v>371</v>
      </c>
      <c r="BH1574" s="1">
        <v>88</v>
      </c>
      <c r="BI1574" s="1" t="str">
        <f>"ITEM"&amp;BH1574&amp; BG1574 &amp;"="&amp; IF(TRIM($J1574)="","",$J1574)</f>
        <v>ITEM88#KBN3_18=</v>
      </c>
    </row>
    <row r="1575" spans="1:61" ht="9.75" hidden="1" customHeight="1" thickBot="1">
      <c r="A1575" s="167"/>
      <c r="B1575" s="168"/>
      <c r="C1575" s="168"/>
      <c r="D1575" s="168"/>
      <c r="E1575" s="168"/>
      <c r="F1575" s="168"/>
      <c r="G1575" s="168"/>
      <c r="H1575" s="168"/>
      <c r="I1575" s="169"/>
      <c r="J1575" s="274"/>
      <c r="K1575" s="274"/>
      <c r="L1575" s="274"/>
      <c r="M1575" s="274"/>
      <c r="N1575" s="274"/>
      <c r="O1575" s="274"/>
      <c r="P1575" s="274"/>
      <c r="Q1575" s="274"/>
      <c r="R1575" s="274"/>
      <c r="S1575" s="274"/>
      <c r="T1575" s="274"/>
      <c r="U1575" s="274"/>
      <c r="V1575" s="274"/>
      <c r="W1575" s="274"/>
      <c r="X1575" s="274"/>
      <c r="Y1575" s="274"/>
      <c r="Z1575" s="274"/>
      <c r="AA1575" s="274"/>
      <c r="AB1575" s="274"/>
      <c r="AC1575" s="274"/>
      <c r="AD1575" s="274"/>
      <c r="AE1575" s="274"/>
      <c r="AF1575" s="274"/>
      <c r="AG1575" s="274"/>
      <c r="AH1575" s="274"/>
      <c r="AI1575" s="274"/>
      <c r="AJ1575" s="274"/>
      <c r="AK1575" s="274"/>
      <c r="AL1575" s="274"/>
      <c r="AM1575" s="274"/>
    </row>
    <row r="1576" spans="1:61" ht="9.75" hidden="1" customHeight="1">
      <c r="A1576" s="120" t="s">
        <v>323</v>
      </c>
      <c r="B1576" s="121"/>
      <c r="C1576" s="121"/>
      <c r="D1576" s="121"/>
      <c r="E1576" s="121"/>
      <c r="F1576" s="121"/>
      <c r="G1576" s="121"/>
      <c r="H1576" s="121"/>
      <c r="I1576" s="122"/>
      <c r="J1576" s="239"/>
      <c r="K1576" s="239"/>
      <c r="L1576" s="239"/>
      <c r="M1576" s="239"/>
      <c r="N1576" s="239"/>
      <c r="O1576" s="239"/>
      <c r="P1576" s="239"/>
      <c r="Q1576" s="239"/>
      <c r="R1576" s="239"/>
      <c r="S1576" s="239"/>
      <c r="T1576" s="239"/>
      <c r="U1576" s="239"/>
      <c r="V1576" s="239"/>
      <c r="W1576" s="239"/>
      <c r="X1576" s="239"/>
      <c r="Y1576" s="239"/>
      <c r="Z1576" s="239"/>
      <c r="AA1576" s="239"/>
      <c r="AB1576" s="239"/>
      <c r="AC1576" s="239"/>
      <c r="AD1576" s="239"/>
      <c r="AE1576" s="239"/>
      <c r="AF1576" s="239"/>
      <c r="AG1576" s="239"/>
      <c r="AH1576" s="239"/>
      <c r="AI1576" s="239"/>
      <c r="AJ1576" s="239"/>
      <c r="AK1576" s="239"/>
      <c r="AL1576" s="239"/>
      <c r="AM1576" s="239"/>
      <c r="BG1576" s="1" t="s">
        <v>371</v>
      </c>
      <c r="BH1576" s="1">
        <v>89</v>
      </c>
      <c r="BI1576" s="1" t="str">
        <f>"ITEM"&amp;BH1576&amp; BG1576 &amp;"="&amp; IF(TRIM($J1576)="","",$J1576)</f>
        <v>ITEM89#KBN3_18=</v>
      </c>
    </row>
    <row r="1577" spans="1:61" ht="9.75" hidden="1" customHeight="1">
      <c r="A1577" s="123"/>
      <c r="B1577" s="124"/>
      <c r="C1577" s="124"/>
      <c r="D1577" s="124"/>
      <c r="E1577" s="124"/>
      <c r="F1577" s="124"/>
      <c r="G1577" s="124"/>
      <c r="H1577" s="124"/>
      <c r="I1577" s="125"/>
      <c r="J1577" s="27"/>
      <c r="K1577" s="27"/>
      <c r="L1577" s="27"/>
      <c r="M1577" s="27"/>
      <c r="N1577" s="27"/>
      <c r="O1577" s="27"/>
      <c r="P1577" s="27"/>
      <c r="Q1577" s="27"/>
      <c r="R1577" s="27"/>
      <c r="S1577" s="27"/>
      <c r="T1577" s="27"/>
      <c r="U1577" s="27"/>
      <c r="V1577" s="27"/>
      <c r="W1577" s="27"/>
      <c r="X1577" s="27"/>
      <c r="Y1577" s="27"/>
      <c r="Z1577" s="27"/>
      <c r="AA1577" s="27"/>
      <c r="AB1577" s="27"/>
      <c r="AC1577" s="27"/>
      <c r="AD1577" s="27"/>
      <c r="AE1577" s="27"/>
      <c r="AF1577" s="27"/>
      <c r="AG1577" s="27"/>
      <c r="AH1577" s="27"/>
      <c r="AI1577" s="27"/>
      <c r="AJ1577" s="27"/>
      <c r="AK1577" s="27"/>
      <c r="AL1577" s="27"/>
      <c r="AM1577" s="27"/>
    </row>
    <row r="1578" spans="1:61" ht="9.75" hidden="1" customHeight="1">
      <c r="A1578" s="120" t="s">
        <v>324</v>
      </c>
      <c r="B1578" s="121"/>
      <c r="C1578" s="121"/>
      <c r="D1578" s="121"/>
      <c r="E1578" s="121"/>
      <c r="F1578" s="121"/>
      <c r="G1578" s="121"/>
      <c r="H1578" s="121"/>
      <c r="I1578" s="122"/>
      <c r="J1578" s="136"/>
      <c r="K1578" s="126"/>
      <c r="L1578" s="126"/>
      <c r="M1578" s="126"/>
      <c r="N1578" s="126"/>
      <c r="O1578" s="126"/>
      <c r="P1578" s="126"/>
      <c r="Q1578" s="126"/>
      <c r="R1578" s="126"/>
      <c r="S1578" s="126"/>
      <c r="T1578" s="126"/>
      <c r="U1578" s="126"/>
      <c r="V1578" s="126"/>
      <c r="W1578" s="126"/>
      <c r="X1578" s="126"/>
      <c r="Y1578" s="126"/>
      <c r="Z1578" s="126"/>
      <c r="AA1578" s="126"/>
      <c r="AB1578" s="126"/>
      <c r="AC1578" s="126"/>
      <c r="AD1578" s="126"/>
      <c r="AE1578" s="126"/>
      <c r="AF1578" s="126"/>
      <c r="AG1578" s="126"/>
      <c r="AH1578" s="126"/>
      <c r="AI1578" s="126"/>
      <c r="AJ1578" s="126"/>
      <c r="AK1578" s="126"/>
      <c r="AL1578" s="126"/>
      <c r="AM1578" s="127"/>
      <c r="BG1578" s="1" t="s">
        <v>371</v>
      </c>
      <c r="BH1578" s="1">
        <v>90</v>
      </c>
      <c r="BI1578" s="1" t="str">
        <f>"ITEM"&amp;BH1578&amp; BG1578 &amp;"="&amp; IF(TRIM($J1578)="","",$J1578)</f>
        <v>ITEM90#KBN3_18=</v>
      </c>
    </row>
    <row r="1579" spans="1:61" ht="9.75" hidden="1" customHeight="1">
      <c r="A1579" s="141"/>
      <c r="B1579" s="142"/>
      <c r="C1579" s="142"/>
      <c r="D1579" s="142"/>
      <c r="E1579" s="142"/>
      <c r="F1579" s="142"/>
      <c r="G1579" s="142"/>
      <c r="H1579" s="142"/>
      <c r="I1579" s="143"/>
      <c r="J1579" s="150"/>
      <c r="K1579" s="151"/>
      <c r="L1579" s="151"/>
      <c r="M1579" s="151"/>
      <c r="N1579" s="151"/>
      <c r="O1579" s="151"/>
      <c r="P1579" s="151"/>
      <c r="Q1579" s="151"/>
      <c r="R1579" s="151"/>
      <c r="S1579" s="151"/>
      <c r="T1579" s="151"/>
      <c r="U1579" s="151"/>
      <c r="V1579" s="151"/>
      <c r="W1579" s="151"/>
      <c r="X1579" s="151"/>
      <c r="Y1579" s="151"/>
      <c r="Z1579" s="151"/>
      <c r="AA1579" s="151"/>
      <c r="AB1579" s="151"/>
      <c r="AC1579" s="151"/>
      <c r="AD1579" s="151"/>
      <c r="AE1579" s="151"/>
      <c r="AF1579" s="151"/>
      <c r="AG1579" s="151"/>
      <c r="AH1579" s="151"/>
      <c r="AI1579" s="151"/>
      <c r="AJ1579" s="151"/>
      <c r="AK1579" s="151"/>
      <c r="AL1579" s="151"/>
      <c r="AM1579" s="152"/>
      <c r="BH1579" s="1" t="s">
        <v>28</v>
      </c>
    </row>
    <row r="1580" spans="1:61" ht="9.75" hidden="1" customHeight="1">
      <c r="A1580" s="123"/>
      <c r="B1580" s="124"/>
      <c r="C1580" s="124"/>
      <c r="D1580" s="124"/>
      <c r="E1580" s="124"/>
      <c r="F1580" s="124"/>
      <c r="G1580" s="124"/>
      <c r="H1580" s="124"/>
      <c r="I1580" s="125"/>
      <c r="J1580" s="137"/>
      <c r="K1580" s="128"/>
      <c r="L1580" s="128"/>
      <c r="M1580" s="128"/>
      <c r="N1580" s="128"/>
      <c r="O1580" s="128"/>
      <c r="P1580" s="128"/>
      <c r="Q1580" s="128"/>
      <c r="R1580" s="128"/>
      <c r="S1580" s="128"/>
      <c r="T1580" s="128"/>
      <c r="U1580" s="128"/>
      <c r="V1580" s="128"/>
      <c r="W1580" s="128"/>
      <c r="X1580" s="128"/>
      <c r="Y1580" s="128"/>
      <c r="Z1580" s="128"/>
      <c r="AA1580" s="128"/>
      <c r="AB1580" s="128"/>
      <c r="AC1580" s="128"/>
      <c r="AD1580" s="128"/>
      <c r="AE1580" s="128"/>
      <c r="AF1580" s="128"/>
      <c r="AG1580" s="128"/>
      <c r="AH1580" s="128"/>
      <c r="AI1580" s="128"/>
      <c r="AJ1580" s="128"/>
      <c r="AK1580" s="128"/>
      <c r="AL1580" s="128"/>
      <c r="AM1580" s="129"/>
      <c r="BH1580" s="1" t="s">
        <v>28</v>
      </c>
    </row>
    <row r="1581" spans="1:61" ht="9.75" hidden="1" customHeight="1">
      <c r="A1581" s="120" t="s">
        <v>325</v>
      </c>
      <c r="B1581" s="121"/>
      <c r="C1581" s="121"/>
      <c r="D1581" s="121"/>
      <c r="E1581" s="121"/>
      <c r="F1581" s="121"/>
      <c r="G1581" s="121"/>
      <c r="H1581" s="121"/>
      <c r="I1581" s="122"/>
      <c r="J1581" s="27"/>
      <c r="K1581" s="27"/>
      <c r="L1581" s="27"/>
      <c r="M1581" s="27"/>
      <c r="N1581" s="27"/>
      <c r="O1581" s="27"/>
      <c r="P1581" s="27"/>
      <c r="Q1581" s="27"/>
      <c r="R1581" s="27"/>
      <c r="S1581" s="27"/>
      <c r="T1581" s="27"/>
      <c r="U1581" s="27"/>
      <c r="V1581" s="27"/>
      <c r="W1581" s="27"/>
      <c r="X1581" s="27"/>
      <c r="Y1581" s="27"/>
      <c r="Z1581" s="27"/>
      <c r="AA1581" s="27"/>
      <c r="AB1581" s="27"/>
      <c r="AC1581" s="27"/>
      <c r="AD1581" s="27"/>
      <c r="AE1581" s="27"/>
      <c r="AF1581" s="27"/>
      <c r="AG1581" s="27"/>
      <c r="AH1581" s="27"/>
      <c r="AI1581" s="27"/>
      <c r="AJ1581" s="27"/>
      <c r="AK1581" s="27"/>
      <c r="AL1581" s="27"/>
      <c r="AM1581" s="27"/>
      <c r="BG1581" s="1" t="s">
        <v>371</v>
      </c>
      <c r="BH1581" s="1">
        <v>91</v>
      </c>
      <c r="BI1581" s="1" t="str">
        <f>"ITEM"&amp;BH1581&amp; BG1581 &amp;"="&amp; IF(TRIM($J1581)="","",$J1581)</f>
        <v>ITEM91#KBN3_18=</v>
      </c>
    </row>
    <row r="1582" spans="1:61" ht="9.75" hidden="1" customHeight="1">
      <c r="A1582" s="123"/>
      <c r="B1582" s="124"/>
      <c r="C1582" s="124"/>
      <c r="D1582" s="124"/>
      <c r="E1582" s="124"/>
      <c r="F1582" s="124"/>
      <c r="G1582" s="124"/>
      <c r="H1582" s="124"/>
      <c r="I1582" s="125"/>
      <c r="J1582" s="27"/>
      <c r="K1582" s="27"/>
      <c r="L1582" s="27"/>
      <c r="M1582" s="27"/>
      <c r="N1582" s="27"/>
      <c r="O1582" s="27"/>
      <c r="P1582" s="27"/>
      <c r="Q1582" s="27"/>
      <c r="R1582" s="27"/>
      <c r="S1582" s="27"/>
      <c r="T1582" s="27"/>
      <c r="U1582" s="27"/>
      <c r="V1582" s="27"/>
      <c r="W1582" s="27"/>
      <c r="X1582" s="27"/>
      <c r="Y1582" s="27"/>
      <c r="Z1582" s="27"/>
      <c r="AA1582" s="27"/>
      <c r="AB1582" s="27"/>
      <c r="AC1582" s="27"/>
      <c r="AD1582" s="27"/>
      <c r="AE1582" s="27"/>
      <c r="AF1582" s="27"/>
      <c r="AG1582" s="27"/>
      <c r="AH1582" s="27"/>
      <c r="AI1582" s="27"/>
      <c r="AJ1582" s="27"/>
      <c r="AK1582" s="27"/>
      <c r="AL1582" s="27"/>
      <c r="AM1582" s="27"/>
    </row>
    <row r="1583" spans="1:61" ht="9.75" hidden="1" customHeight="1">
      <c r="A1583" s="120" t="s">
        <v>326</v>
      </c>
      <c r="B1583" s="121"/>
      <c r="C1583" s="121"/>
      <c r="D1583" s="121"/>
      <c r="E1583" s="121"/>
      <c r="F1583" s="121"/>
      <c r="G1583" s="121"/>
      <c r="H1583" s="121"/>
      <c r="I1583" s="122"/>
      <c r="J1583" s="158"/>
      <c r="K1583" s="154"/>
      <c r="L1583" s="154"/>
      <c r="M1583" s="154"/>
      <c r="N1583" s="154"/>
      <c r="O1583" s="154"/>
      <c r="P1583" s="154"/>
      <c r="Q1583" s="154"/>
      <c r="R1583" s="154"/>
      <c r="S1583" s="154"/>
      <c r="T1583" s="154"/>
      <c r="U1583" s="154"/>
      <c r="V1583" s="154" t="s">
        <v>36</v>
      </c>
      <c r="W1583" s="154"/>
      <c r="X1583" s="154"/>
      <c r="Y1583" s="154"/>
      <c r="Z1583" s="154"/>
      <c r="AA1583" s="154"/>
      <c r="AB1583" s="154"/>
      <c r="AC1583" s="154"/>
      <c r="AD1583" s="154"/>
      <c r="AE1583" s="154"/>
      <c r="AF1583" s="154"/>
      <c r="AG1583" s="154"/>
      <c r="AH1583" s="154"/>
      <c r="AI1583" s="154"/>
      <c r="AJ1583" s="154"/>
      <c r="AK1583" s="154"/>
      <c r="AL1583" s="154"/>
      <c r="AM1583" s="155"/>
      <c r="BE1583" s="1" t="str">
        <f ca="1">MID(CELL("address",$CB$2),2,2)</f>
        <v>CB</v>
      </c>
      <c r="BF1583" s="1" t="str">
        <f>IF(TRIM($K1585)="","",IF(ISERROR(MATCH($K1585,$CB$3:$CB$7,0)),"INPUT_ERROR",MATCH($K1585,$CB$3:$CB$7,0)))</f>
        <v/>
      </c>
      <c r="BG1583" s="1" t="s">
        <v>371</v>
      </c>
      <c r="BH1583" s="1">
        <v>92</v>
      </c>
      <c r="BI1583" s="1" t="str">
        <f>"ITEM"&amp;BH1583&amp; BG1583 &amp;"="&amp; BF1583</f>
        <v>ITEM92#KBN3_18=</v>
      </c>
    </row>
    <row r="1584" spans="1:61" ht="9.75" hidden="1" customHeight="1">
      <c r="A1584" s="141"/>
      <c r="B1584" s="142"/>
      <c r="C1584" s="142"/>
      <c r="D1584" s="142"/>
      <c r="E1584" s="142"/>
      <c r="F1584" s="142"/>
      <c r="G1584" s="142"/>
      <c r="H1584" s="142"/>
      <c r="I1584" s="143"/>
      <c r="J1584" s="189"/>
      <c r="K1584" s="82"/>
      <c r="L1584" s="82"/>
      <c r="M1584" s="82"/>
      <c r="N1584" s="82"/>
      <c r="O1584" s="82"/>
      <c r="P1584" s="82"/>
      <c r="Q1584" s="82"/>
      <c r="R1584" s="82"/>
      <c r="S1584" s="82"/>
      <c r="T1584" s="82"/>
      <c r="U1584" s="82"/>
      <c r="V1584" s="82" t="s">
        <v>163</v>
      </c>
      <c r="W1584" s="82"/>
      <c r="X1584" s="82"/>
      <c r="Y1584" s="82"/>
      <c r="Z1584" s="82"/>
      <c r="AA1584" s="82"/>
      <c r="AB1584" s="82"/>
      <c r="AC1584" s="82"/>
      <c r="AD1584" s="82"/>
      <c r="AE1584" s="82"/>
      <c r="AF1584" s="82"/>
      <c r="AG1584" s="82"/>
      <c r="AH1584" s="82"/>
      <c r="AI1584" s="82"/>
      <c r="AJ1584" s="82"/>
      <c r="AK1584" s="82"/>
      <c r="AL1584" s="82"/>
      <c r="AM1584" s="138"/>
      <c r="BH1584" s="1" t="s">
        <v>28</v>
      </c>
    </row>
    <row r="1585" spans="1:61" ht="9.75" hidden="1" customHeight="1">
      <c r="A1585" s="141"/>
      <c r="B1585" s="142"/>
      <c r="C1585" s="142"/>
      <c r="D1585" s="142"/>
      <c r="E1585" s="142"/>
      <c r="F1585" s="142"/>
      <c r="G1585" s="142"/>
      <c r="H1585" s="142"/>
      <c r="I1585" s="143"/>
      <c r="J1585" s="144" t="s">
        <v>37</v>
      </c>
      <c r="K1585" s="145"/>
      <c r="L1585" s="145"/>
      <c r="M1585" s="145"/>
      <c r="N1585" s="145"/>
      <c r="O1585" s="145"/>
      <c r="P1585" s="145"/>
      <c r="Q1585" s="145"/>
      <c r="R1585" s="145"/>
      <c r="S1585" s="145"/>
      <c r="T1585" s="82" t="s">
        <v>38</v>
      </c>
      <c r="U1585" s="82"/>
      <c r="V1585" s="82" t="s">
        <v>253</v>
      </c>
      <c r="W1585" s="82"/>
      <c r="X1585" s="82"/>
      <c r="Y1585" s="82"/>
      <c r="Z1585" s="82"/>
      <c r="AA1585" s="82"/>
      <c r="AB1585" s="82"/>
      <c r="AC1585" s="82"/>
      <c r="AD1585" s="82"/>
      <c r="AE1585" s="82"/>
      <c r="AF1585" s="82"/>
      <c r="AG1585" s="82"/>
      <c r="AH1585" s="82"/>
      <c r="AI1585" s="82"/>
      <c r="AJ1585" s="82"/>
      <c r="AK1585" s="82"/>
      <c r="AL1585" s="82"/>
      <c r="AM1585" s="138"/>
      <c r="BH1585" s="1" t="s">
        <v>28</v>
      </c>
    </row>
    <row r="1586" spans="1:61" ht="9.75" hidden="1" customHeight="1">
      <c r="A1586" s="141"/>
      <c r="B1586" s="142"/>
      <c r="C1586" s="142"/>
      <c r="D1586" s="142"/>
      <c r="E1586" s="142"/>
      <c r="F1586" s="142"/>
      <c r="G1586" s="142"/>
      <c r="H1586" s="142"/>
      <c r="I1586" s="143"/>
      <c r="J1586" s="144"/>
      <c r="K1586" s="145"/>
      <c r="L1586" s="145"/>
      <c r="M1586" s="145"/>
      <c r="N1586" s="145"/>
      <c r="O1586" s="145"/>
      <c r="P1586" s="145"/>
      <c r="Q1586" s="145"/>
      <c r="R1586" s="145"/>
      <c r="S1586" s="145"/>
      <c r="T1586" s="82"/>
      <c r="U1586" s="82"/>
      <c r="V1586" s="82" t="s">
        <v>327</v>
      </c>
      <c r="W1586" s="82"/>
      <c r="X1586" s="82"/>
      <c r="Y1586" s="82"/>
      <c r="Z1586" s="82"/>
      <c r="AA1586" s="82"/>
      <c r="AB1586" s="82"/>
      <c r="AC1586" s="82"/>
      <c r="AD1586" s="82"/>
      <c r="AE1586" s="82"/>
      <c r="AF1586" s="82"/>
      <c r="AG1586" s="82"/>
      <c r="AH1586" s="82"/>
      <c r="AI1586" s="82"/>
      <c r="AJ1586" s="82"/>
      <c r="AK1586" s="82"/>
      <c r="AL1586" s="82"/>
      <c r="AM1586" s="138"/>
      <c r="BH1586" s="1" t="s">
        <v>28</v>
      </c>
    </row>
    <row r="1587" spans="1:61" ht="9.75" hidden="1" customHeight="1">
      <c r="A1587" s="141"/>
      <c r="B1587" s="142"/>
      <c r="C1587" s="142"/>
      <c r="D1587" s="142"/>
      <c r="E1587" s="142"/>
      <c r="F1587" s="142"/>
      <c r="G1587" s="142"/>
      <c r="H1587" s="142"/>
      <c r="I1587" s="143"/>
      <c r="J1587" s="189"/>
      <c r="K1587" s="82"/>
      <c r="L1587" s="82"/>
      <c r="M1587" s="82"/>
      <c r="N1587" s="82"/>
      <c r="O1587" s="82"/>
      <c r="P1587" s="82"/>
      <c r="Q1587" s="82"/>
      <c r="R1587" s="82"/>
      <c r="S1587" s="82"/>
      <c r="T1587" s="82"/>
      <c r="U1587" s="82"/>
      <c r="V1587" s="82" t="s">
        <v>166</v>
      </c>
      <c r="W1587" s="82"/>
      <c r="X1587" s="82"/>
      <c r="Y1587" s="82"/>
      <c r="Z1587" s="82"/>
      <c r="AA1587" s="82"/>
      <c r="AB1587" s="82"/>
      <c r="AC1587" s="82"/>
      <c r="AD1587" s="82"/>
      <c r="AE1587" s="82"/>
      <c r="AF1587" s="82"/>
      <c r="AG1587" s="82"/>
      <c r="AH1587" s="82"/>
      <c r="AI1587" s="82"/>
      <c r="AJ1587" s="82"/>
      <c r="AK1587" s="82"/>
      <c r="AL1587" s="82"/>
      <c r="AM1587" s="138"/>
      <c r="BH1587" s="1" t="s">
        <v>28</v>
      </c>
    </row>
    <row r="1588" spans="1:61" ht="9.75" hidden="1" customHeight="1">
      <c r="A1588" s="123"/>
      <c r="B1588" s="124"/>
      <c r="C1588" s="124"/>
      <c r="D1588" s="124"/>
      <c r="E1588" s="124"/>
      <c r="F1588" s="124"/>
      <c r="G1588" s="124"/>
      <c r="H1588" s="124"/>
      <c r="I1588" s="125"/>
      <c r="J1588" s="157"/>
      <c r="K1588" s="98"/>
      <c r="L1588" s="98"/>
      <c r="M1588" s="98"/>
      <c r="N1588" s="98"/>
      <c r="O1588" s="98"/>
      <c r="P1588" s="98"/>
      <c r="Q1588" s="98"/>
      <c r="R1588" s="98"/>
      <c r="S1588" s="98"/>
      <c r="T1588" s="98"/>
      <c r="U1588" s="98"/>
      <c r="V1588" s="98" t="s">
        <v>256</v>
      </c>
      <c r="W1588" s="98"/>
      <c r="X1588" s="98"/>
      <c r="Y1588" s="98"/>
      <c r="Z1588" s="98"/>
      <c r="AA1588" s="98"/>
      <c r="AB1588" s="98"/>
      <c r="AC1588" s="98"/>
      <c r="AD1588" s="98"/>
      <c r="AE1588" s="98"/>
      <c r="AF1588" s="98"/>
      <c r="AG1588" s="98"/>
      <c r="AH1588" s="98"/>
      <c r="AI1588" s="98"/>
      <c r="AJ1588" s="98"/>
      <c r="AK1588" s="98"/>
      <c r="AL1588" s="98"/>
      <c r="AM1588" s="156"/>
      <c r="BH1588" s="1" t="s">
        <v>28</v>
      </c>
    </row>
    <row r="1589" spans="1:61" ht="9.75" hidden="1" customHeight="1">
      <c r="A1589" s="120" t="s">
        <v>328</v>
      </c>
      <c r="B1589" s="121"/>
      <c r="C1589" s="121"/>
      <c r="D1589" s="121"/>
      <c r="E1589" s="121"/>
      <c r="F1589" s="121"/>
      <c r="G1589" s="121"/>
      <c r="H1589" s="121"/>
      <c r="I1589" s="122"/>
      <c r="J1589" s="136"/>
      <c r="K1589" s="126"/>
      <c r="L1589" s="126"/>
      <c r="M1589" s="126"/>
      <c r="N1589" s="126"/>
      <c r="O1589" s="126"/>
      <c r="P1589" s="126"/>
      <c r="Q1589" s="126"/>
      <c r="R1589" s="126"/>
      <c r="S1589" s="126"/>
      <c r="T1589" s="126"/>
      <c r="U1589" s="126"/>
      <c r="V1589" s="126"/>
      <c r="W1589" s="126"/>
      <c r="X1589" s="126"/>
      <c r="Y1589" s="126"/>
      <c r="Z1589" s="126"/>
      <c r="AA1589" s="126"/>
      <c r="AB1589" s="126"/>
      <c r="AC1589" s="126"/>
      <c r="AD1589" s="126"/>
      <c r="AE1589" s="126"/>
      <c r="AF1589" s="126"/>
      <c r="AG1589" s="126"/>
      <c r="AH1589" s="126"/>
      <c r="AI1589" s="126"/>
      <c r="AJ1589" s="126"/>
      <c r="AK1589" s="126"/>
      <c r="AL1589" s="126"/>
      <c r="AM1589" s="127"/>
      <c r="BG1589" s="1" t="s">
        <v>371</v>
      </c>
      <c r="BH1589" s="1">
        <v>93</v>
      </c>
      <c r="BI1589" s="1" t="str">
        <f>"ITEM"&amp;BH1589&amp; BG1589 &amp;"="&amp; IF(TRIM($J1589)="","",$J1589)</f>
        <v>ITEM93#KBN3_18=</v>
      </c>
    </row>
    <row r="1590" spans="1:61" ht="9.75" hidden="1" customHeight="1">
      <c r="A1590" s="141"/>
      <c r="B1590" s="142"/>
      <c r="C1590" s="142"/>
      <c r="D1590" s="142"/>
      <c r="E1590" s="142"/>
      <c r="F1590" s="142"/>
      <c r="G1590" s="142"/>
      <c r="H1590" s="142"/>
      <c r="I1590" s="143"/>
      <c r="J1590" s="150"/>
      <c r="K1590" s="151"/>
      <c r="L1590" s="151"/>
      <c r="M1590" s="151"/>
      <c r="N1590" s="151"/>
      <c r="O1590" s="151"/>
      <c r="P1590" s="151"/>
      <c r="Q1590" s="151"/>
      <c r="R1590" s="151"/>
      <c r="S1590" s="151"/>
      <c r="T1590" s="151"/>
      <c r="U1590" s="151"/>
      <c r="V1590" s="151"/>
      <c r="W1590" s="151"/>
      <c r="X1590" s="151"/>
      <c r="Y1590" s="151"/>
      <c r="Z1590" s="151"/>
      <c r="AA1590" s="151"/>
      <c r="AB1590" s="151"/>
      <c r="AC1590" s="151"/>
      <c r="AD1590" s="151"/>
      <c r="AE1590" s="151"/>
      <c r="AF1590" s="151"/>
      <c r="AG1590" s="151"/>
      <c r="AH1590" s="151"/>
      <c r="AI1590" s="151"/>
      <c r="AJ1590" s="151"/>
      <c r="AK1590" s="151"/>
      <c r="AL1590" s="151"/>
      <c r="AM1590" s="152"/>
    </row>
    <row r="1591" spans="1:61" ht="9.75" hidden="1" customHeight="1">
      <c r="A1591" s="123"/>
      <c r="B1591" s="124"/>
      <c r="C1591" s="124"/>
      <c r="D1591" s="124"/>
      <c r="E1591" s="124"/>
      <c r="F1591" s="124"/>
      <c r="G1591" s="124"/>
      <c r="H1591" s="124"/>
      <c r="I1591" s="125"/>
      <c r="J1591" s="150"/>
      <c r="K1591" s="151"/>
      <c r="L1591" s="151"/>
      <c r="M1591" s="151"/>
      <c r="N1591" s="151"/>
      <c r="O1591" s="151"/>
      <c r="P1591" s="151"/>
      <c r="Q1591" s="151"/>
      <c r="R1591" s="151"/>
      <c r="S1591" s="151"/>
      <c r="T1591" s="151"/>
      <c r="U1591" s="151"/>
      <c r="V1591" s="151"/>
      <c r="W1591" s="151"/>
      <c r="X1591" s="151"/>
      <c r="Y1591" s="151"/>
      <c r="Z1591" s="151"/>
      <c r="AA1591" s="151"/>
      <c r="AB1591" s="151"/>
      <c r="AC1591" s="151"/>
      <c r="AD1591" s="151"/>
      <c r="AE1591" s="151"/>
      <c r="AF1591" s="151"/>
      <c r="AG1591" s="151"/>
      <c r="AH1591" s="151"/>
      <c r="AI1591" s="151"/>
      <c r="AJ1591" s="151"/>
      <c r="AK1591" s="151"/>
      <c r="AL1591" s="151"/>
      <c r="AM1591" s="152"/>
    </row>
    <row r="1592" spans="1:61" ht="9.75" hidden="1" customHeight="1">
      <c r="A1592" s="120" t="s">
        <v>329</v>
      </c>
      <c r="B1592" s="121"/>
      <c r="C1592" s="121"/>
      <c r="D1592" s="121"/>
      <c r="E1592" s="121"/>
      <c r="F1592" s="121"/>
      <c r="G1592" s="121"/>
      <c r="H1592" s="121"/>
      <c r="I1592" s="122"/>
      <c r="J1592" s="216" t="s">
        <v>37</v>
      </c>
      <c r="K1592" s="217"/>
      <c r="L1592" s="154" t="s">
        <v>53</v>
      </c>
      <c r="M1592" s="154"/>
      <c r="N1592" s="154"/>
      <c r="O1592" s="154"/>
      <c r="P1592" s="154"/>
      <c r="Q1592" s="154"/>
      <c r="R1592" s="154"/>
      <c r="S1592" s="154"/>
      <c r="T1592" s="154"/>
      <c r="U1592" s="154"/>
      <c r="V1592" s="154"/>
      <c r="W1592" s="154"/>
      <c r="X1592" s="221" t="s">
        <v>37</v>
      </c>
      <c r="Y1592" s="217"/>
      <c r="Z1592" s="154" t="s">
        <v>330</v>
      </c>
      <c r="AA1592" s="154"/>
      <c r="AB1592" s="154"/>
      <c r="AC1592" s="154"/>
      <c r="AD1592" s="154"/>
      <c r="AE1592" s="154"/>
      <c r="AF1592" s="154"/>
      <c r="AG1592" s="154"/>
      <c r="AH1592" s="154"/>
      <c r="AI1592" s="154"/>
      <c r="AJ1592" s="154"/>
      <c r="AK1592" s="154"/>
      <c r="AL1592" s="154"/>
      <c r="AM1592" s="155"/>
      <c r="BF1592" s="1" t="b">
        <f>IF($K1592="○",TRUE,IF($K1592="",FALSE,"INPUT_ERROR"))</f>
        <v>0</v>
      </c>
      <c r="BG1592" s="1" t="s">
        <v>371</v>
      </c>
      <c r="BH1592" s="1">
        <v>94</v>
      </c>
      <c r="BI1592" s="1" t="str">
        <f t="shared" ref="BI1592:BI1598" si="39">"ITEM"&amp;BH1592&amp; BG1592 &amp;"="&amp; BF1592</f>
        <v>ITEM94#KBN3_18=FALSE</v>
      </c>
    </row>
    <row r="1593" spans="1:61" ht="9.75" hidden="1" customHeight="1">
      <c r="A1593" s="141"/>
      <c r="B1593" s="142"/>
      <c r="C1593" s="142"/>
      <c r="D1593" s="142"/>
      <c r="E1593" s="142"/>
      <c r="F1593" s="142"/>
      <c r="G1593" s="142"/>
      <c r="H1593" s="142"/>
      <c r="I1593" s="143"/>
      <c r="J1593" s="144"/>
      <c r="K1593" s="159"/>
      <c r="L1593" s="82"/>
      <c r="M1593" s="82"/>
      <c r="N1593" s="82"/>
      <c r="O1593" s="82"/>
      <c r="P1593" s="82"/>
      <c r="Q1593" s="82"/>
      <c r="R1593" s="82"/>
      <c r="S1593" s="82"/>
      <c r="T1593" s="82"/>
      <c r="U1593" s="82"/>
      <c r="V1593" s="82"/>
      <c r="W1593" s="82"/>
      <c r="X1593" s="160"/>
      <c r="Y1593" s="159"/>
      <c r="Z1593" s="82"/>
      <c r="AA1593" s="82"/>
      <c r="AB1593" s="82"/>
      <c r="AC1593" s="82"/>
      <c r="AD1593" s="82"/>
      <c r="AE1593" s="82"/>
      <c r="AF1593" s="82"/>
      <c r="AG1593" s="82"/>
      <c r="AH1593" s="82"/>
      <c r="AI1593" s="82"/>
      <c r="AJ1593" s="82"/>
      <c r="AK1593" s="82"/>
      <c r="AL1593" s="82"/>
      <c r="AM1593" s="138"/>
      <c r="BF1593" s="1" t="b">
        <f>IF($Y1592="○",TRUE,IF($Y1592="",FALSE,"INPUT_ERROR"))</f>
        <v>0</v>
      </c>
      <c r="BG1593" s="1" t="s">
        <v>371</v>
      </c>
      <c r="BH1593" s="1">
        <v>95</v>
      </c>
      <c r="BI1593" s="1" t="str">
        <f t="shared" si="39"/>
        <v>ITEM95#KBN3_18=FALSE</v>
      </c>
    </row>
    <row r="1594" spans="1:61" ht="9.75" hidden="1" customHeight="1">
      <c r="A1594" s="141"/>
      <c r="B1594" s="142"/>
      <c r="C1594" s="142"/>
      <c r="D1594" s="142"/>
      <c r="E1594" s="142"/>
      <c r="F1594" s="142"/>
      <c r="G1594" s="142"/>
      <c r="H1594" s="142"/>
      <c r="I1594" s="143"/>
      <c r="J1594" s="144" t="s">
        <v>37</v>
      </c>
      <c r="K1594" s="159"/>
      <c r="L1594" s="82" t="s">
        <v>331</v>
      </c>
      <c r="M1594" s="82"/>
      <c r="N1594" s="82"/>
      <c r="O1594" s="82"/>
      <c r="P1594" s="82"/>
      <c r="Q1594" s="82"/>
      <c r="R1594" s="82"/>
      <c r="S1594" s="82"/>
      <c r="T1594" s="82"/>
      <c r="U1594" s="82"/>
      <c r="V1594" s="82"/>
      <c r="W1594" s="82"/>
      <c r="X1594" s="160" t="s">
        <v>37</v>
      </c>
      <c r="Y1594" s="159"/>
      <c r="Z1594" s="82" t="s">
        <v>264</v>
      </c>
      <c r="AA1594" s="82"/>
      <c r="AB1594" s="82"/>
      <c r="AC1594" s="82"/>
      <c r="AD1594" s="82"/>
      <c r="AE1594" s="82"/>
      <c r="AF1594" s="82"/>
      <c r="AG1594" s="82"/>
      <c r="AH1594" s="82"/>
      <c r="AI1594" s="82"/>
      <c r="AJ1594" s="82"/>
      <c r="AK1594" s="82"/>
      <c r="AL1594" s="82"/>
      <c r="AM1594" s="138"/>
      <c r="BF1594" s="1" t="b">
        <f>IF($K1594="○",TRUE,IF($K1594="",FALSE,"INPUT_ERROR"))</f>
        <v>0</v>
      </c>
      <c r="BG1594" s="1" t="s">
        <v>371</v>
      </c>
      <c r="BH1594" s="1">
        <v>96</v>
      </c>
      <c r="BI1594" s="1" t="str">
        <f t="shared" si="39"/>
        <v>ITEM96#KBN3_18=FALSE</v>
      </c>
    </row>
    <row r="1595" spans="1:61" ht="9.75" hidden="1" customHeight="1">
      <c r="A1595" s="141"/>
      <c r="B1595" s="142"/>
      <c r="C1595" s="142"/>
      <c r="D1595" s="142"/>
      <c r="E1595" s="142"/>
      <c r="F1595" s="142"/>
      <c r="G1595" s="142"/>
      <c r="H1595" s="142"/>
      <c r="I1595" s="143"/>
      <c r="J1595" s="144"/>
      <c r="K1595" s="159"/>
      <c r="L1595" s="82"/>
      <c r="M1595" s="82"/>
      <c r="N1595" s="82"/>
      <c r="O1595" s="82"/>
      <c r="P1595" s="82"/>
      <c r="Q1595" s="82"/>
      <c r="R1595" s="82"/>
      <c r="S1595" s="82"/>
      <c r="T1595" s="82"/>
      <c r="U1595" s="82"/>
      <c r="V1595" s="82"/>
      <c r="W1595" s="82"/>
      <c r="X1595" s="160"/>
      <c r="Y1595" s="159"/>
      <c r="Z1595" s="82"/>
      <c r="AA1595" s="82"/>
      <c r="AB1595" s="82"/>
      <c r="AC1595" s="82"/>
      <c r="AD1595" s="82"/>
      <c r="AE1595" s="82"/>
      <c r="AF1595" s="82"/>
      <c r="AG1595" s="82"/>
      <c r="AH1595" s="82"/>
      <c r="AI1595" s="82"/>
      <c r="AJ1595" s="82"/>
      <c r="AK1595" s="82"/>
      <c r="AL1595" s="82"/>
      <c r="AM1595" s="138"/>
      <c r="BF1595" s="1" t="b">
        <f>IF($Y1594="○",TRUE,IF($Y1594="",FALSE,"INPUT_ERROR"))</f>
        <v>0</v>
      </c>
      <c r="BG1595" s="1" t="s">
        <v>371</v>
      </c>
      <c r="BH1595" s="1">
        <v>97</v>
      </c>
      <c r="BI1595" s="1" t="str">
        <f t="shared" si="39"/>
        <v>ITEM97#KBN3_18=FALSE</v>
      </c>
    </row>
    <row r="1596" spans="1:61" ht="9.75" hidden="1" customHeight="1">
      <c r="A1596" s="141"/>
      <c r="B1596" s="142"/>
      <c r="C1596" s="142"/>
      <c r="D1596" s="142"/>
      <c r="E1596" s="142"/>
      <c r="F1596" s="142"/>
      <c r="G1596" s="142"/>
      <c r="H1596" s="142"/>
      <c r="I1596" s="143"/>
      <c r="J1596" s="144" t="s">
        <v>37</v>
      </c>
      <c r="K1596" s="159"/>
      <c r="L1596" s="82" t="s">
        <v>214</v>
      </c>
      <c r="M1596" s="82"/>
      <c r="N1596" s="82"/>
      <c r="O1596" s="82"/>
      <c r="P1596" s="82"/>
      <c r="Q1596" s="82"/>
      <c r="R1596" s="82"/>
      <c r="S1596" s="82"/>
      <c r="T1596" s="82"/>
      <c r="U1596" s="82"/>
      <c r="V1596" s="82"/>
      <c r="W1596" s="82"/>
      <c r="X1596" s="160" t="s">
        <v>37</v>
      </c>
      <c r="Y1596" s="159"/>
      <c r="Z1596" s="82" t="s">
        <v>332</v>
      </c>
      <c r="AA1596" s="82"/>
      <c r="AB1596" s="82"/>
      <c r="AC1596" s="82"/>
      <c r="AD1596" s="82"/>
      <c r="AE1596" s="82"/>
      <c r="AF1596" s="82"/>
      <c r="AG1596" s="82"/>
      <c r="AH1596" s="82"/>
      <c r="AI1596" s="82"/>
      <c r="AJ1596" s="82"/>
      <c r="AK1596" s="82"/>
      <c r="AL1596" s="82"/>
      <c r="AM1596" s="138"/>
      <c r="BF1596" s="1" t="b">
        <f>IF($K1596="○",TRUE,IF($K1596="",FALSE,"INPUT_ERROR"))</f>
        <v>0</v>
      </c>
      <c r="BG1596" s="1" t="s">
        <v>371</v>
      </c>
      <c r="BH1596" s="1">
        <v>98</v>
      </c>
      <c r="BI1596" s="1" t="str">
        <f t="shared" si="39"/>
        <v>ITEM98#KBN3_18=FALSE</v>
      </c>
    </row>
    <row r="1597" spans="1:61" ht="9.75" hidden="1" customHeight="1">
      <c r="A1597" s="141"/>
      <c r="B1597" s="142"/>
      <c r="C1597" s="142"/>
      <c r="D1597" s="142"/>
      <c r="E1597" s="142"/>
      <c r="F1597" s="142"/>
      <c r="G1597" s="142"/>
      <c r="H1597" s="142"/>
      <c r="I1597" s="143"/>
      <c r="J1597" s="144"/>
      <c r="K1597" s="159"/>
      <c r="L1597" s="82"/>
      <c r="M1597" s="82"/>
      <c r="N1597" s="82"/>
      <c r="O1597" s="82"/>
      <c r="P1597" s="82"/>
      <c r="Q1597" s="82"/>
      <c r="R1597" s="82"/>
      <c r="S1597" s="82"/>
      <c r="T1597" s="82"/>
      <c r="U1597" s="82"/>
      <c r="V1597" s="82"/>
      <c r="W1597" s="82"/>
      <c r="X1597" s="160"/>
      <c r="Y1597" s="159"/>
      <c r="Z1597" s="82"/>
      <c r="AA1597" s="82"/>
      <c r="AB1597" s="82"/>
      <c r="AC1597" s="82"/>
      <c r="AD1597" s="82"/>
      <c r="AE1597" s="82"/>
      <c r="AF1597" s="82"/>
      <c r="AG1597" s="82"/>
      <c r="AH1597" s="82"/>
      <c r="AI1597" s="82"/>
      <c r="AJ1597" s="82"/>
      <c r="AK1597" s="82"/>
      <c r="AL1597" s="82"/>
      <c r="AM1597" s="138"/>
      <c r="BF1597" s="1" t="b">
        <f>IF($Y1596="○",TRUE,IF($Y1596="",FALSE,"INPUT_ERROR"))</f>
        <v>0</v>
      </c>
      <c r="BG1597" s="1" t="s">
        <v>371</v>
      </c>
      <c r="BH1597" s="1">
        <v>99</v>
      </c>
      <c r="BI1597" s="1" t="str">
        <f t="shared" si="39"/>
        <v>ITEM99#KBN3_18=FALSE</v>
      </c>
    </row>
    <row r="1598" spans="1:61" ht="9.75" hidden="1" customHeight="1">
      <c r="A1598" s="141"/>
      <c r="B1598" s="142"/>
      <c r="C1598" s="142"/>
      <c r="D1598" s="142"/>
      <c r="E1598" s="142"/>
      <c r="F1598" s="142"/>
      <c r="G1598" s="142"/>
      <c r="H1598" s="142"/>
      <c r="I1598" s="143"/>
      <c r="J1598" s="144" t="s">
        <v>37</v>
      </c>
      <c r="K1598" s="159"/>
      <c r="L1598" s="82" t="s">
        <v>59</v>
      </c>
      <c r="M1598" s="82"/>
      <c r="N1598" s="82"/>
      <c r="O1598" s="160" t="s">
        <v>60</v>
      </c>
      <c r="P1598" s="151"/>
      <c r="Q1598" s="151"/>
      <c r="R1598" s="151"/>
      <c r="S1598" s="151"/>
      <c r="T1598" s="151"/>
      <c r="U1598" s="151"/>
      <c r="V1598" s="151"/>
      <c r="W1598" s="151"/>
      <c r="X1598" s="151"/>
      <c r="Y1598" s="151"/>
      <c r="Z1598" s="151"/>
      <c r="AA1598" s="151"/>
      <c r="AB1598" s="151"/>
      <c r="AC1598" s="151"/>
      <c r="AD1598" s="151"/>
      <c r="AE1598" s="151"/>
      <c r="AF1598" s="151"/>
      <c r="AG1598" s="151"/>
      <c r="AH1598" s="151"/>
      <c r="AI1598" s="151"/>
      <c r="AJ1598" s="151"/>
      <c r="AK1598" s="151"/>
      <c r="AL1598" s="82" t="s">
        <v>198</v>
      </c>
      <c r="AM1598" s="138"/>
      <c r="BF1598" s="1" t="b">
        <f>IF($K1598="○",TRUE,IF($K1598="",FALSE,"INPUT_ERROR"))</f>
        <v>0</v>
      </c>
      <c r="BG1598" s="1" t="s">
        <v>371</v>
      </c>
      <c r="BH1598" s="1">
        <v>100</v>
      </c>
      <c r="BI1598" s="1" t="str">
        <f t="shared" si="39"/>
        <v>ITEM100#KBN3_18=FALSE</v>
      </c>
    </row>
    <row r="1599" spans="1:61" ht="9.75" hidden="1" customHeight="1">
      <c r="A1599" s="141"/>
      <c r="B1599" s="142"/>
      <c r="C1599" s="142"/>
      <c r="D1599" s="142"/>
      <c r="E1599" s="142"/>
      <c r="F1599" s="142"/>
      <c r="G1599" s="142"/>
      <c r="H1599" s="142"/>
      <c r="I1599" s="143"/>
      <c r="J1599" s="161"/>
      <c r="K1599" s="162"/>
      <c r="L1599" s="98"/>
      <c r="M1599" s="98"/>
      <c r="N1599" s="98"/>
      <c r="O1599" s="163"/>
      <c r="P1599" s="128"/>
      <c r="Q1599" s="128"/>
      <c r="R1599" s="128"/>
      <c r="S1599" s="128"/>
      <c r="T1599" s="128"/>
      <c r="U1599" s="128"/>
      <c r="V1599" s="128"/>
      <c r="W1599" s="128"/>
      <c r="X1599" s="128"/>
      <c r="Y1599" s="128"/>
      <c r="Z1599" s="128"/>
      <c r="AA1599" s="128"/>
      <c r="AB1599" s="128"/>
      <c r="AC1599" s="128"/>
      <c r="AD1599" s="128"/>
      <c r="AE1599" s="128"/>
      <c r="AF1599" s="128"/>
      <c r="AG1599" s="128"/>
      <c r="AH1599" s="128"/>
      <c r="AI1599" s="128"/>
      <c r="AJ1599" s="128"/>
      <c r="AK1599" s="128"/>
      <c r="AL1599" s="98"/>
      <c r="AM1599" s="156"/>
      <c r="BG1599" s="1" t="s">
        <v>371</v>
      </c>
      <c r="BH1599" s="1">
        <v>101</v>
      </c>
      <c r="BI1599" s="1" t="str">
        <f>"ITEM"&amp;BH1599&amp; BG1599 &amp;"="&amp;IF(TRIM($P1598)="","",$P1598)</f>
        <v>ITEM101#KBN3_18=</v>
      </c>
    </row>
    <row r="1600" spans="1:61" ht="9.75" hidden="1" customHeight="1">
      <c r="A1600" s="120" t="s">
        <v>333</v>
      </c>
      <c r="B1600" s="121"/>
      <c r="C1600" s="121"/>
      <c r="D1600" s="121"/>
      <c r="E1600" s="121"/>
      <c r="F1600" s="121"/>
      <c r="G1600" s="121"/>
      <c r="H1600" s="121"/>
      <c r="I1600" s="122"/>
      <c r="J1600" s="260"/>
      <c r="K1600" s="260"/>
      <c r="L1600" s="260"/>
      <c r="M1600" s="260"/>
      <c r="N1600" s="260"/>
      <c r="O1600" s="260"/>
      <c r="P1600" s="260"/>
      <c r="Q1600" s="260"/>
      <c r="R1600" s="260"/>
      <c r="S1600" s="260"/>
      <c r="T1600" s="260"/>
      <c r="U1600" s="260"/>
      <c r="V1600" s="260"/>
      <c r="W1600" s="260"/>
      <c r="X1600" s="260"/>
      <c r="Y1600" s="260"/>
      <c r="Z1600" s="260"/>
      <c r="AA1600" s="260"/>
      <c r="AB1600" s="260"/>
      <c r="AC1600" s="260"/>
      <c r="AD1600" s="260"/>
      <c r="AE1600" s="260"/>
      <c r="AF1600" s="260"/>
      <c r="AG1600" s="260"/>
      <c r="AH1600" s="260"/>
      <c r="AI1600" s="260"/>
      <c r="AJ1600" s="260"/>
      <c r="AK1600" s="260"/>
      <c r="AL1600" s="260"/>
      <c r="AM1600" s="260"/>
      <c r="BG1600" s="1" t="s">
        <v>371</v>
      </c>
      <c r="BH1600" s="1">
        <v>102</v>
      </c>
      <c r="BI1600" s="1" t="str">
        <f>"ITEM"&amp;BH1600&amp; BG1600 &amp;"="&amp; IF(TRIM($J1600)="","",$J1600)</f>
        <v>ITEM102#KBN3_18=</v>
      </c>
    </row>
    <row r="1601" spans="1:61" ht="9.75" hidden="1" customHeight="1">
      <c r="A1601" s="141"/>
      <c r="B1601" s="142"/>
      <c r="C1601" s="142"/>
      <c r="D1601" s="142"/>
      <c r="E1601" s="142"/>
      <c r="F1601" s="142"/>
      <c r="G1601" s="142"/>
      <c r="H1601" s="142"/>
      <c r="I1601" s="143"/>
      <c r="J1601" s="27"/>
      <c r="K1601" s="27"/>
      <c r="L1601" s="27"/>
      <c r="M1601" s="27"/>
      <c r="N1601" s="27"/>
      <c r="O1601" s="27"/>
      <c r="P1601" s="27"/>
      <c r="Q1601" s="27"/>
      <c r="R1601" s="27"/>
      <c r="S1601" s="27"/>
      <c r="T1601" s="27"/>
      <c r="U1601" s="27"/>
      <c r="V1601" s="27"/>
      <c r="W1601" s="27"/>
      <c r="X1601" s="27"/>
      <c r="Y1601" s="27"/>
      <c r="Z1601" s="27"/>
      <c r="AA1601" s="27"/>
      <c r="AB1601" s="27"/>
      <c r="AC1601" s="27"/>
      <c r="AD1601" s="27"/>
      <c r="AE1601" s="27"/>
      <c r="AF1601" s="27"/>
      <c r="AG1601" s="27"/>
      <c r="AH1601" s="27"/>
      <c r="AI1601" s="27"/>
      <c r="AJ1601" s="27"/>
      <c r="AK1601" s="27"/>
      <c r="AL1601" s="27"/>
      <c r="AM1601" s="27"/>
      <c r="BH1601" s="1" t="s">
        <v>28</v>
      </c>
    </row>
    <row r="1602" spans="1:61" ht="9.75" hidden="1" customHeight="1" thickBot="1">
      <c r="A1602" s="123"/>
      <c r="B1602" s="124"/>
      <c r="C1602" s="124"/>
      <c r="D1602" s="124"/>
      <c r="E1602" s="124"/>
      <c r="F1602" s="124"/>
      <c r="G1602" s="124"/>
      <c r="H1602" s="124"/>
      <c r="I1602" s="125"/>
      <c r="J1602" s="266"/>
      <c r="K1602" s="266"/>
      <c r="L1602" s="266"/>
      <c r="M1602" s="266"/>
      <c r="N1602" s="266"/>
      <c r="O1602" s="266"/>
      <c r="P1602" s="266"/>
      <c r="Q1602" s="266"/>
      <c r="R1602" s="266"/>
      <c r="S1602" s="266"/>
      <c r="T1602" s="266"/>
      <c r="U1602" s="266"/>
      <c r="V1602" s="266"/>
      <c r="W1602" s="266"/>
      <c r="X1602" s="266"/>
      <c r="Y1602" s="266"/>
      <c r="Z1602" s="266"/>
      <c r="AA1602" s="266"/>
      <c r="AB1602" s="266"/>
      <c r="AC1602" s="266"/>
      <c r="AD1602" s="266"/>
      <c r="AE1602" s="266"/>
      <c r="AF1602" s="266"/>
      <c r="AG1602" s="266"/>
      <c r="AH1602" s="266"/>
      <c r="AI1602" s="266"/>
      <c r="AJ1602" s="266"/>
      <c r="AK1602" s="266"/>
      <c r="AL1602" s="266"/>
      <c r="AM1602" s="266"/>
      <c r="BH1602" s="1" t="s">
        <v>28</v>
      </c>
    </row>
    <row r="1603" spans="1:61" ht="9.75" hidden="1" customHeight="1">
      <c r="A1603" s="164" t="s">
        <v>372</v>
      </c>
      <c r="B1603" s="165"/>
      <c r="C1603" s="165"/>
      <c r="D1603" s="165"/>
      <c r="E1603" s="165"/>
      <c r="F1603" s="165"/>
      <c r="G1603" s="165"/>
      <c r="H1603" s="165"/>
      <c r="I1603" s="166"/>
      <c r="J1603" s="239"/>
      <c r="K1603" s="239"/>
      <c r="L1603" s="239"/>
      <c r="M1603" s="239"/>
      <c r="N1603" s="239"/>
      <c r="O1603" s="239"/>
      <c r="P1603" s="239"/>
      <c r="Q1603" s="239"/>
      <c r="R1603" s="239"/>
      <c r="S1603" s="239"/>
      <c r="T1603" s="239"/>
      <c r="U1603" s="239"/>
      <c r="V1603" s="239"/>
      <c r="W1603" s="239"/>
      <c r="X1603" s="239"/>
      <c r="Y1603" s="239"/>
      <c r="Z1603" s="239"/>
      <c r="AA1603" s="239"/>
      <c r="AB1603" s="239"/>
      <c r="AC1603" s="239"/>
      <c r="AD1603" s="239"/>
      <c r="AE1603" s="239"/>
      <c r="AF1603" s="239"/>
      <c r="AG1603" s="239"/>
      <c r="AH1603" s="239"/>
      <c r="AI1603" s="239"/>
      <c r="AJ1603" s="239"/>
      <c r="AK1603" s="239"/>
      <c r="AL1603" s="239"/>
      <c r="AM1603" s="239"/>
      <c r="BG1603" s="1" t="s">
        <v>373</v>
      </c>
      <c r="BH1603" s="1">
        <v>88</v>
      </c>
      <c r="BI1603" s="1" t="str">
        <f>"ITEM"&amp;BH1603&amp; BG1603 &amp;"="&amp; IF(TRIM($J1603)="","",$J1603)</f>
        <v>ITEM88#KBN3_19=</v>
      </c>
    </row>
    <row r="1604" spans="1:61" ht="9.75" hidden="1" customHeight="1" thickBot="1">
      <c r="A1604" s="167"/>
      <c r="B1604" s="168"/>
      <c r="C1604" s="168"/>
      <c r="D1604" s="168"/>
      <c r="E1604" s="168"/>
      <c r="F1604" s="168"/>
      <c r="G1604" s="168"/>
      <c r="H1604" s="168"/>
      <c r="I1604" s="169"/>
      <c r="J1604" s="274"/>
      <c r="K1604" s="274"/>
      <c r="L1604" s="274"/>
      <c r="M1604" s="274"/>
      <c r="N1604" s="274"/>
      <c r="O1604" s="274"/>
      <c r="P1604" s="274"/>
      <c r="Q1604" s="274"/>
      <c r="R1604" s="274"/>
      <c r="S1604" s="274"/>
      <c r="T1604" s="274"/>
      <c r="U1604" s="274"/>
      <c r="V1604" s="274"/>
      <c r="W1604" s="274"/>
      <c r="X1604" s="274"/>
      <c r="Y1604" s="274"/>
      <c r="Z1604" s="274"/>
      <c r="AA1604" s="274"/>
      <c r="AB1604" s="274"/>
      <c r="AC1604" s="274"/>
      <c r="AD1604" s="274"/>
      <c r="AE1604" s="274"/>
      <c r="AF1604" s="274"/>
      <c r="AG1604" s="274"/>
      <c r="AH1604" s="274"/>
      <c r="AI1604" s="274"/>
      <c r="AJ1604" s="274"/>
      <c r="AK1604" s="274"/>
      <c r="AL1604" s="274"/>
      <c r="AM1604" s="274"/>
    </row>
    <row r="1605" spans="1:61" ht="9.75" hidden="1" customHeight="1">
      <c r="A1605" s="120" t="s">
        <v>323</v>
      </c>
      <c r="B1605" s="121"/>
      <c r="C1605" s="121"/>
      <c r="D1605" s="121"/>
      <c r="E1605" s="121"/>
      <c r="F1605" s="121"/>
      <c r="G1605" s="121"/>
      <c r="H1605" s="121"/>
      <c r="I1605" s="122"/>
      <c r="J1605" s="239"/>
      <c r="K1605" s="239"/>
      <c r="L1605" s="239"/>
      <c r="M1605" s="239"/>
      <c r="N1605" s="239"/>
      <c r="O1605" s="239"/>
      <c r="P1605" s="239"/>
      <c r="Q1605" s="239"/>
      <c r="R1605" s="239"/>
      <c r="S1605" s="239"/>
      <c r="T1605" s="239"/>
      <c r="U1605" s="239"/>
      <c r="V1605" s="239"/>
      <c r="W1605" s="239"/>
      <c r="X1605" s="239"/>
      <c r="Y1605" s="239"/>
      <c r="Z1605" s="239"/>
      <c r="AA1605" s="239"/>
      <c r="AB1605" s="239"/>
      <c r="AC1605" s="239"/>
      <c r="AD1605" s="239"/>
      <c r="AE1605" s="239"/>
      <c r="AF1605" s="239"/>
      <c r="AG1605" s="239"/>
      <c r="AH1605" s="239"/>
      <c r="AI1605" s="239"/>
      <c r="AJ1605" s="239"/>
      <c r="AK1605" s="239"/>
      <c r="AL1605" s="239"/>
      <c r="AM1605" s="239"/>
      <c r="BG1605" s="1" t="s">
        <v>373</v>
      </c>
      <c r="BH1605" s="1">
        <v>89</v>
      </c>
      <c r="BI1605" s="1" t="str">
        <f>"ITEM"&amp;BH1605&amp; BG1605 &amp;"="&amp; IF(TRIM($J1605)="","",$J1605)</f>
        <v>ITEM89#KBN3_19=</v>
      </c>
    </row>
    <row r="1606" spans="1:61" ht="9.75" hidden="1" customHeight="1">
      <c r="A1606" s="123"/>
      <c r="B1606" s="124"/>
      <c r="C1606" s="124"/>
      <c r="D1606" s="124"/>
      <c r="E1606" s="124"/>
      <c r="F1606" s="124"/>
      <c r="G1606" s="124"/>
      <c r="H1606" s="124"/>
      <c r="I1606" s="125"/>
      <c r="J1606" s="27"/>
      <c r="K1606" s="27"/>
      <c r="L1606" s="27"/>
      <c r="M1606" s="27"/>
      <c r="N1606" s="27"/>
      <c r="O1606" s="27"/>
      <c r="P1606" s="27"/>
      <c r="Q1606" s="27"/>
      <c r="R1606" s="27"/>
      <c r="S1606" s="27"/>
      <c r="T1606" s="27"/>
      <c r="U1606" s="27"/>
      <c r="V1606" s="27"/>
      <c r="W1606" s="27"/>
      <c r="X1606" s="27"/>
      <c r="Y1606" s="27"/>
      <c r="Z1606" s="27"/>
      <c r="AA1606" s="27"/>
      <c r="AB1606" s="27"/>
      <c r="AC1606" s="27"/>
      <c r="AD1606" s="27"/>
      <c r="AE1606" s="27"/>
      <c r="AF1606" s="27"/>
      <c r="AG1606" s="27"/>
      <c r="AH1606" s="27"/>
      <c r="AI1606" s="27"/>
      <c r="AJ1606" s="27"/>
      <c r="AK1606" s="27"/>
      <c r="AL1606" s="27"/>
      <c r="AM1606" s="27"/>
    </row>
    <row r="1607" spans="1:61" ht="9.75" hidden="1" customHeight="1">
      <c r="A1607" s="120" t="s">
        <v>324</v>
      </c>
      <c r="B1607" s="121"/>
      <c r="C1607" s="121"/>
      <c r="D1607" s="121"/>
      <c r="E1607" s="121"/>
      <c r="F1607" s="121"/>
      <c r="G1607" s="121"/>
      <c r="H1607" s="121"/>
      <c r="I1607" s="122"/>
      <c r="J1607" s="136"/>
      <c r="K1607" s="126"/>
      <c r="L1607" s="126"/>
      <c r="M1607" s="126"/>
      <c r="N1607" s="126"/>
      <c r="O1607" s="126"/>
      <c r="P1607" s="126"/>
      <c r="Q1607" s="126"/>
      <c r="R1607" s="126"/>
      <c r="S1607" s="126"/>
      <c r="T1607" s="126"/>
      <c r="U1607" s="126"/>
      <c r="V1607" s="126"/>
      <c r="W1607" s="126"/>
      <c r="X1607" s="126"/>
      <c r="Y1607" s="126"/>
      <c r="Z1607" s="126"/>
      <c r="AA1607" s="126"/>
      <c r="AB1607" s="126"/>
      <c r="AC1607" s="126"/>
      <c r="AD1607" s="126"/>
      <c r="AE1607" s="126"/>
      <c r="AF1607" s="126"/>
      <c r="AG1607" s="126"/>
      <c r="AH1607" s="126"/>
      <c r="AI1607" s="126"/>
      <c r="AJ1607" s="126"/>
      <c r="AK1607" s="126"/>
      <c r="AL1607" s="126"/>
      <c r="AM1607" s="127"/>
      <c r="BG1607" s="1" t="s">
        <v>373</v>
      </c>
      <c r="BH1607" s="1">
        <v>90</v>
      </c>
      <c r="BI1607" s="1" t="str">
        <f>"ITEM"&amp;BH1607&amp; BG1607 &amp;"="&amp; IF(TRIM($J1607)="","",$J1607)</f>
        <v>ITEM90#KBN3_19=</v>
      </c>
    </row>
    <row r="1608" spans="1:61" ht="9.75" hidden="1" customHeight="1">
      <c r="A1608" s="141"/>
      <c r="B1608" s="142"/>
      <c r="C1608" s="142"/>
      <c r="D1608" s="142"/>
      <c r="E1608" s="142"/>
      <c r="F1608" s="142"/>
      <c r="G1608" s="142"/>
      <c r="H1608" s="142"/>
      <c r="I1608" s="143"/>
      <c r="J1608" s="150"/>
      <c r="K1608" s="151"/>
      <c r="L1608" s="151"/>
      <c r="M1608" s="151"/>
      <c r="N1608" s="151"/>
      <c r="O1608" s="151"/>
      <c r="P1608" s="151"/>
      <c r="Q1608" s="151"/>
      <c r="R1608" s="151"/>
      <c r="S1608" s="151"/>
      <c r="T1608" s="151"/>
      <c r="U1608" s="151"/>
      <c r="V1608" s="151"/>
      <c r="W1608" s="151"/>
      <c r="X1608" s="151"/>
      <c r="Y1608" s="151"/>
      <c r="Z1608" s="151"/>
      <c r="AA1608" s="151"/>
      <c r="AB1608" s="151"/>
      <c r="AC1608" s="151"/>
      <c r="AD1608" s="151"/>
      <c r="AE1608" s="151"/>
      <c r="AF1608" s="151"/>
      <c r="AG1608" s="151"/>
      <c r="AH1608" s="151"/>
      <c r="AI1608" s="151"/>
      <c r="AJ1608" s="151"/>
      <c r="AK1608" s="151"/>
      <c r="AL1608" s="151"/>
      <c r="AM1608" s="152"/>
      <c r="BH1608" s="1" t="s">
        <v>28</v>
      </c>
    </row>
    <row r="1609" spans="1:61" ht="9.75" hidden="1" customHeight="1">
      <c r="A1609" s="123"/>
      <c r="B1609" s="124"/>
      <c r="C1609" s="124"/>
      <c r="D1609" s="124"/>
      <c r="E1609" s="124"/>
      <c r="F1609" s="124"/>
      <c r="G1609" s="124"/>
      <c r="H1609" s="124"/>
      <c r="I1609" s="125"/>
      <c r="J1609" s="137"/>
      <c r="K1609" s="128"/>
      <c r="L1609" s="128"/>
      <c r="M1609" s="128"/>
      <c r="N1609" s="128"/>
      <c r="O1609" s="128"/>
      <c r="P1609" s="128"/>
      <c r="Q1609" s="128"/>
      <c r="R1609" s="128"/>
      <c r="S1609" s="128"/>
      <c r="T1609" s="128"/>
      <c r="U1609" s="128"/>
      <c r="V1609" s="128"/>
      <c r="W1609" s="128"/>
      <c r="X1609" s="128"/>
      <c r="Y1609" s="128"/>
      <c r="Z1609" s="128"/>
      <c r="AA1609" s="128"/>
      <c r="AB1609" s="128"/>
      <c r="AC1609" s="128"/>
      <c r="AD1609" s="128"/>
      <c r="AE1609" s="128"/>
      <c r="AF1609" s="128"/>
      <c r="AG1609" s="128"/>
      <c r="AH1609" s="128"/>
      <c r="AI1609" s="128"/>
      <c r="AJ1609" s="128"/>
      <c r="AK1609" s="128"/>
      <c r="AL1609" s="128"/>
      <c r="AM1609" s="129"/>
      <c r="BH1609" s="1" t="s">
        <v>28</v>
      </c>
    </row>
    <row r="1610" spans="1:61" ht="9.75" hidden="1" customHeight="1">
      <c r="A1610" s="120" t="s">
        <v>325</v>
      </c>
      <c r="B1610" s="121"/>
      <c r="C1610" s="121"/>
      <c r="D1610" s="121"/>
      <c r="E1610" s="121"/>
      <c r="F1610" s="121"/>
      <c r="G1610" s="121"/>
      <c r="H1610" s="121"/>
      <c r="I1610" s="122"/>
      <c r="J1610" s="27"/>
      <c r="K1610" s="27"/>
      <c r="L1610" s="27"/>
      <c r="M1610" s="27"/>
      <c r="N1610" s="27"/>
      <c r="O1610" s="27"/>
      <c r="P1610" s="27"/>
      <c r="Q1610" s="27"/>
      <c r="R1610" s="27"/>
      <c r="S1610" s="27"/>
      <c r="T1610" s="27"/>
      <c r="U1610" s="27"/>
      <c r="V1610" s="27"/>
      <c r="W1610" s="27"/>
      <c r="X1610" s="27"/>
      <c r="Y1610" s="27"/>
      <c r="Z1610" s="27"/>
      <c r="AA1610" s="27"/>
      <c r="AB1610" s="27"/>
      <c r="AC1610" s="27"/>
      <c r="AD1610" s="27"/>
      <c r="AE1610" s="27"/>
      <c r="AF1610" s="27"/>
      <c r="AG1610" s="27"/>
      <c r="AH1610" s="27"/>
      <c r="AI1610" s="27"/>
      <c r="AJ1610" s="27"/>
      <c r="AK1610" s="27"/>
      <c r="AL1610" s="27"/>
      <c r="AM1610" s="27"/>
      <c r="BG1610" s="1" t="s">
        <v>373</v>
      </c>
      <c r="BH1610" s="1">
        <v>91</v>
      </c>
      <c r="BI1610" s="1" t="str">
        <f>"ITEM"&amp;BH1610&amp; BG1610 &amp;"="&amp; IF(TRIM($J1610)="","",$J1610)</f>
        <v>ITEM91#KBN3_19=</v>
      </c>
    </row>
    <row r="1611" spans="1:61" ht="9.75" hidden="1" customHeight="1">
      <c r="A1611" s="123"/>
      <c r="B1611" s="124"/>
      <c r="C1611" s="124"/>
      <c r="D1611" s="124"/>
      <c r="E1611" s="124"/>
      <c r="F1611" s="124"/>
      <c r="G1611" s="124"/>
      <c r="H1611" s="124"/>
      <c r="I1611" s="125"/>
      <c r="J1611" s="27"/>
      <c r="K1611" s="27"/>
      <c r="L1611" s="27"/>
      <c r="M1611" s="27"/>
      <c r="N1611" s="27"/>
      <c r="O1611" s="27"/>
      <c r="P1611" s="27"/>
      <c r="Q1611" s="27"/>
      <c r="R1611" s="27"/>
      <c r="S1611" s="27"/>
      <c r="T1611" s="27"/>
      <c r="U1611" s="27"/>
      <c r="V1611" s="27"/>
      <c r="W1611" s="27"/>
      <c r="X1611" s="27"/>
      <c r="Y1611" s="27"/>
      <c r="Z1611" s="27"/>
      <c r="AA1611" s="27"/>
      <c r="AB1611" s="27"/>
      <c r="AC1611" s="27"/>
      <c r="AD1611" s="27"/>
      <c r="AE1611" s="27"/>
      <c r="AF1611" s="27"/>
      <c r="AG1611" s="27"/>
      <c r="AH1611" s="27"/>
      <c r="AI1611" s="27"/>
      <c r="AJ1611" s="27"/>
      <c r="AK1611" s="27"/>
      <c r="AL1611" s="27"/>
      <c r="AM1611" s="27"/>
    </row>
    <row r="1612" spans="1:61" ht="9.75" hidden="1" customHeight="1">
      <c r="A1612" s="120" t="s">
        <v>326</v>
      </c>
      <c r="B1612" s="121"/>
      <c r="C1612" s="121"/>
      <c r="D1612" s="121"/>
      <c r="E1612" s="121"/>
      <c r="F1612" s="121"/>
      <c r="G1612" s="121"/>
      <c r="H1612" s="121"/>
      <c r="I1612" s="122"/>
      <c r="J1612" s="158"/>
      <c r="K1612" s="154"/>
      <c r="L1612" s="154"/>
      <c r="M1612" s="154"/>
      <c r="N1612" s="154"/>
      <c r="O1612" s="154"/>
      <c r="P1612" s="154"/>
      <c r="Q1612" s="154"/>
      <c r="R1612" s="154"/>
      <c r="S1612" s="154"/>
      <c r="T1612" s="154"/>
      <c r="U1612" s="154"/>
      <c r="V1612" s="154" t="s">
        <v>36</v>
      </c>
      <c r="W1612" s="154"/>
      <c r="X1612" s="154"/>
      <c r="Y1612" s="154"/>
      <c r="Z1612" s="154"/>
      <c r="AA1612" s="154"/>
      <c r="AB1612" s="154"/>
      <c r="AC1612" s="154"/>
      <c r="AD1612" s="154"/>
      <c r="AE1612" s="154"/>
      <c r="AF1612" s="154"/>
      <c r="AG1612" s="154"/>
      <c r="AH1612" s="154"/>
      <c r="AI1612" s="154"/>
      <c r="AJ1612" s="154"/>
      <c r="AK1612" s="154"/>
      <c r="AL1612" s="154"/>
      <c r="AM1612" s="155"/>
      <c r="BE1612" s="1" t="str">
        <f ca="1">MID(CELL("address",$CB$2),2,2)</f>
        <v>CB</v>
      </c>
      <c r="BF1612" s="1" t="str">
        <f>IF(TRIM($K1614)="","",IF(ISERROR(MATCH($K1614,$CB$3:$CB$7,0)),"INPUT_ERROR",MATCH($K1614,$CB$3:$CB$7,0)))</f>
        <v/>
      </c>
      <c r="BG1612" s="1" t="s">
        <v>373</v>
      </c>
      <c r="BH1612" s="1">
        <v>92</v>
      </c>
      <c r="BI1612" s="1" t="str">
        <f>"ITEM"&amp;BH1612&amp; BG1612 &amp;"="&amp; BF1612</f>
        <v>ITEM92#KBN3_19=</v>
      </c>
    </row>
    <row r="1613" spans="1:61" ht="9.75" hidden="1" customHeight="1">
      <c r="A1613" s="141"/>
      <c r="B1613" s="142"/>
      <c r="C1613" s="142"/>
      <c r="D1613" s="142"/>
      <c r="E1613" s="142"/>
      <c r="F1613" s="142"/>
      <c r="G1613" s="142"/>
      <c r="H1613" s="142"/>
      <c r="I1613" s="143"/>
      <c r="J1613" s="189"/>
      <c r="K1613" s="82"/>
      <c r="L1613" s="82"/>
      <c r="M1613" s="82"/>
      <c r="N1613" s="82"/>
      <c r="O1613" s="82"/>
      <c r="P1613" s="82"/>
      <c r="Q1613" s="82"/>
      <c r="R1613" s="82"/>
      <c r="S1613" s="82"/>
      <c r="T1613" s="82"/>
      <c r="U1613" s="82"/>
      <c r="V1613" s="82" t="s">
        <v>163</v>
      </c>
      <c r="W1613" s="82"/>
      <c r="X1613" s="82"/>
      <c r="Y1613" s="82"/>
      <c r="Z1613" s="82"/>
      <c r="AA1613" s="82"/>
      <c r="AB1613" s="82"/>
      <c r="AC1613" s="82"/>
      <c r="AD1613" s="82"/>
      <c r="AE1613" s="82"/>
      <c r="AF1613" s="82"/>
      <c r="AG1613" s="82"/>
      <c r="AH1613" s="82"/>
      <c r="AI1613" s="82"/>
      <c r="AJ1613" s="82"/>
      <c r="AK1613" s="82"/>
      <c r="AL1613" s="82"/>
      <c r="AM1613" s="138"/>
      <c r="BH1613" s="1" t="s">
        <v>28</v>
      </c>
    </row>
    <row r="1614" spans="1:61" ht="9.75" hidden="1" customHeight="1">
      <c r="A1614" s="141"/>
      <c r="B1614" s="142"/>
      <c r="C1614" s="142"/>
      <c r="D1614" s="142"/>
      <c r="E1614" s="142"/>
      <c r="F1614" s="142"/>
      <c r="G1614" s="142"/>
      <c r="H1614" s="142"/>
      <c r="I1614" s="143"/>
      <c r="J1614" s="144" t="s">
        <v>37</v>
      </c>
      <c r="K1614" s="145"/>
      <c r="L1614" s="145"/>
      <c r="M1614" s="145"/>
      <c r="N1614" s="145"/>
      <c r="O1614" s="145"/>
      <c r="P1614" s="145"/>
      <c r="Q1614" s="145"/>
      <c r="R1614" s="145"/>
      <c r="S1614" s="145"/>
      <c r="T1614" s="82" t="s">
        <v>38</v>
      </c>
      <c r="U1614" s="82"/>
      <c r="V1614" s="82" t="s">
        <v>253</v>
      </c>
      <c r="W1614" s="82"/>
      <c r="X1614" s="82"/>
      <c r="Y1614" s="82"/>
      <c r="Z1614" s="82"/>
      <c r="AA1614" s="82"/>
      <c r="AB1614" s="82"/>
      <c r="AC1614" s="82"/>
      <c r="AD1614" s="82"/>
      <c r="AE1614" s="82"/>
      <c r="AF1614" s="82"/>
      <c r="AG1614" s="82"/>
      <c r="AH1614" s="82"/>
      <c r="AI1614" s="82"/>
      <c r="AJ1614" s="82"/>
      <c r="AK1614" s="82"/>
      <c r="AL1614" s="82"/>
      <c r="AM1614" s="138"/>
      <c r="BH1614" s="1" t="s">
        <v>28</v>
      </c>
    </row>
    <row r="1615" spans="1:61" ht="9.75" hidden="1" customHeight="1">
      <c r="A1615" s="141"/>
      <c r="B1615" s="142"/>
      <c r="C1615" s="142"/>
      <c r="D1615" s="142"/>
      <c r="E1615" s="142"/>
      <c r="F1615" s="142"/>
      <c r="G1615" s="142"/>
      <c r="H1615" s="142"/>
      <c r="I1615" s="143"/>
      <c r="J1615" s="144"/>
      <c r="K1615" s="145"/>
      <c r="L1615" s="145"/>
      <c r="M1615" s="145"/>
      <c r="N1615" s="145"/>
      <c r="O1615" s="145"/>
      <c r="P1615" s="145"/>
      <c r="Q1615" s="145"/>
      <c r="R1615" s="145"/>
      <c r="S1615" s="145"/>
      <c r="T1615" s="82"/>
      <c r="U1615" s="82"/>
      <c r="V1615" s="82" t="s">
        <v>327</v>
      </c>
      <c r="W1615" s="82"/>
      <c r="X1615" s="82"/>
      <c r="Y1615" s="82"/>
      <c r="Z1615" s="82"/>
      <c r="AA1615" s="82"/>
      <c r="AB1615" s="82"/>
      <c r="AC1615" s="82"/>
      <c r="AD1615" s="82"/>
      <c r="AE1615" s="82"/>
      <c r="AF1615" s="82"/>
      <c r="AG1615" s="82"/>
      <c r="AH1615" s="82"/>
      <c r="AI1615" s="82"/>
      <c r="AJ1615" s="82"/>
      <c r="AK1615" s="82"/>
      <c r="AL1615" s="82"/>
      <c r="AM1615" s="138"/>
      <c r="BH1615" s="1" t="s">
        <v>28</v>
      </c>
    </row>
    <row r="1616" spans="1:61" ht="9.75" hidden="1" customHeight="1">
      <c r="A1616" s="141"/>
      <c r="B1616" s="142"/>
      <c r="C1616" s="142"/>
      <c r="D1616" s="142"/>
      <c r="E1616" s="142"/>
      <c r="F1616" s="142"/>
      <c r="G1616" s="142"/>
      <c r="H1616" s="142"/>
      <c r="I1616" s="143"/>
      <c r="J1616" s="189"/>
      <c r="K1616" s="82"/>
      <c r="L1616" s="82"/>
      <c r="M1616" s="82"/>
      <c r="N1616" s="82"/>
      <c r="O1616" s="82"/>
      <c r="P1616" s="82"/>
      <c r="Q1616" s="82"/>
      <c r="R1616" s="82"/>
      <c r="S1616" s="82"/>
      <c r="T1616" s="82"/>
      <c r="U1616" s="82"/>
      <c r="V1616" s="82" t="s">
        <v>166</v>
      </c>
      <c r="W1616" s="82"/>
      <c r="X1616" s="82"/>
      <c r="Y1616" s="82"/>
      <c r="Z1616" s="82"/>
      <c r="AA1616" s="82"/>
      <c r="AB1616" s="82"/>
      <c r="AC1616" s="82"/>
      <c r="AD1616" s="82"/>
      <c r="AE1616" s="82"/>
      <c r="AF1616" s="82"/>
      <c r="AG1616" s="82"/>
      <c r="AH1616" s="82"/>
      <c r="AI1616" s="82"/>
      <c r="AJ1616" s="82"/>
      <c r="AK1616" s="82"/>
      <c r="AL1616" s="82"/>
      <c r="AM1616" s="138"/>
      <c r="BH1616" s="1" t="s">
        <v>28</v>
      </c>
    </row>
    <row r="1617" spans="1:61" ht="9.75" hidden="1" customHeight="1">
      <c r="A1617" s="123"/>
      <c r="B1617" s="124"/>
      <c r="C1617" s="124"/>
      <c r="D1617" s="124"/>
      <c r="E1617" s="124"/>
      <c r="F1617" s="124"/>
      <c r="G1617" s="124"/>
      <c r="H1617" s="124"/>
      <c r="I1617" s="125"/>
      <c r="J1617" s="157"/>
      <c r="K1617" s="98"/>
      <c r="L1617" s="98"/>
      <c r="M1617" s="98"/>
      <c r="N1617" s="98"/>
      <c r="O1617" s="98"/>
      <c r="P1617" s="98"/>
      <c r="Q1617" s="98"/>
      <c r="R1617" s="98"/>
      <c r="S1617" s="98"/>
      <c r="T1617" s="98"/>
      <c r="U1617" s="98"/>
      <c r="V1617" s="98" t="s">
        <v>256</v>
      </c>
      <c r="W1617" s="98"/>
      <c r="X1617" s="98"/>
      <c r="Y1617" s="98"/>
      <c r="Z1617" s="98"/>
      <c r="AA1617" s="98"/>
      <c r="AB1617" s="98"/>
      <c r="AC1617" s="98"/>
      <c r="AD1617" s="98"/>
      <c r="AE1617" s="98"/>
      <c r="AF1617" s="98"/>
      <c r="AG1617" s="98"/>
      <c r="AH1617" s="98"/>
      <c r="AI1617" s="98"/>
      <c r="AJ1617" s="98"/>
      <c r="AK1617" s="98"/>
      <c r="AL1617" s="98"/>
      <c r="AM1617" s="156"/>
      <c r="BH1617" s="1" t="s">
        <v>28</v>
      </c>
    </row>
    <row r="1618" spans="1:61" ht="9.75" hidden="1" customHeight="1">
      <c r="A1618" s="120" t="s">
        <v>328</v>
      </c>
      <c r="B1618" s="121"/>
      <c r="C1618" s="121"/>
      <c r="D1618" s="121"/>
      <c r="E1618" s="121"/>
      <c r="F1618" s="121"/>
      <c r="G1618" s="121"/>
      <c r="H1618" s="121"/>
      <c r="I1618" s="122"/>
      <c r="J1618" s="136"/>
      <c r="K1618" s="126"/>
      <c r="L1618" s="126"/>
      <c r="M1618" s="126"/>
      <c r="N1618" s="126"/>
      <c r="O1618" s="126"/>
      <c r="P1618" s="126"/>
      <c r="Q1618" s="126"/>
      <c r="R1618" s="126"/>
      <c r="S1618" s="126"/>
      <c r="T1618" s="126"/>
      <c r="U1618" s="126"/>
      <c r="V1618" s="126"/>
      <c r="W1618" s="126"/>
      <c r="X1618" s="126"/>
      <c r="Y1618" s="126"/>
      <c r="Z1618" s="126"/>
      <c r="AA1618" s="126"/>
      <c r="AB1618" s="126"/>
      <c r="AC1618" s="126"/>
      <c r="AD1618" s="126"/>
      <c r="AE1618" s="126"/>
      <c r="AF1618" s="126"/>
      <c r="AG1618" s="126"/>
      <c r="AH1618" s="126"/>
      <c r="AI1618" s="126"/>
      <c r="AJ1618" s="126"/>
      <c r="AK1618" s="126"/>
      <c r="AL1618" s="126"/>
      <c r="AM1618" s="127"/>
      <c r="BG1618" s="1" t="s">
        <v>373</v>
      </c>
      <c r="BH1618" s="1">
        <v>93</v>
      </c>
      <c r="BI1618" s="1" t="str">
        <f>"ITEM"&amp;BH1618&amp; BG1618 &amp;"="&amp; IF(TRIM($J1618)="","",$J1618)</f>
        <v>ITEM93#KBN3_19=</v>
      </c>
    </row>
    <row r="1619" spans="1:61" ht="9.75" hidden="1" customHeight="1">
      <c r="A1619" s="141"/>
      <c r="B1619" s="142"/>
      <c r="C1619" s="142"/>
      <c r="D1619" s="142"/>
      <c r="E1619" s="142"/>
      <c r="F1619" s="142"/>
      <c r="G1619" s="142"/>
      <c r="H1619" s="142"/>
      <c r="I1619" s="143"/>
      <c r="J1619" s="150"/>
      <c r="K1619" s="151"/>
      <c r="L1619" s="151"/>
      <c r="M1619" s="151"/>
      <c r="N1619" s="151"/>
      <c r="O1619" s="151"/>
      <c r="P1619" s="151"/>
      <c r="Q1619" s="151"/>
      <c r="R1619" s="151"/>
      <c r="S1619" s="151"/>
      <c r="T1619" s="151"/>
      <c r="U1619" s="151"/>
      <c r="V1619" s="151"/>
      <c r="W1619" s="151"/>
      <c r="X1619" s="151"/>
      <c r="Y1619" s="151"/>
      <c r="Z1619" s="151"/>
      <c r="AA1619" s="151"/>
      <c r="AB1619" s="151"/>
      <c r="AC1619" s="151"/>
      <c r="AD1619" s="151"/>
      <c r="AE1619" s="151"/>
      <c r="AF1619" s="151"/>
      <c r="AG1619" s="151"/>
      <c r="AH1619" s="151"/>
      <c r="AI1619" s="151"/>
      <c r="AJ1619" s="151"/>
      <c r="AK1619" s="151"/>
      <c r="AL1619" s="151"/>
      <c r="AM1619" s="152"/>
    </row>
    <row r="1620" spans="1:61" ht="9.75" hidden="1" customHeight="1">
      <c r="A1620" s="123"/>
      <c r="B1620" s="124"/>
      <c r="C1620" s="124"/>
      <c r="D1620" s="124"/>
      <c r="E1620" s="124"/>
      <c r="F1620" s="124"/>
      <c r="G1620" s="124"/>
      <c r="H1620" s="124"/>
      <c r="I1620" s="125"/>
      <c r="J1620" s="150"/>
      <c r="K1620" s="151"/>
      <c r="L1620" s="151"/>
      <c r="M1620" s="151"/>
      <c r="N1620" s="151"/>
      <c r="O1620" s="151"/>
      <c r="P1620" s="151"/>
      <c r="Q1620" s="151"/>
      <c r="R1620" s="151"/>
      <c r="S1620" s="151"/>
      <c r="T1620" s="151"/>
      <c r="U1620" s="151"/>
      <c r="V1620" s="151"/>
      <c r="W1620" s="151"/>
      <c r="X1620" s="151"/>
      <c r="Y1620" s="151"/>
      <c r="Z1620" s="151"/>
      <c r="AA1620" s="151"/>
      <c r="AB1620" s="151"/>
      <c r="AC1620" s="151"/>
      <c r="AD1620" s="151"/>
      <c r="AE1620" s="151"/>
      <c r="AF1620" s="151"/>
      <c r="AG1620" s="151"/>
      <c r="AH1620" s="151"/>
      <c r="AI1620" s="151"/>
      <c r="AJ1620" s="151"/>
      <c r="AK1620" s="151"/>
      <c r="AL1620" s="151"/>
      <c r="AM1620" s="152"/>
    </row>
    <row r="1621" spans="1:61" ht="9.75" hidden="1" customHeight="1">
      <c r="A1621" s="120" t="s">
        <v>329</v>
      </c>
      <c r="B1621" s="121"/>
      <c r="C1621" s="121"/>
      <c r="D1621" s="121"/>
      <c r="E1621" s="121"/>
      <c r="F1621" s="121"/>
      <c r="G1621" s="121"/>
      <c r="H1621" s="121"/>
      <c r="I1621" s="122"/>
      <c r="J1621" s="216" t="s">
        <v>37</v>
      </c>
      <c r="K1621" s="217"/>
      <c r="L1621" s="154" t="s">
        <v>53</v>
      </c>
      <c r="M1621" s="154"/>
      <c r="N1621" s="154"/>
      <c r="O1621" s="154"/>
      <c r="P1621" s="154"/>
      <c r="Q1621" s="154"/>
      <c r="R1621" s="154"/>
      <c r="S1621" s="154"/>
      <c r="T1621" s="154"/>
      <c r="U1621" s="154"/>
      <c r="V1621" s="154"/>
      <c r="W1621" s="154"/>
      <c r="X1621" s="221" t="s">
        <v>37</v>
      </c>
      <c r="Y1621" s="217"/>
      <c r="Z1621" s="154" t="s">
        <v>330</v>
      </c>
      <c r="AA1621" s="154"/>
      <c r="AB1621" s="154"/>
      <c r="AC1621" s="154"/>
      <c r="AD1621" s="154"/>
      <c r="AE1621" s="154"/>
      <c r="AF1621" s="154"/>
      <c r="AG1621" s="154"/>
      <c r="AH1621" s="154"/>
      <c r="AI1621" s="154"/>
      <c r="AJ1621" s="154"/>
      <c r="AK1621" s="154"/>
      <c r="AL1621" s="154"/>
      <c r="AM1621" s="155"/>
      <c r="BF1621" s="1" t="b">
        <f>IF($K1621="○",TRUE,IF($K1621="",FALSE,"INPUT_ERROR"))</f>
        <v>0</v>
      </c>
      <c r="BG1621" s="1" t="s">
        <v>373</v>
      </c>
      <c r="BH1621" s="1">
        <v>94</v>
      </c>
      <c r="BI1621" s="1" t="str">
        <f t="shared" ref="BI1621:BI1627" si="40">"ITEM"&amp;BH1621&amp; BG1621 &amp;"="&amp; BF1621</f>
        <v>ITEM94#KBN3_19=FALSE</v>
      </c>
    </row>
    <row r="1622" spans="1:61" ht="9.75" hidden="1" customHeight="1">
      <c r="A1622" s="141"/>
      <c r="B1622" s="142"/>
      <c r="C1622" s="142"/>
      <c r="D1622" s="142"/>
      <c r="E1622" s="142"/>
      <c r="F1622" s="142"/>
      <c r="G1622" s="142"/>
      <c r="H1622" s="142"/>
      <c r="I1622" s="143"/>
      <c r="J1622" s="144"/>
      <c r="K1622" s="159"/>
      <c r="L1622" s="82"/>
      <c r="M1622" s="82"/>
      <c r="N1622" s="82"/>
      <c r="O1622" s="82"/>
      <c r="P1622" s="82"/>
      <c r="Q1622" s="82"/>
      <c r="R1622" s="82"/>
      <c r="S1622" s="82"/>
      <c r="T1622" s="82"/>
      <c r="U1622" s="82"/>
      <c r="V1622" s="82"/>
      <c r="W1622" s="82"/>
      <c r="X1622" s="160"/>
      <c r="Y1622" s="159"/>
      <c r="Z1622" s="82"/>
      <c r="AA1622" s="82"/>
      <c r="AB1622" s="82"/>
      <c r="AC1622" s="82"/>
      <c r="AD1622" s="82"/>
      <c r="AE1622" s="82"/>
      <c r="AF1622" s="82"/>
      <c r="AG1622" s="82"/>
      <c r="AH1622" s="82"/>
      <c r="AI1622" s="82"/>
      <c r="AJ1622" s="82"/>
      <c r="AK1622" s="82"/>
      <c r="AL1622" s="82"/>
      <c r="AM1622" s="138"/>
      <c r="BF1622" s="1" t="b">
        <f>IF($Y1621="○",TRUE,IF($Y1621="",FALSE,"INPUT_ERROR"))</f>
        <v>0</v>
      </c>
      <c r="BG1622" s="1" t="s">
        <v>373</v>
      </c>
      <c r="BH1622" s="1">
        <v>95</v>
      </c>
      <c r="BI1622" s="1" t="str">
        <f t="shared" si="40"/>
        <v>ITEM95#KBN3_19=FALSE</v>
      </c>
    </row>
    <row r="1623" spans="1:61" ht="9.75" hidden="1" customHeight="1">
      <c r="A1623" s="141"/>
      <c r="B1623" s="142"/>
      <c r="C1623" s="142"/>
      <c r="D1623" s="142"/>
      <c r="E1623" s="142"/>
      <c r="F1623" s="142"/>
      <c r="G1623" s="142"/>
      <c r="H1623" s="142"/>
      <c r="I1623" s="143"/>
      <c r="J1623" s="144" t="s">
        <v>37</v>
      </c>
      <c r="K1623" s="159"/>
      <c r="L1623" s="82" t="s">
        <v>331</v>
      </c>
      <c r="M1623" s="82"/>
      <c r="N1623" s="82"/>
      <c r="O1623" s="82"/>
      <c r="P1623" s="82"/>
      <c r="Q1623" s="82"/>
      <c r="R1623" s="82"/>
      <c r="S1623" s="82"/>
      <c r="T1623" s="82"/>
      <c r="U1623" s="82"/>
      <c r="V1623" s="82"/>
      <c r="W1623" s="82"/>
      <c r="X1623" s="160" t="s">
        <v>37</v>
      </c>
      <c r="Y1623" s="159"/>
      <c r="Z1623" s="82" t="s">
        <v>264</v>
      </c>
      <c r="AA1623" s="82"/>
      <c r="AB1623" s="82"/>
      <c r="AC1623" s="82"/>
      <c r="AD1623" s="82"/>
      <c r="AE1623" s="82"/>
      <c r="AF1623" s="82"/>
      <c r="AG1623" s="82"/>
      <c r="AH1623" s="82"/>
      <c r="AI1623" s="82"/>
      <c r="AJ1623" s="82"/>
      <c r="AK1623" s="82"/>
      <c r="AL1623" s="82"/>
      <c r="AM1623" s="138"/>
      <c r="BF1623" s="1" t="b">
        <f>IF($K1623="○",TRUE,IF($K1623="",FALSE,"INPUT_ERROR"))</f>
        <v>0</v>
      </c>
      <c r="BG1623" s="1" t="s">
        <v>373</v>
      </c>
      <c r="BH1623" s="1">
        <v>96</v>
      </c>
      <c r="BI1623" s="1" t="str">
        <f t="shared" si="40"/>
        <v>ITEM96#KBN3_19=FALSE</v>
      </c>
    </row>
    <row r="1624" spans="1:61" ht="9.75" hidden="1" customHeight="1">
      <c r="A1624" s="141"/>
      <c r="B1624" s="142"/>
      <c r="C1624" s="142"/>
      <c r="D1624" s="142"/>
      <c r="E1624" s="142"/>
      <c r="F1624" s="142"/>
      <c r="G1624" s="142"/>
      <c r="H1624" s="142"/>
      <c r="I1624" s="143"/>
      <c r="J1624" s="144"/>
      <c r="K1624" s="159"/>
      <c r="L1624" s="82"/>
      <c r="M1624" s="82"/>
      <c r="N1624" s="82"/>
      <c r="O1624" s="82"/>
      <c r="P1624" s="82"/>
      <c r="Q1624" s="82"/>
      <c r="R1624" s="82"/>
      <c r="S1624" s="82"/>
      <c r="T1624" s="82"/>
      <c r="U1624" s="82"/>
      <c r="V1624" s="82"/>
      <c r="W1624" s="82"/>
      <c r="X1624" s="160"/>
      <c r="Y1624" s="159"/>
      <c r="Z1624" s="82"/>
      <c r="AA1624" s="82"/>
      <c r="AB1624" s="82"/>
      <c r="AC1624" s="82"/>
      <c r="AD1624" s="82"/>
      <c r="AE1624" s="82"/>
      <c r="AF1624" s="82"/>
      <c r="AG1624" s="82"/>
      <c r="AH1624" s="82"/>
      <c r="AI1624" s="82"/>
      <c r="AJ1624" s="82"/>
      <c r="AK1624" s="82"/>
      <c r="AL1624" s="82"/>
      <c r="AM1624" s="138"/>
      <c r="BF1624" s="1" t="b">
        <f>IF($Y1623="○",TRUE,IF($Y1623="",FALSE,"INPUT_ERROR"))</f>
        <v>0</v>
      </c>
      <c r="BG1624" s="1" t="s">
        <v>373</v>
      </c>
      <c r="BH1624" s="1">
        <v>97</v>
      </c>
      <c r="BI1624" s="1" t="str">
        <f t="shared" si="40"/>
        <v>ITEM97#KBN3_19=FALSE</v>
      </c>
    </row>
    <row r="1625" spans="1:61" ht="9.75" hidden="1" customHeight="1">
      <c r="A1625" s="141"/>
      <c r="B1625" s="142"/>
      <c r="C1625" s="142"/>
      <c r="D1625" s="142"/>
      <c r="E1625" s="142"/>
      <c r="F1625" s="142"/>
      <c r="G1625" s="142"/>
      <c r="H1625" s="142"/>
      <c r="I1625" s="143"/>
      <c r="J1625" s="144" t="s">
        <v>37</v>
      </c>
      <c r="K1625" s="159"/>
      <c r="L1625" s="82" t="s">
        <v>214</v>
      </c>
      <c r="M1625" s="82"/>
      <c r="N1625" s="82"/>
      <c r="O1625" s="82"/>
      <c r="P1625" s="82"/>
      <c r="Q1625" s="82"/>
      <c r="R1625" s="82"/>
      <c r="S1625" s="82"/>
      <c r="T1625" s="82"/>
      <c r="U1625" s="82"/>
      <c r="V1625" s="82"/>
      <c r="W1625" s="82"/>
      <c r="X1625" s="160" t="s">
        <v>37</v>
      </c>
      <c r="Y1625" s="159"/>
      <c r="Z1625" s="82" t="s">
        <v>332</v>
      </c>
      <c r="AA1625" s="82"/>
      <c r="AB1625" s="82"/>
      <c r="AC1625" s="82"/>
      <c r="AD1625" s="82"/>
      <c r="AE1625" s="82"/>
      <c r="AF1625" s="82"/>
      <c r="AG1625" s="82"/>
      <c r="AH1625" s="82"/>
      <c r="AI1625" s="82"/>
      <c r="AJ1625" s="82"/>
      <c r="AK1625" s="82"/>
      <c r="AL1625" s="82"/>
      <c r="AM1625" s="138"/>
      <c r="BF1625" s="1" t="b">
        <f>IF($K1625="○",TRUE,IF($K1625="",FALSE,"INPUT_ERROR"))</f>
        <v>0</v>
      </c>
      <c r="BG1625" s="1" t="s">
        <v>373</v>
      </c>
      <c r="BH1625" s="1">
        <v>98</v>
      </c>
      <c r="BI1625" s="1" t="str">
        <f t="shared" si="40"/>
        <v>ITEM98#KBN3_19=FALSE</v>
      </c>
    </row>
    <row r="1626" spans="1:61" ht="9.75" hidden="1" customHeight="1">
      <c r="A1626" s="141"/>
      <c r="B1626" s="142"/>
      <c r="C1626" s="142"/>
      <c r="D1626" s="142"/>
      <c r="E1626" s="142"/>
      <c r="F1626" s="142"/>
      <c r="G1626" s="142"/>
      <c r="H1626" s="142"/>
      <c r="I1626" s="143"/>
      <c r="J1626" s="144"/>
      <c r="K1626" s="159"/>
      <c r="L1626" s="82"/>
      <c r="M1626" s="82"/>
      <c r="N1626" s="82"/>
      <c r="O1626" s="82"/>
      <c r="P1626" s="82"/>
      <c r="Q1626" s="82"/>
      <c r="R1626" s="82"/>
      <c r="S1626" s="82"/>
      <c r="T1626" s="82"/>
      <c r="U1626" s="82"/>
      <c r="V1626" s="82"/>
      <c r="W1626" s="82"/>
      <c r="X1626" s="160"/>
      <c r="Y1626" s="159"/>
      <c r="Z1626" s="82"/>
      <c r="AA1626" s="82"/>
      <c r="AB1626" s="82"/>
      <c r="AC1626" s="82"/>
      <c r="AD1626" s="82"/>
      <c r="AE1626" s="82"/>
      <c r="AF1626" s="82"/>
      <c r="AG1626" s="82"/>
      <c r="AH1626" s="82"/>
      <c r="AI1626" s="82"/>
      <c r="AJ1626" s="82"/>
      <c r="AK1626" s="82"/>
      <c r="AL1626" s="82"/>
      <c r="AM1626" s="138"/>
      <c r="BF1626" s="1" t="b">
        <f>IF($Y1625="○",TRUE,IF($Y1625="",FALSE,"INPUT_ERROR"))</f>
        <v>0</v>
      </c>
      <c r="BG1626" s="1" t="s">
        <v>373</v>
      </c>
      <c r="BH1626" s="1">
        <v>99</v>
      </c>
      <c r="BI1626" s="1" t="str">
        <f t="shared" si="40"/>
        <v>ITEM99#KBN3_19=FALSE</v>
      </c>
    </row>
    <row r="1627" spans="1:61" ht="9.75" hidden="1" customHeight="1">
      <c r="A1627" s="141"/>
      <c r="B1627" s="142"/>
      <c r="C1627" s="142"/>
      <c r="D1627" s="142"/>
      <c r="E1627" s="142"/>
      <c r="F1627" s="142"/>
      <c r="G1627" s="142"/>
      <c r="H1627" s="142"/>
      <c r="I1627" s="143"/>
      <c r="J1627" s="144" t="s">
        <v>37</v>
      </c>
      <c r="K1627" s="159"/>
      <c r="L1627" s="82" t="s">
        <v>59</v>
      </c>
      <c r="M1627" s="82"/>
      <c r="N1627" s="82"/>
      <c r="O1627" s="160" t="s">
        <v>60</v>
      </c>
      <c r="P1627" s="151"/>
      <c r="Q1627" s="151"/>
      <c r="R1627" s="151"/>
      <c r="S1627" s="151"/>
      <c r="T1627" s="151"/>
      <c r="U1627" s="151"/>
      <c r="V1627" s="151"/>
      <c r="W1627" s="151"/>
      <c r="X1627" s="151"/>
      <c r="Y1627" s="151"/>
      <c r="Z1627" s="151"/>
      <c r="AA1627" s="151"/>
      <c r="AB1627" s="151"/>
      <c r="AC1627" s="151"/>
      <c r="AD1627" s="151"/>
      <c r="AE1627" s="151"/>
      <c r="AF1627" s="151"/>
      <c r="AG1627" s="151"/>
      <c r="AH1627" s="151"/>
      <c r="AI1627" s="151"/>
      <c r="AJ1627" s="151"/>
      <c r="AK1627" s="151"/>
      <c r="AL1627" s="82" t="s">
        <v>198</v>
      </c>
      <c r="AM1627" s="138"/>
      <c r="BF1627" s="1" t="b">
        <f>IF($K1627="○",TRUE,IF($K1627="",FALSE,"INPUT_ERROR"))</f>
        <v>0</v>
      </c>
      <c r="BG1627" s="1" t="s">
        <v>373</v>
      </c>
      <c r="BH1627" s="1">
        <v>100</v>
      </c>
      <c r="BI1627" s="1" t="str">
        <f t="shared" si="40"/>
        <v>ITEM100#KBN3_19=FALSE</v>
      </c>
    </row>
    <row r="1628" spans="1:61" ht="9.75" hidden="1" customHeight="1">
      <c r="A1628" s="141"/>
      <c r="B1628" s="142"/>
      <c r="C1628" s="142"/>
      <c r="D1628" s="142"/>
      <c r="E1628" s="142"/>
      <c r="F1628" s="142"/>
      <c r="G1628" s="142"/>
      <c r="H1628" s="142"/>
      <c r="I1628" s="143"/>
      <c r="J1628" s="161"/>
      <c r="K1628" s="162"/>
      <c r="L1628" s="98"/>
      <c r="M1628" s="98"/>
      <c r="N1628" s="98"/>
      <c r="O1628" s="163"/>
      <c r="P1628" s="128"/>
      <c r="Q1628" s="128"/>
      <c r="R1628" s="128"/>
      <c r="S1628" s="128"/>
      <c r="T1628" s="128"/>
      <c r="U1628" s="128"/>
      <c r="V1628" s="128"/>
      <c r="W1628" s="128"/>
      <c r="X1628" s="128"/>
      <c r="Y1628" s="128"/>
      <c r="Z1628" s="128"/>
      <c r="AA1628" s="128"/>
      <c r="AB1628" s="128"/>
      <c r="AC1628" s="128"/>
      <c r="AD1628" s="128"/>
      <c r="AE1628" s="128"/>
      <c r="AF1628" s="128"/>
      <c r="AG1628" s="128"/>
      <c r="AH1628" s="128"/>
      <c r="AI1628" s="128"/>
      <c r="AJ1628" s="128"/>
      <c r="AK1628" s="128"/>
      <c r="AL1628" s="98"/>
      <c r="AM1628" s="156"/>
      <c r="BG1628" s="1" t="s">
        <v>373</v>
      </c>
      <c r="BH1628" s="1">
        <v>101</v>
      </c>
      <c r="BI1628" s="1" t="str">
        <f>"ITEM"&amp;BH1628&amp; BG1628 &amp;"="&amp;IF(TRIM($P1627)="","",$P1627)</f>
        <v>ITEM101#KBN3_19=</v>
      </c>
    </row>
    <row r="1629" spans="1:61" ht="9.75" hidden="1" customHeight="1">
      <c r="A1629" s="120" t="s">
        <v>333</v>
      </c>
      <c r="B1629" s="121"/>
      <c r="C1629" s="121"/>
      <c r="D1629" s="121"/>
      <c r="E1629" s="121"/>
      <c r="F1629" s="121"/>
      <c r="G1629" s="121"/>
      <c r="H1629" s="121"/>
      <c r="I1629" s="122"/>
      <c r="J1629" s="260"/>
      <c r="K1629" s="260"/>
      <c r="L1629" s="260"/>
      <c r="M1629" s="260"/>
      <c r="N1629" s="260"/>
      <c r="O1629" s="260"/>
      <c r="P1629" s="260"/>
      <c r="Q1629" s="260"/>
      <c r="R1629" s="260"/>
      <c r="S1629" s="260"/>
      <c r="T1629" s="260"/>
      <c r="U1629" s="260"/>
      <c r="V1629" s="260"/>
      <c r="W1629" s="260"/>
      <c r="X1629" s="260"/>
      <c r="Y1629" s="260"/>
      <c r="Z1629" s="260"/>
      <c r="AA1629" s="260"/>
      <c r="AB1629" s="260"/>
      <c r="AC1629" s="260"/>
      <c r="AD1629" s="260"/>
      <c r="AE1629" s="260"/>
      <c r="AF1629" s="260"/>
      <c r="AG1629" s="260"/>
      <c r="AH1629" s="260"/>
      <c r="AI1629" s="260"/>
      <c r="AJ1629" s="260"/>
      <c r="AK1629" s="260"/>
      <c r="AL1629" s="260"/>
      <c r="AM1629" s="260"/>
      <c r="BG1629" s="1" t="s">
        <v>373</v>
      </c>
      <c r="BH1629" s="1">
        <v>102</v>
      </c>
      <c r="BI1629" s="1" t="str">
        <f>"ITEM"&amp;BH1629&amp; BG1629 &amp;"="&amp; IF(TRIM($J1629)="","",$J1629)</f>
        <v>ITEM102#KBN3_19=</v>
      </c>
    </row>
    <row r="1630" spans="1:61" ht="9.75" hidden="1" customHeight="1">
      <c r="A1630" s="141"/>
      <c r="B1630" s="142"/>
      <c r="C1630" s="142"/>
      <c r="D1630" s="142"/>
      <c r="E1630" s="142"/>
      <c r="F1630" s="142"/>
      <c r="G1630" s="142"/>
      <c r="H1630" s="142"/>
      <c r="I1630" s="143"/>
      <c r="J1630" s="27"/>
      <c r="K1630" s="27"/>
      <c r="L1630" s="27"/>
      <c r="M1630" s="27"/>
      <c r="N1630" s="27"/>
      <c r="O1630" s="27"/>
      <c r="P1630" s="27"/>
      <c r="Q1630" s="27"/>
      <c r="R1630" s="27"/>
      <c r="S1630" s="27"/>
      <c r="T1630" s="27"/>
      <c r="U1630" s="27"/>
      <c r="V1630" s="27"/>
      <c r="W1630" s="27"/>
      <c r="X1630" s="27"/>
      <c r="Y1630" s="27"/>
      <c r="Z1630" s="27"/>
      <c r="AA1630" s="27"/>
      <c r="AB1630" s="27"/>
      <c r="AC1630" s="27"/>
      <c r="AD1630" s="27"/>
      <c r="AE1630" s="27"/>
      <c r="AF1630" s="27"/>
      <c r="AG1630" s="27"/>
      <c r="AH1630" s="27"/>
      <c r="AI1630" s="27"/>
      <c r="AJ1630" s="27"/>
      <c r="AK1630" s="27"/>
      <c r="AL1630" s="27"/>
      <c r="AM1630" s="27"/>
      <c r="BH1630" s="1" t="s">
        <v>28</v>
      </c>
    </row>
    <row r="1631" spans="1:61" ht="9.75" hidden="1" customHeight="1" thickBot="1">
      <c r="A1631" s="123"/>
      <c r="B1631" s="124"/>
      <c r="C1631" s="124"/>
      <c r="D1631" s="124"/>
      <c r="E1631" s="124"/>
      <c r="F1631" s="124"/>
      <c r="G1631" s="124"/>
      <c r="H1631" s="124"/>
      <c r="I1631" s="125"/>
      <c r="J1631" s="266"/>
      <c r="K1631" s="266"/>
      <c r="L1631" s="266"/>
      <c r="M1631" s="266"/>
      <c r="N1631" s="266"/>
      <c r="O1631" s="266"/>
      <c r="P1631" s="266"/>
      <c r="Q1631" s="266"/>
      <c r="R1631" s="266"/>
      <c r="S1631" s="266"/>
      <c r="T1631" s="266"/>
      <c r="U1631" s="266"/>
      <c r="V1631" s="266"/>
      <c r="W1631" s="266"/>
      <c r="X1631" s="266"/>
      <c r="Y1631" s="266"/>
      <c r="Z1631" s="266"/>
      <c r="AA1631" s="266"/>
      <c r="AB1631" s="266"/>
      <c r="AC1631" s="266"/>
      <c r="AD1631" s="266"/>
      <c r="AE1631" s="266"/>
      <c r="AF1631" s="266"/>
      <c r="AG1631" s="266"/>
      <c r="AH1631" s="266"/>
      <c r="AI1631" s="266"/>
      <c r="AJ1631" s="266"/>
      <c r="AK1631" s="266"/>
      <c r="AL1631" s="266"/>
      <c r="AM1631" s="266"/>
      <c r="BH1631" s="1" t="s">
        <v>28</v>
      </c>
    </row>
    <row r="1632" spans="1:61" ht="9.75" hidden="1" customHeight="1">
      <c r="A1632" s="164" t="s">
        <v>374</v>
      </c>
      <c r="B1632" s="165"/>
      <c r="C1632" s="165"/>
      <c r="D1632" s="165"/>
      <c r="E1632" s="165"/>
      <c r="F1632" s="165"/>
      <c r="G1632" s="165"/>
      <c r="H1632" s="165"/>
      <c r="I1632" s="166"/>
      <c r="J1632" s="239"/>
      <c r="K1632" s="239"/>
      <c r="L1632" s="239"/>
      <c r="M1632" s="239"/>
      <c r="N1632" s="239"/>
      <c r="O1632" s="239"/>
      <c r="P1632" s="239"/>
      <c r="Q1632" s="239"/>
      <c r="R1632" s="239"/>
      <c r="S1632" s="239"/>
      <c r="T1632" s="239"/>
      <c r="U1632" s="239"/>
      <c r="V1632" s="239"/>
      <c r="W1632" s="239"/>
      <c r="X1632" s="239"/>
      <c r="Y1632" s="239"/>
      <c r="Z1632" s="239"/>
      <c r="AA1632" s="239"/>
      <c r="AB1632" s="239"/>
      <c r="AC1632" s="239"/>
      <c r="AD1632" s="239"/>
      <c r="AE1632" s="239"/>
      <c r="AF1632" s="239"/>
      <c r="AG1632" s="239"/>
      <c r="AH1632" s="239"/>
      <c r="AI1632" s="239"/>
      <c r="AJ1632" s="239"/>
      <c r="AK1632" s="239"/>
      <c r="AL1632" s="239"/>
      <c r="AM1632" s="239"/>
      <c r="BG1632" s="1" t="s">
        <v>375</v>
      </c>
      <c r="BH1632" s="1">
        <v>88</v>
      </c>
      <c r="BI1632" s="1" t="str">
        <f>"ITEM"&amp;BH1632&amp; BG1632 &amp;"="&amp; IF(TRIM($J1632)="","",$J1632)</f>
        <v>ITEM88#KBN3_20=</v>
      </c>
    </row>
    <row r="1633" spans="1:61" ht="9.75" hidden="1" customHeight="1" thickBot="1">
      <c r="A1633" s="167"/>
      <c r="B1633" s="168"/>
      <c r="C1633" s="168"/>
      <c r="D1633" s="168"/>
      <c r="E1633" s="168"/>
      <c r="F1633" s="168"/>
      <c r="G1633" s="168"/>
      <c r="H1633" s="168"/>
      <c r="I1633" s="169"/>
      <c r="J1633" s="274"/>
      <c r="K1633" s="274"/>
      <c r="L1633" s="274"/>
      <c r="M1633" s="274"/>
      <c r="N1633" s="274"/>
      <c r="O1633" s="274"/>
      <c r="P1633" s="274"/>
      <c r="Q1633" s="274"/>
      <c r="R1633" s="274"/>
      <c r="S1633" s="274"/>
      <c r="T1633" s="274"/>
      <c r="U1633" s="274"/>
      <c r="V1633" s="274"/>
      <c r="W1633" s="274"/>
      <c r="X1633" s="274"/>
      <c r="Y1633" s="274"/>
      <c r="Z1633" s="274"/>
      <c r="AA1633" s="274"/>
      <c r="AB1633" s="274"/>
      <c r="AC1633" s="274"/>
      <c r="AD1633" s="274"/>
      <c r="AE1633" s="274"/>
      <c r="AF1633" s="274"/>
      <c r="AG1633" s="274"/>
      <c r="AH1633" s="274"/>
      <c r="AI1633" s="274"/>
      <c r="AJ1633" s="274"/>
      <c r="AK1633" s="274"/>
      <c r="AL1633" s="274"/>
      <c r="AM1633" s="274"/>
    </row>
    <row r="1634" spans="1:61" ht="9.75" hidden="1" customHeight="1">
      <c r="A1634" s="120" t="s">
        <v>323</v>
      </c>
      <c r="B1634" s="121"/>
      <c r="C1634" s="121"/>
      <c r="D1634" s="121"/>
      <c r="E1634" s="121"/>
      <c r="F1634" s="121"/>
      <c r="G1634" s="121"/>
      <c r="H1634" s="121"/>
      <c r="I1634" s="122"/>
      <c r="J1634" s="239"/>
      <c r="K1634" s="239"/>
      <c r="L1634" s="239"/>
      <c r="M1634" s="239"/>
      <c r="N1634" s="239"/>
      <c r="O1634" s="239"/>
      <c r="P1634" s="239"/>
      <c r="Q1634" s="239"/>
      <c r="R1634" s="239"/>
      <c r="S1634" s="239"/>
      <c r="T1634" s="239"/>
      <c r="U1634" s="239"/>
      <c r="V1634" s="239"/>
      <c r="W1634" s="239"/>
      <c r="X1634" s="239"/>
      <c r="Y1634" s="239"/>
      <c r="Z1634" s="239"/>
      <c r="AA1634" s="239"/>
      <c r="AB1634" s="239"/>
      <c r="AC1634" s="239"/>
      <c r="AD1634" s="239"/>
      <c r="AE1634" s="239"/>
      <c r="AF1634" s="239"/>
      <c r="AG1634" s="239"/>
      <c r="AH1634" s="239"/>
      <c r="AI1634" s="239"/>
      <c r="AJ1634" s="239"/>
      <c r="AK1634" s="239"/>
      <c r="AL1634" s="239"/>
      <c r="AM1634" s="239"/>
      <c r="BG1634" s="1" t="s">
        <v>375</v>
      </c>
      <c r="BH1634" s="1">
        <v>89</v>
      </c>
      <c r="BI1634" s="1" t="str">
        <f>"ITEM"&amp;BH1634&amp; BG1634 &amp;"="&amp; IF(TRIM($J1634)="","",$J1634)</f>
        <v>ITEM89#KBN3_20=</v>
      </c>
    </row>
    <row r="1635" spans="1:61" ht="9.75" hidden="1" customHeight="1">
      <c r="A1635" s="123"/>
      <c r="B1635" s="124"/>
      <c r="C1635" s="124"/>
      <c r="D1635" s="124"/>
      <c r="E1635" s="124"/>
      <c r="F1635" s="124"/>
      <c r="G1635" s="124"/>
      <c r="H1635" s="124"/>
      <c r="I1635" s="125"/>
      <c r="J1635" s="27"/>
      <c r="K1635" s="27"/>
      <c r="L1635" s="27"/>
      <c r="M1635" s="27"/>
      <c r="N1635" s="27"/>
      <c r="O1635" s="27"/>
      <c r="P1635" s="27"/>
      <c r="Q1635" s="27"/>
      <c r="R1635" s="27"/>
      <c r="S1635" s="27"/>
      <c r="T1635" s="27"/>
      <c r="U1635" s="27"/>
      <c r="V1635" s="27"/>
      <c r="W1635" s="27"/>
      <c r="X1635" s="27"/>
      <c r="Y1635" s="27"/>
      <c r="Z1635" s="27"/>
      <c r="AA1635" s="27"/>
      <c r="AB1635" s="27"/>
      <c r="AC1635" s="27"/>
      <c r="AD1635" s="27"/>
      <c r="AE1635" s="27"/>
      <c r="AF1635" s="27"/>
      <c r="AG1635" s="27"/>
      <c r="AH1635" s="27"/>
      <c r="AI1635" s="27"/>
      <c r="AJ1635" s="27"/>
      <c r="AK1635" s="27"/>
      <c r="AL1635" s="27"/>
      <c r="AM1635" s="27"/>
    </row>
    <row r="1636" spans="1:61" ht="9.75" hidden="1" customHeight="1">
      <c r="A1636" s="120" t="s">
        <v>324</v>
      </c>
      <c r="B1636" s="121"/>
      <c r="C1636" s="121"/>
      <c r="D1636" s="121"/>
      <c r="E1636" s="121"/>
      <c r="F1636" s="121"/>
      <c r="G1636" s="121"/>
      <c r="H1636" s="121"/>
      <c r="I1636" s="122"/>
      <c r="J1636" s="136"/>
      <c r="K1636" s="126"/>
      <c r="L1636" s="126"/>
      <c r="M1636" s="126"/>
      <c r="N1636" s="126"/>
      <c r="O1636" s="126"/>
      <c r="P1636" s="126"/>
      <c r="Q1636" s="126"/>
      <c r="R1636" s="126"/>
      <c r="S1636" s="126"/>
      <c r="T1636" s="126"/>
      <c r="U1636" s="126"/>
      <c r="V1636" s="126"/>
      <c r="W1636" s="126"/>
      <c r="X1636" s="126"/>
      <c r="Y1636" s="126"/>
      <c r="Z1636" s="126"/>
      <c r="AA1636" s="126"/>
      <c r="AB1636" s="126"/>
      <c r="AC1636" s="126"/>
      <c r="AD1636" s="126"/>
      <c r="AE1636" s="126"/>
      <c r="AF1636" s="126"/>
      <c r="AG1636" s="126"/>
      <c r="AH1636" s="126"/>
      <c r="AI1636" s="126"/>
      <c r="AJ1636" s="126"/>
      <c r="AK1636" s="126"/>
      <c r="AL1636" s="126"/>
      <c r="AM1636" s="127"/>
      <c r="BG1636" s="1" t="s">
        <v>375</v>
      </c>
      <c r="BH1636" s="1">
        <v>90</v>
      </c>
      <c r="BI1636" s="1" t="str">
        <f>"ITEM"&amp;BH1636&amp; BG1636 &amp;"="&amp; IF(TRIM($J1636)="","",$J1636)</f>
        <v>ITEM90#KBN3_20=</v>
      </c>
    </row>
    <row r="1637" spans="1:61" ht="9.75" hidden="1" customHeight="1">
      <c r="A1637" s="141"/>
      <c r="B1637" s="142"/>
      <c r="C1637" s="142"/>
      <c r="D1637" s="142"/>
      <c r="E1637" s="142"/>
      <c r="F1637" s="142"/>
      <c r="G1637" s="142"/>
      <c r="H1637" s="142"/>
      <c r="I1637" s="143"/>
      <c r="J1637" s="150"/>
      <c r="K1637" s="151"/>
      <c r="L1637" s="151"/>
      <c r="M1637" s="151"/>
      <c r="N1637" s="151"/>
      <c r="O1637" s="151"/>
      <c r="P1637" s="151"/>
      <c r="Q1637" s="151"/>
      <c r="R1637" s="151"/>
      <c r="S1637" s="151"/>
      <c r="T1637" s="151"/>
      <c r="U1637" s="151"/>
      <c r="V1637" s="151"/>
      <c r="W1637" s="151"/>
      <c r="X1637" s="151"/>
      <c r="Y1637" s="151"/>
      <c r="Z1637" s="151"/>
      <c r="AA1637" s="151"/>
      <c r="AB1637" s="151"/>
      <c r="AC1637" s="151"/>
      <c r="AD1637" s="151"/>
      <c r="AE1637" s="151"/>
      <c r="AF1637" s="151"/>
      <c r="AG1637" s="151"/>
      <c r="AH1637" s="151"/>
      <c r="AI1637" s="151"/>
      <c r="AJ1637" s="151"/>
      <c r="AK1637" s="151"/>
      <c r="AL1637" s="151"/>
      <c r="AM1637" s="152"/>
      <c r="BH1637" s="1" t="s">
        <v>28</v>
      </c>
    </row>
    <row r="1638" spans="1:61" ht="9.75" hidden="1" customHeight="1">
      <c r="A1638" s="123"/>
      <c r="B1638" s="124"/>
      <c r="C1638" s="124"/>
      <c r="D1638" s="124"/>
      <c r="E1638" s="124"/>
      <c r="F1638" s="124"/>
      <c r="G1638" s="124"/>
      <c r="H1638" s="124"/>
      <c r="I1638" s="125"/>
      <c r="J1638" s="137"/>
      <c r="K1638" s="128"/>
      <c r="L1638" s="128"/>
      <c r="M1638" s="128"/>
      <c r="N1638" s="128"/>
      <c r="O1638" s="128"/>
      <c r="P1638" s="128"/>
      <c r="Q1638" s="128"/>
      <c r="R1638" s="128"/>
      <c r="S1638" s="128"/>
      <c r="T1638" s="128"/>
      <c r="U1638" s="128"/>
      <c r="V1638" s="128"/>
      <c r="W1638" s="128"/>
      <c r="X1638" s="128"/>
      <c r="Y1638" s="128"/>
      <c r="Z1638" s="128"/>
      <c r="AA1638" s="128"/>
      <c r="AB1638" s="128"/>
      <c r="AC1638" s="128"/>
      <c r="AD1638" s="128"/>
      <c r="AE1638" s="128"/>
      <c r="AF1638" s="128"/>
      <c r="AG1638" s="128"/>
      <c r="AH1638" s="128"/>
      <c r="AI1638" s="128"/>
      <c r="AJ1638" s="128"/>
      <c r="AK1638" s="128"/>
      <c r="AL1638" s="128"/>
      <c r="AM1638" s="129"/>
      <c r="BH1638" s="1" t="s">
        <v>28</v>
      </c>
    </row>
    <row r="1639" spans="1:61" ht="9.75" hidden="1" customHeight="1">
      <c r="A1639" s="120" t="s">
        <v>325</v>
      </c>
      <c r="B1639" s="121"/>
      <c r="C1639" s="121"/>
      <c r="D1639" s="121"/>
      <c r="E1639" s="121"/>
      <c r="F1639" s="121"/>
      <c r="G1639" s="121"/>
      <c r="H1639" s="121"/>
      <c r="I1639" s="122"/>
      <c r="J1639" s="27"/>
      <c r="K1639" s="27"/>
      <c r="L1639" s="27"/>
      <c r="M1639" s="27"/>
      <c r="N1639" s="27"/>
      <c r="O1639" s="27"/>
      <c r="P1639" s="27"/>
      <c r="Q1639" s="27"/>
      <c r="R1639" s="27"/>
      <c r="S1639" s="27"/>
      <c r="T1639" s="27"/>
      <c r="U1639" s="27"/>
      <c r="V1639" s="27"/>
      <c r="W1639" s="27"/>
      <c r="X1639" s="27"/>
      <c r="Y1639" s="27"/>
      <c r="Z1639" s="27"/>
      <c r="AA1639" s="27"/>
      <c r="AB1639" s="27"/>
      <c r="AC1639" s="27"/>
      <c r="AD1639" s="27"/>
      <c r="AE1639" s="27"/>
      <c r="AF1639" s="27"/>
      <c r="AG1639" s="27"/>
      <c r="AH1639" s="27"/>
      <c r="AI1639" s="27"/>
      <c r="AJ1639" s="27"/>
      <c r="AK1639" s="27"/>
      <c r="AL1639" s="27"/>
      <c r="AM1639" s="27"/>
      <c r="BG1639" s="1" t="s">
        <v>375</v>
      </c>
      <c r="BH1639" s="1">
        <v>91</v>
      </c>
      <c r="BI1639" s="1" t="str">
        <f>"ITEM"&amp;BH1639&amp; BG1639 &amp;"="&amp; IF(TRIM($J1639)="","",$J1639)</f>
        <v>ITEM91#KBN3_20=</v>
      </c>
    </row>
    <row r="1640" spans="1:61" ht="9.75" hidden="1" customHeight="1">
      <c r="A1640" s="123"/>
      <c r="B1640" s="124"/>
      <c r="C1640" s="124"/>
      <c r="D1640" s="124"/>
      <c r="E1640" s="124"/>
      <c r="F1640" s="124"/>
      <c r="G1640" s="124"/>
      <c r="H1640" s="124"/>
      <c r="I1640" s="125"/>
      <c r="J1640" s="27"/>
      <c r="K1640" s="27"/>
      <c r="L1640" s="27"/>
      <c r="M1640" s="27"/>
      <c r="N1640" s="27"/>
      <c r="O1640" s="27"/>
      <c r="P1640" s="27"/>
      <c r="Q1640" s="27"/>
      <c r="R1640" s="27"/>
      <c r="S1640" s="27"/>
      <c r="T1640" s="27"/>
      <c r="U1640" s="27"/>
      <c r="V1640" s="27"/>
      <c r="W1640" s="27"/>
      <c r="X1640" s="27"/>
      <c r="Y1640" s="27"/>
      <c r="Z1640" s="27"/>
      <c r="AA1640" s="27"/>
      <c r="AB1640" s="27"/>
      <c r="AC1640" s="27"/>
      <c r="AD1640" s="27"/>
      <c r="AE1640" s="27"/>
      <c r="AF1640" s="27"/>
      <c r="AG1640" s="27"/>
      <c r="AH1640" s="27"/>
      <c r="AI1640" s="27"/>
      <c r="AJ1640" s="27"/>
      <c r="AK1640" s="27"/>
      <c r="AL1640" s="27"/>
      <c r="AM1640" s="27"/>
    </row>
    <row r="1641" spans="1:61" ht="9.75" hidden="1" customHeight="1">
      <c r="A1641" s="120" t="s">
        <v>326</v>
      </c>
      <c r="B1641" s="121"/>
      <c r="C1641" s="121"/>
      <c r="D1641" s="121"/>
      <c r="E1641" s="121"/>
      <c r="F1641" s="121"/>
      <c r="G1641" s="121"/>
      <c r="H1641" s="121"/>
      <c r="I1641" s="122"/>
      <c r="J1641" s="158"/>
      <c r="K1641" s="154"/>
      <c r="L1641" s="154"/>
      <c r="M1641" s="154"/>
      <c r="N1641" s="154"/>
      <c r="O1641" s="154"/>
      <c r="P1641" s="154"/>
      <c r="Q1641" s="154"/>
      <c r="R1641" s="154"/>
      <c r="S1641" s="154"/>
      <c r="T1641" s="154"/>
      <c r="U1641" s="154"/>
      <c r="V1641" s="154" t="s">
        <v>36</v>
      </c>
      <c r="W1641" s="154"/>
      <c r="X1641" s="154"/>
      <c r="Y1641" s="154"/>
      <c r="Z1641" s="154"/>
      <c r="AA1641" s="154"/>
      <c r="AB1641" s="154"/>
      <c r="AC1641" s="154"/>
      <c r="AD1641" s="154"/>
      <c r="AE1641" s="154"/>
      <c r="AF1641" s="154"/>
      <c r="AG1641" s="154"/>
      <c r="AH1641" s="154"/>
      <c r="AI1641" s="154"/>
      <c r="AJ1641" s="154"/>
      <c r="AK1641" s="154"/>
      <c r="AL1641" s="154"/>
      <c r="AM1641" s="155"/>
      <c r="BE1641" s="1" t="str">
        <f ca="1">MID(CELL("address",$CB$2),2,2)</f>
        <v>CB</v>
      </c>
      <c r="BF1641" s="1" t="str">
        <f>IF(TRIM($K1643)="","",IF(ISERROR(MATCH($K1643,$CB$3:$CB$7,0)),"INPUT_ERROR",MATCH($K1643,$CB$3:$CB$7,0)))</f>
        <v/>
      </c>
      <c r="BG1641" s="1" t="s">
        <v>375</v>
      </c>
      <c r="BH1641" s="1">
        <v>92</v>
      </c>
      <c r="BI1641" s="1" t="str">
        <f>"ITEM"&amp;BH1641&amp; BG1641 &amp;"="&amp; BF1641</f>
        <v>ITEM92#KBN3_20=</v>
      </c>
    </row>
    <row r="1642" spans="1:61" ht="9.75" hidden="1" customHeight="1">
      <c r="A1642" s="141"/>
      <c r="B1642" s="142"/>
      <c r="C1642" s="142"/>
      <c r="D1642" s="142"/>
      <c r="E1642" s="142"/>
      <c r="F1642" s="142"/>
      <c r="G1642" s="142"/>
      <c r="H1642" s="142"/>
      <c r="I1642" s="143"/>
      <c r="J1642" s="189"/>
      <c r="K1642" s="82"/>
      <c r="L1642" s="82"/>
      <c r="M1642" s="82"/>
      <c r="N1642" s="82"/>
      <c r="O1642" s="82"/>
      <c r="P1642" s="82"/>
      <c r="Q1642" s="82"/>
      <c r="R1642" s="82"/>
      <c r="S1642" s="82"/>
      <c r="T1642" s="82"/>
      <c r="U1642" s="82"/>
      <c r="V1642" s="82" t="s">
        <v>163</v>
      </c>
      <c r="W1642" s="82"/>
      <c r="X1642" s="82"/>
      <c r="Y1642" s="82"/>
      <c r="Z1642" s="82"/>
      <c r="AA1642" s="82"/>
      <c r="AB1642" s="82"/>
      <c r="AC1642" s="82"/>
      <c r="AD1642" s="82"/>
      <c r="AE1642" s="82"/>
      <c r="AF1642" s="82"/>
      <c r="AG1642" s="82"/>
      <c r="AH1642" s="82"/>
      <c r="AI1642" s="82"/>
      <c r="AJ1642" s="82"/>
      <c r="AK1642" s="82"/>
      <c r="AL1642" s="82"/>
      <c r="AM1642" s="138"/>
      <c r="BH1642" s="1" t="s">
        <v>28</v>
      </c>
    </row>
    <row r="1643" spans="1:61" ht="9.75" hidden="1" customHeight="1">
      <c r="A1643" s="141"/>
      <c r="B1643" s="142"/>
      <c r="C1643" s="142"/>
      <c r="D1643" s="142"/>
      <c r="E1643" s="142"/>
      <c r="F1643" s="142"/>
      <c r="G1643" s="142"/>
      <c r="H1643" s="142"/>
      <c r="I1643" s="143"/>
      <c r="J1643" s="144" t="s">
        <v>37</v>
      </c>
      <c r="K1643" s="145"/>
      <c r="L1643" s="145"/>
      <c r="M1643" s="145"/>
      <c r="N1643" s="145"/>
      <c r="O1643" s="145"/>
      <c r="P1643" s="145"/>
      <c r="Q1643" s="145"/>
      <c r="R1643" s="145"/>
      <c r="S1643" s="145"/>
      <c r="T1643" s="82" t="s">
        <v>38</v>
      </c>
      <c r="U1643" s="82"/>
      <c r="V1643" s="82" t="s">
        <v>253</v>
      </c>
      <c r="W1643" s="82"/>
      <c r="X1643" s="82"/>
      <c r="Y1643" s="82"/>
      <c r="Z1643" s="82"/>
      <c r="AA1643" s="82"/>
      <c r="AB1643" s="82"/>
      <c r="AC1643" s="82"/>
      <c r="AD1643" s="82"/>
      <c r="AE1643" s="82"/>
      <c r="AF1643" s="82"/>
      <c r="AG1643" s="82"/>
      <c r="AH1643" s="82"/>
      <c r="AI1643" s="82"/>
      <c r="AJ1643" s="82"/>
      <c r="AK1643" s="82"/>
      <c r="AL1643" s="82"/>
      <c r="AM1643" s="138"/>
      <c r="BH1643" s="1" t="s">
        <v>28</v>
      </c>
    </row>
    <row r="1644" spans="1:61" ht="9.75" hidden="1" customHeight="1">
      <c r="A1644" s="141"/>
      <c r="B1644" s="142"/>
      <c r="C1644" s="142"/>
      <c r="D1644" s="142"/>
      <c r="E1644" s="142"/>
      <c r="F1644" s="142"/>
      <c r="G1644" s="142"/>
      <c r="H1644" s="142"/>
      <c r="I1644" s="143"/>
      <c r="J1644" s="144"/>
      <c r="K1644" s="145"/>
      <c r="L1644" s="145"/>
      <c r="M1644" s="145"/>
      <c r="N1644" s="145"/>
      <c r="O1644" s="145"/>
      <c r="P1644" s="145"/>
      <c r="Q1644" s="145"/>
      <c r="R1644" s="145"/>
      <c r="S1644" s="145"/>
      <c r="T1644" s="82"/>
      <c r="U1644" s="82"/>
      <c r="V1644" s="82" t="s">
        <v>327</v>
      </c>
      <c r="W1644" s="82"/>
      <c r="X1644" s="82"/>
      <c r="Y1644" s="82"/>
      <c r="Z1644" s="82"/>
      <c r="AA1644" s="82"/>
      <c r="AB1644" s="82"/>
      <c r="AC1644" s="82"/>
      <c r="AD1644" s="82"/>
      <c r="AE1644" s="82"/>
      <c r="AF1644" s="82"/>
      <c r="AG1644" s="82"/>
      <c r="AH1644" s="82"/>
      <c r="AI1644" s="82"/>
      <c r="AJ1644" s="82"/>
      <c r="AK1644" s="82"/>
      <c r="AL1644" s="82"/>
      <c r="AM1644" s="138"/>
      <c r="BH1644" s="1" t="s">
        <v>28</v>
      </c>
    </row>
    <row r="1645" spans="1:61" ht="9.75" hidden="1" customHeight="1">
      <c r="A1645" s="141"/>
      <c r="B1645" s="142"/>
      <c r="C1645" s="142"/>
      <c r="D1645" s="142"/>
      <c r="E1645" s="142"/>
      <c r="F1645" s="142"/>
      <c r="G1645" s="142"/>
      <c r="H1645" s="142"/>
      <c r="I1645" s="143"/>
      <c r="J1645" s="189"/>
      <c r="K1645" s="82"/>
      <c r="L1645" s="82"/>
      <c r="M1645" s="82"/>
      <c r="N1645" s="82"/>
      <c r="O1645" s="82"/>
      <c r="P1645" s="82"/>
      <c r="Q1645" s="82"/>
      <c r="R1645" s="82"/>
      <c r="S1645" s="82"/>
      <c r="T1645" s="82"/>
      <c r="U1645" s="82"/>
      <c r="V1645" s="82" t="s">
        <v>166</v>
      </c>
      <c r="W1645" s="82"/>
      <c r="X1645" s="82"/>
      <c r="Y1645" s="82"/>
      <c r="Z1645" s="82"/>
      <c r="AA1645" s="82"/>
      <c r="AB1645" s="82"/>
      <c r="AC1645" s="82"/>
      <c r="AD1645" s="82"/>
      <c r="AE1645" s="82"/>
      <c r="AF1645" s="82"/>
      <c r="AG1645" s="82"/>
      <c r="AH1645" s="82"/>
      <c r="AI1645" s="82"/>
      <c r="AJ1645" s="82"/>
      <c r="AK1645" s="82"/>
      <c r="AL1645" s="82"/>
      <c r="AM1645" s="138"/>
      <c r="BH1645" s="1" t="s">
        <v>28</v>
      </c>
    </row>
    <row r="1646" spans="1:61" ht="9.75" hidden="1" customHeight="1">
      <c r="A1646" s="123"/>
      <c r="B1646" s="124"/>
      <c r="C1646" s="124"/>
      <c r="D1646" s="124"/>
      <c r="E1646" s="124"/>
      <c r="F1646" s="124"/>
      <c r="G1646" s="124"/>
      <c r="H1646" s="124"/>
      <c r="I1646" s="125"/>
      <c r="J1646" s="157"/>
      <c r="K1646" s="98"/>
      <c r="L1646" s="98"/>
      <c r="M1646" s="98"/>
      <c r="N1646" s="98"/>
      <c r="O1646" s="98"/>
      <c r="P1646" s="98"/>
      <c r="Q1646" s="98"/>
      <c r="R1646" s="98"/>
      <c r="S1646" s="98"/>
      <c r="T1646" s="98"/>
      <c r="U1646" s="98"/>
      <c r="V1646" s="98" t="s">
        <v>256</v>
      </c>
      <c r="W1646" s="98"/>
      <c r="X1646" s="98"/>
      <c r="Y1646" s="98"/>
      <c r="Z1646" s="98"/>
      <c r="AA1646" s="98"/>
      <c r="AB1646" s="98"/>
      <c r="AC1646" s="98"/>
      <c r="AD1646" s="98"/>
      <c r="AE1646" s="98"/>
      <c r="AF1646" s="98"/>
      <c r="AG1646" s="98"/>
      <c r="AH1646" s="98"/>
      <c r="AI1646" s="98"/>
      <c r="AJ1646" s="98"/>
      <c r="AK1646" s="98"/>
      <c r="AL1646" s="98"/>
      <c r="AM1646" s="156"/>
      <c r="BH1646" s="1" t="s">
        <v>28</v>
      </c>
    </row>
    <row r="1647" spans="1:61" ht="9.75" hidden="1" customHeight="1">
      <c r="A1647" s="120" t="s">
        <v>328</v>
      </c>
      <c r="B1647" s="121"/>
      <c r="C1647" s="121"/>
      <c r="D1647" s="121"/>
      <c r="E1647" s="121"/>
      <c r="F1647" s="121"/>
      <c r="G1647" s="121"/>
      <c r="H1647" s="121"/>
      <c r="I1647" s="122"/>
      <c r="J1647" s="136"/>
      <c r="K1647" s="126"/>
      <c r="L1647" s="126"/>
      <c r="M1647" s="126"/>
      <c r="N1647" s="126"/>
      <c r="O1647" s="126"/>
      <c r="P1647" s="126"/>
      <c r="Q1647" s="126"/>
      <c r="R1647" s="126"/>
      <c r="S1647" s="126"/>
      <c r="T1647" s="126"/>
      <c r="U1647" s="126"/>
      <c r="V1647" s="126"/>
      <c r="W1647" s="126"/>
      <c r="X1647" s="126"/>
      <c r="Y1647" s="126"/>
      <c r="Z1647" s="126"/>
      <c r="AA1647" s="126"/>
      <c r="AB1647" s="126"/>
      <c r="AC1647" s="126"/>
      <c r="AD1647" s="126"/>
      <c r="AE1647" s="126"/>
      <c r="AF1647" s="126"/>
      <c r="AG1647" s="126"/>
      <c r="AH1647" s="126"/>
      <c r="AI1647" s="126"/>
      <c r="AJ1647" s="126"/>
      <c r="AK1647" s="126"/>
      <c r="AL1647" s="126"/>
      <c r="AM1647" s="127"/>
      <c r="BG1647" s="1" t="s">
        <v>375</v>
      </c>
      <c r="BH1647" s="1">
        <v>93</v>
      </c>
      <c r="BI1647" s="1" t="str">
        <f>"ITEM"&amp;BH1647&amp; BG1647 &amp;"="&amp; IF(TRIM($J1647)="","",$J1647)</f>
        <v>ITEM93#KBN3_20=</v>
      </c>
    </row>
    <row r="1648" spans="1:61" ht="9.75" hidden="1" customHeight="1">
      <c r="A1648" s="141"/>
      <c r="B1648" s="142"/>
      <c r="C1648" s="142"/>
      <c r="D1648" s="142"/>
      <c r="E1648" s="142"/>
      <c r="F1648" s="142"/>
      <c r="G1648" s="142"/>
      <c r="H1648" s="142"/>
      <c r="I1648" s="143"/>
      <c r="J1648" s="150"/>
      <c r="K1648" s="151"/>
      <c r="L1648" s="151"/>
      <c r="M1648" s="151"/>
      <c r="N1648" s="151"/>
      <c r="O1648" s="151"/>
      <c r="P1648" s="151"/>
      <c r="Q1648" s="151"/>
      <c r="R1648" s="151"/>
      <c r="S1648" s="151"/>
      <c r="T1648" s="151"/>
      <c r="U1648" s="151"/>
      <c r="V1648" s="151"/>
      <c r="W1648" s="151"/>
      <c r="X1648" s="151"/>
      <c r="Y1648" s="151"/>
      <c r="Z1648" s="151"/>
      <c r="AA1648" s="151"/>
      <c r="AB1648" s="151"/>
      <c r="AC1648" s="151"/>
      <c r="AD1648" s="151"/>
      <c r="AE1648" s="151"/>
      <c r="AF1648" s="151"/>
      <c r="AG1648" s="151"/>
      <c r="AH1648" s="151"/>
      <c r="AI1648" s="151"/>
      <c r="AJ1648" s="151"/>
      <c r="AK1648" s="151"/>
      <c r="AL1648" s="151"/>
      <c r="AM1648" s="152"/>
    </row>
    <row r="1649" spans="1:61" ht="9.75" hidden="1" customHeight="1">
      <c r="A1649" s="123"/>
      <c r="B1649" s="124"/>
      <c r="C1649" s="124"/>
      <c r="D1649" s="124"/>
      <c r="E1649" s="124"/>
      <c r="F1649" s="124"/>
      <c r="G1649" s="124"/>
      <c r="H1649" s="124"/>
      <c r="I1649" s="125"/>
      <c r="J1649" s="150"/>
      <c r="K1649" s="151"/>
      <c r="L1649" s="151"/>
      <c r="M1649" s="151"/>
      <c r="N1649" s="151"/>
      <c r="O1649" s="151"/>
      <c r="P1649" s="151"/>
      <c r="Q1649" s="151"/>
      <c r="R1649" s="151"/>
      <c r="S1649" s="151"/>
      <c r="T1649" s="151"/>
      <c r="U1649" s="151"/>
      <c r="V1649" s="151"/>
      <c r="W1649" s="151"/>
      <c r="X1649" s="151"/>
      <c r="Y1649" s="151"/>
      <c r="Z1649" s="151"/>
      <c r="AA1649" s="151"/>
      <c r="AB1649" s="151"/>
      <c r="AC1649" s="151"/>
      <c r="AD1649" s="151"/>
      <c r="AE1649" s="151"/>
      <c r="AF1649" s="151"/>
      <c r="AG1649" s="151"/>
      <c r="AH1649" s="151"/>
      <c r="AI1649" s="151"/>
      <c r="AJ1649" s="151"/>
      <c r="AK1649" s="151"/>
      <c r="AL1649" s="151"/>
      <c r="AM1649" s="152"/>
    </row>
    <row r="1650" spans="1:61" ht="9.75" hidden="1" customHeight="1">
      <c r="A1650" s="120" t="s">
        <v>329</v>
      </c>
      <c r="B1650" s="121"/>
      <c r="C1650" s="121"/>
      <c r="D1650" s="121"/>
      <c r="E1650" s="121"/>
      <c r="F1650" s="121"/>
      <c r="G1650" s="121"/>
      <c r="H1650" s="121"/>
      <c r="I1650" s="122"/>
      <c r="J1650" s="216" t="s">
        <v>37</v>
      </c>
      <c r="K1650" s="217"/>
      <c r="L1650" s="154" t="s">
        <v>53</v>
      </c>
      <c r="M1650" s="154"/>
      <c r="N1650" s="154"/>
      <c r="O1650" s="154"/>
      <c r="P1650" s="154"/>
      <c r="Q1650" s="154"/>
      <c r="R1650" s="154"/>
      <c r="S1650" s="154"/>
      <c r="T1650" s="154"/>
      <c r="U1650" s="154"/>
      <c r="V1650" s="154"/>
      <c r="W1650" s="154"/>
      <c r="X1650" s="221" t="s">
        <v>37</v>
      </c>
      <c r="Y1650" s="217"/>
      <c r="Z1650" s="154" t="s">
        <v>330</v>
      </c>
      <c r="AA1650" s="154"/>
      <c r="AB1650" s="154"/>
      <c r="AC1650" s="154"/>
      <c r="AD1650" s="154"/>
      <c r="AE1650" s="154"/>
      <c r="AF1650" s="154"/>
      <c r="AG1650" s="154"/>
      <c r="AH1650" s="154"/>
      <c r="AI1650" s="154"/>
      <c r="AJ1650" s="154"/>
      <c r="AK1650" s="154"/>
      <c r="AL1650" s="154"/>
      <c r="AM1650" s="155"/>
      <c r="BF1650" s="1" t="b">
        <f>IF($K1650="○",TRUE,IF($K1650="",FALSE,"INPUT_ERROR"))</f>
        <v>0</v>
      </c>
      <c r="BG1650" s="1" t="s">
        <v>375</v>
      </c>
      <c r="BH1650" s="1">
        <v>94</v>
      </c>
      <c r="BI1650" s="1" t="str">
        <f t="shared" ref="BI1650:BI1656" si="41">"ITEM"&amp;BH1650&amp; BG1650 &amp;"="&amp; BF1650</f>
        <v>ITEM94#KBN3_20=FALSE</v>
      </c>
    </row>
    <row r="1651" spans="1:61" ht="9.75" hidden="1" customHeight="1">
      <c r="A1651" s="141"/>
      <c r="B1651" s="142"/>
      <c r="C1651" s="142"/>
      <c r="D1651" s="142"/>
      <c r="E1651" s="142"/>
      <c r="F1651" s="142"/>
      <c r="G1651" s="142"/>
      <c r="H1651" s="142"/>
      <c r="I1651" s="143"/>
      <c r="J1651" s="144"/>
      <c r="K1651" s="159"/>
      <c r="L1651" s="82"/>
      <c r="M1651" s="82"/>
      <c r="N1651" s="82"/>
      <c r="O1651" s="82"/>
      <c r="P1651" s="82"/>
      <c r="Q1651" s="82"/>
      <c r="R1651" s="82"/>
      <c r="S1651" s="82"/>
      <c r="T1651" s="82"/>
      <c r="U1651" s="82"/>
      <c r="V1651" s="82"/>
      <c r="W1651" s="82"/>
      <c r="X1651" s="160"/>
      <c r="Y1651" s="159"/>
      <c r="Z1651" s="82"/>
      <c r="AA1651" s="82"/>
      <c r="AB1651" s="82"/>
      <c r="AC1651" s="82"/>
      <c r="AD1651" s="82"/>
      <c r="AE1651" s="82"/>
      <c r="AF1651" s="82"/>
      <c r="AG1651" s="82"/>
      <c r="AH1651" s="82"/>
      <c r="AI1651" s="82"/>
      <c r="AJ1651" s="82"/>
      <c r="AK1651" s="82"/>
      <c r="AL1651" s="82"/>
      <c r="AM1651" s="138"/>
      <c r="BF1651" s="1" t="b">
        <f>IF($Y1650="○",TRUE,IF($Y1650="",FALSE,"INPUT_ERROR"))</f>
        <v>0</v>
      </c>
      <c r="BG1651" s="1" t="s">
        <v>375</v>
      </c>
      <c r="BH1651" s="1">
        <v>95</v>
      </c>
      <c r="BI1651" s="1" t="str">
        <f t="shared" si="41"/>
        <v>ITEM95#KBN3_20=FALSE</v>
      </c>
    </row>
    <row r="1652" spans="1:61" ht="9.75" hidden="1" customHeight="1">
      <c r="A1652" s="141"/>
      <c r="B1652" s="142"/>
      <c r="C1652" s="142"/>
      <c r="D1652" s="142"/>
      <c r="E1652" s="142"/>
      <c r="F1652" s="142"/>
      <c r="G1652" s="142"/>
      <c r="H1652" s="142"/>
      <c r="I1652" s="143"/>
      <c r="J1652" s="144" t="s">
        <v>37</v>
      </c>
      <c r="K1652" s="159"/>
      <c r="L1652" s="82" t="s">
        <v>331</v>
      </c>
      <c r="M1652" s="82"/>
      <c r="N1652" s="82"/>
      <c r="O1652" s="82"/>
      <c r="P1652" s="82"/>
      <c r="Q1652" s="82"/>
      <c r="R1652" s="82"/>
      <c r="S1652" s="82"/>
      <c r="T1652" s="82"/>
      <c r="U1652" s="82"/>
      <c r="V1652" s="82"/>
      <c r="W1652" s="82"/>
      <c r="X1652" s="160" t="s">
        <v>37</v>
      </c>
      <c r="Y1652" s="159"/>
      <c r="Z1652" s="82" t="s">
        <v>264</v>
      </c>
      <c r="AA1652" s="82"/>
      <c r="AB1652" s="82"/>
      <c r="AC1652" s="82"/>
      <c r="AD1652" s="82"/>
      <c r="AE1652" s="82"/>
      <c r="AF1652" s="82"/>
      <c r="AG1652" s="82"/>
      <c r="AH1652" s="82"/>
      <c r="AI1652" s="82"/>
      <c r="AJ1652" s="82"/>
      <c r="AK1652" s="82"/>
      <c r="AL1652" s="82"/>
      <c r="AM1652" s="138"/>
      <c r="BF1652" s="1" t="b">
        <f>IF($K1652="○",TRUE,IF($K1652="",FALSE,"INPUT_ERROR"))</f>
        <v>0</v>
      </c>
      <c r="BG1652" s="1" t="s">
        <v>375</v>
      </c>
      <c r="BH1652" s="1">
        <v>96</v>
      </c>
      <c r="BI1652" s="1" t="str">
        <f t="shared" si="41"/>
        <v>ITEM96#KBN3_20=FALSE</v>
      </c>
    </row>
    <row r="1653" spans="1:61" ht="9.75" hidden="1" customHeight="1">
      <c r="A1653" s="141"/>
      <c r="B1653" s="142"/>
      <c r="C1653" s="142"/>
      <c r="D1653" s="142"/>
      <c r="E1653" s="142"/>
      <c r="F1653" s="142"/>
      <c r="G1653" s="142"/>
      <c r="H1653" s="142"/>
      <c r="I1653" s="143"/>
      <c r="J1653" s="144"/>
      <c r="K1653" s="159"/>
      <c r="L1653" s="82"/>
      <c r="M1653" s="82"/>
      <c r="N1653" s="82"/>
      <c r="O1653" s="82"/>
      <c r="P1653" s="82"/>
      <c r="Q1653" s="82"/>
      <c r="R1653" s="82"/>
      <c r="S1653" s="82"/>
      <c r="T1653" s="82"/>
      <c r="U1653" s="82"/>
      <c r="V1653" s="82"/>
      <c r="W1653" s="82"/>
      <c r="X1653" s="160"/>
      <c r="Y1653" s="159"/>
      <c r="Z1653" s="82"/>
      <c r="AA1653" s="82"/>
      <c r="AB1653" s="82"/>
      <c r="AC1653" s="82"/>
      <c r="AD1653" s="82"/>
      <c r="AE1653" s="82"/>
      <c r="AF1653" s="82"/>
      <c r="AG1653" s="82"/>
      <c r="AH1653" s="82"/>
      <c r="AI1653" s="82"/>
      <c r="AJ1653" s="82"/>
      <c r="AK1653" s="82"/>
      <c r="AL1653" s="82"/>
      <c r="AM1653" s="138"/>
      <c r="BF1653" s="1" t="b">
        <f>IF($Y1652="○",TRUE,IF($Y1652="",FALSE,"INPUT_ERROR"))</f>
        <v>0</v>
      </c>
      <c r="BG1653" s="1" t="s">
        <v>375</v>
      </c>
      <c r="BH1653" s="1">
        <v>97</v>
      </c>
      <c r="BI1653" s="1" t="str">
        <f t="shared" si="41"/>
        <v>ITEM97#KBN3_20=FALSE</v>
      </c>
    </row>
    <row r="1654" spans="1:61" ht="9.75" hidden="1" customHeight="1">
      <c r="A1654" s="141"/>
      <c r="B1654" s="142"/>
      <c r="C1654" s="142"/>
      <c r="D1654" s="142"/>
      <c r="E1654" s="142"/>
      <c r="F1654" s="142"/>
      <c r="G1654" s="142"/>
      <c r="H1654" s="142"/>
      <c r="I1654" s="143"/>
      <c r="J1654" s="144" t="s">
        <v>37</v>
      </c>
      <c r="K1654" s="159"/>
      <c r="L1654" s="82" t="s">
        <v>214</v>
      </c>
      <c r="M1654" s="82"/>
      <c r="N1654" s="82"/>
      <c r="O1654" s="82"/>
      <c r="P1654" s="82"/>
      <c r="Q1654" s="82"/>
      <c r="R1654" s="82"/>
      <c r="S1654" s="82"/>
      <c r="T1654" s="82"/>
      <c r="U1654" s="82"/>
      <c r="V1654" s="82"/>
      <c r="W1654" s="82"/>
      <c r="X1654" s="160" t="s">
        <v>37</v>
      </c>
      <c r="Y1654" s="159"/>
      <c r="Z1654" s="82" t="s">
        <v>332</v>
      </c>
      <c r="AA1654" s="82"/>
      <c r="AB1654" s="82"/>
      <c r="AC1654" s="82"/>
      <c r="AD1654" s="82"/>
      <c r="AE1654" s="82"/>
      <c r="AF1654" s="82"/>
      <c r="AG1654" s="82"/>
      <c r="AH1654" s="82"/>
      <c r="AI1654" s="82"/>
      <c r="AJ1654" s="82"/>
      <c r="AK1654" s="82"/>
      <c r="AL1654" s="82"/>
      <c r="AM1654" s="138"/>
      <c r="BF1654" s="1" t="b">
        <f>IF($K1654="○",TRUE,IF($K1654="",FALSE,"INPUT_ERROR"))</f>
        <v>0</v>
      </c>
      <c r="BG1654" s="1" t="s">
        <v>375</v>
      </c>
      <c r="BH1654" s="1">
        <v>98</v>
      </c>
      <c r="BI1654" s="1" t="str">
        <f t="shared" si="41"/>
        <v>ITEM98#KBN3_20=FALSE</v>
      </c>
    </row>
    <row r="1655" spans="1:61" ht="9.75" hidden="1" customHeight="1">
      <c r="A1655" s="141"/>
      <c r="B1655" s="142"/>
      <c r="C1655" s="142"/>
      <c r="D1655" s="142"/>
      <c r="E1655" s="142"/>
      <c r="F1655" s="142"/>
      <c r="G1655" s="142"/>
      <c r="H1655" s="142"/>
      <c r="I1655" s="143"/>
      <c r="J1655" s="144"/>
      <c r="K1655" s="159"/>
      <c r="L1655" s="82"/>
      <c r="M1655" s="82"/>
      <c r="N1655" s="82"/>
      <c r="O1655" s="82"/>
      <c r="P1655" s="82"/>
      <c r="Q1655" s="82"/>
      <c r="R1655" s="82"/>
      <c r="S1655" s="82"/>
      <c r="T1655" s="82"/>
      <c r="U1655" s="82"/>
      <c r="V1655" s="82"/>
      <c r="W1655" s="82"/>
      <c r="X1655" s="160"/>
      <c r="Y1655" s="159"/>
      <c r="Z1655" s="82"/>
      <c r="AA1655" s="82"/>
      <c r="AB1655" s="82"/>
      <c r="AC1655" s="82"/>
      <c r="AD1655" s="82"/>
      <c r="AE1655" s="82"/>
      <c r="AF1655" s="82"/>
      <c r="AG1655" s="82"/>
      <c r="AH1655" s="82"/>
      <c r="AI1655" s="82"/>
      <c r="AJ1655" s="82"/>
      <c r="AK1655" s="82"/>
      <c r="AL1655" s="82"/>
      <c r="AM1655" s="138"/>
      <c r="BF1655" s="1" t="b">
        <f>IF($Y1654="○",TRUE,IF($Y1654="",FALSE,"INPUT_ERROR"))</f>
        <v>0</v>
      </c>
      <c r="BG1655" s="1" t="s">
        <v>375</v>
      </c>
      <c r="BH1655" s="1">
        <v>99</v>
      </c>
      <c r="BI1655" s="1" t="str">
        <f t="shared" si="41"/>
        <v>ITEM99#KBN3_20=FALSE</v>
      </c>
    </row>
    <row r="1656" spans="1:61" ht="9.75" hidden="1" customHeight="1">
      <c r="A1656" s="141"/>
      <c r="B1656" s="142"/>
      <c r="C1656" s="142"/>
      <c r="D1656" s="142"/>
      <c r="E1656" s="142"/>
      <c r="F1656" s="142"/>
      <c r="G1656" s="142"/>
      <c r="H1656" s="142"/>
      <c r="I1656" s="143"/>
      <c r="J1656" s="144" t="s">
        <v>37</v>
      </c>
      <c r="K1656" s="159"/>
      <c r="L1656" s="82" t="s">
        <v>59</v>
      </c>
      <c r="M1656" s="82"/>
      <c r="N1656" s="82"/>
      <c r="O1656" s="160" t="s">
        <v>60</v>
      </c>
      <c r="P1656" s="151"/>
      <c r="Q1656" s="151"/>
      <c r="R1656" s="151"/>
      <c r="S1656" s="151"/>
      <c r="T1656" s="151"/>
      <c r="U1656" s="151"/>
      <c r="V1656" s="151"/>
      <c r="W1656" s="151"/>
      <c r="X1656" s="151"/>
      <c r="Y1656" s="151"/>
      <c r="Z1656" s="151"/>
      <c r="AA1656" s="151"/>
      <c r="AB1656" s="151"/>
      <c r="AC1656" s="151"/>
      <c r="AD1656" s="151"/>
      <c r="AE1656" s="151"/>
      <c r="AF1656" s="151"/>
      <c r="AG1656" s="151"/>
      <c r="AH1656" s="151"/>
      <c r="AI1656" s="151"/>
      <c r="AJ1656" s="151"/>
      <c r="AK1656" s="151"/>
      <c r="AL1656" s="82" t="s">
        <v>198</v>
      </c>
      <c r="AM1656" s="138"/>
      <c r="BF1656" s="1" t="b">
        <f>IF($K1656="○",TRUE,IF($K1656="",FALSE,"INPUT_ERROR"))</f>
        <v>0</v>
      </c>
      <c r="BG1656" s="1" t="s">
        <v>375</v>
      </c>
      <c r="BH1656" s="1">
        <v>100</v>
      </c>
      <c r="BI1656" s="1" t="str">
        <f t="shared" si="41"/>
        <v>ITEM100#KBN3_20=FALSE</v>
      </c>
    </row>
    <row r="1657" spans="1:61" ht="9.75" hidden="1" customHeight="1">
      <c r="A1657" s="141"/>
      <c r="B1657" s="142"/>
      <c r="C1657" s="142"/>
      <c r="D1657" s="142"/>
      <c r="E1657" s="142"/>
      <c r="F1657" s="142"/>
      <c r="G1657" s="142"/>
      <c r="H1657" s="142"/>
      <c r="I1657" s="143"/>
      <c r="J1657" s="161"/>
      <c r="K1657" s="162"/>
      <c r="L1657" s="98"/>
      <c r="M1657" s="98"/>
      <c r="N1657" s="98"/>
      <c r="O1657" s="163"/>
      <c r="P1657" s="128"/>
      <c r="Q1657" s="128"/>
      <c r="R1657" s="128"/>
      <c r="S1657" s="128"/>
      <c r="T1657" s="128"/>
      <c r="U1657" s="128"/>
      <c r="V1657" s="128"/>
      <c r="W1657" s="128"/>
      <c r="X1657" s="128"/>
      <c r="Y1657" s="128"/>
      <c r="Z1657" s="128"/>
      <c r="AA1657" s="128"/>
      <c r="AB1657" s="128"/>
      <c r="AC1657" s="128"/>
      <c r="AD1657" s="128"/>
      <c r="AE1657" s="128"/>
      <c r="AF1657" s="128"/>
      <c r="AG1657" s="128"/>
      <c r="AH1657" s="128"/>
      <c r="AI1657" s="128"/>
      <c r="AJ1657" s="128"/>
      <c r="AK1657" s="128"/>
      <c r="AL1657" s="98"/>
      <c r="AM1657" s="156"/>
      <c r="BG1657" s="1" t="s">
        <v>375</v>
      </c>
      <c r="BH1657" s="1">
        <v>101</v>
      </c>
      <c r="BI1657" s="1" t="str">
        <f>"ITEM"&amp;BH1657&amp; BG1657 &amp;"="&amp;IF(TRIM($P1656)="","",$P1656)</f>
        <v>ITEM101#KBN3_20=</v>
      </c>
    </row>
    <row r="1658" spans="1:61" ht="9.75" hidden="1" customHeight="1">
      <c r="A1658" s="120" t="s">
        <v>333</v>
      </c>
      <c r="B1658" s="121"/>
      <c r="C1658" s="121"/>
      <c r="D1658" s="121"/>
      <c r="E1658" s="121"/>
      <c r="F1658" s="121"/>
      <c r="G1658" s="121"/>
      <c r="H1658" s="121"/>
      <c r="I1658" s="122"/>
      <c r="J1658" s="260"/>
      <c r="K1658" s="260"/>
      <c r="L1658" s="260"/>
      <c r="M1658" s="260"/>
      <c r="N1658" s="260"/>
      <c r="O1658" s="260"/>
      <c r="P1658" s="260"/>
      <c r="Q1658" s="260"/>
      <c r="R1658" s="260"/>
      <c r="S1658" s="260"/>
      <c r="T1658" s="260"/>
      <c r="U1658" s="260"/>
      <c r="V1658" s="260"/>
      <c r="W1658" s="260"/>
      <c r="X1658" s="260"/>
      <c r="Y1658" s="260"/>
      <c r="Z1658" s="260"/>
      <c r="AA1658" s="260"/>
      <c r="AB1658" s="260"/>
      <c r="AC1658" s="260"/>
      <c r="AD1658" s="260"/>
      <c r="AE1658" s="260"/>
      <c r="AF1658" s="260"/>
      <c r="AG1658" s="260"/>
      <c r="AH1658" s="260"/>
      <c r="AI1658" s="260"/>
      <c r="AJ1658" s="260"/>
      <c r="AK1658" s="260"/>
      <c r="AL1658" s="260"/>
      <c r="AM1658" s="260"/>
      <c r="BG1658" s="1" t="s">
        <v>375</v>
      </c>
      <c r="BH1658" s="1">
        <v>102</v>
      </c>
      <c r="BI1658" s="1" t="str">
        <f>"ITEM"&amp;BH1658&amp; BG1658 &amp;"="&amp; IF(TRIM($J1658)="","",$J1658)</f>
        <v>ITEM102#KBN3_20=</v>
      </c>
    </row>
    <row r="1659" spans="1:61" ht="9.75" hidden="1" customHeight="1">
      <c r="A1659" s="141"/>
      <c r="B1659" s="142"/>
      <c r="C1659" s="142"/>
      <c r="D1659" s="142"/>
      <c r="E1659" s="142"/>
      <c r="F1659" s="142"/>
      <c r="G1659" s="142"/>
      <c r="H1659" s="142"/>
      <c r="I1659" s="143"/>
      <c r="J1659" s="27"/>
      <c r="K1659" s="27"/>
      <c r="L1659" s="27"/>
      <c r="M1659" s="27"/>
      <c r="N1659" s="27"/>
      <c r="O1659" s="27"/>
      <c r="P1659" s="27"/>
      <c r="Q1659" s="27"/>
      <c r="R1659" s="27"/>
      <c r="S1659" s="27"/>
      <c r="T1659" s="27"/>
      <c r="U1659" s="27"/>
      <c r="V1659" s="27"/>
      <c r="W1659" s="27"/>
      <c r="X1659" s="27"/>
      <c r="Y1659" s="27"/>
      <c r="Z1659" s="27"/>
      <c r="AA1659" s="27"/>
      <c r="AB1659" s="27"/>
      <c r="AC1659" s="27"/>
      <c r="AD1659" s="27"/>
      <c r="AE1659" s="27"/>
      <c r="AF1659" s="27"/>
      <c r="AG1659" s="27"/>
      <c r="AH1659" s="27"/>
      <c r="AI1659" s="27"/>
      <c r="AJ1659" s="27"/>
      <c r="AK1659" s="27"/>
      <c r="AL1659" s="27"/>
      <c r="AM1659" s="27"/>
      <c r="BH1659" s="1" t="s">
        <v>28</v>
      </c>
    </row>
    <row r="1660" spans="1:61" ht="9.75" hidden="1" customHeight="1" thickBot="1">
      <c r="A1660" s="141"/>
      <c r="B1660" s="142"/>
      <c r="C1660" s="142"/>
      <c r="D1660" s="142"/>
      <c r="E1660" s="142"/>
      <c r="F1660" s="142"/>
      <c r="G1660" s="142"/>
      <c r="H1660" s="142"/>
      <c r="I1660" s="143"/>
      <c r="J1660" s="27"/>
      <c r="K1660" s="27"/>
      <c r="L1660" s="27"/>
      <c r="M1660" s="27"/>
      <c r="N1660" s="27"/>
      <c r="O1660" s="27"/>
      <c r="P1660" s="27"/>
      <c r="Q1660" s="27"/>
      <c r="R1660" s="27"/>
      <c r="S1660" s="27"/>
      <c r="T1660" s="27"/>
      <c r="U1660" s="27"/>
      <c r="V1660" s="27"/>
      <c r="W1660" s="27"/>
      <c r="X1660" s="27"/>
      <c r="Y1660" s="27"/>
      <c r="Z1660" s="27"/>
      <c r="AA1660" s="27"/>
      <c r="AB1660" s="27"/>
      <c r="AC1660" s="27"/>
      <c r="AD1660" s="27"/>
      <c r="AE1660" s="27"/>
      <c r="AF1660" s="27"/>
      <c r="AG1660" s="27"/>
      <c r="AH1660" s="27"/>
      <c r="AI1660" s="27"/>
      <c r="AJ1660" s="27"/>
      <c r="AK1660" s="27"/>
      <c r="AL1660" s="27"/>
      <c r="AM1660" s="27"/>
      <c r="BH1660" s="1" t="s">
        <v>28</v>
      </c>
    </row>
    <row r="1661" spans="1:61" ht="10.050000000000001" customHeight="1">
      <c r="A1661" s="164" t="s">
        <v>376</v>
      </c>
      <c r="B1661" s="165"/>
      <c r="C1661" s="165"/>
      <c r="D1661" s="165"/>
      <c r="E1661" s="165"/>
      <c r="F1661" s="165"/>
      <c r="G1661" s="165"/>
      <c r="H1661" s="165"/>
      <c r="I1661" s="166"/>
      <c r="J1661" s="268" t="s">
        <v>751</v>
      </c>
      <c r="K1661" s="269"/>
      <c r="L1661" s="269"/>
      <c r="M1661" s="269"/>
      <c r="N1661" s="269"/>
      <c r="O1661" s="269"/>
      <c r="P1661" s="269"/>
      <c r="Q1661" s="269"/>
      <c r="R1661" s="269"/>
      <c r="S1661" s="269"/>
      <c r="T1661" s="269"/>
      <c r="U1661" s="269"/>
      <c r="V1661" s="269"/>
      <c r="W1661" s="269"/>
      <c r="X1661" s="269"/>
      <c r="Y1661" s="269"/>
      <c r="Z1661" s="269"/>
      <c r="AA1661" s="269"/>
      <c r="AB1661" s="269"/>
      <c r="AC1661" s="269"/>
      <c r="AD1661" s="269"/>
      <c r="AE1661" s="269"/>
      <c r="AF1661" s="269"/>
      <c r="AG1661" s="269"/>
      <c r="AH1661" s="269"/>
      <c r="AI1661" s="269"/>
      <c r="AJ1661" s="269"/>
      <c r="AK1661" s="269"/>
      <c r="AL1661" s="269"/>
      <c r="AM1661" s="270"/>
      <c r="BG1661" s="1" t="s">
        <v>377</v>
      </c>
      <c r="BH1661" s="1">
        <v>103</v>
      </c>
      <c r="BI1661" s="1" t="str">
        <f>"ITEM"&amp;BH1661&amp; BG1661 &amp;"="&amp; IF(TRIM($J1661)="","",$J1661)</f>
        <v>ITEM103#KBN4_1=大阪府の知事部局の他の部署</v>
      </c>
    </row>
    <row r="1662" spans="1:61" ht="9.75" customHeight="1" thickBot="1">
      <c r="A1662" s="167"/>
      <c r="B1662" s="168"/>
      <c r="C1662" s="168"/>
      <c r="D1662" s="168"/>
      <c r="E1662" s="168"/>
      <c r="F1662" s="168"/>
      <c r="G1662" s="168"/>
      <c r="H1662" s="168"/>
      <c r="I1662" s="169"/>
      <c r="J1662" s="271"/>
      <c r="K1662" s="272"/>
      <c r="L1662" s="272"/>
      <c r="M1662" s="272"/>
      <c r="N1662" s="272"/>
      <c r="O1662" s="272"/>
      <c r="P1662" s="272"/>
      <c r="Q1662" s="272"/>
      <c r="R1662" s="272"/>
      <c r="S1662" s="272"/>
      <c r="T1662" s="272"/>
      <c r="U1662" s="272"/>
      <c r="V1662" s="272"/>
      <c r="W1662" s="272"/>
      <c r="X1662" s="272"/>
      <c r="Y1662" s="272"/>
      <c r="Z1662" s="272"/>
      <c r="AA1662" s="272"/>
      <c r="AB1662" s="272"/>
      <c r="AC1662" s="272"/>
      <c r="AD1662" s="272"/>
      <c r="AE1662" s="272"/>
      <c r="AF1662" s="272"/>
      <c r="AG1662" s="272"/>
      <c r="AH1662" s="272"/>
      <c r="AI1662" s="272"/>
      <c r="AJ1662" s="272"/>
      <c r="AK1662" s="272"/>
      <c r="AL1662" s="272"/>
      <c r="AM1662" s="273"/>
    </row>
    <row r="1663" spans="1:61" ht="10.050000000000001" customHeight="1">
      <c r="A1663" s="257" t="s">
        <v>323</v>
      </c>
      <c r="B1663" s="258"/>
      <c r="C1663" s="258"/>
      <c r="D1663" s="258"/>
      <c r="E1663" s="258"/>
      <c r="F1663" s="258"/>
      <c r="G1663" s="258"/>
      <c r="H1663" s="258"/>
      <c r="I1663" s="259"/>
      <c r="J1663" s="239" t="s">
        <v>752</v>
      </c>
      <c r="K1663" s="239"/>
      <c r="L1663" s="239"/>
      <c r="M1663" s="239"/>
      <c r="N1663" s="239"/>
      <c r="O1663" s="239"/>
      <c r="P1663" s="239"/>
      <c r="Q1663" s="239"/>
      <c r="R1663" s="239"/>
      <c r="S1663" s="239"/>
      <c r="T1663" s="239"/>
      <c r="U1663" s="239"/>
      <c r="V1663" s="239"/>
      <c r="W1663" s="239"/>
      <c r="X1663" s="239"/>
      <c r="Y1663" s="239"/>
      <c r="Z1663" s="239"/>
      <c r="AA1663" s="239"/>
      <c r="AB1663" s="239"/>
      <c r="AC1663" s="239"/>
      <c r="AD1663" s="239"/>
      <c r="AE1663" s="239"/>
      <c r="AF1663" s="239"/>
      <c r="AG1663" s="239"/>
      <c r="AH1663" s="239"/>
      <c r="AI1663" s="239"/>
      <c r="AJ1663" s="239"/>
      <c r="AK1663" s="239"/>
      <c r="AL1663" s="239"/>
      <c r="AM1663" s="239"/>
      <c r="BG1663" s="1" t="s">
        <v>377</v>
      </c>
      <c r="BH1663" s="1">
        <v>104</v>
      </c>
      <c r="BI1663" s="1" t="str">
        <f>"ITEM"&amp;BH1663&amp; BG1663 &amp;"="&amp; IF(TRIM($J1663)="","",$J1663)</f>
        <v>ITEM104#KBN4_1=住基法第３０条の１５第１項（本人確認情報の利用）</v>
      </c>
    </row>
    <row r="1664" spans="1:61" ht="9.75" customHeight="1">
      <c r="A1664" s="123"/>
      <c r="B1664" s="124"/>
      <c r="C1664" s="124"/>
      <c r="D1664" s="124"/>
      <c r="E1664" s="124"/>
      <c r="F1664" s="124"/>
      <c r="G1664" s="124"/>
      <c r="H1664" s="124"/>
      <c r="I1664" s="125"/>
      <c r="J1664" s="27"/>
      <c r="K1664" s="27"/>
      <c r="L1664" s="27"/>
      <c r="M1664" s="27"/>
      <c r="N1664" s="27"/>
      <c r="O1664" s="27"/>
      <c r="P1664" s="27"/>
      <c r="Q1664" s="27"/>
      <c r="R1664" s="27"/>
      <c r="S1664" s="27"/>
      <c r="T1664" s="27"/>
      <c r="U1664" s="27"/>
      <c r="V1664" s="27"/>
      <c r="W1664" s="27"/>
      <c r="X1664" s="27"/>
      <c r="Y1664" s="27"/>
      <c r="Z1664" s="27"/>
      <c r="AA1664" s="27"/>
      <c r="AB1664" s="27"/>
      <c r="AC1664" s="27"/>
      <c r="AD1664" s="27"/>
      <c r="AE1664" s="27"/>
      <c r="AF1664" s="27"/>
      <c r="AG1664" s="27"/>
      <c r="AH1664" s="27"/>
      <c r="AI1664" s="27"/>
      <c r="AJ1664" s="27"/>
      <c r="AK1664" s="27"/>
      <c r="AL1664" s="27"/>
      <c r="AM1664" s="27"/>
    </row>
    <row r="1665" spans="1:61" ht="10.050000000000001" customHeight="1">
      <c r="A1665" s="120" t="s">
        <v>378</v>
      </c>
      <c r="B1665" s="121"/>
      <c r="C1665" s="121"/>
      <c r="D1665" s="121"/>
      <c r="E1665" s="121"/>
      <c r="F1665" s="121"/>
      <c r="G1665" s="121"/>
      <c r="H1665" s="121"/>
      <c r="I1665" s="122"/>
      <c r="J1665" s="136" t="s">
        <v>753</v>
      </c>
      <c r="K1665" s="126"/>
      <c r="L1665" s="126"/>
      <c r="M1665" s="126"/>
      <c r="N1665" s="126"/>
      <c r="O1665" s="126"/>
      <c r="P1665" s="126"/>
      <c r="Q1665" s="126"/>
      <c r="R1665" s="126"/>
      <c r="S1665" s="126"/>
      <c r="T1665" s="126"/>
      <c r="U1665" s="126"/>
      <c r="V1665" s="126"/>
      <c r="W1665" s="126"/>
      <c r="X1665" s="126"/>
      <c r="Y1665" s="126"/>
      <c r="Z1665" s="126"/>
      <c r="AA1665" s="126"/>
      <c r="AB1665" s="126"/>
      <c r="AC1665" s="126"/>
      <c r="AD1665" s="126"/>
      <c r="AE1665" s="126"/>
      <c r="AF1665" s="126"/>
      <c r="AG1665" s="126"/>
      <c r="AH1665" s="126"/>
      <c r="AI1665" s="126"/>
      <c r="AJ1665" s="126"/>
      <c r="AK1665" s="126"/>
      <c r="AL1665" s="126"/>
      <c r="AM1665" s="127"/>
      <c r="BG1665" s="1" t="s">
        <v>377</v>
      </c>
      <c r="BH1665" s="1">
        <v>105</v>
      </c>
      <c r="BI1665" s="1" t="str">
        <f>"ITEM"&amp;BH1665&amp; BG1665 &amp;"="&amp; IF(TRIM($J1665)="","",$J1665)</f>
        <v xml:space="preserve">ITEM105#KBN4_1=住基法別表第五に掲げる、都道府県知事において都道府県知事保存本人確認情報の利用が認められた事務の処理に用いる。 </v>
      </c>
    </row>
    <row r="1666" spans="1:61" ht="9.75" customHeight="1">
      <c r="A1666" s="141"/>
      <c r="B1666" s="142"/>
      <c r="C1666" s="142"/>
      <c r="D1666" s="142"/>
      <c r="E1666" s="142"/>
      <c r="F1666" s="142"/>
      <c r="G1666" s="142"/>
      <c r="H1666" s="142"/>
      <c r="I1666" s="143"/>
      <c r="J1666" s="150"/>
      <c r="K1666" s="151"/>
      <c r="L1666" s="151"/>
      <c r="M1666" s="151"/>
      <c r="N1666" s="151"/>
      <c r="O1666" s="151"/>
      <c r="P1666" s="151"/>
      <c r="Q1666" s="151"/>
      <c r="R1666" s="151"/>
      <c r="S1666" s="151"/>
      <c r="T1666" s="151"/>
      <c r="U1666" s="151"/>
      <c r="V1666" s="151"/>
      <c r="W1666" s="151"/>
      <c r="X1666" s="151"/>
      <c r="Y1666" s="151"/>
      <c r="Z1666" s="151"/>
      <c r="AA1666" s="151"/>
      <c r="AB1666" s="151"/>
      <c r="AC1666" s="151"/>
      <c r="AD1666" s="151"/>
      <c r="AE1666" s="151"/>
      <c r="AF1666" s="151"/>
      <c r="AG1666" s="151"/>
      <c r="AH1666" s="151"/>
      <c r="AI1666" s="151"/>
      <c r="AJ1666" s="151"/>
      <c r="AK1666" s="151"/>
      <c r="AL1666" s="151"/>
      <c r="AM1666" s="152"/>
      <c r="BH1666" s="1" t="s">
        <v>28</v>
      </c>
    </row>
    <row r="1667" spans="1:61" ht="9.75" customHeight="1">
      <c r="A1667" s="123"/>
      <c r="B1667" s="124"/>
      <c r="C1667" s="124"/>
      <c r="D1667" s="124"/>
      <c r="E1667" s="124"/>
      <c r="F1667" s="124"/>
      <c r="G1667" s="124"/>
      <c r="H1667" s="124"/>
      <c r="I1667" s="125"/>
      <c r="J1667" s="137"/>
      <c r="K1667" s="128"/>
      <c r="L1667" s="128"/>
      <c r="M1667" s="128"/>
      <c r="N1667" s="128"/>
      <c r="O1667" s="128"/>
      <c r="P1667" s="128"/>
      <c r="Q1667" s="128"/>
      <c r="R1667" s="128"/>
      <c r="S1667" s="128"/>
      <c r="T1667" s="128"/>
      <c r="U1667" s="128"/>
      <c r="V1667" s="128"/>
      <c r="W1667" s="128"/>
      <c r="X1667" s="128"/>
      <c r="Y1667" s="128"/>
      <c r="Z1667" s="128"/>
      <c r="AA1667" s="128"/>
      <c r="AB1667" s="128"/>
      <c r="AC1667" s="128"/>
      <c r="AD1667" s="128"/>
      <c r="AE1667" s="128"/>
      <c r="AF1667" s="128"/>
      <c r="AG1667" s="128"/>
      <c r="AH1667" s="128"/>
      <c r="AI1667" s="128"/>
      <c r="AJ1667" s="128"/>
      <c r="AK1667" s="128"/>
      <c r="AL1667" s="128"/>
      <c r="AM1667" s="129"/>
      <c r="BH1667" s="1" t="s">
        <v>28</v>
      </c>
    </row>
    <row r="1668" spans="1:61" ht="40.049999999999997" customHeight="1">
      <c r="A1668" s="120" t="s">
        <v>379</v>
      </c>
      <c r="B1668" s="121"/>
      <c r="C1668" s="121"/>
      <c r="D1668" s="121"/>
      <c r="E1668" s="121"/>
      <c r="F1668" s="121"/>
      <c r="G1668" s="121"/>
      <c r="H1668" s="121"/>
      <c r="I1668" s="122"/>
      <c r="J1668" s="27" t="s">
        <v>1279</v>
      </c>
      <c r="K1668" s="27"/>
      <c r="L1668" s="27"/>
      <c r="M1668" s="27"/>
      <c r="N1668" s="27"/>
      <c r="O1668" s="27"/>
      <c r="P1668" s="27"/>
      <c r="Q1668" s="27"/>
      <c r="R1668" s="27"/>
      <c r="S1668" s="27"/>
      <c r="T1668" s="27"/>
      <c r="U1668" s="27"/>
      <c r="V1668" s="27"/>
      <c r="W1668" s="27"/>
      <c r="X1668" s="27"/>
      <c r="Y1668" s="27"/>
      <c r="Z1668" s="27"/>
      <c r="AA1668" s="27"/>
      <c r="AB1668" s="27"/>
      <c r="AC1668" s="27"/>
      <c r="AD1668" s="27"/>
      <c r="AE1668" s="27"/>
      <c r="AF1668" s="27"/>
      <c r="AG1668" s="27"/>
      <c r="AH1668" s="27"/>
      <c r="AI1668" s="27"/>
      <c r="AJ1668" s="27"/>
      <c r="AK1668" s="27"/>
      <c r="AL1668" s="27"/>
      <c r="AM1668" s="27"/>
      <c r="BG1668" s="1" t="s">
        <v>377</v>
      </c>
      <c r="BH1668" s="1">
        <v>106</v>
      </c>
      <c r="BI1668" s="1" t="str">
        <f>"ITEM"&amp;BH1668&amp; BG1668 &amp;"="&amp; IF(TRIM($J1668)="","",$J1668)</f>
        <v>ITEM106#KBN4_1=住民票コード、氏名、氏名の振り仮名、生年月日、性別、住所、個人番号、異動事由、異動年月日
※住民票コードについては、行政手続における特定の個人を識別するための番号の利用等に関する法律の施行に伴う関係法律の整備等に関する法律（平成２５年５月３１日法律第２８号）第２２条第７項に基づく経過措置である。</v>
      </c>
    </row>
    <row r="1669" spans="1:61" ht="9.75" customHeight="1">
      <c r="A1669" s="123"/>
      <c r="B1669" s="124"/>
      <c r="C1669" s="124"/>
      <c r="D1669" s="124"/>
      <c r="E1669" s="124"/>
      <c r="F1669" s="124"/>
      <c r="G1669" s="124"/>
      <c r="H1669" s="124"/>
      <c r="I1669" s="125"/>
      <c r="J1669" s="27"/>
      <c r="K1669" s="27"/>
      <c r="L1669" s="27"/>
      <c r="M1669" s="27"/>
      <c r="N1669" s="27"/>
      <c r="O1669" s="27"/>
      <c r="P1669" s="27"/>
      <c r="Q1669" s="27"/>
      <c r="R1669" s="27"/>
      <c r="S1669" s="27"/>
      <c r="T1669" s="27"/>
      <c r="U1669" s="27"/>
      <c r="V1669" s="27"/>
      <c r="W1669" s="27"/>
      <c r="X1669" s="27"/>
      <c r="Y1669" s="27"/>
      <c r="Z1669" s="27"/>
      <c r="AA1669" s="27"/>
      <c r="AB1669" s="27"/>
      <c r="AC1669" s="27"/>
      <c r="AD1669" s="27"/>
      <c r="AE1669" s="27"/>
      <c r="AF1669" s="27"/>
      <c r="AG1669" s="27"/>
      <c r="AH1669" s="27"/>
      <c r="AI1669" s="27"/>
      <c r="AJ1669" s="27"/>
      <c r="AK1669" s="27"/>
      <c r="AL1669" s="27"/>
      <c r="AM1669" s="27"/>
    </row>
    <row r="1670" spans="1:61" ht="9.75" customHeight="1">
      <c r="A1670" s="120" t="s">
        <v>380</v>
      </c>
      <c r="B1670" s="121"/>
      <c r="C1670" s="121"/>
      <c r="D1670" s="121"/>
      <c r="E1670" s="121"/>
      <c r="F1670" s="121"/>
      <c r="G1670" s="121"/>
      <c r="H1670" s="121"/>
      <c r="I1670" s="122"/>
      <c r="J1670" s="158"/>
      <c r="K1670" s="154"/>
      <c r="L1670" s="154"/>
      <c r="M1670" s="154"/>
      <c r="N1670" s="154"/>
      <c r="O1670" s="154"/>
      <c r="P1670" s="154"/>
      <c r="Q1670" s="154"/>
      <c r="R1670" s="154"/>
      <c r="S1670" s="154"/>
      <c r="T1670" s="154"/>
      <c r="U1670" s="154"/>
      <c r="V1670" s="154" t="s">
        <v>36</v>
      </c>
      <c r="W1670" s="154"/>
      <c r="X1670" s="154"/>
      <c r="Y1670" s="154"/>
      <c r="Z1670" s="154"/>
      <c r="AA1670" s="154"/>
      <c r="AB1670" s="154"/>
      <c r="AC1670" s="154"/>
      <c r="AD1670" s="154"/>
      <c r="AE1670" s="154"/>
      <c r="AF1670" s="154"/>
      <c r="AG1670" s="154"/>
      <c r="AH1670" s="154"/>
      <c r="AI1670" s="154"/>
      <c r="AJ1670" s="154"/>
      <c r="AK1670" s="154"/>
      <c r="AL1670" s="154"/>
      <c r="AM1670" s="155"/>
      <c r="BE1670" s="1" t="str">
        <f ca="1">MID(CELL("address",$CB$2),2,2)</f>
        <v>CB</v>
      </c>
      <c r="BF1670" s="1">
        <f>IF(TRIM($K1672)="","",IF(ISERROR(MATCH($K1672,$CB$3:$CB$7,0)),"INPUT_ERROR",MATCH($K1672,$CB$3:$CB$7,0)))</f>
        <v>5</v>
      </c>
      <c r="BG1670" s="1" t="s">
        <v>377</v>
      </c>
      <c r="BH1670" s="1">
        <v>107</v>
      </c>
      <c r="BI1670" s="1" t="str">
        <f>"ITEM"&amp; BH1670&amp; BG1670 &amp;"="&amp; $BF1670</f>
        <v>ITEM107#KBN4_1=5</v>
      </c>
    </row>
    <row r="1671" spans="1:61" ht="9.75" customHeight="1">
      <c r="A1671" s="141"/>
      <c r="B1671" s="142"/>
      <c r="C1671" s="142"/>
      <c r="D1671" s="142"/>
      <c r="E1671" s="142"/>
      <c r="F1671" s="142"/>
      <c r="G1671" s="142"/>
      <c r="H1671" s="142"/>
      <c r="I1671" s="143"/>
      <c r="J1671" s="189"/>
      <c r="K1671" s="82"/>
      <c r="L1671" s="82"/>
      <c r="M1671" s="82"/>
      <c r="N1671" s="82"/>
      <c r="O1671" s="82"/>
      <c r="P1671" s="82"/>
      <c r="Q1671" s="82"/>
      <c r="R1671" s="82"/>
      <c r="S1671" s="82"/>
      <c r="T1671" s="82"/>
      <c r="U1671" s="82"/>
      <c r="V1671" s="82" t="s">
        <v>163</v>
      </c>
      <c r="W1671" s="82"/>
      <c r="X1671" s="82"/>
      <c r="Y1671" s="82"/>
      <c r="Z1671" s="82"/>
      <c r="AA1671" s="82"/>
      <c r="AB1671" s="82"/>
      <c r="AC1671" s="82"/>
      <c r="AD1671" s="82"/>
      <c r="AE1671" s="82"/>
      <c r="AF1671" s="82"/>
      <c r="AG1671" s="82"/>
      <c r="AH1671" s="82"/>
      <c r="AI1671" s="82"/>
      <c r="AJ1671" s="82"/>
      <c r="AK1671" s="82"/>
      <c r="AL1671" s="82"/>
      <c r="AM1671" s="138"/>
      <c r="BH1671" s="1" t="s">
        <v>28</v>
      </c>
    </row>
    <row r="1672" spans="1:61" ht="10.050000000000001" customHeight="1">
      <c r="A1672" s="141"/>
      <c r="B1672" s="142"/>
      <c r="C1672" s="142"/>
      <c r="D1672" s="142"/>
      <c r="E1672" s="142"/>
      <c r="F1672" s="142"/>
      <c r="G1672" s="142"/>
      <c r="H1672" s="142"/>
      <c r="I1672" s="143"/>
      <c r="J1672" s="144" t="s">
        <v>37</v>
      </c>
      <c r="K1672" s="145" t="s">
        <v>708</v>
      </c>
      <c r="L1672" s="145"/>
      <c r="M1672" s="145"/>
      <c r="N1672" s="145"/>
      <c r="O1672" s="145"/>
      <c r="P1672" s="145"/>
      <c r="Q1672" s="145"/>
      <c r="R1672" s="145"/>
      <c r="S1672" s="145"/>
      <c r="T1672" s="82" t="s">
        <v>38</v>
      </c>
      <c r="U1672" s="82"/>
      <c r="V1672" s="82" t="s">
        <v>253</v>
      </c>
      <c r="W1672" s="82"/>
      <c r="X1672" s="82"/>
      <c r="Y1672" s="82"/>
      <c r="Z1672" s="82"/>
      <c r="AA1672" s="82"/>
      <c r="AB1672" s="82"/>
      <c r="AC1672" s="82"/>
      <c r="AD1672" s="82"/>
      <c r="AE1672" s="82"/>
      <c r="AF1672" s="82"/>
      <c r="AG1672" s="82"/>
      <c r="AH1672" s="82"/>
      <c r="AI1672" s="82"/>
      <c r="AJ1672" s="82"/>
      <c r="AK1672" s="82"/>
      <c r="AL1672" s="82"/>
      <c r="AM1672" s="138"/>
      <c r="BH1672" s="1" t="s">
        <v>28</v>
      </c>
    </row>
    <row r="1673" spans="1:61" ht="9.75" customHeight="1">
      <c r="A1673" s="141"/>
      <c r="B1673" s="142"/>
      <c r="C1673" s="142"/>
      <c r="D1673" s="142"/>
      <c r="E1673" s="142"/>
      <c r="F1673" s="142"/>
      <c r="G1673" s="142"/>
      <c r="H1673" s="142"/>
      <c r="I1673" s="143"/>
      <c r="J1673" s="144"/>
      <c r="K1673" s="145"/>
      <c r="L1673" s="145"/>
      <c r="M1673" s="145"/>
      <c r="N1673" s="145"/>
      <c r="O1673" s="145"/>
      <c r="P1673" s="145"/>
      <c r="Q1673" s="145"/>
      <c r="R1673" s="145"/>
      <c r="S1673" s="145"/>
      <c r="T1673" s="82"/>
      <c r="U1673" s="82"/>
      <c r="V1673" s="82" t="s">
        <v>327</v>
      </c>
      <c r="W1673" s="82"/>
      <c r="X1673" s="82"/>
      <c r="Y1673" s="82"/>
      <c r="Z1673" s="82"/>
      <c r="AA1673" s="82"/>
      <c r="AB1673" s="82"/>
      <c r="AC1673" s="82"/>
      <c r="AD1673" s="82"/>
      <c r="AE1673" s="82"/>
      <c r="AF1673" s="82"/>
      <c r="AG1673" s="82"/>
      <c r="AH1673" s="82"/>
      <c r="AI1673" s="82"/>
      <c r="AJ1673" s="82"/>
      <c r="AK1673" s="82"/>
      <c r="AL1673" s="82"/>
      <c r="AM1673" s="138"/>
      <c r="BH1673" s="1" t="s">
        <v>28</v>
      </c>
    </row>
    <row r="1674" spans="1:61" ht="9.75" customHeight="1">
      <c r="A1674" s="141"/>
      <c r="B1674" s="142"/>
      <c r="C1674" s="142"/>
      <c r="D1674" s="142"/>
      <c r="E1674" s="142"/>
      <c r="F1674" s="142"/>
      <c r="G1674" s="142"/>
      <c r="H1674" s="142"/>
      <c r="I1674" s="143"/>
      <c r="J1674" s="189"/>
      <c r="K1674" s="82"/>
      <c r="L1674" s="82"/>
      <c r="M1674" s="82"/>
      <c r="N1674" s="82"/>
      <c r="O1674" s="82"/>
      <c r="P1674" s="82"/>
      <c r="Q1674" s="82"/>
      <c r="R1674" s="82"/>
      <c r="S1674" s="82"/>
      <c r="T1674" s="82"/>
      <c r="U1674" s="82"/>
      <c r="V1674" s="82" t="s">
        <v>166</v>
      </c>
      <c r="W1674" s="82"/>
      <c r="X1674" s="82"/>
      <c r="Y1674" s="82"/>
      <c r="Z1674" s="82"/>
      <c r="AA1674" s="82"/>
      <c r="AB1674" s="82"/>
      <c r="AC1674" s="82"/>
      <c r="AD1674" s="82"/>
      <c r="AE1674" s="82"/>
      <c r="AF1674" s="82"/>
      <c r="AG1674" s="82"/>
      <c r="AH1674" s="82"/>
      <c r="AI1674" s="82"/>
      <c r="AJ1674" s="82"/>
      <c r="AK1674" s="82"/>
      <c r="AL1674" s="82"/>
      <c r="AM1674" s="138"/>
      <c r="BH1674" s="1" t="s">
        <v>28</v>
      </c>
    </row>
    <row r="1675" spans="1:61" ht="9.75" customHeight="1">
      <c r="A1675" s="141"/>
      <c r="B1675" s="142"/>
      <c r="C1675" s="142"/>
      <c r="D1675" s="142"/>
      <c r="E1675" s="142"/>
      <c r="F1675" s="142"/>
      <c r="G1675" s="142"/>
      <c r="H1675" s="142"/>
      <c r="I1675" s="143"/>
      <c r="J1675" s="157"/>
      <c r="K1675" s="98"/>
      <c r="L1675" s="98"/>
      <c r="M1675" s="98"/>
      <c r="N1675" s="98"/>
      <c r="O1675" s="98"/>
      <c r="P1675" s="98"/>
      <c r="Q1675" s="98"/>
      <c r="R1675" s="98"/>
      <c r="S1675" s="98"/>
      <c r="T1675" s="98"/>
      <c r="U1675" s="98"/>
      <c r="V1675" s="98" t="s">
        <v>256</v>
      </c>
      <c r="W1675" s="98"/>
      <c r="X1675" s="98"/>
      <c r="Y1675" s="98"/>
      <c r="Z1675" s="98"/>
      <c r="AA1675" s="98"/>
      <c r="AB1675" s="98"/>
      <c r="AC1675" s="98"/>
      <c r="AD1675" s="98"/>
      <c r="AE1675" s="98"/>
      <c r="AF1675" s="98"/>
      <c r="AG1675" s="98"/>
      <c r="AH1675" s="98"/>
      <c r="AI1675" s="98"/>
      <c r="AJ1675" s="98"/>
      <c r="AK1675" s="98"/>
      <c r="AL1675" s="98"/>
      <c r="AM1675" s="156"/>
      <c r="BH1675" s="1" t="s">
        <v>28</v>
      </c>
    </row>
    <row r="1676" spans="1:61" ht="10.050000000000001" customHeight="1">
      <c r="A1676" s="120" t="s">
        <v>381</v>
      </c>
      <c r="B1676" s="121"/>
      <c r="C1676" s="121"/>
      <c r="D1676" s="121"/>
      <c r="E1676" s="121"/>
      <c r="F1676" s="121"/>
      <c r="G1676" s="121"/>
      <c r="H1676" s="121"/>
      <c r="I1676" s="122"/>
      <c r="J1676" s="136" t="s">
        <v>729</v>
      </c>
      <c r="K1676" s="126"/>
      <c r="L1676" s="126"/>
      <c r="M1676" s="126"/>
      <c r="N1676" s="126"/>
      <c r="O1676" s="126"/>
      <c r="P1676" s="126"/>
      <c r="Q1676" s="126"/>
      <c r="R1676" s="126"/>
      <c r="S1676" s="126"/>
      <c r="T1676" s="126"/>
      <c r="U1676" s="126"/>
      <c r="V1676" s="126"/>
      <c r="W1676" s="126"/>
      <c r="X1676" s="126"/>
      <c r="Y1676" s="126"/>
      <c r="Z1676" s="126"/>
      <c r="AA1676" s="126"/>
      <c r="AB1676" s="126"/>
      <c r="AC1676" s="126"/>
      <c r="AD1676" s="126"/>
      <c r="AE1676" s="126"/>
      <c r="AF1676" s="126"/>
      <c r="AG1676" s="126"/>
      <c r="AH1676" s="126"/>
      <c r="AI1676" s="126"/>
      <c r="AJ1676" s="126"/>
      <c r="AK1676" s="126"/>
      <c r="AL1676" s="126"/>
      <c r="AM1676" s="127"/>
      <c r="BG1676" s="1" t="s">
        <v>377</v>
      </c>
      <c r="BH1676" s="1">
        <v>108</v>
      </c>
      <c r="BI1676" s="1" t="str">
        <f>"ITEM"&amp;BH1676&amp; BG1676 &amp;"="&amp; IF(TRIM($J1676)="","",$J1676)</f>
        <v>ITEM108#KBN4_1=「２．③対象となる本人の範囲」と同上</v>
      </c>
    </row>
    <row r="1677" spans="1:61" ht="9.75" customHeight="1">
      <c r="A1677" s="141"/>
      <c r="B1677" s="142"/>
      <c r="C1677" s="142"/>
      <c r="D1677" s="142"/>
      <c r="E1677" s="142"/>
      <c r="F1677" s="142"/>
      <c r="G1677" s="142"/>
      <c r="H1677" s="142"/>
      <c r="I1677" s="143"/>
      <c r="J1677" s="150"/>
      <c r="K1677" s="151"/>
      <c r="L1677" s="151"/>
      <c r="M1677" s="151"/>
      <c r="N1677" s="151"/>
      <c r="O1677" s="151"/>
      <c r="P1677" s="151"/>
      <c r="Q1677" s="151"/>
      <c r="R1677" s="151"/>
      <c r="S1677" s="151"/>
      <c r="T1677" s="151"/>
      <c r="U1677" s="151"/>
      <c r="V1677" s="151"/>
      <c r="W1677" s="151"/>
      <c r="X1677" s="151"/>
      <c r="Y1677" s="151"/>
      <c r="Z1677" s="151"/>
      <c r="AA1677" s="151"/>
      <c r="AB1677" s="151"/>
      <c r="AC1677" s="151"/>
      <c r="AD1677" s="151"/>
      <c r="AE1677" s="151"/>
      <c r="AF1677" s="151"/>
      <c r="AG1677" s="151"/>
      <c r="AH1677" s="151"/>
      <c r="AI1677" s="151"/>
      <c r="AJ1677" s="151"/>
      <c r="AK1677" s="151"/>
      <c r="AL1677" s="151"/>
      <c r="AM1677" s="152"/>
    </row>
    <row r="1678" spans="1:61" ht="9.75" customHeight="1">
      <c r="A1678" s="123"/>
      <c r="B1678" s="124"/>
      <c r="C1678" s="124"/>
      <c r="D1678" s="124"/>
      <c r="E1678" s="124"/>
      <c r="F1678" s="124"/>
      <c r="G1678" s="124"/>
      <c r="H1678" s="124"/>
      <c r="I1678" s="125"/>
      <c r="J1678" s="150"/>
      <c r="K1678" s="151"/>
      <c r="L1678" s="151"/>
      <c r="M1678" s="151"/>
      <c r="N1678" s="151"/>
      <c r="O1678" s="151"/>
      <c r="P1678" s="151"/>
      <c r="Q1678" s="151"/>
      <c r="R1678" s="151"/>
      <c r="S1678" s="151"/>
      <c r="T1678" s="151"/>
      <c r="U1678" s="151"/>
      <c r="V1678" s="151"/>
      <c r="W1678" s="151"/>
      <c r="X1678" s="151"/>
      <c r="Y1678" s="151"/>
      <c r="Z1678" s="151"/>
      <c r="AA1678" s="151"/>
      <c r="AB1678" s="151"/>
      <c r="AC1678" s="151"/>
      <c r="AD1678" s="151"/>
      <c r="AE1678" s="151"/>
      <c r="AF1678" s="151"/>
      <c r="AG1678" s="151"/>
      <c r="AH1678" s="151"/>
      <c r="AI1678" s="151"/>
      <c r="AJ1678" s="151"/>
      <c r="AK1678" s="151"/>
      <c r="AL1678" s="151"/>
      <c r="AM1678" s="152"/>
    </row>
    <row r="1679" spans="1:61" ht="10.050000000000001" customHeight="1">
      <c r="A1679" s="120" t="s">
        <v>382</v>
      </c>
      <c r="B1679" s="121"/>
      <c r="C1679" s="121"/>
      <c r="D1679" s="121"/>
      <c r="E1679" s="121"/>
      <c r="F1679" s="121"/>
      <c r="G1679" s="121"/>
      <c r="H1679" s="121"/>
      <c r="I1679" s="121"/>
      <c r="J1679" s="216" t="s">
        <v>37</v>
      </c>
      <c r="K1679" s="217"/>
      <c r="L1679" s="154" t="s">
        <v>54</v>
      </c>
      <c r="M1679" s="154"/>
      <c r="N1679" s="154"/>
      <c r="O1679" s="154"/>
      <c r="P1679" s="154"/>
      <c r="Q1679" s="154"/>
      <c r="R1679" s="154"/>
      <c r="S1679" s="154"/>
      <c r="T1679" s="154"/>
      <c r="U1679" s="154"/>
      <c r="V1679" s="154"/>
      <c r="W1679" s="154"/>
      <c r="X1679" s="221" t="s">
        <v>37</v>
      </c>
      <c r="Y1679" s="217" t="s">
        <v>712</v>
      </c>
      <c r="Z1679" s="154" t="s">
        <v>330</v>
      </c>
      <c r="AA1679" s="154"/>
      <c r="AB1679" s="154"/>
      <c r="AC1679" s="154"/>
      <c r="AD1679" s="154"/>
      <c r="AE1679" s="154"/>
      <c r="AF1679" s="154"/>
      <c r="AG1679" s="154"/>
      <c r="AH1679" s="154"/>
      <c r="AI1679" s="154"/>
      <c r="AJ1679" s="154"/>
      <c r="AK1679" s="154"/>
      <c r="AL1679" s="154"/>
      <c r="AM1679" s="155"/>
      <c r="BF1679" s="1" t="b">
        <f>IF($K1679="○",TRUE,IF($K1679="",FALSE,"INPUT_ERROR"))</f>
        <v>0</v>
      </c>
      <c r="BG1679" s="1" t="s">
        <v>377</v>
      </c>
      <c r="BH1679" s="1">
        <v>109</v>
      </c>
      <c r="BI1679" s="1" t="str">
        <f t="shared" ref="BI1679:BI1685" si="42">"ITEM"&amp; BH1679&amp; BG1679 &amp;"="&amp; $BF1679</f>
        <v>ITEM109#KBN4_1=FALSE</v>
      </c>
    </row>
    <row r="1680" spans="1:61" ht="9.75" customHeight="1">
      <c r="A1680" s="141"/>
      <c r="B1680" s="142"/>
      <c r="C1680" s="142"/>
      <c r="D1680" s="142"/>
      <c r="E1680" s="142"/>
      <c r="F1680" s="142"/>
      <c r="G1680" s="142"/>
      <c r="H1680" s="142"/>
      <c r="I1680" s="142"/>
      <c r="J1680" s="144"/>
      <c r="K1680" s="159"/>
      <c r="L1680" s="82"/>
      <c r="M1680" s="82"/>
      <c r="N1680" s="82"/>
      <c r="O1680" s="82"/>
      <c r="P1680" s="82"/>
      <c r="Q1680" s="82"/>
      <c r="R1680" s="82"/>
      <c r="S1680" s="82"/>
      <c r="T1680" s="82"/>
      <c r="U1680" s="82"/>
      <c r="V1680" s="82"/>
      <c r="W1680" s="82"/>
      <c r="X1680" s="160"/>
      <c r="Y1680" s="159"/>
      <c r="Z1680" s="82"/>
      <c r="AA1680" s="82"/>
      <c r="AB1680" s="82"/>
      <c r="AC1680" s="82"/>
      <c r="AD1680" s="82"/>
      <c r="AE1680" s="82"/>
      <c r="AF1680" s="82"/>
      <c r="AG1680" s="82"/>
      <c r="AH1680" s="82"/>
      <c r="AI1680" s="82"/>
      <c r="AJ1680" s="82"/>
      <c r="AK1680" s="82"/>
      <c r="AL1680" s="82"/>
      <c r="AM1680" s="138"/>
      <c r="BF1680" s="1" t="b">
        <f>IF($Y1679="○",TRUE,IF($Y1679="",FALSE,"INPUT_ERROR"))</f>
        <v>1</v>
      </c>
      <c r="BG1680" s="1" t="s">
        <v>377</v>
      </c>
      <c r="BH1680" s="1">
        <v>110</v>
      </c>
      <c r="BI1680" s="1" t="str">
        <f t="shared" si="42"/>
        <v>ITEM110#KBN4_1=TRUE</v>
      </c>
    </row>
    <row r="1681" spans="1:61" ht="10.050000000000001" customHeight="1">
      <c r="A1681" s="141"/>
      <c r="B1681" s="142"/>
      <c r="C1681" s="142"/>
      <c r="D1681" s="142"/>
      <c r="E1681" s="142"/>
      <c r="F1681" s="142"/>
      <c r="G1681" s="142"/>
      <c r="H1681" s="142"/>
      <c r="I1681" s="142"/>
      <c r="J1681" s="144" t="s">
        <v>37</v>
      </c>
      <c r="K1681" s="159"/>
      <c r="L1681" s="82" t="s">
        <v>331</v>
      </c>
      <c r="M1681" s="82"/>
      <c r="N1681" s="82"/>
      <c r="O1681" s="82"/>
      <c r="P1681" s="82"/>
      <c r="Q1681" s="82"/>
      <c r="R1681" s="82"/>
      <c r="S1681" s="82"/>
      <c r="T1681" s="82"/>
      <c r="U1681" s="82"/>
      <c r="V1681" s="82"/>
      <c r="W1681" s="82"/>
      <c r="X1681" s="160" t="s">
        <v>37</v>
      </c>
      <c r="Y1681" s="159" t="s">
        <v>712</v>
      </c>
      <c r="Z1681" s="82" t="s">
        <v>264</v>
      </c>
      <c r="AA1681" s="82"/>
      <c r="AB1681" s="82"/>
      <c r="AC1681" s="82"/>
      <c r="AD1681" s="82"/>
      <c r="AE1681" s="82"/>
      <c r="AF1681" s="82"/>
      <c r="AG1681" s="82"/>
      <c r="AH1681" s="82"/>
      <c r="AI1681" s="82"/>
      <c r="AJ1681" s="82"/>
      <c r="AK1681" s="82"/>
      <c r="AL1681" s="82"/>
      <c r="AM1681" s="138"/>
      <c r="BF1681" s="1" t="b">
        <f>IF($K1681="○",TRUE,IF($K1681="",FALSE,"INPUT_ERROR"))</f>
        <v>0</v>
      </c>
      <c r="BG1681" s="1" t="s">
        <v>377</v>
      </c>
      <c r="BH1681" s="1">
        <v>111</v>
      </c>
      <c r="BI1681" s="1" t="str">
        <f t="shared" si="42"/>
        <v>ITEM111#KBN4_1=FALSE</v>
      </c>
    </row>
    <row r="1682" spans="1:61" ht="9.75" customHeight="1">
      <c r="A1682" s="141"/>
      <c r="B1682" s="142"/>
      <c r="C1682" s="142"/>
      <c r="D1682" s="142"/>
      <c r="E1682" s="142"/>
      <c r="F1682" s="142"/>
      <c r="G1682" s="142"/>
      <c r="H1682" s="142"/>
      <c r="I1682" s="142"/>
      <c r="J1682" s="144"/>
      <c r="K1682" s="159"/>
      <c r="L1682" s="82"/>
      <c r="M1682" s="82"/>
      <c r="N1682" s="82"/>
      <c r="O1682" s="82"/>
      <c r="P1682" s="82"/>
      <c r="Q1682" s="82"/>
      <c r="R1682" s="82"/>
      <c r="S1682" s="82"/>
      <c r="T1682" s="82"/>
      <c r="U1682" s="82"/>
      <c r="V1682" s="82"/>
      <c r="W1682" s="82"/>
      <c r="X1682" s="160"/>
      <c r="Y1682" s="159"/>
      <c r="Z1682" s="82"/>
      <c r="AA1682" s="82"/>
      <c r="AB1682" s="82"/>
      <c r="AC1682" s="82"/>
      <c r="AD1682" s="82"/>
      <c r="AE1682" s="82"/>
      <c r="AF1682" s="82"/>
      <c r="AG1682" s="82"/>
      <c r="AH1682" s="82"/>
      <c r="AI1682" s="82"/>
      <c r="AJ1682" s="82"/>
      <c r="AK1682" s="82"/>
      <c r="AL1682" s="82"/>
      <c r="AM1682" s="138"/>
      <c r="BF1682" s="1" t="b">
        <f>IF($Y1681="○",TRUE,IF($Y1681="",FALSE,"INPUT_ERROR"))</f>
        <v>1</v>
      </c>
      <c r="BG1682" s="1" t="s">
        <v>377</v>
      </c>
      <c r="BH1682" s="1">
        <v>112</v>
      </c>
      <c r="BI1682" s="1" t="str">
        <f t="shared" si="42"/>
        <v>ITEM112#KBN4_1=TRUE</v>
      </c>
    </row>
    <row r="1683" spans="1:61" ht="10.050000000000001" customHeight="1">
      <c r="A1683" s="141"/>
      <c r="B1683" s="142"/>
      <c r="C1683" s="142"/>
      <c r="D1683" s="142"/>
      <c r="E1683" s="142"/>
      <c r="F1683" s="142"/>
      <c r="G1683" s="142"/>
      <c r="H1683" s="142"/>
      <c r="I1683" s="142"/>
      <c r="J1683" s="144" t="s">
        <v>37</v>
      </c>
      <c r="K1683" s="159" t="s">
        <v>712</v>
      </c>
      <c r="L1683" s="82" t="s">
        <v>214</v>
      </c>
      <c r="M1683" s="82"/>
      <c r="N1683" s="82"/>
      <c r="O1683" s="82"/>
      <c r="P1683" s="82"/>
      <c r="Q1683" s="82"/>
      <c r="R1683" s="82"/>
      <c r="S1683" s="82"/>
      <c r="T1683" s="82"/>
      <c r="U1683" s="82"/>
      <c r="V1683" s="82"/>
      <c r="W1683" s="82"/>
      <c r="X1683" s="160" t="s">
        <v>37</v>
      </c>
      <c r="Y1683" s="159"/>
      <c r="Z1683" s="82" t="s">
        <v>332</v>
      </c>
      <c r="AA1683" s="82"/>
      <c r="AB1683" s="82"/>
      <c r="AC1683" s="82"/>
      <c r="AD1683" s="82"/>
      <c r="AE1683" s="82"/>
      <c r="AF1683" s="82"/>
      <c r="AG1683" s="82"/>
      <c r="AH1683" s="82"/>
      <c r="AI1683" s="82"/>
      <c r="AJ1683" s="82"/>
      <c r="AK1683" s="82"/>
      <c r="AL1683" s="82"/>
      <c r="AM1683" s="138"/>
      <c r="BF1683" s="1" t="b">
        <f>IF($K1683="○",TRUE,IF($K1683="",FALSE,"INPUT_ERROR"))</f>
        <v>1</v>
      </c>
      <c r="BG1683" s="1" t="s">
        <v>377</v>
      </c>
      <c r="BH1683" s="1">
        <v>113</v>
      </c>
      <c r="BI1683" s="1" t="str">
        <f t="shared" si="42"/>
        <v>ITEM113#KBN4_1=TRUE</v>
      </c>
    </row>
    <row r="1684" spans="1:61" ht="9.75" customHeight="1">
      <c r="A1684" s="141"/>
      <c r="B1684" s="142"/>
      <c r="C1684" s="142"/>
      <c r="D1684" s="142"/>
      <c r="E1684" s="142"/>
      <c r="F1684" s="142"/>
      <c r="G1684" s="142"/>
      <c r="H1684" s="142"/>
      <c r="I1684" s="142"/>
      <c r="J1684" s="144"/>
      <c r="K1684" s="159"/>
      <c r="L1684" s="82"/>
      <c r="M1684" s="82"/>
      <c r="N1684" s="82"/>
      <c r="O1684" s="82"/>
      <c r="P1684" s="82"/>
      <c r="Q1684" s="82"/>
      <c r="R1684" s="82"/>
      <c r="S1684" s="82"/>
      <c r="T1684" s="82"/>
      <c r="U1684" s="82"/>
      <c r="V1684" s="82"/>
      <c r="W1684" s="82"/>
      <c r="X1684" s="160"/>
      <c r="Y1684" s="159"/>
      <c r="Z1684" s="82"/>
      <c r="AA1684" s="82"/>
      <c r="AB1684" s="82"/>
      <c r="AC1684" s="82"/>
      <c r="AD1684" s="82"/>
      <c r="AE1684" s="82"/>
      <c r="AF1684" s="82"/>
      <c r="AG1684" s="82"/>
      <c r="AH1684" s="82"/>
      <c r="AI1684" s="82"/>
      <c r="AJ1684" s="82"/>
      <c r="AK1684" s="82"/>
      <c r="AL1684" s="82"/>
      <c r="AM1684" s="138"/>
      <c r="BF1684" s="1" t="b">
        <f>IF($Y1683="○",TRUE,IF($Y1683="",FALSE,"INPUT_ERROR"))</f>
        <v>0</v>
      </c>
      <c r="BG1684" s="1" t="s">
        <v>377</v>
      </c>
      <c r="BH1684" s="1">
        <v>114</v>
      </c>
      <c r="BI1684" s="1" t="str">
        <f t="shared" si="42"/>
        <v>ITEM114#KBN4_1=FALSE</v>
      </c>
    </row>
    <row r="1685" spans="1:61" ht="10.050000000000001" customHeight="1">
      <c r="A1685" s="141"/>
      <c r="B1685" s="142"/>
      <c r="C1685" s="142"/>
      <c r="D1685" s="142"/>
      <c r="E1685" s="142"/>
      <c r="F1685" s="142"/>
      <c r="G1685" s="142"/>
      <c r="H1685" s="142"/>
      <c r="I1685" s="142"/>
      <c r="J1685" s="144" t="s">
        <v>37</v>
      </c>
      <c r="K1685" s="159" t="s">
        <v>712</v>
      </c>
      <c r="L1685" s="82" t="s">
        <v>59</v>
      </c>
      <c r="M1685" s="82"/>
      <c r="N1685" s="82"/>
      <c r="O1685" s="160" t="s">
        <v>60</v>
      </c>
      <c r="P1685" s="151" t="s">
        <v>738</v>
      </c>
      <c r="Q1685" s="151"/>
      <c r="R1685" s="151"/>
      <c r="S1685" s="151"/>
      <c r="T1685" s="151"/>
      <c r="U1685" s="151"/>
      <c r="V1685" s="151"/>
      <c r="W1685" s="151"/>
      <c r="X1685" s="151"/>
      <c r="Y1685" s="151"/>
      <c r="Z1685" s="151"/>
      <c r="AA1685" s="151"/>
      <c r="AB1685" s="151"/>
      <c r="AC1685" s="151"/>
      <c r="AD1685" s="151"/>
      <c r="AE1685" s="151"/>
      <c r="AF1685" s="151"/>
      <c r="AG1685" s="151"/>
      <c r="AH1685" s="151"/>
      <c r="AI1685" s="151"/>
      <c r="AJ1685" s="151"/>
      <c r="AK1685" s="151"/>
      <c r="AL1685" s="82" t="s">
        <v>198</v>
      </c>
      <c r="AM1685" s="138"/>
      <c r="BF1685" s="1" t="b">
        <f>IF($K1685="○",TRUE,IF($K1685="",FALSE,"INPUT_ERROR"))</f>
        <v>1</v>
      </c>
      <c r="BG1685" s="1" t="s">
        <v>377</v>
      </c>
      <c r="BH1685" s="1">
        <v>115</v>
      </c>
      <c r="BI1685" s="1" t="str">
        <f t="shared" si="42"/>
        <v>ITEM115#KBN4_1=TRUE</v>
      </c>
    </row>
    <row r="1686" spans="1:61" ht="9.75" customHeight="1">
      <c r="A1686" s="141"/>
      <c r="B1686" s="142"/>
      <c r="C1686" s="142"/>
      <c r="D1686" s="142"/>
      <c r="E1686" s="142"/>
      <c r="F1686" s="142"/>
      <c r="G1686" s="142"/>
      <c r="H1686" s="142"/>
      <c r="I1686" s="142"/>
      <c r="J1686" s="161"/>
      <c r="K1686" s="162"/>
      <c r="L1686" s="98"/>
      <c r="M1686" s="98"/>
      <c r="N1686" s="98"/>
      <c r="O1686" s="163"/>
      <c r="P1686" s="128"/>
      <c r="Q1686" s="128"/>
      <c r="R1686" s="128"/>
      <c r="S1686" s="128"/>
      <c r="T1686" s="128"/>
      <c r="U1686" s="128"/>
      <c r="V1686" s="128"/>
      <c r="W1686" s="128"/>
      <c r="X1686" s="128"/>
      <c r="Y1686" s="128"/>
      <c r="Z1686" s="128"/>
      <c r="AA1686" s="128"/>
      <c r="AB1686" s="128"/>
      <c r="AC1686" s="128"/>
      <c r="AD1686" s="128"/>
      <c r="AE1686" s="128"/>
      <c r="AF1686" s="128"/>
      <c r="AG1686" s="128"/>
      <c r="AH1686" s="128"/>
      <c r="AI1686" s="128"/>
      <c r="AJ1686" s="128"/>
      <c r="AK1686" s="128"/>
      <c r="AL1686" s="98"/>
      <c r="AM1686" s="156"/>
      <c r="BG1686" s="1" t="s">
        <v>377</v>
      </c>
      <c r="BH1686" s="1">
        <v>116</v>
      </c>
      <c r="BI1686" s="1" t="str">
        <f>"ITEM"&amp;BH1686&amp; BG1686 &amp;"="&amp;IF(TRIM($P1685)="","",$P1685)</f>
        <v>ITEM116#KBN4_1=住民基本台帳ネットワークシステム</v>
      </c>
    </row>
    <row r="1687" spans="1:61" ht="10.050000000000001" customHeight="1">
      <c r="A1687" s="120" t="s">
        <v>333</v>
      </c>
      <c r="B1687" s="121"/>
      <c r="C1687" s="121"/>
      <c r="D1687" s="121"/>
      <c r="E1687" s="121"/>
      <c r="F1687" s="121"/>
      <c r="G1687" s="121"/>
      <c r="H1687" s="121"/>
      <c r="I1687" s="122"/>
      <c r="J1687" s="260" t="s">
        <v>755</v>
      </c>
      <c r="K1687" s="260"/>
      <c r="L1687" s="260"/>
      <c r="M1687" s="260"/>
      <c r="N1687" s="260"/>
      <c r="O1687" s="260"/>
      <c r="P1687" s="260"/>
      <c r="Q1687" s="260"/>
      <c r="R1687" s="260"/>
      <c r="S1687" s="260"/>
      <c r="T1687" s="260"/>
      <c r="U1687" s="260"/>
      <c r="V1687" s="260"/>
      <c r="W1687" s="260"/>
      <c r="X1687" s="260"/>
      <c r="Y1687" s="260"/>
      <c r="Z1687" s="260"/>
      <c r="AA1687" s="260"/>
      <c r="AB1687" s="260"/>
      <c r="AC1687" s="260"/>
      <c r="AD1687" s="260"/>
      <c r="AE1687" s="260"/>
      <c r="AF1687" s="260"/>
      <c r="AG1687" s="260"/>
      <c r="AH1687" s="260"/>
      <c r="AI1687" s="260"/>
      <c r="AJ1687" s="260"/>
      <c r="AK1687" s="260"/>
      <c r="AL1687" s="260"/>
      <c r="AM1687" s="260"/>
      <c r="BG1687" s="1" t="s">
        <v>377</v>
      </c>
      <c r="BH1687" s="1">
        <v>117</v>
      </c>
      <c r="BI1687" s="1" t="str">
        <f>"ITEM"&amp;BH1687&amp; BG1687 &amp;"="&amp; IF(TRIM($J1687)="","",$J1687)</f>
        <v>ITEM117#KBN4_1=大阪府の知事部局の他の部署から検索要求があった都度、随時。</v>
      </c>
    </row>
    <row r="1688" spans="1:61" ht="9.75" customHeight="1">
      <c r="A1688" s="141"/>
      <c r="B1688" s="142"/>
      <c r="C1688" s="142"/>
      <c r="D1688" s="142"/>
      <c r="E1688" s="142"/>
      <c r="F1688" s="142"/>
      <c r="G1688" s="142"/>
      <c r="H1688" s="142"/>
      <c r="I1688" s="143"/>
      <c r="J1688" s="27"/>
      <c r="K1688" s="27"/>
      <c r="L1688" s="27"/>
      <c r="M1688" s="27"/>
      <c r="N1688" s="27"/>
      <c r="O1688" s="27"/>
      <c r="P1688" s="27"/>
      <c r="Q1688" s="27"/>
      <c r="R1688" s="27"/>
      <c r="S1688" s="27"/>
      <c r="T1688" s="27"/>
      <c r="U1688" s="27"/>
      <c r="V1688" s="27"/>
      <c r="W1688" s="27"/>
      <c r="X1688" s="27"/>
      <c r="Y1688" s="27"/>
      <c r="Z1688" s="27"/>
      <c r="AA1688" s="27"/>
      <c r="AB1688" s="27"/>
      <c r="AC1688" s="27"/>
      <c r="AD1688" s="27"/>
      <c r="AE1688" s="27"/>
      <c r="AF1688" s="27"/>
      <c r="AG1688" s="27"/>
      <c r="AH1688" s="27"/>
      <c r="AI1688" s="27"/>
      <c r="AJ1688" s="27"/>
      <c r="AK1688" s="27"/>
      <c r="AL1688" s="27"/>
      <c r="AM1688" s="27"/>
      <c r="BH1688" s="1" t="s">
        <v>28</v>
      </c>
    </row>
    <row r="1689" spans="1:61" ht="9.75" customHeight="1">
      <c r="A1689" s="123"/>
      <c r="B1689" s="124"/>
      <c r="C1689" s="124"/>
      <c r="D1689" s="124"/>
      <c r="E1689" s="124"/>
      <c r="F1689" s="124"/>
      <c r="G1689" s="124"/>
      <c r="H1689" s="124"/>
      <c r="I1689" s="125"/>
      <c r="J1689" s="27"/>
      <c r="K1689" s="27"/>
      <c r="L1689" s="27"/>
      <c r="M1689" s="27"/>
      <c r="N1689" s="27"/>
      <c r="O1689" s="27"/>
      <c r="P1689" s="27"/>
      <c r="Q1689" s="27"/>
      <c r="R1689" s="27"/>
      <c r="S1689" s="27"/>
      <c r="T1689" s="27"/>
      <c r="U1689" s="27"/>
      <c r="V1689" s="27"/>
      <c r="W1689" s="27"/>
      <c r="X1689" s="27"/>
      <c r="Y1689" s="27"/>
      <c r="Z1689" s="27"/>
      <c r="AA1689" s="27"/>
      <c r="AB1689" s="27"/>
      <c r="AC1689" s="27"/>
      <c r="AD1689" s="27"/>
      <c r="AE1689" s="27"/>
      <c r="AF1689" s="27"/>
      <c r="AG1689" s="27"/>
      <c r="AH1689" s="27"/>
      <c r="AI1689" s="27"/>
      <c r="AJ1689" s="27"/>
      <c r="AK1689" s="27"/>
      <c r="AL1689" s="27"/>
      <c r="AM1689" s="27"/>
      <c r="BH1689" s="1" t="s">
        <v>28</v>
      </c>
    </row>
    <row r="1690" spans="1:61" ht="9.75" customHeight="1">
      <c r="A1690" s="170" t="s">
        <v>383</v>
      </c>
      <c r="B1690" s="171"/>
      <c r="C1690" s="171"/>
      <c r="D1690" s="171"/>
      <c r="E1690" s="171"/>
      <c r="F1690" s="171"/>
      <c r="G1690" s="171"/>
      <c r="H1690" s="171"/>
      <c r="I1690" s="171"/>
      <c r="J1690" s="171"/>
      <c r="K1690" s="171"/>
      <c r="L1690" s="171"/>
      <c r="M1690" s="171"/>
      <c r="N1690" s="171"/>
      <c r="O1690" s="171"/>
      <c r="P1690" s="171"/>
      <c r="Q1690" s="171"/>
      <c r="R1690" s="171"/>
      <c r="S1690" s="171"/>
      <c r="T1690" s="171"/>
      <c r="U1690" s="171"/>
      <c r="V1690" s="171"/>
      <c r="W1690" s="171"/>
      <c r="X1690" s="171"/>
      <c r="Y1690" s="171"/>
      <c r="Z1690" s="171"/>
      <c r="AA1690" s="171"/>
      <c r="AB1690" s="171"/>
      <c r="AC1690" s="171"/>
      <c r="AD1690" s="171"/>
      <c r="AE1690" s="171"/>
      <c r="AF1690" s="171"/>
      <c r="AG1690" s="171"/>
      <c r="AH1690" s="171"/>
      <c r="AI1690" s="171"/>
      <c r="AJ1690" s="171"/>
      <c r="AK1690" s="171"/>
      <c r="AL1690" s="171"/>
      <c r="AM1690" s="172"/>
    </row>
    <row r="1691" spans="1:61" ht="9.75" customHeight="1">
      <c r="A1691" s="176"/>
      <c r="B1691" s="177"/>
      <c r="C1691" s="177"/>
      <c r="D1691" s="177"/>
      <c r="E1691" s="177"/>
      <c r="F1691" s="177"/>
      <c r="G1691" s="177"/>
      <c r="H1691" s="177"/>
      <c r="I1691" s="177"/>
      <c r="J1691" s="177"/>
      <c r="K1691" s="177"/>
      <c r="L1691" s="177"/>
      <c r="M1691" s="177"/>
      <c r="N1691" s="177"/>
      <c r="O1691" s="177"/>
      <c r="P1691" s="177"/>
      <c r="Q1691" s="177"/>
      <c r="R1691" s="177"/>
      <c r="S1691" s="177"/>
      <c r="T1691" s="177"/>
      <c r="U1691" s="177"/>
      <c r="V1691" s="177"/>
      <c r="W1691" s="177"/>
      <c r="X1691" s="177"/>
      <c r="Y1691" s="177"/>
      <c r="Z1691" s="177"/>
      <c r="AA1691" s="177"/>
      <c r="AB1691" s="177"/>
      <c r="AC1691" s="177"/>
      <c r="AD1691" s="177"/>
      <c r="AE1691" s="177"/>
      <c r="AF1691" s="177"/>
      <c r="AG1691" s="177"/>
      <c r="AH1691" s="177"/>
      <c r="AI1691" s="177"/>
      <c r="AJ1691" s="177"/>
      <c r="AK1691" s="177"/>
      <c r="AL1691" s="177"/>
      <c r="AM1691" s="178"/>
    </row>
    <row r="1692" spans="1:61" ht="9.75" hidden="1" customHeight="1">
      <c r="A1692" s="164" t="s">
        <v>384</v>
      </c>
      <c r="B1692" s="165"/>
      <c r="C1692" s="165"/>
      <c r="D1692" s="165"/>
      <c r="E1692" s="165"/>
      <c r="F1692" s="165"/>
      <c r="G1692" s="165"/>
      <c r="H1692" s="165"/>
      <c r="I1692" s="166"/>
      <c r="J1692" s="268"/>
      <c r="K1692" s="269"/>
      <c r="L1692" s="269"/>
      <c r="M1692" s="269"/>
      <c r="N1692" s="269"/>
      <c r="O1692" s="269"/>
      <c r="P1692" s="269"/>
      <c r="Q1692" s="269"/>
      <c r="R1692" s="269"/>
      <c r="S1692" s="269"/>
      <c r="T1692" s="269"/>
      <c r="U1692" s="269"/>
      <c r="V1692" s="269"/>
      <c r="W1692" s="269"/>
      <c r="X1692" s="269"/>
      <c r="Y1692" s="269"/>
      <c r="Z1692" s="269"/>
      <c r="AA1692" s="269"/>
      <c r="AB1692" s="269"/>
      <c r="AC1692" s="269"/>
      <c r="AD1692" s="269"/>
      <c r="AE1692" s="269"/>
      <c r="AF1692" s="269"/>
      <c r="AG1692" s="269"/>
      <c r="AH1692" s="269"/>
      <c r="AI1692" s="269"/>
      <c r="AJ1692" s="269"/>
      <c r="AK1692" s="269"/>
      <c r="AL1692" s="269"/>
      <c r="AM1692" s="270"/>
      <c r="BG1692" s="1" t="s">
        <v>385</v>
      </c>
      <c r="BH1692" s="1">
        <v>103</v>
      </c>
      <c r="BI1692" s="1" t="str">
        <f>"ITEM"&amp;BH1692&amp; BG1692 &amp;"="&amp; IF(TRIM($J1692)="","",$J1692)</f>
        <v>ITEM103#KBN4_2=</v>
      </c>
    </row>
    <row r="1693" spans="1:61" ht="9.75" hidden="1" customHeight="1" thickBot="1">
      <c r="A1693" s="167"/>
      <c r="B1693" s="168"/>
      <c r="C1693" s="168"/>
      <c r="D1693" s="168"/>
      <c r="E1693" s="168"/>
      <c r="F1693" s="168"/>
      <c r="G1693" s="168"/>
      <c r="H1693" s="168"/>
      <c r="I1693" s="169"/>
      <c r="J1693" s="271"/>
      <c r="K1693" s="272"/>
      <c r="L1693" s="272"/>
      <c r="M1693" s="272"/>
      <c r="N1693" s="272"/>
      <c r="O1693" s="272"/>
      <c r="P1693" s="272"/>
      <c r="Q1693" s="272"/>
      <c r="R1693" s="272"/>
      <c r="S1693" s="272"/>
      <c r="T1693" s="272"/>
      <c r="U1693" s="272"/>
      <c r="V1693" s="272"/>
      <c r="W1693" s="272"/>
      <c r="X1693" s="272"/>
      <c r="Y1693" s="272"/>
      <c r="Z1693" s="272"/>
      <c r="AA1693" s="272"/>
      <c r="AB1693" s="272"/>
      <c r="AC1693" s="272"/>
      <c r="AD1693" s="272"/>
      <c r="AE1693" s="272"/>
      <c r="AF1693" s="272"/>
      <c r="AG1693" s="272"/>
      <c r="AH1693" s="272"/>
      <c r="AI1693" s="272"/>
      <c r="AJ1693" s="272"/>
      <c r="AK1693" s="272"/>
      <c r="AL1693" s="272"/>
      <c r="AM1693" s="273"/>
    </row>
    <row r="1694" spans="1:61" ht="9.75" hidden="1" customHeight="1">
      <c r="A1694" s="141" t="s">
        <v>323</v>
      </c>
      <c r="B1694" s="142"/>
      <c r="C1694" s="142"/>
      <c r="D1694" s="142"/>
      <c r="E1694" s="142"/>
      <c r="F1694" s="142"/>
      <c r="G1694" s="142"/>
      <c r="H1694" s="142"/>
      <c r="I1694" s="143"/>
      <c r="J1694" s="239"/>
      <c r="K1694" s="239"/>
      <c r="L1694" s="239"/>
      <c r="M1694" s="239"/>
      <c r="N1694" s="239"/>
      <c r="O1694" s="239"/>
      <c r="P1694" s="239"/>
      <c r="Q1694" s="239"/>
      <c r="R1694" s="239"/>
      <c r="S1694" s="239"/>
      <c r="T1694" s="239"/>
      <c r="U1694" s="239"/>
      <c r="V1694" s="239"/>
      <c r="W1694" s="239"/>
      <c r="X1694" s="239"/>
      <c r="Y1694" s="239"/>
      <c r="Z1694" s="239"/>
      <c r="AA1694" s="239"/>
      <c r="AB1694" s="239"/>
      <c r="AC1694" s="239"/>
      <c r="AD1694" s="239"/>
      <c r="AE1694" s="239"/>
      <c r="AF1694" s="239"/>
      <c r="AG1694" s="239"/>
      <c r="AH1694" s="239"/>
      <c r="AI1694" s="239"/>
      <c r="AJ1694" s="239"/>
      <c r="AK1694" s="239"/>
      <c r="AL1694" s="239"/>
      <c r="AM1694" s="239"/>
      <c r="BG1694" s="1" t="s">
        <v>385</v>
      </c>
      <c r="BH1694" s="1">
        <v>104</v>
      </c>
      <c r="BI1694" s="1" t="str">
        <f>"ITEM"&amp;BH1694&amp; BG1694 &amp;"="&amp; IF(TRIM($J1694)="","",$J1694)</f>
        <v>ITEM104#KBN4_2=</v>
      </c>
    </row>
    <row r="1695" spans="1:61" ht="9.75" hidden="1" customHeight="1">
      <c r="A1695" s="123"/>
      <c r="B1695" s="124"/>
      <c r="C1695" s="124"/>
      <c r="D1695" s="124"/>
      <c r="E1695" s="124"/>
      <c r="F1695" s="124"/>
      <c r="G1695" s="124"/>
      <c r="H1695" s="124"/>
      <c r="I1695" s="125"/>
      <c r="J1695" s="27"/>
      <c r="K1695" s="27"/>
      <c r="L1695" s="27"/>
      <c r="M1695" s="27"/>
      <c r="N1695" s="27"/>
      <c r="O1695" s="27"/>
      <c r="P1695" s="27"/>
      <c r="Q1695" s="27"/>
      <c r="R1695" s="27"/>
      <c r="S1695" s="27"/>
      <c r="T1695" s="27"/>
      <c r="U1695" s="27"/>
      <c r="V1695" s="27"/>
      <c r="W1695" s="27"/>
      <c r="X1695" s="27"/>
      <c r="Y1695" s="27"/>
      <c r="Z1695" s="27"/>
      <c r="AA1695" s="27"/>
      <c r="AB1695" s="27"/>
      <c r="AC1695" s="27"/>
      <c r="AD1695" s="27"/>
      <c r="AE1695" s="27"/>
      <c r="AF1695" s="27"/>
      <c r="AG1695" s="27"/>
      <c r="AH1695" s="27"/>
      <c r="AI1695" s="27"/>
      <c r="AJ1695" s="27"/>
      <c r="AK1695" s="27"/>
      <c r="AL1695" s="27"/>
      <c r="AM1695" s="27"/>
    </row>
    <row r="1696" spans="1:61" ht="9.75" hidden="1" customHeight="1">
      <c r="A1696" s="120" t="s">
        <v>378</v>
      </c>
      <c r="B1696" s="121"/>
      <c r="C1696" s="121"/>
      <c r="D1696" s="121"/>
      <c r="E1696" s="121"/>
      <c r="F1696" s="121"/>
      <c r="G1696" s="121"/>
      <c r="H1696" s="121"/>
      <c r="I1696" s="122"/>
      <c r="J1696" s="136"/>
      <c r="K1696" s="126"/>
      <c r="L1696" s="126"/>
      <c r="M1696" s="126"/>
      <c r="N1696" s="126"/>
      <c r="O1696" s="126"/>
      <c r="P1696" s="126"/>
      <c r="Q1696" s="126"/>
      <c r="R1696" s="126"/>
      <c r="S1696" s="126"/>
      <c r="T1696" s="126"/>
      <c r="U1696" s="126"/>
      <c r="V1696" s="126"/>
      <c r="W1696" s="126"/>
      <c r="X1696" s="126"/>
      <c r="Y1696" s="126"/>
      <c r="Z1696" s="126"/>
      <c r="AA1696" s="126"/>
      <c r="AB1696" s="126"/>
      <c r="AC1696" s="126"/>
      <c r="AD1696" s="126"/>
      <c r="AE1696" s="126"/>
      <c r="AF1696" s="126"/>
      <c r="AG1696" s="126"/>
      <c r="AH1696" s="126"/>
      <c r="AI1696" s="126"/>
      <c r="AJ1696" s="126"/>
      <c r="AK1696" s="126"/>
      <c r="AL1696" s="126"/>
      <c r="AM1696" s="127"/>
      <c r="BG1696" s="1" t="s">
        <v>385</v>
      </c>
      <c r="BH1696" s="1">
        <v>105</v>
      </c>
      <c r="BI1696" s="1" t="str">
        <f>"ITEM"&amp;BH1696&amp; BG1696 &amp;"="&amp; IF(TRIM($J1696)="","",$J1696)</f>
        <v>ITEM105#KBN4_2=</v>
      </c>
    </row>
    <row r="1697" spans="1:61" ht="9.75" hidden="1" customHeight="1">
      <c r="A1697" s="141"/>
      <c r="B1697" s="142"/>
      <c r="C1697" s="142"/>
      <c r="D1697" s="142"/>
      <c r="E1697" s="142"/>
      <c r="F1697" s="142"/>
      <c r="G1697" s="142"/>
      <c r="H1697" s="142"/>
      <c r="I1697" s="143"/>
      <c r="J1697" s="150"/>
      <c r="K1697" s="151"/>
      <c r="L1697" s="151"/>
      <c r="M1697" s="151"/>
      <c r="N1697" s="151"/>
      <c r="O1697" s="151"/>
      <c r="P1697" s="151"/>
      <c r="Q1697" s="151"/>
      <c r="R1697" s="151"/>
      <c r="S1697" s="151"/>
      <c r="T1697" s="151"/>
      <c r="U1697" s="151"/>
      <c r="V1697" s="151"/>
      <c r="W1697" s="151"/>
      <c r="X1697" s="151"/>
      <c r="Y1697" s="151"/>
      <c r="Z1697" s="151"/>
      <c r="AA1697" s="151"/>
      <c r="AB1697" s="151"/>
      <c r="AC1697" s="151"/>
      <c r="AD1697" s="151"/>
      <c r="AE1697" s="151"/>
      <c r="AF1697" s="151"/>
      <c r="AG1697" s="151"/>
      <c r="AH1697" s="151"/>
      <c r="AI1697" s="151"/>
      <c r="AJ1697" s="151"/>
      <c r="AK1697" s="151"/>
      <c r="AL1697" s="151"/>
      <c r="AM1697" s="152"/>
      <c r="BH1697" s="1" t="s">
        <v>28</v>
      </c>
    </row>
    <row r="1698" spans="1:61" ht="9.75" hidden="1" customHeight="1">
      <c r="A1698" s="123"/>
      <c r="B1698" s="124"/>
      <c r="C1698" s="124"/>
      <c r="D1698" s="124"/>
      <c r="E1698" s="124"/>
      <c r="F1698" s="124"/>
      <c r="G1698" s="124"/>
      <c r="H1698" s="124"/>
      <c r="I1698" s="125"/>
      <c r="J1698" s="137"/>
      <c r="K1698" s="128"/>
      <c r="L1698" s="128"/>
      <c r="M1698" s="128"/>
      <c r="N1698" s="128"/>
      <c r="O1698" s="128"/>
      <c r="P1698" s="128"/>
      <c r="Q1698" s="128"/>
      <c r="R1698" s="128"/>
      <c r="S1698" s="128"/>
      <c r="T1698" s="128"/>
      <c r="U1698" s="128"/>
      <c r="V1698" s="128"/>
      <c r="W1698" s="128"/>
      <c r="X1698" s="128"/>
      <c r="Y1698" s="128"/>
      <c r="Z1698" s="128"/>
      <c r="AA1698" s="128"/>
      <c r="AB1698" s="128"/>
      <c r="AC1698" s="128"/>
      <c r="AD1698" s="128"/>
      <c r="AE1698" s="128"/>
      <c r="AF1698" s="128"/>
      <c r="AG1698" s="128"/>
      <c r="AH1698" s="128"/>
      <c r="AI1698" s="128"/>
      <c r="AJ1698" s="128"/>
      <c r="AK1698" s="128"/>
      <c r="AL1698" s="128"/>
      <c r="AM1698" s="129"/>
      <c r="BH1698" s="1" t="s">
        <v>28</v>
      </c>
    </row>
    <row r="1699" spans="1:61" ht="9.75" hidden="1" customHeight="1">
      <c r="A1699" s="120" t="s">
        <v>379</v>
      </c>
      <c r="B1699" s="121"/>
      <c r="C1699" s="121"/>
      <c r="D1699" s="121"/>
      <c r="E1699" s="121"/>
      <c r="F1699" s="121"/>
      <c r="G1699" s="121"/>
      <c r="H1699" s="121"/>
      <c r="I1699" s="122"/>
      <c r="J1699" s="27"/>
      <c r="K1699" s="27"/>
      <c r="L1699" s="27"/>
      <c r="M1699" s="27"/>
      <c r="N1699" s="27"/>
      <c r="O1699" s="27"/>
      <c r="P1699" s="27"/>
      <c r="Q1699" s="27"/>
      <c r="R1699" s="27"/>
      <c r="S1699" s="27"/>
      <c r="T1699" s="27"/>
      <c r="U1699" s="27"/>
      <c r="V1699" s="27"/>
      <c r="W1699" s="27"/>
      <c r="X1699" s="27"/>
      <c r="Y1699" s="27"/>
      <c r="Z1699" s="27"/>
      <c r="AA1699" s="27"/>
      <c r="AB1699" s="27"/>
      <c r="AC1699" s="27"/>
      <c r="AD1699" s="27"/>
      <c r="AE1699" s="27"/>
      <c r="AF1699" s="27"/>
      <c r="AG1699" s="27"/>
      <c r="AH1699" s="27"/>
      <c r="AI1699" s="27"/>
      <c r="AJ1699" s="27"/>
      <c r="AK1699" s="27"/>
      <c r="AL1699" s="27"/>
      <c r="AM1699" s="27"/>
      <c r="BG1699" s="1" t="s">
        <v>385</v>
      </c>
      <c r="BH1699" s="1">
        <v>106</v>
      </c>
      <c r="BI1699" s="1" t="str">
        <f>"ITEM"&amp;BH1699&amp; BG1699 &amp;"="&amp; IF(TRIM($J1699)="","",$J1699)</f>
        <v>ITEM106#KBN4_2=</v>
      </c>
    </row>
    <row r="1700" spans="1:61" ht="9.75" hidden="1" customHeight="1">
      <c r="A1700" s="123"/>
      <c r="B1700" s="124"/>
      <c r="C1700" s="124"/>
      <c r="D1700" s="124"/>
      <c r="E1700" s="124"/>
      <c r="F1700" s="124"/>
      <c r="G1700" s="124"/>
      <c r="H1700" s="124"/>
      <c r="I1700" s="125"/>
      <c r="J1700" s="27"/>
      <c r="K1700" s="27"/>
      <c r="L1700" s="27"/>
      <c r="M1700" s="27"/>
      <c r="N1700" s="27"/>
      <c r="O1700" s="27"/>
      <c r="P1700" s="27"/>
      <c r="Q1700" s="27"/>
      <c r="R1700" s="27"/>
      <c r="S1700" s="27"/>
      <c r="T1700" s="27"/>
      <c r="U1700" s="27"/>
      <c r="V1700" s="27"/>
      <c r="W1700" s="27"/>
      <c r="X1700" s="27"/>
      <c r="Y1700" s="27"/>
      <c r="Z1700" s="27"/>
      <c r="AA1700" s="27"/>
      <c r="AB1700" s="27"/>
      <c r="AC1700" s="27"/>
      <c r="AD1700" s="27"/>
      <c r="AE1700" s="27"/>
      <c r="AF1700" s="27"/>
      <c r="AG1700" s="27"/>
      <c r="AH1700" s="27"/>
      <c r="AI1700" s="27"/>
      <c r="AJ1700" s="27"/>
      <c r="AK1700" s="27"/>
      <c r="AL1700" s="27"/>
      <c r="AM1700" s="27"/>
    </row>
    <row r="1701" spans="1:61" ht="9.75" hidden="1" customHeight="1">
      <c r="A1701" s="120" t="s">
        <v>380</v>
      </c>
      <c r="B1701" s="121"/>
      <c r="C1701" s="121"/>
      <c r="D1701" s="121"/>
      <c r="E1701" s="121"/>
      <c r="F1701" s="121"/>
      <c r="G1701" s="121"/>
      <c r="H1701" s="121"/>
      <c r="I1701" s="122"/>
      <c r="J1701" s="158"/>
      <c r="K1701" s="154"/>
      <c r="L1701" s="154"/>
      <c r="M1701" s="154"/>
      <c r="N1701" s="154"/>
      <c r="O1701" s="154"/>
      <c r="P1701" s="154"/>
      <c r="Q1701" s="154"/>
      <c r="R1701" s="154"/>
      <c r="S1701" s="154"/>
      <c r="T1701" s="154"/>
      <c r="U1701" s="154"/>
      <c r="V1701" s="154" t="s">
        <v>36</v>
      </c>
      <c r="W1701" s="154"/>
      <c r="X1701" s="154"/>
      <c r="Y1701" s="154"/>
      <c r="Z1701" s="154"/>
      <c r="AA1701" s="154"/>
      <c r="AB1701" s="154"/>
      <c r="AC1701" s="154"/>
      <c r="AD1701" s="154"/>
      <c r="AE1701" s="154"/>
      <c r="AF1701" s="154"/>
      <c r="AG1701" s="154"/>
      <c r="AH1701" s="154"/>
      <c r="AI1701" s="154"/>
      <c r="AJ1701" s="154"/>
      <c r="AK1701" s="154"/>
      <c r="AL1701" s="154"/>
      <c r="AM1701" s="155"/>
      <c r="BE1701" s="1" t="str">
        <f ca="1">MID(CELL("address",$CB$2),2,2)</f>
        <v>CB</v>
      </c>
      <c r="BF1701" s="1" t="str">
        <f>IF(TRIM($K1703)="","",IF(ISERROR(MATCH($K1703,$CB$3:$CB$7,0)),"INPUT_ERROR",MATCH($K1703,$CB$3:$CB$7,0)))</f>
        <v/>
      </c>
      <c r="BG1701" s="1" t="s">
        <v>385</v>
      </c>
      <c r="BH1701" s="1">
        <v>107</v>
      </c>
      <c r="BI1701" s="1" t="str">
        <f>"ITEM"&amp; BH1701&amp; BG1701 &amp;"="&amp; $BF1701</f>
        <v>ITEM107#KBN4_2=</v>
      </c>
    </row>
    <row r="1702" spans="1:61" ht="9.75" hidden="1" customHeight="1">
      <c r="A1702" s="141"/>
      <c r="B1702" s="142"/>
      <c r="C1702" s="142"/>
      <c r="D1702" s="142"/>
      <c r="E1702" s="142"/>
      <c r="F1702" s="142"/>
      <c r="G1702" s="142"/>
      <c r="H1702" s="142"/>
      <c r="I1702" s="143"/>
      <c r="J1702" s="189"/>
      <c r="K1702" s="82"/>
      <c r="L1702" s="82"/>
      <c r="M1702" s="82"/>
      <c r="N1702" s="82"/>
      <c r="O1702" s="82"/>
      <c r="P1702" s="82"/>
      <c r="Q1702" s="82"/>
      <c r="R1702" s="82"/>
      <c r="S1702" s="82"/>
      <c r="T1702" s="82"/>
      <c r="U1702" s="82"/>
      <c r="V1702" s="82" t="s">
        <v>163</v>
      </c>
      <c r="W1702" s="82"/>
      <c r="X1702" s="82"/>
      <c r="Y1702" s="82"/>
      <c r="Z1702" s="82"/>
      <c r="AA1702" s="82"/>
      <c r="AB1702" s="82"/>
      <c r="AC1702" s="82"/>
      <c r="AD1702" s="82"/>
      <c r="AE1702" s="82"/>
      <c r="AF1702" s="82"/>
      <c r="AG1702" s="82"/>
      <c r="AH1702" s="82"/>
      <c r="AI1702" s="82"/>
      <c r="AJ1702" s="82"/>
      <c r="AK1702" s="82"/>
      <c r="AL1702" s="82"/>
      <c r="AM1702" s="138"/>
      <c r="BH1702" s="1" t="s">
        <v>28</v>
      </c>
    </row>
    <row r="1703" spans="1:61" ht="9.75" hidden="1" customHeight="1">
      <c r="A1703" s="141"/>
      <c r="B1703" s="142"/>
      <c r="C1703" s="142"/>
      <c r="D1703" s="142"/>
      <c r="E1703" s="142"/>
      <c r="F1703" s="142"/>
      <c r="G1703" s="142"/>
      <c r="H1703" s="142"/>
      <c r="I1703" s="143"/>
      <c r="J1703" s="144" t="s">
        <v>37</v>
      </c>
      <c r="K1703" s="145"/>
      <c r="L1703" s="145"/>
      <c r="M1703" s="145"/>
      <c r="N1703" s="145"/>
      <c r="O1703" s="145"/>
      <c r="P1703" s="145"/>
      <c r="Q1703" s="145"/>
      <c r="R1703" s="145"/>
      <c r="S1703" s="145"/>
      <c r="T1703" s="82" t="s">
        <v>38</v>
      </c>
      <c r="U1703" s="82"/>
      <c r="V1703" s="82" t="s">
        <v>253</v>
      </c>
      <c r="W1703" s="82"/>
      <c r="X1703" s="82"/>
      <c r="Y1703" s="82"/>
      <c r="Z1703" s="82"/>
      <c r="AA1703" s="82"/>
      <c r="AB1703" s="82"/>
      <c r="AC1703" s="82"/>
      <c r="AD1703" s="82"/>
      <c r="AE1703" s="82"/>
      <c r="AF1703" s="82"/>
      <c r="AG1703" s="82"/>
      <c r="AH1703" s="82"/>
      <c r="AI1703" s="82"/>
      <c r="AJ1703" s="82"/>
      <c r="AK1703" s="82"/>
      <c r="AL1703" s="82"/>
      <c r="AM1703" s="138"/>
      <c r="BH1703" s="1" t="s">
        <v>28</v>
      </c>
    </row>
    <row r="1704" spans="1:61" ht="9.75" hidden="1" customHeight="1">
      <c r="A1704" s="141"/>
      <c r="B1704" s="142"/>
      <c r="C1704" s="142"/>
      <c r="D1704" s="142"/>
      <c r="E1704" s="142"/>
      <c r="F1704" s="142"/>
      <c r="G1704" s="142"/>
      <c r="H1704" s="142"/>
      <c r="I1704" s="143"/>
      <c r="J1704" s="144"/>
      <c r="K1704" s="145"/>
      <c r="L1704" s="145"/>
      <c r="M1704" s="145"/>
      <c r="N1704" s="145"/>
      <c r="O1704" s="145"/>
      <c r="P1704" s="145"/>
      <c r="Q1704" s="145"/>
      <c r="R1704" s="145"/>
      <c r="S1704" s="145"/>
      <c r="T1704" s="82"/>
      <c r="U1704" s="82"/>
      <c r="V1704" s="82" t="s">
        <v>327</v>
      </c>
      <c r="W1704" s="82"/>
      <c r="X1704" s="82"/>
      <c r="Y1704" s="82"/>
      <c r="Z1704" s="82"/>
      <c r="AA1704" s="82"/>
      <c r="AB1704" s="82"/>
      <c r="AC1704" s="82"/>
      <c r="AD1704" s="82"/>
      <c r="AE1704" s="82"/>
      <c r="AF1704" s="82"/>
      <c r="AG1704" s="82"/>
      <c r="AH1704" s="82"/>
      <c r="AI1704" s="82"/>
      <c r="AJ1704" s="82"/>
      <c r="AK1704" s="82"/>
      <c r="AL1704" s="82"/>
      <c r="AM1704" s="138"/>
      <c r="BH1704" s="1" t="s">
        <v>28</v>
      </c>
    </row>
    <row r="1705" spans="1:61" ht="9.75" hidden="1" customHeight="1">
      <c r="A1705" s="141"/>
      <c r="B1705" s="142"/>
      <c r="C1705" s="142"/>
      <c r="D1705" s="142"/>
      <c r="E1705" s="142"/>
      <c r="F1705" s="142"/>
      <c r="G1705" s="142"/>
      <c r="H1705" s="142"/>
      <c r="I1705" s="143"/>
      <c r="J1705" s="189"/>
      <c r="K1705" s="82"/>
      <c r="L1705" s="82"/>
      <c r="M1705" s="82"/>
      <c r="N1705" s="82"/>
      <c r="O1705" s="82"/>
      <c r="P1705" s="82"/>
      <c r="Q1705" s="82"/>
      <c r="R1705" s="82"/>
      <c r="S1705" s="82"/>
      <c r="T1705" s="82"/>
      <c r="U1705" s="82"/>
      <c r="V1705" s="82" t="s">
        <v>166</v>
      </c>
      <c r="W1705" s="82"/>
      <c r="X1705" s="82"/>
      <c r="Y1705" s="82"/>
      <c r="Z1705" s="82"/>
      <c r="AA1705" s="82"/>
      <c r="AB1705" s="82"/>
      <c r="AC1705" s="82"/>
      <c r="AD1705" s="82"/>
      <c r="AE1705" s="82"/>
      <c r="AF1705" s="82"/>
      <c r="AG1705" s="82"/>
      <c r="AH1705" s="82"/>
      <c r="AI1705" s="82"/>
      <c r="AJ1705" s="82"/>
      <c r="AK1705" s="82"/>
      <c r="AL1705" s="82"/>
      <c r="AM1705" s="138"/>
      <c r="BH1705" s="1" t="s">
        <v>28</v>
      </c>
    </row>
    <row r="1706" spans="1:61" ht="9.75" hidden="1" customHeight="1">
      <c r="A1706" s="141"/>
      <c r="B1706" s="142"/>
      <c r="C1706" s="142"/>
      <c r="D1706" s="142"/>
      <c r="E1706" s="142"/>
      <c r="F1706" s="142"/>
      <c r="G1706" s="142"/>
      <c r="H1706" s="142"/>
      <c r="I1706" s="143"/>
      <c r="J1706" s="157"/>
      <c r="K1706" s="98"/>
      <c r="L1706" s="98"/>
      <c r="M1706" s="98"/>
      <c r="N1706" s="98"/>
      <c r="O1706" s="98"/>
      <c r="P1706" s="98"/>
      <c r="Q1706" s="98"/>
      <c r="R1706" s="98"/>
      <c r="S1706" s="98"/>
      <c r="T1706" s="98"/>
      <c r="U1706" s="98"/>
      <c r="V1706" s="98" t="s">
        <v>256</v>
      </c>
      <c r="W1706" s="98"/>
      <c r="X1706" s="98"/>
      <c r="Y1706" s="98"/>
      <c r="Z1706" s="98"/>
      <c r="AA1706" s="98"/>
      <c r="AB1706" s="98"/>
      <c r="AC1706" s="98"/>
      <c r="AD1706" s="98"/>
      <c r="AE1706" s="98"/>
      <c r="AF1706" s="98"/>
      <c r="AG1706" s="98"/>
      <c r="AH1706" s="98"/>
      <c r="AI1706" s="98"/>
      <c r="AJ1706" s="98"/>
      <c r="AK1706" s="98"/>
      <c r="AL1706" s="98"/>
      <c r="AM1706" s="156"/>
      <c r="BH1706" s="1" t="s">
        <v>28</v>
      </c>
    </row>
    <row r="1707" spans="1:61" ht="9.75" hidden="1" customHeight="1">
      <c r="A1707" s="120" t="s">
        <v>381</v>
      </c>
      <c r="B1707" s="121"/>
      <c r="C1707" s="121"/>
      <c r="D1707" s="121"/>
      <c r="E1707" s="121"/>
      <c r="F1707" s="121"/>
      <c r="G1707" s="121"/>
      <c r="H1707" s="121"/>
      <c r="I1707" s="122"/>
      <c r="J1707" s="136"/>
      <c r="K1707" s="126"/>
      <c r="L1707" s="126"/>
      <c r="M1707" s="126"/>
      <c r="N1707" s="126"/>
      <c r="O1707" s="126"/>
      <c r="P1707" s="126"/>
      <c r="Q1707" s="126"/>
      <c r="R1707" s="126"/>
      <c r="S1707" s="126"/>
      <c r="T1707" s="126"/>
      <c r="U1707" s="126"/>
      <c r="V1707" s="126"/>
      <c r="W1707" s="126"/>
      <c r="X1707" s="126"/>
      <c r="Y1707" s="126"/>
      <c r="Z1707" s="126"/>
      <c r="AA1707" s="126"/>
      <c r="AB1707" s="126"/>
      <c r="AC1707" s="126"/>
      <c r="AD1707" s="126"/>
      <c r="AE1707" s="126"/>
      <c r="AF1707" s="126"/>
      <c r="AG1707" s="126"/>
      <c r="AH1707" s="126"/>
      <c r="AI1707" s="126"/>
      <c r="AJ1707" s="126"/>
      <c r="AK1707" s="126"/>
      <c r="AL1707" s="126"/>
      <c r="AM1707" s="127"/>
      <c r="BG1707" s="1" t="s">
        <v>385</v>
      </c>
      <c r="BH1707" s="1">
        <v>108</v>
      </c>
      <c r="BI1707" s="1" t="str">
        <f>"ITEM"&amp;BH1707&amp; BG1707 &amp;"="&amp; IF(TRIM($J1707)="","",$J1707)</f>
        <v>ITEM108#KBN4_2=</v>
      </c>
    </row>
    <row r="1708" spans="1:61" ht="9.75" hidden="1" customHeight="1">
      <c r="A1708" s="141"/>
      <c r="B1708" s="142"/>
      <c r="C1708" s="142"/>
      <c r="D1708" s="142"/>
      <c r="E1708" s="142"/>
      <c r="F1708" s="142"/>
      <c r="G1708" s="142"/>
      <c r="H1708" s="142"/>
      <c r="I1708" s="143"/>
      <c r="J1708" s="150"/>
      <c r="K1708" s="151"/>
      <c r="L1708" s="151"/>
      <c r="M1708" s="151"/>
      <c r="N1708" s="151"/>
      <c r="O1708" s="151"/>
      <c r="P1708" s="151"/>
      <c r="Q1708" s="151"/>
      <c r="R1708" s="151"/>
      <c r="S1708" s="151"/>
      <c r="T1708" s="151"/>
      <c r="U1708" s="151"/>
      <c r="V1708" s="151"/>
      <c r="W1708" s="151"/>
      <c r="X1708" s="151"/>
      <c r="Y1708" s="151"/>
      <c r="Z1708" s="151"/>
      <c r="AA1708" s="151"/>
      <c r="AB1708" s="151"/>
      <c r="AC1708" s="151"/>
      <c r="AD1708" s="151"/>
      <c r="AE1708" s="151"/>
      <c r="AF1708" s="151"/>
      <c r="AG1708" s="151"/>
      <c r="AH1708" s="151"/>
      <c r="AI1708" s="151"/>
      <c r="AJ1708" s="151"/>
      <c r="AK1708" s="151"/>
      <c r="AL1708" s="151"/>
      <c r="AM1708" s="152"/>
    </row>
    <row r="1709" spans="1:61" ht="9.75" hidden="1" customHeight="1">
      <c r="A1709" s="123"/>
      <c r="B1709" s="124"/>
      <c r="C1709" s="124"/>
      <c r="D1709" s="124"/>
      <c r="E1709" s="124"/>
      <c r="F1709" s="124"/>
      <c r="G1709" s="124"/>
      <c r="H1709" s="124"/>
      <c r="I1709" s="125"/>
      <c r="J1709" s="150"/>
      <c r="K1709" s="151"/>
      <c r="L1709" s="151"/>
      <c r="M1709" s="151"/>
      <c r="N1709" s="151"/>
      <c r="O1709" s="151"/>
      <c r="P1709" s="151"/>
      <c r="Q1709" s="151"/>
      <c r="R1709" s="151"/>
      <c r="S1709" s="151"/>
      <c r="T1709" s="151"/>
      <c r="U1709" s="151"/>
      <c r="V1709" s="151"/>
      <c r="W1709" s="151"/>
      <c r="X1709" s="151"/>
      <c r="Y1709" s="151"/>
      <c r="Z1709" s="151"/>
      <c r="AA1709" s="151"/>
      <c r="AB1709" s="151"/>
      <c r="AC1709" s="151"/>
      <c r="AD1709" s="151"/>
      <c r="AE1709" s="151"/>
      <c r="AF1709" s="151"/>
      <c r="AG1709" s="151"/>
      <c r="AH1709" s="151"/>
      <c r="AI1709" s="151"/>
      <c r="AJ1709" s="151"/>
      <c r="AK1709" s="151"/>
      <c r="AL1709" s="151"/>
      <c r="AM1709" s="152"/>
    </row>
    <row r="1710" spans="1:61" ht="9.75" hidden="1" customHeight="1">
      <c r="A1710" s="120" t="s">
        <v>382</v>
      </c>
      <c r="B1710" s="121"/>
      <c r="C1710" s="121"/>
      <c r="D1710" s="121"/>
      <c r="E1710" s="121"/>
      <c r="F1710" s="121"/>
      <c r="G1710" s="121"/>
      <c r="H1710" s="121"/>
      <c r="I1710" s="121"/>
      <c r="J1710" s="216" t="s">
        <v>37</v>
      </c>
      <c r="K1710" s="217"/>
      <c r="L1710" s="154" t="s">
        <v>54</v>
      </c>
      <c r="M1710" s="154"/>
      <c r="N1710" s="154"/>
      <c r="O1710" s="154"/>
      <c r="P1710" s="154"/>
      <c r="Q1710" s="154"/>
      <c r="R1710" s="154"/>
      <c r="S1710" s="154"/>
      <c r="T1710" s="154"/>
      <c r="U1710" s="154"/>
      <c r="V1710" s="154"/>
      <c r="W1710" s="154"/>
      <c r="X1710" s="221" t="s">
        <v>37</v>
      </c>
      <c r="Y1710" s="217"/>
      <c r="Z1710" s="154" t="s">
        <v>330</v>
      </c>
      <c r="AA1710" s="154"/>
      <c r="AB1710" s="154"/>
      <c r="AC1710" s="154"/>
      <c r="AD1710" s="154"/>
      <c r="AE1710" s="154"/>
      <c r="AF1710" s="154"/>
      <c r="AG1710" s="154"/>
      <c r="AH1710" s="154"/>
      <c r="AI1710" s="154"/>
      <c r="AJ1710" s="154"/>
      <c r="AK1710" s="154"/>
      <c r="AL1710" s="154"/>
      <c r="AM1710" s="155"/>
      <c r="BF1710" s="1" t="b">
        <f>IF($K1710="○",TRUE,IF($K1710="",FALSE,"INPUT_ERROR"))</f>
        <v>0</v>
      </c>
      <c r="BG1710" s="1" t="s">
        <v>385</v>
      </c>
      <c r="BH1710" s="1">
        <v>109</v>
      </c>
      <c r="BI1710" s="1" t="str">
        <f t="shared" ref="BI1710:BI1716" si="43">"ITEM"&amp; BH1710&amp; BG1710 &amp;"="&amp; $BF1710</f>
        <v>ITEM109#KBN4_2=FALSE</v>
      </c>
    </row>
    <row r="1711" spans="1:61" ht="9.75" hidden="1" customHeight="1">
      <c r="A1711" s="141"/>
      <c r="B1711" s="142"/>
      <c r="C1711" s="142"/>
      <c r="D1711" s="142"/>
      <c r="E1711" s="142"/>
      <c r="F1711" s="142"/>
      <c r="G1711" s="142"/>
      <c r="H1711" s="142"/>
      <c r="I1711" s="142"/>
      <c r="J1711" s="144"/>
      <c r="K1711" s="159"/>
      <c r="L1711" s="82"/>
      <c r="M1711" s="82"/>
      <c r="N1711" s="82"/>
      <c r="O1711" s="82"/>
      <c r="P1711" s="82"/>
      <c r="Q1711" s="82"/>
      <c r="R1711" s="82"/>
      <c r="S1711" s="82"/>
      <c r="T1711" s="82"/>
      <c r="U1711" s="82"/>
      <c r="V1711" s="82"/>
      <c r="W1711" s="82"/>
      <c r="X1711" s="160"/>
      <c r="Y1711" s="159"/>
      <c r="Z1711" s="82"/>
      <c r="AA1711" s="82"/>
      <c r="AB1711" s="82"/>
      <c r="AC1711" s="82"/>
      <c r="AD1711" s="82"/>
      <c r="AE1711" s="82"/>
      <c r="AF1711" s="82"/>
      <c r="AG1711" s="82"/>
      <c r="AH1711" s="82"/>
      <c r="AI1711" s="82"/>
      <c r="AJ1711" s="82"/>
      <c r="AK1711" s="82"/>
      <c r="AL1711" s="82"/>
      <c r="AM1711" s="138"/>
      <c r="BF1711" s="1" t="b">
        <f>IF($Y1710="○",TRUE,IF($Y1710="",FALSE,"INPUT_ERROR"))</f>
        <v>0</v>
      </c>
      <c r="BG1711" s="1" t="s">
        <v>385</v>
      </c>
      <c r="BH1711" s="1">
        <v>110</v>
      </c>
      <c r="BI1711" s="1" t="str">
        <f t="shared" si="43"/>
        <v>ITEM110#KBN4_2=FALSE</v>
      </c>
    </row>
    <row r="1712" spans="1:61" ht="9.75" hidden="1" customHeight="1">
      <c r="A1712" s="141"/>
      <c r="B1712" s="142"/>
      <c r="C1712" s="142"/>
      <c r="D1712" s="142"/>
      <c r="E1712" s="142"/>
      <c r="F1712" s="142"/>
      <c r="G1712" s="142"/>
      <c r="H1712" s="142"/>
      <c r="I1712" s="142"/>
      <c r="J1712" s="144" t="s">
        <v>37</v>
      </c>
      <c r="K1712" s="159"/>
      <c r="L1712" s="82" t="s">
        <v>331</v>
      </c>
      <c r="M1712" s="82"/>
      <c r="N1712" s="82"/>
      <c r="O1712" s="82"/>
      <c r="P1712" s="82"/>
      <c r="Q1712" s="82"/>
      <c r="R1712" s="82"/>
      <c r="S1712" s="82"/>
      <c r="T1712" s="82"/>
      <c r="U1712" s="82"/>
      <c r="V1712" s="82"/>
      <c r="W1712" s="82"/>
      <c r="X1712" s="160" t="s">
        <v>37</v>
      </c>
      <c r="Y1712" s="159"/>
      <c r="Z1712" s="82" t="s">
        <v>264</v>
      </c>
      <c r="AA1712" s="82"/>
      <c r="AB1712" s="82"/>
      <c r="AC1712" s="82"/>
      <c r="AD1712" s="82"/>
      <c r="AE1712" s="82"/>
      <c r="AF1712" s="82"/>
      <c r="AG1712" s="82"/>
      <c r="AH1712" s="82"/>
      <c r="AI1712" s="82"/>
      <c r="AJ1712" s="82"/>
      <c r="AK1712" s="82"/>
      <c r="AL1712" s="82"/>
      <c r="AM1712" s="138"/>
      <c r="BF1712" s="1" t="b">
        <f>IF($K1712="○",TRUE,IF($K1712="",FALSE,"INPUT_ERROR"))</f>
        <v>0</v>
      </c>
      <c r="BG1712" s="1" t="s">
        <v>385</v>
      </c>
      <c r="BH1712" s="1">
        <v>111</v>
      </c>
      <c r="BI1712" s="1" t="str">
        <f t="shared" si="43"/>
        <v>ITEM111#KBN4_2=FALSE</v>
      </c>
    </row>
    <row r="1713" spans="1:61" ht="9.75" hidden="1" customHeight="1">
      <c r="A1713" s="141"/>
      <c r="B1713" s="142"/>
      <c r="C1713" s="142"/>
      <c r="D1713" s="142"/>
      <c r="E1713" s="142"/>
      <c r="F1713" s="142"/>
      <c r="G1713" s="142"/>
      <c r="H1713" s="142"/>
      <c r="I1713" s="142"/>
      <c r="J1713" s="144"/>
      <c r="K1713" s="159"/>
      <c r="L1713" s="82"/>
      <c r="M1713" s="82"/>
      <c r="N1713" s="82"/>
      <c r="O1713" s="82"/>
      <c r="P1713" s="82"/>
      <c r="Q1713" s="82"/>
      <c r="R1713" s="82"/>
      <c r="S1713" s="82"/>
      <c r="T1713" s="82"/>
      <c r="U1713" s="82"/>
      <c r="V1713" s="82"/>
      <c r="W1713" s="82"/>
      <c r="X1713" s="160"/>
      <c r="Y1713" s="159"/>
      <c r="Z1713" s="82"/>
      <c r="AA1713" s="82"/>
      <c r="AB1713" s="82"/>
      <c r="AC1713" s="82"/>
      <c r="AD1713" s="82"/>
      <c r="AE1713" s="82"/>
      <c r="AF1713" s="82"/>
      <c r="AG1713" s="82"/>
      <c r="AH1713" s="82"/>
      <c r="AI1713" s="82"/>
      <c r="AJ1713" s="82"/>
      <c r="AK1713" s="82"/>
      <c r="AL1713" s="82"/>
      <c r="AM1713" s="138"/>
      <c r="BF1713" s="1" t="b">
        <f>IF($Y1712="○",TRUE,IF($Y1712="",FALSE,"INPUT_ERROR"))</f>
        <v>0</v>
      </c>
      <c r="BG1713" s="1" t="s">
        <v>385</v>
      </c>
      <c r="BH1713" s="1">
        <v>112</v>
      </c>
      <c r="BI1713" s="1" t="str">
        <f t="shared" si="43"/>
        <v>ITEM112#KBN4_2=FALSE</v>
      </c>
    </row>
    <row r="1714" spans="1:61" ht="9.75" hidden="1" customHeight="1">
      <c r="A1714" s="141"/>
      <c r="B1714" s="142"/>
      <c r="C1714" s="142"/>
      <c r="D1714" s="142"/>
      <c r="E1714" s="142"/>
      <c r="F1714" s="142"/>
      <c r="G1714" s="142"/>
      <c r="H1714" s="142"/>
      <c r="I1714" s="142"/>
      <c r="J1714" s="144" t="s">
        <v>37</v>
      </c>
      <c r="K1714" s="159"/>
      <c r="L1714" s="82" t="s">
        <v>214</v>
      </c>
      <c r="M1714" s="82"/>
      <c r="N1714" s="82"/>
      <c r="O1714" s="82"/>
      <c r="P1714" s="82"/>
      <c r="Q1714" s="82"/>
      <c r="R1714" s="82"/>
      <c r="S1714" s="82"/>
      <c r="T1714" s="82"/>
      <c r="U1714" s="82"/>
      <c r="V1714" s="82"/>
      <c r="W1714" s="82"/>
      <c r="X1714" s="160" t="s">
        <v>37</v>
      </c>
      <c r="Y1714" s="159"/>
      <c r="Z1714" s="82" t="s">
        <v>332</v>
      </c>
      <c r="AA1714" s="82"/>
      <c r="AB1714" s="82"/>
      <c r="AC1714" s="82"/>
      <c r="AD1714" s="82"/>
      <c r="AE1714" s="82"/>
      <c r="AF1714" s="82"/>
      <c r="AG1714" s="82"/>
      <c r="AH1714" s="82"/>
      <c r="AI1714" s="82"/>
      <c r="AJ1714" s="82"/>
      <c r="AK1714" s="82"/>
      <c r="AL1714" s="82"/>
      <c r="AM1714" s="138"/>
      <c r="BF1714" s="1" t="b">
        <f>IF($K1714="○",TRUE,IF($K1714="",FALSE,"INPUT_ERROR"))</f>
        <v>0</v>
      </c>
      <c r="BG1714" s="1" t="s">
        <v>385</v>
      </c>
      <c r="BH1714" s="1">
        <v>113</v>
      </c>
      <c r="BI1714" s="1" t="str">
        <f t="shared" si="43"/>
        <v>ITEM113#KBN4_2=FALSE</v>
      </c>
    </row>
    <row r="1715" spans="1:61" ht="9.75" hidden="1" customHeight="1">
      <c r="A1715" s="141"/>
      <c r="B1715" s="142"/>
      <c r="C1715" s="142"/>
      <c r="D1715" s="142"/>
      <c r="E1715" s="142"/>
      <c r="F1715" s="142"/>
      <c r="G1715" s="142"/>
      <c r="H1715" s="142"/>
      <c r="I1715" s="142"/>
      <c r="J1715" s="144"/>
      <c r="K1715" s="159"/>
      <c r="L1715" s="82"/>
      <c r="M1715" s="82"/>
      <c r="N1715" s="82"/>
      <c r="O1715" s="82"/>
      <c r="P1715" s="82"/>
      <c r="Q1715" s="82"/>
      <c r="R1715" s="82"/>
      <c r="S1715" s="82"/>
      <c r="T1715" s="82"/>
      <c r="U1715" s="82"/>
      <c r="V1715" s="82"/>
      <c r="W1715" s="82"/>
      <c r="X1715" s="160"/>
      <c r="Y1715" s="159"/>
      <c r="Z1715" s="82"/>
      <c r="AA1715" s="82"/>
      <c r="AB1715" s="82"/>
      <c r="AC1715" s="82"/>
      <c r="AD1715" s="82"/>
      <c r="AE1715" s="82"/>
      <c r="AF1715" s="82"/>
      <c r="AG1715" s="82"/>
      <c r="AH1715" s="82"/>
      <c r="AI1715" s="82"/>
      <c r="AJ1715" s="82"/>
      <c r="AK1715" s="82"/>
      <c r="AL1715" s="82"/>
      <c r="AM1715" s="138"/>
      <c r="BF1715" s="1" t="b">
        <f>IF($Y1714="○",TRUE,IF($Y1714="",FALSE,"INPUT_ERROR"))</f>
        <v>0</v>
      </c>
      <c r="BG1715" s="1" t="s">
        <v>385</v>
      </c>
      <c r="BH1715" s="1">
        <v>114</v>
      </c>
      <c r="BI1715" s="1" t="str">
        <f t="shared" si="43"/>
        <v>ITEM114#KBN4_2=FALSE</v>
      </c>
    </row>
    <row r="1716" spans="1:61" ht="9.75" hidden="1" customHeight="1">
      <c r="A1716" s="141"/>
      <c r="B1716" s="142"/>
      <c r="C1716" s="142"/>
      <c r="D1716" s="142"/>
      <c r="E1716" s="142"/>
      <c r="F1716" s="142"/>
      <c r="G1716" s="142"/>
      <c r="H1716" s="142"/>
      <c r="I1716" s="142"/>
      <c r="J1716" s="144" t="s">
        <v>37</v>
      </c>
      <c r="K1716" s="159"/>
      <c r="L1716" s="82" t="s">
        <v>59</v>
      </c>
      <c r="M1716" s="82"/>
      <c r="N1716" s="82"/>
      <c r="O1716" s="160" t="s">
        <v>60</v>
      </c>
      <c r="P1716" s="151"/>
      <c r="Q1716" s="151"/>
      <c r="R1716" s="151"/>
      <c r="S1716" s="151"/>
      <c r="T1716" s="151"/>
      <c r="U1716" s="151"/>
      <c r="V1716" s="151"/>
      <c r="W1716" s="151"/>
      <c r="X1716" s="151"/>
      <c r="Y1716" s="151"/>
      <c r="Z1716" s="151"/>
      <c r="AA1716" s="151"/>
      <c r="AB1716" s="151"/>
      <c r="AC1716" s="151"/>
      <c r="AD1716" s="151"/>
      <c r="AE1716" s="151"/>
      <c r="AF1716" s="151"/>
      <c r="AG1716" s="151"/>
      <c r="AH1716" s="151"/>
      <c r="AI1716" s="151"/>
      <c r="AJ1716" s="151"/>
      <c r="AK1716" s="151"/>
      <c r="AL1716" s="82" t="s">
        <v>198</v>
      </c>
      <c r="AM1716" s="138"/>
      <c r="BF1716" s="1" t="b">
        <f>IF($K1716="○",TRUE,IF($K1716="",FALSE,"INPUT_ERROR"))</f>
        <v>0</v>
      </c>
      <c r="BG1716" s="1" t="s">
        <v>385</v>
      </c>
      <c r="BH1716" s="1">
        <v>115</v>
      </c>
      <c r="BI1716" s="1" t="str">
        <f t="shared" si="43"/>
        <v>ITEM115#KBN4_2=FALSE</v>
      </c>
    </row>
    <row r="1717" spans="1:61" ht="9.75" hidden="1" customHeight="1">
      <c r="A1717" s="141"/>
      <c r="B1717" s="142"/>
      <c r="C1717" s="142"/>
      <c r="D1717" s="142"/>
      <c r="E1717" s="142"/>
      <c r="F1717" s="142"/>
      <c r="G1717" s="142"/>
      <c r="H1717" s="142"/>
      <c r="I1717" s="142"/>
      <c r="J1717" s="161"/>
      <c r="K1717" s="162"/>
      <c r="L1717" s="98"/>
      <c r="M1717" s="98"/>
      <c r="N1717" s="98"/>
      <c r="O1717" s="163"/>
      <c r="P1717" s="128"/>
      <c r="Q1717" s="128"/>
      <c r="R1717" s="128"/>
      <c r="S1717" s="128"/>
      <c r="T1717" s="128"/>
      <c r="U1717" s="128"/>
      <c r="V1717" s="128"/>
      <c r="W1717" s="128"/>
      <c r="X1717" s="128"/>
      <c r="Y1717" s="128"/>
      <c r="Z1717" s="128"/>
      <c r="AA1717" s="128"/>
      <c r="AB1717" s="128"/>
      <c r="AC1717" s="128"/>
      <c r="AD1717" s="128"/>
      <c r="AE1717" s="128"/>
      <c r="AF1717" s="128"/>
      <c r="AG1717" s="128"/>
      <c r="AH1717" s="128"/>
      <c r="AI1717" s="128"/>
      <c r="AJ1717" s="128"/>
      <c r="AK1717" s="128"/>
      <c r="AL1717" s="98"/>
      <c r="AM1717" s="156"/>
      <c r="BG1717" s="1" t="s">
        <v>385</v>
      </c>
      <c r="BH1717" s="1">
        <v>116</v>
      </c>
      <c r="BI1717" s="1" t="str">
        <f>"ITEM"&amp;BH1717&amp; BG1717 &amp;"="&amp;IF(TRIM($P1716)="","",$P1716)</f>
        <v>ITEM116#KBN4_2=</v>
      </c>
    </row>
    <row r="1718" spans="1:61" ht="9.75" hidden="1" customHeight="1">
      <c r="A1718" s="120" t="s">
        <v>333</v>
      </c>
      <c r="B1718" s="121"/>
      <c r="C1718" s="121"/>
      <c r="D1718" s="121"/>
      <c r="E1718" s="121"/>
      <c r="F1718" s="121"/>
      <c r="G1718" s="121"/>
      <c r="H1718" s="121"/>
      <c r="I1718" s="122"/>
      <c r="J1718" s="260"/>
      <c r="K1718" s="260"/>
      <c r="L1718" s="260"/>
      <c r="M1718" s="260"/>
      <c r="N1718" s="260"/>
      <c r="O1718" s="260"/>
      <c r="P1718" s="260"/>
      <c r="Q1718" s="260"/>
      <c r="R1718" s="260"/>
      <c r="S1718" s="260"/>
      <c r="T1718" s="260"/>
      <c r="U1718" s="260"/>
      <c r="V1718" s="260"/>
      <c r="W1718" s="260"/>
      <c r="X1718" s="260"/>
      <c r="Y1718" s="260"/>
      <c r="Z1718" s="260"/>
      <c r="AA1718" s="260"/>
      <c r="AB1718" s="260"/>
      <c r="AC1718" s="260"/>
      <c r="AD1718" s="260"/>
      <c r="AE1718" s="260"/>
      <c r="AF1718" s="260"/>
      <c r="AG1718" s="260"/>
      <c r="AH1718" s="260"/>
      <c r="AI1718" s="260"/>
      <c r="AJ1718" s="260"/>
      <c r="AK1718" s="260"/>
      <c r="AL1718" s="260"/>
      <c r="AM1718" s="260"/>
      <c r="BG1718" s="1" t="s">
        <v>385</v>
      </c>
      <c r="BH1718" s="1">
        <v>117</v>
      </c>
      <c r="BI1718" s="1" t="str">
        <f>"ITEM"&amp;BH1718&amp; BG1718 &amp;"="&amp; IF(TRIM($J1718)="","",$J1718)</f>
        <v>ITEM117#KBN4_2=</v>
      </c>
    </row>
    <row r="1719" spans="1:61" ht="9.75" hidden="1" customHeight="1">
      <c r="A1719" s="141"/>
      <c r="B1719" s="142"/>
      <c r="C1719" s="142"/>
      <c r="D1719" s="142"/>
      <c r="E1719" s="142"/>
      <c r="F1719" s="142"/>
      <c r="G1719" s="142"/>
      <c r="H1719" s="142"/>
      <c r="I1719" s="143"/>
      <c r="J1719" s="27"/>
      <c r="K1719" s="27"/>
      <c r="L1719" s="27"/>
      <c r="M1719" s="27"/>
      <c r="N1719" s="27"/>
      <c r="O1719" s="27"/>
      <c r="P1719" s="27"/>
      <c r="Q1719" s="27"/>
      <c r="R1719" s="27"/>
      <c r="S1719" s="27"/>
      <c r="T1719" s="27"/>
      <c r="U1719" s="27"/>
      <c r="V1719" s="27"/>
      <c r="W1719" s="27"/>
      <c r="X1719" s="27"/>
      <c r="Y1719" s="27"/>
      <c r="Z1719" s="27"/>
      <c r="AA1719" s="27"/>
      <c r="AB1719" s="27"/>
      <c r="AC1719" s="27"/>
      <c r="AD1719" s="27"/>
      <c r="AE1719" s="27"/>
      <c r="AF1719" s="27"/>
      <c r="AG1719" s="27"/>
      <c r="AH1719" s="27"/>
      <c r="AI1719" s="27"/>
      <c r="AJ1719" s="27"/>
      <c r="AK1719" s="27"/>
      <c r="AL1719" s="27"/>
      <c r="AM1719" s="27"/>
      <c r="BH1719" s="1" t="s">
        <v>28</v>
      </c>
    </row>
    <row r="1720" spans="1:61" ht="9.75" hidden="1" customHeight="1" thickBot="1">
      <c r="A1720" s="123"/>
      <c r="B1720" s="124"/>
      <c r="C1720" s="124"/>
      <c r="D1720" s="124"/>
      <c r="E1720" s="124"/>
      <c r="F1720" s="124"/>
      <c r="G1720" s="124"/>
      <c r="H1720" s="124"/>
      <c r="I1720" s="125"/>
      <c r="J1720" s="27"/>
      <c r="K1720" s="27"/>
      <c r="L1720" s="27"/>
      <c r="M1720" s="27"/>
      <c r="N1720" s="27"/>
      <c r="O1720" s="27"/>
      <c r="P1720" s="27"/>
      <c r="Q1720" s="27"/>
      <c r="R1720" s="27"/>
      <c r="S1720" s="27"/>
      <c r="T1720" s="27"/>
      <c r="U1720" s="27"/>
      <c r="V1720" s="27"/>
      <c r="W1720" s="27"/>
      <c r="X1720" s="27"/>
      <c r="Y1720" s="27"/>
      <c r="Z1720" s="27"/>
      <c r="AA1720" s="27"/>
      <c r="AB1720" s="27"/>
      <c r="AC1720" s="27"/>
      <c r="AD1720" s="27"/>
      <c r="AE1720" s="27"/>
      <c r="AF1720" s="27"/>
      <c r="AG1720" s="27"/>
      <c r="AH1720" s="27"/>
      <c r="AI1720" s="27"/>
      <c r="AJ1720" s="27"/>
      <c r="AK1720" s="27"/>
      <c r="AL1720" s="27"/>
      <c r="AM1720" s="27"/>
      <c r="BH1720" s="1" t="s">
        <v>28</v>
      </c>
    </row>
    <row r="1721" spans="1:61" ht="9.75" hidden="1" customHeight="1">
      <c r="A1721" s="164" t="s">
        <v>386</v>
      </c>
      <c r="B1721" s="165"/>
      <c r="C1721" s="165"/>
      <c r="D1721" s="165"/>
      <c r="E1721" s="165"/>
      <c r="F1721" s="165"/>
      <c r="G1721" s="165"/>
      <c r="H1721" s="165"/>
      <c r="I1721" s="166"/>
      <c r="J1721" s="268"/>
      <c r="K1721" s="269"/>
      <c r="L1721" s="269"/>
      <c r="M1721" s="269"/>
      <c r="N1721" s="269"/>
      <c r="O1721" s="269"/>
      <c r="P1721" s="269"/>
      <c r="Q1721" s="269"/>
      <c r="R1721" s="269"/>
      <c r="S1721" s="269"/>
      <c r="T1721" s="269"/>
      <c r="U1721" s="269"/>
      <c r="V1721" s="269"/>
      <c r="W1721" s="269"/>
      <c r="X1721" s="269"/>
      <c r="Y1721" s="269"/>
      <c r="Z1721" s="269"/>
      <c r="AA1721" s="269"/>
      <c r="AB1721" s="269"/>
      <c r="AC1721" s="269"/>
      <c r="AD1721" s="269"/>
      <c r="AE1721" s="269"/>
      <c r="AF1721" s="269"/>
      <c r="AG1721" s="269"/>
      <c r="AH1721" s="269"/>
      <c r="AI1721" s="269"/>
      <c r="AJ1721" s="269"/>
      <c r="AK1721" s="269"/>
      <c r="AL1721" s="269"/>
      <c r="AM1721" s="270"/>
      <c r="BG1721" s="1" t="s">
        <v>387</v>
      </c>
      <c r="BH1721" s="1">
        <v>103</v>
      </c>
      <c r="BI1721" s="1" t="str">
        <f>"ITEM"&amp;BH1721&amp; BG1721 &amp;"="&amp; IF(TRIM($J1721)="","",$J1721)</f>
        <v>ITEM103#KBN4_3=</v>
      </c>
    </row>
    <row r="1722" spans="1:61" ht="9.75" hidden="1" customHeight="1" thickBot="1">
      <c r="A1722" s="167"/>
      <c r="B1722" s="168"/>
      <c r="C1722" s="168"/>
      <c r="D1722" s="168"/>
      <c r="E1722" s="168"/>
      <c r="F1722" s="168"/>
      <c r="G1722" s="168"/>
      <c r="H1722" s="168"/>
      <c r="I1722" s="169"/>
      <c r="J1722" s="271"/>
      <c r="K1722" s="272"/>
      <c r="L1722" s="272"/>
      <c r="M1722" s="272"/>
      <c r="N1722" s="272"/>
      <c r="O1722" s="272"/>
      <c r="P1722" s="272"/>
      <c r="Q1722" s="272"/>
      <c r="R1722" s="272"/>
      <c r="S1722" s="272"/>
      <c r="T1722" s="272"/>
      <c r="U1722" s="272"/>
      <c r="V1722" s="272"/>
      <c r="W1722" s="272"/>
      <c r="X1722" s="272"/>
      <c r="Y1722" s="272"/>
      <c r="Z1722" s="272"/>
      <c r="AA1722" s="272"/>
      <c r="AB1722" s="272"/>
      <c r="AC1722" s="272"/>
      <c r="AD1722" s="272"/>
      <c r="AE1722" s="272"/>
      <c r="AF1722" s="272"/>
      <c r="AG1722" s="272"/>
      <c r="AH1722" s="272"/>
      <c r="AI1722" s="272"/>
      <c r="AJ1722" s="272"/>
      <c r="AK1722" s="272"/>
      <c r="AL1722" s="272"/>
      <c r="AM1722" s="273"/>
    </row>
    <row r="1723" spans="1:61" ht="9.75" hidden="1" customHeight="1">
      <c r="A1723" s="120" t="s">
        <v>323</v>
      </c>
      <c r="B1723" s="121"/>
      <c r="C1723" s="121"/>
      <c r="D1723" s="121"/>
      <c r="E1723" s="121"/>
      <c r="F1723" s="121"/>
      <c r="G1723" s="121"/>
      <c r="H1723" s="121"/>
      <c r="I1723" s="122"/>
      <c r="J1723" s="239"/>
      <c r="K1723" s="239"/>
      <c r="L1723" s="239"/>
      <c r="M1723" s="239"/>
      <c r="N1723" s="239"/>
      <c r="O1723" s="239"/>
      <c r="P1723" s="239"/>
      <c r="Q1723" s="239"/>
      <c r="R1723" s="239"/>
      <c r="S1723" s="239"/>
      <c r="T1723" s="239"/>
      <c r="U1723" s="239"/>
      <c r="V1723" s="239"/>
      <c r="W1723" s="239"/>
      <c r="X1723" s="239"/>
      <c r="Y1723" s="239"/>
      <c r="Z1723" s="239"/>
      <c r="AA1723" s="239"/>
      <c r="AB1723" s="239"/>
      <c r="AC1723" s="239"/>
      <c r="AD1723" s="239"/>
      <c r="AE1723" s="239"/>
      <c r="AF1723" s="239"/>
      <c r="AG1723" s="239"/>
      <c r="AH1723" s="239"/>
      <c r="AI1723" s="239"/>
      <c r="AJ1723" s="239"/>
      <c r="AK1723" s="239"/>
      <c r="AL1723" s="239"/>
      <c r="AM1723" s="239"/>
      <c r="BG1723" s="1" t="s">
        <v>387</v>
      </c>
      <c r="BH1723" s="1">
        <v>104</v>
      </c>
      <c r="BI1723" s="1" t="str">
        <f>"ITEM"&amp;BH1723&amp; BG1723 &amp;"="&amp; IF(TRIM($J1723)="","",$J1723)</f>
        <v>ITEM104#KBN4_3=</v>
      </c>
    </row>
    <row r="1724" spans="1:61" ht="9.75" hidden="1" customHeight="1">
      <c r="A1724" s="123"/>
      <c r="B1724" s="124"/>
      <c r="C1724" s="124"/>
      <c r="D1724" s="124"/>
      <c r="E1724" s="124"/>
      <c r="F1724" s="124"/>
      <c r="G1724" s="124"/>
      <c r="H1724" s="124"/>
      <c r="I1724" s="125"/>
      <c r="J1724" s="27"/>
      <c r="K1724" s="27"/>
      <c r="L1724" s="27"/>
      <c r="M1724" s="27"/>
      <c r="N1724" s="27"/>
      <c r="O1724" s="27"/>
      <c r="P1724" s="27"/>
      <c r="Q1724" s="27"/>
      <c r="R1724" s="27"/>
      <c r="S1724" s="27"/>
      <c r="T1724" s="27"/>
      <c r="U1724" s="27"/>
      <c r="V1724" s="27"/>
      <c r="W1724" s="27"/>
      <c r="X1724" s="27"/>
      <c r="Y1724" s="27"/>
      <c r="Z1724" s="27"/>
      <c r="AA1724" s="27"/>
      <c r="AB1724" s="27"/>
      <c r="AC1724" s="27"/>
      <c r="AD1724" s="27"/>
      <c r="AE1724" s="27"/>
      <c r="AF1724" s="27"/>
      <c r="AG1724" s="27"/>
      <c r="AH1724" s="27"/>
      <c r="AI1724" s="27"/>
      <c r="AJ1724" s="27"/>
      <c r="AK1724" s="27"/>
      <c r="AL1724" s="27"/>
      <c r="AM1724" s="27"/>
    </row>
    <row r="1725" spans="1:61" ht="9.75" hidden="1" customHeight="1">
      <c r="A1725" s="120" t="s">
        <v>378</v>
      </c>
      <c r="B1725" s="121"/>
      <c r="C1725" s="121"/>
      <c r="D1725" s="121"/>
      <c r="E1725" s="121"/>
      <c r="F1725" s="121"/>
      <c r="G1725" s="121"/>
      <c r="H1725" s="121"/>
      <c r="I1725" s="122"/>
      <c r="J1725" s="136"/>
      <c r="K1725" s="126"/>
      <c r="L1725" s="126"/>
      <c r="M1725" s="126"/>
      <c r="N1725" s="126"/>
      <c r="O1725" s="126"/>
      <c r="P1725" s="126"/>
      <c r="Q1725" s="126"/>
      <c r="R1725" s="126"/>
      <c r="S1725" s="126"/>
      <c r="T1725" s="126"/>
      <c r="U1725" s="126"/>
      <c r="V1725" s="126"/>
      <c r="W1725" s="126"/>
      <c r="X1725" s="126"/>
      <c r="Y1725" s="126"/>
      <c r="Z1725" s="126"/>
      <c r="AA1725" s="126"/>
      <c r="AB1725" s="126"/>
      <c r="AC1725" s="126"/>
      <c r="AD1725" s="126"/>
      <c r="AE1725" s="126"/>
      <c r="AF1725" s="126"/>
      <c r="AG1725" s="126"/>
      <c r="AH1725" s="126"/>
      <c r="AI1725" s="126"/>
      <c r="AJ1725" s="126"/>
      <c r="AK1725" s="126"/>
      <c r="AL1725" s="126"/>
      <c r="AM1725" s="127"/>
      <c r="BG1725" s="1" t="s">
        <v>387</v>
      </c>
      <c r="BH1725" s="1">
        <v>105</v>
      </c>
      <c r="BI1725" s="1" t="str">
        <f>"ITEM"&amp;BH1725&amp; BG1725 &amp;"="&amp; IF(TRIM($J1725)="","",$J1725)</f>
        <v>ITEM105#KBN4_3=</v>
      </c>
    </row>
    <row r="1726" spans="1:61" ht="9.75" hidden="1" customHeight="1">
      <c r="A1726" s="141"/>
      <c r="B1726" s="142"/>
      <c r="C1726" s="142"/>
      <c r="D1726" s="142"/>
      <c r="E1726" s="142"/>
      <c r="F1726" s="142"/>
      <c r="G1726" s="142"/>
      <c r="H1726" s="142"/>
      <c r="I1726" s="143"/>
      <c r="J1726" s="150"/>
      <c r="K1726" s="151"/>
      <c r="L1726" s="151"/>
      <c r="M1726" s="151"/>
      <c r="N1726" s="151"/>
      <c r="O1726" s="151"/>
      <c r="P1726" s="151"/>
      <c r="Q1726" s="151"/>
      <c r="R1726" s="151"/>
      <c r="S1726" s="151"/>
      <c r="T1726" s="151"/>
      <c r="U1726" s="151"/>
      <c r="V1726" s="151"/>
      <c r="W1726" s="151"/>
      <c r="X1726" s="151"/>
      <c r="Y1726" s="151"/>
      <c r="Z1726" s="151"/>
      <c r="AA1726" s="151"/>
      <c r="AB1726" s="151"/>
      <c r="AC1726" s="151"/>
      <c r="AD1726" s="151"/>
      <c r="AE1726" s="151"/>
      <c r="AF1726" s="151"/>
      <c r="AG1726" s="151"/>
      <c r="AH1726" s="151"/>
      <c r="AI1726" s="151"/>
      <c r="AJ1726" s="151"/>
      <c r="AK1726" s="151"/>
      <c r="AL1726" s="151"/>
      <c r="AM1726" s="152"/>
      <c r="BH1726" s="1" t="s">
        <v>28</v>
      </c>
    </row>
    <row r="1727" spans="1:61" ht="9.75" hidden="1" customHeight="1">
      <c r="A1727" s="123"/>
      <c r="B1727" s="124"/>
      <c r="C1727" s="124"/>
      <c r="D1727" s="124"/>
      <c r="E1727" s="124"/>
      <c r="F1727" s="124"/>
      <c r="G1727" s="124"/>
      <c r="H1727" s="124"/>
      <c r="I1727" s="125"/>
      <c r="J1727" s="137"/>
      <c r="K1727" s="128"/>
      <c r="L1727" s="128"/>
      <c r="M1727" s="128"/>
      <c r="N1727" s="128"/>
      <c r="O1727" s="128"/>
      <c r="P1727" s="128"/>
      <c r="Q1727" s="128"/>
      <c r="R1727" s="128"/>
      <c r="S1727" s="128"/>
      <c r="T1727" s="128"/>
      <c r="U1727" s="128"/>
      <c r="V1727" s="128"/>
      <c r="W1727" s="128"/>
      <c r="X1727" s="128"/>
      <c r="Y1727" s="128"/>
      <c r="Z1727" s="128"/>
      <c r="AA1727" s="128"/>
      <c r="AB1727" s="128"/>
      <c r="AC1727" s="128"/>
      <c r="AD1727" s="128"/>
      <c r="AE1727" s="128"/>
      <c r="AF1727" s="128"/>
      <c r="AG1727" s="128"/>
      <c r="AH1727" s="128"/>
      <c r="AI1727" s="128"/>
      <c r="AJ1727" s="128"/>
      <c r="AK1727" s="128"/>
      <c r="AL1727" s="128"/>
      <c r="AM1727" s="129"/>
      <c r="BH1727" s="1" t="s">
        <v>28</v>
      </c>
    </row>
    <row r="1728" spans="1:61" ht="9.75" hidden="1" customHeight="1">
      <c r="A1728" s="120" t="s">
        <v>379</v>
      </c>
      <c r="B1728" s="121"/>
      <c r="C1728" s="121"/>
      <c r="D1728" s="121"/>
      <c r="E1728" s="121"/>
      <c r="F1728" s="121"/>
      <c r="G1728" s="121"/>
      <c r="H1728" s="121"/>
      <c r="I1728" s="122"/>
      <c r="J1728" s="27"/>
      <c r="K1728" s="27"/>
      <c r="L1728" s="27"/>
      <c r="M1728" s="27"/>
      <c r="N1728" s="27"/>
      <c r="O1728" s="27"/>
      <c r="P1728" s="27"/>
      <c r="Q1728" s="27"/>
      <c r="R1728" s="27"/>
      <c r="S1728" s="27"/>
      <c r="T1728" s="27"/>
      <c r="U1728" s="27"/>
      <c r="V1728" s="27"/>
      <c r="W1728" s="27"/>
      <c r="X1728" s="27"/>
      <c r="Y1728" s="27"/>
      <c r="Z1728" s="27"/>
      <c r="AA1728" s="27"/>
      <c r="AB1728" s="27"/>
      <c r="AC1728" s="27"/>
      <c r="AD1728" s="27"/>
      <c r="AE1728" s="27"/>
      <c r="AF1728" s="27"/>
      <c r="AG1728" s="27"/>
      <c r="AH1728" s="27"/>
      <c r="AI1728" s="27"/>
      <c r="AJ1728" s="27"/>
      <c r="AK1728" s="27"/>
      <c r="AL1728" s="27"/>
      <c r="AM1728" s="27"/>
      <c r="BG1728" s="1" t="s">
        <v>387</v>
      </c>
      <c r="BH1728" s="1">
        <v>106</v>
      </c>
      <c r="BI1728" s="1" t="str">
        <f>"ITEM"&amp;BH1728&amp; BG1728 &amp;"="&amp; IF(TRIM($J1728)="","",$J1728)</f>
        <v>ITEM106#KBN4_3=</v>
      </c>
    </row>
    <row r="1729" spans="1:61" ht="9.75" hidden="1" customHeight="1">
      <c r="A1729" s="123"/>
      <c r="B1729" s="124"/>
      <c r="C1729" s="124"/>
      <c r="D1729" s="124"/>
      <c r="E1729" s="124"/>
      <c r="F1729" s="124"/>
      <c r="G1729" s="124"/>
      <c r="H1729" s="124"/>
      <c r="I1729" s="125"/>
      <c r="J1729" s="27"/>
      <c r="K1729" s="27"/>
      <c r="L1729" s="27"/>
      <c r="M1729" s="27"/>
      <c r="N1729" s="27"/>
      <c r="O1729" s="27"/>
      <c r="P1729" s="27"/>
      <c r="Q1729" s="27"/>
      <c r="R1729" s="27"/>
      <c r="S1729" s="27"/>
      <c r="T1729" s="27"/>
      <c r="U1729" s="27"/>
      <c r="V1729" s="27"/>
      <c r="W1729" s="27"/>
      <c r="X1729" s="27"/>
      <c r="Y1729" s="27"/>
      <c r="Z1729" s="27"/>
      <c r="AA1729" s="27"/>
      <c r="AB1729" s="27"/>
      <c r="AC1729" s="27"/>
      <c r="AD1729" s="27"/>
      <c r="AE1729" s="27"/>
      <c r="AF1729" s="27"/>
      <c r="AG1729" s="27"/>
      <c r="AH1729" s="27"/>
      <c r="AI1729" s="27"/>
      <c r="AJ1729" s="27"/>
      <c r="AK1729" s="27"/>
      <c r="AL1729" s="27"/>
      <c r="AM1729" s="27"/>
    </row>
    <row r="1730" spans="1:61" ht="9.75" hidden="1" customHeight="1">
      <c r="A1730" s="120" t="s">
        <v>380</v>
      </c>
      <c r="B1730" s="121"/>
      <c r="C1730" s="121"/>
      <c r="D1730" s="121"/>
      <c r="E1730" s="121"/>
      <c r="F1730" s="121"/>
      <c r="G1730" s="121"/>
      <c r="H1730" s="121"/>
      <c r="I1730" s="122"/>
      <c r="J1730" s="158"/>
      <c r="K1730" s="154"/>
      <c r="L1730" s="154"/>
      <c r="M1730" s="154"/>
      <c r="N1730" s="154"/>
      <c r="O1730" s="154"/>
      <c r="P1730" s="154"/>
      <c r="Q1730" s="154"/>
      <c r="R1730" s="154"/>
      <c r="S1730" s="154"/>
      <c r="T1730" s="154"/>
      <c r="U1730" s="154"/>
      <c r="V1730" s="154" t="s">
        <v>36</v>
      </c>
      <c r="W1730" s="154"/>
      <c r="X1730" s="154"/>
      <c r="Y1730" s="154"/>
      <c r="Z1730" s="154"/>
      <c r="AA1730" s="154"/>
      <c r="AB1730" s="154"/>
      <c r="AC1730" s="154"/>
      <c r="AD1730" s="154"/>
      <c r="AE1730" s="154"/>
      <c r="AF1730" s="154"/>
      <c r="AG1730" s="154"/>
      <c r="AH1730" s="154"/>
      <c r="AI1730" s="154"/>
      <c r="AJ1730" s="154"/>
      <c r="AK1730" s="154"/>
      <c r="AL1730" s="154"/>
      <c r="AM1730" s="155"/>
      <c r="BE1730" s="1" t="str">
        <f ca="1">MID(CELL("address",$CB$2),2,2)</f>
        <v>CB</v>
      </c>
      <c r="BF1730" s="1" t="str">
        <f>IF(TRIM($K1732)="","",IF(ISERROR(MATCH($K1732,$CB$3:$CB$7,0)),"INPUT_ERROR",MATCH($K1732,$CB$3:$CB$7,0)))</f>
        <v/>
      </c>
      <c r="BG1730" s="1" t="s">
        <v>387</v>
      </c>
      <c r="BH1730" s="1">
        <v>107</v>
      </c>
      <c r="BI1730" s="1" t="str">
        <f>"ITEM"&amp; BH1730&amp; BG1730 &amp;"="&amp; $BF1730</f>
        <v>ITEM107#KBN4_3=</v>
      </c>
    </row>
    <row r="1731" spans="1:61" ht="9.75" hidden="1" customHeight="1">
      <c r="A1731" s="141"/>
      <c r="B1731" s="142"/>
      <c r="C1731" s="142"/>
      <c r="D1731" s="142"/>
      <c r="E1731" s="142"/>
      <c r="F1731" s="142"/>
      <c r="G1731" s="142"/>
      <c r="H1731" s="142"/>
      <c r="I1731" s="143"/>
      <c r="J1731" s="189"/>
      <c r="K1731" s="82"/>
      <c r="L1731" s="82"/>
      <c r="M1731" s="82"/>
      <c r="N1731" s="82"/>
      <c r="O1731" s="82"/>
      <c r="P1731" s="82"/>
      <c r="Q1731" s="82"/>
      <c r="R1731" s="82"/>
      <c r="S1731" s="82"/>
      <c r="T1731" s="82"/>
      <c r="U1731" s="82"/>
      <c r="V1731" s="82" t="s">
        <v>163</v>
      </c>
      <c r="W1731" s="82"/>
      <c r="X1731" s="82"/>
      <c r="Y1731" s="82"/>
      <c r="Z1731" s="82"/>
      <c r="AA1731" s="82"/>
      <c r="AB1731" s="82"/>
      <c r="AC1731" s="82"/>
      <c r="AD1731" s="82"/>
      <c r="AE1731" s="82"/>
      <c r="AF1731" s="82"/>
      <c r="AG1731" s="82"/>
      <c r="AH1731" s="82"/>
      <c r="AI1731" s="82"/>
      <c r="AJ1731" s="82"/>
      <c r="AK1731" s="82"/>
      <c r="AL1731" s="82"/>
      <c r="AM1731" s="138"/>
      <c r="BH1731" s="1" t="s">
        <v>28</v>
      </c>
    </row>
    <row r="1732" spans="1:61" ht="9.75" hidden="1" customHeight="1">
      <c r="A1732" s="141"/>
      <c r="B1732" s="142"/>
      <c r="C1732" s="142"/>
      <c r="D1732" s="142"/>
      <c r="E1732" s="142"/>
      <c r="F1732" s="142"/>
      <c r="G1732" s="142"/>
      <c r="H1732" s="142"/>
      <c r="I1732" s="143"/>
      <c r="J1732" s="144" t="s">
        <v>37</v>
      </c>
      <c r="K1732" s="145"/>
      <c r="L1732" s="145"/>
      <c r="M1732" s="145"/>
      <c r="N1732" s="145"/>
      <c r="O1732" s="145"/>
      <c r="P1732" s="145"/>
      <c r="Q1732" s="145"/>
      <c r="R1732" s="145"/>
      <c r="S1732" s="145"/>
      <c r="T1732" s="82" t="s">
        <v>38</v>
      </c>
      <c r="U1732" s="82"/>
      <c r="V1732" s="82" t="s">
        <v>253</v>
      </c>
      <c r="W1732" s="82"/>
      <c r="X1732" s="82"/>
      <c r="Y1732" s="82"/>
      <c r="Z1732" s="82"/>
      <c r="AA1732" s="82"/>
      <c r="AB1732" s="82"/>
      <c r="AC1732" s="82"/>
      <c r="AD1732" s="82"/>
      <c r="AE1732" s="82"/>
      <c r="AF1732" s="82"/>
      <c r="AG1732" s="82"/>
      <c r="AH1732" s="82"/>
      <c r="AI1732" s="82"/>
      <c r="AJ1732" s="82"/>
      <c r="AK1732" s="82"/>
      <c r="AL1732" s="82"/>
      <c r="AM1732" s="138"/>
      <c r="BH1732" s="1" t="s">
        <v>28</v>
      </c>
    </row>
    <row r="1733" spans="1:61" ht="9.75" hidden="1" customHeight="1">
      <c r="A1733" s="141"/>
      <c r="B1733" s="142"/>
      <c r="C1733" s="142"/>
      <c r="D1733" s="142"/>
      <c r="E1733" s="142"/>
      <c r="F1733" s="142"/>
      <c r="G1733" s="142"/>
      <c r="H1733" s="142"/>
      <c r="I1733" s="143"/>
      <c r="J1733" s="144"/>
      <c r="K1733" s="145"/>
      <c r="L1733" s="145"/>
      <c r="M1733" s="145"/>
      <c r="N1733" s="145"/>
      <c r="O1733" s="145"/>
      <c r="P1733" s="145"/>
      <c r="Q1733" s="145"/>
      <c r="R1733" s="145"/>
      <c r="S1733" s="145"/>
      <c r="T1733" s="82"/>
      <c r="U1733" s="82"/>
      <c r="V1733" s="82" t="s">
        <v>327</v>
      </c>
      <c r="W1733" s="82"/>
      <c r="X1733" s="82"/>
      <c r="Y1733" s="82"/>
      <c r="Z1733" s="82"/>
      <c r="AA1733" s="82"/>
      <c r="AB1733" s="82"/>
      <c r="AC1733" s="82"/>
      <c r="AD1733" s="82"/>
      <c r="AE1733" s="82"/>
      <c r="AF1733" s="82"/>
      <c r="AG1733" s="82"/>
      <c r="AH1733" s="82"/>
      <c r="AI1733" s="82"/>
      <c r="AJ1733" s="82"/>
      <c r="AK1733" s="82"/>
      <c r="AL1733" s="82"/>
      <c r="AM1733" s="138"/>
      <c r="BH1733" s="1" t="s">
        <v>28</v>
      </c>
    </row>
    <row r="1734" spans="1:61" ht="9.75" hidden="1" customHeight="1">
      <c r="A1734" s="141"/>
      <c r="B1734" s="142"/>
      <c r="C1734" s="142"/>
      <c r="D1734" s="142"/>
      <c r="E1734" s="142"/>
      <c r="F1734" s="142"/>
      <c r="G1734" s="142"/>
      <c r="H1734" s="142"/>
      <c r="I1734" s="143"/>
      <c r="J1734" s="189"/>
      <c r="K1734" s="82"/>
      <c r="L1734" s="82"/>
      <c r="M1734" s="82"/>
      <c r="N1734" s="82"/>
      <c r="O1734" s="82"/>
      <c r="P1734" s="82"/>
      <c r="Q1734" s="82"/>
      <c r="R1734" s="82"/>
      <c r="S1734" s="82"/>
      <c r="T1734" s="82"/>
      <c r="U1734" s="82"/>
      <c r="V1734" s="82" t="s">
        <v>166</v>
      </c>
      <c r="W1734" s="82"/>
      <c r="X1734" s="82"/>
      <c r="Y1734" s="82"/>
      <c r="Z1734" s="82"/>
      <c r="AA1734" s="82"/>
      <c r="AB1734" s="82"/>
      <c r="AC1734" s="82"/>
      <c r="AD1734" s="82"/>
      <c r="AE1734" s="82"/>
      <c r="AF1734" s="82"/>
      <c r="AG1734" s="82"/>
      <c r="AH1734" s="82"/>
      <c r="AI1734" s="82"/>
      <c r="AJ1734" s="82"/>
      <c r="AK1734" s="82"/>
      <c r="AL1734" s="82"/>
      <c r="AM1734" s="138"/>
      <c r="BH1734" s="1" t="s">
        <v>28</v>
      </c>
    </row>
    <row r="1735" spans="1:61" ht="9.75" hidden="1" customHeight="1">
      <c r="A1735" s="141"/>
      <c r="B1735" s="142"/>
      <c r="C1735" s="142"/>
      <c r="D1735" s="142"/>
      <c r="E1735" s="142"/>
      <c r="F1735" s="142"/>
      <c r="G1735" s="142"/>
      <c r="H1735" s="142"/>
      <c r="I1735" s="143"/>
      <c r="J1735" s="157"/>
      <c r="K1735" s="98"/>
      <c r="L1735" s="98"/>
      <c r="M1735" s="98"/>
      <c r="N1735" s="98"/>
      <c r="O1735" s="98"/>
      <c r="P1735" s="98"/>
      <c r="Q1735" s="98"/>
      <c r="R1735" s="98"/>
      <c r="S1735" s="98"/>
      <c r="T1735" s="98"/>
      <c r="U1735" s="98"/>
      <c r="V1735" s="98" t="s">
        <v>256</v>
      </c>
      <c r="W1735" s="98"/>
      <c r="X1735" s="98"/>
      <c r="Y1735" s="98"/>
      <c r="Z1735" s="98"/>
      <c r="AA1735" s="98"/>
      <c r="AB1735" s="98"/>
      <c r="AC1735" s="98"/>
      <c r="AD1735" s="98"/>
      <c r="AE1735" s="98"/>
      <c r="AF1735" s="98"/>
      <c r="AG1735" s="98"/>
      <c r="AH1735" s="98"/>
      <c r="AI1735" s="98"/>
      <c r="AJ1735" s="98"/>
      <c r="AK1735" s="98"/>
      <c r="AL1735" s="98"/>
      <c r="AM1735" s="156"/>
      <c r="BH1735" s="1" t="s">
        <v>28</v>
      </c>
    </row>
    <row r="1736" spans="1:61" ht="9.75" hidden="1" customHeight="1">
      <c r="A1736" s="120" t="s">
        <v>381</v>
      </c>
      <c r="B1736" s="121"/>
      <c r="C1736" s="121"/>
      <c r="D1736" s="121"/>
      <c r="E1736" s="121"/>
      <c r="F1736" s="121"/>
      <c r="G1736" s="121"/>
      <c r="H1736" s="121"/>
      <c r="I1736" s="122"/>
      <c r="J1736" s="136"/>
      <c r="K1736" s="126"/>
      <c r="L1736" s="126"/>
      <c r="M1736" s="126"/>
      <c r="N1736" s="126"/>
      <c r="O1736" s="126"/>
      <c r="P1736" s="126"/>
      <c r="Q1736" s="126"/>
      <c r="R1736" s="126"/>
      <c r="S1736" s="126"/>
      <c r="T1736" s="126"/>
      <c r="U1736" s="126"/>
      <c r="V1736" s="126"/>
      <c r="W1736" s="126"/>
      <c r="X1736" s="126"/>
      <c r="Y1736" s="126"/>
      <c r="Z1736" s="126"/>
      <c r="AA1736" s="126"/>
      <c r="AB1736" s="126"/>
      <c r="AC1736" s="126"/>
      <c r="AD1736" s="126"/>
      <c r="AE1736" s="126"/>
      <c r="AF1736" s="126"/>
      <c r="AG1736" s="126"/>
      <c r="AH1736" s="126"/>
      <c r="AI1736" s="126"/>
      <c r="AJ1736" s="126"/>
      <c r="AK1736" s="126"/>
      <c r="AL1736" s="126"/>
      <c r="AM1736" s="127"/>
      <c r="BG1736" s="1" t="s">
        <v>387</v>
      </c>
      <c r="BH1736" s="1">
        <v>108</v>
      </c>
      <c r="BI1736" s="1" t="str">
        <f>"ITEM"&amp;BH1736&amp; BG1736 &amp;"="&amp; IF(TRIM($J1736)="","",$J1736)</f>
        <v>ITEM108#KBN4_3=</v>
      </c>
    </row>
    <row r="1737" spans="1:61" ht="9.75" hidden="1" customHeight="1">
      <c r="A1737" s="141"/>
      <c r="B1737" s="142"/>
      <c r="C1737" s="142"/>
      <c r="D1737" s="142"/>
      <c r="E1737" s="142"/>
      <c r="F1737" s="142"/>
      <c r="G1737" s="142"/>
      <c r="H1737" s="142"/>
      <c r="I1737" s="143"/>
      <c r="J1737" s="150"/>
      <c r="K1737" s="151"/>
      <c r="L1737" s="151"/>
      <c r="M1737" s="151"/>
      <c r="N1737" s="151"/>
      <c r="O1737" s="151"/>
      <c r="P1737" s="151"/>
      <c r="Q1737" s="151"/>
      <c r="R1737" s="151"/>
      <c r="S1737" s="151"/>
      <c r="T1737" s="151"/>
      <c r="U1737" s="151"/>
      <c r="V1737" s="151"/>
      <c r="W1737" s="151"/>
      <c r="X1737" s="151"/>
      <c r="Y1737" s="151"/>
      <c r="Z1737" s="151"/>
      <c r="AA1737" s="151"/>
      <c r="AB1737" s="151"/>
      <c r="AC1737" s="151"/>
      <c r="AD1737" s="151"/>
      <c r="AE1737" s="151"/>
      <c r="AF1737" s="151"/>
      <c r="AG1737" s="151"/>
      <c r="AH1737" s="151"/>
      <c r="AI1737" s="151"/>
      <c r="AJ1737" s="151"/>
      <c r="AK1737" s="151"/>
      <c r="AL1737" s="151"/>
      <c r="AM1737" s="152"/>
    </row>
    <row r="1738" spans="1:61" ht="9.75" hidden="1" customHeight="1">
      <c r="A1738" s="123"/>
      <c r="B1738" s="124"/>
      <c r="C1738" s="124"/>
      <c r="D1738" s="124"/>
      <c r="E1738" s="124"/>
      <c r="F1738" s="124"/>
      <c r="G1738" s="124"/>
      <c r="H1738" s="124"/>
      <c r="I1738" s="125"/>
      <c r="J1738" s="150"/>
      <c r="K1738" s="151"/>
      <c r="L1738" s="151"/>
      <c r="M1738" s="151"/>
      <c r="N1738" s="151"/>
      <c r="O1738" s="151"/>
      <c r="P1738" s="151"/>
      <c r="Q1738" s="151"/>
      <c r="R1738" s="151"/>
      <c r="S1738" s="151"/>
      <c r="T1738" s="151"/>
      <c r="U1738" s="151"/>
      <c r="V1738" s="151"/>
      <c r="W1738" s="151"/>
      <c r="X1738" s="151"/>
      <c r="Y1738" s="151"/>
      <c r="Z1738" s="151"/>
      <c r="AA1738" s="151"/>
      <c r="AB1738" s="151"/>
      <c r="AC1738" s="151"/>
      <c r="AD1738" s="151"/>
      <c r="AE1738" s="151"/>
      <c r="AF1738" s="151"/>
      <c r="AG1738" s="151"/>
      <c r="AH1738" s="151"/>
      <c r="AI1738" s="151"/>
      <c r="AJ1738" s="151"/>
      <c r="AK1738" s="151"/>
      <c r="AL1738" s="151"/>
      <c r="AM1738" s="152"/>
    </row>
    <row r="1739" spans="1:61" ht="9.75" hidden="1" customHeight="1">
      <c r="A1739" s="120" t="s">
        <v>382</v>
      </c>
      <c r="B1739" s="121"/>
      <c r="C1739" s="121"/>
      <c r="D1739" s="121"/>
      <c r="E1739" s="121"/>
      <c r="F1739" s="121"/>
      <c r="G1739" s="121"/>
      <c r="H1739" s="121"/>
      <c r="I1739" s="121"/>
      <c r="J1739" s="216" t="s">
        <v>37</v>
      </c>
      <c r="K1739" s="217"/>
      <c r="L1739" s="154" t="s">
        <v>54</v>
      </c>
      <c r="M1739" s="154"/>
      <c r="N1739" s="154"/>
      <c r="O1739" s="154"/>
      <c r="P1739" s="154"/>
      <c r="Q1739" s="154"/>
      <c r="R1739" s="154"/>
      <c r="S1739" s="154"/>
      <c r="T1739" s="154"/>
      <c r="U1739" s="154"/>
      <c r="V1739" s="154"/>
      <c r="W1739" s="154"/>
      <c r="X1739" s="221" t="s">
        <v>37</v>
      </c>
      <c r="Y1739" s="217"/>
      <c r="Z1739" s="154" t="s">
        <v>330</v>
      </c>
      <c r="AA1739" s="154"/>
      <c r="AB1739" s="154"/>
      <c r="AC1739" s="154"/>
      <c r="AD1739" s="154"/>
      <c r="AE1739" s="154"/>
      <c r="AF1739" s="154"/>
      <c r="AG1739" s="154"/>
      <c r="AH1739" s="154"/>
      <c r="AI1739" s="154"/>
      <c r="AJ1739" s="154"/>
      <c r="AK1739" s="154"/>
      <c r="AL1739" s="154"/>
      <c r="AM1739" s="155"/>
      <c r="BF1739" s="1" t="b">
        <f>IF($K1739="○",TRUE,IF($K1739="",FALSE,"INPUT_ERROR"))</f>
        <v>0</v>
      </c>
      <c r="BG1739" s="1" t="s">
        <v>387</v>
      </c>
      <c r="BH1739" s="1">
        <v>109</v>
      </c>
      <c r="BI1739" s="1" t="str">
        <f t="shared" ref="BI1739:BI1745" si="44">"ITEM"&amp; BH1739&amp; BG1739 &amp;"="&amp; $BF1739</f>
        <v>ITEM109#KBN4_3=FALSE</v>
      </c>
    </row>
    <row r="1740" spans="1:61" ht="9.75" hidden="1" customHeight="1">
      <c r="A1740" s="141"/>
      <c r="B1740" s="142"/>
      <c r="C1740" s="142"/>
      <c r="D1740" s="142"/>
      <c r="E1740" s="142"/>
      <c r="F1740" s="142"/>
      <c r="G1740" s="142"/>
      <c r="H1740" s="142"/>
      <c r="I1740" s="142"/>
      <c r="J1740" s="144"/>
      <c r="K1740" s="159"/>
      <c r="L1740" s="82"/>
      <c r="M1740" s="82"/>
      <c r="N1740" s="82"/>
      <c r="O1740" s="82"/>
      <c r="P1740" s="82"/>
      <c r="Q1740" s="82"/>
      <c r="R1740" s="82"/>
      <c r="S1740" s="82"/>
      <c r="T1740" s="82"/>
      <c r="U1740" s="82"/>
      <c r="V1740" s="82"/>
      <c r="W1740" s="82"/>
      <c r="X1740" s="160"/>
      <c r="Y1740" s="159"/>
      <c r="Z1740" s="82"/>
      <c r="AA1740" s="82"/>
      <c r="AB1740" s="82"/>
      <c r="AC1740" s="82"/>
      <c r="AD1740" s="82"/>
      <c r="AE1740" s="82"/>
      <c r="AF1740" s="82"/>
      <c r="AG1740" s="82"/>
      <c r="AH1740" s="82"/>
      <c r="AI1740" s="82"/>
      <c r="AJ1740" s="82"/>
      <c r="AK1740" s="82"/>
      <c r="AL1740" s="82"/>
      <c r="AM1740" s="138"/>
      <c r="BF1740" s="1" t="b">
        <f>IF($Y1739="○",TRUE,IF($Y1739="",FALSE,"INPUT_ERROR"))</f>
        <v>0</v>
      </c>
      <c r="BG1740" s="1" t="s">
        <v>387</v>
      </c>
      <c r="BH1740" s="1">
        <v>110</v>
      </c>
      <c r="BI1740" s="1" t="str">
        <f t="shared" si="44"/>
        <v>ITEM110#KBN4_3=FALSE</v>
      </c>
    </row>
    <row r="1741" spans="1:61" ht="9.75" hidden="1" customHeight="1">
      <c r="A1741" s="141"/>
      <c r="B1741" s="142"/>
      <c r="C1741" s="142"/>
      <c r="D1741" s="142"/>
      <c r="E1741" s="142"/>
      <c r="F1741" s="142"/>
      <c r="G1741" s="142"/>
      <c r="H1741" s="142"/>
      <c r="I1741" s="142"/>
      <c r="J1741" s="144" t="s">
        <v>37</v>
      </c>
      <c r="K1741" s="159"/>
      <c r="L1741" s="82" t="s">
        <v>331</v>
      </c>
      <c r="M1741" s="82"/>
      <c r="N1741" s="82"/>
      <c r="O1741" s="82"/>
      <c r="P1741" s="82"/>
      <c r="Q1741" s="82"/>
      <c r="R1741" s="82"/>
      <c r="S1741" s="82"/>
      <c r="T1741" s="82"/>
      <c r="U1741" s="82"/>
      <c r="V1741" s="82"/>
      <c r="W1741" s="82"/>
      <c r="X1741" s="160" t="s">
        <v>37</v>
      </c>
      <c r="Y1741" s="159"/>
      <c r="Z1741" s="82" t="s">
        <v>264</v>
      </c>
      <c r="AA1741" s="82"/>
      <c r="AB1741" s="82"/>
      <c r="AC1741" s="82"/>
      <c r="AD1741" s="82"/>
      <c r="AE1741" s="82"/>
      <c r="AF1741" s="82"/>
      <c r="AG1741" s="82"/>
      <c r="AH1741" s="82"/>
      <c r="AI1741" s="82"/>
      <c r="AJ1741" s="82"/>
      <c r="AK1741" s="82"/>
      <c r="AL1741" s="82"/>
      <c r="AM1741" s="138"/>
      <c r="BF1741" s="1" t="b">
        <f>IF($K1741="○",TRUE,IF($K1741="",FALSE,"INPUT_ERROR"))</f>
        <v>0</v>
      </c>
      <c r="BG1741" s="1" t="s">
        <v>387</v>
      </c>
      <c r="BH1741" s="1">
        <v>111</v>
      </c>
      <c r="BI1741" s="1" t="str">
        <f t="shared" si="44"/>
        <v>ITEM111#KBN4_3=FALSE</v>
      </c>
    </row>
    <row r="1742" spans="1:61" ht="9.75" hidden="1" customHeight="1">
      <c r="A1742" s="141"/>
      <c r="B1742" s="142"/>
      <c r="C1742" s="142"/>
      <c r="D1742" s="142"/>
      <c r="E1742" s="142"/>
      <c r="F1742" s="142"/>
      <c r="G1742" s="142"/>
      <c r="H1742" s="142"/>
      <c r="I1742" s="142"/>
      <c r="J1742" s="144"/>
      <c r="K1742" s="159"/>
      <c r="L1742" s="82"/>
      <c r="M1742" s="82"/>
      <c r="N1742" s="82"/>
      <c r="O1742" s="82"/>
      <c r="P1742" s="82"/>
      <c r="Q1742" s="82"/>
      <c r="R1742" s="82"/>
      <c r="S1742" s="82"/>
      <c r="T1742" s="82"/>
      <c r="U1742" s="82"/>
      <c r="V1742" s="82"/>
      <c r="W1742" s="82"/>
      <c r="X1742" s="160"/>
      <c r="Y1742" s="159"/>
      <c r="Z1742" s="82"/>
      <c r="AA1742" s="82"/>
      <c r="AB1742" s="82"/>
      <c r="AC1742" s="82"/>
      <c r="AD1742" s="82"/>
      <c r="AE1742" s="82"/>
      <c r="AF1742" s="82"/>
      <c r="AG1742" s="82"/>
      <c r="AH1742" s="82"/>
      <c r="AI1742" s="82"/>
      <c r="AJ1742" s="82"/>
      <c r="AK1742" s="82"/>
      <c r="AL1742" s="82"/>
      <c r="AM1742" s="138"/>
      <c r="BF1742" s="1" t="b">
        <f>IF($Y1741="○",TRUE,IF($Y1741="",FALSE,"INPUT_ERROR"))</f>
        <v>0</v>
      </c>
      <c r="BG1742" s="1" t="s">
        <v>387</v>
      </c>
      <c r="BH1742" s="1">
        <v>112</v>
      </c>
      <c r="BI1742" s="1" t="str">
        <f t="shared" si="44"/>
        <v>ITEM112#KBN4_3=FALSE</v>
      </c>
    </row>
    <row r="1743" spans="1:61" ht="9.75" hidden="1" customHeight="1">
      <c r="A1743" s="141"/>
      <c r="B1743" s="142"/>
      <c r="C1743" s="142"/>
      <c r="D1743" s="142"/>
      <c r="E1743" s="142"/>
      <c r="F1743" s="142"/>
      <c r="G1743" s="142"/>
      <c r="H1743" s="142"/>
      <c r="I1743" s="142"/>
      <c r="J1743" s="144" t="s">
        <v>37</v>
      </c>
      <c r="K1743" s="159"/>
      <c r="L1743" s="82" t="s">
        <v>214</v>
      </c>
      <c r="M1743" s="82"/>
      <c r="N1743" s="82"/>
      <c r="O1743" s="82"/>
      <c r="P1743" s="82"/>
      <c r="Q1743" s="82"/>
      <c r="R1743" s="82"/>
      <c r="S1743" s="82"/>
      <c r="T1743" s="82"/>
      <c r="U1743" s="82"/>
      <c r="V1743" s="82"/>
      <c r="W1743" s="82"/>
      <c r="X1743" s="160" t="s">
        <v>37</v>
      </c>
      <c r="Y1743" s="159"/>
      <c r="Z1743" s="82" t="s">
        <v>332</v>
      </c>
      <c r="AA1743" s="82"/>
      <c r="AB1743" s="82"/>
      <c r="AC1743" s="82"/>
      <c r="AD1743" s="82"/>
      <c r="AE1743" s="82"/>
      <c r="AF1743" s="82"/>
      <c r="AG1743" s="82"/>
      <c r="AH1743" s="82"/>
      <c r="AI1743" s="82"/>
      <c r="AJ1743" s="82"/>
      <c r="AK1743" s="82"/>
      <c r="AL1743" s="82"/>
      <c r="AM1743" s="138"/>
      <c r="BF1743" s="1" t="b">
        <f>IF($K1743="○",TRUE,IF($K1743="",FALSE,"INPUT_ERROR"))</f>
        <v>0</v>
      </c>
      <c r="BG1743" s="1" t="s">
        <v>387</v>
      </c>
      <c r="BH1743" s="1">
        <v>113</v>
      </c>
      <c r="BI1743" s="1" t="str">
        <f t="shared" si="44"/>
        <v>ITEM113#KBN4_3=FALSE</v>
      </c>
    </row>
    <row r="1744" spans="1:61" ht="9.75" hidden="1" customHeight="1">
      <c r="A1744" s="141"/>
      <c r="B1744" s="142"/>
      <c r="C1744" s="142"/>
      <c r="D1744" s="142"/>
      <c r="E1744" s="142"/>
      <c r="F1744" s="142"/>
      <c r="G1744" s="142"/>
      <c r="H1744" s="142"/>
      <c r="I1744" s="142"/>
      <c r="J1744" s="144"/>
      <c r="K1744" s="159"/>
      <c r="L1744" s="82"/>
      <c r="M1744" s="82"/>
      <c r="N1744" s="82"/>
      <c r="O1744" s="82"/>
      <c r="P1744" s="82"/>
      <c r="Q1744" s="82"/>
      <c r="R1744" s="82"/>
      <c r="S1744" s="82"/>
      <c r="T1744" s="82"/>
      <c r="U1744" s="82"/>
      <c r="V1744" s="82"/>
      <c r="W1744" s="82"/>
      <c r="X1744" s="160"/>
      <c r="Y1744" s="159"/>
      <c r="Z1744" s="82"/>
      <c r="AA1744" s="82"/>
      <c r="AB1744" s="82"/>
      <c r="AC1744" s="82"/>
      <c r="AD1744" s="82"/>
      <c r="AE1744" s="82"/>
      <c r="AF1744" s="82"/>
      <c r="AG1744" s="82"/>
      <c r="AH1744" s="82"/>
      <c r="AI1744" s="82"/>
      <c r="AJ1744" s="82"/>
      <c r="AK1744" s="82"/>
      <c r="AL1744" s="82"/>
      <c r="AM1744" s="138"/>
      <c r="BF1744" s="1" t="b">
        <f>IF($Y1743="○",TRUE,IF($Y1743="",FALSE,"INPUT_ERROR"))</f>
        <v>0</v>
      </c>
      <c r="BG1744" s="1" t="s">
        <v>387</v>
      </c>
      <c r="BH1744" s="1">
        <v>114</v>
      </c>
      <c r="BI1744" s="1" t="str">
        <f t="shared" si="44"/>
        <v>ITEM114#KBN4_3=FALSE</v>
      </c>
    </row>
    <row r="1745" spans="1:61" ht="9.75" hidden="1" customHeight="1">
      <c r="A1745" s="141"/>
      <c r="B1745" s="142"/>
      <c r="C1745" s="142"/>
      <c r="D1745" s="142"/>
      <c r="E1745" s="142"/>
      <c r="F1745" s="142"/>
      <c r="G1745" s="142"/>
      <c r="H1745" s="142"/>
      <c r="I1745" s="142"/>
      <c r="J1745" s="144" t="s">
        <v>37</v>
      </c>
      <c r="K1745" s="159"/>
      <c r="L1745" s="82" t="s">
        <v>59</v>
      </c>
      <c r="M1745" s="82"/>
      <c r="N1745" s="82"/>
      <c r="O1745" s="160" t="s">
        <v>60</v>
      </c>
      <c r="P1745" s="151"/>
      <c r="Q1745" s="151"/>
      <c r="R1745" s="151"/>
      <c r="S1745" s="151"/>
      <c r="T1745" s="151"/>
      <c r="U1745" s="151"/>
      <c r="V1745" s="151"/>
      <c r="W1745" s="151"/>
      <c r="X1745" s="151"/>
      <c r="Y1745" s="151"/>
      <c r="Z1745" s="151"/>
      <c r="AA1745" s="151"/>
      <c r="AB1745" s="151"/>
      <c r="AC1745" s="151"/>
      <c r="AD1745" s="151"/>
      <c r="AE1745" s="151"/>
      <c r="AF1745" s="151"/>
      <c r="AG1745" s="151"/>
      <c r="AH1745" s="151"/>
      <c r="AI1745" s="151"/>
      <c r="AJ1745" s="151"/>
      <c r="AK1745" s="151"/>
      <c r="AL1745" s="82" t="s">
        <v>198</v>
      </c>
      <c r="AM1745" s="138"/>
      <c r="BF1745" s="1" t="b">
        <f>IF($K1745="○",TRUE,IF($K1745="",FALSE,"INPUT_ERROR"))</f>
        <v>0</v>
      </c>
      <c r="BG1745" s="1" t="s">
        <v>387</v>
      </c>
      <c r="BH1745" s="1">
        <v>115</v>
      </c>
      <c r="BI1745" s="1" t="str">
        <f t="shared" si="44"/>
        <v>ITEM115#KBN4_3=FALSE</v>
      </c>
    </row>
    <row r="1746" spans="1:61" ht="9.75" hidden="1" customHeight="1">
      <c r="A1746" s="141"/>
      <c r="B1746" s="142"/>
      <c r="C1746" s="142"/>
      <c r="D1746" s="142"/>
      <c r="E1746" s="142"/>
      <c r="F1746" s="142"/>
      <c r="G1746" s="142"/>
      <c r="H1746" s="142"/>
      <c r="I1746" s="142"/>
      <c r="J1746" s="161"/>
      <c r="K1746" s="162"/>
      <c r="L1746" s="98"/>
      <c r="M1746" s="98"/>
      <c r="N1746" s="98"/>
      <c r="O1746" s="163"/>
      <c r="P1746" s="128"/>
      <c r="Q1746" s="128"/>
      <c r="R1746" s="128"/>
      <c r="S1746" s="128"/>
      <c r="T1746" s="128"/>
      <c r="U1746" s="128"/>
      <c r="V1746" s="128"/>
      <c r="W1746" s="128"/>
      <c r="X1746" s="128"/>
      <c r="Y1746" s="128"/>
      <c r="Z1746" s="128"/>
      <c r="AA1746" s="128"/>
      <c r="AB1746" s="128"/>
      <c r="AC1746" s="128"/>
      <c r="AD1746" s="128"/>
      <c r="AE1746" s="128"/>
      <c r="AF1746" s="128"/>
      <c r="AG1746" s="128"/>
      <c r="AH1746" s="128"/>
      <c r="AI1746" s="128"/>
      <c r="AJ1746" s="128"/>
      <c r="AK1746" s="128"/>
      <c r="AL1746" s="98"/>
      <c r="AM1746" s="156"/>
      <c r="BG1746" s="1" t="s">
        <v>387</v>
      </c>
      <c r="BH1746" s="1">
        <v>116</v>
      </c>
      <c r="BI1746" s="1" t="str">
        <f>"ITEM"&amp;BH1746&amp; BG1746 &amp;"="&amp;IF(TRIM($P1745)="","",$P1745)</f>
        <v>ITEM116#KBN4_3=</v>
      </c>
    </row>
    <row r="1747" spans="1:61" ht="9.75" hidden="1" customHeight="1">
      <c r="A1747" s="120" t="s">
        <v>333</v>
      </c>
      <c r="B1747" s="121"/>
      <c r="C1747" s="121"/>
      <c r="D1747" s="121"/>
      <c r="E1747" s="121"/>
      <c r="F1747" s="121"/>
      <c r="G1747" s="121"/>
      <c r="H1747" s="121"/>
      <c r="I1747" s="122"/>
      <c r="J1747" s="260"/>
      <c r="K1747" s="260"/>
      <c r="L1747" s="260"/>
      <c r="M1747" s="260"/>
      <c r="N1747" s="260"/>
      <c r="O1747" s="260"/>
      <c r="P1747" s="260"/>
      <c r="Q1747" s="260"/>
      <c r="R1747" s="260"/>
      <c r="S1747" s="260"/>
      <c r="T1747" s="260"/>
      <c r="U1747" s="260"/>
      <c r="V1747" s="260"/>
      <c r="W1747" s="260"/>
      <c r="X1747" s="260"/>
      <c r="Y1747" s="260"/>
      <c r="Z1747" s="260"/>
      <c r="AA1747" s="260"/>
      <c r="AB1747" s="260"/>
      <c r="AC1747" s="260"/>
      <c r="AD1747" s="260"/>
      <c r="AE1747" s="260"/>
      <c r="AF1747" s="260"/>
      <c r="AG1747" s="260"/>
      <c r="AH1747" s="260"/>
      <c r="AI1747" s="260"/>
      <c r="AJ1747" s="260"/>
      <c r="AK1747" s="260"/>
      <c r="AL1747" s="260"/>
      <c r="AM1747" s="260"/>
      <c r="BG1747" s="1" t="s">
        <v>387</v>
      </c>
      <c r="BH1747" s="1">
        <v>117</v>
      </c>
      <c r="BI1747" s="1" t="str">
        <f>"ITEM"&amp;BH1747&amp; BG1747 &amp;"="&amp; IF(TRIM($J1747)="","",$J1747)</f>
        <v>ITEM117#KBN4_3=</v>
      </c>
    </row>
    <row r="1748" spans="1:61" ht="9.75" hidden="1" customHeight="1">
      <c r="A1748" s="141"/>
      <c r="B1748" s="142"/>
      <c r="C1748" s="142"/>
      <c r="D1748" s="142"/>
      <c r="E1748" s="142"/>
      <c r="F1748" s="142"/>
      <c r="G1748" s="142"/>
      <c r="H1748" s="142"/>
      <c r="I1748" s="143"/>
      <c r="J1748" s="27"/>
      <c r="K1748" s="27"/>
      <c r="L1748" s="27"/>
      <c r="M1748" s="27"/>
      <c r="N1748" s="27"/>
      <c r="O1748" s="27"/>
      <c r="P1748" s="27"/>
      <c r="Q1748" s="27"/>
      <c r="R1748" s="27"/>
      <c r="S1748" s="27"/>
      <c r="T1748" s="27"/>
      <c r="U1748" s="27"/>
      <c r="V1748" s="27"/>
      <c r="W1748" s="27"/>
      <c r="X1748" s="27"/>
      <c r="Y1748" s="27"/>
      <c r="Z1748" s="27"/>
      <c r="AA1748" s="27"/>
      <c r="AB1748" s="27"/>
      <c r="AC1748" s="27"/>
      <c r="AD1748" s="27"/>
      <c r="AE1748" s="27"/>
      <c r="AF1748" s="27"/>
      <c r="AG1748" s="27"/>
      <c r="AH1748" s="27"/>
      <c r="AI1748" s="27"/>
      <c r="AJ1748" s="27"/>
      <c r="AK1748" s="27"/>
      <c r="AL1748" s="27"/>
      <c r="AM1748" s="27"/>
      <c r="BH1748" s="1" t="s">
        <v>28</v>
      </c>
    </row>
    <row r="1749" spans="1:61" ht="9.75" hidden="1" customHeight="1" thickBot="1">
      <c r="A1749" s="123"/>
      <c r="B1749" s="124"/>
      <c r="C1749" s="124"/>
      <c r="D1749" s="124"/>
      <c r="E1749" s="124"/>
      <c r="F1749" s="124"/>
      <c r="G1749" s="124"/>
      <c r="H1749" s="124"/>
      <c r="I1749" s="125"/>
      <c r="J1749" s="27"/>
      <c r="K1749" s="27"/>
      <c r="L1749" s="27"/>
      <c r="M1749" s="27"/>
      <c r="N1749" s="27"/>
      <c r="O1749" s="27"/>
      <c r="P1749" s="27"/>
      <c r="Q1749" s="27"/>
      <c r="R1749" s="27"/>
      <c r="S1749" s="27"/>
      <c r="T1749" s="27"/>
      <c r="U1749" s="27"/>
      <c r="V1749" s="27"/>
      <c r="W1749" s="27"/>
      <c r="X1749" s="27"/>
      <c r="Y1749" s="27"/>
      <c r="Z1749" s="27"/>
      <c r="AA1749" s="27"/>
      <c r="AB1749" s="27"/>
      <c r="AC1749" s="27"/>
      <c r="AD1749" s="27"/>
      <c r="AE1749" s="27"/>
      <c r="AF1749" s="27"/>
      <c r="AG1749" s="27"/>
      <c r="AH1749" s="27"/>
      <c r="AI1749" s="27"/>
      <c r="AJ1749" s="27"/>
      <c r="AK1749" s="27"/>
      <c r="AL1749" s="27"/>
      <c r="AM1749" s="27"/>
      <c r="BH1749" s="1" t="s">
        <v>28</v>
      </c>
    </row>
    <row r="1750" spans="1:61" ht="9.75" hidden="1" customHeight="1">
      <c r="A1750" s="164" t="s">
        <v>388</v>
      </c>
      <c r="B1750" s="165"/>
      <c r="C1750" s="165"/>
      <c r="D1750" s="165"/>
      <c r="E1750" s="165"/>
      <c r="F1750" s="165"/>
      <c r="G1750" s="165"/>
      <c r="H1750" s="165"/>
      <c r="I1750" s="166"/>
      <c r="J1750" s="268"/>
      <c r="K1750" s="269"/>
      <c r="L1750" s="269"/>
      <c r="M1750" s="269"/>
      <c r="N1750" s="269"/>
      <c r="O1750" s="269"/>
      <c r="P1750" s="269"/>
      <c r="Q1750" s="269"/>
      <c r="R1750" s="269"/>
      <c r="S1750" s="269"/>
      <c r="T1750" s="269"/>
      <c r="U1750" s="269"/>
      <c r="V1750" s="269"/>
      <c r="W1750" s="269"/>
      <c r="X1750" s="269"/>
      <c r="Y1750" s="269"/>
      <c r="Z1750" s="269"/>
      <c r="AA1750" s="269"/>
      <c r="AB1750" s="269"/>
      <c r="AC1750" s="269"/>
      <c r="AD1750" s="269"/>
      <c r="AE1750" s="269"/>
      <c r="AF1750" s="269"/>
      <c r="AG1750" s="269"/>
      <c r="AH1750" s="269"/>
      <c r="AI1750" s="269"/>
      <c r="AJ1750" s="269"/>
      <c r="AK1750" s="269"/>
      <c r="AL1750" s="269"/>
      <c r="AM1750" s="270"/>
      <c r="BG1750" s="1" t="s">
        <v>389</v>
      </c>
      <c r="BH1750" s="1">
        <v>103</v>
      </c>
      <c r="BI1750" s="1" t="str">
        <f>"ITEM"&amp;BH1750&amp; BG1750 &amp;"="&amp; IF(TRIM($J1750)="","",$J1750)</f>
        <v>ITEM103#KBN4_4=</v>
      </c>
    </row>
    <row r="1751" spans="1:61" ht="9.75" hidden="1" customHeight="1" thickBot="1">
      <c r="A1751" s="167"/>
      <c r="B1751" s="168"/>
      <c r="C1751" s="168"/>
      <c r="D1751" s="168"/>
      <c r="E1751" s="168"/>
      <c r="F1751" s="168"/>
      <c r="G1751" s="168"/>
      <c r="H1751" s="168"/>
      <c r="I1751" s="169"/>
      <c r="J1751" s="271"/>
      <c r="K1751" s="272"/>
      <c r="L1751" s="272"/>
      <c r="M1751" s="272"/>
      <c r="N1751" s="272"/>
      <c r="O1751" s="272"/>
      <c r="P1751" s="272"/>
      <c r="Q1751" s="272"/>
      <c r="R1751" s="272"/>
      <c r="S1751" s="272"/>
      <c r="T1751" s="272"/>
      <c r="U1751" s="272"/>
      <c r="V1751" s="272"/>
      <c r="W1751" s="272"/>
      <c r="X1751" s="272"/>
      <c r="Y1751" s="272"/>
      <c r="Z1751" s="272"/>
      <c r="AA1751" s="272"/>
      <c r="AB1751" s="272"/>
      <c r="AC1751" s="272"/>
      <c r="AD1751" s="272"/>
      <c r="AE1751" s="272"/>
      <c r="AF1751" s="272"/>
      <c r="AG1751" s="272"/>
      <c r="AH1751" s="272"/>
      <c r="AI1751" s="272"/>
      <c r="AJ1751" s="272"/>
      <c r="AK1751" s="272"/>
      <c r="AL1751" s="272"/>
      <c r="AM1751" s="273"/>
    </row>
    <row r="1752" spans="1:61" ht="9.75" hidden="1" customHeight="1">
      <c r="A1752" s="120" t="s">
        <v>323</v>
      </c>
      <c r="B1752" s="121"/>
      <c r="C1752" s="121"/>
      <c r="D1752" s="121"/>
      <c r="E1752" s="121"/>
      <c r="F1752" s="121"/>
      <c r="G1752" s="121"/>
      <c r="H1752" s="121"/>
      <c r="I1752" s="122"/>
      <c r="J1752" s="239"/>
      <c r="K1752" s="239"/>
      <c r="L1752" s="239"/>
      <c r="M1752" s="239"/>
      <c r="N1752" s="239"/>
      <c r="O1752" s="239"/>
      <c r="P1752" s="239"/>
      <c r="Q1752" s="239"/>
      <c r="R1752" s="239"/>
      <c r="S1752" s="239"/>
      <c r="T1752" s="239"/>
      <c r="U1752" s="239"/>
      <c r="V1752" s="239"/>
      <c r="W1752" s="239"/>
      <c r="X1752" s="239"/>
      <c r="Y1752" s="239"/>
      <c r="Z1752" s="239"/>
      <c r="AA1752" s="239"/>
      <c r="AB1752" s="239"/>
      <c r="AC1752" s="239"/>
      <c r="AD1752" s="239"/>
      <c r="AE1752" s="239"/>
      <c r="AF1752" s="239"/>
      <c r="AG1752" s="239"/>
      <c r="AH1752" s="239"/>
      <c r="AI1752" s="239"/>
      <c r="AJ1752" s="239"/>
      <c r="AK1752" s="239"/>
      <c r="AL1752" s="239"/>
      <c r="AM1752" s="239"/>
      <c r="BG1752" s="1" t="s">
        <v>389</v>
      </c>
      <c r="BH1752" s="1">
        <v>104</v>
      </c>
      <c r="BI1752" s="1" t="str">
        <f>"ITEM"&amp;BH1752&amp; BG1752 &amp;"="&amp; IF(TRIM($J1752)="","",$J1752)</f>
        <v>ITEM104#KBN4_4=</v>
      </c>
    </row>
    <row r="1753" spans="1:61" ht="9.75" hidden="1" customHeight="1">
      <c r="A1753" s="123"/>
      <c r="B1753" s="124"/>
      <c r="C1753" s="124"/>
      <c r="D1753" s="124"/>
      <c r="E1753" s="124"/>
      <c r="F1753" s="124"/>
      <c r="G1753" s="124"/>
      <c r="H1753" s="124"/>
      <c r="I1753" s="125"/>
      <c r="J1753" s="27"/>
      <c r="K1753" s="27"/>
      <c r="L1753" s="27"/>
      <c r="M1753" s="27"/>
      <c r="N1753" s="27"/>
      <c r="O1753" s="27"/>
      <c r="P1753" s="27"/>
      <c r="Q1753" s="27"/>
      <c r="R1753" s="27"/>
      <c r="S1753" s="27"/>
      <c r="T1753" s="27"/>
      <c r="U1753" s="27"/>
      <c r="V1753" s="27"/>
      <c r="W1753" s="27"/>
      <c r="X1753" s="27"/>
      <c r="Y1753" s="27"/>
      <c r="Z1753" s="27"/>
      <c r="AA1753" s="27"/>
      <c r="AB1753" s="27"/>
      <c r="AC1753" s="27"/>
      <c r="AD1753" s="27"/>
      <c r="AE1753" s="27"/>
      <c r="AF1753" s="27"/>
      <c r="AG1753" s="27"/>
      <c r="AH1753" s="27"/>
      <c r="AI1753" s="27"/>
      <c r="AJ1753" s="27"/>
      <c r="AK1753" s="27"/>
      <c r="AL1753" s="27"/>
      <c r="AM1753" s="27"/>
    </row>
    <row r="1754" spans="1:61" ht="9.75" hidden="1" customHeight="1">
      <c r="A1754" s="120" t="s">
        <v>378</v>
      </c>
      <c r="B1754" s="121"/>
      <c r="C1754" s="121"/>
      <c r="D1754" s="121"/>
      <c r="E1754" s="121"/>
      <c r="F1754" s="121"/>
      <c r="G1754" s="121"/>
      <c r="H1754" s="121"/>
      <c r="I1754" s="122"/>
      <c r="J1754" s="136"/>
      <c r="K1754" s="126"/>
      <c r="L1754" s="126"/>
      <c r="M1754" s="126"/>
      <c r="N1754" s="126"/>
      <c r="O1754" s="126"/>
      <c r="P1754" s="126"/>
      <c r="Q1754" s="126"/>
      <c r="R1754" s="126"/>
      <c r="S1754" s="126"/>
      <c r="T1754" s="126"/>
      <c r="U1754" s="126"/>
      <c r="V1754" s="126"/>
      <c r="W1754" s="126"/>
      <c r="X1754" s="126"/>
      <c r="Y1754" s="126"/>
      <c r="Z1754" s="126"/>
      <c r="AA1754" s="126"/>
      <c r="AB1754" s="126"/>
      <c r="AC1754" s="126"/>
      <c r="AD1754" s="126"/>
      <c r="AE1754" s="126"/>
      <c r="AF1754" s="126"/>
      <c r="AG1754" s="126"/>
      <c r="AH1754" s="126"/>
      <c r="AI1754" s="126"/>
      <c r="AJ1754" s="126"/>
      <c r="AK1754" s="126"/>
      <c r="AL1754" s="126"/>
      <c r="AM1754" s="127"/>
      <c r="BG1754" s="1" t="s">
        <v>389</v>
      </c>
      <c r="BH1754" s="1">
        <v>105</v>
      </c>
      <c r="BI1754" s="1" t="str">
        <f>"ITEM"&amp;BH1754&amp; BG1754 &amp;"="&amp; IF(TRIM($J1754)="","",$J1754)</f>
        <v>ITEM105#KBN4_4=</v>
      </c>
    </row>
    <row r="1755" spans="1:61" ht="9.75" hidden="1" customHeight="1">
      <c r="A1755" s="141"/>
      <c r="B1755" s="142"/>
      <c r="C1755" s="142"/>
      <c r="D1755" s="142"/>
      <c r="E1755" s="142"/>
      <c r="F1755" s="142"/>
      <c r="G1755" s="142"/>
      <c r="H1755" s="142"/>
      <c r="I1755" s="143"/>
      <c r="J1755" s="150"/>
      <c r="K1755" s="151"/>
      <c r="L1755" s="151"/>
      <c r="M1755" s="151"/>
      <c r="N1755" s="151"/>
      <c r="O1755" s="151"/>
      <c r="P1755" s="151"/>
      <c r="Q1755" s="151"/>
      <c r="R1755" s="151"/>
      <c r="S1755" s="151"/>
      <c r="T1755" s="151"/>
      <c r="U1755" s="151"/>
      <c r="V1755" s="151"/>
      <c r="W1755" s="151"/>
      <c r="X1755" s="151"/>
      <c r="Y1755" s="151"/>
      <c r="Z1755" s="151"/>
      <c r="AA1755" s="151"/>
      <c r="AB1755" s="151"/>
      <c r="AC1755" s="151"/>
      <c r="AD1755" s="151"/>
      <c r="AE1755" s="151"/>
      <c r="AF1755" s="151"/>
      <c r="AG1755" s="151"/>
      <c r="AH1755" s="151"/>
      <c r="AI1755" s="151"/>
      <c r="AJ1755" s="151"/>
      <c r="AK1755" s="151"/>
      <c r="AL1755" s="151"/>
      <c r="AM1755" s="152"/>
      <c r="BH1755" s="1" t="s">
        <v>28</v>
      </c>
    </row>
    <row r="1756" spans="1:61" ht="9.75" hidden="1" customHeight="1">
      <c r="A1756" s="123"/>
      <c r="B1756" s="124"/>
      <c r="C1756" s="124"/>
      <c r="D1756" s="124"/>
      <c r="E1756" s="124"/>
      <c r="F1756" s="124"/>
      <c r="G1756" s="124"/>
      <c r="H1756" s="124"/>
      <c r="I1756" s="125"/>
      <c r="J1756" s="137"/>
      <c r="K1756" s="128"/>
      <c r="L1756" s="128"/>
      <c r="M1756" s="128"/>
      <c r="N1756" s="128"/>
      <c r="O1756" s="128"/>
      <c r="P1756" s="128"/>
      <c r="Q1756" s="128"/>
      <c r="R1756" s="128"/>
      <c r="S1756" s="128"/>
      <c r="T1756" s="128"/>
      <c r="U1756" s="128"/>
      <c r="V1756" s="128"/>
      <c r="W1756" s="128"/>
      <c r="X1756" s="128"/>
      <c r="Y1756" s="128"/>
      <c r="Z1756" s="128"/>
      <c r="AA1756" s="128"/>
      <c r="AB1756" s="128"/>
      <c r="AC1756" s="128"/>
      <c r="AD1756" s="128"/>
      <c r="AE1756" s="128"/>
      <c r="AF1756" s="128"/>
      <c r="AG1756" s="128"/>
      <c r="AH1756" s="128"/>
      <c r="AI1756" s="128"/>
      <c r="AJ1756" s="128"/>
      <c r="AK1756" s="128"/>
      <c r="AL1756" s="128"/>
      <c r="AM1756" s="129"/>
      <c r="BH1756" s="1" t="s">
        <v>28</v>
      </c>
    </row>
    <row r="1757" spans="1:61" ht="9.75" hidden="1" customHeight="1">
      <c r="A1757" s="120" t="s">
        <v>379</v>
      </c>
      <c r="B1757" s="121"/>
      <c r="C1757" s="121"/>
      <c r="D1757" s="121"/>
      <c r="E1757" s="121"/>
      <c r="F1757" s="121"/>
      <c r="G1757" s="121"/>
      <c r="H1757" s="121"/>
      <c r="I1757" s="122"/>
      <c r="J1757" s="27"/>
      <c r="K1757" s="27"/>
      <c r="L1757" s="27"/>
      <c r="M1757" s="27"/>
      <c r="N1757" s="27"/>
      <c r="O1757" s="27"/>
      <c r="P1757" s="27"/>
      <c r="Q1757" s="27"/>
      <c r="R1757" s="27"/>
      <c r="S1757" s="27"/>
      <c r="T1757" s="27"/>
      <c r="U1757" s="27"/>
      <c r="V1757" s="27"/>
      <c r="W1757" s="27"/>
      <c r="X1757" s="27"/>
      <c r="Y1757" s="27"/>
      <c r="Z1757" s="27"/>
      <c r="AA1757" s="27"/>
      <c r="AB1757" s="27"/>
      <c r="AC1757" s="27"/>
      <c r="AD1757" s="27"/>
      <c r="AE1757" s="27"/>
      <c r="AF1757" s="27"/>
      <c r="AG1757" s="27"/>
      <c r="AH1757" s="27"/>
      <c r="AI1757" s="27"/>
      <c r="AJ1757" s="27"/>
      <c r="AK1757" s="27"/>
      <c r="AL1757" s="27"/>
      <c r="AM1757" s="27"/>
      <c r="BG1757" s="1" t="s">
        <v>389</v>
      </c>
      <c r="BH1757" s="1">
        <v>106</v>
      </c>
      <c r="BI1757" s="1" t="str">
        <f>"ITEM"&amp;BH1757&amp; BG1757 &amp;"="&amp; IF(TRIM($J1757)="","",$J1757)</f>
        <v>ITEM106#KBN4_4=</v>
      </c>
    </row>
    <row r="1758" spans="1:61" ht="9.75" hidden="1" customHeight="1">
      <c r="A1758" s="123"/>
      <c r="B1758" s="124"/>
      <c r="C1758" s="124"/>
      <c r="D1758" s="124"/>
      <c r="E1758" s="124"/>
      <c r="F1758" s="124"/>
      <c r="G1758" s="124"/>
      <c r="H1758" s="124"/>
      <c r="I1758" s="125"/>
      <c r="J1758" s="27"/>
      <c r="K1758" s="27"/>
      <c r="L1758" s="27"/>
      <c r="M1758" s="27"/>
      <c r="N1758" s="27"/>
      <c r="O1758" s="27"/>
      <c r="P1758" s="27"/>
      <c r="Q1758" s="27"/>
      <c r="R1758" s="27"/>
      <c r="S1758" s="27"/>
      <c r="T1758" s="27"/>
      <c r="U1758" s="27"/>
      <c r="V1758" s="27"/>
      <c r="W1758" s="27"/>
      <c r="X1758" s="27"/>
      <c r="Y1758" s="27"/>
      <c r="Z1758" s="27"/>
      <c r="AA1758" s="27"/>
      <c r="AB1758" s="27"/>
      <c r="AC1758" s="27"/>
      <c r="AD1758" s="27"/>
      <c r="AE1758" s="27"/>
      <c r="AF1758" s="27"/>
      <c r="AG1758" s="27"/>
      <c r="AH1758" s="27"/>
      <c r="AI1758" s="27"/>
      <c r="AJ1758" s="27"/>
      <c r="AK1758" s="27"/>
      <c r="AL1758" s="27"/>
      <c r="AM1758" s="27"/>
    </row>
    <row r="1759" spans="1:61" ht="9.75" hidden="1" customHeight="1">
      <c r="A1759" s="120" t="s">
        <v>380</v>
      </c>
      <c r="B1759" s="121"/>
      <c r="C1759" s="121"/>
      <c r="D1759" s="121"/>
      <c r="E1759" s="121"/>
      <c r="F1759" s="121"/>
      <c r="G1759" s="121"/>
      <c r="H1759" s="121"/>
      <c r="I1759" s="122"/>
      <c r="J1759" s="158"/>
      <c r="K1759" s="154"/>
      <c r="L1759" s="154"/>
      <c r="M1759" s="154"/>
      <c r="N1759" s="154"/>
      <c r="O1759" s="154"/>
      <c r="P1759" s="154"/>
      <c r="Q1759" s="154"/>
      <c r="R1759" s="154"/>
      <c r="S1759" s="154"/>
      <c r="T1759" s="154"/>
      <c r="U1759" s="154"/>
      <c r="V1759" s="154" t="s">
        <v>36</v>
      </c>
      <c r="W1759" s="154"/>
      <c r="X1759" s="154"/>
      <c r="Y1759" s="154"/>
      <c r="Z1759" s="154"/>
      <c r="AA1759" s="154"/>
      <c r="AB1759" s="154"/>
      <c r="AC1759" s="154"/>
      <c r="AD1759" s="154"/>
      <c r="AE1759" s="154"/>
      <c r="AF1759" s="154"/>
      <c r="AG1759" s="154"/>
      <c r="AH1759" s="154"/>
      <c r="AI1759" s="154"/>
      <c r="AJ1759" s="154"/>
      <c r="AK1759" s="154"/>
      <c r="AL1759" s="154"/>
      <c r="AM1759" s="155"/>
      <c r="BE1759" s="1" t="str">
        <f ca="1">MID(CELL("address",$CB$2),2,2)</f>
        <v>CB</v>
      </c>
      <c r="BF1759" s="1" t="str">
        <f>IF(TRIM($K1761)="","",IF(ISERROR(MATCH($K1761,$CB$3:$CB$7,0)),"INPUT_ERROR",MATCH($K1761,$CB$3:$CB$7,0)))</f>
        <v/>
      </c>
      <c r="BG1759" s="1" t="s">
        <v>389</v>
      </c>
      <c r="BH1759" s="1">
        <v>107</v>
      </c>
      <c r="BI1759" s="1" t="str">
        <f>"ITEM"&amp; BH1759&amp; BG1759 &amp;"="&amp; $BF1759</f>
        <v>ITEM107#KBN4_4=</v>
      </c>
    </row>
    <row r="1760" spans="1:61" ht="9.75" hidden="1" customHeight="1">
      <c r="A1760" s="141"/>
      <c r="B1760" s="142"/>
      <c r="C1760" s="142"/>
      <c r="D1760" s="142"/>
      <c r="E1760" s="142"/>
      <c r="F1760" s="142"/>
      <c r="G1760" s="142"/>
      <c r="H1760" s="142"/>
      <c r="I1760" s="143"/>
      <c r="J1760" s="189"/>
      <c r="K1760" s="82"/>
      <c r="L1760" s="82"/>
      <c r="M1760" s="82"/>
      <c r="N1760" s="82"/>
      <c r="O1760" s="82"/>
      <c r="P1760" s="82"/>
      <c r="Q1760" s="82"/>
      <c r="R1760" s="82"/>
      <c r="S1760" s="82"/>
      <c r="T1760" s="82"/>
      <c r="U1760" s="82"/>
      <c r="V1760" s="82" t="s">
        <v>163</v>
      </c>
      <c r="W1760" s="82"/>
      <c r="X1760" s="82"/>
      <c r="Y1760" s="82"/>
      <c r="Z1760" s="82"/>
      <c r="AA1760" s="82"/>
      <c r="AB1760" s="82"/>
      <c r="AC1760" s="82"/>
      <c r="AD1760" s="82"/>
      <c r="AE1760" s="82"/>
      <c r="AF1760" s="82"/>
      <c r="AG1760" s="82"/>
      <c r="AH1760" s="82"/>
      <c r="AI1760" s="82"/>
      <c r="AJ1760" s="82"/>
      <c r="AK1760" s="82"/>
      <c r="AL1760" s="82"/>
      <c r="AM1760" s="138"/>
      <c r="BH1760" s="1" t="s">
        <v>28</v>
      </c>
    </row>
    <row r="1761" spans="1:61" ht="9.75" hidden="1" customHeight="1">
      <c r="A1761" s="141"/>
      <c r="B1761" s="142"/>
      <c r="C1761" s="142"/>
      <c r="D1761" s="142"/>
      <c r="E1761" s="142"/>
      <c r="F1761" s="142"/>
      <c r="G1761" s="142"/>
      <c r="H1761" s="142"/>
      <c r="I1761" s="143"/>
      <c r="J1761" s="144" t="s">
        <v>37</v>
      </c>
      <c r="K1761" s="145"/>
      <c r="L1761" s="145"/>
      <c r="M1761" s="145"/>
      <c r="N1761" s="145"/>
      <c r="O1761" s="145"/>
      <c r="P1761" s="145"/>
      <c r="Q1761" s="145"/>
      <c r="R1761" s="145"/>
      <c r="S1761" s="145"/>
      <c r="T1761" s="82" t="s">
        <v>38</v>
      </c>
      <c r="U1761" s="82"/>
      <c r="V1761" s="82" t="s">
        <v>253</v>
      </c>
      <c r="W1761" s="82"/>
      <c r="X1761" s="82"/>
      <c r="Y1761" s="82"/>
      <c r="Z1761" s="82"/>
      <c r="AA1761" s="82"/>
      <c r="AB1761" s="82"/>
      <c r="AC1761" s="82"/>
      <c r="AD1761" s="82"/>
      <c r="AE1761" s="82"/>
      <c r="AF1761" s="82"/>
      <c r="AG1761" s="82"/>
      <c r="AH1761" s="82"/>
      <c r="AI1761" s="82"/>
      <c r="AJ1761" s="82"/>
      <c r="AK1761" s="82"/>
      <c r="AL1761" s="82"/>
      <c r="AM1761" s="138"/>
      <c r="BH1761" s="1" t="s">
        <v>28</v>
      </c>
    </row>
    <row r="1762" spans="1:61" ht="9.75" hidden="1" customHeight="1">
      <c r="A1762" s="141"/>
      <c r="B1762" s="142"/>
      <c r="C1762" s="142"/>
      <c r="D1762" s="142"/>
      <c r="E1762" s="142"/>
      <c r="F1762" s="142"/>
      <c r="G1762" s="142"/>
      <c r="H1762" s="142"/>
      <c r="I1762" s="143"/>
      <c r="J1762" s="144"/>
      <c r="K1762" s="145"/>
      <c r="L1762" s="145"/>
      <c r="M1762" s="145"/>
      <c r="N1762" s="145"/>
      <c r="O1762" s="145"/>
      <c r="P1762" s="145"/>
      <c r="Q1762" s="145"/>
      <c r="R1762" s="145"/>
      <c r="S1762" s="145"/>
      <c r="T1762" s="82"/>
      <c r="U1762" s="82"/>
      <c r="V1762" s="82" t="s">
        <v>327</v>
      </c>
      <c r="W1762" s="82"/>
      <c r="X1762" s="82"/>
      <c r="Y1762" s="82"/>
      <c r="Z1762" s="82"/>
      <c r="AA1762" s="82"/>
      <c r="AB1762" s="82"/>
      <c r="AC1762" s="82"/>
      <c r="AD1762" s="82"/>
      <c r="AE1762" s="82"/>
      <c r="AF1762" s="82"/>
      <c r="AG1762" s="82"/>
      <c r="AH1762" s="82"/>
      <c r="AI1762" s="82"/>
      <c r="AJ1762" s="82"/>
      <c r="AK1762" s="82"/>
      <c r="AL1762" s="82"/>
      <c r="AM1762" s="138"/>
      <c r="BH1762" s="1" t="s">
        <v>28</v>
      </c>
    </row>
    <row r="1763" spans="1:61" ht="9.75" hidden="1" customHeight="1">
      <c r="A1763" s="141"/>
      <c r="B1763" s="142"/>
      <c r="C1763" s="142"/>
      <c r="D1763" s="142"/>
      <c r="E1763" s="142"/>
      <c r="F1763" s="142"/>
      <c r="G1763" s="142"/>
      <c r="H1763" s="142"/>
      <c r="I1763" s="143"/>
      <c r="J1763" s="189"/>
      <c r="K1763" s="82"/>
      <c r="L1763" s="82"/>
      <c r="M1763" s="82"/>
      <c r="N1763" s="82"/>
      <c r="O1763" s="82"/>
      <c r="P1763" s="82"/>
      <c r="Q1763" s="82"/>
      <c r="R1763" s="82"/>
      <c r="S1763" s="82"/>
      <c r="T1763" s="82"/>
      <c r="U1763" s="82"/>
      <c r="V1763" s="82" t="s">
        <v>166</v>
      </c>
      <c r="W1763" s="82"/>
      <c r="X1763" s="82"/>
      <c r="Y1763" s="82"/>
      <c r="Z1763" s="82"/>
      <c r="AA1763" s="82"/>
      <c r="AB1763" s="82"/>
      <c r="AC1763" s="82"/>
      <c r="AD1763" s="82"/>
      <c r="AE1763" s="82"/>
      <c r="AF1763" s="82"/>
      <c r="AG1763" s="82"/>
      <c r="AH1763" s="82"/>
      <c r="AI1763" s="82"/>
      <c r="AJ1763" s="82"/>
      <c r="AK1763" s="82"/>
      <c r="AL1763" s="82"/>
      <c r="AM1763" s="138"/>
      <c r="BH1763" s="1" t="s">
        <v>28</v>
      </c>
    </row>
    <row r="1764" spans="1:61" ht="9.75" hidden="1" customHeight="1">
      <c r="A1764" s="141"/>
      <c r="B1764" s="142"/>
      <c r="C1764" s="142"/>
      <c r="D1764" s="142"/>
      <c r="E1764" s="142"/>
      <c r="F1764" s="142"/>
      <c r="G1764" s="142"/>
      <c r="H1764" s="142"/>
      <c r="I1764" s="143"/>
      <c r="J1764" s="157"/>
      <c r="K1764" s="98"/>
      <c r="L1764" s="98"/>
      <c r="M1764" s="98"/>
      <c r="N1764" s="98"/>
      <c r="O1764" s="98"/>
      <c r="P1764" s="98"/>
      <c r="Q1764" s="98"/>
      <c r="R1764" s="98"/>
      <c r="S1764" s="98"/>
      <c r="T1764" s="98"/>
      <c r="U1764" s="98"/>
      <c r="V1764" s="98" t="s">
        <v>256</v>
      </c>
      <c r="W1764" s="98"/>
      <c r="X1764" s="98"/>
      <c r="Y1764" s="98"/>
      <c r="Z1764" s="98"/>
      <c r="AA1764" s="98"/>
      <c r="AB1764" s="98"/>
      <c r="AC1764" s="98"/>
      <c r="AD1764" s="98"/>
      <c r="AE1764" s="98"/>
      <c r="AF1764" s="98"/>
      <c r="AG1764" s="98"/>
      <c r="AH1764" s="98"/>
      <c r="AI1764" s="98"/>
      <c r="AJ1764" s="98"/>
      <c r="AK1764" s="98"/>
      <c r="AL1764" s="98"/>
      <c r="AM1764" s="156"/>
      <c r="BH1764" s="1" t="s">
        <v>28</v>
      </c>
    </row>
    <row r="1765" spans="1:61" ht="9.75" hidden="1" customHeight="1">
      <c r="A1765" s="120" t="s">
        <v>381</v>
      </c>
      <c r="B1765" s="121"/>
      <c r="C1765" s="121"/>
      <c r="D1765" s="121"/>
      <c r="E1765" s="121"/>
      <c r="F1765" s="121"/>
      <c r="G1765" s="121"/>
      <c r="H1765" s="121"/>
      <c r="I1765" s="122"/>
      <c r="J1765" s="136"/>
      <c r="K1765" s="126"/>
      <c r="L1765" s="126"/>
      <c r="M1765" s="126"/>
      <c r="N1765" s="126"/>
      <c r="O1765" s="126"/>
      <c r="P1765" s="126"/>
      <c r="Q1765" s="126"/>
      <c r="R1765" s="126"/>
      <c r="S1765" s="126"/>
      <c r="T1765" s="126"/>
      <c r="U1765" s="126"/>
      <c r="V1765" s="126"/>
      <c r="W1765" s="126"/>
      <c r="X1765" s="126"/>
      <c r="Y1765" s="126"/>
      <c r="Z1765" s="126"/>
      <c r="AA1765" s="126"/>
      <c r="AB1765" s="126"/>
      <c r="AC1765" s="126"/>
      <c r="AD1765" s="126"/>
      <c r="AE1765" s="126"/>
      <c r="AF1765" s="126"/>
      <c r="AG1765" s="126"/>
      <c r="AH1765" s="126"/>
      <c r="AI1765" s="126"/>
      <c r="AJ1765" s="126"/>
      <c r="AK1765" s="126"/>
      <c r="AL1765" s="126"/>
      <c r="AM1765" s="127"/>
      <c r="BG1765" s="1" t="s">
        <v>389</v>
      </c>
      <c r="BH1765" s="1">
        <v>108</v>
      </c>
      <c r="BI1765" s="1" t="str">
        <f>"ITEM"&amp;BH1765&amp; BG1765 &amp;"="&amp; IF(TRIM($J1765)="","",$J1765)</f>
        <v>ITEM108#KBN4_4=</v>
      </c>
    </row>
    <row r="1766" spans="1:61" ht="9.75" hidden="1" customHeight="1">
      <c r="A1766" s="141"/>
      <c r="B1766" s="142"/>
      <c r="C1766" s="142"/>
      <c r="D1766" s="142"/>
      <c r="E1766" s="142"/>
      <c r="F1766" s="142"/>
      <c r="G1766" s="142"/>
      <c r="H1766" s="142"/>
      <c r="I1766" s="143"/>
      <c r="J1766" s="150"/>
      <c r="K1766" s="151"/>
      <c r="L1766" s="151"/>
      <c r="M1766" s="151"/>
      <c r="N1766" s="151"/>
      <c r="O1766" s="151"/>
      <c r="P1766" s="151"/>
      <c r="Q1766" s="151"/>
      <c r="R1766" s="151"/>
      <c r="S1766" s="151"/>
      <c r="T1766" s="151"/>
      <c r="U1766" s="151"/>
      <c r="V1766" s="151"/>
      <c r="W1766" s="151"/>
      <c r="X1766" s="151"/>
      <c r="Y1766" s="151"/>
      <c r="Z1766" s="151"/>
      <c r="AA1766" s="151"/>
      <c r="AB1766" s="151"/>
      <c r="AC1766" s="151"/>
      <c r="AD1766" s="151"/>
      <c r="AE1766" s="151"/>
      <c r="AF1766" s="151"/>
      <c r="AG1766" s="151"/>
      <c r="AH1766" s="151"/>
      <c r="AI1766" s="151"/>
      <c r="AJ1766" s="151"/>
      <c r="AK1766" s="151"/>
      <c r="AL1766" s="151"/>
      <c r="AM1766" s="152"/>
    </row>
    <row r="1767" spans="1:61" ht="9.75" hidden="1" customHeight="1">
      <c r="A1767" s="123"/>
      <c r="B1767" s="124"/>
      <c r="C1767" s="124"/>
      <c r="D1767" s="124"/>
      <c r="E1767" s="124"/>
      <c r="F1767" s="124"/>
      <c r="G1767" s="124"/>
      <c r="H1767" s="124"/>
      <c r="I1767" s="125"/>
      <c r="J1767" s="150"/>
      <c r="K1767" s="151"/>
      <c r="L1767" s="151"/>
      <c r="M1767" s="151"/>
      <c r="N1767" s="151"/>
      <c r="O1767" s="151"/>
      <c r="P1767" s="151"/>
      <c r="Q1767" s="151"/>
      <c r="R1767" s="151"/>
      <c r="S1767" s="151"/>
      <c r="T1767" s="151"/>
      <c r="U1767" s="151"/>
      <c r="V1767" s="151"/>
      <c r="W1767" s="151"/>
      <c r="X1767" s="151"/>
      <c r="Y1767" s="151"/>
      <c r="Z1767" s="151"/>
      <c r="AA1767" s="151"/>
      <c r="AB1767" s="151"/>
      <c r="AC1767" s="151"/>
      <c r="AD1767" s="151"/>
      <c r="AE1767" s="151"/>
      <c r="AF1767" s="151"/>
      <c r="AG1767" s="151"/>
      <c r="AH1767" s="151"/>
      <c r="AI1767" s="151"/>
      <c r="AJ1767" s="151"/>
      <c r="AK1767" s="151"/>
      <c r="AL1767" s="151"/>
      <c r="AM1767" s="152"/>
    </row>
    <row r="1768" spans="1:61" ht="9.75" hidden="1" customHeight="1">
      <c r="A1768" s="120" t="s">
        <v>382</v>
      </c>
      <c r="B1768" s="121"/>
      <c r="C1768" s="121"/>
      <c r="D1768" s="121"/>
      <c r="E1768" s="121"/>
      <c r="F1768" s="121"/>
      <c r="G1768" s="121"/>
      <c r="H1768" s="121"/>
      <c r="I1768" s="121"/>
      <c r="J1768" s="216" t="s">
        <v>37</v>
      </c>
      <c r="K1768" s="217"/>
      <c r="L1768" s="154" t="s">
        <v>54</v>
      </c>
      <c r="M1768" s="154"/>
      <c r="N1768" s="154"/>
      <c r="O1768" s="154"/>
      <c r="P1768" s="154"/>
      <c r="Q1768" s="154"/>
      <c r="R1768" s="154"/>
      <c r="S1768" s="154"/>
      <c r="T1768" s="154"/>
      <c r="U1768" s="154"/>
      <c r="V1768" s="154"/>
      <c r="W1768" s="154"/>
      <c r="X1768" s="221" t="s">
        <v>37</v>
      </c>
      <c r="Y1768" s="217"/>
      <c r="Z1768" s="154" t="s">
        <v>330</v>
      </c>
      <c r="AA1768" s="154"/>
      <c r="AB1768" s="154"/>
      <c r="AC1768" s="154"/>
      <c r="AD1768" s="154"/>
      <c r="AE1768" s="154"/>
      <c r="AF1768" s="154"/>
      <c r="AG1768" s="154"/>
      <c r="AH1768" s="154"/>
      <c r="AI1768" s="154"/>
      <c r="AJ1768" s="154"/>
      <c r="AK1768" s="154"/>
      <c r="AL1768" s="154"/>
      <c r="AM1768" s="155"/>
      <c r="BF1768" s="1" t="b">
        <f>IF($K1768="○",TRUE,IF($K1768="",FALSE,"INPUT_ERROR"))</f>
        <v>0</v>
      </c>
      <c r="BG1768" s="1" t="s">
        <v>389</v>
      </c>
      <c r="BH1768" s="1">
        <v>109</v>
      </c>
      <c r="BI1768" s="1" t="str">
        <f t="shared" ref="BI1768:BI1774" si="45">"ITEM"&amp; BH1768&amp; BG1768 &amp;"="&amp; $BF1768</f>
        <v>ITEM109#KBN4_4=FALSE</v>
      </c>
    </row>
    <row r="1769" spans="1:61" ht="9.75" hidden="1" customHeight="1">
      <c r="A1769" s="141"/>
      <c r="B1769" s="142"/>
      <c r="C1769" s="142"/>
      <c r="D1769" s="142"/>
      <c r="E1769" s="142"/>
      <c r="F1769" s="142"/>
      <c r="G1769" s="142"/>
      <c r="H1769" s="142"/>
      <c r="I1769" s="142"/>
      <c r="J1769" s="144"/>
      <c r="K1769" s="159"/>
      <c r="L1769" s="82"/>
      <c r="M1769" s="82"/>
      <c r="N1769" s="82"/>
      <c r="O1769" s="82"/>
      <c r="P1769" s="82"/>
      <c r="Q1769" s="82"/>
      <c r="R1769" s="82"/>
      <c r="S1769" s="82"/>
      <c r="T1769" s="82"/>
      <c r="U1769" s="82"/>
      <c r="V1769" s="82"/>
      <c r="W1769" s="82"/>
      <c r="X1769" s="160"/>
      <c r="Y1769" s="159"/>
      <c r="Z1769" s="82"/>
      <c r="AA1769" s="82"/>
      <c r="AB1769" s="82"/>
      <c r="AC1769" s="82"/>
      <c r="AD1769" s="82"/>
      <c r="AE1769" s="82"/>
      <c r="AF1769" s="82"/>
      <c r="AG1769" s="82"/>
      <c r="AH1769" s="82"/>
      <c r="AI1769" s="82"/>
      <c r="AJ1769" s="82"/>
      <c r="AK1769" s="82"/>
      <c r="AL1769" s="82"/>
      <c r="AM1769" s="138"/>
      <c r="BF1769" s="1" t="b">
        <f>IF($Y1768="○",TRUE,IF($Y1768="",FALSE,"INPUT_ERROR"))</f>
        <v>0</v>
      </c>
      <c r="BG1769" s="1" t="s">
        <v>389</v>
      </c>
      <c r="BH1769" s="1">
        <v>110</v>
      </c>
      <c r="BI1769" s="1" t="str">
        <f t="shared" si="45"/>
        <v>ITEM110#KBN4_4=FALSE</v>
      </c>
    </row>
    <row r="1770" spans="1:61" ht="9.75" hidden="1" customHeight="1">
      <c r="A1770" s="141"/>
      <c r="B1770" s="142"/>
      <c r="C1770" s="142"/>
      <c r="D1770" s="142"/>
      <c r="E1770" s="142"/>
      <c r="F1770" s="142"/>
      <c r="G1770" s="142"/>
      <c r="H1770" s="142"/>
      <c r="I1770" s="142"/>
      <c r="J1770" s="144" t="s">
        <v>37</v>
      </c>
      <c r="K1770" s="159"/>
      <c r="L1770" s="82" t="s">
        <v>331</v>
      </c>
      <c r="M1770" s="82"/>
      <c r="N1770" s="82"/>
      <c r="O1770" s="82"/>
      <c r="P1770" s="82"/>
      <c r="Q1770" s="82"/>
      <c r="R1770" s="82"/>
      <c r="S1770" s="82"/>
      <c r="T1770" s="82"/>
      <c r="U1770" s="82"/>
      <c r="V1770" s="82"/>
      <c r="W1770" s="82"/>
      <c r="X1770" s="160" t="s">
        <v>37</v>
      </c>
      <c r="Y1770" s="159"/>
      <c r="Z1770" s="82" t="s">
        <v>264</v>
      </c>
      <c r="AA1770" s="82"/>
      <c r="AB1770" s="82"/>
      <c r="AC1770" s="82"/>
      <c r="AD1770" s="82"/>
      <c r="AE1770" s="82"/>
      <c r="AF1770" s="82"/>
      <c r="AG1770" s="82"/>
      <c r="AH1770" s="82"/>
      <c r="AI1770" s="82"/>
      <c r="AJ1770" s="82"/>
      <c r="AK1770" s="82"/>
      <c r="AL1770" s="82"/>
      <c r="AM1770" s="138"/>
      <c r="BF1770" s="1" t="b">
        <f>IF($K1770="○",TRUE,IF($K1770="",FALSE,"INPUT_ERROR"))</f>
        <v>0</v>
      </c>
      <c r="BG1770" s="1" t="s">
        <v>389</v>
      </c>
      <c r="BH1770" s="1">
        <v>111</v>
      </c>
      <c r="BI1770" s="1" t="str">
        <f t="shared" si="45"/>
        <v>ITEM111#KBN4_4=FALSE</v>
      </c>
    </row>
    <row r="1771" spans="1:61" ht="9.75" hidden="1" customHeight="1">
      <c r="A1771" s="141"/>
      <c r="B1771" s="142"/>
      <c r="C1771" s="142"/>
      <c r="D1771" s="142"/>
      <c r="E1771" s="142"/>
      <c r="F1771" s="142"/>
      <c r="G1771" s="142"/>
      <c r="H1771" s="142"/>
      <c r="I1771" s="142"/>
      <c r="J1771" s="144"/>
      <c r="K1771" s="159"/>
      <c r="L1771" s="82"/>
      <c r="M1771" s="82"/>
      <c r="N1771" s="82"/>
      <c r="O1771" s="82"/>
      <c r="P1771" s="82"/>
      <c r="Q1771" s="82"/>
      <c r="R1771" s="82"/>
      <c r="S1771" s="82"/>
      <c r="T1771" s="82"/>
      <c r="U1771" s="82"/>
      <c r="V1771" s="82"/>
      <c r="W1771" s="82"/>
      <c r="X1771" s="160"/>
      <c r="Y1771" s="159"/>
      <c r="Z1771" s="82"/>
      <c r="AA1771" s="82"/>
      <c r="AB1771" s="82"/>
      <c r="AC1771" s="82"/>
      <c r="AD1771" s="82"/>
      <c r="AE1771" s="82"/>
      <c r="AF1771" s="82"/>
      <c r="AG1771" s="82"/>
      <c r="AH1771" s="82"/>
      <c r="AI1771" s="82"/>
      <c r="AJ1771" s="82"/>
      <c r="AK1771" s="82"/>
      <c r="AL1771" s="82"/>
      <c r="AM1771" s="138"/>
      <c r="BF1771" s="1" t="b">
        <f>IF($Y1770="○",TRUE,IF($Y1770="",FALSE,"INPUT_ERROR"))</f>
        <v>0</v>
      </c>
      <c r="BG1771" s="1" t="s">
        <v>389</v>
      </c>
      <c r="BH1771" s="1">
        <v>112</v>
      </c>
      <c r="BI1771" s="1" t="str">
        <f t="shared" si="45"/>
        <v>ITEM112#KBN4_4=FALSE</v>
      </c>
    </row>
    <row r="1772" spans="1:61" ht="9.75" hidden="1" customHeight="1">
      <c r="A1772" s="141"/>
      <c r="B1772" s="142"/>
      <c r="C1772" s="142"/>
      <c r="D1772" s="142"/>
      <c r="E1772" s="142"/>
      <c r="F1772" s="142"/>
      <c r="G1772" s="142"/>
      <c r="H1772" s="142"/>
      <c r="I1772" s="142"/>
      <c r="J1772" s="144" t="s">
        <v>37</v>
      </c>
      <c r="K1772" s="159"/>
      <c r="L1772" s="82" t="s">
        <v>214</v>
      </c>
      <c r="M1772" s="82"/>
      <c r="N1772" s="82"/>
      <c r="O1772" s="82"/>
      <c r="P1772" s="82"/>
      <c r="Q1772" s="82"/>
      <c r="R1772" s="82"/>
      <c r="S1772" s="82"/>
      <c r="T1772" s="82"/>
      <c r="U1772" s="82"/>
      <c r="V1772" s="82"/>
      <c r="W1772" s="82"/>
      <c r="X1772" s="160" t="s">
        <v>37</v>
      </c>
      <c r="Y1772" s="159"/>
      <c r="Z1772" s="82" t="s">
        <v>332</v>
      </c>
      <c r="AA1772" s="82"/>
      <c r="AB1772" s="82"/>
      <c r="AC1772" s="82"/>
      <c r="AD1772" s="82"/>
      <c r="AE1772" s="82"/>
      <c r="AF1772" s="82"/>
      <c r="AG1772" s="82"/>
      <c r="AH1772" s="82"/>
      <c r="AI1772" s="82"/>
      <c r="AJ1772" s="82"/>
      <c r="AK1772" s="82"/>
      <c r="AL1772" s="82"/>
      <c r="AM1772" s="138"/>
      <c r="BF1772" s="1" t="b">
        <f>IF($K1772="○",TRUE,IF($K1772="",FALSE,"INPUT_ERROR"))</f>
        <v>0</v>
      </c>
      <c r="BG1772" s="1" t="s">
        <v>389</v>
      </c>
      <c r="BH1772" s="1">
        <v>113</v>
      </c>
      <c r="BI1772" s="1" t="str">
        <f t="shared" si="45"/>
        <v>ITEM113#KBN4_4=FALSE</v>
      </c>
    </row>
    <row r="1773" spans="1:61" ht="9.75" hidden="1" customHeight="1">
      <c r="A1773" s="141"/>
      <c r="B1773" s="142"/>
      <c r="C1773" s="142"/>
      <c r="D1773" s="142"/>
      <c r="E1773" s="142"/>
      <c r="F1773" s="142"/>
      <c r="G1773" s="142"/>
      <c r="H1773" s="142"/>
      <c r="I1773" s="142"/>
      <c r="J1773" s="144"/>
      <c r="K1773" s="159"/>
      <c r="L1773" s="82"/>
      <c r="M1773" s="82"/>
      <c r="N1773" s="82"/>
      <c r="O1773" s="82"/>
      <c r="P1773" s="82"/>
      <c r="Q1773" s="82"/>
      <c r="R1773" s="82"/>
      <c r="S1773" s="82"/>
      <c r="T1773" s="82"/>
      <c r="U1773" s="82"/>
      <c r="V1773" s="82"/>
      <c r="W1773" s="82"/>
      <c r="X1773" s="160"/>
      <c r="Y1773" s="159"/>
      <c r="Z1773" s="82"/>
      <c r="AA1773" s="82"/>
      <c r="AB1773" s="82"/>
      <c r="AC1773" s="82"/>
      <c r="AD1773" s="82"/>
      <c r="AE1773" s="82"/>
      <c r="AF1773" s="82"/>
      <c r="AG1773" s="82"/>
      <c r="AH1773" s="82"/>
      <c r="AI1773" s="82"/>
      <c r="AJ1773" s="82"/>
      <c r="AK1773" s="82"/>
      <c r="AL1773" s="82"/>
      <c r="AM1773" s="138"/>
      <c r="BF1773" s="1" t="b">
        <f>IF($Y1772="○",TRUE,IF($Y1772="",FALSE,"INPUT_ERROR"))</f>
        <v>0</v>
      </c>
      <c r="BG1773" s="1" t="s">
        <v>389</v>
      </c>
      <c r="BH1773" s="1">
        <v>114</v>
      </c>
      <c r="BI1773" s="1" t="str">
        <f t="shared" si="45"/>
        <v>ITEM114#KBN4_4=FALSE</v>
      </c>
    </row>
    <row r="1774" spans="1:61" ht="9.75" hidden="1" customHeight="1">
      <c r="A1774" s="141"/>
      <c r="B1774" s="142"/>
      <c r="C1774" s="142"/>
      <c r="D1774" s="142"/>
      <c r="E1774" s="142"/>
      <c r="F1774" s="142"/>
      <c r="G1774" s="142"/>
      <c r="H1774" s="142"/>
      <c r="I1774" s="142"/>
      <c r="J1774" s="144" t="s">
        <v>37</v>
      </c>
      <c r="K1774" s="159"/>
      <c r="L1774" s="82" t="s">
        <v>59</v>
      </c>
      <c r="M1774" s="82"/>
      <c r="N1774" s="82"/>
      <c r="O1774" s="160" t="s">
        <v>60</v>
      </c>
      <c r="P1774" s="151"/>
      <c r="Q1774" s="151"/>
      <c r="R1774" s="151"/>
      <c r="S1774" s="151"/>
      <c r="T1774" s="151"/>
      <c r="U1774" s="151"/>
      <c r="V1774" s="151"/>
      <c r="W1774" s="151"/>
      <c r="X1774" s="151"/>
      <c r="Y1774" s="151"/>
      <c r="Z1774" s="151"/>
      <c r="AA1774" s="151"/>
      <c r="AB1774" s="151"/>
      <c r="AC1774" s="151"/>
      <c r="AD1774" s="151"/>
      <c r="AE1774" s="151"/>
      <c r="AF1774" s="151"/>
      <c r="AG1774" s="151"/>
      <c r="AH1774" s="151"/>
      <c r="AI1774" s="151"/>
      <c r="AJ1774" s="151"/>
      <c r="AK1774" s="151"/>
      <c r="AL1774" s="82" t="s">
        <v>198</v>
      </c>
      <c r="AM1774" s="138"/>
      <c r="BF1774" s="1" t="b">
        <f>IF($K1774="○",TRUE,IF($K1774="",FALSE,"INPUT_ERROR"))</f>
        <v>0</v>
      </c>
      <c r="BG1774" s="1" t="s">
        <v>389</v>
      </c>
      <c r="BH1774" s="1">
        <v>115</v>
      </c>
      <c r="BI1774" s="1" t="str">
        <f t="shared" si="45"/>
        <v>ITEM115#KBN4_4=FALSE</v>
      </c>
    </row>
    <row r="1775" spans="1:61" ht="9.75" hidden="1" customHeight="1">
      <c r="A1775" s="141"/>
      <c r="B1775" s="142"/>
      <c r="C1775" s="142"/>
      <c r="D1775" s="142"/>
      <c r="E1775" s="142"/>
      <c r="F1775" s="142"/>
      <c r="G1775" s="142"/>
      <c r="H1775" s="142"/>
      <c r="I1775" s="142"/>
      <c r="J1775" s="161"/>
      <c r="K1775" s="162"/>
      <c r="L1775" s="98"/>
      <c r="M1775" s="98"/>
      <c r="N1775" s="98"/>
      <c r="O1775" s="163"/>
      <c r="P1775" s="128"/>
      <c r="Q1775" s="128"/>
      <c r="R1775" s="128"/>
      <c r="S1775" s="128"/>
      <c r="T1775" s="128"/>
      <c r="U1775" s="128"/>
      <c r="V1775" s="128"/>
      <c r="W1775" s="128"/>
      <c r="X1775" s="128"/>
      <c r="Y1775" s="128"/>
      <c r="Z1775" s="128"/>
      <c r="AA1775" s="128"/>
      <c r="AB1775" s="128"/>
      <c r="AC1775" s="128"/>
      <c r="AD1775" s="128"/>
      <c r="AE1775" s="128"/>
      <c r="AF1775" s="128"/>
      <c r="AG1775" s="128"/>
      <c r="AH1775" s="128"/>
      <c r="AI1775" s="128"/>
      <c r="AJ1775" s="128"/>
      <c r="AK1775" s="128"/>
      <c r="AL1775" s="98"/>
      <c r="AM1775" s="156"/>
      <c r="BG1775" s="1" t="s">
        <v>389</v>
      </c>
      <c r="BH1775" s="1">
        <v>116</v>
      </c>
      <c r="BI1775" s="1" t="str">
        <f>"ITEM"&amp;BH1775&amp; BG1775 &amp;"="&amp;IF(TRIM($P1774)="","",$P1774)</f>
        <v>ITEM116#KBN4_4=</v>
      </c>
    </row>
    <row r="1776" spans="1:61" ht="9.75" hidden="1" customHeight="1">
      <c r="A1776" s="120" t="s">
        <v>333</v>
      </c>
      <c r="B1776" s="121"/>
      <c r="C1776" s="121"/>
      <c r="D1776" s="121"/>
      <c r="E1776" s="121"/>
      <c r="F1776" s="121"/>
      <c r="G1776" s="121"/>
      <c r="H1776" s="121"/>
      <c r="I1776" s="122"/>
      <c r="J1776" s="260"/>
      <c r="K1776" s="260"/>
      <c r="L1776" s="260"/>
      <c r="M1776" s="260"/>
      <c r="N1776" s="260"/>
      <c r="O1776" s="260"/>
      <c r="P1776" s="260"/>
      <c r="Q1776" s="260"/>
      <c r="R1776" s="260"/>
      <c r="S1776" s="260"/>
      <c r="T1776" s="260"/>
      <c r="U1776" s="260"/>
      <c r="V1776" s="260"/>
      <c r="W1776" s="260"/>
      <c r="X1776" s="260"/>
      <c r="Y1776" s="260"/>
      <c r="Z1776" s="260"/>
      <c r="AA1776" s="260"/>
      <c r="AB1776" s="260"/>
      <c r="AC1776" s="260"/>
      <c r="AD1776" s="260"/>
      <c r="AE1776" s="260"/>
      <c r="AF1776" s="260"/>
      <c r="AG1776" s="260"/>
      <c r="AH1776" s="260"/>
      <c r="AI1776" s="260"/>
      <c r="AJ1776" s="260"/>
      <c r="AK1776" s="260"/>
      <c r="AL1776" s="260"/>
      <c r="AM1776" s="260"/>
      <c r="BG1776" s="1" t="s">
        <v>389</v>
      </c>
      <c r="BH1776" s="1">
        <v>117</v>
      </c>
      <c r="BI1776" s="1" t="str">
        <f>"ITEM"&amp;BH1776&amp; BG1776 &amp;"="&amp; IF(TRIM($J1776)="","",$J1776)</f>
        <v>ITEM117#KBN4_4=</v>
      </c>
    </row>
    <row r="1777" spans="1:61" ht="9.75" hidden="1" customHeight="1">
      <c r="A1777" s="141"/>
      <c r="B1777" s="142"/>
      <c r="C1777" s="142"/>
      <c r="D1777" s="142"/>
      <c r="E1777" s="142"/>
      <c r="F1777" s="142"/>
      <c r="G1777" s="142"/>
      <c r="H1777" s="142"/>
      <c r="I1777" s="143"/>
      <c r="J1777" s="27"/>
      <c r="K1777" s="27"/>
      <c r="L1777" s="27"/>
      <c r="M1777" s="27"/>
      <c r="N1777" s="27"/>
      <c r="O1777" s="27"/>
      <c r="P1777" s="27"/>
      <c r="Q1777" s="27"/>
      <c r="R1777" s="27"/>
      <c r="S1777" s="27"/>
      <c r="T1777" s="27"/>
      <c r="U1777" s="27"/>
      <c r="V1777" s="27"/>
      <c r="W1777" s="27"/>
      <c r="X1777" s="27"/>
      <c r="Y1777" s="27"/>
      <c r="Z1777" s="27"/>
      <c r="AA1777" s="27"/>
      <c r="AB1777" s="27"/>
      <c r="AC1777" s="27"/>
      <c r="AD1777" s="27"/>
      <c r="AE1777" s="27"/>
      <c r="AF1777" s="27"/>
      <c r="AG1777" s="27"/>
      <c r="AH1777" s="27"/>
      <c r="AI1777" s="27"/>
      <c r="AJ1777" s="27"/>
      <c r="AK1777" s="27"/>
      <c r="AL1777" s="27"/>
      <c r="AM1777" s="27"/>
      <c r="BH1777" s="1" t="s">
        <v>28</v>
      </c>
    </row>
    <row r="1778" spans="1:61" ht="9.75" hidden="1" customHeight="1" thickBot="1">
      <c r="A1778" s="123"/>
      <c r="B1778" s="124"/>
      <c r="C1778" s="124"/>
      <c r="D1778" s="124"/>
      <c r="E1778" s="124"/>
      <c r="F1778" s="124"/>
      <c r="G1778" s="124"/>
      <c r="H1778" s="124"/>
      <c r="I1778" s="125"/>
      <c r="J1778" s="27"/>
      <c r="K1778" s="27"/>
      <c r="L1778" s="27"/>
      <c r="M1778" s="27"/>
      <c r="N1778" s="27"/>
      <c r="O1778" s="27"/>
      <c r="P1778" s="27"/>
      <c r="Q1778" s="27"/>
      <c r="R1778" s="27"/>
      <c r="S1778" s="27"/>
      <c r="T1778" s="27"/>
      <c r="U1778" s="27"/>
      <c r="V1778" s="27"/>
      <c r="W1778" s="27"/>
      <c r="X1778" s="27"/>
      <c r="Y1778" s="27"/>
      <c r="Z1778" s="27"/>
      <c r="AA1778" s="27"/>
      <c r="AB1778" s="27"/>
      <c r="AC1778" s="27"/>
      <c r="AD1778" s="27"/>
      <c r="AE1778" s="27"/>
      <c r="AF1778" s="27"/>
      <c r="AG1778" s="27"/>
      <c r="AH1778" s="27"/>
      <c r="AI1778" s="27"/>
      <c r="AJ1778" s="27"/>
      <c r="AK1778" s="27"/>
      <c r="AL1778" s="27"/>
      <c r="AM1778" s="27"/>
      <c r="BH1778" s="1" t="s">
        <v>28</v>
      </c>
    </row>
    <row r="1779" spans="1:61" ht="9.75" hidden="1" customHeight="1">
      <c r="A1779" s="164" t="s">
        <v>390</v>
      </c>
      <c r="B1779" s="165"/>
      <c r="C1779" s="165"/>
      <c r="D1779" s="165"/>
      <c r="E1779" s="165"/>
      <c r="F1779" s="165"/>
      <c r="G1779" s="165"/>
      <c r="H1779" s="165"/>
      <c r="I1779" s="166"/>
      <c r="J1779" s="268"/>
      <c r="K1779" s="269"/>
      <c r="L1779" s="269"/>
      <c r="M1779" s="269"/>
      <c r="N1779" s="269"/>
      <c r="O1779" s="269"/>
      <c r="P1779" s="269"/>
      <c r="Q1779" s="269"/>
      <c r="R1779" s="269"/>
      <c r="S1779" s="269"/>
      <c r="T1779" s="269"/>
      <c r="U1779" s="269"/>
      <c r="V1779" s="269"/>
      <c r="W1779" s="269"/>
      <c r="X1779" s="269"/>
      <c r="Y1779" s="269"/>
      <c r="Z1779" s="269"/>
      <c r="AA1779" s="269"/>
      <c r="AB1779" s="269"/>
      <c r="AC1779" s="269"/>
      <c r="AD1779" s="269"/>
      <c r="AE1779" s="269"/>
      <c r="AF1779" s="269"/>
      <c r="AG1779" s="269"/>
      <c r="AH1779" s="269"/>
      <c r="AI1779" s="269"/>
      <c r="AJ1779" s="269"/>
      <c r="AK1779" s="269"/>
      <c r="AL1779" s="269"/>
      <c r="AM1779" s="270"/>
      <c r="BG1779" s="1" t="s">
        <v>391</v>
      </c>
      <c r="BH1779" s="1">
        <v>103</v>
      </c>
      <c r="BI1779" s="1" t="str">
        <f>"ITEM"&amp;BH1779&amp; BG1779 &amp;"="&amp; IF(TRIM($J1779)="","",$J1779)</f>
        <v>ITEM103#KBN4_5=</v>
      </c>
    </row>
    <row r="1780" spans="1:61" ht="9.75" hidden="1" customHeight="1" thickBot="1">
      <c r="A1780" s="167"/>
      <c r="B1780" s="168"/>
      <c r="C1780" s="168"/>
      <c r="D1780" s="168"/>
      <c r="E1780" s="168"/>
      <c r="F1780" s="168"/>
      <c r="G1780" s="168"/>
      <c r="H1780" s="168"/>
      <c r="I1780" s="169"/>
      <c r="J1780" s="271"/>
      <c r="K1780" s="272"/>
      <c r="L1780" s="272"/>
      <c r="M1780" s="272"/>
      <c r="N1780" s="272"/>
      <c r="O1780" s="272"/>
      <c r="P1780" s="272"/>
      <c r="Q1780" s="272"/>
      <c r="R1780" s="272"/>
      <c r="S1780" s="272"/>
      <c r="T1780" s="272"/>
      <c r="U1780" s="272"/>
      <c r="V1780" s="272"/>
      <c r="W1780" s="272"/>
      <c r="X1780" s="272"/>
      <c r="Y1780" s="272"/>
      <c r="Z1780" s="272"/>
      <c r="AA1780" s="272"/>
      <c r="AB1780" s="272"/>
      <c r="AC1780" s="272"/>
      <c r="AD1780" s="272"/>
      <c r="AE1780" s="272"/>
      <c r="AF1780" s="272"/>
      <c r="AG1780" s="272"/>
      <c r="AH1780" s="272"/>
      <c r="AI1780" s="272"/>
      <c r="AJ1780" s="272"/>
      <c r="AK1780" s="272"/>
      <c r="AL1780" s="272"/>
      <c r="AM1780" s="273"/>
    </row>
    <row r="1781" spans="1:61" ht="9.75" hidden="1" customHeight="1">
      <c r="A1781" s="120" t="s">
        <v>323</v>
      </c>
      <c r="B1781" s="121"/>
      <c r="C1781" s="121"/>
      <c r="D1781" s="121"/>
      <c r="E1781" s="121"/>
      <c r="F1781" s="121"/>
      <c r="G1781" s="121"/>
      <c r="H1781" s="121"/>
      <c r="I1781" s="122"/>
      <c r="J1781" s="239"/>
      <c r="K1781" s="239"/>
      <c r="L1781" s="239"/>
      <c r="M1781" s="239"/>
      <c r="N1781" s="239"/>
      <c r="O1781" s="239"/>
      <c r="P1781" s="239"/>
      <c r="Q1781" s="239"/>
      <c r="R1781" s="239"/>
      <c r="S1781" s="239"/>
      <c r="T1781" s="239"/>
      <c r="U1781" s="239"/>
      <c r="V1781" s="239"/>
      <c r="W1781" s="239"/>
      <c r="X1781" s="239"/>
      <c r="Y1781" s="239"/>
      <c r="Z1781" s="239"/>
      <c r="AA1781" s="239"/>
      <c r="AB1781" s="239"/>
      <c r="AC1781" s="239"/>
      <c r="AD1781" s="239"/>
      <c r="AE1781" s="239"/>
      <c r="AF1781" s="239"/>
      <c r="AG1781" s="239"/>
      <c r="AH1781" s="239"/>
      <c r="AI1781" s="239"/>
      <c r="AJ1781" s="239"/>
      <c r="AK1781" s="239"/>
      <c r="AL1781" s="239"/>
      <c r="AM1781" s="239"/>
      <c r="BG1781" s="1" t="s">
        <v>391</v>
      </c>
      <c r="BH1781" s="1">
        <v>104</v>
      </c>
      <c r="BI1781" s="1" t="str">
        <f>"ITEM"&amp;BH1781&amp; BG1781 &amp;"="&amp; IF(TRIM($J1781)="","",$J1781)</f>
        <v>ITEM104#KBN4_5=</v>
      </c>
    </row>
    <row r="1782" spans="1:61" ht="9.75" hidden="1" customHeight="1">
      <c r="A1782" s="123"/>
      <c r="B1782" s="124"/>
      <c r="C1782" s="124"/>
      <c r="D1782" s="124"/>
      <c r="E1782" s="124"/>
      <c r="F1782" s="124"/>
      <c r="G1782" s="124"/>
      <c r="H1782" s="124"/>
      <c r="I1782" s="125"/>
      <c r="J1782" s="27"/>
      <c r="K1782" s="27"/>
      <c r="L1782" s="27"/>
      <c r="M1782" s="27"/>
      <c r="N1782" s="27"/>
      <c r="O1782" s="27"/>
      <c r="P1782" s="27"/>
      <c r="Q1782" s="27"/>
      <c r="R1782" s="27"/>
      <c r="S1782" s="27"/>
      <c r="T1782" s="27"/>
      <c r="U1782" s="27"/>
      <c r="V1782" s="27"/>
      <c r="W1782" s="27"/>
      <c r="X1782" s="27"/>
      <c r="Y1782" s="27"/>
      <c r="Z1782" s="27"/>
      <c r="AA1782" s="27"/>
      <c r="AB1782" s="27"/>
      <c r="AC1782" s="27"/>
      <c r="AD1782" s="27"/>
      <c r="AE1782" s="27"/>
      <c r="AF1782" s="27"/>
      <c r="AG1782" s="27"/>
      <c r="AH1782" s="27"/>
      <c r="AI1782" s="27"/>
      <c r="AJ1782" s="27"/>
      <c r="AK1782" s="27"/>
      <c r="AL1782" s="27"/>
      <c r="AM1782" s="27"/>
    </row>
    <row r="1783" spans="1:61" ht="9.75" hidden="1" customHeight="1">
      <c r="A1783" s="120" t="s">
        <v>378</v>
      </c>
      <c r="B1783" s="121"/>
      <c r="C1783" s="121"/>
      <c r="D1783" s="121"/>
      <c r="E1783" s="121"/>
      <c r="F1783" s="121"/>
      <c r="G1783" s="121"/>
      <c r="H1783" s="121"/>
      <c r="I1783" s="122"/>
      <c r="J1783" s="136"/>
      <c r="K1783" s="126"/>
      <c r="L1783" s="126"/>
      <c r="M1783" s="126"/>
      <c r="N1783" s="126"/>
      <c r="O1783" s="126"/>
      <c r="P1783" s="126"/>
      <c r="Q1783" s="126"/>
      <c r="R1783" s="126"/>
      <c r="S1783" s="126"/>
      <c r="T1783" s="126"/>
      <c r="U1783" s="126"/>
      <c r="V1783" s="126"/>
      <c r="W1783" s="126"/>
      <c r="X1783" s="126"/>
      <c r="Y1783" s="126"/>
      <c r="Z1783" s="126"/>
      <c r="AA1783" s="126"/>
      <c r="AB1783" s="126"/>
      <c r="AC1783" s="126"/>
      <c r="AD1783" s="126"/>
      <c r="AE1783" s="126"/>
      <c r="AF1783" s="126"/>
      <c r="AG1783" s="126"/>
      <c r="AH1783" s="126"/>
      <c r="AI1783" s="126"/>
      <c r="AJ1783" s="126"/>
      <c r="AK1783" s="126"/>
      <c r="AL1783" s="126"/>
      <c r="AM1783" s="127"/>
      <c r="BG1783" s="1" t="s">
        <v>391</v>
      </c>
      <c r="BH1783" s="1">
        <v>105</v>
      </c>
      <c r="BI1783" s="1" t="str">
        <f>"ITEM"&amp;BH1783&amp; BG1783 &amp;"="&amp; IF(TRIM($J1783)="","",$J1783)</f>
        <v>ITEM105#KBN4_5=</v>
      </c>
    </row>
    <row r="1784" spans="1:61" ht="9.75" hidden="1" customHeight="1">
      <c r="A1784" s="141"/>
      <c r="B1784" s="142"/>
      <c r="C1784" s="142"/>
      <c r="D1784" s="142"/>
      <c r="E1784" s="142"/>
      <c r="F1784" s="142"/>
      <c r="G1784" s="142"/>
      <c r="H1784" s="142"/>
      <c r="I1784" s="143"/>
      <c r="J1784" s="150"/>
      <c r="K1784" s="151"/>
      <c r="L1784" s="151"/>
      <c r="M1784" s="151"/>
      <c r="N1784" s="151"/>
      <c r="O1784" s="151"/>
      <c r="P1784" s="151"/>
      <c r="Q1784" s="151"/>
      <c r="R1784" s="151"/>
      <c r="S1784" s="151"/>
      <c r="T1784" s="151"/>
      <c r="U1784" s="151"/>
      <c r="V1784" s="151"/>
      <c r="W1784" s="151"/>
      <c r="X1784" s="151"/>
      <c r="Y1784" s="151"/>
      <c r="Z1784" s="151"/>
      <c r="AA1784" s="151"/>
      <c r="AB1784" s="151"/>
      <c r="AC1784" s="151"/>
      <c r="AD1784" s="151"/>
      <c r="AE1784" s="151"/>
      <c r="AF1784" s="151"/>
      <c r="AG1784" s="151"/>
      <c r="AH1784" s="151"/>
      <c r="AI1784" s="151"/>
      <c r="AJ1784" s="151"/>
      <c r="AK1784" s="151"/>
      <c r="AL1784" s="151"/>
      <c r="AM1784" s="152"/>
      <c r="BH1784" s="1" t="s">
        <v>28</v>
      </c>
    </row>
    <row r="1785" spans="1:61" ht="9.75" hidden="1" customHeight="1">
      <c r="A1785" s="123"/>
      <c r="B1785" s="124"/>
      <c r="C1785" s="124"/>
      <c r="D1785" s="124"/>
      <c r="E1785" s="124"/>
      <c r="F1785" s="124"/>
      <c r="G1785" s="124"/>
      <c r="H1785" s="124"/>
      <c r="I1785" s="125"/>
      <c r="J1785" s="137"/>
      <c r="K1785" s="128"/>
      <c r="L1785" s="128"/>
      <c r="M1785" s="128"/>
      <c r="N1785" s="128"/>
      <c r="O1785" s="128"/>
      <c r="P1785" s="128"/>
      <c r="Q1785" s="128"/>
      <c r="R1785" s="128"/>
      <c r="S1785" s="128"/>
      <c r="T1785" s="128"/>
      <c r="U1785" s="128"/>
      <c r="V1785" s="128"/>
      <c r="W1785" s="128"/>
      <c r="X1785" s="128"/>
      <c r="Y1785" s="128"/>
      <c r="Z1785" s="128"/>
      <c r="AA1785" s="128"/>
      <c r="AB1785" s="128"/>
      <c r="AC1785" s="128"/>
      <c r="AD1785" s="128"/>
      <c r="AE1785" s="128"/>
      <c r="AF1785" s="128"/>
      <c r="AG1785" s="128"/>
      <c r="AH1785" s="128"/>
      <c r="AI1785" s="128"/>
      <c r="AJ1785" s="128"/>
      <c r="AK1785" s="128"/>
      <c r="AL1785" s="128"/>
      <c r="AM1785" s="129"/>
      <c r="BH1785" s="1" t="s">
        <v>28</v>
      </c>
    </row>
    <row r="1786" spans="1:61" ht="9.75" hidden="1" customHeight="1">
      <c r="A1786" s="120" t="s">
        <v>379</v>
      </c>
      <c r="B1786" s="121"/>
      <c r="C1786" s="121"/>
      <c r="D1786" s="121"/>
      <c r="E1786" s="121"/>
      <c r="F1786" s="121"/>
      <c r="G1786" s="121"/>
      <c r="H1786" s="121"/>
      <c r="I1786" s="122"/>
      <c r="J1786" s="27"/>
      <c r="K1786" s="27"/>
      <c r="L1786" s="27"/>
      <c r="M1786" s="27"/>
      <c r="N1786" s="27"/>
      <c r="O1786" s="27"/>
      <c r="P1786" s="27"/>
      <c r="Q1786" s="27"/>
      <c r="R1786" s="27"/>
      <c r="S1786" s="27"/>
      <c r="T1786" s="27"/>
      <c r="U1786" s="27"/>
      <c r="V1786" s="27"/>
      <c r="W1786" s="27"/>
      <c r="X1786" s="27"/>
      <c r="Y1786" s="27"/>
      <c r="Z1786" s="27"/>
      <c r="AA1786" s="27"/>
      <c r="AB1786" s="27"/>
      <c r="AC1786" s="27"/>
      <c r="AD1786" s="27"/>
      <c r="AE1786" s="27"/>
      <c r="AF1786" s="27"/>
      <c r="AG1786" s="27"/>
      <c r="AH1786" s="27"/>
      <c r="AI1786" s="27"/>
      <c r="AJ1786" s="27"/>
      <c r="AK1786" s="27"/>
      <c r="AL1786" s="27"/>
      <c r="AM1786" s="27"/>
      <c r="BG1786" s="1" t="s">
        <v>391</v>
      </c>
      <c r="BH1786" s="1">
        <v>106</v>
      </c>
      <c r="BI1786" s="1" t="str">
        <f>"ITEM"&amp;BH1786&amp; BG1786 &amp;"="&amp; IF(TRIM($J1786)="","",$J1786)</f>
        <v>ITEM106#KBN4_5=</v>
      </c>
    </row>
    <row r="1787" spans="1:61" ht="9.75" hidden="1" customHeight="1">
      <c r="A1787" s="123"/>
      <c r="B1787" s="124"/>
      <c r="C1787" s="124"/>
      <c r="D1787" s="124"/>
      <c r="E1787" s="124"/>
      <c r="F1787" s="124"/>
      <c r="G1787" s="124"/>
      <c r="H1787" s="124"/>
      <c r="I1787" s="125"/>
      <c r="J1787" s="27"/>
      <c r="K1787" s="27"/>
      <c r="L1787" s="27"/>
      <c r="M1787" s="27"/>
      <c r="N1787" s="27"/>
      <c r="O1787" s="27"/>
      <c r="P1787" s="27"/>
      <c r="Q1787" s="27"/>
      <c r="R1787" s="27"/>
      <c r="S1787" s="27"/>
      <c r="T1787" s="27"/>
      <c r="U1787" s="27"/>
      <c r="V1787" s="27"/>
      <c r="W1787" s="27"/>
      <c r="X1787" s="27"/>
      <c r="Y1787" s="27"/>
      <c r="Z1787" s="27"/>
      <c r="AA1787" s="27"/>
      <c r="AB1787" s="27"/>
      <c r="AC1787" s="27"/>
      <c r="AD1787" s="27"/>
      <c r="AE1787" s="27"/>
      <c r="AF1787" s="27"/>
      <c r="AG1787" s="27"/>
      <c r="AH1787" s="27"/>
      <c r="AI1787" s="27"/>
      <c r="AJ1787" s="27"/>
      <c r="AK1787" s="27"/>
      <c r="AL1787" s="27"/>
      <c r="AM1787" s="27"/>
    </row>
    <row r="1788" spans="1:61" ht="9.75" hidden="1" customHeight="1">
      <c r="A1788" s="120" t="s">
        <v>380</v>
      </c>
      <c r="B1788" s="121"/>
      <c r="C1788" s="121"/>
      <c r="D1788" s="121"/>
      <c r="E1788" s="121"/>
      <c r="F1788" s="121"/>
      <c r="G1788" s="121"/>
      <c r="H1788" s="121"/>
      <c r="I1788" s="122"/>
      <c r="J1788" s="158"/>
      <c r="K1788" s="154"/>
      <c r="L1788" s="154"/>
      <c r="M1788" s="154"/>
      <c r="N1788" s="154"/>
      <c r="O1788" s="154"/>
      <c r="P1788" s="154"/>
      <c r="Q1788" s="154"/>
      <c r="R1788" s="154"/>
      <c r="S1788" s="154"/>
      <c r="T1788" s="154"/>
      <c r="U1788" s="154"/>
      <c r="V1788" s="154" t="s">
        <v>36</v>
      </c>
      <c r="W1788" s="154"/>
      <c r="X1788" s="154"/>
      <c r="Y1788" s="154"/>
      <c r="Z1788" s="154"/>
      <c r="AA1788" s="154"/>
      <c r="AB1788" s="154"/>
      <c r="AC1788" s="154"/>
      <c r="AD1788" s="154"/>
      <c r="AE1788" s="154"/>
      <c r="AF1788" s="154"/>
      <c r="AG1788" s="154"/>
      <c r="AH1788" s="154"/>
      <c r="AI1788" s="154"/>
      <c r="AJ1788" s="154"/>
      <c r="AK1788" s="154"/>
      <c r="AL1788" s="154"/>
      <c r="AM1788" s="155"/>
      <c r="BE1788" s="1" t="str">
        <f ca="1">MID(CELL("address",$CB$2),2,2)</f>
        <v>CB</v>
      </c>
      <c r="BF1788" s="1" t="str">
        <f>IF(TRIM($K1790)="","",IF(ISERROR(MATCH($K1790,$CB$3:$CB$7,0)),"INPUT_ERROR",MATCH($K1790,$CB$3:$CB$7,0)))</f>
        <v/>
      </c>
      <c r="BG1788" s="1" t="s">
        <v>391</v>
      </c>
      <c r="BH1788" s="1">
        <v>107</v>
      </c>
      <c r="BI1788" s="1" t="str">
        <f>"ITEM"&amp; BH1788&amp; BG1788 &amp;"="&amp; $BF1788</f>
        <v>ITEM107#KBN4_5=</v>
      </c>
    </row>
    <row r="1789" spans="1:61" ht="9.75" hidden="1" customHeight="1">
      <c r="A1789" s="141"/>
      <c r="B1789" s="142"/>
      <c r="C1789" s="142"/>
      <c r="D1789" s="142"/>
      <c r="E1789" s="142"/>
      <c r="F1789" s="142"/>
      <c r="G1789" s="142"/>
      <c r="H1789" s="142"/>
      <c r="I1789" s="143"/>
      <c r="J1789" s="189"/>
      <c r="K1789" s="82"/>
      <c r="L1789" s="82"/>
      <c r="M1789" s="82"/>
      <c r="N1789" s="82"/>
      <c r="O1789" s="82"/>
      <c r="P1789" s="82"/>
      <c r="Q1789" s="82"/>
      <c r="R1789" s="82"/>
      <c r="S1789" s="82"/>
      <c r="T1789" s="82"/>
      <c r="U1789" s="82"/>
      <c r="V1789" s="82" t="s">
        <v>163</v>
      </c>
      <c r="W1789" s="82"/>
      <c r="X1789" s="82"/>
      <c r="Y1789" s="82"/>
      <c r="Z1789" s="82"/>
      <c r="AA1789" s="82"/>
      <c r="AB1789" s="82"/>
      <c r="AC1789" s="82"/>
      <c r="AD1789" s="82"/>
      <c r="AE1789" s="82"/>
      <c r="AF1789" s="82"/>
      <c r="AG1789" s="82"/>
      <c r="AH1789" s="82"/>
      <c r="AI1789" s="82"/>
      <c r="AJ1789" s="82"/>
      <c r="AK1789" s="82"/>
      <c r="AL1789" s="82"/>
      <c r="AM1789" s="138"/>
      <c r="BH1789" s="1" t="s">
        <v>28</v>
      </c>
    </row>
    <row r="1790" spans="1:61" ht="9.75" hidden="1" customHeight="1">
      <c r="A1790" s="141"/>
      <c r="B1790" s="142"/>
      <c r="C1790" s="142"/>
      <c r="D1790" s="142"/>
      <c r="E1790" s="142"/>
      <c r="F1790" s="142"/>
      <c r="G1790" s="142"/>
      <c r="H1790" s="142"/>
      <c r="I1790" s="143"/>
      <c r="J1790" s="144" t="s">
        <v>37</v>
      </c>
      <c r="K1790" s="145"/>
      <c r="L1790" s="145"/>
      <c r="M1790" s="145"/>
      <c r="N1790" s="145"/>
      <c r="O1790" s="145"/>
      <c r="P1790" s="145"/>
      <c r="Q1790" s="145"/>
      <c r="R1790" s="145"/>
      <c r="S1790" s="145"/>
      <c r="T1790" s="82" t="s">
        <v>38</v>
      </c>
      <c r="U1790" s="82"/>
      <c r="V1790" s="82" t="s">
        <v>253</v>
      </c>
      <c r="W1790" s="82"/>
      <c r="X1790" s="82"/>
      <c r="Y1790" s="82"/>
      <c r="Z1790" s="82"/>
      <c r="AA1790" s="82"/>
      <c r="AB1790" s="82"/>
      <c r="AC1790" s="82"/>
      <c r="AD1790" s="82"/>
      <c r="AE1790" s="82"/>
      <c r="AF1790" s="82"/>
      <c r="AG1790" s="82"/>
      <c r="AH1790" s="82"/>
      <c r="AI1790" s="82"/>
      <c r="AJ1790" s="82"/>
      <c r="AK1790" s="82"/>
      <c r="AL1790" s="82"/>
      <c r="AM1790" s="138"/>
      <c r="BH1790" s="1" t="s">
        <v>28</v>
      </c>
    </row>
    <row r="1791" spans="1:61" ht="9.75" hidden="1" customHeight="1">
      <c r="A1791" s="141"/>
      <c r="B1791" s="142"/>
      <c r="C1791" s="142"/>
      <c r="D1791" s="142"/>
      <c r="E1791" s="142"/>
      <c r="F1791" s="142"/>
      <c r="G1791" s="142"/>
      <c r="H1791" s="142"/>
      <c r="I1791" s="143"/>
      <c r="J1791" s="144"/>
      <c r="K1791" s="145"/>
      <c r="L1791" s="145"/>
      <c r="M1791" s="145"/>
      <c r="N1791" s="145"/>
      <c r="O1791" s="145"/>
      <c r="P1791" s="145"/>
      <c r="Q1791" s="145"/>
      <c r="R1791" s="145"/>
      <c r="S1791" s="145"/>
      <c r="T1791" s="82"/>
      <c r="U1791" s="82"/>
      <c r="V1791" s="82" t="s">
        <v>327</v>
      </c>
      <c r="W1791" s="82"/>
      <c r="X1791" s="82"/>
      <c r="Y1791" s="82"/>
      <c r="Z1791" s="82"/>
      <c r="AA1791" s="82"/>
      <c r="AB1791" s="82"/>
      <c r="AC1791" s="82"/>
      <c r="AD1791" s="82"/>
      <c r="AE1791" s="82"/>
      <c r="AF1791" s="82"/>
      <c r="AG1791" s="82"/>
      <c r="AH1791" s="82"/>
      <c r="AI1791" s="82"/>
      <c r="AJ1791" s="82"/>
      <c r="AK1791" s="82"/>
      <c r="AL1791" s="82"/>
      <c r="AM1791" s="138"/>
      <c r="BH1791" s="1" t="s">
        <v>28</v>
      </c>
    </row>
    <row r="1792" spans="1:61" ht="9.75" hidden="1" customHeight="1">
      <c r="A1792" s="141"/>
      <c r="B1792" s="142"/>
      <c r="C1792" s="142"/>
      <c r="D1792" s="142"/>
      <c r="E1792" s="142"/>
      <c r="F1792" s="142"/>
      <c r="G1792" s="142"/>
      <c r="H1792" s="142"/>
      <c r="I1792" s="143"/>
      <c r="J1792" s="189"/>
      <c r="K1792" s="82"/>
      <c r="L1792" s="82"/>
      <c r="M1792" s="82"/>
      <c r="N1792" s="82"/>
      <c r="O1792" s="82"/>
      <c r="P1792" s="82"/>
      <c r="Q1792" s="82"/>
      <c r="R1792" s="82"/>
      <c r="S1792" s="82"/>
      <c r="T1792" s="82"/>
      <c r="U1792" s="82"/>
      <c r="V1792" s="82" t="s">
        <v>166</v>
      </c>
      <c r="W1792" s="82"/>
      <c r="X1792" s="82"/>
      <c r="Y1792" s="82"/>
      <c r="Z1792" s="82"/>
      <c r="AA1792" s="82"/>
      <c r="AB1792" s="82"/>
      <c r="AC1792" s="82"/>
      <c r="AD1792" s="82"/>
      <c r="AE1792" s="82"/>
      <c r="AF1792" s="82"/>
      <c r="AG1792" s="82"/>
      <c r="AH1792" s="82"/>
      <c r="AI1792" s="82"/>
      <c r="AJ1792" s="82"/>
      <c r="AK1792" s="82"/>
      <c r="AL1792" s="82"/>
      <c r="AM1792" s="138"/>
      <c r="BH1792" s="1" t="s">
        <v>28</v>
      </c>
    </row>
    <row r="1793" spans="1:61" ht="9.75" hidden="1" customHeight="1">
      <c r="A1793" s="141"/>
      <c r="B1793" s="142"/>
      <c r="C1793" s="142"/>
      <c r="D1793" s="142"/>
      <c r="E1793" s="142"/>
      <c r="F1793" s="142"/>
      <c r="G1793" s="142"/>
      <c r="H1793" s="142"/>
      <c r="I1793" s="143"/>
      <c r="J1793" s="157"/>
      <c r="K1793" s="98"/>
      <c r="L1793" s="98"/>
      <c r="M1793" s="98"/>
      <c r="N1793" s="98"/>
      <c r="O1793" s="98"/>
      <c r="P1793" s="98"/>
      <c r="Q1793" s="98"/>
      <c r="R1793" s="98"/>
      <c r="S1793" s="98"/>
      <c r="T1793" s="98"/>
      <c r="U1793" s="98"/>
      <c r="V1793" s="98" t="s">
        <v>256</v>
      </c>
      <c r="W1793" s="98"/>
      <c r="X1793" s="98"/>
      <c r="Y1793" s="98"/>
      <c r="Z1793" s="98"/>
      <c r="AA1793" s="98"/>
      <c r="AB1793" s="98"/>
      <c r="AC1793" s="98"/>
      <c r="AD1793" s="98"/>
      <c r="AE1793" s="98"/>
      <c r="AF1793" s="98"/>
      <c r="AG1793" s="98"/>
      <c r="AH1793" s="98"/>
      <c r="AI1793" s="98"/>
      <c r="AJ1793" s="98"/>
      <c r="AK1793" s="98"/>
      <c r="AL1793" s="98"/>
      <c r="AM1793" s="156"/>
      <c r="BH1793" s="1" t="s">
        <v>28</v>
      </c>
    </row>
    <row r="1794" spans="1:61" ht="9.75" hidden="1" customHeight="1">
      <c r="A1794" s="120" t="s">
        <v>381</v>
      </c>
      <c r="B1794" s="121"/>
      <c r="C1794" s="121"/>
      <c r="D1794" s="121"/>
      <c r="E1794" s="121"/>
      <c r="F1794" s="121"/>
      <c r="G1794" s="121"/>
      <c r="H1794" s="121"/>
      <c r="I1794" s="122"/>
      <c r="J1794" s="136"/>
      <c r="K1794" s="126"/>
      <c r="L1794" s="126"/>
      <c r="M1794" s="126"/>
      <c r="N1794" s="126"/>
      <c r="O1794" s="126"/>
      <c r="P1794" s="126"/>
      <c r="Q1794" s="126"/>
      <c r="R1794" s="126"/>
      <c r="S1794" s="126"/>
      <c r="T1794" s="126"/>
      <c r="U1794" s="126"/>
      <c r="V1794" s="126"/>
      <c r="W1794" s="126"/>
      <c r="X1794" s="126"/>
      <c r="Y1794" s="126"/>
      <c r="Z1794" s="126"/>
      <c r="AA1794" s="126"/>
      <c r="AB1794" s="126"/>
      <c r="AC1794" s="126"/>
      <c r="AD1794" s="126"/>
      <c r="AE1794" s="126"/>
      <c r="AF1794" s="126"/>
      <c r="AG1794" s="126"/>
      <c r="AH1794" s="126"/>
      <c r="AI1794" s="126"/>
      <c r="AJ1794" s="126"/>
      <c r="AK1794" s="126"/>
      <c r="AL1794" s="126"/>
      <c r="AM1794" s="127"/>
      <c r="BG1794" s="1" t="s">
        <v>391</v>
      </c>
      <c r="BH1794" s="1">
        <v>108</v>
      </c>
      <c r="BI1794" s="1" t="str">
        <f>"ITEM"&amp;BH1794&amp; BG1794 &amp;"="&amp; IF(TRIM($J1794)="","",$J1794)</f>
        <v>ITEM108#KBN4_5=</v>
      </c>
    </row>
    <row r="1795" spans="1:61" ht="9.75" hidden="1" customHeight="1">
      <c r="A1795" s="141"/>
      <c r="B1795" s="142"/>
      <c r="C1795" s="142"/>
      <c r="D1795" s="142"/>
      <c r="E1795" s="142"/>
      <c r="F1795" s="142"/>
      <c r="G1795" s="142"/>
      <c r="H1795" s="142"/>
      <c r="I1795" s="143"/>
      <c r="J1795" s="150"/>
      <c r="K1795" s="151"/>
      <c r="L1795" s="151"/>
      <c r="M1795" s="151"/>
      <c r="N1795" s="151"/>
      <c r="O1795" s="151"/>
      <c r="P1795" s="151"/>
      <c r="Q1795" s="151"/>
      <c r="R1795" s="151"/>
      <c r="S1795" s="151"/>
      <c r="T1795" s="151"/>
      <c r="U1795" s="151"/>
      <c r="V1795" s="151"/>
      <c r="W1795" s="151"/>
      <c r="X1795" s="151"/>
      <c r="Y1795" s="151"/>
      <c r="Z1795" s="151"/>
      <c r="AA1795" s="151"/>
      <c r="AB1795" s="151"/>
      <c r="AC1795" s="151"/>
      <c r="AD1795" s="151"/>
      <c r="AE1795" s="151"/>
      <c r="AF1795" s="151"/>
      <c r="AG1795" s="151"/>
      <c r="AH1795" s="151"/>
      <c r="AI1795" s="151"/>
      <c r="AJ1795" s="151"/>
      <c r="AK1795" s="151"/>
      <c r="AL1795" s="151"/>
      <c r="AM1795" s="152"/>
    </row>
    <row r="1796" spans="1:61" ht="9.75" hidden="1" customHeight="1">
      <c r="A1796" s="123"/>
      <c r="B1796" s="124"/>
      <c r="C1796" s="124"/>
      <c r="D1796" s="124"/>
      <c r="E1796" s="124"/>
      <c r="F1796" s="124"/>
      <c r="G1796" s="124"/>
      <c r="H1796" s="124"/>
      <c r="I1796" s="125"/>
      <c r="J1796" s="150"/>
      <c r="K1796" s="151"/>
      <c r="L1796" s="151"/>
      <c r="M1796" s="151"/>
      <c r="N1796" s="151"/>
      <c r="O1796" s="151"/>
      <c r="P1796" s="151"/>
      <c r="Q1796" s="151"/>
      <c r="R1796" s="151"/>
      <c r="S1796" s="151"/>
      <c r="T1796" s="151"/>
      <c r="U1796" s="151"/>
      <c r="V1796" s="151"/>
      <c r="W1796" s="151"/>
      <c r="X1796" s="151"/>
      <c r="Y1796" s="151"/>
      <c r="Z1796" s="151"/>
      <c r="AA1796" s="151"/>
      <c r="AB1796" s="151"/>
      <c r="AC1796" s="151"/>
      <c r="AD1796" s="151"/>
      <c r="AE1796" s="151"/>
      <c r="AF1796" s="151"/>
      <c r="AG1796" s="151"/>
      <c r="AH1796" s="151"/>
      <c r="AI1796" s="151"/>
      <c r="AJ1796" s="151"/>
      <c r="AK1796" s="151"/>
      <c r="AL1796" s="151"/>
      <c r="AM1796" s="152"/>
    </row>
    <row r="1797" spans="1:61" ht="9.75" hidden="1" customHeight="1">
      <c r="A1797" s="120" t="s">
        <v>382</v>
      </c>
      <c r="B1797" s="121"/>
      <c r="C1797" s="121"/>
      <c r="D1797" s="121"/>
      <c r="E1797" s="121"/>
      <c r="F1797" s="121"/>
      <c r="G1797" s="121"/>
      <c r="H1797" s="121"/>
      <c r="I1797" s="121"/>
      <c r="J1797" s="216" t="s">
        <v>37</v>
      </c>
      <c r="K1797" s="217"/>
      <c r="L1797" s="154" t="s">
        <v>54</v>
      </c>
      <c r="M1797" s="154"/>
      <c r="N1797" s="154"/>
      <c r="O1797" s="154"/>
      <c r="P1797" s="154"/>
      <c r="Q1797" s="154"/>
      <c r="R1797" s="154"/>
      <c r="S1797" s="154"/>
      <c r="T1797" s="154"/>
      <c r="U1797" s="154"/>
      <c r="V1797" s="154"/>
      <c r="W1797" s="154"/>
      <c r="X1797" s="221" t="s">
        <v>37</v>
      </c>
      <c r="Y1797" s="217"/>
      <c r="Z1797" s="154" t="s">
        <v>330</v>
      </c>
      <c r="AA1797" s="154"/>
      <c r="AB1797" s="154"/>
      <c r="AC1797" s="154"/>
      <c r="AD1797" s="154"/>
      <c r="AE1797" s="154"/>
      <c r="AF1797" s="154"/>
      <c r="AG1797" s="154"/>
      <c r="AH1797" s="154"/>
      <c r="AI1797" s="154"/>
      <c r="AJ1797" s="154"/>
      <c r="AK1797" s="154"/>
      <c r="AL1797" s="154"/>
      <c r="AM1797" s="155"/>
      <c r="BF1797" s="1" t="b">
        <f>IF($K1797="○",TRUE,IF($K1797="",FALSE,"INPUT_ERROR"))</f>
        <v>0</v>
      </c>
      <c r="BG1797" s="1" t="s">
        <v>391</v>
      </c>
      <c r="BH1797" s="1">
        <v>109</v>
      </c>
      <c r="BI1797" s="1" t="str">
        <f t="shared" ref="BI1797:BI1803" si="46">"ITEM"&amp; BH1797&amp; BG1797 &amp;"="&amp; $BF1797</f>
        <v>ITEM109#KBN4_5=FALSE</v>
      </c>
    </row>
    <row r="1798" spans="1:61" ht="9.75" hidden="1" customHeight="1">
      <c r="A1798" s="141"/>
      <c r="B1798" s="142"/>
      <c r="C1798" s="142"/>
      <c r="D1798" s="142"/>
      <c r="E1798" s="142"/>
      <c r="F1798" s="142"/>
      <c r="G1798" s="142"/>
      <c r="H1798" s="142"/>
      <c r="I1798" s="142"/>
      <c r="J1798" s="144"/>
      <c r="K1798" s="159"/>
      <c r="L1798" s="82"/>
      <c r="M1798" s="82"/>
      <c r="N1798" s="82"/>
      <c r="O1798" s="82"/>
      <c r="P1798" s="82"/>
      <c r="Q1798" s="82"/>
      <c r="R1798" s="82"/>
      <c r="S1798" s="82"/>
      <c r="T1798" s="82"/>
      <c r="U1798" s="82"/>
      <c r="V1798" s="82"/>
      <c r="W1798" s="82"/>
      <c r="X1798" s="160"/>
      <c r="Y1798" s="159"/>
      <c r="Z1798" s="82"/>
      <c r="AA1798" s="82"/>
      <c r="AB1798" s="82"/>
      <c r="AC1798" s="82"/>
      <c r="AD1798" s="82"/>
      <c r="AE1798" s="82"/>
      <c r="AF1798" s="82"/>
      <c r="AG1798" s="82"/>
      <c r="AH1798" s="82"/>
      <c r="AI1798" s="82"/>
      <c r="AJ1798" s="82"/>
      <c r="AK1798" s="82"/>
      <c r="AL1798" s="82"/>
      <c r="AM1798" s="138"/>
      <c r="BF1798" s="1" t="b">
        <f>IF($Y1797="○",TRUE,IF($Y1797="",FALSE,"INPUT_ERROR"))</f>
        <v>0</v>
      </c>
      <c r="BG1798" s="1" t="s">
        <v>391</v>
      </c>
      <c r="BH1798" s="1">
        <v>110</v>
      </c>
      <c r="BI1798" s="1" t="str">
        <f t="shared" si="46"/>
        <v>ITEM110#KBN4_5=FALSE</v>
      </c>
    </row>
    <row r="1799" spans="1:61" ht="9.75" hidden="1" customHeight="1">
      <c r="A1799" s="141"/>
      <c r="B1799" s="142"/>
      <c r="C1799" s="142"/>
      <c r="D1799" s="142"/>
      <c r="E1799" s="142"/>
      <c r="F1799" s="142"/>
      <c r="G1799" s="142"/>
      <c r="H1799" s="142"/>
      <c r="I1799" s="142"/>
      <c r="J1799" s="144" t="s">
        <v>37</v>
      </c>
      <c r="K1799" s="159"/>
      <c r="L1799" s="82" t="s">
        <v>331</v>
      </c>
      <c r="M1799" s="82"/>
      <c r="N1799" s="82"/>
      <c r="O1799" s="82"/>
      <c r="P1799" s="82"/>
      <c r="Q1799" s="82"/>
      <c r="R1799" s="82"/>
      <c r="S1799" s="82"/>
      <c r="T1799" s="82"/>
      <c r="U1799" s="82"/>
      <c r="V1799" s="82"/>
      <c r="W1799" s="82"/>
      <c r="X1799" s="160" t="s">
        <v>37</v>
      </c>
      <c r="Y1799" s="159"/>
      <c r="Z1799" s="82" t="s">
        <v>264</v>
      </c>
      <c r="AA1799" s="82"/>
      <c r="AB1799" s="82"/>
      <c r="AC1799" s="82"/>
      <c r="AD1799" s="82"/>
      <c r="AE1799" s="82"/>
      <c r="AF1799" s="82"/>
      <c r="AG1799" s="82"/>
      <c r="AH1799" s="82"/>
      <c r="AI1799" s="82"/>
      <c r="AJ1799" s="82"/>
      <c r="AK1799" s="82"/>
      <c r="AL1799" s="82"/>
      <c r="AM1799" s="138"/>
      <c r="BF1799" s="1" t="b">
        <f>IF($K1799="○",TRUE,IF($K1799="",FALSE,"INPUT_ERROR"))</f>
        <v>0</v>
      </c>
      <c r="BG1799" s="1" t="s">
        <v>391</v>
      </c>
      <c r="BH1799" s="1">
        <v>111</v>
      </c>
      <c r="BI1799" s="1" t="str">
        <f t="shared" si="46"/>
        <v>ITEM111#KBN4_5=FALSE</v>
      </c>
    </row>
    <row r="1800" spans="1:61" ht="9.75" hidden="1" customHeight="1">
      <c r="A1800" s="141"/>
      <c r="B1800" s="142"/>
      <c r="C1800" s="142"/>
      <c r="D1800" s="142"/>
      <c r="E1800" s="142"/>
      <c r="F1800" s="142"/>
      <c r="G1800" s="142"/>
      <c r="H1800" s="142"/>
      <c r="I1800" s="142"/>
      <c r="J1800" s="144"/>
      <c r="K1800" s="159"/>
      <c r="L1800" s="82"/>
      <c r="M1800" s="82"/>
      <c r="N1800" s="82"/>
      <c r="O1800" s="82"/>
      <c r="P1800" s="82"/>
      <c r="Q1800" s="82"/>
      <c r="R1800" s="82"/>
      <c r="S1800" s="82"/>
      <c r="T1800" s="82"/>
      <c r="U1800" s="82"/>
      <c r="V1800" s="82"/>
      <c r="W1800" s="82"/>
      <c r="X1800" s="160"/>
      <c r="Y1800" s="159"/>
      <c r="Z1800" s="82"/>
      <c r="AA1800" s="82"/>
      <c r="AB1800" s="82"/>
      <c r="AC1800" s="82"/>
      <c r="AD1800" s="82"/>
      <c r="AE1800" s="82"/>
      <c r="AF1800" s="82"/>
      <c r="AG1800" s="82"/>
      <c r="AH1800" s="82"/>
      <c r="AI1800" s="82"/>
      <c r="AJ1800" s="82"/>
      <c r="AK1800" s="82"/>
      <c r="AL1800" s="82"/>
      <c r="AM1800" s="138"/>
      <c r="BF1800" s="1" t="b">
        <f>IF($Y1799="○",TRUE,IF($Y1799="",FALSE,"INPUT_ERROR"))</f>
        <v>0</v>
      </c>
      <c r="BG1800" s="1" t="s">
        <v>391</v>
      </c>
      <c r="BH1800" s="1">
        <v>112</v>
      </c>
      <c r="BI1800" s="1" t="str">
        <f t="shared" si="46"/>
        <v>ITEM112#KBN4_5=FALSE</v>
      </c>
    </row>
    <row r="1801" spans="1:61" ht="9.75" hidden="1" customHeight="1">
      <c r="A1801" s="141"/>
      <c r="B1801" s="142"/>
      <c r="C1801" s="142"/>
      <c r="D1801" s="142"/>
      <c r="E1801" s="142"/>
      <c r="F1801" s="142"/>
      <c r="G1801" s="142"/>
      <c r="H1801" s="142"/>
      <c r="I1801" s="142"/>
      <c r="J1801" s="144" t="s">
        <v>37</v>
      </c>
      <c r="K1801" s="159"/>
      <c r="L1801" s="82" t="s">
        <v>214</v>
      </c>
      <c r="M1801" s="82"/>
      <c r="N1801" s="82"/>
      <c r="O1801" s="82"/>
      <c r="P1801" s="82"/>
      <c r="Q1801" s="82"/>
      <c r="R1801" s="82"/>
      <c r="S1801" s="82"/>
      <c r="T1801" s="82"/>
      <c r="U1801" s="82"/>
      <c r="V1801" s="82"/>
      <c r="W1801" s="82"/>
      <c r="X1801" s="160" t="s">
        <v>37</v>
      </c>
      <c r="Y1801" s="159"/>
      <c r="Z1801" s="82" t="s">
        <v>332</v>
      </c>
      <c r="AA1801" s="82"/>
      <c r="AB1801" s="82"/>
      <c r="AC1801" s="82"/>
      <c r="AD1801" s="82"/>
      <c r="AE1801" s="82"/>
      <c r="AF1801" s="82"/>
      <c r="AG1801" s="82"/>
      <c r="AH1801" s="82"/>
      <c r="AI1801" s="82"/>
      <c r="AJ1801" s="82"/>
      <c r="AK1801" s="82"/>
      <c r="AL1801" s="82"/>
      <c r="AM1801" s="138"/>
      <c r="BF1801" s="1" t="b">
        <f>IF($K1801="○",TRUE,IF($K1801="",FALSE,"INPUT_ERROR"))</f>
        <v>0</v>
      </c>
      <c r="BG1801" s="1" t="s">
        <v>391</v>
      </c>
      <c r="BH1801" s="1">
        <v>113</v>
      </c>
      <c r="BI1801" s="1" t="str">
        <f t="shared" si="46"/>
        <v>ITEM113#KBN4_5=FALSE</v>
      </c>
    </row>
    <row r="1802" spans="1:61" ht="9.75" hidden="1" customHeight="1">
      <c r="A1802" s="141"/>
      <c r="B1802" s="142"/>
      <c r="C1802" s="142"/>
      <c r="D1802" s="142"/>
      <c r="E1802" s="142"/>
      <c r="F1802" s="142"/>
      <c r="G1802" s="142"/>
      <c r="H1802" s="142"/>
      <c r="I1802" s="142"/>
      <c r="J1802" s="144"/>
      <c r="K1802" s="159"/>
      <c r="L1802" s="82"/>
      <c r="M1802" s="82"/>
      <c r="N1802" s="82"/>
      <c r="O1802" s="82"/>
      <c r="P1802" s="82"/>
      <c r="Q1802" s="82"/>
      <c r="R1802" s="82"/>
      <c r="S1802" s="82"/>
      <c r="T1802" s="82"/>
      <c r="U1802" s="82"/>
      <c r="V1802" s="82"/>
      <c r="W1802" s="82"/>
      <c r="X1802" s="160"/>
      <c r="Y1802" s="159"/>
      <c r="Z1802" s="82"/>
      <c r="AA1802" s="82"/>
      <c r="AB1802" s="82"/>
      <c r="AC1802" s="82"/>
      <c r="AD1802" s="82"/>
      <c r="AE1802" s="82"/>
      <c r="AF1802" s="82"/>
      <c r="AG1802" s="82"/>
      <c r="AH1802" s="82"/>
      <c r="AI1802" s="82"/>
      <c r="AJ1802" s="82"/>
      <c r="AK1802" s="82"/>
      <c r="AL1802" s="82"/>
      <c r="AM1802" s="138"/>
      <c r="BF1802" s="1" t="b">
        <f>IF($Y1801="○",TRUE,IF($Y1801="",FALSE,"INPUT_ERROR"))</f>
        <v>0</v>
      </c>
      <c r="BG1802" s="1" t="s">
        <v>391</v>
      </c>
      <c r="BH1802" s="1">
        <v>114</v>
      </c>
      <c r="BI1802" s="1" t="str">
        <f t="shared" si="46"/>
        <v>ITEM114#KBN4_5=FALSE</v>
      </c>
    </row>
    <row r="1803" spans="1:61" ht="9.75" hidden="1" customHeight="1">
      <c r="A1803" s="141"/>
      <c r="B1803" s="142"/>
      <c r="C1803" s="142"/>
      <c r="D1803" s="142"/>
      <c r="E1803" s="142"/>
      <c r="F1803" s="142"/>
      <c r="G1803" s="142"/>
      <c r="H1803" s="142"/>
      <c r="I1803" s="142"/>
      <c r="J1803" s="144" t="s">
        <v>37</v>
      </c>
      <c r="K1803" s="159"/>
      <c r="L1803" s="82" t="s">
        <v>59</v>
      </c>
      <c r="M1803" s="82"/>
      <c r="N1803" s="82"/>
      <c r="O1803" s="160" t="s">
        <v>60</v>
      </c>
      <c r="P1803" s="151"/>
      <c r="Q1803" s="151"/>
      <c r="R1803" s="151"/>
      <c r="S1803" s="151"/>
      <c r="T1803" s="151"/>
      <c r="U1803" s="151"/>
      <c r="V1803" s="151"/>
      <c r="W1803" s="151"/>
      <c r="X1803" s="151"/>
      <c r="Y1803" s="151"/>
      <c r="Z1803" s="151"/>
      <c r="AA1803" s="151"/>
      <c r="AB1803" s="151"/>
      <c r="AC1803" s="151"/>
      <c r="AD1803" s="151"/>
      <c r="AE1803" s="151"/>
      <c r="AF1803" s="151"/>
      <c r="AG1803" s="151"/>
      <c r="AH1803" s="151"/>
      <c r="AI1803" s="151"/>
      <c r="AJ1803" s="151"/>
      <c r="AK1803" s="151"/>
      <c r="AL1803" s="82" t="s">
        <v>198</v>
      </c>
      <c r="AM1803" s="138"/>
      <c r="BF1803" s="1" t="b">
        <f>IF($K1803="○",TRUE,IF($K1803="",FALSE,"INPUT_ERROR"))</f>
        <v>0</v>
      </c>
      <c r="BG1803" s="1" t="s">
        <v>391</v>
      </c>
      <c r="BH1803" s="1">
        <v>115</v>
      </c>
      <c r="BI1803" s="1" t="str">
        <f t="shared" si="46"/>
        <v>ITEM115#KBN4_5=FALSE</v>
      </c>
    </row>
    <row r="1804" spans="1:61" ht="9.75" hidden="1" customHeight="1">
      <c r="A1804" s="141"/>
      <c r="B1804" s="142"/>
      <c r="C1804" s="142"/>
      <c r="D1804" s="142"/>
      <c r="E1804" s="142"/>
      <c r="F1804" s="142"/>
      <c r="G1804" s="142"/>
      <c r="H1804" s="142"/>
      <c r="I1804" s="142"/>
      <c r="J1804" s="161"/>
      <c r="K1804" s="162"/>
      <c r="L1804" s="98"/>
      <c r="M1804" s="98"/>
      <c r="N1804" s="98"/>
      <c r="O1804" s="163"/>
      <c r="P1804" s="128"/>
      <c r="Q1804" s="128"/>
      <c r="R1804" s="128"/>
      <c r="S1804" s="128"/>
      <c r="T1804" s="128"/>
      <c r="U1804" s="128"/>
      <c r="V1804" s="128"/>
      <c r="W1804" s="128"/>
      <c r="X1804" s="128"/>
      <c r="Y1804" s="128"/>
      <c r="Z1804" s="128"/>
      <c r="AA1804" s="128"/>
      <c r="AB1804" s="128"/>
      <c r="AC1804" s="128"/>
      <c r="AD1804" s="128"/>
      <c r="AE1804" s="128"/>
      <c r="AF1804" s="128"/>
      <c r="AG1804" s="128"/>
      <c r="AH1804" s="128"/>
      <c r="AI1804" s="128"/>
      <c r="AJ1804" s="128"/>
      <c r="AK1804" s="128"/>
      <c r="AL1804" s="98"/>
      <c r="AM1804" s="156"/>
      <c r="BG1804" s="1" t="s">
        <v>391</v>
      </c>
      <c r="BH1804" s="1">
        <v>116</v>
      </c>
      <c r="BI1804" s="1" t="str">
        <f>"ITEM"&amp;BH1804&amp; BG1804 &amp;"="&amp;IF(TRIM($P1803)="","",$P1803)</f>
        <v>ITEM116#KBN4_5=</v>
      </c>
    </row>
    <row r="1805" spans="1:61" ht="9.75" hidden="1" customHeight="1">
      <c r="A1805" s="120" t="s">
        <v>333</v>
      </c>
      <c r="B1805" s="121"/>
      <c r="C1805" s="121"/>
      <c r="D1805" s="121"/>
      <c r="E1805" s="121"/>
      <c r="F1805" s="121"/>
      <c r="G1805" s="121"/>
      <c r="H1805" s="121"/>
      <c r="I1805" s="122"/>
      <c r="J1805" s="260"/>
      <c r="K1805" s="260"/>
      <c r="L1805" s="260"/>
      <c r="M1805" s="260"/>
      <c r="N1805" s="260"/>
      <c r="O1805" s="260"/>
      <c r="P1805" s="260"/>
      <c r="Q1805" s="260"/>
      <c r="R1805" s="260"/>
      <c r="S1805" s="260"/>
      <c r="T1805" s="260"/>
      <c r="U1805" s="260"/>
      <c r="V1805" s="260"/>
      <c r="W1805" s="260"/>
      <c r="X1805" s="260"/>
      <c r="Y1805" s="260"/>
      <c r="Z1805" s="260"/>
      <c r="AA1805" s="260"/>
      <c r="AB1805" s="260"/>
      <c r="AC1805" s="260"/>
      <c r="AD1805" s="260"/>
      <c r="AE1805" s="260"/>
      <c r="AF1805" s="260"/>
      <c r="AG1805" s="260"/>
      <c r="AH1805" s="260"/>
      <c r="AI1805" s="260"/>
      <c r="AJ1805" s="260"/>
      <c r="AK1805" s="260"/>
      <c r="AL1805" s="260"/>
      <c r="AM1805" s="260"/>
      <c r="BG1805" s="1" t="s">
        <v>391</v>
      </c>
      <c r="BH1805" s="1">
        <v>117</v>
      </c>
      <c r="BI1805" s="1" t="str">
        <f>"ITEM"&amp;BH1805&amp; BG1805 &amp;"="&amp; IF(TRIM($J1805)="","",$J1805)</f>
        <v>ITEM117#KBN4_5=</v>
      </c>
    </row>
    <row r="1806" spans="1:61" ht="9.75" hidden="1" customHeight="1">
      <c r="A1806" s="141"/>
      <c r="B1806" s="142"/>
      <c r="C1806" s="142"/>
      <c r="D1806" s="142"/>
      <c r="E1806" s="142"/>
      <c r="F1806" s="142"/>
      <c r="G1806" s="142"/>
      <c r="H1806" s="142"/>
      <c r="I1806" s="143"/>
      <c r="J1806" s="27"/>
      <c r="K1806" s="27"/>
      <c r="L1806" s="27"/>
      <c r="M1806" s="27"/>
      <c r="N1806" s="27"/>
      <c r="O1806" s="27"/>
      <c r="P1806" s="27"/>
      <c r="Q1806" s="27"/>
      <c r="R1806" s="27"/>
      <c r="S1806" s="27"/>
      <c r="T1806" s="27"/>
      <c r="U1806" s="27"/>
      <c r="V1806" s="27"/>
      <c r="W1806" s="27"/>
      <c r="X1806" s="27"/>
      <c r="Y1806" s="27"/>
      <c r="Z1806" s="27"/>
      <c r="AA1806" s="27"/>
      <c r="AB1806" s="27"/>
      <c r="AC1806" s="27"/>
      <c r="AD1806" s="27"/>
      <c r="AE1806" s="27"/>
      <c r="AF1806" s="27"/>
      <c r="AG1806" s="27"/>
      <c r="AH1806" s="27"/>
      <c r="AI1806" s="27"/>
      <c r="AJ1806" s="27"/>
      <c r="AK1806" s="27"/>
      <c r="AL1806" s="27"/>
      <c r="AM1806" s="27"/>
      <c r="BH1806" s="1" t="s">
        <v>28</v>
      </c>
    </row>
    <row r="1807" spans="1:61" ht="9.75" hidden="1" customHeight="1">
      <c r="A1807" s="123"/>
      <c r="B1807" s="124"/>
      <c r="C1807" s="124"/>
      <c r="D1807" s="124"/>
      <c r="E1807" s="124"/>
      <c r="F1807" s="124"/>
      <c r="G1807" s="124"/>
      <c r="H1807" s="124"/>
      <c r="I1807" s="125"/>
      <c r="J1807" s="27"/>
      <c r="K1807" s="27"/>
      <c r="L1807" s="27"/>
      <c r="M1807" s="27"/>
      <c r="N1807" s="27"/>
      <c r="O1807" s="27"/>
      <c r="P1807" s="27"/>
      <c r="Q1807" s="27"/>
      <c r="R1807" s="27"/>
      <c r="S1807" s="27"/>
      <c r="T1807" s="27"/>
      <c r="U1807" s="27"/>
      <c r="V1807" s="27"/>
      <c r="W1807" s="27"/>
      <c r="X1807" s="27"/>
      <c r="Y1807" s="27"/>
      <c r="Z1807" s="27"/>
      <c r="AA1807" s="27"/>
      <c r="AB1807" s="27"/>
      <c r="AC1807" s="27"/>
      <c r="AD1807" s="27"/>
      <c r="AE1807" s="27"/>
      <c r="AF1807" s="27"/>
      <c r="AG1807" s="27"/>
      <c r="AH1807" s="27"/>
      <c r="AI1807" s="27"/>
      <c r="AJ1807" s="27"/>
      <c r="AK1807" s="27"/>
      <c r="AL1807" s="27"/>
      <c r="AM1807" s="27"/>
      <c r="BH1807" s="1" t="s">
        <v>28</v>
      </c>
    </row>
    <row r="1808" spans="1:61" ht="9.75" customHeight="1">
      <c r="A1808" s="170" t="s">
        <v>392</v>
      </c>
      <c r="B1808" s="171"/>
      <c r="C1808" s="171"/>
      <c r="D1808" s="171"/>
      <c r="E1808" s="171"/>
      <c r="F1808" s="171"/>
      <c r="G1808" s="171"/>
      <c r="H1808" s="171"/>
      <c r="I1808" s="171"/>
      <c r="J1808" s="171"/>
      <c r="K1808" s="171"/>
      <c r="L1808" s="171"/>
      <c r="M1808" s="171"/>
      <c r="N1808" s="171"/>
      <c r="O1808" s="171"/>
      <c r="P1808" s="171"/>
      <c r="Q1808" s="171"/>
      <c r="R1808" s="171"/>
      <c r="S1808" s="171"/>
      <c r="T1808" s="171"/>
      <c r="U1808" s="171"/>
      <c r="V1808" s="171"/>
      <c r="W1808" s="171"/>
      <c r="X1808" s="171"/>
      <c r="Y1808" s="171"/>
      <c r="Z1808" s="171"/>
      <c r="AA1808" s="171"/>
      <c r="AB1808" s="171"/>
      <c r="AC1808" s="171"/>
      <c r="AD1808" s="171"/>
      <c r="AE1808" s="171"/>
      <c r="AF1808" s="171"/>
      <c r="AG1808" s="171"/>
      <c r="AH1808" s="171"/>
      <c r="AI1808" s="171"/>
      <c r="AJ1808" s="171"/>
      <c r="AK1808" s="171"/>
      <c r="AL1808" s="171"/>
      <c r="AM1808" s="172"/>
    </row>
    <row r="1809" spans="1:61" ht="9.75" customHeight="1">
      <c r="A1809" s="173"/>
      <c r="B1809" s="174"/>
      <c r="C1809" s="174"/>
      <c r="D1809" s="174"/>
      <c r="E1809" s="174"/>
      <c r="F1809" s="174"/>
      <c r="G1809" s="174"/>
      <c r="H1809" s="174"/>
      <c r="I1809" s="174"/>
      <c r="J1809" s="174"/>
      <c r="K1809" s="174"/>
      <c r="L1809" s="174"/>
      <c r="M1809" s="174"/>
      <c r="N1809" s="174"/>
      <c r="O1809" s="174"/>
      <c r="P1809" s="174"/>
      <c r="Q1809" s="174"/>
      <c r="R1809" s="174"/>
      <c r="S1809" s="174"/>
      <c r="T1809" s="174"/>
      <c r="U1809" s="174"/>
      <c r="V1809" s="174"/>
      <c r="W1809" s="174"/>
      <c r="X1809" s="174"/>
      <c r="Y1809" s="174"/>
      <c r="Z1809" s="174"/>
      <c r="AA1809" s="174"/>
      <c r="AB1809" s="174"/>
      <c r="AC1809" s="174"/>
      <c r="AD1809" s="174"/>
      <c r="AE1809" s="174"/>
      <c r="AF1809" s="174"/>
      <c r="AG1809" s="174"/>
      <c r="AH1809" s="174"/>
      <c r="AI1809" s="174"/>
      <c r="AJ1809" s="174"/>
      <c r="AK1809" s="174"/>
      <c r="AL1809" s="174"/>
      <c r="AM1809" s="175"/>
    </row>
    <row r="1810" spans="1:61" ht="9.75" hidden="1" customHeight="1">
      <c r="A1810" s="164" t="s">
        <v>393</v>
      </c>
      <c r="B1810" s="165"/>
      <c r="C1810" s="165"/>
      <c r="D1810" s="165"/>
      <c r="E1810" s="165"/>
      <c r="F1810" s="165"/>
      <c r="G1810" s="165"/>
      <c r="H1810" s="165"/>
      <c r="I1810" s="166"/>
      <c r="J1810" s="268"/>
      <c r="K1810" s="269"/>
      <c r="L1810" s="269"/>
      <c r="M1810" s="269"/>
      <c r="N1810" s="269"/>
      <c r="O1810" s="269"/>
      <c r="P1810" s="269"/>
      <c r="Q1810" s="269"/>
      <c r="R1810" s="269"/>
      <c r="S1810" s="269"/>
      <c r="T1810" s="269"/>
      <c r="U1810" s="269"/>
      <c r="V1810" s="269"/>
      <c r="W1810" s="269"/>
      <c r="X1810" s="269"/>
      <c r="Y1810" s="269"/>
      <c r="Z1810" s="269"/>
      <c r="AA1810" s="269"/>
      <c r="AB1810" s="269"/>
      <c r="AC1810" s="269"/>
      <c r="AD1810" s="269"/>
      <c r="AE1810" s="269"/>
      <c r="AF1810" s="269"/>
      <c r="AG1810" s="269"/>
      <c r="AH1810" s="269"/>
      <c r="AI1810" s="269"/>
      <c r="AJ1810" s="269"/>
      <c r="AK1810" s="269"/>
      <c r="AL1810" s="269"/>
      <c r="AM1810" s="270"/>
      <c r="BG1810" s="1" t="s">
        <v>394</v>
      </c>
      <c r="BH1810" s="1">
        <v>103</v>
      </c>
      <c r="BI1810" s="1" t="str">
        <f>"ITEM"&amp;BH1810&amp; BG1810 &amp;"="&amp; IF(TRIM($J1810)="","",$J1810)</f>
        <v>ITEM103#KBN4_6=</v>
      </c>
    </row>
    <row r="1811" spans="1:61" ht="9.75" hidden="1" customHeight="1" thickBot="1">
      <c r="A1811" s="167"/>
      <c r="B1811" s="168"/>
      <c r="C1811" s="168"/>
      <c r="D1811" s="168"/>
      <c r="E1811" s="168"/>
      <c r="F1811" s="168"/>
      <c r="G1811" s="168"/>
      <c r="H1811" s="168"/>
      <c r="I1811" s="169"/>
      <c r="J1811" s="271"/>
      <c r="K1811" s="272"/>
      <c r="L1811" s="272"/>
      <c r="M1811" s="272"/>
      <c r="N1811" s="272"/>
      <c r="O1811" s="272"/>
      <c r="P1811" s="272"/>
      <c r="Q1811" s="272"/>
      <c r="R1811" s="272"/>
      <c r="S1811" s="272"/>
      <c r="T1811" s="272"/>
      <c r="U1811" s="272"/>
      <c r="V1811" s="272"/>
      <c r="W1811" s="272"/>
      <c r="X1811" s="272"/>
      <c r="Y1811" s="272"/>
      <c r="Z1811" s="272"/>
      <c r="AA1811" s="272"/>
      <c r="AB1811" s="272"/>
      <c r="AC1811" s="272"/>
      <c r="AD1811" s="272"/>
      <c r="AE1811" s="272"/>
      <c r="AF1811" s="272"/>
      <c r="AG1811" s="272"/>
      <c r="AH1811" s="272"/>
      <c r="AI1811" s="272"/>
      <c r="AJ1811" s="272"/>
      <c r="AK1811" s="272"/>
      <c r="AL1811" s="272"/>
      <c r="AM1811" s="273"/>
    </row>
    <row r="1812" spans="1:61" ht="9.75" hidden="1" customHeight="1">
      <c r="A1812" s="120" t="s">
        <v>323</v>
      </c>
      <c r="B1812" s="121"/>
      <c r="C1812" s="121"/>
      <c r="D1812" s="121"/>
      <c r="E1812" s="121"/>
      <c r="F1812" s="121"/>
      <c r="G1812" s="121"/>
      <c r="H1812" s="121"/>
      <c r="I1812" s="122"/>
      <c r="J1812" s="239"/>
      <c r="K1812" s="239"/>
      <c r="L1812" s="239"/>
      <c r="M1812" s="239"/>
      <c r="N1812" s="239"/>
      <c r="O1812" s="239"/>
      <c r="P1812" s="239"/>
      <c r="Q1812" s="239"/>
      <c r="R1812" s="239"/>
      <c r="S1812" s="239"/>
      <c r="T1812" s="239"/>
      <c r="U1812" s="239"/>
      <c r="V1812" s="239"/>
      <c r="W1812" s="239"/>
      <c r="X1812" s="239"/>
      <c r="Y1812" s="239"/>
      <c r="Z1812" s="239"/>
      <c r="AA1812" s="239"/>
      <c r="AB1812" s="239"/>
      <c r="AC1812" s="239"/>
      <c r="AD1812" s="239"/>
      <c r="AE1812" s="239"/>
      <c r="AF1812" s="239"/>
      <c r="AG1812" s="239"/>
      <c r="AH1812" s="239"/>
      <c r="AI1812" s="239"/>
      <c r="AJ1812" s="239"/>
      <c r="AK1812" s="239"/>
      <c r="AL1812" s="239"/>
      <c r="AM1812" s="239"/>
      <c r="BG1812" s="1" t="s">
        <v>394</v>
      </c>
      <c r="BH1812" s="1">
        <v>104</v>
      </c>
      <c r="BI1812" s="1" t="str">
        <f>"ITEM"&amp;BH1812&amp; BG1812 &amp;"="&amp; IF(TRIM($J1812)="","",$J1812)</f>
        <v>ITEM104#KBN4_6=</v>
      </c>
    </row>
    <row r="1813" spans="1:61" ht="9.75" hidden="1" customHeight="1">
      <c r="A1813" s="123"/>
      <c r="B1813" s="124"/>
      <c r="C1813" s="124"/>
      <c r="D1813" s="124"/>
      <c r="E1813" s="124"/>
      <c r="F1813" s="124"/>
      <c r="G1813" s="124"/>
      <c r="H1813" s="124"/>
      <c r="I1813" s="125"/>
      <c r="J1813" s="27"/>
      <c r="K1813" s="27"/>
      <c r="L1813" s="27"/>
      <c r="M1813" s="27"/>
      <c r="N1813" s="27"/>
      <c r="O1813" s="27"/>
      <c r="P1813" s="27"/>
      <c r="Q1813" s="27"/>
      <c r="R1813" s="27"/>
      <c r="S1813" s="27"/>
      <c r="T1813" s="27"/>
      <c r="U1813" s="27"/>
      <c r="V1813" s="27"/>
      <c r="W1813" s="27"/>
      <c r="X1813" s="27"/>
      <c r="Y1813" s="27"/>
      <c r="Z1813" s="27"/>
      <c r="AA1813" s="27"/>
      <c r="AB1813" s="27"/>
      <c r="AC1813" s="27"/>
      <c r="AD1813" s="27"/>
      <c r="AE1813" s="27"/>
      <c r="AF1813" s="27"/>
      <c r="AG1813" s="27"/>
      <c r="AH1813" s="27"/>
      <c r="AI1813" s="27"/>
      <c r="AJ1813" s="27"/>
      <c r="AK1813" s="27"/>
      <c r="AL1813" s="27"/>
      <c r="AM1813" s="27"/>
    </row>
    <row r="1814" spans="1:61" ht="9.75" hidden="1" customHeight="1">
      <c r="A1814" s="120" t="s">
        <v>378</v>
      </c>
      <c r="B1814" s="121"/>
      <c r="C1814" s="121"/>
      <c r="D1814" s="121"/>
      <c r="E1814" s="121"/>
      <c r="F1814" s="121"/>
      <c r="G1814" s="121"/>
      <c r="H1814" s="121"/>
      <c r="I1814" s="122"/>
      <c r="J1814" s="136"/>
      <c r="K1814" s="126"/>
      <c r="L1814" s="126"/>
      <c r="M1814" s="126"/>
      <c r="N1814" s="126"/>
      <c r="O1814" s="126"/>
      <c r="P1814" s="126"/>
      <c r="Q1814" s="126"/>
      <c r="R1814" s="126"/>
      <c r="S1814" s="126"/>
      <c r="T1814" s="126"/>
      <c r="U1814" s="126"/>
      <c r="V1814" s="126"/>
      <c r="W1814" s="126"/>
      <c r="X1814" s="126"/>
      <c r="Y1814" s="126"/>
      <c r="Z1814" s="126"/>
      <c r="AA1814" s="126"/>
      <c r="AB1814" s="126"/>
      <c r="AC1814" s="126"/>
      <c r="AD1814" s="126"/>
      <c r="AE1814" s="126"/>
      <c r="AF1814" s="126"/>
      <c r="AG1814" s="126"/>
      <c r="AH1814" s="126"/>
      <c r="AI1814" s="126"/>
      <c r="AJ1814" s="126"/>
      <c r="AK1814" s="126"/>
      <c r="AL1814" s="126"/>
      <c r="AM1814" s="127"/>
      <c r="BG1814" s="1" t="s">
        <v>394</v>
      </c>
      <c r="BH1814" s="1">
        <v>105</v>
      </c>
      <c r="BI1814" s="1" t="str">
        <f>"ITEM"&amp;BH1814&amp; BG1814 &amp;"="&amp; IF(TRIM($J1814)="","",$J1814)</f>
        <v>ITEM105#KBN4_6=</v>
      </c>
    </row>
    <row r="1815" spans="1:61" ht="9.75" hidden="1" customHeight="1">
      <c r="A1815" s="141"/>
      <c r="B1815" s="142"/>
      <c r="C1815" s="142"/>
      <c r="D1815" s="142"/>
      <c r="E1815" s="142"/>
      <c r="F1815" s="142"/>
      <c r="G1815" s="142"/>
      <c r="H1815" s="142"/>
      <c r="I1815" s="143"/>
      <c r="J1815" s="150"/>
      <c r="K1815" s="151"/>
      <c r="L1815" s="151"/>
      <c r="M1815" s="151"/>
      <c r="N1815" s="151"/>
      <c r="O1815" s="151"/>
      <c r="P1815" s="151"/>
      <c r="Q1815" s="151"/>
      <c r="R1815" s="151"/>
      <c r="S1815" s="151"/>
      <c r="T1815" s="151"/>
      <c r="U1815" s="151"/>
      <c r="V1815" s="151"/>
      <c r="W1815" s="151"/>
      <c r="X1815" s="151"/>
      <c r="Y1815" s="151"/>
      <c r="Z1815" s="151"/>
      <c r="AA1815" s="151"/>
      <c r="AB1815" s="151"/>
      <c r="AC1815" s="151"/>
      <c r="AD1815" s="151"/>
      <c r="AE1815" s="151"/>
      <c r="AF1815" s="151"/>
      <c r="AG1815" s="151"/>
      <c r="AH1815" s="151"/>
      <c r="AI1815" s="151"/>
      <c r="AJ1815" s="151"/>
      <c r="AK1815" s="151"/>
      <c r="AL1815" s="151"/>
      <c r="AM1815" s="152"/>
      <c r="BH1815" s="1" t="s">
        <v>28</v>
      </c>
    </row>
    <row r="1816" spans="1:61" ht="9.75" hidden="1" customHeight="1">
      <c r="A1816" s="123"/>
      <c r="B1816" s="124"/>
      <c r="C1816" s="124"/>
      <c r="D1816" s="124"/>
      <c r="E1816" s="124"/>
      <c r="F1816" s="124"/>
      <c r="G1816" s="124"/>
      <c r="H1816" s="124"/>
      <c r="I1816" s="125"/>
      <c r="J1816" s="137"/>
      <c r="K1816" s="128"/>
      <c r="L1816" s="128"/>
      <c r="M1816" s="128"/>
      <c r="N1816" s="128"/>
      <c r="O1816" s="128"/>
      <c r="P1816" s="128"/>
      <c r="Q1816" s="128"/>
      <c r="R1816" s="128"/>
      <c r="S1816" s="128"/>
      <c r="T1816" s="128"/>
      <c r="U1816" s="128"/>
      <c r="V1816" s="128"/>
      <c r="W1816" s="128"/>
      <c r="X1816" s="128"/>
      <c r="Y1816" s="128"/>
      <c r="Z1816" s="128"/>
      <c r="AA1816" s="128"/>
      <c r="AB1816" s="128"/>
      <c r="AC1816" s="128"/>
      <c r="AD1816" s="128"/>
      <c r="AE1816" s="128"/>
      <c r="AF1816" s="128"/>
      <c r="AG1816" s="128"/>
      <c r="AH1816" s="128"/>
      <c r="AI1816" s="128"/>
      <c r="AJ1816" s="128"/>
      <c r="AK1816" s="128"/>
      <c r="AL1816" s="128"/>
      <c r="AM1816" s="129"/>
      <c r="BH1816" s="1" t="s">
        <v>28</v>
      </c>
    </row>
    <row r="1817" spans="1:61" ht="9.75" hidden="1" customHeight="1">
      <c r="A1817" s="120" t="s">
        <v>379</v>
      </c>
      <c r="B1817" s="121"/>
      <c r="C1817" s="121"/>
      <c r="D1817" s="121"/>
      <c r="E1817" s="121"/>
      <c r="F1817" s="121"/>
      <c r="G1817" s="121"/>
      <c r="H1817" s="121"/>
      <c r="I1817" s="122"/>
      <c r="J1817" s="27"/>
      <c r="K1817" s="27"/>
      <c r="L1817" s="27"/>
      <c r="M1817" s="27"/>
      <c r="N1817" s="27"/>
      <c r="O1817" s="27"/>
      <c r="P1817" s="27"/>
      <c r="Q1817" s="27"/>
      <c r="R1817" s="27"/>
      <c r="S1817" s="27"/>
      <c r="T1817" s="27"/>
      <c r="U1817" s="27"/>
      <c r="V1817" s="27"/>
      <c r="W1817" s="27"/>
      <c r="X1817" s="27"/>
      <c r="Y1817" s="27"/>
      <c r="Z1817" s="27"/>
      <c r="AA1817" s="27"/>
      <c r="AB1817" s="27"/>
      <c r="AC1817" s="27"/>
      <c r="AD1817" s="27"/>
      <c r="AE1817" s="27"/>
      <c r="AF1817" s="27"/>
      <c r="AG1817" s="27"/>
      <c r="AH1817" s="27"/>
      <c r="AI1817" s="27"/>
      <c r="AJ1817" s="27"/>
      <c r="AK1817" s="27"/>
      <c r="AL1817" s="27"/>
      <c r="AM1817" s="27"/>
      <c r="BG1817" s="1" t="s">
        <v>394</v>
      </c>
      <c r="BH1817" s="1">
        <v>106</v>
      </c>
      <c r="BI1817" s="1" t="str">
        <f>"ITEM"&amp;BH1817&amp; BG1817 &amp;"="&amp; IF(TRIM($J1817)="","",$J1817)</f>
        <v>ITEM106#KBN4_6=</v>
      </c>
    </row>
    <row r="1818" spans="1:61" ht="9.75" hidden="1" customHeight="1">
      <c r="A1818" s="123"/>
      <c r="B1818" s="124"/>
      <c r="C1818" s="124"/>
      <c r="D1818" s="124"/>
      <c r="E1818" s="124"/>
      <c r="F1818" s="124"/>
      <c r="G1818" s="124"/>
      <c r="H1818" s="124"/>
      <c r="I1818" s="125"/>
      <c r="J1818" s="27"/>
      <c r="K1818" s="27"/>
      <c r="L1818" s="27"/>
      <c r="M1818" s="27"/>
      <c r="N1818" s="27"/>
      <c r="O1818" s="27"/>
      <c r="P1818" s="27"/>
      <c r="Q1818" s="27"/>
      <c r="R1818" s="27"/>
      <c r="S1818" s="27"/>
      <c r="T1818" s="27"/>
      <c r="U1818" s="27"/>
      <c r="V1818" s="27"/>
      <c r="W1818" s="27"/>
      <c r="X1818" s="27"/>
      <c r="Y1818" s="27"/>
      <c r="Z1818" s="27"/>
      <c r="AA1818" s="27"/>
      <c r="AB1818" s="27"/>
      <c r="AC1818" s="27"/>
      <c r="AD1818" s="27"/>
      <c r="AE1818" s="27"/>
      <c r="AF1818" s="27"/>
      <c r="AG1818" s="27"/>
      <c r="AH1818" s="27"/>
      <c r="AI1818" s="27"/>
      <c r="AJ1818" s="27"/>
      <c r="AK1818" s="27"/>
      <c r="AL1818" s="27"/>
      <c r="AM1818" s="27"/>
    </row>
    <row r="1819" spans="1:61" ht="9.75" hidden="1" customHeight="1">
      <c r="A1819" s="120" t="s">
        <v>380</v>
      </c>
      <c r="B1819" s="121"/>
      <c r="C1819" s="121"/>
      <c r="D1819" s="121"/>
      <c r="E1819" s="121"/>
      <c r="F1819" s="121"/>
      <c r="G1819" s="121"/>
      <c r="H1819" s="121"/>
      <c r="I1819" s="122"/>
      <c r="J1819" s="158"/>
      <c r="K1819" s="154"/>
      <c r="L1819" s="154"/>
      <c r="M1819" s="154"/>
      <c r="N1819" s="154"/>
      <c r="O1819" s="154"/>
      <c r="P1819" s="154"/>
      <c r="Q1819" s="154"/>
      <c r="R1819" s="154"/>
      <c r="S1819" s="154"/>
      <c r="T1819" s="154"/>
      <c r="U1819" s="154"/>
      <c r="V1819" s="154" t="s">
        <v>36</v>
      </c>
      <c r="W1819" s="154"/>
      <c r="X1819" s="154"/>
      <c r="Y1819" s="154"/>
      <c r="Z1819" s="154"/>
      <c r="AA1819" s="154"/>
      <c r="AB1819" s="154"/>
      <c r="AC1819" s="154"/>
      <c r="AD1819" s="154"/>
      <c r="AE1819" s="154"/>
      <c r="AF1819" s="154"/>
      <c r="AG1819" s="154"/>
      <c r="AH1819" s="154"/>
      <c r="AI1819" s="154"/>
      <c r="AJ1819" s="154"/>
      <c r="AK1819" s="154"/>
      <c r="AL1819" s="154"/>
      <c r="AM1819" s="155"/>
      <c r="BE1819" s="1" t="str">
        <f ca="1">MID(CELL("address",$CB$2),2,2)</f>
        <v>CB</v>
      </c>
      <c r="BF1819" s="1" t="str">
        <f>IF(TRIM($K1821)="","",IF(ISERROR(MATCH($K1821,$CB$3:$CB$7,0)),"INPUT_ERROR",MATCH($K1821,$CB$3:$CB$7,0)))</f>
        <v/>
      </c>
      <c r="BG1819" s="1" t="s">
        <v>394</v>
      </c>
      <c r="BH1819" s="1">
        <v>107</v>
      </c>
      <c r="BI1819" s="1" t="str">
        <f>"ITEM"&amp; BH1819&amp; BG1819 &amp;"="&amp; $BF1819</f>
        <v>ITEM107#KBN4_6=</v>
      </c>
    </row>
    <row r="1820" spans="1:61" ht="9.75" hidden="1" customHeight="1">
      <c r="A1820" s="141"/>
      <c r="B1820" s="142"/>
      <c r="C1820" s="142"/>
      <c r="D1820" s="142"/>
      <c r="E1820" s="142"/>
      <c r="F1820" s="142"/>
      <c r="G1820" s="142"/>
      <c r="H1820" s="142"/>
      <c r="I1820" s="143"/>
      <c r="J1820" s="189"/>
      <c r="K1820" s="82"/>
      <c r="L1820" s="82"/>
      <c r="M1820" s="82"/>
      <c r="N1820" s="82"/>
      <c r="O1820" s="82"/>
      <c r="P1820" s="82"/>
      <c r="Q1820" s="82"/>
      <c r="R1820" s="82"/>
      <c r="S1820" s="82"/>
      <c r="T1820" s="82"/>
      <c r="U1820" s="82"/>
      <c r="V1820" s="82" t="s">
        <v>163</v>
      </c>
      <c r="W1820" s="82"/>
      <c r="X1820" s="82"/>
      <c r="Y1820" s="82"/>
      <c r="Z1820" s="82"/>
      <c r="AA1820" s="82"/>
      <c r="AB1820" s="82"/>
      <c r="AC1820" s="82"/>
      <c r="AD1820" s="82"/>
      <c r="AE1820" s="82"/>
      <c r="AF1820" s="82"/>
      <c r="AG1820" s="82"/>
      <c r="AH1820" s="82"/>
      <c r="AI1820" s="82"/>
      <c r="AJ1820" s="82"/>
      <c r="AK1820" s="82"/>
      <c r="AL1820" s="82"/>
      <c r="AM1820" s="138"/>
      <c r="BH1820" s="1" t="s">
        <v>28</v>
      </c>
    </row>
    <row r="1821" spans="1:61" ht="9.75" hidden="1" customHeight="1">
      <c r="A1821" s="141"/>
      <c r="B1821" s="142"/>
      <c r="C1821" s="142"/>
      <c r="D1821" s="142"/>
      <c r="E1821" s="142"/>
      <c r="F1821" s="142"/>
      <c r="G1821" s="142"/>
      <c r="H1821" s="142"/>
      <c r="I1821" s="143"/>
      <c r="J1821" s="144" t="s">
        <v>37</v>
      </c>
      <c r="K1821" s="145"/>
      <c r="L1821" s="145"/>
      <c r="M1821" s="145"/>
      <c r="N1821" s="145"/>
      <c r="O1821" s="145"/>
      <c r="P1821" s="145"/>
      <c r="Q1821" s="145"/>
      <c r="R1821" s="145"/>
      <c r="S1821" s="145"/>
      <c r="T1821" s="82" t="s">
        <v>38</v>
      </c>
      <c r="U1821" s="82"/>
      <c r="V1821" s="82" t="s">
        <v>253</v>
      </c>
      <c r="W1821" s="82"/>
      <c r="X1821" s="82"/>
      <c r="Y1821" s="82"/>
      <c r="Z1821" s="82"/>
      <c r="AA1821" s="82"/>
      <c r="AB1821" s="82"/>
      <c r="AC1821" s="82"/>
      <c r="AD1821" s="82"/>
      <c r="AE1821" s="82"/>
      <c r="AF1821" s="82"/>
      <c r="AG1821" s="82"/>
      <c r="AH1821" s="82"/>
      <c r="AI1821" s="82"/>
      <c r="AJ1821" s="82"/>
      <c r="AK1821" s="82"/>
      <c r="AL1821" s="82"/>
      <c r="AM1821" s="138"/>
      <c r="BH1821" s="1" t="s">
        <v>28</v>
      </c>
    </row>
    <row r="1822" spans="1:61" ht="9.75" hidden="1" customHeight="1">
      <c r="A1822" s="141"/>
      <c r="B1822" s="142"/>
      <c r="C1822" s="142"/>
      <c r="D1822" s="142"/>
      <c r="E1822" s="142"/>
      <c r="F1822" s="142"/>
      <c r="G1822" s="142"/>
      <c r="H1822" s="142"/>
      <c r="I1822" s="143"/>
      <c r="J1822" s="144"/>
      <c r="K1822" s="145"/>
      <c r="L1822" s="145"/>
      <c r="M1822" s="145"/>
      <c r="N1822" s="145"/>
      <c r="O1822" s="145"/>
      <c r="P1822" s="145"/>
      <c r="Q1822" s="145"/>
      <c r="R1822" s="145"/>
      <c r="S1822" s="145"/>
      <c r="T1822" s="82"/>
      <c r="U1822" s="82"/>
      <c r="V1822" s="82" t="s">
        <v>327</v>
      </c>
      <c r="W1822" s="82"/>
      <c r="X1822" s="82"/>
      <c r="Y1822" s="82"/>
      <c r="Z1822" s="82"/>
      <c r="AA1822" s="82"/>
      <c r="AB1822" s="82"/>
      <c r="AC1822" s="82"/>
      <c r="AD1822" s="82"/>
      <c r="AE1822" s="82"/>
      <c r="AF1822" s="82"/>
      <c r="AG1822" s="82"/>
      <c r="AH1822" s="82"/>
      <c r="AI1822" s="82"/>
      <c r="AJ1822" s="82"/>
      <c r="AK1822" s="82"/>
      <c r="AL1822" s="82"/>
      <c r="AM1822" s="138"/>
      <c r="BH1822" s="1" t="s">
        <v>28</v>
      </c>
    </row>
    <row r="1823" spans="1:61" ht="9.75" hidden="1" customHeight="1">
      <c r="A1823" s="141"/>
      <c r="B1823" s="142"/>
      <c r="C1823" s="142"/>
      <c r="D1823" s="142"/>
      <c r="E1823" s="142"/>
      <c r="F1823" s="142"/>
      <c r="G1823" s="142"/>
      <c r="H1823" s="142"/>
      <c r="I1823" s="143"/>
      <c r="J1823" s="189"/>
      <c r="K1823" s="82"/>
      <c r="L1823" s="82"/>
      <c r="M1823" s="82"/>
      <c r="N1823" s="82"/>
      <c r="O1823" s="82"/>
      <c r="P1823" s="82"/>
      <c r="Q1823" s="82"/>
      <c r="R1823" s="82"/>
      <c r="S1823" s="82"/>
      <c r="T1823" s="82"/>
      <c r="U1823" s="82"/>
      <c r="V1823" s="82" t="s">
        <v>166</v>
      </c>
      <c r="W1823" s="82"/>
      <c r="X1823" s="82"/>
      <c r="Y1823" s="82"/>
      <c r="Z1823" s="82"/>
      <c r="AA1823" s="82"/>
      <c r="AB1823" s="82"/>
      <c r="AC1823" s="82"/>
      <c r="AD1823" s="82"/>
      <c r="AE1823" s="82"/>
      <c r="AF1823" s="82"/>
      <c r="AG1823" s="82"/>
      <c r="AH1823" s="82"/>
      <c r="AI1823" s="82"/>
      <c r="AJ1823" s="82"/>
      <c r="AK1823" s="82"/>
      <c r="AL1823" s="82"/>
      <c r="AM1823" s="138"/>
      <c r="BH1823" s="1" t="s">
        <v>28</v>
      </c>
    </row>
    <row r="1824" spans="1:61" ht="9.75" hidden="1" customHeight="1">
      <c r="A1824" s="141"/>
      <c r="B1824" s="142"/>
      <c r="C1824" s="142"/>
      <c r="D1824" s="142"/>
      <c r="E1824" s="142"/>
      <c r="F1824" s="142"/>
      <c r="G1824" s="142"/>
      <c r="H1824" s="142"/>
      <c r="I1824" s="143"/>
      <c r="J1824" s="157"/>
      <c r="K1824" s="98"/>
      <c r="L1824" s="98"/>
      <c r="M1824" s="98"/>
      <c r="N1824" s="98"/>
      <c r="O1824" s="98"/>
      <c r="P1824" s="98"/>
      <c r="Q1824" s="98"/>
      <c r="R1824" s="98"/>
      <c r="S1824" s="98"/>
      <c r="T1824" s="98"/>
      <c r="U1824" s="98"/>
      <c r="V1824" s="98" t="s">
        <v>256</v>
      </c>
      <c r="W1824" s="98"/>
      <c r="X1824" s="98"/>
      <c r="Y1824" s="98"/>
      <c r="Z1824" s="98"/>
      <c r="AA1824" s="98"/>
      <c r="AB1824" s="98"/>
      <c r="AC1824" s="98"/>
      <c r="AD1824" s="98"/>
      <c r="AE1824" s="98"/>
      <c r="AF1824" s="98"/>
      <c r="AG1824" s="98"/>
      <c r="AH1824" s="98"/>
      <c r="AI1824" s="98"/>
      <c r="AJ1824" s="98"/>
      <c r="AK1824" s="98"/>
      <c r="AL1824" s="98"/>
      <c r="AM1824" s="156"/>
      <c r="BH1824" s="1" t="s">
        <v>28</v>
      </c>
    </row>
    <row r="1825" spans="1:61" ht="9.75" hidden="1" customHeight="1">
      <c r="A1825" s="120" t="s">
        <v>381</v>
      </c>
      <c r="B1825" s="121"/>
      <c r="C1825" s="121"/>
      <c r="D1825" s="121"/>
      <c r="E1825" s="121"/>
      <c r="F1825" s="121"/>
      <c r="G1825" s="121"/>
      <c r="H1825" s="121"/>
      <c r="I1825" s="122"/>
      <c r="J1825" s="136"/>
      <c r="K1825" s="126"/>
      <c r="L1825" s="126"/>
      <c r="M1825" s="126"/>
      <c r="N1825" s="126"/>
      <c r="O1825" s="126"/>
      <c r="P1825" s="126"/>
      <c r="Q1825" s="126"/>
      <c r="R1825" s="126"/>
      <c r="S1825" s="126"/>
      <c r="T1825" s="126"/>
      <c r="U1825" s="126"/>
      <c r="V1825" s="126"/>
      <c r="W1825" s="126"/>
      <c r="X1825" s="126"/>
      <c r="Y1825" s="126"/>
      <c r="Z1825" s="126"/>
      <c r="AA1825" s="126"/>
      <c r="AB1825" s="126"/>
      <c r="AC1825" s="126"/>
      <c r="AD1825" s="126"/>
      <c r="AE1825" s="126"/>
      <c r="AF1825" s="126"/>
      <c r="AG1825" s="126"/>
      <c r="AH1825" s="126"/>
      <c r="AI1825" s="126"/>
      <c r="AJ1825" s="126"/>
      <c r="AK1825" s="126"/>
      <c r="AL1825" s="126"/>
      <c r="AM1825" s="127"/>
      <c r="BG1825" s="1" t="s">
        <v>394</v>
      </c>
      <c r="BH1825" s="1">
        <v>108</v>
      </c>
      <c r="BI1825" s="1" t="str">
        <f>"ITEM"&amp;BH1825&amp; BG1825 &amp;"="&amp; IF(TRIM($J1825)="","",$J1825)</f>
        <v>ITEM108#KBN4_6=</v>
      </c>
    </row>
    <row r="1826" spans="1:61" ht="9.75" hidden="1" customHeight="1">
      <c r="A1826" s="141"/>
      <c r="B1826" s="142"/>
      <c r="C1826" s="142"/>
      <c r="D1826" s="142"/>
      <c r="E1826" s="142"/>
      <c r="F1826" s="142"/>
      <c r="G1826" s="142"/>
      <c r="H1826" s="142"/>
      <c r="I1826" s="143"/>
      <c r="J1826" s="150"/>
      <c r="K1826" s="151"/>
      <c r="L1826" s="151"/>
      <c r="M1826" s="151"/>
      <c r="N1826" s="151"/>
      <c r="O1826" s="151"/>
      <c r="P1826" s="151"/>
      <c r="Q1826" s="151"/>
      <c r="R1826" s="151"/>
      <c r="S1826" s="151"/>
      <c r="T1826" s="151"/>
      <c r="U1826" s="151"/>
      <c r="V1826" s="151"/>
      <c r="W1826" s="151"/>
      <c r="X1826" s="151"/>
      <c r="Y1826" s="151"/>
      <c r="Z1826" s="151"/>
      <c r="AA1826" s="151"/>
      <c r="AB1826" s="151"/>
      <c r="AC1826" s="151"/>
      <c r="AD1826" s="151"/>
      <c r="AE1826" s="151"/>
      <c r="AF1826" s="151"/>
      <c r="AG1826" s="151"/>
      <c r="AH1826" s="151"/>
      <c r="AI1826" s="151"/>
      <c r="AJ1826" s="151"/>
      <c r="AK1826" s="151"/>
      <c r="AL1826" s="151"/>
      <c r="AM1826" s="152"/>
    </row>
    <row r="1827" spans="1:61" ht="9.75" hidden="1" customHeight="1">
      <c r="A1827" s="123"/>
      <c r="B1827" s="124"/>
      <c r="C1827" s="124"/>
      <c r="D1827" s="124"/>
      <c r="E1827" s="124"/>
      <c r="F1827" s="124"/>
      <c r="G1827" s="124"/>
      <c r="H1827" s="124"/>
      <c r="I1827" s="125"/>
      <c r="J1827" s="150"/>
      <c r="K1827" s="151"/>
      <c r="L1827" s="151"/>
      <c r="M1827" s="151"/>
      <c r="N1827" s="151"/>
      <c r="O1827" s="151"/>
      <c r="P1827" s="151"/>
      <c r="Q1827" s="151"/>
      <c r="R1827" s="151"/>
      <c r="S1827" s="151"/>
      <c r="T1827" s="151"/>
      <c r="U1827" s="151"/>
      <c r="V1827" s="151"/>
      <c r="W1827" s="151"/>
      <c r="X1827" s="151"/>
      <c r="Y1827" s="151"/>
      <c r="Z1827" s="151"/>
      <c r="AA1827" s="151"/>
      <c r="AB1827" s="151"/>
      <c r="AC1827" s="151"/>
      <c r="AD1827" s="151"/>
      <c r="AE1827" s="151"/>
      <c r="AF1827" s="151"/>
      <c r="AG1827" s="151"/>
      <c r="AH1827" s="151"/>
      <c r="AI1827" s="151"/>
      <c r="AJ1827" s="151"/>
      <c r="AK1827" s="151"/>
      <c r="AL1827" s="151"/>
      <c r="AM1827" s="152"/>
    </row>
    <row r="1828" spans="1:61" ht="9.75" hidden="1" customHeight="1">
      <c r="A1828" s="120" t="s">
        <v>382</v>
      </c>
      <c r="B1828" s="121"/>
      <c r="C1828" s="121"/>
      <c r="D1828" s="121"/>
      <c r="E1828" s="121"/>
      <c r="F1828" s="121"/>
      <c r="G1828" s="121"/>
      <c r="H1828" s="121"/>
      <c r="I1828" s="121"/>
      <c r="J1828" s="216" t="s">
        <v>37</v>
      </c>
      <c r="K1828" s="217"/>
      <c r="L1828" s="154" t="s">
        <v>54</v>
      </c>
      <c r="M1828" s="154"/>
      <c r="N1828" s="154"/>
      <c r="O1828" s="154"/>
      <c r="P1828" s="154"/>
      <c r="Q1828" s="154"/>
      <c r="R1828" s="154"/>
      <c r="S1828" s="154"/>
      <c r="T1828" s="154"/>
      <c r="U1828" s="154"/>
      <c r="V1828" s="154"/>
      <c r="W1828" s="154"/>
      <c r="X1828" s="221" t="s">
        <v>37</v>
      </c>
      <c r="Y1828" s="217"/>
      <c r="Z1828" s="154" t="s">
        <v>330</v>
      </c>
      <c r="AA1828" s="154"/>
      <c r="AB1828" s="154"/>
      <c r="AC1828" s="154"/>
      <c r="AD1828" s="154"/>
      <c r="AE1828" s="154"/>
      <c r="AF1828" s="154"/>
      <c r="AG1828" s="154"/>
      <c r="AH1828" s="154"/>
      <c r="AI1828" s="154"/>
      <c r="AJ1828" s="154"/>
      <c r="AK1828" s="154"/>
      <c r="AL1828" s="154"/>
      <c r="AM1828" s="155"/>
      <c r="BF1828" s="1" t="b">
        <f>IF($K1828="○",TRUE,IF($K1828="",FALSE,"INPUT_ERROR"))</f>
        <v>0</v>
      </c>
      <c r="BG1828" s="1" t="s">
        <v>394</v>
      </c>
      <c r="BH1828" s="1">
        <v>109</v>
      </c>
      <c r="BI1828" s="1" t="str">
        <f t="shared" ref="BI1828:BI1834" si="47">"ITEM"&amp; BH1828&amp; BG1828 &amp;"="&amp; $BF1828</f>
        <v>ITEM109#KBN4_6=FALSE</v>
      </c>
    </row>
    <row r="1829" spans="1:61" ht="9.75" hidden="1" customHeight="1">
      <c r="A1829" s="141"/>
      <c r="B1829" s="142"/>
      <c r="C1829" s="142"/>
      <c r="D1829" s="142"/>
      <c r="E1829" s="142"/>
      <c r="F1829" s="142"/>
      <c r="G1829" s="142"/>
      <c r="H1829" s="142"/>
      <c r="I1829" s="142"/>
      <c r="J1829" s="144"/>
      <c r="K1829" s="159"/>
      <c r="L1829" s="82"/>
      <c r="M1829" s="82"/>
      <c r="N1829" s="82"/>
      <c r="O1829" s="82"/>
      <c r="P1829" s="82"/>
      <c r="Q1829" s="82"/>
      <c r="R1829" s="82"/>
      <c r="S1829" s="82"/>
      <c r="T1829" s="82"/>
      <c r="U1829" s="82"/>
      <c r="V1829" s="82"/>
      <c r="W1829" s="82"/>
      <c r="X1829" s="160"/>
      <c r="Y1829" s="159"/>
      <c r="Z1829" s="82"/>
      <c r="AA1829" s="82"/>
      <c r="AB1829" s="82"/>
      <c r="AC1829" s="82"/>
      <c r="AD1829" s="82"/>
      <c r="AE1829" s="82"/>
      <c r="AF1829" s="82"/>
      <c r="AG1829" s="82"/>
      <c r="AH1829" s="82"/>
      <c r="AI1829" s="82"/>
      <c r="AJ1829" s="82"/>
      <c r="AK1829" s="82"/>
      <c r="AL1829" s="82"/>
      <c r="AM1829" s="138"/>
      <c r="BF1829" s="1" t="b">
        <f>IF($Y1828="○",TRUE,IF($Y1828="",FALSE,"INPUT_ERROR"))</f>
        <v>0</v>
      </c>
      <c r="BG1829" s="1" t="s">
        <v>394</v>
      </c>
      <c r="BH1829" s="1">
        <v>110</v>
      </c>
      <c r="BI1829" s="1" t="str">
        <f t="shared" si="47"/>
        <v>ITEM110#KBN4_6=FALSE</v>
      </c>
    </row>
    <row r="1830" spans="1:61" ht="9.75" hidden="1" customHeight="1">
      <c r="A1830" s="141"/>
      <c r="B1830" s="142"/>
      <c r="C1830" s="142"/>
      <c r="D1830" s="142"/>
      <c r="E1830" s="142"/>
      <c r="F1830" s="142"/>
      <c r="G1830" s="142"/>
      <c r="H1830" s="142"/>
      <c r="I1830" s="142"/>
      <c r="J1830" s="144" t="s">
        <v>37</v>
      </c>
      <c r="K1830" s="159"/>
      <c r="L1830" s="82" t="s">
        <v>331</v>
      </c>
      <c r="M1830" s="82"/>
      <c r="N1830" s="82"/>
      <c r="O1830" s="82"/>
      <c r="P1830" s="82"/>
      <c r="Q1830" s="82"/>
      <c r="R1830" s="82"/>
      <c r="S1830" s="82"/>
      <c r="T1830" s="82"/>
      <c r="U1830" s="82"/>
      <c r="V1830" s="82"/>
      <c r="W1830" s="82"/>
      <c r="X1830" s="160" t="s">
        <v>37</v>
      </c>
      <c r="Y1830" s="159"/>
      <c r="Z1830" s="82" t="s">
        <v>264</v>
      </c>
      <c r="AA1830" s="82"/>
      <c r="AB1830" s="82"/>
      <c r="AC1830" s="82"/>
      <c r="AD1830" s="82"/>
      <c r="AE1830" s="82"/>
      <c r="AF1830" s="82"/>
      <c r="AG1830" s="82"/>
      <c r="AH1830" s="82"/>
      <c r="AI1830" s="82"/>
      <c r="AJ1830" s="82"/>
      <c r="AK1830" s="82"/>
      <c r="AL1830" s="82"/>
      <c r="AM1830" s="138"/>
      <c r="BF1830" s="1" t="b">
        <f>IF($K1830="○",TRUE,IF($K1830="",FALSE,"INPUT_ERROR"))</f>
        <v>0</v>
      </c>
      <c r="BG1830" s="1" t="s">
        <v>394</v>
      </c>
      <c r="BH1830" s="1">
        <v>111</v>
      </c>
      <c r="BI1830" s="1" t="str">
        <f t="shared" si="47"/>
        <v>ITEM111#KBN4_6=FALSE</v>
      </c>
    </row>
    <row r="1831" spans="1:61" ht="9.75" hidden="1" customHeight="1">
      <c r="A1831" s="141"/>
      <c r="B1831" s="142"/>
      <c r="C1831" s="142"/>
      <c r="D1831" s="142"/>
      <c r="E1831" s="142"/>
      <c r="F1831" s="142"/>
      <c r="G1831" s="142"/>
      <c r="H1831" s="142"/>
      <c r="I1831" s="142"/>
      <c r="J1831" s="144"/>
      <c r="K1831" s="159"/>
      <c r="L1831" s="82"/>
      <c r="M1831" s="82"/>
      <c r="N1831" s="82"/>
      <c r="O1831" s="82"/>
      <c r="P1831" s="82"/>
      <c r="Q1831" s="82"/>
      <c r="R1831" s="82"/>
      <c r="S1831" s="82"/>
      <c r="T1831" s="82"/>
      <c r="U1831" s="82"/>
      <c r="V1831" s="82"/>
      <c r="W1831" s="82"/>
      <c r="X1831" s="160"/>
      <c r="Y1831" s="159"/>
      <c r="Z1831" s="82"/>
      <c r="AA1831" s="82"/>
      <c r="AB1831" s="82"/>
      <c r="AC1831" s="82"/>
      <c r="AD1831" s="82"/>
      <c r="AE1831" s="82"/>
      <c r="AF1831" s="82"/>
      <c r="AG1831" s="82"/>
      <c r="AH1831" s="82"/>
      <c r="AI1831" s="82"/>
      <c r="AJ1831" s="82"/>
      <c r="AK1831" s="82"/>
      <c r="AL1831" s="82"/>
      <c r="AM1831" s="138"/>
      <c r="BF1831" s="1" t="b">
        <f>IF($Y1830="○",TRUE,IF($Y1830="",FALSE,"INPUT_ERROR"))</f>
        <v>0</v>
      </c>
      <c r="BG1831" s="1" t="s">
        <v>394</v>
      </c>
      <c r="BH1831" s="1">
        <v>112</v>
      </c>
      <c r="BI1831" s="1" t="str">
        <f t="shared" si="47"/>
        <v>ITEM112#KBN4_6=FALSE</v>
      </c>
    </row>
    <row r="1832" spans="1:61" ht="9.75" hidden="1" customHeight="1">
      <c r="A1832" s="141"/>
      <c r="B1832" s="142"/>
      <c r="C1832" s="142"/>
      <c r="D1832" s="142"/>
      <c r="E1832" s="142"/>
      <c r="F1832" s="142"/>
      <c r="G1832" s="142"/>
      <c r="H1832" s="142"/>
      <c r="I1832" s="142"/>
      <c r="J1832" s="144" t="s">
        <v>37</v>
      </c>
      <c r="K1832" s="159"/>
      <c r="L1832" s="82" t="s">
        <v>214</v>
      </c>
      <c r="M1832" s="82"/>
      <c r="N1832" s="82"/>
      <c r="O1832" s="82"/>
      <c r="P1832" s="82"/>
      <c r="Q1832" s="82"/>
      <c r="R1832" s="82"/>
      <c r="S1832" s="82"/>
      <c r="T1832" s="82"/>
      <c r="U1832" s="82"/>
      <c r="V1832" s="82"/>
      <c r="W1832" s="82"/>
      <c r="X1832" s="160" t="s">
        <v>37</v>
      </c>
      <c r="Y1832" s="159"/>
      <c r="Z1832" s="82" t="s">
        <v>332</v>
      </c>
      <c r="AA1832" s="82"/>
      <c r="AB1832" s="82"/>
      <c r="AC1832" s="82"/>
      <c r="AD1832" s="82"/>
      <c r="AE1832" s="82"/>
      <c r="AF1832" s="82"/>
      <c r="AG1832" s="82"/>
      <c r="AH1832" s="82"/>
      <c r="AI1832" s="82"/>
      <c r="AJ1832" s="82"/>
      <c r="AK1832" s="82"/>
      <c r="AL1832" s="82"/>
      <c r="AM1832" s="138"/>
      <c r="BF1832" s="1" t="b">
        <f>IF($K1832="○",TRUE,IF($K1832="",FALSE,"INPUT_ERROR"))</f>
        <v>0</v>
      </c>
      <c r="BG1832" s="1" t="s">
        <v>394</v>
      </c>
      <c r="BH1832" s="1">
        <v>113</v>
      </c>
      <c r="BI1832" s="1" t="str">
        <f t="shared" si="47"/>
        <v>ITEM113#KBN4_6=FALSE</v>
      </c>
    </row>
    <row r="1833" spans="1:61" ht="9.75" hidden="1" customHeight="1">
      <c r="A1833" s="141"/>
      <c r="B1833" s="142"/>
      <c r="C1833" s="142"/>
      <c r="D1833" s="142"/>
      <c r="E1833" s="142"/>
      <c r="F1833" s="142"/>
      <c r="G1833" s="142"/>
      <c r="H1833" s="142"/>
      <c r="I1833" s="142"/>
      <c r="J1833" s="144"/>
      <c r="K1833" s="159"/>
      <c r="L1833" s="82"/>
      <c r="M1833" s="82"/>
      <c r="N1833" s="82"/>
      <c r="O1833" s="82"/>
      <c r="P1833" s="82"/>
      <c r="Q1833" s="82"/>
      <c r="R1833" s="82"/>
      <c r="S1833" s="82"/>
      <c r="T1833" s="82"/>
      <c r="U1833" s="82"/>
      <c r="V1833" s="82"/>
      <c r="W1833" s="82"/>
      <c r="X1833" s="160"/>
      <c r="Y1833" s="159"/>
      <c r="Z1833" s="82"/>
      <c r="AA1833" s="82"/>
      <c r="AB1833" s="82"/>
      <c r="AC1833" s="82"/>
      <c r="AD1833" s="82"/>
      <c r="AE1833" s="82"/>
      <c r="AF1833" s="82"/>
      <c r="AG1833" s="82"/>
      <c r="AH1833" s="82"/>
      <c r="AI1833" s="82"/>
      <c r="AJ1833" s="82"/>
      <c r="AK1833" s="82"/>
      <c r="AL1833" s="82"/>
      <c r="AM1833" s="138"/>
      <c r="BF1833" s="1" t="b">
        <f>IF($Y1832="○",TRUE,IF($Y1832="",FALSE,"INPUT_ERROR"))</f>
        <v>0</v>
      </c>
      <c r="BG1833" s="1" t="s">
        <v>394</v>
      </c>
      <c r="BH1833" s="1">
        <v>114</v>
      </c>
      <c r="BI1833" s="1" t="str">
        <f t="shared" si="47"/>
        <v>ITEM114#KBN4_6=FALSE</v>
      </c>
    </row>
    <row r="1834" spans="1:61" ht="9.75" hidden="1" customHeight="1">
      <c r="A1834" s="141"/>
      <c r="B1834" s="142"/>
      <c r="C1834" s="142"/>
      <c r="D1834" s="142"/>
      <c r="E1834" s="142"/>
      <c r="F1834" s="142"/>
      <c r="G1834" s="142"/>
      <c r="H1834" s="142"/>
      <c r="I1834" s="142"/>
      <c r="J1834" s="144" t="s">
        <v>37</v>
      </c>
      <c r="K1834" s="159"/>
      <c r="L1834" s="82" t="s">
        <v>59</v>
      </c>
      <c r="M1834" s="82"/>
      <c r="N1834" s="82"/>
      <c r="O1834" s="160" t="s">
        <v>60</v>
      </c>
      <c r="P1834" s="151"/>
      <c r="Q1834" s="151"/>
      <c r="R1834" s="151"/>
      <c r="S1834" s="151"/>
      <c r="T1834" s="151"/>
      <c r="U1834" s="151"/>
      <c r="V1834" s="151"/>
      <c r="W1834" s="151"/>
      <c r="X1834" s="151"/>
      <c r="Y1834" s="151"/>
      <c r="Z1834" s="151"/>
      <c r="AA1834" s="151"/>
      <c r="AB1834" s="151"/>
      <c r="AC1834" s="151"/>
      <c r="AD1834" s="151"/>
      <c r="AE1834" s="151"/>
      <c r="AF1834" s="151"/>
      <c r="AG1834" s="151"/>
      <c r="AH1834" s="151"/>
      <c r="AI1834" s="151"/>
      <c r="AJ1834" s="151"/>
      <c r="AK1834" s="151"/>
      <c r="AL1834" s="82" t="s">
        <v>198</v>
      </c>
      <c r="AM1834" s="138"/>
      <c r="BF1834" s="1" t="b">
        <f>IF($K1834="○",TRUE,IF($K1834="",FALSE,"INPUT_ERROR"))</f>
        <v>0</v>
      </c>
      <c r="BG1834" s="1" t="s">
        <v>394</v>
      </c>
      <c r="BH1834" s="1">
        <v>115</v>
      </c>
      <c r="BI1834" s="1" t="str">
        <f t="shared" si="47"/>
        <v>ITEM115#KBN4_6=FALSE</v>
      </c>
    </row>
    <row r="1835" spans="1:61" ht="9.75" hidden="1" customHeight="1">
      <c r="A1835" s="141"/>
      <c r="B1835" s="142"/>
      <c r="C1835" s="142"/>
      <c r="D1835" s="142"/>
      <c r="E1835" s="142"/>
      <c r="F1835" s="142"/>
      <c r="G1835" s="142"/>
      <c r="H1835" s="142"/>
      <c r="I1835" s="142"/>
      <c r="J1835" s="161"/>
      <c r="K1835" s="162"/>
      <c r="L1835" s="98"/>
      <c r="M1835" s="98"/>
      <c r="N1835" s="98"/>
      <c r="O1835" s="163"/>
      <c r="P1835" s="128"/>
      <c r="Q1835" s="128"/>
      <c r="R1835" s="128"/>
      <c r="S1835" s="128"/>
      <c r="T1835" s="128"/>
      <c r="U1835" s="128"/>
      <c r="V1835" s="128"/>
      <c r="W1835" s="128"/>
      <c r="X1835" s="128"/>
      <c r="Y1835" s="128"/>
      <c r="Z1835" s="128"/>
      <c r="AA1835" s="128"/>
      <c r="AB1835" s="128"/>
      <c r="AC1835" s="128"/>
      <c r="AD1835" s="128"/>
      <c r="AE1835" s="128"/>
      <c r="AF1835" s="128"/>
      <c r="AG1835" s="128"/>
      <c r="AH1835" s="128"/>
      <c r="AI1835" s="128"/>
      <c r="AJ1835" s="128"/>
      <c r="AK1835" s="128"/>
      <c r="AL1835" s="98"/>
      <c r="AM1835" s="156"/>
      <c r="BG1835" s="1" t="s">
        <v>394</v>
      </c>
      <c r="BH1835" s="1">
        <v>116</v>
      </c>
      <c r="BI1835" s="1" t="str">
        <f>"ITEM"&amp;BH1835&amp; BG1835 &amp;"="&amp;IF(TRIM($P1834)="","",$P1834)</f>
        <v>ITEM116#KBN4_6=</v>
      </c>
    </row>
    <row r="1836" spans="1:61" ht="9.75" hidden="1" customHeight="1">
      <c r="A1836" s="120" t="s">
        <v>333</v>
      </c>
      <c r="B1836" s="121"/>
      <c r="C1836" s="121"/>
      <c r="D1836" s="121"/>
      <c r="E1836" s="121"/>
      <c r="F1836" s="121"/>
      <c r="G1836" s="121"/>
      <c r="H1836" s="121"/>
      <c r="I1836" s="122"/>
      <c r="J1836" s="260"/>
      <c r="K1836" s="260"/>
      <c r="L1836" s="260"/>
      <c r="M1836" s="260"/>
      <c r="N1836" s="260"/>
      <c r="O1836" s="260"/>
      <c r="P1836" s="260"/>
      <c r="Q1836" s="260"/>
      <c r="R1836" s="260"/>
      <c r="S1836" s="260"/>
      <c r="T1836" s="260"/>
      <c r="U1836" s="260"/>
      <c r="V1836" s="260"/>
      <c r="W1836" s="260"/>
      <c r="X1836" s="260"/>
      <c r="Y1836" s="260"/>
      <c r="Z1836" s="260"/>
      <c r="AA1836" s="260"/>
      <c r="AB1836" s="260"/>
      <c r="AC1836" s="260"/>
      <c r="AD1836" s="260"/>
      <c r="AE1836" s="260"/>
      <c r="AF1836" s="260"/>
      <c r="AG1836" s="260"/>
      <c r="AH1836" s="260"/>
      <c r="AI1836" s="260"/>
      <c r="AJ1836" s="260"/>
      <c r="AK1836" s="260"/>
      <c r="AL1836" s="260"/>
      <c r="AM1836" s="260"/>
      <c r="BG1836" s="1" t="s">
        <v>394</v>
      </c>
      <c r="BH1836" s="1">
        <v>117</v>
      </c>
      <c r="BI1836" s="1" t="str">
        <f>"ITEM"&amp;BH1836&amp; BG1836 &amp;"="&amp; IF(TRIM($J1836)="","",$J1836)</f>
        <v>ITEM117#KBN4_6=</v>
      </c>
    </row>
    <row r="1837" spans="1:61" ht="9.75" hidden="1" customHeight="1">
      <c r="A1837" s="141"/>
      <c r="B1837" s="142"/>
      <c r="C1837" s="142"/>
      <c r="D1837" s="142"/>
      <c r="E1837" s="142"/>
      <c r="F1837" s="142"/>
      <c r="G1837" s="142"/>
      <c r="H1837" s="142"/>
      <c r="I1837" s="143"/>
      <c r="J1837" s="27"/>
      <c r="K1837" s="27"/>
      <c r="L1837" s="27"/>
      <c r="M1837" s="27"/>
      <c r="N1837" s="27"/>
      <c r="O1837" s="27"/>
      <c r="P1837" s="27"/>
      <c r="Q1837" s="27"/>
      <c r="R1837" s="27"/>
      <c r="S1837" s="27"/>
      <c r="T1837" s="27"/>
      <c r="U1837" s="27"/>
      <c r="V1837" s="27"/>
      <c r="W1837" s="27"/>
      <c r="X1837" s="27"/>
      <c r="Y1837" s="27"/>
      <c r="Z1837" s="27"/>
      <c r="AA1837" s="27"/>
      <c r="AB1837" s="27"/>
      <c r="AC1837" s="27"/>
      <c r="AD1837" s="27"/>
      <c r="AE1837" s="27"/>
      <c r="AF1837" s="27"/>
      <c r="AG1837" s="27"/>
      <c r="AH1837" s="27"/>
      <c r="AI1837" s="27"/>
      <c r="AJ1837" s="27"/>
      <c r="AK1837" s="27"/>
      <c r="AL1837" s="27"/>
      <c r="AM1837" s="27"/>
      <c r="BH1837" s="1" t="s">
        <v>28</v>
      </c>
    </row>
    <row r="1838" spans="1:61" ht="9.75" hidden="1" customHeight="1" thickBot="1">
      <c r="A1838" s="123"/>
      <c r="B1838" s="124"/>
      <c r="C1838" s="124"/>
      <c r="D1838" s="124"/>
      <c r="E1838" s="124"/>
      <c r="F1838" s="124"/>
      <c r="G1838" s="124"/>
      <c r="H1838" s="124"/>
      <c r="I1838" s="125"/>
      <c r="J1838" s="27"/>
      <c r="K1838" s="27"/>
      <c r="L1838" s="27"/>
      <c r="M1838" s="27"/>
      <c r="N1838" s="27"/>
      <c r="O1838" s="27"/>
      <c r="P1838" s="27"/>
      <c r="Q1838" s="27"/>
      <c r="R1838" s="27"/>
      <c r="S1838" s="27"/>
      <c r="T1838" s="27"/>
      <c r="U1838" s="27"/>
      <c r="V1838" s="27"/>
      <c r="W1838" s="27"/>
      <c r="X1838" s="27"/>
      <c r="Y1838" s="27"/>
      <c r="Z1838" s="27"/>
      <c r="AA1838" s="27"/>
      <c r="AB1838" s="27"/>
      <c r="AC1838" s="27"/>
      <c r="AD1838" s="27"/>
      <c r="AE1838" s="27"/>
      <c r="AF1838" s="27"/>
      <c r="AG1838" s="27"/>
      <c r="AH1838" s="27"/>
      <c r="AI1838" s="27"/>
      <c r="AJ1838" s="27"/>
      <c r="AK1838" s="27"/>
      <c r="AL1838" s="27"/>
      <c r="AM1838" s="27"/>
      <c r="BH1838" s="1" t="s">
        <v>28</v>
      </c>
    </row>
    <row r="1839" spans="1:61" ht="9.75" hidden="1" customHeight="1">
      <c r="A1839" s="164" t="s">
        <v>395</v>
      </c>
      <c r="B1839" s="165"/>
      <c r="C1839" s="165"/>
      <c r="D1839" s="165"/>
      <c r="E1839" s="165"/>
      <c r="F1839" s="165"/>
      <c r="G1839" s="165"/>
      <c r="H1839" s="165"/>
      <c r="I1839" s="166"/>
      <c r="J1839" s="268"/>
      <c r="K1839" s="269"/>
      <c r="L1839" s="269"/>
      <c r="M1839" s="269"/>
      <c r="N1839" s="269"/>
      <c r="O1839" s="269"/>
      <c r="P1839" s="269"/>
      <c r="Q1839" s="269"/>
      <c r="R1839" s="269"/>
      <c r="S1839" s="269"/>
      <c r="T1839" s="269"/>
      <c r="U1839" s="269"/>
      <c r="V1839" s="269"/>
      <c r="W1839" s="269"/>
      <c r="X1839" s="269"/>
      <c r="Y1839" s="269"/>
      <c r="Z1839" s="269"/>
      <c r="AA1839" s="269"/>
      <c r="AB1839" s="269"/>
      <c r="AC1839" s="269"/>
      <c r="AD1839" s="269"/>
      <c r="AE1839" s="269"/>
      <c r="AF1839" s="269"/>
      <c r="AG1839" s="269"/>
      <c r="AH1839" s="269"/>
      <c r="AI1839" s="269"/>
      <c r="AJ1839" s="269"/>
      <c r="AK1839" s="269"/>
      <c r="AL1839" s="269"/>
      <c r="AM1839" s="270"/>
      <c r="BG1839" s="1" t="s">
        <v>396</v>
      </c>
      <c r="BH1839" s="1">
        <v>103</v>
      </c>
      <c r="BI1839" s="1" t="str">
        <f>"ITEM"&amp;BH1839&amp; BG1839 &amp;"="&amp; IF(TRIM($J1839)="","",$J1839)</f>
        <v>ITEM103#KBN4_7=</v>
      </c>
    </row>
    <row r="1840" spans="1:61" ht="9.75" hidden="1" customHeight="1" thickBot="1">
      <c r="A1840" s="167"/>
      <c r="B1840" s="168"/>
      <c r="C1840" s="168"/>
      <c r="D1840" s="168"/>
      <c r="E1840" s="168"/>
      <c r="F1840" s="168"/>
      <c r="G1840" s="168"/>
      <c r="H1840" s="168"/>
      <c r="I1840" s="169"/>
      <c r="J1840" s="271"/>
      <c r="K1840" s="272"/>
      <c r="L1840" s="272"/>
      <c r="M1840" s="272"/>
      <c r="N1840" s="272"/>
      <c r="O1840" s="272"/>
      <c r="P1840" s="272"/>
      <c r="Q1840" s="272"/>
      <c r="R1840" s="272"/>
      <c r="S1840" s="272"/>
      <c r="T1840" s="272"/>
      <c r="U1840" s="272"/>
      <c r="V1840" s="272"/>
      <c r="W1840" s="272"/>
      <c r="X1840" s="272"/>
      <c r="Y1840" s="272"/>
      <c r="Z1840" s="272"/>
      <c r="AA1840" s="272"/>
      <c r="AB1840" s="272"/>
      <c r="AC1840" s="272"/>
      <c r="AD1840" s="272"/>
      <c r="AE1840" s="272"/>
      <c r="AF1840" s="272"/>
      <c r="AG1840" s="272"/>
      <c r="AH1840" s="272"/>
      <c r="AI1840" s="272"/>
      <c r="AJ1840" s="272"/>
      <c r="AK1840" s="272"/>
      <c r="AL1840" s="272"/>
      <c r="AM1840" s="273"/>
    </row>
    <row r="1841" spans="1:61" ht="9.75" hidden="1" customHeight="1">
      <c r="A1841" s="120" t="s">
        <v>323</v>
      </c>
      <c r="B1841" s="121"/>
      <c r="C1841" s="121"/>
      <c r="D1841" s="121"/>
      <c r="E1841" s="121"/>
      <c r="F1841" s="121"/>
      <c r="G1841" s="121"/>
      <c r="H1841" s="121"/>
      <c r="I1841" s="122"/>
      <c r="J1841" s="239"/>
      <c r="K1841" s="239"/>
      <c r="L1841" s="239"/>
      <c r="M1841" s="239"/>
      <c r="N1841" s="239"/>
      <c r="O1841" s="239"/>
      <c r="P1841" s="239"/>
      <c r="Q1841" s="239"/>
      <c r="R1841" s="239"/>
      <c r="S1841" s="239"/>
      <c r="T1841" s="239"/>
      <c r="U1841" s="239"/>
      <c r="V1841" s="239"/>
      <c r="W1841" s="239"/>
      <c r="X1841" s="239"/>
      <c r="Y1841" s="239"/>
      <c r="Z1841" s="239"/>
      <c r="AA1841" s="239"/>
      <c r="AB1841" s="239"/>
      <c r="AC1841" s="239"/>
      <c r="AD1841" s="239"/>
      <c r="AE1841" s="239"/>
      <c r="AF1841" s="239"/>
      <c r="AG1841" s="239"/>
      <c r="AH1841" s="239"/>
      <c r="AI1841" s="239"/>
      <c r="AJ1841" s="239"/>
      <c r="AK1841" s="239"/>
      <c r="AL1841" s="239"/>
      <c r="AM1841" s="239"/>
      <c r="BG1841" s="1" t="s">
        <v>396</v>
      </c>
      <c r="BH1841" s="1">
        <v>104</v>
      </c>
      <c r="BI1841" s="1" t="str">
        <f>"ITEM"&amp;BH1841&amp; BG1841 &amp;"="&amp; IF(TRIM($J1841)="","",$J1841)</f>
        <v>ITEM104#KBN4_7=</v>
      </c>
    </row>
    <row r="1842" spans="1:61" ht="9.75" hidden="1" customHeight="1">
      <c r="A1842" s="123"/>
      <c r="B1842" s="124"/>
      <c r="C1842" s="124"/>
      <c r="D1842" s="124"/>
      <c r="E1842" s="124"/>
      <c r="F1842" s="124"/>
      <c r="G1842" s="124"/>
      <c r="H1842" s="124"/>
      <c r="I1842" s="125"/>
      <c r="J1842" s="27"/>
      <c r="K1842" s="27"/>
      <c r="L1842" s="27"/>
      <c r="M1842" s="27"/>
      <c r="N1842" s="27"/>
      <c r="O1842" s="27"/>
      <c r="P1842" s="27"/>
      <c r="Q1842" s="27"/>
      <c r="R1842" s="27"/>
      <c r="S1842" s="27"/>
      <c r="T1842" s="27"/>
      <c r="U1842" s="27"/>
      <c r="V1842" s="27"/>
      <c r="W1842" s="27"/>
      <c r="X1842" s="27"/>
      <c r="Y1842" s="27"/>
      <c r="Z1842" s="27"/>
      <c r="AA1842" s="27"/>
      <c r="AB1842" s="27"/>
      <c r="AC1842" s="27"/>
      <c r="AD1842" s="27"/>
      <c r="AE1842" s="27"/>
      <c r="AF1842" s="27"/>
      <c r="AG1842" s="27"/>
      <c r="AH1842" s="27"/>
      <c r="AI1842" s="27"/>
      <c r="AJ1842" s="27"/>
      <c r="AK1842" s="27"/>
      <c r="AL1842" s="27"/>
      <c r="AM1842" s="27"/>
    </row>
    <row r="1843" spans="1:61" ht="9.75" hidden="1" customHeight="1">
      <c r="A1843" s="120" t="s">
        <v>378</v>
      </c>
      <c r="B1843" s="121"/>
      <c r="C1843" s="121"/>
      <c r="D1843" s="121"/>
      <c r="E1843" s="121"/>
      <c r="F1843" s="121"/>
      <c r="G1843" s="121"/>
      <c r="H1843" s="121"/>
      <c r="I1843" s="122"/>
      <c r="J1843" s="136"/>
      <c r="K1843" s="126"/>
      <c r="L1843" s="126"/>
      <c r="M1843" s="126"/>
      <c r="N1843" s="126"/>
      <c r="O1843" s="126"/>
      <c r="P1843" s="126"/>
      <c r="Q1843" s="126"/>
      <c r="R1843" s="126"/>
      <c r="S1843" s="126"/>
      <c r="T1843" s="126"/>
      <c r="U1843" s="126"/>
      <c r="V1843" s="126"/>
      <c r="W1843" s="126"/>
      <c r="X1843" s="126"/>
      <c r="Y1843" s="126"/>
      <c r="Z1843" s="126"/>
      <c r="AA1843" s="126"/>
      <c r="AB1843" s="126"/>
      <c r="AC1843" s="126"/>
      <c r="AD1843" s="126"/>
      <c r="AE1843" s="126"/>
      <c r="AF1843" s="126"/>
      <c r="AG1843" s="126"/>
      <c r="AH1843" s="126"/>
      <c r="AI1843" s="126"/>
      <c r="AJ1843" s="126"/>
      <c r="AK1843" s="126"/>
      <c r="AL1843" s="126"/>
      <c r="AM1843" s="127"/>
      <c r="BG1843" s="1" t="s">
        <v>396</v>
      </c>
      <c r="BH1843" s="1">
        <v>105</v>
      </c>
      <c r="BI1843" s="1" t="str">
        <f>"ITEM"&amp;BH1843&amp; BG1843 &amp;"="&amp; IF(TRIM($J1843)="","",$J1843)</f>
        <v>ITEM105#KBN4_7=</v>
      </c>
    </row>
    <row r="1844" spans="1:61" ht="9.75" hidden="1" customHeight="1">
      <c r="A1844" s="141"/>
      <c r="B1844" s="142"/>
      <c r="C1844" s="142"/>
      <c r="D1844" s="142"/>
      <c r="E1844" s="142"/>
      <c r="F1844" s="142"/>
      <c r="G1844" s="142"/>
      <c r="H1844" s="142"/>
      <c r="I1844" s="143"/>
      <c r="J1844" s="150"/>
      <c r="K1844" s="151"/>
      <c r="L1844" s="151"/>
      <c r="M1844" s="151"/>
      <c r="N1844" s="151"/>
      <c r="O1844" s="151"/>
      <c r="P1844" s="151"/>
      <c r="Q1844" s="151"/>
      <c r="R1844" s="151"/>
      <c r="S1844" s="151"/>
      <c r="T1844" s="151"/>
      <c r="U1844" s="151"/>
      <c r="V1844" s="151"/>
      <c r="W1844" s="151"/>
      <c r="X1844" s="151"/>
      <c r="Y1844" s="151"/>
      <c r="Z1844" s="151"/>
      <c r="AA1844" s="151"/>
      <c r="AB1844" s="151"/>
      <c r="AC1844" s="151"/>
      <c r="AD1844" s="151"/>
      <c r="AE1844" s="151"/>
      <c r="AF1844" s="151"/>
      <c r="AG1844" s="151"/>
      <c r="AH1844" s="151"/>
      <c r="AI1844" s="151"/>
      <c r="AJ1844" s="151"/>
      <c r="AK1844" s="151"/>
      <c r="AL1844" s="151"/>
      <c r="AM1844" s="152"/>
      <c r="BH1844" s="1" t="s">
        <v>28</v>
      </c>
    </row>
    <row r="1845" spans="1:61" ht="9.75" hidden="1" customHeight="1">
      <c r="A1845" s="123"/>
      <c r="B1845" s="124"/>
      <c r="C1845" s="124"/>
      <c r="D1845" s="124"/>
      <c r="E1845" s="124"/>
      <c r="F1845" s="124"/>
      <c r="G1845" s="124"/>
      <c r="H1845" s="124"/>
      <c r="I1845" s="125"/>
      <c r="J1845" s="137"/>
      <c r="K1845" s="128"/>
      <c r="L1845" s="128"/>
      <c r="M1845" s="128"/>
      <c r="N1845" s="128"/>
      <c r="O1845" s="128"/>
      <c r="P1845" s="128"/>
      <c r="Q1845" s="128"/>
      <c r="R1845" s="128"/>
      <c r="S1845" s="128"/>
      <c r="T1845" s="128"/>
      <c r="U1845" s="128"/>
      <c r="V1845" s="128"/>
      <c r="W1845" s="128"/>
      <c r="X1845" s="128"/>
      <c r="Y1845" s="128"/>
      <c r="Z1845" s="128"/>
      <c r="AA1845" s="128"/>
      <c r="AB1845" s="128"/>
      <c r="AC1845" s="128"/>
      <c r="AD1845" s="128"/>
      <c r="AE1845" s="128"/>
      <c r="AF1845" s="128"/>
      <c r="AG1845" s="128"/>
      <c r="AH1845" s="128"/>
      <c r="AI1845" s="128"/>
      <c r="AJ1845" s="128"/>
      <c r="AK1845" s="128"/>
      <c r="AL1845" s="128"/>
      <c r="AM1845" s="129"/>
      <c r="BH1845" s="1" t="s">
        <v>28</v>
      </c>
    </row>
    <row r="1846" spans="1:61" ht="9.75" hidden="1" customHeight="1">
      <c r="A1846" s="120" t="s">
        <v>379</v>
      </c>
      <c r="B1846" s="121"/>
      <c r="C1846" s="121"/>
      <c r="D1846" s="121"/>
      <c r="E1846" s="121"/>
      <c r="F1846" s="121"/>
      <c r="G1846" s="121"/>
      <c r="H1846" s="121"/>
      <c r="I1846" s="122"/>
      <c r="J1846" s="27"/>
      <c r="K1846" s="27"/>
      <c r="L1846" s="27"/>
      <c r="M1846" s="27"/>
      <c r="N1846" s="27"/>
      <c r="O1846" s="27"/>
      <c r="P1846" s="27"/>
      <c r="Q1846" s="27"/>
      <c r="R1846" s="27"/>
      <c r="S1846" s="27"/>
      <c r="T1846" s="27"/>
      <c r="U1846" s="27"/>
      <c r="V1846" s="27"/>
      <c r="W1846" s="27"/>
      <c r="X1846" s="27"/>
      <c r="Y1846" s="27"/>
      <c r="Z1846" s="27"/>
      <c r="AA1846" s="27"/>
      <c r="AB1846" s="27"/>
      <c r="AC1846" s="27"/>
      <c r="AD1846" s="27"/>
      <c r="AE1846" s="27"/>
      <c r="AF1846" s="27"/>
      <c r="AG1846" s="27"/>
      <c r="AH1846" s="27"/>
      <c r="AI1846" s="27"/>
      <c r="AJ1846" s="27"/>
      <c r="AK1846" s="27"/>
      <c r="AL1846" s="27"/>
      <c r="AM1846" s="27"/>
      <c r="BG1846" s="1" t="s">
        <v>396</v>
      </c>
      <c r="BH1846" s="1">
        <v>106</v>
      </c>
      <c r="BI1846" s="1" t="str">
        <f>"ITEM"&amp;BH1846&amp; BG1846 &amp;"="&amp; IF(TRIM($J1846)="","",$J1846)</f>
        <v>ITEM106#KBN4_7=</v>
      </c>
    </row>
    <row r="1847" spans="1:61" ht="9.75" hidden="1" customHeight="1">
      <c r="A1847" s="123"/>
      <c r="B1847" s="124"/>
      <c r="C1847" s="124"/>
      <c r="D1847" s="124"/>
      <c r="E1847" s="124"/>
      <c r="F1847" s="124"/>
      <c r="G1847" s="124"/>
      <c r="H1847" s="124"/>
      <c r="I1847" s="125"/>
      <c r="J1847" s="27"/>
      <c r="K1847" s="27"/>
      <c r="L1847" s="27"/>
      <c r="M1847" s="27"/>
      <c r="N1847" s="27"/>
      <c r="O1847" s="27"/>
      <c r="P1847" s="27"/>
      <c r="Q1847" s="27"/>
      <c r="R1847" s="27"/>
      <c r="S1847" s="27"/>
      <c r="T1847" s="27"/>
      <c r="U1847" s="27"/>
      <c r="V1847" s="27"/>
      <c r="W1847" s="27"/>
      <c r="X1847" s="27"/>
      <c r="Y1847" s="27"/>
      <c r="Z1847" s="27"/>
      <c r="AA1847" s="27"/>
      <c r="AB1847" s="27"/>
      <c r="AC1847" s="27"/>
      <c r="AD1847" s="27"/>
      <c r="AE1847" s="27"/>
      <c r="AF1847" s="27"/>
      <c r="AG1847" s="27"/>
      <c r="AH1847" s="27"/>
      <c r="AI1847" s="27"/>
      <c r="AJ1847" s="27"/>
      <c r="AK1847" s="27"/>
      <c r="AL1847" s="27"/>
      <c r="AM1847" s="27"/>
    </row>
    <row r="1848" spans="1:61" ht="9.75" hidden="1" customHeight="1">
      <c r="A1848" s="120" t="s">
        <v>380</v>
      </c>
      <c r="B1848" s="121"/>
      <c r="C1848" s="121"/>
      <c r="D1848" s="121"/>
      <c r="E1848" s="121"/>
      <c r="F1848" s="121"/>
      <c r="G1848" s="121"/>
      <c r="H1848" s="121"/>
      <c r="I1848" s="122"/>
      <c r="J1848" s="158"/>
      <c r="K1848" s="154"/>
      <c r="L1848" s="154"/>
      <c r="M1848" s="154"/>
      <c r="N1848" s="154"/>
      <c r="O1848" s="154"/>
      <c r="P1848" s="154"/>
      <c r="Q1848" s="154"/>
      <c r="R1848" s="154"/>
      <c r="S1848" s="154"/>
      <c r="T1848" s="154"/>
      <c r="U1848" s="154"/>
      <c r="V1848" s="154" t="s">
        <v>36</v>
      </c>
      <c r="W1848" s="154"/>
      <c r="X1848" s="154"/>
      <c r="Y1848" s="154"/>
      <c r="Z1848" s="154"/>
      <c r="AA1848" s="154"/>
      <c r="AB1848" s="154"/>
      <c r="AC1848" s="154"/>
      <c r="AD1848" s="154"/>
      <c r="AE1848" s="154"/>
      <c r="AF1848" s="154"/>
      <c r="AG1848" s="154"/>
      <c r="AH1848" s="154"/>
      <c r="AI1848" s="154"/>
      <c r="AJ1848" s="154"/>
      <c r="AK1848" s="154"/>
      <c r="AL1848" s="154"/>
      <c r="AM1848" s="155"/>
      <c r="BE1848" s="1" t="str">
        <f ca="1">MID(CELL("address",$CB$2),2,2)</f>
        <v>CB</v>
      </c>
      <c r="BF1848" s="1" t="str">
        <f>IF(TRIM($K1850)="","",IF(ISERROR(MATCH($K1850,$CB$3:$CB$7,0)),"INPUT_ERROR",MATCH($K1850,$CB$3:$CB$7,0)))</f>
        <v/>
      </c>
      <c r="BG1848" s="1" t="s">
        <v>396</v>
      </c>
      <c r="BH1848" s="1">
        <v>107</v>
      </c>
      <c r="BI1848" s="1" t="str">
        <f>"ITEM"&amp; BH1848&amp; BG1848 &amp;"="&amp; $BF1848</f>
        <v>ITEM107#KBN4_7=</v>
      </c>
    </row>
    <row r="1849" spans="1:61" ht="9.75" hidden="1" customHeight="1">
      <c r="A1849" s="141"/>
      <c r="B1849" s="142"/>
      <c r="C1849" s="142"/>
      <c r="D1849" s="142"/>
      <c r="E1849" s="142"/>
      <c r="F1849" s="142"/>
      <c r="G1849" s="142"/>
      <c r="H1849" s="142"/>
      <c r="I1849" s="143"/>
      <c r="J1849" s="189"/>
      <c r="K1849" s="82"/>
      <c r="L1849" s="82"/>
      <c r="M1849" s="82"/>
      <c r="N1849" s="82"/>
      <c r="O1849" s="82"/>
      <c r="P1849" s="82"/>
      <c r="Q1849" s="82"/>
      <c r="R1849" s="82"/>
      <c r="S1849" s="82"/>
      <c r="T1849" s="82"/>
      <c r="U1849" s="82"/>
      <c r="V1849" s="82" t="s">
        <v>163</v>
      </c>
      <c r="W1849" s="82"/>
      <c r="X1849" s="82"/>
      <c r="Y1849" s="82"/>
      <c r="Z1849" s="82"/>
      <c r="AA1849" s="82"/>
      <c r="AB1849" s="82"/>
      <c r="AC1849" s="82"/>
      <c r="AD1849" s="82"/>
      <c r="AE1849" s="82"/>
      <c r="AF1849" s="82"/>
      <c r="AG1849" s="82"/>
      <c r="AH1849" s="82"/>
      <c r="AI1849" s="82"/>
      <c r="AJ1849" s="82"/>
      <c r="AK1849" s="82"/>
      <c r="AL1849" s="82"/>
      <c r="AM1849" s="138"/>
      <c r="BH1849" s="1" t="s">
        <v>28</v>
      </c>
    </row>
    <row r="1850" spans="1:61" ht="9.75" hidden="1" customHeight="1">
      <c r="A1850" s="141"/>
      <c r="B1850" s="142"/>
      <c r="C1850" s="142"/>
      <c r="D1850" s="142"/>
      <c r="E1850" s="142"/>
      <c r="F1850" s="142"/>
      <c r="G1850" s="142"/>
      <c r="H1850" s="142"/>
      <c r="I1850" s="143"/>
      <c r="J1850" s="144" t="s">
        <v>37</v>
      </c>
      <c r="K1850" s="145"/>
      <c r="L1850" s="145"/>
      <c r="M1850" s="145"/>
      <c r="N1850" s="145"/>
      <c r="O1850" s="145"/>
      <c r="P1850" s="145"/>
      <c r="Q1850" s="145"/>
      <c r="R1850" s="145"/>
      <c r="S1850" s="145"/>
      <c r="T1850" s="82" t="s">
        <v>38</v>
      </c>
      <c r="U1850" s="82"/>
      <c r="V1850" s="82" t="s">
        <v>253</v>
      </c>
      <c r="W1850" s="82"/>
      <c r="X1850" s="82"/>
      <c r="Y1850" s="82"/>
      <c r="Z1850" s="82"/>
      <c r="AA1850" s="82"/>
      <c r="AB1850" s="82"/>
      <c r="AC1850" s="82"/>
      <c r="AD1850" s="82"/>
      <c r="AE1850" s="82"/>
      <c r="AF1850" s="82"/>
      <c r="AG1850" s="82"/>
      <c r="AH1850" s="82"/>
      <c r="AI1850" s="82"/>
      <c r="AJ1850" s="82"/>
      <c r="AK1850" s="82"/>
      <c r="AL1850" s="82"/>
      <c r="AM1850" s="138"/>
      <c r="BH1850" s="1" t="s">
        <v>28</v>
      </c>
    </row>
    <row r="1851" spans="1:61" ht="9.75" hidden="1" customHeight="1">
      <c r="A1851" s="141"/>
      <c r="B1851" s="142"/>
      <c r="C1851" s="142"/>
      <c r="D1851" s="142"/>
      <c r="E1851" s="142"/>
      <c r="F1851" s="142"/>
      <c r="G1851" s="142"/>
      <c r="H1851" s="142"/>
      <c r="I1851" s="143"/>
      <c r="J1851" s="144"/>
      <c r="K1851" s="145"/>
      <c r="L1851" s="145"/>
      <c r="M1851" s="145"/>
      <c r="N1851" s="145"/>
      <c r="O1851" s="145"/>
      <c r="P1851" s="145"/>
      <c r="Q1851" s="145"/>
      <c r="R1851" s="145"/>
      <c r="S1851" s="145"/>
      <c r="T1851" s="82"/>
      <c r="U1851" s="82"/>
      <c r="V1851" s="82" t="s">
        <v>327</v>
      </c>
      <c r="W1851" s="82"/>
      <c r="X1851" s="82"/>
      <c r="Y1851" s="82"/>
      <c r="Z1851" s="82"/>
      <c r="AA1851" s="82"/>
      <c r="AB1851" s="82"/>
      <c r="AC1851" s="82"/>
      <c r="AD1851" s="82"/>
      <c r="AE1851" s="82"/>
      <c r="AF1851" s="82"/>
      <c r="AG1851" s="82"/>
      <c r="AH1851" s="82"/>
      <c r="AI1851" s="82"/>
      <c r="AJ1851" s="82"/>
      <c r="AK1851" s="82"/>
      <c r="AL1851" s="82"/>
      <c r="AM1851" s="138"/>
      <c r="BH1851" s="1" t="s">
        <v>28</v>
      </c>
    </row>
    <row r="1852" spans="1:61" ht="9.75" hidden="1" customHeight="1">
      <c r="A1852" s="141"/>
      <c r="B1852" s="142"/>
      <c r="C1852" s="142"/>
      <c r="D1852" s="142"/>
      <c r="E1852" s="142"/>
      <c r="F1852" s="142"/>
      <c r="G1852" s="142"/>
      <c r="H1852" s="142"/>
      <c r="I1852" s="143"/>
      <c r="J1852" s="189"/>
      <c r="K1852" s="82"/>
      <c r="L1852" s="82"/>
      <c r="M1852" s="82"/>
      <c r="N1852" s="82"/>
      <c r="O1852" s="82"/>
      <c r="P1852" s="82"/>
      <c r="Q1852" s="82"/>
      <c r="R1852" s="82"/>
      <c r="S1852" s="82"/>
      <c r="T1852" s="82"/>
      <c r="U1852" s="82"/>
      <c r="V1852" s="82" t="s">
        <v>166</v>
      </c>
      <c r="W1852" s="82"/>
      <c r="X1852" s="82"/>
      <c r="Y1852" s="82"/>
      <c r="Z1852" s="82"/>
      <c r="AA1852" s="82"/>
      <c r="AB1852" s="82"/>
      <c r="AC1852" s="82"/>
      <c r="AD1852" s="82"/>
      <c r="AE1852" s="82"/>
      <c r="AF1852" s="82"/>
      <c r="AG1852" s="82"/>
      <c r="AH1852" s="82"/>
      <c r="AI1852" s="82"/>
      <c r="AJ1852" s="82"/>
      <c r="AK1852" s="82"/>
      <c r="AL1852" s="82"/>
      <c r="AM1852" s="138"/>
      <c r="BH1852" s="1" t="s">
        <v>28</v>
      </c>
    </row>
    <row r="1853" spans="1:61" ht="9.75" hidden="1" customHeight="1">
      <c r="A1853" s="141"/>
      <c r="B1853" s="142"/>
      <c r="C1853" s="142"/>
      <c r="D1853" s="142"/>
      <c r="E1853" s="142"/>
      <c r="F1853" s="142"/>
      <c r="G1853" s="142"/>
      <c r="H1853" s="142"/>
      <c r="I1853" s="143"/>
      <c r="J1853" s="157"/>
      <c r="K1853" s="98"/>
      <c r="L1853" s="98"/>
      <c r="M1853" s="98"/>
      <c r="N1853" s="98"/>
      <c r="O1853" s="98"/>
      <c r="P1853" s="98"/>
      <c r="Q1853" s="98"/>
      <c r="R1853" s="98"/>
      <c r="S1853" s="98"/>
      <c r="T1853" s="98"/>
      <c r="U1853" s="98"/>
      <c r="V1853" s="98" t="s">
        <v>256</v>
      </c>
      <c r="W1853" s="98"/>
      <c r="X1853" s="98"/>
      <c r="Y1853" s="98"/>
      <c r="Z1853" s="98"/>
      <c r="AA1853" s="98"/>
      <c r="AB1853" s="98"/>
      <c r="AC1853" s="98"/>
      <c r="AD1853" s="98"/>
      <c r="AE1853" s="98"/>
      <c r="AF1853" s="98"/>
      <c r="AG1853" s="98"/>
      <c r="AH1853" s="98"/>
      <c r="AI1853" s="98"/>
      <c r="AJ1853" s="98"/>
      <c r="AK1853" s="98"/>
      <c r="AL1853" s="98"/>
      <c r="AM1853" s="156"/>
      <c r="BH1853" s="1" t="s">
        <v>28</v>
      </c>
    </row>
    <row r="1854" spans="1:61" ht="9.75" hidden="1" customHeight="1">
      <c r="A1854" s="120" t="s">
        <v>381</v>
      </c>
      <c r="B1854" s="121"/>
      <c r="C1854" s="121"/>
      <c r="D1854" s="121"/>
      <c r="E1854" s="121"/>
      <c r="F1854" s="121"/>
      <c r="G1854" s="121"/>
      <c r="H1854" s="121"/>
      <c r="I1854" s="122"/>
      <c r="J1854" s="136"/>
      <c r="K1854" s="126"/>
      <c r="L1854" s="126"/>
      <c r="M1854" s="126"/>
      <c r="N1854" s="126"/>
      <c r="O1854" s="126"/>
      <c r="P1854" s="126"/>
      <c r="Q1854" s="126"/>
      <c r="R1854" s="126"/>
      <c r="S1854" s="126"/>
      <c r="T1854" s="126"/>
      <c r="U1854" s="126"/>
      <c r="V1854" s="126"/>
      <c r="W1854" s="126"/>
      <c r="X1854" s="126"/>
      <c r="Y1854" s="126"/>
      <c r="Z1854" s="126"/>
      <c r="AA1854" s="126"/>
      <c r="AB1854" s="126"/>
      <c r="AC1854" s="126"/>
      <c r="AD1854" s="126"/>
      <c r="AE1854" s="126"/>
      <c r="AF1854" s="126"/>
      <c r="AG1854" s="126"/>
      <c r="AH1854" s="126"/>
      <c r="AI1854" s="126"/>
      <c r="AJ1854" s="126"/>
      <c r="AK1854" s="126"/>
      <c r="AL1854" s="126"/>
      <c r="AM1854" s="127"/>
      <c r="BG1854" s="1" t="s">
        <v>396</v>
      </c>
      <c r="BH1854" s="1">
        <v>108</v>
      </c>
      <c r="BI1854" s="1" t="str">
        <f>"ITEM"&amp;BH1854&amp; BG1854 &amp;"="&amp; IF(TRIM($J1854)="","",$J1854)</f>
        <v>ITEM108#KBN4_7=</v>
      </c>
    </row>
    <row r="1855" spans="1:61" ht="9.75" hidden="1" customHeight="1">
      <c r="A1855" s="141"/>
      <c r="B1855" s="142"/>
      <c r="C1855" s="142"/>
      <c r="D1855" s="142"/>
      <c r="E1855" s="142"/>
      <c r="F1855" s="142"/>
      <c r="G1855" s="142"/>
      <c r="H1855" s="142"/>
      <c r="I1855" s="143"/>
      <c r="J1855" s="150"/>
      <c r="K1855" s="151"/>
      <c r="L1855" s="151"/>
      <c r="M1855" s="151"/>
      <c r="N1855" s="151"/>
      <c r="O1855" s="151"/>
      <c r="P1855" s="151"/>
      <c r="Q1855" s="151"/>
      <c r="R1855" s="151"/>
      <c r="S1855" s="151"/>
      <c r="T1855" s="151"/>
      <c r="U1855" s="151"/>
      <c r="V1855" s="151"/>
      <c r="W1855" s="151"/>
      <c r="X1855" s="151"/>
      <c r="Y1855" s="151"/>
      <c r="Z1855" s="151"/>
      <c r="AA1855" s="151"/>
      <c r="AB1855" s="151"/>
      <c r="AC1855" s="151"/>
      <c r="AD1855" s="151"/>
      <c r="AE1855" s="151"/>
      <c r="AF1855" s="151"/>
      <c r="AG1855" s="151"/>
      <c r="AH1855" s="151"/>
      <c r="AI1855" s="151"/>
      <c r="AJ1855" s="151"/>
      <c r="AK1855" s="151"/>
      <c r="AL1855" s="151"/>
      <c r="AM1855" s="152"/>
    </row>
    <row r="1856" spans="1:61" ht="9.75" hidden="1" customHeight="1">
      <c r="A1856" s="123"/>
      <c r="B1856" s="124"/>
      <c r="C1856" s="124"/>
      <c r="D1856" s="124"/>
      <c r="E1856" s="124"/>
      <c r="F1856" s="124"/>
      <c r="G1856" s="124"/>
      <c r="H1856" s="124"/>
      <c r="I1856" s="125"/>
      <c r="J1856" s="150"/>
      <c r="K1856" s="151"/>
      <c r="L1856" s="151"/>
      <c r="M1856" s="151"/>
      <c r="N1856" s="151"/>
      <c r="O1856" s="151"/>
      <c r="P1856" s="151"/>
      <c r="Q1856" s="151"/>
      <c r="R1856" s="151"/>
      <c r="S1856" s="151"/>
      <c r="T1856" s="151"/>
      <c r="U1856" s="151"/>
      <c r="V1856" s="151"/>
      <c r="W1856" s="151"/>
      <c r="X1856" s="151"/>
      <c r="Y1856" s="151"/>
      <c r="Z1856" s="151"/>
      <c r="AA1856" s="151"/>
      <c r="AB1856" s="151"/>
      <c r="AC1856" s="151"/>
      <c r="AD1856" s="151"/>
      <c r="AE1856" s="151"/>
      <c r="AF1856" s="151"/>
      <c r="AG1856" s="151"/>
      <c r="AH1856" s="151"/>
      <c r="AI1856" s="151"/>
      <c r="AJ1856" s="151"/>
      <c r="AK1856" s="151"/>
      <c r="AL1856" s="151"/>
      <c r="AM1856" s="152"/>
    </row>
    <row r="1857" spans="1:61" ht="9.75" hidden="1" customHeight="1">
      <c r="A1857" s="120" t="s">
        <v>382</v>
      </c>
      <c r="B1857" s="121"/>
      <c r="C1857" s="121"/>
      <c r="D1857" s="121"/>
      <c r="E1857" s="121"/>
      <c r="F1857" s="121"/>
      <c r="G1857" s="121"/>
      <c r="H1857" s="121"/>
      <c r="I1857" s="121"/>
      <c r="J1857" s="216" t="s">
        <v>37</v>
      </c>
      <c r="K1857" s="217"/>
      <c r="L1857" s="154" t="s">
        <v>54</v>
      </c>
      <c r="M1857" s="154"/>
      <c r="N1857" s="154"/>
      <c r="O1857" s="154"/>
      <c r="P1857" s="154"/>
      <c r="Q1857" s="154"/>
      <c r="R1857" s="154"/>
      <c r="S1857" s="154"/>
      <c r="T1857" s="154"/>
      <c r="U1857" s="154"/>
      <c r="V1857" s="154"/>
      <c r="W1857" s="154"/>
      <c r="X1857" s="221" t="s">
        <v>37</v>
      </c>
      <c r="Y1857" s="217"/>
      <c r="Z1857" s="154" t="s">
        <v>330</v>
      </c>
      <c r="AA1857" s="154"/>
      <c r="AB1857" s="154"/>
      <c r="AC1857" s="154"/>
      <c r="AD1857" s="154"/>
      <c r="AE1857" s="154"/>
      <c r="AF1857" s="154"/>
      <c r="AG1857" s="154"/>
      <c r="AH1857" s="154"/>
      <c r="AI1857" s="154"/>
      <c r="AJ1857" s="154"/>
      <c r="AK1857" s="154"/>
      <c r="AL1857" s="154"/>
      <c r="AM1857" s="155"/>
      <c r="BF1857" s="1" t="b">
        <f>IF($K1857="○",TRUE,IF($K1857="",FALSE,"INPUT_ERROR"))</f>
        <v>0</v>
      </c>
      <c r="BG1857" s="1" t="s">
        <v>396</v>
      </c>
      <c r="BH1857" s="1">
        <v>109</v>
      </c>
      <c r="BI1857" s="1" t="str">
        <f t="shared" ref="BI1857:BI1863" si="48">"ITEM"&amp; BH1857&amp; BG1857 &amp;"="&amp; $BF1857</f>
        <v>ITEM109#KBN4_7=FALSE</v>
      </c>
    </row>
    <row r="1858" spans="1:61" ht="9.75" hidden="1" customHeight="1">
      <c r="A1858" s="141"/>
      <c r="B1858" s="142"/>
      <c r="C1858" s="142"/>
      <c r="D1858" s="142"/>
      <c r="E1858" s="142"/>
      <c r="F1858" s="142"/>
      <c r="G1858" s="142"/>
      <c r="H1858" s="142"/>
      <c r="I1858" s="142"/>
      <c r="J1858" s="144"/>
      <c r="K1858" s="159"/>
      <c r="L1858" s="82"/>
      <c r="M1858" s="82"/>
      <c r="N1858" s="82"/>
      <c r="O1858" s="82"/>
      <c r="P1858" s="82"/>
      <c r="Q1858" s="82"/>
      <c r="R1858" s="82"/>
      <c r="S1858" s="82"/>
      <c r="T1858" s="82"/>
      <c r="U1858" s="82"/>
      <c r="V1858" s="82"/>
      <c r="W1858" s="82"/>
      <c r="X1858" s="160"/>
      <c r="Y1858" s="159"/>
      <c r="Z1858" s="82"/>
      <c r="AA1858" s="82"/>
      <c r="AB1858" s="82"/>
      <c r="AC1858" s="82"/>
      <c r="AD1858" s="82"/>
      <c r="AE1858" s="82"/>
      <c r="AF1858" s="82"/>
      <c r="AG1858" s="82"/>
      <c r="AH1858" s="82"/>
      <c r="AI1858" s="82"/>
      <c r="AJ1858" s="82"/>
      <c r="AK1858" s="82"/>
      <c r="AL1858" s="82"/>
      <c r="AM1858" s="138"/>
      <c r="BF1858" s="1" t="b">
        <f>IF($Y1857="○",TRUE,IF($Y1857="",FALSE,"INPUT_ERROR"))</f>
        <v>0</v>
      </c>
      <c r="BG1858" s="1" t="s">
        <v>396</v>
      </c>
      <c r="BH1858" s="1">
        <v>110</v>
      </c>
      <c r="BI1858" s="1" t="str">
        <f t="shared" si="48"/>
        <v>ITEM110#KBN4_7=FALSE</v>
      </c>
    </row>
    <row r="1859" spans="1:61" ht="9.75" hidden="1" customHeight="1">
      <c r="A1859" s="141"/>
      <c r="B1859" s="142"/>
      <c r="C1859" s="142"/>
      <c r="D1859" s="142"/>
      <c r="E1859" s="142"/>
      <c r="F1859" s="142"/>
      <c r="G1859" s="142"/>
      <c r="H1859" s="142"/>
      <c r="I1859" s="142"/>
      <c r="J1859" s="144" t="s">
        <v>37</v>
      </c>
      <c r="K1859" s="159"/>
      <c r="L1859" s="82" t="s">
        <v>331</v>
      </c>
      <c r="M1859" s="82"/>
      <c r="N1859" s="82"/>
      <c r="O1859" s="82"/>
      <c r="P1859" s="82"/>
      <c r="Q1859" s="82"/>
      <c r="R1859" s="82"/>
      <c r="S1859" s="82"/>
      <c r="T1859" s="82"/>
      <c r="U1859" s="82"/>
      <c r="V1859" s="82"/>
      <c r="W1859" s="82"/>
      <c r="X1859" s="160" t="s">
        <v>37</v>
      </c>
      <c r="Y1859" s="159"/>
      <c r="Z1859" s="82" t="s">
        <v>264</v>
      </c>
      <c r="AA1859" s="82"/>
      <c r="AB1859" s="82"/>
      <c r="AC1859" s="82"/>
      <c r="AD1859" s="82"/>
      <c r="AE1859" s="82"/>
      <c r="AF1859" s="82"/>
      <c r="AG1859" s="82"/>
      <c r="AH1859" s="82"/>
      <c r="AI1859" s="82"/>
      <c r="AJ1859" s="82"/>
      <c r="AK1859" s="82"/>
      <c r="AL1859" s="82"/>
      <c r="AM1859" s="138"/>
      <c r="BF1859" s="1" t="b">
        <f>IF($K1859="○",TRUE,IF($K1859="",FALSE,"INPUT_ERROR"))</f>
        <v>0</v>
      </c>
      <c r="BG1859" s="1" t="s">
        <v>396</v>
      </c>
      <c r="BH1859" s="1">
        <v>111</v>
      </c>
      <c r="BI1859" s="1" t="str">
        <f t="shared" si="48"/>
        <v>ITEM111#KBN4_7=FALSE</v>
      </c>
    </row>
    <row r="1860" spans="1:61" ht="9.75" hidden="1" customHeight="1">
      <c r="A1860" s="141"/>
      <c r="B1860" s="142"/>
      <c r="C1860" s="142"/>
      <c r="D1860" s="142"/>
      <c r="E1860" s="142"/>
      <c r="F1860" s="142"/>
      <c r="G1860" s="142"/>
      <c r="H1860" s="142"/>
      <c r="I1860" s="142"/>
      <c r="J1860" s="144"/>
      <c r="K1860" s="159"/>
      <c r="L1860" s="82"/>
      <c r="M1860" s="82"/>
      <c r="N1860" s="82"/>
      <c r="O1860" s="82"/>
      <c r="P1860" s="82"/>
      <c r="Q1860" s="82"/>
      <c r="R1860" s="82"/>
      <c r="S1860" s="82"/>
      <c r="T1860" s="82"/>
      <c r="U1860" s="82"/>
      <c r="V1860" s="82"/>
      <c r="W1860" s="82"/>
      <c r="X1860" s="160"/>
      <c r="Y1860" s="159"/>
      <c r="Z1860" s="82"/>
      <c r="AA1860" s="82"/>
      <c r="AB1860" s="82"/>
      <c r="AC1860" s="82"/>
      <c r="AD1860" s="82"/>
      <c r="AE1860" s="82"/>
      <c r="AF1860" s="82"/>
      <c r="AG1860" s="82"/>
      <c r="AH1860" s="82"/>
      <c r="AI1860" s="82"/>
      <c r="AJ1860" s="82"/>
      <c r="AK1860" s="82"/>
      <c r="AL1860" s="82"/>
      <c r="AM1860" s="138"/>
      <c r="BF1860" s="1" t="b">
        <f>IF($Y1859="○",TRUE,IF($Y1859="",FALSE,"INPUT_ERROR"))</f>
        <v>0</v>
      </c>
      <c r="BG1860" s="1" t="s">
        <v>396</v>
      </c>
      <c r="BH1860" s="1">
        <v>112</v>
      </c>
      <c r="BI1860" s="1" t="str">
        <f t="shared" si="48"/>
        <v>ITEM112#KBN4_7=FALSE</v>
      </c>
    </row>
    <row r="1861" spans="1:61" ht="9.75" hidden="1" customHeight="1">
      <c r="A1861" s="141"/>
      <c r="B1861" s="142"/>
      <c r="C1861" s="142"/>
      <c r="D1861" s="142"/>
      <c r="E1861" s="142"/>
      <c r="F1861" s="142"/>
      <c r="G1861" s="142"/>
      <c r="H1861" s="142"/>
      <c r="I1861" s="142"/>
      <c r="J1861" s="144" t="s">
        <v>37</v>
      </c>
      <c r="K1861" s="159"/>
      <c r="L1861" s="82" t="s">
        <v>214</v>
      </c>
      <c r="M1861" s="82"/>
      <c r="N1861" s="82"/>
      <c r="O1861" s="82"/>
      <c r="P1861" s="82"/>
      <c r="Q1861" s="82"/>
      <c r="R1861" s="82"/>
      <c r="S1861" s="82"/>
      <c r="T1861" s="82"/>
      <c r="U1861" s="82"/>
      <c r="V1861" s="82"/>
      <c r="W1861" s="82"/>
      <c r="X1861" s="160" t="s">
        <v>37</v>
      </c>
      <c r="Y1861" s="159"/>
      <c r="Z1861" s="82" t="s">
        <v>332</v>
      </c>
      <c r="AA1861" s="82"/>
      <c r="AB1861" s="82"/>
      <c r="AC1861" s="82"/>
      <c r="AD1861" s="82"/>
      <c r="AE1861" s="82"/>
      <c r="AF1861" s="82"/>
      <c r="AG1861" s="82"/>
      <c r="AH1861" s="82"/>
      <c r="AI1861" s="82"/>
      <c r="AJ1861" s="82"/>
      <c r="AK1861" s="82"/>
      <c r="AL1861" s="82"/>
      <c r="AM1861" s="138"/>
      <c r="BF1861" s="1" t="b">
        <f>IF($K1861="○",TRUE,IF($K1861="",FALSE,"INPUT_ERROR"))</f>
        <v>0</v>
      </c>
      <c r="BG1861" s="1" t="s">
        <v>396</v>
      </c>
      <c r="BH1861" s="1">
        <v>113</v>
      </c>
      <c r="BI1861" s="1" t="str">
        <f t="shared" si="48"/>
        <v>ITEM113#KBN4_7=FALSE</v>
      </c>
    </row>
    <row r="1862" spans="1:61" ht="9.75" hidden="1" customHeight="1">
      <c r="A1862" s="141"/>
      <c r="B1862" s="142"/>
      <c r="C1862" s="142"/>
      <c r="D1862" s="142"/>
      <c r="E1862" s="142"/>
      <c r="F1862" s="142"/>
      <c r="G1862" s="142"/>
      <c r="H1862" s="142"/>
      <c r="I1862" s="142"/>
      <c r="J1862" s="144"/>
      <c r="K1862" s="159"/>
      <c r="L1862" s="82"/>
      <c r="M1862" s="82"/>
      <c r="N1862" s="82"/>
      <c r="O1862" s="82"/>
      <c r="P1862" s="82"/>
      <c r="Q1862" s="82"/>
      <c r="R1862" s="82"/>
      <c r="S1862" s="82"/>
      <c r="T1862" s="82"/>
      <c r="U1862" s="82"/>
      <c r="V1862" s="82"/>
      <c r="W1862" s="82"/>
      <c r="X1862" s="160"/>
      <c r="Y1862" s="159"/>
      <c r="Z1862" s="82"/>
      <c r="AA1862" s="82"/>
      <c r="AB1862" s="82"/>
      <c r="AC1862" s="82"/>
      <c r="AD1862" s="82"/>
      <c r="AE1862" s="82"/>
      <c r="AF1862" s="82"/>
      <c r="AG1862" s="82"/>
      <c r="AH1862" s="82"/>
      <c r="AI1862" s="82"/>
      <c r="AJ1862" s="82"/>
      <c r="AK1862" s="82"/>
      <c r="AL1862" s="82"/>
      <c r="AM1862" s="138"/>
      <c r="BF1862" s="1" t="b">
        <f>IF($Y1861="○",TRUE,IF($Y1861="",FALSE,"INPUT_ERROR"))</f>
        <v>0</v>
      </c>
      <c r="BG1862" s="1" t="s">
        <v>396</v>
      </c>
      <c r="BH1862" s="1">
        <v>114</v>
      </c>
      <c r="BI1862" s="1" t="str">
        <f t="shared" si="48"/>
        <v>ITEM114#KBN4_7=FALSE</v>
      </c>
    </row>
    <row r="1863" spans="1:61" ht="9.75" hidden="1" customHeight="1">
      <c r="A1863" s="141"/>
      <c r="B1863" s="142"/>
      <c r="C1863" s="142"/>
      <c r="D1863" s="142"/>
      <c r="E1863" s="142"/>
      <c r="F1863" s="142"/>
      <c r="G1863" s="142"/>
      <c r="H1863" s="142"/>
      <c r="I1863" s="142"/>
      <c r="J1863" s="144" t="s">
        <v>37</v>
      </c>
      <c r="K1863" s="159"/>
      <c r="L1863" s="82" t="s">
        <v>59</v>
      </c>
      <c r="M1863" s="82"/>
      <c r="N1863" s="82"/>
      <c r="O1863" s="160" t="s">
        <v>60</v>
      </c>
      <c r="P1863" s="151"/>
      <c r="Q1863" s="151"/>
      <c r="R1863" s="151"/>
      <c r="S1863" s="151"/>
      <c r="T1863" s="151"/>
      <c r="U1863" s="151"/>
      <c r="V1863" s="151"/>
      <c r="W1863" s="151"/>
      <c r="X1863" s="151"/>
      <c r="Y1863" s="151"/>
      <c r="Z1863" s="151"/>
      <c r="AA1863" s="151"/>
      <c r="AB1863" s="151"/>
      <c r="AC1863" s="151"/>
      <c r="AD1863" s="151"/>
      <c r="AE1863" s="151"/>
      <c r="AF1863" s="151"/>
      <c r="AG1863" s="151"/>
      <c r="AH1863" s="151"/>
      <c r="AI1863" s="151"/>
      <c r="AJ1863" s="151"/>
      <c r="AK1863" s="151"/>
      <c r="AL1863" s="82" t="s">
        <v>198</v>
      </c>
      <c r="AM1863" s="138"/>
      <c r="BF1863" s="1" t="b">
        <f>IF($K1863="○",TRUE,IF($K1863="",FALSE,"INPUT_ERROR"))</f>
        <v>0</v>
      </c>
      <c r="BG1863" s="1" t="s">
        <v>396</v>
      </c>
      <c r="BH1863" s="1">
        <v>115</v>
      </c>
      <c r="BI1863" s="1" t="str">
        <f t="shared" si="48"/>
        <v>ITEM115#KBN4_7=FALSE</v>
      </c>
    </row>
    <row r="1864" spans="1:61" ht="9.75" hidden="1" customHeight="1">
      <c r="A1864" s="141"/>
      <c r="B1864" s="142"/>
      <c r="C1864" s="142"/>
      <c r="D1864" s="142"/>
      <c r="E1864" s="142"/>
      <c r="F1864" s="142"/>
      <c r="G1864" s="142"/>
      <c r="H1864" s="142"/>
      <c r="I1864" s="142"/>
      <c r="J1864" s="161"/>
      <c r="K1864" s="162"/>
      <c r="L1864" s="98"/>
      <c r="M1864" s="98"/>
      <c r="N1864" s="98"/>
      <c r="O1864" s="163"/>
      <c r="P1864" s="128"/>
      <c r="Q1864" s="128"/>
      <c r="R1864" s="128"/>
      <c r="S1864" s="128"/>
      <c r="T1864" s="128"/>
      <c r="U1864" s="128"/>
      <c r="V1864" s="128"/>
      <c r="W1864" s="128"/>
      <c r="X1864" s="128"/>
      <c r="Y1864" s="128"/>
      <c r="Z1864" s="128"/>
      <c r="AA1864" s="128"/>
      <c r="AB1864" s="128"/>
      <c r="AC1864" s="128"/>
      <c r="AD1864" s="128"/>
      <c r="AE1864" s="128"/>
      <c r="AF1864" s="128"/>
      <c r="AG1864" s="128"/>
      <c r="AH1864" s="128"/>
      <c r="AI1864" s="128"/>
      <c r="AJ1864" s="128"/>
      <c r="AK1864" s="128"/>
      <c r="AL1864" s="98"/>
      <c r="AM1864" s="156"/>
      <c r="BG1864" s="1" t="s">
        <v>396</v>
      </c>
      <c r="BH1864" s="1">
        <v>116</v>
      </c>
      <c r="BI1864" s="1" t="str">
        <f>"ITEM"&amp;BH1864&amp; BG1864 &amp;"="&amp;IF(TRIM($P1863)="","",$P1863)</f>
        <v>ITEM116#KBN4_7=</v>
      </c>
    </row>
    <row r="1865" spans="1:61" ht="9.75" hidden="1" customHeight="1">
      <c r="A1865" s="120" t="s">
        <v>333</v>
      </c>
      <c r="B1865" s="121"/>
      <c r="C1865" s="121"/>
      <c r="D1865" s="121"/>
      <c r="E1865" s="121"/>
      <c r="F1865" s="121"/>
      <c r="G1865" s="121"/>
      <c r="H1865" s="121"/>
      <c r="I1865" s="122"/>
      <c r="J1865" s="260"/>
      <c r="K1865" s="260"/>
      <c r="L1865" s="260"/>
      <c r="M1865" s="260"/>
      <c r="N1865" s="260"/>
      <c r="O1865" s="260"/>
      <c r="P1865" s="260"/>
      <c r="Q1865" s="260"/>
      <c r="R1865" s="260"/>
      <c r="S1865" s="260"/>
      <c r="T1865" s="260"/>
      <c r="U1865" s="260"/>
      <c r="V1865" s="260"/>
      <c r="W1865" s="260"/>
      <c r="X1865" s="260"/>
      <c r="Y1865" s="260"/>
      <c r="Z1865" s="260"/>
      <c r="AA1865" s="260"/>
      <c r="AB1865" s="260"/>
      <c r="AC1865" s="260"/>
      <c r="AD1865" s="260"/>
      <c r="AE1865" s="260"/>
      <c r="AF1865" s="260"/>
      <c r="AG1865" s="260"/>
      <c r="AH1865" s="260"/>
      <c r="AI1865" s="260"/>
      <c r="AJ1865" s="260"/>
      <c r="AK1865" s="260"/>
      <c r="AL1865" s="260"/>
      <c r="AM1865" s="260"/>
      <c r="BG1865" s="1" t="s">
        <v>396</v>
      </c>
      <c r="BH1865" s="1">
        <v>117</v>
      </c>
      <c r="BI1865" s="1" t="str">
        <f>"ITEM"&amp;BH1865&amp; BG1865 &amp;"="&amp; IF(TRIM($J1865)="","",$J1865)</f>
        <v>ITEM117#KBN4_7=</v>
      </c>
    </row>
    <row r="1866" spans="1:61" ht="9.75" hidden="1" customHeight="1">
      <c r="A1866" s="141"/>
      <c r="B1866" s="142"/>
      <c r="C1866" s="142"/>
      <c r="D1866" s="142"/>
      <c r="E1866" s="142"/>
      <c r="F1866" s="142"/>
      <c r="G1866" s="142"/>
      <c r="H1866" s="142"/>
      <c r="I1866" s="143"/>
      <c r="J1866" s="27"/>
      <c r="K1866" s="27"/>
      <c r="L1866" s="27"/>
      <c r="M1866" s="27"/>
      <c r="N1866" s="27"/>
      <c r="O1866" s="27"/>
      <c r="P1866" s="27"/>
      <c r="Q1866" s="27"/>
      <c r="R1866" s="27"/>
      <c r="S1866" s="27"/>
      <c r="T1866" s="27"/>
      <c r="U1866" s="27"/>
      <c r="V1866" s="27"/>
      <c r="W1866" s="27"/>
      <c r="X1866" s="27"/>
      <c r="Y1866" s="27"/>
      <c r="Z1866" s="27"/>
      <c r="AA1866" s="27"/>
      <c r="AB1866" s="27"/>
      <c r="AC1866" s="27"/>
      <c r="AD1866" s="27"/>
      <c r="AE1866" s="27"/>
      <c r="AF1866" s="27"/>
      <c r="AG1866" s="27"/>
      <c r="AH1866" s="27"/>
      <c r="AI1866" s="27"/>
      <c r="AJ1866" s="27"/>
      <c r="AK1866" s="27"/>
      <c r="AL1866" s="27"/>
      <c r="AM1866" s="27"/>
      <c r="BH1866" s="1" t="s">
        <v>28</v>
      </c>
    </row>
    <row r="1867" spans="1:61" ht="9.75" hidden="1" customHeight="1" thickBot="1">
      <c r="A1867" s="123"/>
      <c r="B1867" s="124"/>
      <c r="C1867" s="124"/>
      <c r="D1867" s="124"/>
      <c r="E1867" s="124"/>
      <c r="F1867" s="124"/>
      <c r="G1867" s="124"/>
      <c r="H1867" s="124"/>
      <c r="I1867" s="125"/>
      <c r="J1867" s="27"/>
      <c r="K1867" s="27"/>
      <c r="L1867" s="27"/>
      <c r="M1867" s="27"/>
      <c r="N1867" s="27"/>
      <c r="O1867" s="27"/>
      <c r="P1867" s="27"/>
      <c r="Q1867" s="27"/>
      <c r="R1867" s="27"/>
      <c r="S1867" s="27"/>
      <c r="T1867" s="27"/>
      <c r="U1867" s="27"/>
      <c r="V1867" s="27"/>
      <c r="W1867" s="27"/>
      <c r="X1867" s="27"/>
      <c r="Y1867" s="27"/>
      <c r="Z1867" s="27"/>
      <c r="AA1867" s="27"/>
      <c r="AB1867" s="27"/>
      <c r="AC1867" s="27"/>
      <c r="AD1867" s="27"/>
      <c r="AE1867" s="27"/>
      <c r="AF1867" s="27"/>
      <c r="AG1867" s="27"/>
      <c r="AH1867" s="27"/>
      <c r="AI1867" s="27"/>
      <c r="AJ1867" s="27"/>
      <c r="AK1867" s="27"/>
      <c r="AL1867" s="27"/>
      <c r="AM1867" s="27"/>
      <c r="BH1867" s="1" t="s">
        <v>28</v>
      </c>
    </row>
    <row r="1868" spans="1:61" ht="9.75" hidden="1" customHeight="1">
      <c r="A1868" s="164" t="s">
        <v>397</v>
      </c>
      <c r="B1868" s="165"/>
      <c r="C1868" s="165"/>
      <c r="D1868" s="165"/>
      <c r="E1868" s="165"/>
      <c r="F1868" s="165"/>
      <c r="G1868" s="165"/>
      <c r="H1868" s="165"/>
      <c r="I1868" s="166"/>
      <c r="J1868" s="268"/>
      <c r="K1868" s="269"/>
      <c r="L1868" s="269"/>
      <c r="M1868" s="269"/>
      <c r="N1868" s="269"/>
      <c r="O1868" s="269"/>
      <c r="P1868" s="269"/>
      <c r="Q1868" s="269"/>
      <c r="R1868" s="269"/>
      <c r="S1868" s="269"/>
      <c r="T1868" s="269"/>
      <c r="U1868" s="269"/>
      <c r="V1868" s="269"/>
      <c r="W1868" s="269"/>
      <c r="X1868" s="269"/>
      <c r="Y1868" s="269"/>
      <c r="Z1868" s="269"/>
      <c r="AA1868" s="269"/>
      <c r="AB1868" s="269"/>
      <c r="AC1868" s="269"/>
      <c r="AD1868" s="269"/>
      <c r="AE1868" s="269"/>
      <c r="AF1868" s="269"/>
      <c r="AG1868" s="269"/>
      <c r="AH1868" s="269"/>
      <c r="AI1868" s="269"/>
      <c r="AJ1868" s="269"/>
      <c r="AK1868" s="269"/>
      <c r="AL1868" s="269"/>
      <c r="AM1868" s="270"/>
      <c r="BG1868" s="1" t="s">
        <v>398</v>
      </c>
      <c r="BH1868" s="1">
        <v>103</v>
      </c>
      <c r="BI1868" s="1" t="str">
        <f>"ITEM"&amp;BH1868&amp; BG1868 &amp;"="&amp; IF(TRIM($J1868)="","",$J1868)</f>
        <v>ITEM103#KBN4_8=</v>
      </c>
    </row>
    <row r="1869" spans="1:61" ht="9.75" hidden="1" customHeight="1" thickBot="1">
      <c r="A1869" s="167"/>
      <c r="B1869" s="168"/>
      <c r="C1869" s="168"/>
      <c r="D1869" s="168"/>
      <c r="E1869" s="168"/>
      <c r="F1869" s="168"/>
      <c r="G1869" s="168"/>
      <c r="H1869" s="168"/>
      <c r="I1869" s="169"/>
      <c r="J1869" s="271"/>
      <c r="K1869" s="272"/>
      <c r="L1869" s="272"/>
      <c r="M1869" s="272"/>
      <c r="N1869" s="272"/>
      <c r="O1869" s="272"/>
      <c r="P1869" s="272"/>
      <c r="Q1869" s="272"/>
      <c r="R1869" s="272"/>
      <c r="S1869" s="272"/>
      <c r="T1869" s="272"/>
      <c r="U1869" s="272"/>
      <c r="V1869" s="272"/>
      <c r="W1869" s="272"/>
      <c r="X1869" s="272"/>
      <c r="Y1869" s="272"/>
      <c r="Z1869" s="272"/>
      <c r="AA1869" s="272"/>
      <c r="AB1869" s="272"/>
      <c r="AC1869" s="272"/>
      <c r="AD1869" s="272"/>
      <c r="AE1869" s="272"/>
      <c r="AF1869" s="272"/>
      <c r="AG1869" s="272"/>
      <c r="AH1869" s="272"/>
      <c r="AI1869" s="272"/>
      <c r="AJ1869" s="272"/>
      <c r="AK1869" s="272"/>
      <c r="AL1869" s="272"/>
      <c r="AM1869" s="273"/>
    </row>
    <row r="1870" spans="1:61" ht="9.75" hidden="1" customHeight="1">
      <c r="A1870" s="120" t="s">
        <v>323</v>
      </c>
      <c r="B1870" s="121"/>
      <c r="C1870" s="121"/>
      <c r="D1870" s="121"/>
      <c r="E1870" s="121"/>
      <c r="F1870" s="121"/>
      <c r="G1870" s="121"/>
      <c r="H1870" s="121"/>
      <c r="I1870" s="122"/>
      <c r="J1870" s="239"/>
      <c r="K1870" s="239"/>
      <c r="L1870" s="239"/>
      <c r="M1870" s="239"/>
      <c r="N1870" s="239"/>
      <c r="O1870" s="239"/>
      <c r="P1870" s="239"/>
      <c r="Q1870" s="239"/>
      <c r="R1870" s="239"/>
      <c r="S1870" s="239"/>
      <c r="T1870" s="239"/>
      <c r="U1870" s="239"/>
      <c r="V1870" s="239"/>
      <c r="W1870" s="239"/>
      <c r="X1870" s="239"/>
      <c r="Y1870" s="239"/>
      <c r="Z1870" s="239"/>
      <c r="AA1870" s="239"/>
      <c r="AB1870" s="239"/>
      <c r="AC1870" s="239"/>
      <c r="AD1870" s="239"/>
      <c r="AE1870" s="239"/>
      <c r="AF1870" s="239"/>
      <c r="AG1870" s="239"/>
      <c r="AH1870" s="239"/>
      <c r="AI1870" s="239"/>
      <c r="AJ1870" s="239"/>
      <c r="AK1870" s="239"/>
      <c r="AL1870" s="239"/>
      <c r="AM1870" s="239"/>
      <c r="BG1870" s="1" t="s">
        <v>398</v>
      </c>
      <c r="BH1870" s="1">
        <v>104</v>
      </c>
      <c r="BI1870" s="1" t="str">
        <f>"ITEM"&amp;BH1870&amp; BG1870 &amp;"="&amp; IF(TRIM($J1870)="","",$J1870)</f>
        <v>ITEM104#KBN4_8=</v>
      </c>
    </row>
    <row r="1871" spans="1:61" ht="9.75" hidden="1" customHeight="1">
      <c r="A1871" s="123"/>
      <c r="B1871" s="124"/>
      <c r="C1871" s="124"/>
      <c r="D1871" s="124"/>
      <c r="E1871" s="124"/>
      <c r="F1871" s="124"/>
      <c r="G1871" s="124"/>
      <c r="H1871" s="124"/>
      <c r="I1871" s="125"/>
      <c r="J1871" s="27"/>
      <c r="K1871" s="27"/>
      <c r="L1871" s="27"/>
      <c r="M1871" s="27"/>
      <c r="N1871" s="27"/>
      <c r="O1871" s="27"/>
      <c r="P1871" s="27"/>
      <c r="Q1871" s="27"/>
      <c r="R1871" s="27"/>
      <c r="S1871" s="27"/>
      <c r="T1871" s="27"/>
      <c r="U1871" s="27"/>
      <c r="V1871" s="27"/>
      <c r="W1871" s="27"/>
      <c r="X1871" s="27"/>
      <c r="Y1871" s="27"/>
      <c r="Z1871" s="27"/>
      <c r="AA1871" s="27"/>
      <c r="AB1871" s="27"/>
      <c r="AC1871" s="27"/>
      <c r="AD1871" s="27"/>
      <c r="AE1871" s="27"/>
      <c r="AF1871" s="27"/>
      <c r="AG1871" s="27"/>
      <c r="AH1871" s="27"/>
      <c r="AI1871" s="27"/>
      <c r="AJ1871" s="27"/>
      <c r="AK1871" s="27"/>
      <c r="AL1871" s="27"/>
      <c r="AM1871" s="27"/>
    </row>
    <row r="1872" spans="1:61" ht="9.75" hidden="1" customHeight="1">
      <c r="A1872" s="120" t="s">
        <v>378</v>
      </c>
      <c r="B1872" s="121"/>
      <c r="C1872" s="121"/>
      <c r="D1872" s="121"/>
      <c r="E1872" s="121"/>
      <c r="F1872" s="121"/>
      <c r="G1872" s="121"/>
      <c r="H1872" s="121"/>
      <c r="I1872" s="122"/>
      <c r="J1872" s="136"/>
      <c r="K1872" s="126"/>
      <c r="L1872" s="126"/>
      <c r="M1872" s="126"/>
      <c r="N1872" s="126"/>
      <c r="O1872" s="126"/>
      <c r="P1872" s="126"/>
      <c r="Q1872" s="126"/>
      <c r="R1872" s="126"/>
      <c r="S1872" s="126"/>
      <c r="T1872" s="126"/>
      <c r="U1872" s="126"/>
      <c r="V1872" s="126"/>
      <c r="W1872" s="126"/>
      <c r="X1872" s="126"/>
      <c r="Y1872" s="126"/>
      <c r="Z1872" s="126"/>
      <c r="AA1872" s="126"/>
      <c r="AB1872" s="126"/>
      <c r="AC1872" s="126"/>
      <c r="AD1872" s="126"/>
      <c r="AE1872" s="126"/>
      <c r="AF1872" s="126"/>
      <c r="AG1872" s="126"/>
      <c r="AH1872" s="126"/>
      <c r="AI1872" s="126"/>
      <c r="AJ1872" s="126"/>
      <c r="AK1872" s="126"/>
      <c r="AL1872" s="126"/>
      <c r="AM1872" s="127"/>
      <c r="BG1872" s="1" t="s">
        <v>398</v>
      </c>
      <c r="BH1872" s="1">
        <v>105</v>
      </c>
      <c r="BI1872" s="1" t="str">
        <f>"ITEM"&amp;BH1872&amp; BG1872 &amp;"="&amp; IF(TRIM($J1872)="","",$J1872)</f>
        <v>ITEM105#KBN4_8=</v>
      </c>
    </row>
    <row r="1873" spans="1:61" ht="9.75" hidden="1" customHeight="1">
      <c r="A1873" s="141"/>
      <c r="B1873" s="142"/>
      <c r="C1873" s="142"/>
      <c r="D1873" s="142"/>
      <c r="E1873" s="142"/>
      <c r="F1873" s="142"/>
      <c r="G1873" s="142"/>
      <c r="H1873" s="142"/>
      <c r="I1873" s="143"/>
      <c r="J1873" s="150"/>
      <c r="K1873" s="151"/>
      <c r="L1873" s="151"/>
      <c r="M1873" s="151"/>
      <c r="N1873" s="151"/>
      <c r="O1873" s="151"/>
      <c r="P1873" s="151"/>
      <c r="Q1873" s="151"/>
      <c r="R1873" s="151"/>
      <c r="S1873" s="151"/>
      <c r="T1873" s="151"/>
      <c r="U1873" s="151"/>
      <c r="V1873" s="151"/>
      <c r="W1873" s="151"/>
      <c r="X1873" s="151"/>
      <c r="Y1873" s="151"/>
      <c r="Z1873" s="151"/>
      <c r="AA1873" s="151"/>
      <c r="AB1873" s="151"/>
      <c r="AC1873" s="151"/>
      <c r="AD1873" s="151"/>
      <c r="AE1873" s="151"/>
      <c r="AF1873" s="151"/>
      <c r="AG1873" s="151"/>
      <c r="AH1873" s="151"/>
      <c r="AI1873" s="151"/>
      <c r="AJ1873" s="151"/>
      <c r="AK1873" s="151"/>
      <c r="AL1873" s="151"/>
      <c r="AM1873" s="152"/>
      <c r="BH1873" s="1" t="s">
        <v>28</v>
      </c>
    </row>
    <row r="1874" spans="1:61" ht="9.75" hidden="1" customHeight="1">
      <c r="A1874" s="123"/>
      <c r="B1874" s="124"/>
      <c r="C1874" s="124"/>
      <c r="D1874" s="124"/>
      <c r="E1874" s="124"/>
      <c r="F1874" s="124"/>
      <c r="G1874" s="124"/>
      <c r="H1874" s="124"/>
      <c r="I1874" s="125"/>
      <c r="J1874" s="137"/>
      <c r="K1874" s="128"/>
      <c r="L1874" s="128"/>
      <c r="M1874" s="128"/>
      <c r="N1874" s="128"/>
      <c r="O1874" s="128"/>
      <c r="P1874" s="128"/>
      <c r="Q1874" s="128"/>
      <c r="R1874" s="128"/>
      <c r="S1874" s="128"/>
      <c r="T1874" s="128"/>
      <c r="U1874" s="128"/>
      <c r="V1874" s="128"/>
      <c r="W1874" s="128"/>
      <c r="X1874" s="128"/>
      <c r="Y1874" s="128"/>
      <c r="Z1874" s="128"/>
      <c r="AA1874" s="128"/>
      <c r="AB1874" s="128"/>
      <c r="AC1874" s="128"/>
      <c r="AD1874" s="128"/>
      <c r="AE1874" s="128"/>
      <c r="AF1874" s="128"/>
      <c r="AG1874" s="128"/>
      <c r="AH1874" s="128"/>
      <c r="AI1874" s="128"/>
      <c r="AJ1874" s="128"/>
      <c r="AK1874" s="128"/>
      <c r="AL1874" s="128"/>
      <c r="AM1874" s="129"/>
      <c r="BH1874" s="1" t="s">
        <v>28</v>
      </c>
    </row>
    <row r="1875" spans="1:61" ht="9.75" hidden="1" customHeight="1">
      <c r="A1875" s="120" t="s">
        <v>379</v>
      </c>
      <c r="B1875" s="121"/>
      <c r="C1875" s="121"/>
      <c r="D1875" s="121"/>
      <c r="E1875" s="121"/>
      <c r="F1875" s="121"/>
      <c r="G1875" s="121"/>
      <c r="H1875" s="121"/>
      <c r="I1875" s="122"/>
      <c r="J1875" s="27"/>
      <c r="K1875" s="27"/>
      <c r="L1875" s="27"/>
      <c r="M1875" s="27"/>
      <c r="N1875" s="27"/>
      <c r="O1875" s="27"/>
      <c r="P1875" s="27"/>
      <c r="Q1875" s="27"/>
      <c r="R1875" s="27"/>
      <c r="S1875" s="27"/>
      <c r="T1875" s="27"/>
      <c r="U1875" s="27"/>
      <c r="V1875" s="27"/>
      <c r="W1875" s="27"/>
      <c r="X1875" s="27"/>
      <c r="Y1875" s="27"/>
      <c r="Z1875" s="27"/>
      <c r="AA1875" s="27"/>
      <c r="AB1875" s="27"/>
      <c r="AC1875" s="27"/>
      <c r="AD1875" s="27"/>
      <c r="AE1875" s="27"/>
      <c r="AF1875" s="27"/>
      <c r="AG1875" s="27"/>
      <c r="AH1875" s="27"/>
      <c r="AI1875" s="27"/>
      <c r="AJ1875" s="27"/>
      <c r="AK1875" s="27"/>
      <c r="AL1875" s="27"/>
      <c r="AM1875" s="27"/>
      <c r="BG1875" s="1" t="s">
        <v>398</v>
      </c>
      <c r="BH1875" s="1">
        <v>106</v>
      </c>
      <c r="BI1875" s="1" t="str">
        <f>"ITEM"&amp;BH1875&amp; BG1875 &amp;"="&amp; IF(TRIM($J1875)="","",$J1875)</f>
        <v>ITEM106#KBN4_8=</v>
      </c>
    </row>
    <row r="1876" spans="1:61" ht="9.75" hidden="1" customHeight="1">
      <c r="A1876" s="123"/>
      <c r="B1876" s="124"/>
      <c r="C1876" s="124"/>
      <c r="D1876" s="124"/>
      <c r="E1876" s="124"/>
      <c r="F1876" s="124"/>
      <c r="G1876" s="124"/>
      <c r="H1876" s="124"/>
      <c r="I1876" s="125"/>
      <c r="J1876" s="27"/>
      <c r="K1876" s="27"/>
      <c r="L1876" s="27"/>
      <c r="M1876" s="27"/>
      <c r="N1876" s="27"/>
      <c r="O1876" s="27"/>
      <c r="P1876" s="27"/>
      <c r="Q1876" s="27"/>
      <c r="R1876" s="27"/>
      <c r="S1876" s="27"/>
      <c r="T1876" s="27"/>
      <c r="U1876" s="27"/>
      <c r="V1876" s="27"/>
      <c r="W1876" s="27"/>
      <c r="X1876" s="27"/>
      <c r="Y1876" s="27"/>
      <c r="Z1876" s="27"/>
      <c r="AA1876" s="27"/>
      <c r="AB1876" s="27"/>
      <c r="AC1876" s="27"/>
      <c r="AD1876" s="27"/>
      <c r="AE1876" s="27"/>
      <c r="AF1876" s="27"/>
      <c r="AG1876" s="27"/>
      <c r="AH1876" s="27"/>
      <c r="AI1876" s="27"/>
      <c r="AJ1876" s="27"/>
      <c r="AK1876" s="27"/>
      <c r="AL1876" s="27"/>
      <c r="AM1876" s="27"/>
    </row>
    <row r="1877" spans="1:61" ht="9.75" hidden="1" customHeight="1">
      <c r="A1877" s="120" t="s">
        <v>380</v>
      </c>
      <c r="B1877" s="121"/>
      <c r="C1877" s="121"/>
      <c r="D1877" s="121"/>
      <c r="E1877" s="121"/>
      <c r="F1877" s="121"/>
      <c r="G1877" s="121"/>
      <c r="H1877" s="121"/>
      <c r="I1877" s="122"/>
      <c r="J1877" s="158"/>
      <c r="K1877" s="154"/>
      <c r="L1877" s="154"/>
      <c r="M1877" s="154"/>
      <c r="N1877" s="154"/>
      <c r="O1877" s="154"/>
      <c r="P1877" s="154"/>
      <c r="Q1877" s="154"/>
      <c r="R1877" s="154"/>
      <c r="S1877" s="154"/>
      <c r="T1877" s="154"/>
      <c r="U1877" s="154"/>
      <c r="V1877" s="154" t="s">
        <v>36</v>
      </c>
      <c r="W1877" s="154"/>
      <c r="X1877" s="154"/>
      <c r="Y1877" s="154"/>
      <c r="Z1877" s="154"/>
      <c r="AA1877" s="154"/>
      <c r="AB1877" s="154"/>
      <c r="AC1877" s="154"/>
      <c r="AD1877" s="154"/>
      <c r="AE1877" s="154"/>
      <c r="AF1877" s="154"/>
      <c r="AG1877" s="154"/>
      <c r="AH1877" s="154"/>
      <c r="AI1877" s="154"/>
      <c r="AJ1877" s="154"/>
      <c r="AK1877" s="154"/>
      <c r="AL1877" s="154"/>
      <c r="AM1877" s="155"/>
      <c r="BE1877" s="1" t="str">
        <f ca="1">MID(CELL("address",$CB$2),2,2)</f>
        <v>CB</v>
      </c>
      <c r="BF1877" s="1" t="str">
        <f>IF(TRIM($K1879)="","",IF(ISERROR(MATCH($K1879,$CB$3:$CB$7,0)),"INPUT_ERROR",MATCH($K1879,$CB$3:$CB$7,0)))</f>
        <v/>
      </c>
      <c r="BG1877" s="1" t="s">
        <v>398</v>
      </c>
      <c r="BH1877" s="1">
        <v>107</v>
      </c>
      <c r="BI1877" s="1" t="str">
        <f>"ITEM"&amp; BH1877&amp; BG1877 &amp;"="&amp; $BF1877</f>
        <v>ITEM107#KBN4_8=</v>
      </c>
    </row>
    <row r="1878" spans="1:61" ht="9.75" hidden="1" customHeight="1">
      <c r="A1878" s="141"/>
      <c r="B1878" s="142"/>
      <c r="C1878" s="142"/>
      <c r="D1878" s="142"/>
      <c r="E1878" s="142"/>
      <c r="F1878" s="142"/>
      <c r="G1878" s="142"/>
      <c r="H1878" s="142"/>
      <c r="I1878" s="143"/>
      <c r="J1878" s="189"/>
      <c r="K1878" s="82"/>
      <c r="L1878" s="82"/>
      <c r="M1878" s="82"/>
      <c r="N1878" s="82"/>
      <c r="O1878" s="82"/>
      <c r="P1878" s="82"/>
      <c r="Q1878" s="82"/>
      <c r="R1878" s="82"/>
      <c r="S1878" s="82"/>
      <c r="T1878" s="82"/>
      <c r="U1878" s="82"/>
      <c r="V1878" s="82" t="s">
        <v>163</v>
      </c>
      <c r="W1878" s="82"/>
      <c r="X1878" s="82"/>
      <c r="Y1878" s="82"/>
      <c r="Z1878" s="82"/>
      <c r="AA1878" s="82"/>
      <c r="AB1878" s="82"/>
      <c r="AC1878" s="82"/>
      <c r="AD1878" s="82"/>
      <c r="AE1878" s="82"/>
      <c r="AF1878" s="82"/>
      <c r="AG1878" s="82"/>
      <c r="AH1878" s="82"/>
      <c r="AI1878" s="82"/>
      <c r="AJ1878" s="82"/>
      <c r="AK1878" s="82"/>
      <c r="AL1878" s="82"/>
      <c r="AM1878" s="138"/>
      <c r="BH1878" s="1" t="s">
        <v>28</v>
      </c>
    </row>
    <row r="1879" spans="1:61" ht="9.75" hidden="1" customHeight="1">
      <c r="A1879" s="141"/>
      <c r="B1879" s="142"/>
      <c r="C1879" s="142"/>
      <c r="D1879" s="142"/>
      <c r="E1879" s="142"/>
      <c r="F1879" s="142"/>
      <c r="G1879" s="142"/>
      <c r="H1879" s="142"/>
      <c r="I1879" s="143"/>
      <c r="J1879" s="144" t="s">
        <v>37</v>
      </c>
      <c r="K1879" s="145"/>
      <c r="L1879" s="145"/>
      <c r="M1879" s="145"/>
      <c r="N1879" s="145"/>
      <c r="O1879" s="145"/>
      <c r="P1879" s="145"/>
      <c r="Q1879" s="145"/>
      <c r="R1879" s="145"/>
      <c r="S1879" s="145"/>
      <c r="T1879" s="82" t="s">
        <v>38</v>
      </c>
      <c r="U1879" s="82"/>
      <c r="V1879" s="82" t="s">
        <v>253</v>
      </c>
      <c r="W1879" s="82"/>
      <c r="X1879" s="82"/>
      <c r="Y1879" s="82"/>
      <c r="Z1879" s="82"/>
      <c r="AA1879" s="82"/>
      <c r="AB1879" s="82"/>
      <c r="AC1879" s="82"/>
      <c r="AD1879" s="82"/>
      <c r="AE1879" s="82"/>
      <c r="AF1879" s="82"/>
      <c r="AG1879" s="82"/>
      <c r="AH1879" s="82"/>
      <c r="AI1879" s="82"/>
      <c r="AJ1879" s="82"/>
      <c r="AK1879" s="82"/>
      <c r="AL1879" s="82"/>
      <c r="AM1879" s="138"/>
      <c r="BH1879" s="1" t="s">
        <v>28</v>
      </c>
    </row>
    <row r="1880" spans="1:61" ht="9.75" hidden="1" customHeight="1">
      <c r="A1880" s="141"/>
      <c r="B1880" s="142"/>
      <c r="C1880" s="142"/>
      <c r="D1880" s="142"/>
      <c r="E1880" s="142"/>
      <c r="F1880" s="142"/>
      <c r="G1880" s="142"/>
      <c r="H1880" s="142"/>
      <c r="I1880" s="143"/>
      <c r="J1880" s="144"/>
      <c r="K1880" s="145"/>
      <c r="L1880" s="145"/>
      <c r="M1880" s="145"/>
      <c r="N1880" s="145"/>
      <c r="O1880" s="145"/>
      <c r="P1880" s="145"/>
      <c r="Q1880" s="145"/>
      <c r="R1880" s="145"/>
      <c r="S1880" s="145"/>
      <c r="T1880" s="82"/>
      <c r="U1880" s="82"/>
      <c r="V1880" s="82" t="s">
        <v>327</v>
      </c>
      <c r="W1880" s="82"/>
      <c r="X1880" s="82"/>
      <c r="Y1880" s="82"/>
      <c r="Z1880" s="82"/>
      <c r="AA1880" s="82"/>
      <c r="AB1880" s="82"/>
      <c r="AC1880" s="82"/>
      <c r="AD1880" s="82"/>
      <c r="AE1880" s="82"/>
      <c r="AF1880" s="82"/>
      <c r="AG1880" s="82"/>
      <c r="AH1880" s="82"/>
      <c r="AI1880" s="82"/>
      <c r="AJ1880" s="82"/>
      <c r="AK1880" s="82"/>
      <c r="AL1880" s="82"/>
      <c r="AM1880" s="138"/>
      <c r="BH1880" s="1" t="s">
        <v>28</v>
      </c>
    </row>
    <row r="1881" spans="1:61" ht="9.75" hidden="1" customHeight="1">
      <c r="A1881" s="141"/>
      <c r="B1881" s="142"/>
      <c r="C1881" s="142"/>
      <c r="D1881" s="142"/>
      <c r="E1881" s="142"/>
      <c r="F1881" s="142"/>
      <c r="G1881" s="142"/>
      <c r="H1881" s="142"/>
      <c r="I1881" s="143"/>
      <c r="J1881" s="189"/>
      <c r="K1881" s="82"/>
      <c r="L1881" s="82"/>
      <c r="M1881" s="82"/>
      <c r="N1881" s="82"/>
      <c r="O1881" s="82"/>
      <c r="P1881" s="82"/>
      <c r="Q1881" s="82"/>
      <c r="R1881" s="82"/>
      <c r="S1881" s="82"/>
      <c r="T1881" s="82"/>
      <c r="U1881" s="82"/>
      <c r="V1881" s="82" t="s">
        <v>166</v>
      </c>
      <c r="W1881" s="82"/>
      <c r="X1881" s="82"/>
      <c r="Y1881" s="82"/>
      <c r="Z1881" s="82"/>
      <c r="AA1881" s="82"/>
      <c r="AB1881" s="82"/>
      <c r="AC1881" s="82"/>
      <c r="AD1881" s="82"/>
      <c r="AE1881" s="82"/>
      <c r="AF1881" s="82"/>
      <c r="AG1881" s="82"/>
      <c r="AH1881" s="82"/>
      <c r="AI1881" s="82"/>
      <c r="AJ1881" s="82"/>
      <c r="AK1881" s="82"/>
      <c r="AL1881" s="82"/>
      <c r="AM1881" s="138"/>
      <c r="BH1881" s="1" t="s">
        <v>28</v>
      </c>
    </row>
    <row r="1882" spans="1:61" ht="9.75" hidden="1" customHeight="1">
      <c r="A1882" s="141"/>
      <c r="B1882" s="142"/>
      <c r="C1882" s="142"/>
      <c r="D1882" s="142"/>
      <c r="E1882" s="142"/>
      <c r="F1882" s="142"/>
      <c r="G1882" s="142"/>
      <c r="H1882" s="142"/>
      <c r="I1882" s="143"/>
      <c r="J1882" s="157"/>
      <c r="K1882" s="98"/>
      <c r="L1882" s="98"/>
      <c r="M1882" s="98"/>
      <c r="N1882" s="98"/>
      <c r="O1882" s="98"/>
      <c r="P1882" s="98"/>
      <c r="Q1882" s="98"/>
      <c r="R1882" s="98"/>
      <c r="S1882" s="98"/>
      <c r="T1882" s="98"/>
      <c r="U1882" s="98"/>
      <c r="V1882" s="98" t="s">
        <v>256</v>
      </c>
      <c r="W1882" s="98"/>
      <c r="X1882" s="98"/>
      <c r="Y1882" s="98"/>
      <c r="Z1882" s="98"/>
      <c r="AA1882" s="98"/>
      <c r="AB1882" s="98"/>
      <c r="AC1882" s="98"/>
      <c r="AD1882" s="98"/>
      <c r="AE1882" s="98"/>
      <c r="AF1882" s="98"/>
      <c r="AG1882" s="98"/>
      <c r="AH1882" s="98"/>
      <c r="AI1882" s="98"/>
      <c r="AJ1882" s="98"/>
      <c r="AK1882" s="98"/>
      <c r="AL1882" s="98"/>
      <c r="AM1882" s="156"/>
      <c r="BH1882" s="1" t="s">
        <v>28</v>
      </c>
    </row>
    <row r="1883" spans="1:61" ht="9.75" hidden="1" customHeight="1">
      <c r="A1883" s="120" t="s">
        <v>381</v>
      </c>
      <c r="B1883" s="121"/>
      <c r="C1883" s="121"/>
      <c r="D1883" s="121"/>
      <c r="E1883" s="121"/>
      <c r="F1883" s="121"/>
      <c r="G1883" s="121"/>
      <c r="H1883" s="121"/>
      <c r="I1883" s="122"/>
      <c r="J1883" s="136"/>
      <c r="K1883" s="126"/>
      <c r="L1883" s="126"/>
      <c r="M1883" s="126"/>
      <c r="N1883" s="126"/>
      <c r="O1883" s="126"/>
      <c r="P1883" s="126"/>
      <c r="Q1883" s="126"/>
      <c r="R1883" s="126"/>
      <c r="S1883" s="126"/>
      <c r="T1883" s="126"/>
      <c r="U1883" s="126"/>
      <c r="V1883" s="126"/>
      <c r="W1883" s="126"/>
      <c r="X1883" s="126"/>
      <c r="Y1883" s="126"/>
      <c r="Z1883" s="126"/>
      <c r="AA1883" s="126"/>
      <c r="AB1883" s="126"/>
      <c r="AC1883" s="126"/>
      <c r="AD1883" s="126"/>
      <c r="AE1883" s="126"/>
      <c r="AF1883" s="126"/>
      <c r="AG1883" s="126"/>
      <c r="AH1883" s="126"/>
      <c r="AI1883" s="126"/>
      <c r="AJ1883" s="126"/>
      <c r="AK1883" s="126"/>
      <c r="AL1883" s="126"/>
      <c r="AM1883" s="127"/>
      <c r="BG1883" s="1" t="s">
        <v>398</v>
      </c>
      <c r="BH1883" s="1">
        <v>108</v>
      </c>
      <c r="BI1883" s="1" t="str">
        <f>"ITEM"&amp;BH1883&amp; BG1883 &amp;"="&amp; IF(TRIM($J1883)="","",$J1883)</f>
        <v>ITEM108#KBN4_8=</v>
      </c>
    </row>
    <row r="1884" spans="1:61" ht="9.75" hidden="1" customHeight="1">
      <c r="A1884" s="141"/>
      <c r="B1884" s="142"/>
      <c r="C1884" s="142"/>
      <c r="D1884" s="142"/>
      <c r="E1884" s="142"/>
      <c r="F1884" s="142"/>
      <c r="G1884" s="142"/>
      <c r="H1884" s="142"/>
      <c r="I1884" s="143"/>
      <c r="J1884" s="150"/>
      <c r="K1884" s="151"/>
      <c r="L1884" s="151"/>
      <c r="M1884" s="151"/>
      <c r="N1884" s="151"/>
      <c r="O1884" s="151"/>
      <c r="P1884" s="151"/>
      <c r="Q1884" s="151"/>
      <c r="R1884" s="151"/>
      <c r="S1884" s="151"/>
      <c r="T1884" s="151"/>
      <c r="U1884" s="151"/>
      <c r="V1884" s="151"/>
      <c r="W1884" s="151"/>
      <c r="X1884" s="151"/>
      <c r="Y1884" s="151"/>
      <c r="Z1884" s="151"/>
      <c r="AA1884" s="151"/>
      <c r="AB1884" s="151"/>
      <c r="AC1884" s="151"/>
      <c r="AD1884" s="151"/>
      <c r="AE1884" s="151"/>
      <c r="AF1884" s="151"/>
      <c r="AG1884" s="151"/>
      <c r="AH1884" s="151"/>
      <c r="AI1884" s="151"/>
      <c r="AJ1884" s="151"/>
      <c r="AK1884" s="151"/>
      <c r="AL1884" s="151"/>
      <c r="AM1884" s="152"/>
    </row>
    <row r="1885" spans="1:61" ht="9.75" hidden="1" customHeight="1">
      <c r="A1885" s="123"/>
      <c r="B1885" s="124"/>
      <c r="C1885" s="124"/>
      <c r="D1885" s="124"/>
      <c r="E1885" s="124"/>
      <c r="F1885" s="124"/>
      <c r="G1885" s="124"/>
      <c r="H1885" s="124"/>
      <c r="I1885" s="125"/>
      <c r="J1885" s="150"/>
      <c r="K1885" s="151"/>
      <c r="L1885" s="151"/>
      <c r="M1885" s="151"/>
      <c r="N1885" s="151"/>
      <c r="O1885" s="151"/>
      <c r="P1885" s="151"/>
      <c r="Q1885" s="151"/>
      <c r="R1885" s="151"/>
      <c r="S1885" s="151"/>
      <c r="T1885" s="151"/>
      <c r="U1885" s="151"/>
      <c r="V1885" s="151"/>
      <c r="W1885" s="151"/>
      <c r="X1885" s="151"/>
      <c r="Y1885" s="151"/>
      <c r="Z1885" s="151"/>
      <c r="AA1885" s="151"/>
      <c r="AB1885" s="151"/>
      <c r="AC1885" s="151"/>
      <c r="AD1885" s="151"/>
      <c r="AE1885" s="151"/>
      <c r="AF1885" s="151"/>
      <c r="AG1885" s="151"/>
      <c r="AH1885" s="151"/>
      <c r="AI1885" s="151"/>
      <c r="AJ1885" s="151"/>
      <c r="AK1885" s="151"/>
      <c r="AL1885" s="151"/>
      <c r="AM1885" s="152"/>
    </row>
    <row r="1886" spans="1:61" ht="9.75" hidden="1" customHeight="1">
      <c r="A1886" s="120" t="s">
        <v>382</v>
      </c>
      <c r="B1886" s="121"/>
      <c r="C1886" s="121"/>
      <c r="D1886" s="121"/>
      <c r="E1886" s="121"/>
      <c r="F1886" s="121"/>
      <c r="G1886" s="121"/>
      <c r="H1886" s="121"/>
      <c r="I1886" s="121"/>
      <c r="J1886" s="216" t="s">
        <v>37</v>
      </c>
      <c r="K1886" s="217"/>
      <c r="L1886" s="154" t="s">
        <v>54</v>
      </c>
      <c r="M1886" s="154"/>
      <c r="N1886" s="154"/>
      <c r="O1886" s="154"/>
      <c r="P1886" s="154"/>
      <c r="Q1886" s="154"/>
      <c r="R1886" s="154"/>
      <c r="S1886" s="154"/>
      <c r="T1886" s="154"/>
      <c r="U1886" s="154"/>
      <c r="V1886" s="154"/>
      <c r="W1886" s="154"/>
      <c r="X1886" s="221" t="s">
        <v>37</v>
      </c>
      <c r="Y1886" s="217"/>
      <c r="Z1886" s="154" t="s">
        <v>330</v>
      </c>
      <c r="AA1886" s="154"/>
      <c r="AB1886" s="154"/>
      <c r="AC1886" s="154"/>
      <c r="AD1886" s="154"/>
      <c r="AE1886" s="154"/>
      <c r="AF1886" s="154"/>
      <c r="AG1886" s="154"/>
      <c r="AH1886" s="154"/>
      <c r="AI1886" s="154"/>
      <c r="AJ1886" s="154"/>
      <c r="AK1886" s="154"/>
      <c r="AL1886" s="154"/>
      <c r="AM1886" s="155"/>
      <c r="BF1886" s="1" t="b">
        <f>IF($K1886="○",TRUE,IF($K1886="",FALSE,"INPUT_ERROR"))</f>
        <v>0</v>
      </c>
      <c r="BG1886" s="1" t="s">
        <v>398</v>
      </c>
      <c r="BH1886" s="1">
        <v>109</v>
      </c>
      <c r="BI1886" s="1" t="str">
        <f t="shared" ref="BI1886:BI1892" si="49">"ITEM"&amp; BH1886&amp; BG1886 &amp;"="&amp; $BF1886</f>
        <v>ITEM109#KBN4_8=FALSE</v>
      </c>
    </row>
    <row r="1887" spans="1:61" ht="9.75" hidden="1" customHeight="1">
      <c r="A1887" s="141"/>
      <c r="B1887" s="142"/>
      <c r="C1887" s="142"/>
      <c r="D1887" s="142"/>
      <c r="E1887" s="142"/>
      <c r="F1887" s="142"/>
      <c r="G1887" s="142"/>
      <c r="H1887" s="142"/>
      <c r="I1887" s="142"/>
      <c r="J1887" s="144"/>
      <c r="K1887" s="159"/>
      <c r="L1887" s="82"/>
      <c r="M1887" s="82"/>
      <c r="N1887" s="82"/>
      <c r="O1887" s="82"/>
      <c r="P1887" s="82"/>
      <c r="Q1887" s="82"/>
      <c r="R1887" s="82"/>
      <c r="S1887" s="82"/>
      <c r="T1887" s="82"/>
      <c r="U1887" s="82"/>
      <c r="V1887" s="82"/>
      <c r="W1887" s="82"/>
      <c r="X1887" s="160"/>
      <c r="Y1887" s="159"/>
      <c r="Z1887" s="82"/>
      <c r="AA1887" s="82"/>
      <c r="AB1887" s="82"/>
      <c r="AC1887" s="82"/>
      <c r="AD1887" s="82"/>
      <c r="AE1887" s="82"/>
      <c r="AF1887" s="82"/>
      <c r="AG1887" s="82"/>
      <c r="AH1887" s="82"/>
      <c r="AI1887" s="82"/>
      <c r="AJ1887" s="82"/>
      <c r="AK1887" s="82"/>
      <c r="AL1887" s="82"/>
      <c r="AM1887" s="138"/>
      <c r="BF1887" s="1" t="b">
        <f>IF($Y1886="○",TRUE,IF($Y1886="",FALSE,"INPUT_ERROR"))</f>
        <v>0</v>
      </c>
      <c r="BG1887" s="1" t="s">
        <v>398</v>
      </c>
      <c r="BH1887" s="1">
        <v>110</v>
      </c>
      <c r="BI1887" s="1" t="str">
        <f t="shared" si="49"/>
        <v>ITEM110#KBN4_8=FALSE</v>
      </c>
    </row>
    <row r="1888" spans="1:61" ht="9.75" hidden="1" customHeight="1">
      <c r="A1888" s="141"/>
      <c r="B1888" s="142"/>
      <c r="C1888" s="142"/>
      <c r="D1888" s="142"/>
      <c r="E1888" s="142"/>
      <c r="F1888" s="142"/>
      <c r="G1888" s="142"/>
      <c r="H1888" s="142"/>
      <c r="I1888" s="142"/>
      <c r="J1888" s="144" t="s">
        <v>37</v>
      </c>
      <c r="K1888" s="159"/>
      <c r="L1888" s="82" t="s">
        <v>331</v>
      </c>
      <c r="M1888" s="82"/>
      <c r="N1888" s="82"/>
      <c r="O1888" s="82"/>
      <c r="P1888" s="82"/>
      <c r="Q1888" s="82"/>
      <c r="R1888" s="82"/>
      <c r="S1888" s="82"/>
      <c r="T1888" s="82"/>
      <c r="U1888" s="82"/>
      <c r="V1888" s="82"/>
      <c r="W1888" s="82"/>
      <c r="X1888" s="160" t="s">
        <v>37</v>
      </c>
      <c r="Y1888" s="159"/>
      <c r="Z1888" s="82" t="s">
        <v>264</v>
      </c>
      <c r="AA1888" s="82"/>
      <c r="AB1888" s="82"/>
      <c r="AC1888" s="82"/>
      <c r="AD1888" s="82"/>
      <c r="AE1888" s="82"/>
      <c r="AF1888" s="82"/>
      <c r="AG1888" s="82"/>
      <c r="AH1888" s="82"/>
      <c r="AI1888" s="82"/>
      <c r="AJ1888" s="82"/>
      <c r="AK1888" s="82"/>
      <c r="AL1888" s="82"/>
      <c r="AM1888" s="138"/>
      <c r="BF1888" s="1" t="b">
        <f>IF($K1888="○",TRUE,IF($K1888="",FALSE,"INPUT_ERROR"))</f>
        <v>0</v>
      </c>
      <c r="BG1888" s="1" t="s">
        <v>398</v>
      </c>
      <c r="BH1888" s="1">
        <v>111</v>
      </c>
      <c r="BI1888" s="1" t="str">
        <f t="shared" si="49"/>
        <v>ITEM111#KBN4_8=FALSE</v>
      </c>
    </row>
    <row r="1889" spans="1:61" ht="9.75" hidden="1" customHeight="1">
      <c r="A1889" s="141"/>
      <c r="B1889" s="142"/>
      <c r="C1889" s="142"/>
      <c r="D1889" s="142"/>
      <c r="E1889" s="142"/>
      <c r="F1889" s="142"/>
      <c r="G1889" s="142"/>
      <c r="H1889" s="142"/>
      <c r="I1889" s="142"/>
      <c r="J1889" s="144"/>
      <c r="K1889" s="159"/>
      <c r="L1889" s="82"/>
      <c r="M1889" s="82"/>
      <c r="N1889" s="82"/>
      <c r="O1889" s="82"/>
      <c r="P1889" s="82"/>
      <c r="Q1889" s="82"/>
      <c r="R1889" s="82"/>
      <c r="S1889" s="82"/>
      <c r="T1889" s="82"/>
      <c r="U1889" s="82"/>
      <c r="V1889" s="82"/>
      <c r="W1889" s="82"/>
      <c r="X1889" s="160"/>
      <c r="Y1889" s="159"/>
      <c r="Z1889" s="82"/>
      <c r="AA1889" s="82"/>
      <c r="AB1889" s="82"/>
      <c r="AC1889" s="82"/>
      <c r="AD1889" s="82"/>
      <c r="AE1889" s="82"/>
      <c r="AF1889" s="82"/>
      <c r="AG1889" s="82"/>
      <c r="AH1889" s="82"/>
      <c r="AI1889" s="82"/>
      <c r="AJ1889" s="82"/>
      <c r="AK1889" s="82"/>
      <c r="AL1889" s="82"/>
      <c r="AM1889" s="138"/>
      <c r="BF1889" s="1" t="b">
        <f>IF($Y1888="○",TRUE,IF($Y1888="",FALSE,"INPUT_ERROR"))</f>
        <v>0</v>
      </c>
      <c r="BG1889" s="1" t="s">
        <v>398</v>
      </c>
      <c r="BH1889" s="1">
        <v>112</v>
      </c>
      <c r="BI1889" s="1" t="str">
        <f t="shared" si="49"/>
        <v>ITEM112#KBN4_8=FALSE</v>
      </c>
    </row>
    <row r="1890" spans="1:61" ht="9.75" hidden="1" customHeight="1">
      <c r="A1890" s="141"/>
      <c r="B1890" s="142"/>
      <c r="C1890" s="142"/>
      <c r="D1890" s="142"/>
      <c r="E1890" s="142"/>
      <c r="F1890" s="142"/>
      <c r="G1890" s="142"/>
      <c r="H1890" s="142"/>
      <c r="I1890" s="142"/>
      <c r="J1890" s="144" t="s">
        <v>37</v>
      </c>
      <c r="K1890" s="159"/>
      <c r="L1890" s="82" t="s">
        <v>214</v>
      </c>
      <c r="M1890" s="82"/>
      <c r="N1890" s="82"/>
      <c r="O1890" s="82"/>
      <c r="P1890" s="82"/>
      <c r="Q1890" s="82"/>
      <c r="R1890" s="82"/>
      <c r="S1890" s="82"/>
      <c r="T1890" s="82"/>
      <c r="U1890" s="82"/>
      <c r="V1890" s="82"/>
      <c r="W1890" s="82"/>
      <c r="X1890" s="160" t="s">
        <v>37</v>
      </c>
      <c r="Y1890" s="159"/>
      <c r="Z1890" s="82" t="s">
        <v>332</v>
      </c>
      <c r="AA1890" s="82"/>
      <c r="AB1890" s="82"/>
      <c r="AC1890" s="82"/>
      <c r="AD1890" s="82"/>
      <c r="AE1890" s="82"/>
      <c r="AF1890" s="82"/>
      <c r="AG1890" s="82"/>
      <c r="AH1890" s="82"/>
      <c r="AI1890" s="82"/>
      <c r="AJ1890" s="82"/>
      <c r="AK1890" s="82"/>
      <c r="AL1890" s="82"/>
      <c r="AM1890" s="138"/>
      <c r="BF1890" s="1" t="b">
        <f>IF($K1890="○",TRUE,IF($K1890="",FALSE,"INPUT_ERROR"))</f>
        <v>0</v>
      </c>
      <c r="BG1890" s="1" t="s">
        <v>398</v>
      </c>
      <c r="BH1890" s="1">
        <v>113</v>
      </c>
      <c r="BI1890" s="1" t="str">
        <f t="shared" si="49"/>
        <v>ITEM113#KBN4_8=FALSE</v>
      </c>
    </row>
    <row r="1891" spans="1:61" ht="9.75" hidden="1" customHeight="1">
      <c r="A1891" s="141"/>
      <c r="B1891" s="142"/>
      <c r="C1891" s="142"/>
      <c r="D1891" s="142"/>
      <c r="E1891" s="142"/>
      <c r="F1891" s="142"/>
      <c r="G1891" s="142"/>
      <c r="H1891" s="142"/>
      <c r="I1891" s="142"/>
      <c r="J1891" s="144"/>
      <c r="K1891" s="159"/>
      <c r="L1891" s="82"/>
      <c r="M1891" s="82"/>
      <c r="N1891" s="82"/>
      <c r="O1891" s="82"/>
      <c r="P1891" s="82"/>
      <c r="Q1891" s="82"/>
      <c r="R1891" s="82"/>
      <c r="S1891" s="82"/>
      <c r="T1891" s="82"/>
      <c r="U1891" s="82"/>
      <c r="V1891" s="82"/>
      <c r="W1891" s="82"/>
      <c r="X1891" s="160"/>
      <c r="Y1891" s="159"/>
      <c r="Z1891" s="82"/>
      <c r="AA1891" s="82"/>
      <c r="AB1891" s="82"/>
      <c r="AC1891" s="82"/>
      <c r="AD1891" s="82"/>
      <c r="AE1891" s="82"/>
      <c r="AF1891" s="82"/>
      <c r="AG1891" s="82"/>
      <c r="AH1891" s="82"/>
      <c r="AI1891" s="82"/>
      <c r="AJ1891" s="82"/>
      <c r="AK1891" s="82"/>
      <c r="AL1891" s="82"/>
      <c r="AM1891" s="138"/>
      <c r="BF1891" s="1" t="b">
        <f>IF($Y1890="○",TRUE,IF($Y1890="",FALSE,"INPUT_ERROR"))</f>
        <v>0</v>
      </c>
      <c r="BG1891" s="1" t="s">
        <v>398</v>
      </c>
      <c r="BH1891" s="1">
        <v>114</v>
      </c>
      <c r="BI1891" s="1" t="str">
        <f t="shared" si="49"/>
        <v>ITEM114#KBN4_8=FALSE</v>
      </c>
    </row>
    <row r="1892" spans="1:61" ht="9.75" hidden="1" customHeight="1">
      <c r="A1892" s="141"/>
      <c r="B1892" s="142"/>
      <c r="C1892" s="142"/>
      <c r="D1892" s="142"/>
      <c r="E1892" s="142"/>
      <c r="F1892" s="142"/>
      <c r="G1892" s="142"/>
      <c r="H1892" s="142"/>
      <c r="I1892" s="142"/>
      <c r="J1892" s="144" t="s">
        <v>37</v>
      </c>
      <c r="K1892" s="159"/>
      <c r="L1892" s="82" t="s">
        <v>59</v>
      </c>
      <c r="M1892" s="82"/>
      <c r="N1892" s="82"/>
      <c r="O1892" s="160" t="s">
        <v>60</v>
      </c>
      <c r="P1892" s="151"/>
      <c r="Q1892" s="151"/>
      <c r="R1892" s="151"/>
      <c r="S1892" s="151"/>
      <c r="T1892" s="151"/>
      <c r="U1892" s="151"/>
      <c r="V1892" s="151"/>
      <c r="W1892" s="151"/>
      <c r="X1892" s="151"/>
      <c r="Y1892" s="151"/>
      <c r="Z1892" s="151"/>
      <c r="AA1892" s="151"/>
      <c r="AB1892" s="151"/>
      <c r="AC1892" s="151"/>
      <c r="AD1892" s="151"/>
      <c r="AE1892" s="151"/>
      <c r="AF1892" s="151"/>
      <c r="AG1892" s="151"/>
      <c r="AH1892" s="151"/>
      <c r="AI1892" s="151"/>
      <c r="AJ1892" s="151"/>
      <c r="AK1892" s="151"/>
      <c r="AL1892" s="82" t="s">
        <v>198</v>
      </c>
      <c r="AM1892" s="138"/>
      <c r="BF1892" s="1" t="b">
        <f>IF($K1892="○",TRUE,IF($K1892="",FALSE,"INPUT_ERROR"))</f>
        <v>0</v>
      </c>
      <c r="BG1892" s="1" t="s">
        <v>398</v>
      </c>
      <c r="BH1892" s="1">
        <v>115</v>
      </c>
      <c r="BI1892" s="1" t="str">
        <f t="shared" si="49"/>
        <v>ITEM115#KBN4_8=FALSE</v>
      </c>
    </row>
    <row r="1893" spans="1:61" ht="9.75" hidden="1" customHeight="1">
      <c r="A1893" s="141"/>
      <c r="B1893" s="142"/>
      <c r="C1893" s="142"/>
      <c r="D1893" s="142"/>
      <c r="E1893" s="142"/>
      <c r="F1893" s="142"/>
      <c r="G1893" s="142"/>
      <c r="H1893" s="142"/>
      <c r="I1893" s="142"/>
      <c r="J1893" s="161"/>
      <c r="K1893" s="162"/>
      <c r="L1893" s="98"/>
      <c r="M1893" s="98"/>
      <c r="N1893" s="98"/>
      <c r="O1893" s="163"/>
      <c r="P1893" s="128"/>
      <c r="Q1893" s="128"/>
      <c r="R1893" s="128"/>
      <c r="S1893" s="128"/>
      <c r="T1893" s="128"/>
      <c r="U1893" s="128"/>
      <c r="V1893" s="128"/>
      <c r="W1893" s="128"/>
      <c r="X1893" s="128"/>
      <c r="Y1893" s="128"/>
      <c r="Z1893" s="128"/>
      <c r="AA1893" s="128"/>
      <c r="AB1893" s="128"/>
      <c r="AC1893" s="128"/>
      <c r="AD1893" s="128"/>
      <c r="AE1893" s="128"/>
      <c r="AF1893" s="128"/>
      <c r="AG1893" s="128"/>
      <c r="AH1893" s="128"/>
      <c r="AI1893" s="128"/>
      <c r="AJ1893" s="128"/>
      <c r="AK1893" s="128"/>
      <c r="AL1893" s="98"/>
      <c r="AM1893" s="156"/>
      <c r="BG1893" s="1" t="s">
        <v>398</v>
      </c>
      <c r="BH1893" s="1">
        <v>116</v>
      </c>
      <c r="BI1893" s="1" t="str">
        <f>"ITEM"&amp;BH1893&amp; BG1893 &amp;"="&amp;IF(TRIM($P1892)="","",$P1892)</f>
        <v>ITEM116#KBN4_8=</v>
      </c>
    </row>
    <row r="1894" spans="1:61" ht="9.75" hidden="1" customHeight="1">
      <c r="A1894" s="120" t="s">
        <v>333</v>
      </c>
      <c r="B1894" s="121"/>
      <c r="C1894" s="121"/>
      <c r="D1894" s="121"/>
      <c r="E1894" s="121"/>
      <c r="F1894" s="121"/>
      <c r="G1894" s="121"/>
      <c r="H1894" s="121"/>
      <c r="I1894" s="122"/>
      <c r="J1894" s="260"/>
      <c r="K1894" s="260"/>
      <c r="L1894" s="260"/>
      <c r="M1894" s="260"/>
      <c r="N1894" s="260"/>
      <c r="O1894" s="260"/>
      <c r="P1894" s="260"/>
      <c r="Q1894" s="260"/>
      <c r="R1894" s="260"/>
      <c r="S1894" s="260"/>
      <c r="T1894" s="260"/>
      <c r="U1894" s="260"/>
      <c r="V1894" s="260"/>
      <c r="W1894" s="260"/>
      <c r="X1894" s="260"/>
      <c r="Y1894" s="260"/>
      <c r="Z1894" s="260"/>
      <c r="AA1894" s="260"/>
      <c r="AB1894" s="260"/>
      <c r="AC1894" s="260"/>
      <c r="AD1894" s="260"/>
      <c r="AE1894" s="260"/>
      <c r="AF1894" s="260"/>
      <c r="AG1894" s="260"/>
      <c r="AH1894" s="260"/>
      <c r="AI1894" s="260"/>
      <c r="AJ1894" s="260"/>
      <c r="AK1894" s="260"/>
      <c r="AL1894" s="260"/>
      <c r="AM1894" s="260"/>
      <c r="BG1894" s="1" t="s">
        <v>398</v>
      </c>
      <c r="BH1894" s="1">
        <v>117</v>
      </c>
      <c r="BI1894" s="1" t="str">
        <f>"ITEM"&amp;BH1894&amp; BG1894 &amp;"="&amp; IF(TRIM($J1894)="","",$J1894)</f>
        <v>ITEM117#KBN4_8=</v>
      </c>
    </row>
    <row r="1895" spans="1:61" ht="9.75" hidden="1" customHeight="1">
      <c r="A1895" s="141"/>
      <c r="B1895" s="142"/>
      <c r="C1895" s="142"/>
      <c r="D1895" s="142"/>
      <c r="E1895" s="142"/>
      <c r="F1895" s="142"/>
      <c r="G1895" s="142"/>
      <c r="H1895" s="142"/>
      <c r="I1895" s="143"/>
      <c r="J1895" s="27"/>
      <c r="K1895" s="27"/>
      <c r="L1895" s="27"/>
      <c r="M1895" s="27"/>
      <c r="N1895" s="27"/>
      <c r="O1895" s="27"/>
      <c r="P1895" s="27"/>
      <c r="Q1895" s="27"/>
      <c r="R1895" s="27"/>
      <c r="S1895" s="27"/>
      <c r="T1895" s="27"/>
      <c r="U1895" s="27"/>
      <c r="V1895" s="27"/>
      <c r="W1895" s="27"/>
      <c r="X1895" s="27"/>
      <c r="Y1895" s="27"/>
      <c r="Z1895" s="27"/>
      <c r="AA1895" s="27"/>
      <c r="AB1895" s="27"/>
      <c r="AC1895" s="27"/>
      <c r="AD1895" s="27"/>
      <c r="AE1895" s="27"/>
      <c r="AF1895" s="27"/>
      <c r="AG1895" s="27"/>
      <c r="AH1895" s="27"/>
      <c r="AI1895" s="27"/>
      <c r="AJ1895" s="27"/>
      <c r="AK1895" s="27"/>
      <c r="AL1895" s="27"/>
      <c r="AM1895" s="27"/>
      <c r="BH1895" s="1" t="s">
        <v>28</v>
      </c>
    </row>
    <row r="1896" spans="1:61" ht="9.75" hidden="1" customHeight="1" thickBot="1">
      <c r="A1896" s="123"/>
      <c r="B1896" s="124"/>
      <c r="C1896" s="124"/>
      <c r="D1896" s="124"/>
      <c r="E1896" s="124"/>
      <c r="F1896" s="124"/>
      <c r="G1896" s="124"/>
      <c r="H1896" s="124"/>
      <c r="I1896" s="125"/>
      <c r="J1896" s="27"/>
      <c r="K1896" s="27"/>
      <c r="L1896" s="27"/>
      <c r="M1896" s="27"/>
      <c r="N1896" s="27"/>
      <c r="O1896" s="27"/>
      <c r="P1896" s="27"/>
      <c r="Q1896" s="27"/>
      <c r="R1896" s="27"/>
      <c r="S1896" s="27"/>
      <c r="T1896" s="27"/>
      <c r="U1896" s="27"/>
      <c r="V1896" s="27"/>
      <c r="W1896" s="27"/>
      <c r="X1896" s="27"/>
      <c r="Y1896" s="27"/>
      <c r="Z1896" s="27"/>
      <c r="AA1896" s="27"/>
      <c r="AB1896" s="27"/>
      <c r="AC1896" s="27"/>
      <c r="AD1896" s="27"/>
      <c r="AE1896" s="27"/>
      <c r="AF1896" s="27"/>
      <c r="AG1896" s="27"/>
      <c r="AH1896" s="27"/>
      <c r="AI1896" s="27"/>
      <c r="AJ1896" s="27"/>
      <c r="AK1896" s="27"/>
      <c r="AL1896" s="27"/>
      <c r="AM1896" s="27"/>
      <c r="BH1896" s="1" t="s">
        <v>28</v>
      </c>
    </row>
    <row r="1897" spans="1:61" ht="9.75" hidden="1" customHeight="1">
      <c r="A1897" s="164" t="s">
        <v>399</v>
      </c>
      <c r="B1897" s="165"/>
      <c r="C1897" s="165"/>
      <c r="D1897" s="165"/>
      <c r="E1897" s="165"/>
      <c r="F1897" s="165"/>
      <c r="G1897" s="165"/>
      <c r="H1897" s="165"/>
      <c r="I1897" s="166"/>
      <c r="J1897" s="268"/>
      <c r="K1897" s="269"/>
      <c r="L1897" s="269"/>
      <c r="M1897" s="269"/>
      <c r="N1897" s="269"/>
      <c r="O1897" s="269"/>
      <c r="P1897" s="269"/>
      <c r="Q1897" s="269"/>
      <c r="R1897" s="269"/>
      <c r="S1897" s="269"/>
      <c r="T1897" s="269"/>
      <c r="U1897" s="269"/>
      <c r="V1897" s="269"/>
      <c r="W1897" s="269"/>
      <c r="X1897" s="269"/>
      <c r="Y1897" s="269"/>
      <c r="Z1897" s="269"/>
      <c r="AA1897" s="269"/>
      <c r="AB1897" s="269"/>
      <c r="AC1897" s="269"/>
      <c r="AD1897" s="269"/>
      <c r="AE1897" s="269"/>
      <c r="AF1897" s="269"/>
      <c r="AG1897" s="269"/>
      <c r="AH1897" s="269"/>
      <c r="AI1897" s="269"/>
      <c r="AJ1897" s="269"/>
      <c r="AK1897" s="269"/>
      <c r="AL1897" s="269"/>
      <c r="AM1897" s="270"/>
      <c r="BG1897" s="1" t="s">
        <v>400</v>
      </c>
      <c r="BH1897" s="1">
        <v>103</v>
      </c>
      <c r="BI1897" s="1" t="str">
        <f>"ITEM"&amp;BH1897&amp; BG1897 &amp;"="&amp; IF(TRIM($J1897)="","",$J1897)</f>
        <v>ITEM103#KBN4_9=</v>
      </c>
    </row>
    <row r="1898" spans="1:61" ht="9.75" hidden="1" customHeight="1" thickBot="1">
      <c r="A1898" s="167"/>
      <c r="B1898" s="168"/>
      <c r="C1898" s="168"/>
      <c r="D1898" s="168"/>
      <c r="E1898" s="168"/>
      <c r="F1898" s="168"/>
      <c r="G1898" s="168"/>
      <c r="H1898" s="168"/>
      <c r="I1898" s="169"/>
      <c r="J1898" s="271"/>
      <c r="K1898" s="272"/>
      <c r="L1898" s="272"/>
      <c r="M1898" s="272"/>
      <c r="N1898" s="272"/>
      <c r="O1898" s="272"/>
      <c r="P1898" s="272"/>
      <c r="Q1898" s="272"/>
      <c r="R1898" s="272"/>
      <c r="S1898" s="272"/>
      <c r="T1898" s="272"/>
      <c r="U1898" s="272"/>
      <c r="V1898" s="272"/>
      <c r="W1898" s="272"/>
      <c r="X1898" s="272"/>
      <c r="Y1898" s="272"/>
      <c r="Z1898" s="272"/>
      <c r="AA1898" s="272"/>
      <c r="AB1898" s="272"/>
      <c r="AC1898" s="272"/>
      <c r="AD1898" s="272"/>
      <c r="AE1898" s="272"/>
      <c r="AF1898" s="272"/>
      <c r="AG1898" s="272"/>
      <c r="AH1898" s="272"/>
      <c r="AI1898" s="272"/>
      <c r="AJ1898" s="272"/>
      <c r="AK1898" s="272"/>
      <c r="AL1898" s="272"/>
      <c r="AM1898" s="273"/>
    </row>
    <row r="1899" spans="1:61" ht="9.75" hidden="1" customHeight="1">
      <c r="A1899" s="120" t="s">
        <v>323</v>
      </c>
      <c r="B1899" s="121"/>
      <c r="C1899" s="121"/>
      <c r="D1899" s="121"/>
      <c r="E1899" s="121"/>
      <c r="F1899" s="121"/>
      <c r="G1899" s="121"/>
      <c r="H1899" s="121"/>
      <c r="I1899" s="122"/>
      <c r="J1899" s="239"/>
      <c r="K1899" s="239"/>
      <c r="L1899" s="239"/>
      <c r="M1899" s="239"/>
      <c r="N1899" s="239"/>
      <c r="O1899" s="239"/>
      <c r="P1899" s="239"/>
      <c r="Q1899" s="239"/>
      <c r="R1899" s="239"/>
      <c r="S1899" s="239"/>
      <c r="T1899" s="239"/>
      <c r="U1899" s="239"/>
      <c r="V1899" s="239"/>
      <c r="W1899" s="239"/>
      <c r="X1899" s="239"/>
      <c r="Y1899" s="239"/>
      <c r="Z1899" s="239"/>
      <c r="AA1899" s="239"/>
      <c r="AB1899" s="239"/>
      <c r="AC1899" s="239"/>
      <c r="AD1899" s="239"/>
      <c r="AE1899" s="239"/>
      <c r="AF1899" s="239"/>
      <c r="AG1899" s="239"/>
      <c r="AH1899" s="239"/>
      <c r="AI1899" s="239"/>
      <c r="AJ1899" s="239"/>
      <c r="AK1899" s="239"/>
      <c r="AL1899" s="239"/>
      <c r="AM1899" s="239"/>
      <c r="BG1899" s="1" t="s">
        <v>400</v>
      </c>
      <c r="BH1899" s="1">
        <v>104</v>
      </c>
      <c r="BI1899" s="1" t="str">
        <f>"ITEM"&amp;BH1899&amp; BG1899 &amp;"="&amp; IF(TRIM($J1899)="","",$J1899)</f>
        <v>ITEM104#KBN4_9=</v>
      </c>
    </row>
    <row r="1900" spans="1:61" ht="9.75" hidden="1" customHeight="1">
      <c r="A1900" s="123"/>
      <c r="B1900" s="124"/>
      <c r="C1900" s="124"/>
      <c r="D1900" s="124"/>
      <c r="E1900" s="124"/>
      <c r="F1900" s="124"/>
      <c r="G1900" s="124"/>
      <c r="H1900" s="124"/>
      <c r="I1900" s="125"/>
      <c r="J1900" s="27"/>
      <c r="K1900" s="27"/>
      <c r="L1900" s="27"/>
      <c r="M1900" s="27"/>
      <c r="N1900" s="27"/>
      <c r="O1900" s="27"/>
      <c r="P1900" s="27"/>
      <c r="Q1900" s="27"/>
      <c r="R1900" s="27"/>
      <c r="S1900" s="27"/>
      <c r="T1900" s="27"/>
      <c r="U1900" s="27"/>
      <c r="V1900" s="27"/>
      <c r="W1900" s="27"/>
      <c r="X1900" s="27"/>
      <c r="Y1900" s="27"/>
      <c r="Z1900" s="27"/>
      <c r="AA1900" s="27"/>
      <c r="AB1900" s="27"/>
      <c r="AC1900" s="27"/>
      <c r="AD1900" s="27"/>
      <c r="AE1900" s="27"/>
      <c r="AF1900" s="27"/>
      <c r="AG1900" s="27"/>
      <c r="AH1900" s="27"/>
      <c r="AI1900" s="27"/>
      <c r="AJ1900" s="27"/>
      <c r="AK1900" s="27"/>
      <c r="AL1900" s="27"/>
      <c r="AM1900" s="27"/>
    </row>
    <row r="1901" spans="1:61" ht="9.75" hidden="1" customHeight="1">
      <c r="A1901" s="120" t="s">
        <v>378</v>
      </c>
      <c r="B1901" s="121"/>
      <c r="C1901" s="121"/>
      <c r="D1901" s="121"/>
      <c r="E1901" s="121"/>
      <c r="F1901" s="121"/>
      <c r="G1901" s="121"/>
      <c r="H1901" s="121"/>
      <c r="I1901" s="122"/>
      <c r="J1901" s="136"/>
      <c r="K1901" s="126"/>
      <c r="L1901" s="126"/>
      <c r="M1901" s="126"/>
      <c r="N1901" s="126"/>
      <c r="O1901" s="126"/>
      <c r="P1901" s="126"/>
      <c r="Q1901" s="126"/>
      <c r="R1901" s="126"/>
      <c r="S1901" s="126"/>
      <c r="T1901" s="126"/>
      <c r="U1901" s="126"/>
      <c r="V1901" s="126"/>
      <c r="W1901" s="126"/>
      <c r="X1901" s="126"/>
      <c r="Y1901" s="126"/>
      <c r="Z1901" s="126"/>
      <c r="AA1901" s="126"/>
      <c r="AB1901" s="126"/>
      <c r="AC1901" s="126"/>
      <c r="AD1901" s="126"/>
      <c r="AE1901" s="126"/>
      <c r="AF1901" s="126"/>
      <c r="AG1901" s="126"/>
      <c r="AH1901" s="126"/>
      <c r="AI1901" s="126"/>
      <c r="AJ1901" s="126"/>
      <c r="AK1901" s="126"/>
      <c r="AL1901" s="126"/>
      <c r="AM1901" s="127"/>
      <c r="BG1901" s="1" t="s">
        <v>400</v>
      </c>
      <c r="BH1901" s="1">
        <v>105</v>
      </c>
      <c r="BI1901" s="1" t="str">
        <f>"ITEM"&amp;BH1901&amp; BG1901 &amp;"="&amp; IF(TRIM($J1901)="","",$J1901)</f>
        <v>ITEM105#KBN4_9=</v>
      </c>
    </row>
    <row r="1902" spans="1:61" ht="9.75" hidden="1" customHeight="1">
      <c r="A1902" s="141"/>
      <c r="B1902" s="142"/>
      <c r="C1902" s="142"/>
      <c r="D1902" s="142"/>
      <c r="E1902" s="142"/>
      <c r="F1902" s="142"/>
      <c r="G1902" s="142"/>
      <c r="H1902" s="142"/>
      <c r="I1902" s="143"/>
      <c r="J1902" s="150"/>
      <c r="K1902" s="151"/>
      <c r="L1902" s="151"/>
      <c r="M1902" s="151"/>
      <c r="N1902" s="151"/>
      <c r="O1902" s="151"/>
      <c r="P1902" s="151"/>
      <c r="Q1902" s="151"/>
      <c r="R1902" s="151"/>
      <c r="S1902" s="151"/>
      <c r="T1902" s="151"/>
      <c r="U1902" s="151"/>
      <c r="V1902" s="151"/>
      <c r="W1902" s="151"/>
      <c r="X1902" s="151"/>
      <c r="Y1902" s="151"/>
      <c r="Z1902" s="151"/>
      <c r="AA1902" s="151"/>
      <c r="AB1902" s="151"/>
      <c r="AC1902" s="151"/>
      <c r="AD1902" s="151"/>
      <c r="AE1902" s="151"/>
      <c r="AF1902" s="151"/>
      <c r="AG1902" s="151"/>
      <c r="AH1902" s="151"/>
      <c r="AI1902" s="151"/>
      <c r="AJ1902" s="151"/>
      <c r="AK1902" s="151"/>
      <c r="AL1902" s="151"/>
      <c r="AM1902" s="152"/>
      <c r="BH1902" s="1" t="s">
        <v>28</v>
      </c>
    </row>
    <row r="1903" spans="1:61" ht="9.75" hidden="1" customHeight="1">
      <c r="A1903" s="123"/>
      <c r="B1903" s="124"/>
      <c r="C1903" s="124"/>
      <c r="D1903" s="124"/>
      <c r="E1903" s="124"/>
      <c r="F1903" s="124"/>
      <c r="G1903" s="124"/>
      <c r="H1903" s="124"/>
      <c r="I1903" s="125"/>
      <c r="J1903" s="137"/>
      <c r="K1903" s="128"/>
      <c r="L1903" s="128"/>
      <c r="M1903" s="128"/>
      <c r="N1903" s="128"/>
      <c r="O1903" s="128"/>
      <c r="P1903" s="128"/>
      <c r="Q1903" s="128"/>
      <c r="R1903" s="128"/>
      <c r="S1903" s="128"/>
      <c r="T1903" s="128"/>
      <c r="U1903" s="128"/>
      <c r="V1903" s="128"/>
      <c r="W1903" s="128"/>
      <c r="X1903" s="128"/>
      <c r="Y1903" s="128"/>
      <c r="Z1903" s="128"/>
      <c r="AA1903" s="128"/>
      <c r="AB1903" s="128"/>
      <c r="AC1903" s="128"/>
      <c r="AD1903" s="128"/>
      <c r="AE1903" s="128"/>
      <c r="AF1903" s="128"/>
      <c r="AG1903" s="128"/>
      <c r="AH1903" s="128"/>
      <c r="AI1903" s="128"/>
      <c r="AJ1903" s="128"/>
      <c r="AK1903" s="128"/>
      <c r="AL1903" s="128"/>
      <c r="AM1903" s="129"/>
      <c r="BH1903" s="1" t="s">
        <v>28</v>
      </c>
    </row>
    <row r="1904" spans="1:61" ht="9.75" hidden="1" customHeight="1">
      <c r="A1904" s="120" t="s">
        <v>379</v>
      </c>
      <c r="B1904" s="121"/>
      <c r="C1904" s="121"/>
      <c r="D1904" s="121"/>
      <c r="E1904" s="121"/>
      <c r="F1904" s="121"/>
      <c r="G1904" s="121"/>
      <c r="H1904" s="121"/>
      <c r="I1904" s="122"/>
      <c r="J1904" s="27"/>
      <c r="K1904" s="27"/>
      <c r="L1904" s="27"/>
      <c r="M1904" s="27"/>
      <c r="N1904" s="27"/>
      <c r="O1904" s="27"/>
      <c r="P1904" s="27"/>
      <c r="Q1904" s="27"/>
      <c r="R1904" s="27"/>
      <c r="S1904" s="27"/>
      <c r="T1904" s="27"/>
      <c r="U1904" s="27"/>
      <c r="V1904" s="27"/>
      <c r="W1904" s="27"/>
      <c r="X1904" s="27"/>
      <c r="Y1904" s="27"/>
      <c r="Z1904" s="27"/>
      <c r="AA1904" s="27"/>
      <c r="AB1904" s="27"/>
      <c r="AC1904" s="27"/>
      <c r="AD1904" s="27"/>
      <c r="AE1904" s="27"/>
      <c r="AF1904" s="27"/>
      <c r="AG1904" s="27"/>
      <c r="AH1904" s="27"/>
      <c r="AI1904" s="27"/>
      <c r="AJ1904" s="27"/>
      <c r="AK1904" s="27"/>
      <c r="AL1904" s="27"/>
      <c r="AM1904" s="27"/>
      <c r="BG1904" s="1" t="s">
        <v>400</v>
      </c>
      <c r="BH1904" s="1">
        <v>106</v>
      </c>
      <c r="BI1904" s="1" t="str">
        <f>"ITEM"&amp;BH1904&amp; BG1904 &amp;"="&amp; IF(TRIM($J1904)="","",$J1904)</f>
        <v>ITEM106#KBN4_9=</v>
      </c>
    </row>
    <row r="1905" spans="1:61" ht="9.75" hidden="1" customHeight="1">
      <c r="A1905" s="123"/>
      <c r="B1905" s="124"/>
      <c r="C1905" s="124"/>
      <c r="D1905" s="124"/>
      <c r="E1905" s="124"/>
      <c r="F1905" s="124"/>
      <c r="G1905" s="124"/>
      <c r="H1905" s="124"/>
      <c r="I1905" s="125"/>
      <c r="J1905" s="27"/>
      <c r="K1905" s="27"/>
      <c r="L1905" s="27"/>
      <c r="M1905" s="27"/>
      <c r="N1905" s="27"/>
      <c r="O1905" s="27"/>
      <c r="P1905" s="27"/>
      <c r="Q1905" s="27"/>
      <c r="R1905" s="27"/>
      <c r="S1905" s="27"/>
      <c r="T1905" s="27"/>
      <c r="U1905" s="27"/>
      <c r="V1905" s="27"/>
      <c r="W1905" s="27"/>
      <c r="X1905" s="27"/>
      <c r="Y1905" s="27"/>
      <c r="Z1905" s="27"/>
      <c r="AA1905" s="27"/>
      <c r="AB1905" s="27"/>
      <c r="AC1905" s="27"/>
      <c r="AD1905" s="27"/>
      <c r="AE1905" s="27"/>
      <c r="AF1905" s="27"/>
      <c r="AG1905" s="27"/>
      <c r="AH1905" s="27"/>
      <c r="AI1905" s="27"/>
      <c r="AJ1905" s="27"/>
      <c r="AK1905" s="27"/>
      <c r="AL1905" s="27"/>
      <c r="AM1905" s="27"/>
    </row>
    <row r="1906" spans="1:61" ht="9.75" hidden="1" customHeight="1">
      <c r="A1906" s="120" t="s">
        <v>380</v>
      </c>
      <c r="B1906" s="121"/>
      <c r="C1906" s="121"/>
      <c r="D1906" s="121"/>
      <c r="E1906" s="121"/>
      <c r="F1906" s="121"/>
      <c r="G1906" s="121"/>
      <c r="H1906" s="121"/>
      <c r="I1906" s="122"/>
      <c r="J1906" s="158"/>
      <c r="K1906" s="154"/>
      <c r="L1906" s="154"/>
      <c r="M1906" s="154"/>
      <c r="N1906" s="154"/>
      <c r="O1906" s="154"/>
      <c r="P1906" s="154"/>
      <c r="Q1906" s="154"/>
      <c r="R1906" s="154"/>
      <c r="S1906" s="154"/>
      <c r="T1906" s="154"/>
      <c r="U1906" s="154"/>
      <c r="V1906" s="154" t="s">
        <v>36</v>
      </c>
      <c r="W1906" s="154"/>
      <c r="X1906" s="154"/>
      <c r="Y1906" s="154"/>
      <c r="Z1906" s="154"/>
      <c r="AA1906" s="154"/>
      <c r="AB1906" s="154"/>
      <c r="AC1906" s="154"/>
      <c r="AD1906" s="154"/>
      <c r="AE1906" s="154"/>
      <c r="AF1906" s="154"/>
      <c r="AG1906" s="154"/>
      <c r="AH1906" s="154"/>
      <c r="AI1906" s="154"/>
      <c r="AJ1906" s="154"/>
      <c r="AK1906" s="154"/>
      <c r="AL1906" s="154"/>
      <c r="AM1906" s="155"/>
      <c r="BE1906" s="1" t="str">
        <f ca="1">MID(CELL("address",$CB$2),2,2)</f>
        <v>CB</v>
      </c>
      <c r="BF1906" s="1" t="str">
        <f>IF(TRIM($K1908)="","",IF(ISERROR(MATCH($K1908,$CB$3:$CB$7,0)),"INPUT_ERROR",MATCH($K1908,$CB$3:$CB$7,0)))</f>
        <v/>
      </c>
      <c r="BG1906" s="1" t="s">
        <v>400</v>
      </c>
      <c r="BH1906" s="1">
        <v>107</v>
      </c>
      <c r="BI1906" s="1" t="str">
        <f>"ITEM"&amp; BH1906&amp; BG1906 &amp;"="&amp; $BF1906</f>
        <v>ITEM107#KBN4_9=</v>
      </c>
    </row>
    <row r="1907" spans="1:61" ht="9.75" hidden="1" customHeight="1">
      <c r="A1907" s="141"/>
      <c r="B1907" s="142"/>
      <c r="C1907" s="142"/>
      <c r="D1907" s="142"/>
      <c r="E1907" s="142"/>
      <c r="F1907" s="142"/>
      <c r="G1907" s="142"/>
      <c r="H1907" s="142"/>
      <c r="I1907" s="143"/>
      <c r="J1907" s="189"/>
      <c r="K1907" s="82"/>
      <c r="L1907" s="82"/>
      <c r="M1907" s="82"/>
      <c r="N1907" s="82"/>
      <c r="O1907" s="82"/>
      <c r="P1907" s="82"/>
      <c r="Q1907" s="82"/>
      <c r="R1907" s="82"/>
      <c r="S1907" s="82"/>
      <c r="T1907" s="82"/>
      <c r="U1907" s="82"/>
      <c r="V1907" s="82" t="s">
        <v>163</v>
      </c>
      <c r="W1907" s="82"/>
      <c r="X1907" s="82"/>
      <c r="Y1907" s="82"/>
      <c r="Z1907" s="82"/>
      <c r="AA1907" s="82"/>
      <c r="AB1907" s="82"/>
      <c r="AC1907" s="82"/>
      <c r="AD1907" s="82"/>
      <c r="AE1907" s="82"/>
      <c r="AF1907" s="82"/>
      <c r="AG1907" s="82"/>
      <c r="AH1907" s="82"/>
      <c r="AI1907" s="82"/>
      <c r="AJ1907" s="82"/>
      <c r="AK1907" s="82"/>
      <c r="AL1907" s="82"/>
      <c r="AM1907" s="138"/>
      <c r="BH1907" s="1" t="s">
        <v>28</v>
      </c>
    </row>
    <row r="1908" spans="1:61" ht="9.75" hidden="1" customHeight="1">
      <c r="A1908" s="141"/>
      <c r="B1908" s="142"/>
      <c r="C1908" s="142"/>
      <c r="D1908" s="142"/>
      <c r="E1908" s="142"/>
      <c r="F1908" s="142"/>
      <c r="G1908" s="142"/>
      <c r="H1908" s="142"/>
      <c r="I1908" s="143"/>
      <c r="J1908" s="144" t="s">
        <v>37</v>
      </c>
      <c r="K1908" s="145"/>
      <c r="L1908" s="145"/>
      <c r="M1908" s="145"/>
      <c r="N1908" s="145"/>
      <c r="O1908" s="145"/>
      <c r="P1908" s="145"/>
      <c r="Q1908" s="145"/>
      <c r="R1908" s="145"/>
      <c r="S1908" s="145"/>
      <c r="T1908" s="82" t="s">
        <v>38</v>
      </c>
      <c r="U1908" s="82"/>
      <c r="V1908" s="82" t="s">
        <v>253</v>
      </c>
      <c r="W1908" s="82"/>
      <c r="X1908" s="82"/>
      <c r="Y1908" s="82"/>
      <c r="Z1908" s="82"/>
      <c r="AA1908" s="82"/>
      <c r="AB1908" s="82"/>
      <c r="AC1908" s="82"/>
      <c r="AD1908" s="82"/>
      <c r="AE1908" s="82"/>
      <c r="AF1908" s="82"/>
      <c r="AG1908" s="82"/>
      <c r="AH1908" s="82"/>
      <c r="AI1908" s="82"/>
      <c r="AJ1908" s="82"/>
      <c r="AK1908" s="82"/>
      <c r="AL1908" s="82"/>
      <c r="AM1908" s="138"/>
      <c r="BH1908" s="1" t="s">
        <v>28</v>
      </c>
    </row>
    <row r="1909" spans="1:61" ht="9.75" hidden="1" customHeight="1">
      <c r="A1909" s="141"/>
      <c r="B1909" s="142"/>
      <c r="C1909" s="142"/>
      <c r="D1909" s="142"/>
      <c r="E1909" s="142"/>
      <c r="F1909" s="142"/>
      <c r="G1909" s="142"/>
      <c r="H1909" s="142"/>
      <c r="I1909" s="143"/>
      <c r="J1909" s="144"/>
      <c r="K1909" s="145"/>
      <c r="L1909" s="145"/>
      <c r="M1909" s="145"/>
      <c r="N1909" s="145"/>
      <c r="O1909" s="145"/>
      <c r="P1909" s="145"/>
      <c r="Q1909" s="145"/>
      <c r="R1909" s="145"/>
      <c r="S1909" s="145"/>
      <c r="T1909" s="82"/>
      <c r="U1909" s="82"/>
      <c r="V1909" s="82" t="s">
        <v>327</v>
      </c>
      <c r="W1909" s="82"/>
      <c r="X1909" s="82"/>
      <c r="Y1909" s="82"/>
      <c r="Z1909" s="82"/>
      <c r="AA1909" s="82"/>
      <c r="AB1909" s="82"/>
      <c r="AC1909" s="82"/>
      <c r="AD1909" s="82"/>
      <c r="AE1909" s="82"/>
      <c r="AF1909" s="82"/>
      <c r="AG1909" s="82"/>
      <c r="AH1909" s="82"/>
      <c r="AI1909" s="82"/>
      <c r="AJ1909" s="82"/>
      <c r="AK1909" s="82"/>
      <c r="AL1909" s="82"/>
      <c r="AM1909" s="138"/>
      <c r="BH1909" s="1" t="s">
        <v>28</v>
      </c>
    </row>
    <row r="1910" spans="1:61" ht="9.75" hidden="1" customHeight="1">
      <c r="A1910" s="141"/>
      <c r="B1910" s="142"/>
      <c r="C1910" s="142"/>
      <c r="D1910" s="142"/>
      <c r="E1910" s="142"/>
      <c r="F1910" s="142"/>
      <c r="G1910" s="142"/>
      <c r="H1910" s="142"/>
      <c r="I1910" s="143"/>
      <c r="J1910" s="189"/>
      <c r="K1910" s="82"/>
      <c r="L1910" s="82"/>
      <c r="M1910" s="82"/>
      <c r="N1910" s="82"/>
      <c r="O1910" s="82"/>
      <c r="P1910" s="82"/>
      <c r="Q1910" s="82"/>
      <c r="R1910" s="82"/>
      <c r="S1910" s="82"/>
      <c r="T1910" s="82"/>
      <c r="U1910" s="82"/>
      <c r="V1910" s="82" t="s">
        <v>166</v>
      </c>
      <c r="W1910" s="82"/>
      <c r="X1910" s="82"/>
      <c r="Y1910" s="82"/>
      <c r="Z1910" s="82"/>
      <c r="AA1910" s="82"/>
      <c r="AB1910" s="82"/>
      <c r="AC1910" s="82"/>
      <c r="AD1910" s="82"/>
      <c r="AE1910" s="82"/>
      <c r="AF1910" s="82"/>
      <c r="AG1910" s="82"/>
      <c r="AH1910" s="82"/>
      <c r="AI1910" s="82"/>
      <c r="AJ1910" s="82"/>
      <c r="AK1910" s="82"/>
      <c r="AL1910" s="82"/>
      <c r="AM1910" s="138"/>
      <c r="BH1910" s="1" t="s">
        <v>28</v>
      </c>
    </row>
    <row r="1911" spans="1:61" ht="9.75" hidden="1" customHeight="1">
      <c r="A1911" s="141"/>
      <c r="B1911" s="142"/>
      <c r="C1911" s="142"/>
      <c r="D1911" s="142"/>
      <c r="E1911" s="142"/>
      <c r="F1911" s="142"/>
      <c r="G1911" s="142"/>
      <c r="H1911" s="142"/>
      <c r="I1911" s="143"/>
      <c r="J1911" s="157"/>
      <c r="K1911" s="98"/>
      <c r="L1911" s="98"/>
      <c r="M1911" s="98"/>
      <c r="N1911" s="98"/>
      <c r="O1911" s="98"/>
      <c r="P1911" s="98"/>
      <c r="Q1911" s="98"/>
      <c r="R1911" s="98"/>
      <c r="S1911" s="98"/>
      <c r="T1911" s="98"/>
      <c r="U1911" s="98"/>
      <c r="V1911" s="98" t="s">
        <v>256</v>
      </c>
      <c r="W1911" s="98"/>
      <c r="X1911" s="98"/>
      <c r="Y1911" s="98"/>
      <c r="Z1911" s="98"/>
      <c r="AA1911" s="98"/>
      <c r="AB1911" s="98"/>
      <c r="AC1911" s="98"/>
      <c r="AD1911" s="98"/>
      <c r="AE1911" s="98"/>
      <c r="AF1911" s="98"/>
      <c r="AG1911" s="98"/>
      <c r="AH1911" s="98"/>
      <c r="AI1911" s="98"/>
      <c r="AJ1911" s="98"/>
      <c r="AK1911" s="98"/>
      <c r="AL1911" s="98"/>
      <c r="AM1911" s="156"/>
      <c r="BH1911" s="1" t="s">
        <v>28</v>
      </c>
    </row>
    <row r="1912" spans="1:61" ht="9.75" hidden="1" customHeight="1">
      <c r="A1912" s="120" t="s">
        <v>381</v>
      </c>
      <c r="B1912" s="121"/>
      <c r="C1912" s="121"/>
      <c r="D1912" s="121"/>
      <c r="E1912" s="121"/>
      <c r="F1912" s="121"/>
      <c r="G1912" s="121"/>
      <c r="H1912" s="121"/>
      <c r="I1912" s="122"/>
      <c r="J1912" s="136"/>
      <c r="K1912" s="126"/>
      <c r="L1912" s="126"/>
      <c r="M1912" s="126"/>
      <c r="N1912" s="126"/>
      <c r="O1912" s="126"/>
      <c r="P1912" s="126"/>
      <c r="Q1912" s="126"/>
      <c r="R1912" s="126"/>
      <c r="S1912" s="126"/>
      <c r="T1912" s="126"/>
      <c r="U1912" s="126"/>
      <c r="V1912" s="126"/>
      <c r="W1912" s="126"/>
      <c r="X1912" s="126"/>
      <c r="Y1912" s="126"/>
      <c r="Z1912" s="126"/>
      <c r="AA1912" s="126"/>
      <c r="AB1912" s="126"/>
      <c r="AC1912" s="126"/>
      <c r="AD1912" s="126"/>
      <c r="AE1912" s="126"/>
      <c r="AF1912" s="126"/>
      <c r="AG1912" s="126"/>
      <c r="AH1912" s="126"/>
      <c r="AI1912" s="126"/>
      <c r="AJ1912" s="126"/>
      <c r="AK1912" s="126"/>
      <c r="AL1912" s="126"/>
      <c r="AM1912" s="127"/>
      <c r="BG1912" s="1" t="s">
        <v>400</v>
      </c>
      <c r="BH1912" s="1">
        <v>108</v>
      </c>
      <c r="BI1912" s="1" t="str">
        <f>"ITEM"&amp;BH1912&amp; BG1912 &amp;"="&amp; IF(TRIM($J1912)="","",$J1912)</f>
        <v>ITEM108#KBN4_9=</v>
      </c>
    </row>
    <row r="1913" spans="1:61" ht="9.75" hidden="1" customHeight="1">
      <c r="A1913" s="141"/>
      <c r="B1913" s="142"/>
      <c r="C1913" s="142"/>
      <c r="D1913" s="142"/>
      <c r="E1913" s="142"/>
      <c r="F1913" s="142"/>
      <c r="G1913" s="142"/>
      <c r="H1913" s="142"/>
      <c r="I1913" s="143"/>
      <c r="J1913" s="150"/>
      <c r="K1913" s="151"/>
      <c r="L1913" s="151"/>
      <c r="M1913" s="151"/>
      <c r="N1913" s="151"/>
      <c r="O1913" s="151"/>
      <c r="P1913" s="151"/>
      <c r="Q1913" s="151"/>
      <c r="R1913" s="151"/>
      <c r="S1913" s="151"/>
      <c r="T1913" s="151"/>
      <c r="U1913" s="151"/>
      <c r="V1913" s="151"/>
      <c r="W1913" s="151"/>
      <c r="X1913" s="151"/>
      <c r="Y1913" s="151"/>
      <c r="Z1913" s="151"/>
      <c r="AA1913" s="151"/>
      <c r="AB1913" s="151"/>
      <c r="AC1913" s="151"/>
      <c r="AD1913" s="151"/>
      <c r="AE1913" s="151"/>
      <c r="AF1913" s="151"/>
      <c r="AG1913" s="151"/>
      <c r="AH1913" s="151"/>
      <c r="AI1913" s="151"/>
      <c r="AJ1913" s="151"/>
      <c r="AK1913" s="151"/>
      <c r="AL1913" s="151"/>
      <c r="AM1913" s="152"/>
    </row>
    <row r="1914" spans="1:61" ht="9.75" hidden="1" customHeight="1">
      <c r="A1914" s="123"/>
      <c r="B1914" s="124"/>
      <c r="C1914" s="124"/>
      <c r="D1914" s="124"/>
      <c r="E1914" s="124"/>
      <c r="F1914" s="124"/>
      <c r="G1914" s="124"/>
      <c r="H1914" s="124"/>
      <c r="I1914" s="125"/>
      <c r="J1914" s="150"/>
      <c r="K1914" s="151"/>
      <c r="L1914" s="151"/>
      <c r="M1914" s="151"/>
      <c r="N1914" s="151"/>
      <c r="O1914" s="151"/>
      <c r="P1914" s="151"/>
      <c r="Q1914" s="151"/>
      <c r="R1914" s="151"/>
      <c r="S1914" s="151"/>
      <c r="T1914" s="151"/>
      <c r="U1914" s="151"/>
      <c r="V1914" s="151"/>
      <c r="W1914" s="151"/>
      <c r="X1914" s="151"/>
      <c r="Y1914" s="151"/>
      <c r="Z1914" s="151"/>
      <c r="AA1914" s="151"/>
      <c r="AB1914" s="151"/>
      <c r="AC1914" s="151"/>
      <c r="AD1914" s="151"/>
      <c r="AE1914" s="151"/>
      <c r="AF1914" s="151"/>
      <c r="AG1914" s="151"/>
      <c r="AH1914" s="151"/>
      <c r="AI1914" s="151"/>
      <c r="AJ1914" s="151"/>
      <c r="AK1914" s="151"/>
      <c r="AL1914" s="151"/>
      <c r="AM1914" s="152"/>
    </row>
    <row r="1915" spans="1:61" ht="9.75" hidden="1" customHeight="1">
      <c r="A1915" s="120" t="s">
        <v>382</v>
      </c>
      <c r="B1915" s="121"/>
      <c r="C1915" s="121"/>
      <c r="D1915" s="121"/>
      <c r="E1915" s="121"/>
      <c r="F1915" s="121"/>
      <c r="G1915" s="121"/>
      <c r="H1915" s="121"/>
      <c r="I1915" s="121"/>
      <c r="J1915" s="216" t="s">
        <v>37</v>
      </c>
      <c r="K1915" s="217"/>
      <c r="L1915" s="154" t="s">
        <v>54</v>
      </c>
      <c r="M1915" s="154"/>
      <c r="N1915" s="154"/>
      <c r="O1915" s="154"/>
      <c r="P1915" s="154"/>
      <c r="Q1915" s="154"/>
      <c r="R1915" s="154"/>
      <c r="S1915" s="154"/>
      <c r="T1915" s="154"/>
      <c r="U1915" s="154"/>
      <c r="V1915" s="154"/>
      <c r="W1915" s="154"/>
      <c r="X1915" s="221" t="s">
        <v>37</v>
      </c>
      <c r="Y1915" s="217"/>
      <c r="Z1915" s="154" t="s">
        <v>330</v>
      </c>
      <c r="AA1915" s="154"/>
      <c r="AB1915" s="154"/>
      <c r="AC1915" s="154"/>
      <c r="AD1915" s="154"/>
      <c r="AE1915" s="154"/>
      <c r="AF1915" s="154"/>
      <c r="AG1915" s="154"/>
      <c r="AH1915" s="154"/>
      <c r="AI1915" s="154"/>
      <c r="AJ1915" s="154"/>
      <c r="AK1915" s="154"/>
      <c r="AL1915" s="154"/>
      <c r="AM1915" s="155"/>
      <c r="BF1915" s="1" t="b">
        <f>IF($K1915="○",TRUE,IF($K1915="",FALSE,"INPUT_ERROR"))</f>
        <v>0</v>
      </c>
      <c r="BG1915" s="1" t="s">
        <v>400</v>
      </c>
      <c r="BH1915" s="1">
        <v>109</v>
      </c>
      <c r="BI1915" s="1" t="str">
        <f t="shared" ref="BI1915:BI1921" si="50">"ITEM"&amp; BH1915&amp; BG1915 &amp;"="&amp; $BF1915</f>
        <v>ITEM109#KBN4_9=FALSE</v>
      </c>
    </row>
    <row r="1916" spans="1:61" ht="9.75" hidden="1" customHeight="1">
      <c r="A1916" s="141"/>
      <c r="B1916" s="142"/>
      <c r="C1916" s="142"/>
      <c r="D1916" s="142"/>
      <c r="E1916" s="142"/>
      <c r="F1916" s="142"/>
      <c r="G1916" s="142"/>
      <c r="H1916" s="142"/>
      <c r="I1916" s="142"/>
      <c r="J1916" s="144"/>
      <c r="K1916" s="159"/>
      <c r="L1916" s="82"/>
      <c r="M1916" s="82"/>
      <c r="N1916" s="82"/>
      <c r="O1916" s="82"/>
      <c r="P1916" s="82"/>
      <c r="Q1916" s="82"/>
      <c r="R1916" s="82"/>
      <c r="S1916" s="82"/>
      <c r="T1916" s="82"/>
      <c r="U1916" s="82"/>
      <c r="V1916" s="82"/>
      <c r="W1916" s="82"/>
      <c r="X1916" s="160"/>
      <c r="Y1916" s="159"/>
      <c r="Z1916" s="82"/>
      <c r="AA1916" s="82"/>
      <c r="AB1916" s="82"/>
      <c r="AC1916" s="82"/>
      <c r="AD1916" s="82"/>
      <c r="AE1916" s="82"/>
      <c r="AF1916" s="82"/>
      <c r="AG1916" s="82"/>
      <c r="AH1916" s="82"/>
      <c r="AI1916" s="82"/>
      <c r="AJ1916" s="82"/>
      <c r="AK1916" s="82"/>
      <c r="AL1916" s="82"/>
      <c r="AM1916" s="138"/>
      <c r="BF1916" s="1" t="b">
        <f>IF($Y1915="○",TRUE,IF($Y1915="",FALSE,"INPUT_ERROR"))</f>
        <v>0</v>
      </c>
      <c r="BG1916" s="1" t="s">
        <v>400</v>
      </c>
      <c r="BH1916" s="1">
        <v>110</v>
      </c>
      <c r="BI1916" s="1" t="str">
        <f t="shared" si="50"/>
        <v>ITEM110#KBN4_9=FALSE</v>
      </c>
    </row>
    <row r="1917" spans="1:61" ht="9.75" hidden="1" customHeight="1">
      <c r="A1917" s="141"/>
      <c r="B1917" s="142"/>
      <c r="C1917" s="142"/>
      <c r="D1917" s="142"/>
      <c r="E1917" s="142"/>
      <c r="F1917" s="142"/>
      <c r="G1917" s="142"/>
      <c r="H1917" s="142"/>
      <c r="I1917" s="142"/>
      <c r="J1917" s="144" t="s">
        <v>37</v>
      </c>
      <c r="K1917" s="159"/>
      <c r="L1917" s="82" t="s">
        <v>331</v>
      </c>
      <c r="M1917" s="82"/>
      <c r="N1917" s="82"/>
      <c r="O1917" s="82"/>
      <c r="P1917" s="82"/>
      <c r="Q1917" s="82"/>
      <c r="R1917" s="82"/>
      <c r="S1917" s="82"/>
      <c r="T1917" s="82"/>
      <c r="U1917" s="82"/>
      <c r="V1917" s="82"/>
      <c r="W1917" s="82"/>
      <c r="X1917" s="160" t="s">
        <v>37</v>
      </c>
      <c r="Y1917" s="159"/>
      <c r="Z1917" s="82" t="s">
        <v>264</v>
      </c>
      <c r="AA1917" s="82"/>
      <c r="AB1917" s="82"/>
      <c r="AC1917" s="82"/>
      <c r="AD1917" s="82"/>
      <c r="AE1917" s="82"/>
      <c r="AF1917" s="82"/>
      <c r="AG1917" s="82"/>
      <c r="AH1917" s="82"/>
      <c r="AI1917" s="82"/>
      <c r="AJ1917" s="82"/>
      <c r="AK1917" s="82"/>
      <c r="AL1917" s="82"/>
      <c r="AM1917" s="138"/>
      <c r="BF1917" s="1" t="b">
        <f>IF($K1917="○",TRUE,IF($K1917="",FALSE,"INPUT_ERROR"))</f>
        <v>0</v>
      </c>
      <c r="BG1917" s="1" t="s">
        <v>400</v>
      </c>
      <c r="BH1917" s="1">
        <v>111</v>
      </c>
      <c r="BI1917" s="1" t="str">
        <f t="shared" si="50"/>
        <v>ITEM111#KBN4_9=FALSE</v>
      </c>
    </row>
    <row r="1918" spans="1:61" ht="9.75" hidden="1" customHeight="1">
      <c r="A1918" s="141"/>
      <c r="B1918" s="142"/>
      <c r="C1918" s="142"/>
      <c r="D1918" s="142"/>
      <c r="E1918" s="142"/>
      <c r="F1918" s="142"/>
      <c r="G1918" s="142"/>
      <c r="H1918" s="142"/>
      <c r="I1918" s="142"/>
      <c r="J1918" s="144"/>
      <c r="K1918" s="159"/>
      <c r="L1918" s="82"/>
      <c r="M1918" s="82"/>
      <c r="N1918" s="82"/>
      <c r="O1918" s="82"/>
      <c r="P1918" s="82"/>
      <c r="Q1918" s="82"/>
      <c r="R1918" s="82"/>
      <c r="S1918" s="82"/>
      <c r="T1918" s="82"/>
      <c r="U1918" s="82"/>
      <c r="V1918" s="82"/>
      <c r="W1918" s="82"/>
      <c r="X1918" s="160"/>
      <c r="Y1918" s="159"/>
      <c r="Z1918" s="82"/>
      <c r="AA1918" s="82"/>
      <c r="AB1918" s="82"/>
      <c r="AC1918" s="82"/>
      <c r="AD1918" s="82"/>
      <c r="AE1918" s="82"/>
      <c r="AF1918" s="82"/>
      <c r="AG1918" s="82"/>
      <c r="AH1918" s="82"/>
      <c r="AI1918" s="82"/>
      <c r="AJ1918" s="82"/>
      <c r="AK1918" s="82"/>
      <c r="AL1918" s="82"/>
      <c r="AM1918" s="138"/>
      <c r="BF1918" s="1" t="b">
        <f>IF($Y1917="○",TRUE,IF($Y1917="",FALSE,"INPUT_ERROR"))</f>
        <v>0</v>
      </c>
      <c r="BG1918" s="1" t="s">
        <v>400</v>
      </c>
      <c r="BH1918" s="1">
        <v>112</v>
      </c>
      <c r="BI1918" s="1" t="str">
        <f t="shared" si="50"/>
        <v>ITEM112#KBN4_9=FALSE</v>
      </c>
    </row>
    <row r="1919" spans="1:61" ht="9.75" hidden="1" customHeight="1">
      <c r="A1919" s="141"/>
      <c r="B1919" s="142"/>
      <c r="C1919" s="142"/>
      <c r="D1919" s="142"/>
      <c r="E1919" s="142"/>
      <c r="F1919" s="142"/>
      <c r="G1919" s="142"/>
      <c r="H1919" s="142"/>
      <c r="I1919" s="142"/>
      <c r="J1919" s="144" t="s">
        <v>37</v>
      </c>
      <c r="K1919" s="159"/>
      <c r="L1919" s="82" t="s">
        <v>214</v>
      </c>
      <c r="M1919" s="82"/>
      <c r="N1919" s="82"/>
      <c r="O1919" s="82"/>
      <c r="P1919" s="82"/>
      <c r="Q1919" s="82"/>
      <c r="R1919" s="82"/>
      <c r="S1919" s="82"/>
      <c r="T1919" s="82"/>
      <c r="U1919" s="82"/>
      <c r="V1919" s="82"/>
      <c r="W1919" s="82"/>
      <c r="X1919" s="160" t="s">
        <v>37</v>
      </c>
      <c r="Y1919" s="159"/>
      <c r="Z1919" s="82" t="s">
        <v>332</v>
      </c>
      <c r="AA1919" s="82"/>
      <c r="AB1919" s="82"/>
      <c r="AC1919" s="82"/>
      <c r="AD1919" s="82"/>
      <c r="AE1919" s="82"/>
      <c r="AF1919" s="82"/>
      <c r="AG1919" s="82"/>
      <c r="AH1919" s="82"/>
      <c r="AI1919" s="82"/>
      <c r="AJ1919" s="82"/>
      <c r="AK1919" s="82"/>
      <c r="AL1919" s="82"/>
      <c r="AM1919" s="138"/>
      <c r="BF1919" s="1" t="b">
        <f>IF($K1919="○",TRUE,IF($K1919="",FALSE,"INPUT_ERROR"))</f>
        <v>0</v>
      </c>
      <c r="BG1919" s="1" t="s">
        <v>400</v>
      </c>
      <c r="BH1919" s="1">
        <v>113</v>
      </c>
      <c r="BI1919" s="1" t="str">
        <f t="shared" si="50"/>
        <v>ITEM113#KBN4_9=FALSE</v>
      </c>
    </row>
    <row r="1920" spans="1:61" ht="9.75" hidden="1" customHeight="1">
      <c r="A1920" s="141"/>
      <c r="B1920" s="142"/>
      <c r="C1920" s="142"/>
      <c r="D1920" s="142"/>
      <c r="E1920" s="142"/>
      <c r="F1920" s="142"/>
      <c r="G1920" s="142"/>
      <c r="H1920" s="142"/>
      <c r="I1920" s="142"/>
      <c r="J1920" s="144"/>
      <c r="K1920" s="159"/>
      <c r="L1920" s="82"/>
      <c r="M1920" s="82"/>
      <c r="N1920" s="82"/>
      <c r="O1920" s="82"/>
      <c r="P1920" s="82"/>
      <c r="Q1920" s="82"/>
      <c r="R1920" s="82"/>
      <c r="S1920" s="82"/>
      <c r="T1920" s="82"/>
      <c r="U1920" s="82"/>
      <c r="V1920" s="82"/>
      <c r="W1920" s="82"/>
      <c r="X1920" s="160"/>
      <c r="Y1920" s="159"/>
      <c r="Z1920" s="82"/>
      <c r="AA1920" s="82"/>
      <c r="AB1920" s="82"/>
      <c r="AC1920" s="82"/>
      <c r="AD1920" s="82"/>
      <c r="AE1920" s="82"/>
      <c r="AF1920" s="82"/>
      <c r="AG1920" s="82"/>
      <c r="AH1920" s="82"/>
      <c r="AI1920" s="82"/>
      <c r="AJ1920" s="82"/>
      <c r="AK1920" s="82"/>
      <c r="AL1920" s="82"/>
      <c r="AM1920" s="138"/>
      <c r="BF1920" s="1" t="b">
        <f>IF($Y1919="○",TRUE,IF($Y1919="",FALSE,"INPUT_ERROR"))</f>
        <v>0</v>
      </c>
      <c r="BG1920" s="1" t="s">
        <v>400</v>
      </c>
      <c r="BH1920" s="1">
        <v>114</v>
      </c>
      <c r="BI1920" s="1" t="str">
        <f t="shared" si="50"/>
        <v>ITEM114#KBN4_9=FALSE</v>
      </c>
    </row>
    <row r="1921" spans="1:61" ht="9.75" hidden="1" customHeight="1">
      <c r="A1921" s="141"/>
      <c r="B1921" s="142"/>
      <c r="C1921" s="142"/>
      <c r="D1921" s="142"/>
      <c r="E1921" s="142"/>
      <c r="F1921" s="142"/>
      <c r="G1921" s="142"/>
      <c r="H1921" s="142"/>
      <c r="I1921" s="142"/>
      <c r="J1921" s="144" t="s">
        <v>37</v>
      </c>
      <c r="K1921" s="159"/>
      <c r="L1921" s="82" t="s">
        <v>59</v>
      </c>
      <c r="M1921" s="82"/>
      <c r="N1921" s="82"/>
      <c r="O1921" s="160" t="s">
        <v>60</v>
      </c>
      <c r="P1921" s="151"/>
      <c r="Q1921" s="151"/>
      <c r="R1921" s="151"/>
      <c r="S1921" s="151"/>
      <c r="T1921" s="151"/>
      <c r="U1921" s="151"/>
      <c r="V1921" s="151"/>
      <c r="W1921" s="151"/>
      <c r="X1921" s="151"/>
      <c r="Y1921" s="151"/>
      <c r="Z1921" s="151"/>
      <c r="AA1921" s="151"/>
      <c r="AB1921" s="151"/>
      <c r="AC1921" s="151"/>
      <c r="AD1921" s="151"/>
      <c r="AE1921" s="151"/>
      <c r="AF1921" s="151"/>
      <c r="AG1921" s="151"/>
      <c r="AH1921" s="151"/>
      <c r="AI1921" s="151"/>
      <c r="AJ1921" s="151"/>
      <c r="AK1921" s="151"/>
      <c r="AL1921" s="82" t="s">
        <v>198</v>
      </c>
      <c r="AM1921" s="138"/>
      <c r="BF1921" s="1" t="b">
        <f>IF($K1921="○",TRUE,IF($K1921="",FALSE,"INPUT_ERROR"))</f>
        <v>0</v>
      </c>
      <c r="BG1921" s="1" t="s">
        <v>400</v>
      </c>
      <c r="BH1921" s="1">
        <v>115</v>
      </c>
      <c r="BI1921" s="1" t="str">
        <f t="shared" si="50"/>
        <v>ITEM115#KBN4_9=FALSE</v>
      </c>
    </row>
    <row r="1922" spans="1:61" ht="9.75" hidden="1" customHeight="1">
      <c r="A1922" s="141"/>
      <c r="B1922" s="142"/>
      <c r="C1922" s="142"/>
      <c r="D1922" s="142"/>
      <c r="E1922" s="142"/>
      <c r="F1922" s="142"/>
      <c r="G1922" s="142"/>
      <c r="H1922" s="142"/>
      <c r="I1922" s="142"/>
      <c r="J1922" s="161"/>
      <c r="K1922" s="162"/>
      <c r="L1922" s="98"/>
      <c r="M1922" s="98"/>
      <c r="N1922" s="98"/>
      <c r="O1922" s="163"/>
      <c r="P1922" s="128"/>
      <c r="Q1922" s="128"/>
      <c r="R1922" s="128"/>
      <c r="S1922" s="128"/>
      <c r="T1922" s="128"/>
      <c r="U1922" s="128"/>
      <c r="V1922" s="128"/>
      <c r="W1922" s="128"/>
      <c r="X1922" s="128"/>
      <c r="Y1922" s="128"/>
      <c r="Z1922" s="128"/>
      <c r="AA1922" s="128"/>
      <c r="AB1922" s="128"/>
      <c r="AC1922" s="128"/>
      <c r="AD1922" s="128"/>
      <c r="AE1922" s="128"/>
      <c r="AF1922" s="128"/>
      <c r="AG1922" s="128"/>
      <c r="AH1922" s="128"/>
      <c r="AI1922" s="128"/>
      <c r="AJ1922" s="128"/>
      <c r="AK1922" s="128"/>
      <c r="AL1922" s="98"/>
      <c r="AM1922" s="156"/>
      <c r="BG1922" s="1" t="s">
        <v>400</v>
      </c>
      <c r="BH1922" s="1">
        <v>116</v>
      </c>
      <c r="BI1922" s="1" t="str">
        <f>"ITEM"&amp;BH1922&amp; BG1922 &amp;"="&amp;IF(TRIM($P1921)="","",$P1921)</f>
        <v>ITEM116#KBN4_9=</v>
      </c>
    </row>
    <row r="1923" spans="1:61" ht="9.75" hidden="1" customHeight="1">
      <c r="A1923" s="120" t="s">
        <v>333</v>
      </c>
      <c r="B1923" s="121"/>
      <c r="C1923" s="121"/>
      <c r="D1923" s="121"/>
      <c r="E1923" s="121"/>
      <c r="F1923" s="121"/>
      <c r="G1923" s="121"/>
      <c r="H1923" s="121"/>
      <c r="I1923" s="122"/>
      <c r="J1923" s="260"/>
      <c r="K1923" s="260"/>
      <c r="L1923" s="260"/>
      <c r="M1923" s="260"/>
      <c r="N1923" s="260"/>
      <c r="O1923" s="260"/>
      <c r="P1923" s="260"/>
      <c r="Q1923" s="260"/>
      <c r="R1923" s="260"/>
      <c r="S1923" s="260"/>
      <c r="T1923" s="260"/>
      <c r="U1923" s="260"/>
      <c r="V1923" s="260"/>
      <c r="W1923" s="260"/>
      <c r="X1923" s="260"/>
      <c r="Y1923" s="260"/>
      <c r="Z1923" s="260"/>
      <c r="AA1923" s="260"/>
      <c r="AB1923" s="260"/>
      <c r="AC1923" s="260"/>
      <c r="AD1923" s="260"/>
      <c r="AE1923" s="260"/>
      <c r="AF1923" s="260"/>
      <c r="AG1923" s="260"/>
      <c r="AH1923" s="260"/>
      <c r="AI1923" s="260"/>
      <c r="AJ1923" s="260"/>
      <c r="AK1923" s="260"/>
      <c r="AL1923" s="260"/>
      <c r="AM1923" s="260"/>
      <c r="BG1923" s="1" t="s">
        <v>400</v>
      </c>
      <c r="BH1923" s="1">
        <v>117</v>
      </c>
      <c r="BI1923" s="1" t="str">
        <f>"ITEM"&amp;BH1923&amp; BG1923 &amp;"="&amp; IF(TRIM($J1923)="","",$J1923)</f>
        <v>ITEM117#KBN4_9=</v>
      </c>
    </row>
    <row r="1924" spans="1:61" ht="9.75" hidden="1" customHeight="1">
      <c r="A1924" s="141"/>
      <c r="B1924" s="142"/>
      <c r="C1924" s="142"/>
      <c r="D1924" s="142"/>
      <c r="E1924" s="142"/>
      <c r="F1924" s="142"/>
      <c r="G1924" s="142"/>
      <c r="H1924" s="142"/>
      <c r="I1924" s="143"/>
      <c r="J1924" s="27"/>
      <c r="K1924" s="27"/>
      <c r="L1924" s="27"/>
      <c r="M1924" s="27"/>
      <c r="N1924" s="27"/>
      <c r="O1924" s="27"/>
      <c r="P1924" s="27"/>
      <c r="Q1924" s="27"/>
      <c r="R1924" s="27"/>
      <c r="S1924" s="27"/>
      <c r="T1924" s="27"/>
      <c r="U1924" s="27"/>
      <c r="V1924" s="27"/>
      <c r="W1924" s="27"/>
      <c r="X1924" s="27"/>
      <c r="Y1924" s="27"/>
      <c r="Z1924" s="27"/>
      <c r="AA1924" s="27"/>
      <c r="AB1924" s="27"/>
      <c r="AC1924" s="27"/>
      <c r="AD1924" s="27"/>
      <c r="AE1924" s="27"/>
      <c r="AF1924" s="27"/>
      <c r="AG1924" s="27"/>
      <c r="AH1924" s="27"/>
      <c r="AI1924" s="27"/>
      <c r="AJ1924" s="27"/>
      <c r="AK1924" s="27"/>
      <c r="AL1924" s="27"/>
      <c r="AM1924" s="27"/>
      <c r="BH1924" s="1" t="s">
        <v>28</v>
      </c>
    </row>
    <row r="1925" spans="1:61" ht="9.75" hidden="1" customHeight="1" thickBot="1">
      <c r="A1925" s="123"/>
      <c r="B1925" s="124"/>
      <c r="C1925" s="124"/>
      <c r="D1925" s="124"/>
      <c r="E1925" s="124"/>
      <c r="F1925" s="124"/>
      <c r="G1925" s="124"/>
      <c r="H1925" s="124"/>
      <c r="I1925" s="125"/>
      <c r="J1925" s="27"/>
      <c r="K1925" s="27"/>
      <c r="L1925" s="27"/>
      <c r="M1925" s="27"/>
      <c r="N1925" s="27"/>
      <c r="O1925" s="27"/>
      <c r="P1925" s="27"/>
      <c r="Q1925" s="27"/>
      <c r="R1925" s="27"/>
      <c r="S1925" s="27"/>
      <c r="T1925" s="27"/>
      <c r="U1925" s="27"/>
      <c r="V1925" s="27"/>
      <c r="W1925" s="27"/>
      <c r="X1925" s="27"/>
      <c r="Y1925" s="27"/>
      <c r="Z1925" s="27"/>
      <c r="AA1925" s="27"/>
      <c r="AB1925" s="27"/>
      <c r="AC1925" s="27"/>
      <c r="AD1925" s="27"/>
      <c r="AE1925" s="27"/>
      <c r="AF1925" s="27"/>
      <c r="AG1925" s="27"/>
      <c r="AH1925" s="27"/>
      <c r="AI1925" s="27"/>
      <c r="AJ1925" s="27"/>
      <c r="AK1925" s="27"/>
      <c r="AL1925" s="27"/>
      <c r="AM1925" s="27"/>
      <c r="BH1925" s="1" t="s">
        <v>28</v>
      </c>
    </row>
    <row r="1926" spans="1:61" ht="9.75" hidden="1" customHeight="1">
      <c r="A1926" s="164" t="s">
        <v>401</v>
      </c>
      <c r="B1926" s="165"/>
      <c r="C1926" s="165"/>
      <c r="D1926" s="165"/>
      <c r="E1926" s="165"/>
      <c r="F1926" s="165"/>
      <c r="G1926" s="165"/>
      <c r="H1926" s="165"/>
      <c r="I1926" s="166"/>
      <c r="J1926" s="268"/>
      <c r="K1926" s="269"/>
      <c r="L1926" s="269"/>
      <c r="M1926" s="269"/>
      <c r="N1926" s="269"/>
      <c r="O1926" s="269"/>
      <c r="P1926" s="269"/>
      <c r="Q1926" s="269"/>
      <c r="R1926" s="269"/>
      <c r="S1926" s="269"/>
      <c r="T1926" s="269"/>
      <c r="U1926" s="269"/>
      <c r="V1926" s="269"/>
      <c r="W1926" s="269"/>
      <c r="X1926" s="269"/>
      <c r="Y1926" s="269"/>
      <c r="Z1926" s="269"/>
      <c r="AA1926" s="269"/>
      <c r="AB1926" s="269"/>
      <c r="AC1926" s="269"/>
      <c r="AD1926" s="269"/>
      <c r="AE1926" s="269"/>
      <c r="AF1926" s="269"/>
      <c r="AG1926" s="269"/>
      <c r="AH1926" s="269"/>
      <c r="AI1926" s="269"/>
      <c r="AJ1926" s="269"/>
      <c r="AK1926" s="269"/>
      <c r="AL1926" s="269"/>
      <c r="AM1926" s="270"/>
      <c r="BG1926" s="1" t="s">
        <v>402</v>
      </c>
      <c r="BH1926" s="1">
        <v>103</v>
      </c>
      <c r="BI1926" s="1" t="str">
        <f>"ITEM"&amp;BH1926&amp; BG1926 &amp;"="&amp; IF(TRIM($J1926)="","",$J1926)</f>
        <v>ITEM103#KBN4_10=</v>
      </c>
    </row>
    <row r="1927" spans="1:61" ht="9.75" hidden="1" customHeight="1" thickBot="1">
      <c r="A1927" s="167"/>
      <c r="B1927" s="168"/>
      <c r="C1927" s="168"/>
      <c r="D1927" s="168"/>
      <c r="E1927" s="168"/>
      <c r="F1927" s="168"/>
      <c r="G1927" s="168"/>
      <c r="H1927" s="168"/>
      <c r="I1927" s="169"/>
      <c r="J1927" s="271"/>
      <c r="K1927" s="272"/>
      <c r="L1927" s="272"/>
      <c r="M1927" s="272"/>
      <c r="N1927" s="272"/>
      <c r="O1927" s="272"/>
      <c r="P1927" s="272"/>
      <c r="Q1927" s="272"/>
      <c r="R1927" s="272"/>
      <c r="S1927" s="272"/>
      <c r="T1927" s="272"/>
      <c r="U1927" s="272"/>
      <c r="V1927" s="272"/>
      <c r="W1927" s="272"/>
      <c r="X1927" s="272"/>
      <c r="Y1927" s="272"/>
      <c r="Z1927" s="272"/>
      <c r="AA1927" s="272"/>
      <c r="AB1927" s="272"/>
      <c r="AC1927" s="272"/>
      <c r="AD1927" s="272"/>
      <c r="AE1927" s="272"/>
      <c r="AF1927" s="272"/>
      <c r="AG1927" s="272"/>
      <c r="AH1927" s="272"/>
      <c r="AI1927" s="272"/>
      <c r="AJ1927" s="272"/>
      <c r="AK1927" s="272"/>
      <c r="AL1927" s="272"/>
      <c r="AM1927" s="273"/>
    </row>
    <row r="1928" spans="1:61" ht="9.75" hidden="1" customHeight="1">
      <c r="A1928" s="120" t="s">
        <v>323</v>
      </c>
      <c r="B1928" s="121"/>
      <c r="C1928" s="121"/>
      <c r="D1928" s="121"/>
      <c r="E1928" s="121"/>
      <c r="F1928" s="121"/>
      <c r="G1928" s="121"/>
      <c r="H1928" s="121"/>
      <c r="I1928" s="122"/>
      <c r="J1928" s="239"/>
      <c r="K1928" s="239"/>
      <c r="L1928" s="239"/>
      <c r="M1928" s="239"/>
      <c r="N1928" s="239"/>
      <c r="O1928" s="239"/>
      <c r="P1928" s="239"/>
      <c r="Q1928" s="239"/>
      <c r="R1928" s="239"/>
      <c r="S1928" s="239"/>
      <c r="T1928" s="239"/>
      <c r="U1928" s="239"/>
      <c r="V1928" s="239"/>
      <c r="W1928" s="239"/>
      <c r="X1928" s="239"/>
      <c r="Y1928" s="239"/>
      <c r="Z1928" s="239"/>
      <c r="AA1928" s="239"/>
      <c r="AB1928" s="239"/>
      <c r="AC1928" s="239"/>
      <c r="AD1928" s="239"/>
      <c r="AE1928" s="239"/>
      <c r="AF1928" s="239"/>
      <c r="AG1928" s="239"/>
      <c r="AH1928" s="239"/>
      <c r="AI1928" s="239"/>
      <c r="AJ1928" s="239"/>
      <c r="AK1928" s="239"/>
      <c r="AL1928" s="239"/>
      <c r="AM1928" s="239"/>
      <c r="BG1928" s="1" t="s">
        <v>402</v>
      </c>
      <c r="BH1928" s="1">
        <v>104</v>
      </c>
      <c r="BI1928" s="1" t="str">
        <f>"ITEM"&amp;BH1928&amp; BG1928 &amp;"="&amp; IF(TRIM($J1928)="","",$J1928)</f>
        <v>ITEM104#KBN4_10=</v>
      </c>
    </row>
    <row r="1929" spans="1:61" ht="9.75" hidden="1" customHeight="1">
      <c r="A1929" s="123"/>
      <c r="B1929" s="124"/>
      <c r="C1929" s="124"/>
      <c r="D1929" s="124"/>
      <c r="E1929" s="124"/>
      <c r="F1929" s="124"/>
      <c r="G1929" s="124"/>
      <c r="H1929" s="124"/>
      <c r="I1929" s="125"/>
      <c r="J1929" s="27"/>
      <c r="K1929" s="27"/>
      <c r="L1929" s="27"/>
      <c r="M1929" s="27"/>
      <c r="N1929" s="27"/>
      <c r="O1929" s="27"/>
      <c r="P1929" s="27"/>
      <c r="Q1929" s="27"/>
      <c r="R1929" s="27"/>
      <c r="S1929" s="27"/>
      <c r="T1929" s="27"/>
      <c r="U1929" s="27"/>
      <c r="V1929" s="27"/>
      <c r="W1929" s="27"/>
      <c r="X1929" s="27"/>
      <c r="Y1929" s="27"/>
      <c r="Z1929" s="27"/>
      <c r="AA1929" s="27"/>
      <c r="AB1929" s="27"/>
      <c r="AC1929" s="27"/>
      <c r="AD1929" s="27"/>
      <c r="AE1929" s="27"/>
      <c r="AF1929" s="27"/>
      <c r="AG1929" s="27"/>
      <c r="AH1929" s="27"/>
      <c r="AI1929" s="27"/>
      <c r="AJ1929" s="27"/>
      <c r="AK1929" s="27"/>
      <c r="AL1929" s="27"/>
      <c r="AM1929" s="27"/>
    </row>
    <row r="1930" spans="1:61" ht="9.75" hidden="1" customHeight="1">
      <c r="A1930" s="120" t="s">
        <v>378</v>
      </c>
      <c r="B1930" s="121"/>
      <c r="C1930" s="121"/>
      <c r="D1930" s="121"/>
      <c r="E1930" s="121"/>
      <c r="F1930" s="121"/>
      <c r="G1930" s="121"/>
      <c r="H1930" s="121"/>
      <c r="I1930" s="122"/>
      <c r="J1930" s="136"/>
      <c r="K1930" s="126"/>
      <c r="L1930" s="126"/>
      <c r="M1930" s="126"/>
      <c r="N1930" s="126"/>
      <c r="O1930" s="126"/>
      <c r="P1930" s="126"/>
      <c r="Q1930" s="126"/>
      <c r="R1930" s="126"/>
      <c r="S1930" s="126"/>
      <c r="T1930" s="126"/>
      <c r="U1930" s="126"/>
      <c r="V1930" s="126"/>
      <c r="W1930" s="126"/>
      <c r="X1930" s="126"/>
      <c r="Y1930" s="126"/>
      <c r="Z1930" s="126"/>
      <c r="AA1930" s="126"/>
      <c r="AB1930" s="126"/>
      <c r="AC1930" s="126"/>
      <c r="AD1930" s="126"/>
      <c r="AE1930" s="126"/>
      <c r="AF1930" s="126"/>
      <c r="AG1930" s="126"/>
      <c r="AH1930" s="126"/>
      <c r="AI1930" s="126"/>
      <c r="AJ1930" s="126"/>
      <c r="AK1930" s="126"/>
      <c r="AL1930" s="126"/>
      <c r="AM1930" s="127"/>
      <c r="BG1930" s="1" t="s">
        <v>402</v>
      </c>
      <c r="BH1930" s="1">
        <v>105</v>
      </c>
      <c r="BI1930" s="1" t="str">
        <f>"ITEM"&amp;BH1930&amp; BG1930 &amp;"="&amp; IF(TRIM($J1930)="","",$J1930)</f>
        <v>ITEM105#KBN4_10=</v>
      </c>
    </row>
    <row r="1931" spans="1:61" ht="9.75" hidden="1" customHeight="1">
      <c r="A1931" s="141"/>
      <c r="B1931" s="142"/>
      <c r="C1931" s="142"/>
      <c r="D1931" s="142"/>
      <c r="E1931" s="142"/>
      <c r="F1931" s="142"/>
      <c r="G1931" s="142"/>
      <c r="H1931" s="142"/>
      <c r="I1931" s="143"/>
      <c r="J1931" s="150"/>
      <c r="K1931" s="151"/>
      <c r="L1931" s="151"/>
      <c r="M1931" s="151"/>
      <c r="N1931" s="151"/>
      <c r="O1931" s="151"/>
      <c r="P1931" s="151"/>
      <c r="Q1931" s="151"/>
      <c r="R1931" s="151"/>
      <c r="S1931" s="151"/>
      <c r="T1931" s="151"/>
      <c r="U1931" s="151"/>
      <c r="V1931" s="151"/>
      <c r="W1931" s="151"/>
      <c r="X1931" s="151"/>
      <c r="Y1931" s="151"/>
      <c r="Z1931" s="151"/>
      <c r="AA1931" s="151"/>
      <c r="AB1931" s="151"/>
      <c r="AC1931" s="151"/>
      <c r="AD1931" s="151"/>
      <c r="AE1931" s="151"/>
      <c r="AF1931" s="151"/>
      <c r="AG1931" s="151"/>
      <c r="AH1931" s="151"/>
      <c r="AI1931" s="151"/>
      <c r="AJ1931" s="151"/>
      <c r="AK1931" s="151"/>
      <c r="AL1931" s="151"/>
      <c r="AM1931" s="152"/>
      <c r="BH1931" s="1" t="s">
        <v>28</v>
      </c>
    </row>
    <row r="1932" spans="1:61" ht="9.75" hidden="1" customHeight="1">
      <c r="A1932" s="123"/>
      <c r="B1932" s="124"/>
      <c r="C1932" s="124"/>
      <c r="D1932" s="124"/>
      <c r="E1932" s="124"/>
      <c r="F1932" s="124"/>
      <c r="G1932" s="124"/>
      <c r="H1932" s="124"/>
      <c r="I1932" s="125"/>
      <c r="J1932" s="137"/>
      <c r="K1932" s="128"/>
      <c r="L1932" s="128"/>
      <c r="M1932" s="128"/>
      <c r="N1932" s="128"/>
      <c r="O1932" s="128"/>
      <c r="P1932" s="128"/>
      <c r="Q1932" s="128"/>
      <c r="R1932" s="128"/>
      <c r="S1932" s="128"/>
      <c r="T1932" s="128"/>
      <c r="U1932" s="128"/>
      <c r="V1932" s="128"/>
      <c r="W1932" s="128"/>
      <c r="X1932" s="128"/>
      <c r="Y1932" s="128"/>
      <c r="Z1932" s="128"/>
      <c r="AA1932" s="128"/>
      <c r="AB1932" s="128"/>
      <c r="AC1932" s="128"/>
      <c r="AD1932" s="128"/>
      <c r="AE1932" s="128"/>
      <c r="AF1932" s="128"/>
      <c r="AG1932" s="128"/>
      <c r="AH1932" s="128"/>
      <c r="AI1932" s="128"/>
      <c r="AJ1932" s="128"/>
      <c r="AK1932" s="128"/>
      <c r="AL1932" s="128"/>
      <c r="AM1932" s="129"/>
      <c r="BH1932" s="1" t="s">
        <v>28</v>
      </c>
    </row>
    <row r="1933" spans="1:61" ht="9.75" hidden="1" customHeight="1">
      <c r="A1933" s="120" t="s">
        <v>379</v>
      </c>
      <c r="B1933" s="121"/>
      <c r="C1933" s="121"/>
      <c r="D1933" s="121"/>
      <c r="E1933" s="121"/>
      <c r="F1933" s="121"/>
      <c r="G1933" s="121"/>
      <c r="H1933" s="121"/>
      <c r="I1933" s="122"/>
      <c r="J1933" s="27"/>
      <c r="K1933" s="27"/>
      <c r="L1933" s="27"/>
      <c r="M1933" s="27"/>
      <c r="N1933" s="27"/>
      <c r="O1933" s="27"/>
      <c r="P1933" s="27"/>
      <c r="Q1933" s="27"/>
      <c r="R1933" s="27"/>
      <c r="S1933" s="27"/>
      <c r="T1933" s="27"/>
      <c r="U1933" s="27"/>
      <c r="V1933" s="27"/>
      <c r="W1933" s="27"/>
      <c r="X1933" s="27"/>
      <c r="Y1933" s="27"/>
      <c r="Z1933" s="27"/>
      <c r="AA1933" s="27"/>
      <c r="AB1933" s="27"/>
      <c r="AC1933" s="27"/>
      <c r="AD1933" s="27"/>
      <c r="AE1933" s="27"/>
      <c r="AF1933" s="27"/>
      <c r="AG1933" s="27"/>
      <c r="AH1933" s="27"/>
      <c r="AI1933" s="27"/>
      <c r="AJ1933" s="27"/>
      <c r="AK1933" s="27"/>
      <c r="AL1933" s="27"/>
      <c r="AM1933" s="27"/>
      <c r="BG1933" s="1" t="s">
        <v>402</v>
      </c>
      <c r="BH1933" s="1">
        <v>106</v>
      </c>
      <c r="BI1933" s="1" t="str">
        <f>"ITEM"&amp;BH1933&amp; BG1933 &amp;"="&amp; IF(TRIM($J1933)="","",$J1933)</f>
        <v>ITEM106#KBN4_10=</v>
      </c>
    </row>
    <row r="1934" spans="1:61" ht="9.75" hidden="1" customHeight="1">
      <c r="A1934" s="123"/>
      <c r="B1934" s="124"/>
      <c r="C1934" s="124"/>
      <c r="D1934" s="124"/>
      <c r="E1934" s="124"/>
      <c r="F1934" s="124"/>
      <c r="G1934" s="124"/>
      <c r="H1934" s="124"/>
      <c r="I1934" s="125"/>
      <c r="J1934" s="27"/>
      <c r="K1934" s="27"/>
      <c r="L1934" s="27"/>
      <c r="M1934" s="27"/>
      <c r="N1934" s="27"/>
      <c r="O1934" s="27"/>
      <c r="P1934" s="27"/>
      <c r="Q1934" s="27"/>
      <c r="R1934" s="27"/>
      <c r="S1934" s="27"/>
      <c r="T1934" s="27"/>
      <c r="U1934" s="27"/>
      <c r="V1934" s="27"/>
      <c r="W1934" s="27"/>
      <c r="X1934" s="27"/>
      <c r="Y1934" s="27"/>
      <c r="Z1934" s="27"/>
      <c r="AA1934" s="27"/>
      <c r="AB1934" s="27"/>
      <c r="AC1934" s="27"/>
      <c r="AD1934" s="27"/>
      <c r="AE1934" s="27"/>
      <c r="AF1934" s="27"/>
      <c r="AG1934" s="27"/>
      <c r="AH1934" s="27"/>
      <c r="AI1934" s="27"/>
      <c r="AJ1934" s="27"/>
      <c r="AK1934" s="27"/>
      <c r="AL1934" s="27"/>
      <c r="AM1934" s="27"/>
    </row>
    <row r="1935" spans="1:61" ht="9.75" hidden="1" customHeight="1">
      <c r="A1935" s="120" t="s">
        <v>380</v>
      </c>
      <c r="B1935" s="121"/>
      <c r="C1935" s="121"/>
      <c r="D1935" s="121"/>
      <c r="E1935" s="121"/>
      <c r="F1935" s="121"/>
      <c r="G1935" s="121"/>
      <c r="H1935" s="121"/>
      <c r="I1935" s="122"/>
      <c r="J1935" s="158"/>
      <c r="K1935" s="154"/>
      <c r="L1935" s="154"/>
      <c r="M1935" s="154"/>
      <c r="N1935" s="154"/>
      <c r="O1935" s="154"/>
      <c r="P1935" s="154"/>
      <c r="Q1935" s="154"/>
      <c r="R1935" s="154"/>
      <c r="S1935" s="154"/>
      <c r="T1935" s="154"/>
      <c r="U1935" s="154"/>
      <c r="V1935" s="154" t="s">
        <v>36</v>
      </c>
      <c r="W1935" s="154"/>
      <c r="X1935" s="154"/>
      <c r="Y1935" s="154"/>
      <c r="Z1935" s="154"/>
      <c r="AA1935" s="154"/>
      <c r="AB1935" s="154"/>
      <c r="AC1935" s="154"/>
      <c r="AD1935" s="154"/>
      <c r="AE1935" s="154"/>
      <c r="AF1935" s="154"/>
      <c r="AG1935" s="154"/>
      <c r="AH1935" s="154"/>
      <c r="AI1935" s="154"/>
      <c r="AJ1935" s="154"/>
      <c r="AK1935" s="154"/>
      <c r="AL1935" s="154"/>
      <c r="AM1935" s="155"/>
      <c r="BE1935" s="1" t="str">
        <f ca="1">MID(CELL("address",$CB$2),2,2)</f>
        <v>CB</v>
      </c>
      <c r="BF1935" s="1" t="str">
        <f>IF(TRIM($K1937)="","",IF(ISERROR(MATCH($K1937,$CB$3:$CB$7,0)),"INPUT_ERROR",MATCH($K1937,$CB$3:$CB$7,0)))</f>
        <v/>
      </c>
      <c r="BG1935" s="1" t="s">
        <v>402</v>
      </c>
      <c r="BH1935" s="1">
        <v>107</v>
      </c>
      <c r="BI1935" s="1" t="str">
        <f>"ITEM"&amp; BH1935&amp; BG1935 &amp;"="&amp; $BF1935</f>
        <v>ITEM107#KBN4_10=</v>
      </c>
    </row>
    <row r="1936" spans="1:61" ht="9.75" hidden="1" customHeight="1">
      <c r="A1936" s="141"/>
      <c r="B1936" s="142"/>
      <c r="C1936" s="142"/>
      <c r="D1936" s="142"/>
      <c r="E1936" s="142"/>
      <c r="F1936" s="142"/>
      <c r="G1936" s="142"/>
      <c r="H1936" s="142"/>
      <c r="I1936" s="143"/>
      <c r="J1936" s="189"/>
      <c r="K1936" s="82"/>
      <c r="L1936" s="82"/>
      <c r="M1936" s="82"/>
      <c r="N1936" s="82"/>
      <c r="O1936" s="82"/>
      <c r="P1936" s="82"/>
      <c r="Q1936" s="82"/>
      <c r="R1936" s="82"/>
      <c r="S1936" s="82"/>
      <c r="T1936" s="82"/>
      <c r="U1936" s="82"/>
      <c r="V1936" s="82" t="s">
        <v>163</v>
      </c>
      <c r="W1936" s="82"/>
      <c r="X1936" s="82"/>
      <c r="Y1936" s="82"/>
      <c r="Z1936" s="82"/>
      <c r="AA1936" s="82"/>
      <c r="AB1936" s="82"/>
      <c r="AC1936" s="82"/>
      <c r="AD1936" s="82"/>
      <c r="AE1936" s="82"/>
      <c r="AF1936" s="82"/>
      <c r="AG1936" s="82"/>
      <c r="AH1936" s="82"/>
      <c r="AI1936" s="82"/>
      <c r="AJ1936" s="82"/>
      <c r="AK1936" s="82"/>
      <c r="AL1936" s="82"/>
      <c r="AM1936" s="138"/>
      <c r="BH1936" s="1" t="s">
        <v>28</v>
      </c>
    </row>
    <row r="1937" spans="1:61" ht="9.75" hidden="1" customHeight="1">
      <c r="A1937" s="141"/>
      <c r="B1937" s="142"/>
      <c r="C1937" s="142"/>
      <c r="D1937" s="142"/>
      <c r="E1937" s="142"/>
      <c r="F1937" s="142"/>
      <c r="G1937" s="142"/>
      <c r="H1937" s="142"/>
      <c r="I1937" s="143"/>
      <c r="J1937" s="144" t="s">
        <v>37</v>
      </c>
      <c r="K1937" s="145"/>
      <c r="L1937" s="145"/>
      <c r="M1937" s="145"/>
      <c r="N1937" s="145"/>
      <c r="O1937" s="145"/>
      <c r="P1937" s="145"/>
      <c r="Q1937" s="145"/>
      <c r="R1937" s="145"/>
      <c r="S1937" s="145"/>
      <c r="T1937" s="82" t="s">
        <v>38</v>
      </c>
      <c r="U1937" s="82"/>
      <c r="V1937" s="82" t="s">
        <v>253</v>
      </c>
      <c r="W1937" s="82"/>
      <c r="X1937" s="82"/>
      <c r="Y1937" s="82"/>
      <c r="Z1937" s="82"/>
      <c r="AA1937" s="82"/>
      <c r="AB1937" s="82"/>
      <c r="AC1937" s="82"/>
      <c r="AD1937" s="82"/>
      <c r="AE1937" s="82"/>
      <c r="AF1937" s="82"/>
      <c r="AG1937" s="82"/>
      <c r="AH1937" s="82"/>
      <c r="AI1937" s="82"/>
      <c r="AJ1937" s="82"/>
      <c r="AK1937" s="82"/>
      <c r="AL1937" s="82"/>
      <c r="AM1937" s="138"/>
      <c r="BH1937" s="1" t="s">
        <v>28</v>
      </c>
    </row>
    <row r="1938" spans="1:61" ht="9.75" hidden="1" customHeight="1">
      <c r="A1938" s="141"/>
      <c r="B1938" s="142"/>
      <c r="C1938" s="142"/>
      <c r="D1938" s="142"/>
      <c r="E1938" s="142"/>
      <c r="F1938" s="142"/>
      <c r="G1938" s="142"/>
      <c r="H1938" s="142"/>
      <c r="I1938" s="143"/>
      <c r="J1938" s="144"/>
      <c r="K1938" s="145"/>
      <c r="L1938" s="145"/>
      <c r="M1938" s="145"/>
      <c r="N1938" s="145"/>
      <c r="O1938" s="145"/>
      <c r="P1938" s="145"/>
      <c r="Q1938" s="145"/>
      <c r="R1938" s="145"/>
      <c r="S1938" s="145"/>
      <c r="T1938" s="82"/>
      <c r="U1938" s="82"/>
      <c r="V1938" s="82" t="s">
        <v>327</v>
      </c>
      <c r="W1938" s="82"/>
      <c r="X1938" s="82"/>
      <c r="Y1938" s="82"/>
      <c r="Z1938" s="82"/>
      <c r="AA1938" s="82"/>
      <c r="AB1938" s="82"/>
      <c r="AC1938" s="82"/>
      <c r="AD1938" s="82"/>
      <c r="AE1938" s="82"/>
      <c r="AF1938" s="82"/>
      <c r="AG1938" s="82"/>
      <c r="AH1938" s="82"/>
      <c r="AI1938" s="82"/>
      <c r="AJ1938" s="82"/>
      <c r="AK1938" s="82"/>
      <c r="AL1938" s="82"/>
      <c r="AM1938" s="138"/>
      <c r="BH1938" s="1" t="s">
        <v>28</v>
      </c>
    </row>
    <row r="1939" spans="1:61" ht="9.75" hidden="1" customHeight="1">
      <c r="A1939" s="141"/>
      <c r="B1939" s="142"/>
      <c r="C1939" s="142"/>
      <c r="D1939" s="142"/>
      <c r="E1939" s="142"/>
      <c r="F1939" s="142"/>
      <c r="G1939" s="142"/>
      <c r="H1939" s="142"/>
      <c r="I1939" s="143"/>
      <c r="J1939" s="189"/>
      <c r="K1939" s="82"/>
      <c r="L1939" s="82"/>
      <c r="M1939" s="82"/>
      <c r="N1939" s="82"/>
      <c r="O1939" s="82"/>
      <c r="P1939" s="82"/>
      <c r="Q1939" s="82"/>
      <c r="R1939" s="82"/>
      <c r="S1939" s="82"/>
      <c r="T1939" s="82"/>
      <c r="U1939" s="82"/>
      <c r="V1939" s="82" t="s">
        <v>166</v>
      </c>
      <c r="W1939" s="82"/>
      <c r="X1939" s="82"/>
      <c r="Y1939" s="82"/>
      <c r="Z1939" s="82"/>
      <c r="AA1939" s="82"/>
      <c r="AB1939" s="82"/>
      <c r="AC1939" s="82"/>
      <c r="AD1939" s="82"/>
      <c r="AE1939" s="82"/>
      <c r="AF1939" s="82"/>
      <c r="AG1939" s="82"/>
      <c r="AH1939" s="82"/>
      <c r="AI1939" s="82"/>
      <c r="AJ1939" s="82"/>
      <c r="AK1939" s="82"/>
      <c r="AL1939" s="82"/>
      <c r="AM1939" s="138"/>
      <c r="BH1939" s="1" t="s">
        <v>28</v>
      </c>
    </row>
    <row r="1940" spans="1:61" ht="9.75" hidden="1" customHeight="1">
      <c r="A1940" s="141"/>
      <c r="B1940" s="142"/>
      <c r="C1940" s="142"/>
      <c r="D1940" s="142"/>
      <c r="E1940" s="142"/>
      <c r="F1940" s="142"/>
      <c r="G1940" s="142"/>
      <c r="H1940" s="142"/>
      <c r="I1940" s="143"/>
      <c r="J1940" s="157"/>
      <c r="K1940" s="98"/>
      <c r="L1940" s="98"/>
      <c r="M1940" s="98"/>
      <c r="N1940" s="98"/>
      <c r="O1940" s="98"/>
      <c r="P1940" s="98"/>
      <c r="Q1940" s="98"/>
      <c r="R1940" s="98"/>
      <c r="S1940" s="98"/>
      <c r="T1940" s="98"/>
      <c r="U1940" s="98"/>
      <c r="V1940" s="98" t="s">
        <v>256</v>
      </c>
      <c r="W1940" s="98"/>
      <c r="X1940" s="98"/>
      <c r="Y1940" s="98"/>
      <c r="Z1940" s="98"/>
      <c r="AA1940" s="98"/>
      <c r="AB1940" s="98"/>
      <c r="AC1940" s="98"/>
      <c r="AD1940" s="98"/>
      <c r="AE1940" s="98"/>
      <c r="AF1940" s="98"/>
      <c r="AG1940" s="98"/>
      <c r="AH1940" s="98"/>
      <c r="AI1940" s="98"/>
      <c r="AJ1940" s="98"/>
      <c r="AK1940" s="98"/>
      <c r="AL1940" s="98"/>
      <c r="AM1940" s="156"/>
      <c r="BH1940" s="1" t="s">
        <v>28</v>
      </c>
    </row>
    <row r="1941" spans="1:61" ht="9.75" hidden="1" customHeight="1">
      <c r="A1941" s="120" t="s">
        <v>381</v>
      </c>
      <c r="B1941" s="121"/>
      <c r="C1941" s="121"/>
      <c r="D1941" s="121"/>
      <c r="E1941" s="121"/>
      <c r="F1941" s="121"/>
      <c r="G1941" s="121"/>
      <c r="H1941" s="121"/>
      <c r="I1941" s="122"/>
      <c r="J1941" s="136"/>
      <c r="K1941" s="126"/>
      <c r="L1941" s="126"/>
      <c r="M1941" s="126"/>
      <c r="N1941" s="126"/>
      <c r="O1941" s="126"/>
      <c r="P1941" s="126"/>
      <c r="Q1941" s="126"/>
      <c r="R1941" s="126"/>
      <c r="S1941" s="126"/>
      <c r="T1941" s="126"/>
      <c r="U1941" s="126"/>
      <c r="V1941" s="126"/>
      <c r="W1941" s="126"/>
      <c r="X1941" s="126"/>
      <c r="Y1941" s="126"/>
      <c r="Z1941" s="126"/>
      <c r="AA1941" s="126"/>
      <c r="AB1941" s="126"/>
      <c r="AC1941" s="126"/>
      <c r="AD1941" s="126"/>
      <c r="AE1941" s="126"/>
      <c r="AF1941" s="126"/>
      <c r="AG1941" s="126"/>
      <c r="AH1941" s="126"/>
      <c r="AI1941" s="126"/>
      <c r="AJ1941" s="126"/>
      <c r="AK1941" s="126"/>
      <c r="AL1941" s="126"/>
      <c r="AM1941" s="127"/>
      <c r="BG1941" s="1" t="s">
        <v>402</v>
      </c>
      <c r="BH1941" s="1">
        <v>108</v>
      </c>
      <c r="BI1941" s="1" t="str">
        <f>"ITEM"&amp;BH1941&amp; BG1941 &amp;"="&amp; IF(TRIM($J1941)="","",$J1941)</f>
        <v>ITEM108#KBN4_10=</v>
      </c>
    </row>
    <row r="1942" spans="1:61" ht="9.75" hidden="1" customHeight="1">
      <c r="A1942" s="141"/>
      <c r="B1942" s="142"/>
      <c r="C1942" s="142"/>
      <c r="D1942" s="142"/>
      <c r="E1942" s="142"/>
      <c r="F1942" s="142"/>
      <c r="G1942" s="142"/>
      <c r="H1942" s="142"/>
      <c r="I1942" s="143"/>
      <c r="J1942" s="150"/>
      <c r="K1942" s="151"/>
      <c r="L1942" s="151"/>
      <c r="M1942" s="151"/>
      <c r="N1942" s="151"/>
      <c r="O1942" s="151"/>
      <c r="P1942" s="151"/>
      <c r="Q1942" s="151"/>
      <c r="R1942" s="151"/>
      <c r="S1942" s="151"/>
      <c r="T1942" s="151"/>
      <c r="U1942" s="151"/>
      <c r="V1942" s="151"/>
      <c r="W1942" s="151"/>
      <c r="X1942" s="151"/>
      <c r="Y1942" s="151"/>
      <c r="Z1942" s="151"/>
      <c r="AA1942" s="151"/>
      <c r="AB1942" s="151"/>
      <c r="AC1942" s="151"/>
      <c r="AD1942" s="151"/>
      <c r="AE1942" s="151"/>
      <c r="AF1942" s="151"/>
      <c r="AG1942" s="151"/>
      <c r="AH1942" s="151"/>
      <c r="AI1942" s="151"/>
      <c r="AJ1942" s="151"/>
      <c r="AK1942" s="151"/>
      <c r="AL1942" s="151"/>
      <c r="AM1942" s="152"/>
    </row>
    <row r="1943" spans="1:61" ht="9.75" hidden="1" customHeight="1">
      <c r="A1943" s="123"/>
      <c r="B1943" s="124"/>
      <c r="C1943" s="124"/>
      <c r="D1943" s="124"/>
      <c r="E1943" s="124"/>
      <c r="F1943" s="124"/>
      <c r="G1943" s="124"/>
      <c r="H1943" s="124"/>
      <c r="I1943" s="125"/>
      <c r="J1943" s="150"/>
      <c r="K1943" s="151"/>
      <c r="L1943" s="151"/>
      <c r="M1943" s="151"/>
      <c r="N1943" s="151"/>
      <c r="O1943" s="151"/>
      <c r="P1943" s="151"/>
      <c r="Q1943" s="151"/>
      <c r="R1943" s="151"/>
      <c r="S1943" s="151"/>
      <c r="T1943" s="151"/>
      <c r="U1943" s="151"/>
      <c r="V1943" s="151"/>
      <c r="W1943" s="151"/>
      <c r="X1943" s="151"/>
      <c r="Y1943" s="151"/>
      <c r="Z1943" s="151"/>
      <c r="AA1943" s="151"/>
      <c r="AB1943" s="151"/>
      <c r="AC1943" s="151"/>
      <c r="AD1943" s="151"/>
      <c r="AE1943" s="151"/>
      <c r="AF1943" s="151"/>
      <c r="AG1943" s="151"/>
      <c r="AH1943" s="151"/>
      <c r="AI1943" s="151"/>
      <c r="AJ1943" s="151"/>
      <c r="AK1943" s="151"/>
      <c r="AL1943" s="151"/>
      <c r="AM1943" s="152"/>
    </row>
    <row r="1944" spans="1:61" ht="9.75" hidden="1" customHeight="1">
      <c r="A1944" s="120" t="s">
        <v>382</v>
      </c>
      <c r="B1944" s="121"/>
      <c r="C1944" s="121"/>
      <c r="D1944" s="121"/>
      <c r="E1944" s="121"/>
      <c r="F1944" s="121"/>
      <c r="G1944" s="121"/>
      <c r="H1944" s="121"/>
      <c r="I1944" s="121"/>
      <c r="J1944" s="216" t="s">
        <v>37</v>
      </c>
      <c r="K1944" s="217"/>
      <c r="L1944" s="154" t="s">
        <v>54</v>
      </c>
      <c r="M1944" s="154"/>
      <c r="N1944" s="154"/>
      <c r="O1944" s="154"/>
      <c r="P1944" s="154"/>
      <c r="Q1944" s="154"/>
      <c r="R1944" s="154"/>
      <c r="S1944" s="154"/>
      <c r="T1944" s="154"/>
      <c r="U1944" s="154"/>
      <c r="V1944" s="154"/>
      <c r="W1944" s="154"/>
      <c r="X1944" s="221" t="s">
        <v>37</v>
      </c>
      <c r="Y1944" s="217"/>
      <c r="Z1944" s="154" t="s">
        <v>330</v>
      </c>
      <c r="AA1944" s="154"/>
      <c r="AB1944" s="154"/>
      <c r="AC1944" s="154"/>
      <c r="AD1944" s="154"/>
      <c r="AE1944" s="154"/>
      <c r="AF1944" s="154"/>
      <c r="AG1944" s="154"/>
      <c r="AH1944" s="154"/>
      <c r="AI1944" s="154"/>
      <c r="AJ1944" s="154"/>
      <c r="AK1944" s="154"/>
      <c r="AL1944" s="154"/>
      <c r="AM1944" s="155"/>
      <c r="BF1944" s="1" t="b">
        <f>IF($K1944="○",TRUE,IF($K1944="",FALSE,"INPUT_ERROR"))</f>
        <v>0</v>
      </c>
      <c r="BG1944" s="1" t="s">
        <v>402</v>
      </c>
      <c r="BH1944" s="1">
        <v>109</v>
      </c>
      <c r="BI1944" s="1" t="str">
        <f t="shared" ref="BI1944:BI1950" si="51">"ITEM"&amp; BH1944&amp; BG1944 &amp;"="&amp; $BF1944</f>
        <v>ITEM109#KBN4_10=FALSE</v>
      </c>
    </row>
    <row r="1945" spans="1:61" ht="9.75" hidden="1" customHeight="1">
      <c r="A1945" s="141"/>
      <c r="B1945" s="142"/>
      <c r="C1945" s="142"/>
      <c r="D1945" s="142"/>
      <c r="E1945" s="142"/>
      <c r="F1945" s="142"/>
      <c r="G1945" s="142"/>
      <c r="H1945" s="142"/>
      <c r="I1945" s="142"/>
      <c r="J1945" s="144"/>
      <c r="K1945" s="159"/>
      <c r="L1945" s="82"/>
      <c r="M1945" s="82"/>
      <c r="N1945" s="82"/>
      <c r="O1945" s="82"/>
      <c r="P1945" s="82"/>
      <c r="Q1945" s="82"/>
      <c r="R1945" s="82"/>
      <c r="S1945" s="82"/>
      <c r="T1945" s="82"/>
      <c r="U1945" s="82"/>
      <c r="V1945" s="82"/>
      <c r="W1945" s="82"/>
      <c r="X1945" s="160"/>
      <c r="Y1945" s="159"/>
      <c r="Z1945" s="82"/>
      <c r="AA1945" s="82"/>
      <c r="AB1945" s="82"/>
      <c r="AC1945" s="82"/>
      <c r="AD1945" s="82"/>
      <c r="AE1945" s="82"/>
      <c r="AF1945" s="82"/>
      <c r="AG1945" s="82"/>
      <c r="AH1945" s="82"/>
      <c r="AI1945" s="82"/>
      <c r="AJ1945" s="82"/>
      <c r="AK1945" s="82"/>
      <c r="AL1945" s="82"/>
      <c r="AM1945" s="138"/>
      <c r="BF1945" s="1" t="b">
        <f>IF($Y1944="○",TRUE,IF($Y1944="",FALSE,"INPUT_ERROR"))</f>
        <v>0</v>
      </c>
      <c r="BG1945" s="1" t="s">
        <v>402</v>
      </c>
      <c r="BH1945" s="1">
        <v>110</v>
      </c>
      <c r="BI1945" s="1" t="str">
        <f t="shared" si="51"/>
        <v>ITEM110#KBN4_10=FALSE</v>
      </c>
    </row>
    <row r="1946" spans="1:61" ht="9.75" hidden="1" customHeight="1">
      <c r="A1946" s="141"/>
      <c r="B1946" s="142"/>
      <c r="C1946" s="142"/>
      <c r="D1946" s="142"/>
      <c r="E1946" s="142"/>
      <c r="F1946" s="142"/>
      <c r="G1946" s="142"/>
      <c r="H1946" s="142"/>
      <c r="I1946" s="142"/>
      <c r="J1946" s="144" t="s">
        <v>37</v>
      </c>
      <c r="K1946" s="159"/>
      <c r="L1946" s="82" t="s">
        <v>331</v>
      </c>
      <c r="M1946" s="82"/>
      <c r="N1946" s="82"/>
      <c r="O1946" s="82"/>
      <c r="P1946" s="82"/>
      <c r="Q1946" s="82"/>
      <c r="R1946" s="82"/>
      <c r="S1946" s="82"/>
      <c r="T1946" s="82"/>
      <c r="U1946" s="82"/>
      <c r="V1946" s="82"/>
      <c r="W1946" s="82"/>
      <c r="X1946" s="160" t="s">
        <v>37</v>
      </c>
      <c r="Y1946" s="159"/>
      <c r="Z1946" s="82" t="s">
        <v>264</v>
      </c>
      <c r="AA1946" s="82"/>
      <c r="AB1946" s="82"/>
      <c r="AC1946" s="82"/>
      <c r="AD1946" s="82"/>
      <c r="AE1946" s="82"/>
      <c r="AF1946" s="82"/>
      <c r="AG1946" s="82"/>
      <c r="AH1946" s="82"/>
      <c r="AI1946" s="82"/>
      <c r="AJ1946" s="82"/>
      <c r="AK1946" s="82"/>
      <c r="AL1946" s="82"/>
      <c r="AM1946" s="138"/>
      <c r="BF1946" s="1" t="b">
        <f>IF($K1946="○",TRUE,IF($K1946="",FALSE,"INPUT_ERROR"))</f>
        <v>0</v>
      </c>
      <c r="BG1946" s="1" t="s">
        <v>402</v>
      </c>
      <c r="BH1946" s="1">
        <v>111</v>
      </c>
      <c r="BI1946" s="1" t="str">
        <f t="shared" si="51"/>
        <v>ITEM111#KBN4_10=FALSE</v>
      </c>
    </row>
    <row r="1947" spans="1:61" ht="9.75" hidden="1" customHeight="1">
      <c r="A1947" s="141"/>
      <c r="B1947" s="142"/>
      <c r="C1947" s="142"/>
      <c r="D1947" s="142"/>
      <c r="E1947" s="142"/>
      <c r="F1947" s="142"/>
      <c r="G1947" s="142"/>
      <c r="H1947" s="142"/>
      <c r="I1947" s="142"/>
      <c r="J1947" s="144"/>
      <c r="K1947" s="159"/>
      <c r="L1947" s="82"/>
      <c r="M1947" s="82"/>
      <c r="N1947" s="82"/>
      <c r="O1947" s="82"/>
      <c r="P1947" s="82"/>
      <c r="Q1947" s="82"/>
      <c r="R1947" s="82"/>
      <c r="S1947" s="82"/>
      <c r="T1947" s="82"/>
      <c r="U1947" s="82"/>
      <c r="V1947" s="82"/>
      <c r="W1947" s="82"/>
      <c r="X1947" s="160"/>
      <c r="Y1947" s="159"/>
      <c r="Z1947" s="82"/>
      <c r="AA1947" s="82"/>
      <c r="AB1947" s="82"/>
      <c r="AC1947" s="82"/>
      <c r="AD1947" s="82"/>
      <c r="AE1947" s="82"/>
      <c r="AF1947" s="82"/>
      <c r="AG1947" s="82"/>
      <c r="AH1947" s="82"/>
      <c r="AI1947" s="82"/>
      <c r="AJ1947" s="82"/>
      <c r="AK1947" s="82"/>
      <c r="AL1947" s="82"/>
      <c r="AM1947" s="138"/>
      <c r="BF1947" s="1" t="b">
        <f>IF($Y1946="○",TRUE,IF($Y1946="",FALSE,"INPUT_ERROR"))</f>
        <v>0</v>
      </c>
      <c r="BG1947" s="1" t="s">
        <v>402</v>
      </c>
      <c r="BH1947" s="1">
        <v>112</v>
      </c>
      <c r="BI1947" s="1" t="str">
        <f t="shared" si="51"/>
        <v>ITEM112#KBN4_10=FALSE</v>
      </c>
    </row>
    <row r="1948" spans="1:61" ht="9.75" hidden="1" customHeight="1">
      <c r="A1948" s="141"/>
      <c r="B1948" s="142"/>
      <c r="C1948" s="142"/>
      <c r="D1948" s="142"/>
      <c r="E1948" s="142"/>
      <c r="F1948" s="142"/>
      <c r="G1948" s="142"/>
      <c r="H1948" s="142"/>
      <c r="I1948" s="142"/>
      <c r="J1948" s="144" t="s">
        <v>37</v>
      </c>
      <c r="K1948" s="159"/>
      <c r="L1948" s="82" t="s">
        <v>214</v>
      </c>
      <c r="M1948" s="82"/>
      <c r="N1948" s="82"/>
      <c r="O1948" s="82"/>
      <c r="P1948" s="82"/>
      <c r="Q1948" s="82"/>
      <c r="R1948" s="82"/>
      <c r="S1948" s="82"/>
      <c r="T1948" s="82"/>
      <c r="U1948" s="82"/>
      <c r="V1948" s="82"/>
      <c r="W1948" s="82"/>
      <c r="X1948" s="160" t="s">
        <v>37</v>
      </c>
      <c r="Y1948" s="159"/>
      <c r="Z1948" s="82" t="s">
        <v>332</v>
      </c>
      <c r="AA1948" s="82"/>
      <c r="AB1948" s="82"/>
      <c r="AC1948" s="82"/>
      <c r="AD1948" s="82"/>
      <c r="AE1948" s="82"/>
      <c r="AF1948" s="82"/>
      <c r="AG1948" s="82"/>
      <c r="AH1948" s="82"/>
      <c r="AI1948" s="82"/>
      <c r="AJ1948" s="82"/>
      <c r="AK1948" s="82"/>
      <c r="AL1948" s="82"/>
      <c r="AM1948" s="138"/>
      <c r="BF1948" s="1" t="b">
        <f>IF($K1948="○",TRUE,IF($K1948="",FALSE,"INPUT_ERROR"))</f>
        <v>0</v>
      </c>
      <c r="BG1948" s="1" t="s">
        <v>402</v>
      </c>
      <c r="BH1948" s="1">
        <v>113</v>
      </c>
      <c r="BI1948" s="1" t="str">
        <f t="shared" si="51"/>
        <v>ITEM113#KBN4_10=FALSE</v>
      </c>
    </row>
    <row r="1949" spans="1:61" ht="9.75" hidden="1" customHeight="1">
      <c r="A1949" s="141"/>
      <c r="B1949" s="142"/>
      <c r="C1949" s="142"/>
      <c r="D1949" s="142"/>
      <c r="E1949" s="142"/>
      <c r="F1949" s="142"/>
      <c r="G1949" s="142"/>
      <c r="H1949" s="142"/>
      <c r="I1949" s="142"/>
      <c r="J1949" s="144"/>
      <c r="K1949" s="159"/>
      <c r="L1949" s="82"/>
      <c r="M1949" s="82"/>
      <c r="N1949" s="82"/>
      <c r="O1949" s="82"/>
      <c r="P1949" s="82"/>
      <c r="Q1949" s="82"/>
      <c r="R1949" s="82"/>
      <c r="S1949" s="82"/>
      <c r="T1949" s="82"/>
      <c r="U1949" s="82"/>
      <c r="V1949" s="82"/>
      <c r="W1949" s="82"/>
      <c r="X1949" s="160"/>
      <c r="Y1949" s="159"/>
      <c r="Z1949" s="82"/>
      <c r="AA1949" s="82"/>
      <c r="AB1949" s="82"/>
      <c r="AC1949" s="82"/>
      <c r="AD1949" s="82"/>
      <c r="AE1949" s="82"/>
      <c r="AF1949" s="82"/>
      <c r="AG1949" s="82"/>
      <c r="AH1949" s="82"/>
      <c r="AI1949" s="82"/>
      <c r="AJ1949" s="82"/>
      <c r="AK1949" s="82"/>
      <c r="AL1949" s="82"/>
      <c r="AM1949" s="138"/>
      <c r="BF1949" s="1" t="b">
        <f>IF($Y1948="○",TRUE,IF($Y1948="",FALSE,"INPUT_ERROR"))</f>
        <v>0</v>
      </c>
      <c r="BG1949" s="1" t="s">
        <v>402</v>
      </c>
      <c r="BH1949" s="1">
        <v>114</v>
      </c>
      <c r="BI1949" s="1" t="str">
        <f t="shared" si="51"/>
        <v>ITEM114#KBN4_10=FALSE</v>
      </c>
    </row>
    <row r="1950" spans="1:61" ht="9.75" hidden="1" customHeight="1">
      <c r="A1950" s="141"/>
      <c r="B1950" s="142"/>
      <c r="C1950" s="142"/>
      <c r="D1950" s="142"/>
      <c r="E1950" s="142"/>
      <c r="F1950" s="142"/>
      <c r="G1950" s="142"/>
      <c r="H1950" s="142"/>
      <c r="I1950" s="142"/>
      <c r="J1950" s="144" t="s">
        <v>37</v>
      </c>
      <c r="K1950" s="159"/>
      <c r="L1950" s="82" t="s">
        <v>59</v>
      </c>
      <c r="M1950" s="82"/>
      <c r="N1950" s="82"/>
      <c r="O1950" s="160" t="s">
        <v>60</v>
      </c>
      <c r="P1950" s="151"/>
      <c r="Q1950" s="151"/>
      <c r="R1950" s="151"/>
      <c r="S1950" s="151"/>
      <c r="T1950" s="151"/>
      <c r="U1950" s="151"/>
      <c r="V1950" s="151"/>
      <c r="W1950" s="151"/>
      <c r="X1950" s="151"/>
      <c r="Y1950" s="151"/>
      <c r="Z1950" s="151"/>
      <c r="AA1950" s="151"/>
      <c r="AB1950" s="151"/>
      <c r="AC1950" s="151"/>
      <c r="AD1950" s="151"/>
      <c r="AE1950" s="151"/>
      <c r="AF1950" s="151"/>
      <c r="AG1950" s="151"/>
      <c r="AH1950" s="151"/>
      <c r="AI1950" s="151"/>
      <c r="AJ1950" s="151"/>
      <c r="AK1950" s="151"/>
      <c r="AL1950" s="82" t="s">
        <v>198</v>
      </c>
      <c r="AM1950" s="138"/>
      <c r="BF1950" s="1" t="b">
        <f>IF($K1950="○",TRUE,IF($K1950="",FALSE,"INPUT_ERROR"))</f>
        <v>0</v>
      </c>
      <c r="BG1950" s="1" t="s">
        <v>402</v>
      </c>
      <c r="BH1950" s="1">
        <v>115</v>
      </c>
      <c r="BI1950" s="1" t="str">
        <f t="shared" si="51"/>
        <v>ITEM115#KBN4_10=FALSE</v>
      </c>
    </row>
    <row r="1951" spans="1:61" ht="9.75" hidden="1" customHeight="1">
      <c r="A1951" s="141"/>
      <c r="B1951" s="142"/>
      <c r="C1951" s="142"/>
      <c r="D1951" s="142"/>
      <c r="E1951" s="142"/>
      <c r="F1951" s="142"/>
      <c r="G1951" s="142"/>
      <c r="H1951" s="142"/>
      <c r="I1951" s="142"/>
      <c r="J1951" s="161"/>
      <c r="K1951" s="162"/>
      <c r="L1951" s="98"/>
      <c r="M1951" s="98"/>
      <c r="N1951" s="98"/>
      <c r="O1951" s="163"/>
      <c r="P1951" s="128"/>
      <c r="Q1951" s="128"/>
      <c r="R1951" s="128"/>
      <c r="S1951" s="128"/>
      <c r="T1951" s="128"/>
      <c r="U1951" s="128"/>
      <c r="V1951" s="128"/>
      <c r="W1951" s="128"/>
      <c r="X1951" s="128"/>
      <c r="Y1951" s="128"/>
      <c r="Z1951" s="128"/>
      <c r="AA1951" s="128"/>
      <c r="AB1951" s="128"/>
      <c r="AC1951" s="128"/>
      <c r="AD1951" s="128"/>
      <c r="AE1951" s="128"/>
      <c r="AF1951" s="128"/>
      <c r="AG1951" s="128"/>
      <c r="AH1951" s="128"/>
      <c r="AI1951" s="128"/>
      <c r="AJ1951" s="128"/>
      <c r="AK1951" s="128"/>
      <c r="AL1951" s="98"/>
      <c r="AM1951" s="156"/>
      <c r="BG1951" s="1" t="s">
        <v>402</v>
      </c>
      <c r="BH1951" s="1">
        <v>116</v>
      </c>
      <c r="BI1951" s="1" t="str">
        <f>"ITEM"&amp;BH1951&amp; BG1951 &amp;"="&amp;IF(TRIM($P1950)="","",$P1950)</f>
        <v>ITEM116#KBN4_10=</v>
      </c>
    </row>
    <row r="1952" spans="1:61" ht="9.75" hidden="1" customHeight="1">
      <c r="A1952" s="120" t="s">
        <v>333</v>
      </c>
      <c r="B1952" s="121"/>
      <c r="C1952" s="121"/>
      <c r="D1952" s="121"/>
      <c r="E1952" s="121"/>
      <c r="F1952" s="121"/>
      <c r="G1952" s="121"/>
      <c r="H1952" s="121"/>
      <c r="I1952" s="122"/>
      <c r="J1952" s="260"/>
      <c r="K1952" s="260"/>
      <c r="L1952" s="260"/>
      <c r="M1952" s="260"/>
      <c r="N1952" s="260"/>
      <c r="O1952" s="260"/>
      <c r="P1952" s="260"/>
      <c r="Q1952" s="260"/>
      <c r="R1952" s="260"/>
      <c r="S1952" s="260"/>
      <c r="T1952" s="260"/>
      <c r="U1952" s="260"/>
      <c r="V1952" s="260"/>
      <c r="W1952" s="260"/>
      <c r="X1952" s="260"/>
      <c r="Y1952" s="260"/>
      <c r="Z1952" s="260"/>
      <c r="AA1952" s="260"/>
      <c r="AB1952" s="260"/>
      <c r="AC1952" s="260"/>
      <c r="AD1952" s="260"/>
      <c r="AE1952" s="260"/>
      <c r="AF1952" s="260"/>
      <c r="AG1952" s="260"/>
      <c r="AH1952" s="260"/>
      <c r="AI1952" s="260"/>
      <c r="AJ1952" s="260"/>
      <c r="AK1952" s="260"/>
      <c r="AL1952" s="260"/>
      <c r="AM1952" s="260"/>
      <c r="BG1952" s="1" t="s">
        <v>402</v>
      </c>
      <c r="BH1952" s="1">
        <v>117</v>
      </c>
      <c r="BI1952" s="1" t="str">
        <f>"ITEM"&amp;BH1952&amp; BG1952 &amp;"="&amp; IF(TRIM($J1952)="","",$J1952)</f>
        <v>ITEM117#KBN4_10=</v>
      </c>
    </row>
    <row r="1953" spans="1:61" ht="9.75" hidden="1" customHeight="1">
      <c r="A1953" s="141"/>
      <c r="B1953" s="142"/>
      <c r="C1953" s="142"/>
      <c r="D1953" s="142"/>
      <c r="E1953" s="142"/>
      <c r="F1953" s="142"/>
      <c r="G1953" s="142"/>
      <c r="H1953" s="142"/>
      <c r="I1953" s="143"/>
      <c r="J1953" s="27"/>
      <c r="K1953" s="27"/>
      <c r="L1953" s="27"/>
      <c r="M1953" s="27"/>
      <c r="N1953" s="27"/>
      <c r="O1953" s="27"/>
      <c r="P1953" s="27"/>
      <c r="Q1953" s="27"/>
      <c r="R1953" s="27"/>
      <c r="S1953" s="27"/>
      <c r="T1953" s="27"/>
      <c r="U1953" s="27"/>
      <c r="V1953" s="27"/>
      <c r="W1953" s="27"/>
      <c r="X1953" s="27"/>
      <c r="Y1953" s="27"/>
      <c r="Z1953" s="27"/>
      <c r="AA1953" s="27"/>
      <c r="AB1953" s="27"/>
      <c r="AC1953" s="27"/>
      <c r="AD1953" s="27"/>
      <c r="AE1953" s="27"/>
      <c r="AF1953" s="27"/>
      <c r="AG1953" s="27"/>
      <c r="AH1953" s="27"/>
      <c r="AI1953" s="27"/>
      <c r="AJ1953" s="27"/>
      <c r="AK1953" s="27"/>
      <c r="AL1953" s="27"/>
      <c r="AM1953" s="27"/>
      <c r="BH1953" s="1" t="s">
        <v>28</v>
      </c>
    </row>
    <row r="1954" spans="1:61" ht="9.75" hidden="1" customHeight="1">
      <c r="A1954" s="123"/>
      <c r="B1954" s="124"/>
      <c r="C1954" s="124"/>
      <c r="D1954" s="124"/>
      <c r="E1954" s="124"/>
      <c r="F1954" s="124"/>
      <c r="G1954" s="124"/>
      <c r="H1954" s="124"/>
      <c r="I1954" s="125"/>
      <c r="J1954" s="27"/>
      <c r="K1954" s="27"/>
      <c r="L1954" s="27"/>
      <c r="M1954" s="27"/>
      <c r="N1954" s="27"/>
      <c r="O1954" s="27"/>
      <c r="P1954" s="27"/>
      <c r="Q1954" s="27"/>
      <c r="R1954" s="27"/>
      <c r="S1954" s="27"/>
      <c r="T1954" s="27"/>
      <c r="U1954" s="27"/>
      <c r="V1954" s="27"/>
      <c r="W1954" s="27"/>
      <c r="X1954" s="27"/>
      <c r="Y1954" s="27"/>
      <c r="Z1954" s="27"/>
      <c r="AA1954" s="27"/>
      <c r="AB1954" s="27"/>
      <c r="AC1954" s="27"/>
      <c r="AD1954" s="27"/>
      <c r="AE1954" s="27"/>
      <c r="AF1954" s="27"/>
      <c r="AG1954" s="27"/>
      <c r="AH1954" s="27"/>
      <c r="AI1954" s="27"/>
      <c r="AJ1954" s="27"/>
      <c r="AK1954" s="27"/>
      <c r="AL1954" s="27"/>
      <c r="AM1954" s="27"/>
      <c r="BH1954" s="1" t="s">
        <v>28</v>
      </c>
    </row>
    <row r="1955" spans="1:61" ht="9.75" customHeight="1">
      <c r="A1955" s="170" t="s">
        <v>403</v>
      </c>
      <c r="B1955" s="171"/>
      <c r="C1955" s="171"/>
      <c r="D1955" s="171"/>
      <c r="E1955" s="171"/>
      <c r="F1955" s="171"/>
      <c r="G1955" s="171"/>
      <c r="H1955" s="171"/>
      <c r="I1955" s="171"/>
      <c r="J1955" s="171"/>
      <c r="K1955" s="171"/>
      <c r="L1955" s="171"/>
      <c r="M1955" s="171"/>
      <c r="N1955" s="171"/>
      <c r="O1955" s="171"/>
      <c r="P1955" s="171"/>
      <c r="Q1955" s="171"/>
      <c r="R1955" s="171"/>
      <c r="S1955" s="171"/>
      <c r="T1955" s="171"/>
      <c r="U1955" s="171"/>
      <c r="V1955" s="171"/>
      <c r="W1955" s="171"/>
      <c r="X1955" s="171"/>
      <c r="Y1955" s="171"/>
      <c r="Z1955" s="171"/>
      <c r="AA1955" s="171"/>
      <c r="AB1955" s="171"/>
      <c r="AC1955" s="171"/>
      <c r="AD1955" s="171"/>
      <c r="AE1955" s="171"/>
      <c r="AF1955" s="171"/>
      <c r="AG1955" s="171"/>
      <c r="AH1955" s="171"/>
      <c r="AI1955" s="171"/>
      <c r="AJ1955" s="171"/>
      <c r="AK1955" s="171"/>
      <c r="AL1955" s="171"/>
      <c r="AM1955" s="172"/>
    </row>
    <row r="1956" spans="1:61" ht="9.75" customHeight="1">
      <c r="A1956" s="173"/>
      <c r="B1956" s="174"/>
      <c r="C1956" s="174"/>
      <c r="D1956" s="174"/>
      <c r="E1956" s="174"/>
      <c r="F1956" s="174"/>
      <c r="G1956" s="174"/>
      <c r="H1956" s="174"/>
      <c r="I1956" s="174"/>
      <c r="J1956" s="174"/>
      <c r="K1956" s="174"/>
      <c r="L1956" s="174"/>
      <c r="M1956" s="174"/>
      <c r="N1956" s="174"/>
      <c r="O1956" s="174"/>
      <c r="P1956" s="174"/>
      <c r="Q1956" s="174"/>
      <c r="R1956" s="174"/>
      <c r="S1956" s="174"/>
      <c r="T1956" s="174"/>
      <c r="U1956" s="174"/>
      <c r="V1956" s="174"/>
      <c r="W1956" s="174"/>
      <c r="X1956" s="174"/>
      <c r="Y1956" s="174"/>
      <c r="Z1956" s="174"/>
      <c r="AA1956" s="174"/>
      <c r="AB1956" s="174"/>
      <c r="AC1956" s="174"/>
      <c r="AD1956" s="174"/>
      <c r="AE1956" s="174"/>
      <c r="AF1956" s="174"/>
      <c r="AG1956" s="174"/>
      <c r="AH1956" s="174"/>
      <c r="AI1956" s="174"/>
      <c r="AJ1956" s="174"/>
      <c r="AK1956" s="174"/>
      <c r="AL1956" s="174"/>
      <c r="AM1956" s="175"/>
    </row>
    <row r="1957" spans="1:61" ht="9.75" hidden="1" customHeight="1">
      <c r="A1957" s="164" t="s">
        <v>404</v>
      </c>
      <c r="B1957" s="165"/>
      <c r="C1957" s="165"/>
      <c r="D1957" s="165"/>
      <c r="E1957" s="165"/>
      <c r="F1957" s="165"/>
      <c r="G1957" s="165"/>
      <c r="H1957" s="165"/>
      <c r="I1957" s="166"/>
      <c r="J1957" s="268"/>
      <c r="K1957" s="269"/>
      <c r="L1957" s="269"/>
      <c r="M1957" s="269"/>
      <c r="N1957" s="269"/>
      <c r="O1957" s="269"/>
      <c r="P1957" s="269"/>
      <c r="Q1957" s="269"/>
      <c r="R1957" s="269"/>
      <c r="S1957" s="269"/>
      <c r="T1957" s="269"/>
      <c r="U1957" s="269"/>
      <c r="V1957" s="269"/>
      <c r="W1957" s="269"/>
      <c r="X1957" s="269"/>
      <c r="Y1957" s="269"/>
      <c r="Z1957" s="269"/>
      <c r="AA1957" s="269"/>
      <c r="AB1957" s="269"/>
      <c r="AC1957" s="269"/>
      <c r="AD1957" s="269"/>
      <c r="AE1957" s="269"/>
      <c r="AF1957" s="269"/>
      <c r="AG1957" s="269"/>
      <c r="AH1957" s="269"/>
      <c r="AI1957" s="269"/>
      <c r="AJ1957" s="269"/>
      <c r="AK1957" s="269"/>
      <c r="AL1957" s="269"/>
      <c r="AM1957" s="270"/>
      <c r="BG1957" s="1" t="s">
        <v>405</v>
      </c>
      <c r="BH1957" s="1">
        <v>103</v>
      </c>
      <c r="BI1957" s="1" t="str">
        <f>"ITEM"&amp;BH1957&amp; BG1957 &amp;"="&amp; IF(TRIM($J1957)="","",$J1957)</f>
        <v>ITEM103#KBN4_11=</v>
      </c>
    </row>
    <row r="1958" spans="1:61" ht="9.75" hidden="1" customHeight="1" thickBot="1">
      <c r="A1958" s="167"/>
      <c r="B1958" s="168"/>
      <c r="C1958" s="168"/>
      <c r="D1958" s="168"/>
      <c r="E1958" s="168"/>
      <c r="F1958" s="168"/>
      <c r="G1958" s="168"/>
      <c r="H1958" s="168"/>
      <c r="I1958" s="169"/>
      <c r="J1958" s="271"/>
      <c r="K1958" s="272"/>
      <c r="L1958" s="272"/>
      <c r="M1958" s="272"/>
      <c r="N1958" s="272"/>
      <c r="O1958" s="272"/>
      <c r="P1958" s="272"/>
      <c r="Q1958" s="272"/>
      <c r="R1958" s="272"/>
      <c r="S1958" s="272"/>
      <c r="T1958" s="272"/>
      <c r="U1958" s="272"/>
      <c r="V1958" s="272"/>
      <c r="W1958" s="272"/>
      <c r="X1958" s="272"/>
      <c r="Y1958" s="272"/>
      <c r="Z1958" s="272"/>
      <c r="AA1958" s="272"/>
      <c r="AB1958" s="272"/>
      <c r="AC1958" s="272"/>
      <c r="AD1958" s="272"/>
      <c r="AE1958" s="272"/>
      <c r="AF1958" s="272"/>
      <c r="AG1958" s="272"/>
      <c r="AH1958" s="272"/>
      <c r="AI1958" s="272"/>
      <c r="AJ1958" s="272"/>
      <c r="AK1958" s="272"/>
      <c r="AL1958" s="272"/>
      <c r="AM1958" s="273"/>
    </row>
    <row r="1959" spans="1:61" ht="9.75" hidden="1" customHeight="1">
      <c r="A1959" s="120" t="s">
        <v>323</v>
      </c>
      <c r="B1959" s="121"/>
      <c r="C1959" s="121"/>
      <c r="D1959" s="121"/>
      <c r="E1959" s="121"/>
      <c r="F1959" s="121"/>
      <c r="G1959" s="121"/>
      <c r="H1959" s="121"/>
      <c r="I1959" s="122"/>
      <c r="J1959" s="239"/>
      <c r="K1959" s="239"/>
      <c r="L1959" s="239"/>
      <c r="M1959" s="239"/>
      <c r="N1959" s="239"/>
      <c r="O1959" s="239"/>
      <c r="P1959" s="239"/>
      <c r="Q1959" s="239"/>
      <c r="R1959" s="239"/>
      <c r="S1959" s="239"/>
      <c r="T1959" s="239"/>
      <c r="U1959" s="239"/>
      <c r="V1959" s="239"/>
      <c r="W1959" s="239"/>
      <c r="X1959" s="239"/>
      <c r="Y1959" s="239"/>
      <c r="Z1959" s="239"/>
      <c r="AA1959" s="239"/>
      <c r="AB1959" s="239"/>
      <c r="AC1959" s="239"/>
      <c r="AD1959" s="239"/>
      <c r="AE1959" s="239"/>
      <c r="AF1959" s="239"/>
      <c r="AG1959" s="239"/>
      <c r="AH1959" s="239"/>
      <c r="AI1959" s="239"/>
      <c r="AJ1959" s="239"/>
      <c r="AK1959" s="239"/>
      <c r="AL1959" s="239"/>
      <c r="AM1959" s="239"/>
      <c r="BG1959" s="1" t="s">
        <v>405</v>
      </c>
      <c r="BH1959" s="1">
        <v>104</v>
      </c>
      <c r="BI1959" s="1" t="str">
        <f>"ITEM"&amp;BH1959&amp; BG1959 &amp;"="&amp; IF(TRIM($J1959)="","",$J1959)</f>
        <v>ITEM104#KBN4_11=</v>
      </c>
    </row>
    <row r="1960" spans="1:61" ht="9.75" hidden="1" customHeight="1">
      <c r="A1960" s="123"/>
      <c r="B1960" s="124"/>
      <c r="C1960" s="124"/>
      <c r="D1960" s="124"/>
      <c r="E1960" s="124"/>
      <c r="F1960" s="124"/>
      <c r="G1960" s="124"/>
      <c r="H1960" s="124"/>
      <c r="I1960" s="125"/>
      <c r="J1960" s="27"/>
      <c r="K1960" s="27"/>
      <c r="L1960" s="27"/>
      <c r="M1960" s="27"/>
      <c r="N1960" s="27"/>
      <c r="O1960" s="27"/>
      <c r="P1960" s="27"/>
      <c r="Q1960" s="27"/>
      <c r="R1960" s="27"/>
      <c r="S1960" s="27"/>
      <c r="T1960" s="27"/>
      <c r="U1960" s="27"/>
      <c r="V1960" s="27"/>
      <c r="W1960" s="27"/>
      <c r="X1960" s="27"/>
      <c r="Y1960" s="27"/>
      <c r="Z1960" s="27"/>
      <c r="AA1960" s="27"/>
      <c r="AB1960" s="27"/>
      <c r="AC1960" s="27"/>
      <c r="AD1960" s="27"/>
      <c r="AE1960" s="27"/>
      <c r="AF1960" s="27"/>
      <c r="AG1960" s="27"/>
      <c r="AH1960" s="27"/>
      <c r="AI1960" s="27"/>
      <c r="AJ1960" s="27"/>
      <c r="AK1960" s="27"/>
      <c r="AL1960" s="27"/>
      <c r="AM1960" s="27"/>
    </row>
    <row r="1961" spans="1:61" ht="9.75" hidden="1" customHeight="1">
      <c r="A1961" s="120" t="s">
        <v>378</v>
      </c>
      <c r="B1961" s="121"/>
      <c r="C1961" s="121"/>
      <c r="D1961" s="121"/>
      <c r="E1961" s="121"/>
      <c r="F1961" s="121"/>
      <c r="G1961" s="121"/>
      <c r="H1961" s="121"/>
      <c r="I1961" s="122"/>
      <c r="J1961" s="136"/>
      <c r="K1961" s="126"/>
      <c r="L1961" s="126"/>
      <c r="M1961" s="126"/>
      <c r="N1961" s="126"/>
      <c r="O1961" s="126"/>
      <c r="P1961" s="126"/>
      <c r="Q1961" s="126"/>
      <c r="R1961" s="126"/>
      <c r="S1961" s="126"/>
      <c r="T1961" s="126"/>
      <c r="U1961" s="126"/>
      <c r="V1961" s="126"/>
      <c r="W1961" s="126"/>
      <c r="X1961" s="126"/>
      <c r="Y1961" s="126"/>
      <c r="Z1961" s="126"/>
      <c r="AA1961" s="126"/>
      <c r="AB1961" s="126"/>
      <c r="AC1961" s="126"/>
      <c r="AD1961" s="126"/>
      <c r="AE1961" s="126"/>
      <c r="AF1961" s="126"/>
      <c r="AG1961" s="126"/>
      <c r="AH1961" s="126"/>
      <c r="AI1961" s="126"/>
      <c r="AJ1961" s="126"/>
      <c r="AK1961" s="126"/>
      <c r="AL1961" s="126"/>
      <c r="AM1961" s="127"/>
      <c r="BG1961" s="1" t="s">
        <v>405</v>
      </c>
      <c r="BH1961" s="1">
        <v>105</v>
      </c>
      <c r="BI1961" s="1" t="str">
        <f>"ITEM"&amp;BH1961&amp; BG1961 &amp;"="&amp; IF(TRIM($J1961)="","",$J1961)</f>
        <v>ITEM105#KBN4_11=</v>
      </c>
    </row>
    <row r="1962" spans="1:61" ht="9.75" hidden="1" customHeight="1">
      <c r="A1962" s="141"/>
      <c r="B1962" s="142"/>
      <c r="C1962" s="142"/>
      <c r="D1962" s="142"/>
      <c r="E1962" s="142"/>
      <c r="F1962" s="142"/>
      <c r="G1962" s="142"/>
      <c r="H1962" s="142"/>
      <c r="I1962" s="143"/>
      <c r="J1962" s="150"/>
      <c r="K1962" s="151"/>
      <c r="L1962" s="151"/>
      <c r="M1962" s="151"/>
      <c r="N1962" s="151"/>
      <c r="O1962" s="151"/>
      <c r="P1962" s="151"/>
      <c r="Q1962" s="151"/>
      <c r="R1962" s="151"/>
      <c r="S1962" s="151"/>
      <c r="T1962" s="151"/>
      <c r="U1962" s="151"/>
      <c r="V1962" s="151"/>
      <c r="W1962" s="151"/>
      <c r="X1962" s="151"/>
      <c r="Y1962" s="151"/>
      <c r="Z1962" s="151"/>
      <c r="AA1962" s="151"/>
      <c r="AB1962" s="151"/>
      <c r="AC1962" s="151"/>
      <c r="AD1962" s="151"/>
      <c r="AE1962" s="151"/>
      <c r="AF1962" s="151"/>
      <c r="AG1962" s="151"/>
      <c r="AH1962" s="151"/>
      <c r="AI1962" s="151"/>
      <c r="AJ1962" s="151"/>
      <c r="AK1962" s="151"/>
      <c r="AL1962" s="151"/>
      <c r="AM1962" s="152"/>
      <c r="BH1962" s="1" t="s">
        <v>28</v>
      </c>
    </row>
    <row r="1963" spans="1:61" ht="9.75" hidden="1" customHeight="1">
      <c r="A1963" s="123"/>
      <c r="B1963" s="124"/>
      <c r="C1963" s="124"/>
      <c r="D1963" s="124"/>
      <c r="E1963" s="124"/>
      <c r="F1963" s="124"/>
      <c r="G1963" s="124"/>
      <c r="H1963" s="124"/>
      <c r="I1963" s="125"/>
      <c r="J1963" s="137"/>
      <c r="K1963" s="128"/>
      <c r="L1963" s="128"/>
      <c r="M1963" s="128"/>
      <c r="N1963" s="128"/>
      <c r="O1963" s="128"/>
      <c r="P1963" s="128"/>
      <c r="Q1963" s="128"/>
      <c r="R1963" s="128"/>
      <c r="S1963" s="128"/>
      <c r="T1963" s="128"/>
      <c r="U1963" s="128"/>
      <c r="V1963" s="128"/>
      <c r="W1963" s="128"/>
      <c r="X1963" s="128"/>
      <c r="Y1963" s="128"/>
      <c r="Z1963" s="128"/>
      <c r="AA1963" s="128"/>
      <c r="AB1963" s="128"/>
      <c r="AC1963" s="128"/>
      <c r="AD1963" s="128"/>
      <c r="AE1963" s="128"/>
      <c r="AF1963" s="128"/>
      <c r="AG1963" s="128"/>
      <c r="AH1963" s="128"/>
      <c r="AI1963" s="128"/>
      <c r="AJ1963" s="128"/>
      <c r="AK1963" s="128"/>
      <c r="AL1963" s="128"/>
      <c r="AM1963" s="129"/>
      <c r="BH1963" s="1" t="s">
        <v>28</v>
      </c>
    </row>
    <row r="1964" spans="1:61" ht="9.75" hidden="1" customHeight="1">
      <c r="A1964" s="120" t="s">
        <v>379</v>
      </c>
      <c r="B1964" s="121"/>
      <c r="C1964" s="121"/>
      <c r="D1964" s="121"/>
      <c r="E1964" s="121"/>
      <c r="F1964" s="121"/>
      <c r="G1964" s="121"/>
      <c r="H1964" s="121"/>
      <c r="I1964" s="122"/>
      <c r="J1964" s="27"/>
      <c r="K1964" s="27"/>
      <c r="L1964" s="27"/>
      <c r="M1964" s="27"/>
      <c r="N1964" s="27"/>
      <c r="O1964" s="27"/>
      <c r="P1964" s="27"/>
      <c r="Q1964" s="27"/>
      <c r="R1964" s="27"/>
      <c r="S1964" s="27"/>
      <c r="T1964" s="27"/>
      <c r="U1964" s="27"/>
      <c r="V1964" s="27"/>
      <c r="W1964" s="27"/>
      <c r="X1964" s="27"/>
      <c r="Y1964" s="27"/>
      <c r="Z1964" s="27"/>
      <c r="AA1964" s="27"/>
      <c r="AB1964" s="27"/>
      <c r="AC1964" s="27"/>
      <c r="AD1964" s="27"/>
      <c r="AE1964" s="27"/>
      <c r="AF1964" s="27"/>
      <c r="AG1964" s="27"/>
      <c r="AH1964" s="27"/>
      <c r="AI1964" s="27"/>
      <c r="AJ1964" s="27"/>
      <c r="AK1964" s="27"/>
      <c r="AL1964" s="27"/>
      <c r="AM1964" s="27"/>
      <c r="BG1964" s="1" t="s">
        <v>405</v>
      </c>
      <c r="BH1964" s="1">
        <v>106</v>
      </c>
      <c r="BI1964" s="1" t="str">
        <f>"ITEM"&amp;BH1964&amp; BG1964 &amp;"="&amp; IF(TRIM($J1964)="","",$J1964)</f>
        <v>ITEM106#KBN4_11=</v>
      </c>
    </row>
    <row r="1965" spans="1:61" ht="9.75" hidden="1" customHeight="1">
      <c r="A1965" s="123"/>
      <c r="B1965" s="124"/>
      <c r="C1965" s="124"/>
      <c r="D1965" s="124"/>
      <c r="E1965" s="124"/>
      <c r="F1965" s="124"/>
      <c r="G1965" s="124"/>
      <c r="H1965" s="124"/>
      <c r="I1965" s="125"/>
      <c r="J1965" s="27"/>
      <c r="K1965" s="27"/>
      <c r="L1965" s="27"/>
      <c r="M1965" s="27"/>
      <c r="N1965" s="27"/>
      <c r="O1965" s="27"/>
      <c r="P1965" s="27"/>
      <c r="Q1965" s="27"/>
      <c r="R1965" s="27"/>
      <c r="S1965" s="27"/>
      <c r="T1965" s="27"/>
      <c r="U1965" s="27"/>
      <c r="V1965" s="27"/>
      <c r="W1965" s="27"/>
      <c r="X1965" s="27"/>
      <c r="Y1965" s="27"/>
      <c r="Z1965" s="27"/>
      <c r="AA1965" s="27"/>
      <c r="AB1965" s="27"/>
      <c r="AC1965" s="27"/>
      <c r="AD1965" s="27"/>
      <c r="AE1965" s="27"/>
      <c r="AF1965" s="27"/>
      <c r="AG1965" s="27"/>
      <c r="AH1965" s="27"/>
      <c r="AI1965" s="27"/>
      <c r="AJ1965" s="27"/>
      <c r="AK1965" s="27"/>
      <c r="AL1965" s="27"/>
      <c r="AM1965" s="27"/>
    </row>
    <row r="1966" spans="1:61" ht="9.75" hidden="1" customHeight="1">
      <c r="A1966" s="120" t="s">
        <v>380</v>
      </c>
      <c r="B1966" s="121"/>
      <c r="C1966" s="121"/>
      <c r="D1966" s="121"/>
      <c r="E1966" s="121"/>
      <c r="F1966" s="121"/>
      <c r="G1966" s="121"/>
      <c r="H1966" s="121"/>
      <c r="I1966" s="122"/>
      <c r="J1966" s="158"/>
      <c r="K1966" s="154"/>
      <c r="L1966" s="154"/>
      <c r="M1966" s="154"/>
      <c r="N1966" s="154"/>
      <c r="O1966" s="154"/>
      <c r="P1966" s="154"/>
      <c r="Q1966" s="154"/>
      <c r="R1966" s="154"/>
      <c r="S1966" s="154"/>
      <c r="T1966" s="154"/>
      <c r="U1966" s="154"/>
      <c r="V1966" s="154" t="s">
        <v>36</v>
      </c>
      <c r="W1966" s="154"/>
      <c r="X1966" s="154"/>
      <c r="Y1966" s="154"/>
      <c r="Z1966" s="154"/>
      <c r="AA1966" s="154"/>
      <c r="AB1966" s="154"/>
      <c r="AC1966" s="154"/>
      <c r="AD1966" s="154"/>
      <c r="AE1966" s="154"/>
      <c r="AF1966" s="154"/>
      <c r="AG1966" s="154"/>
      <c r="AH1966" s="154"/>
      <c r="AI1966" s="154"/>
      <c r="AJ1966" s="154"/>
      <c r="AK1966" s="154"/>
      <c r="AL1966" s="154"/>
      <c r="AM1966" s="155"/>
      <c r="BE1966" s="1" t="str">
        <f ca="1">MID(CELL("address",$CB$2),2,2)</f>
        <v>CB</v>
      </c>
      <c r="BF1966" s="1" t="str">
        <f>IF(TRIM($K1968)="","",IF(ISERROR(MATCH($K1968,$CB$3:$CB$7,0)),"INPUT_ERROR",MATCH($K1968,$CB$3:$CB$7,0)))</f>
        <v/>
      </c>
      <c r="BG1966" s="1" t="s">
        <v>405</v>
      </c>
      <c r="BH1966" s="1">
        <v>107</v>
      </c>
      <c r="BI1966" s="1" t="str">
        <f>"ITEM"&amp; BH1966&amp; BG1966 &amp;"="&amp; $BF1966</f>
        <v>ITEM107#KBN4_11=</v>
      </c>
    </row>
    <row r="1967" spans="1:61" ht="9.75" hidden="1" customHeight="1">
      <c r="A1967" s="141"/>
      <c r="B1967" s="142"/>
      <c r="C1967" s="142"/>
      <c r="D1967" s="142"/>
      <c r="E1967" s="142"/>
      <c r="F1967" s="142"/>
      <c r="G1967" s="142"/>
      <c r="H1967" s="142"/>
      <c r="I1967" s="143"/>
      <c r="J1967" s="189"/>
      <c r="K1967" s="82"/>
      <c r="L1967" s="82"/>
      <c r="M1967" s="82"/>
      <c r="N1967" s="82"/>
      <c r="O1967" s="82"/>
      <c r="P1967" s="82"/>
      <c r="Q1967" s="82"/>
      <c r="R1967" s="82"/>
      <c r="S1967" s="82"/>
      <c r="T1967" s="82"/>
      <c r="U1967" s="82"/>
      <c r="V1967" s="82" t="s">
        <v>163</v>
      </c>
      <c r="W1967" s="82"/>
      <c r="X1967" s="82"/>
      <c r="Y1967" s="82"/>
      <c r="Z1967" s="82"/>
      <c r="AA1967" s="82"/>
      <c r="AB1967" s="82"/>
      <c r="AC1967" s="82"/>
      <c r="AD1967" s="82"/>
      <c r="AE1967" s="82"/>
      <c r="AF1967" s="82"/>
      <c r="AG1967" s="82"/>
      <c r="AH1967" s="82"/>
      <c r="AI1967" s="82"/>
      <c r="AJ1967" s="82"/>
      <c r="AK1967" s="82"/>
      <c r="AL1967" s="82"/>
      <c r="AM1967" s="138"/>
      <c r="BH1967" s="1" t="s">
        <v>28</v>
      </c>
    </row>
    <row r="1968" spans="1:61" ht="9.75" hidden="1" customHeight="1">
      <c r="A1968" s="141"/>
      <c r="B1968" s="142"/>
      <c r="C1968" s="142"/>
      <c r="D1968" s="142"/>
      <c r="E1968" s="142"/>
      <c r="F1968" s="142"/>
      <c r="G1968" s="142"/>
      <c r="H1968" s="142"/>
      <c r="I1968" s="143"/>
      <c r="J1968" s="144" t="s">
        <v>37</v>
      </c>
      <c r="K1968" s="145"/>
      <c r="L1968" s="145"/>
      <c r="M1968" s="145"/>
      <c r="N1968" s="145"/>
      <c r="O1968" s="145"/>
      <c r="P1968" s="145"/>
      <c r="Q1968" s="145"/>
      <c r="R1968" s="145"/>
      <c r="S1968" s="145"/>
      <c r="T1968" s="82" t="s">
        <v>38</v>
      </c>
      <c r="U1968" s="82"/>
      <c r="V1968" s="82" t="s">
        <v>253</v>
      </c>
      <c r="W1968" s="82"/>
      <c r="X1968" s="82"/>
      <c r="Y1968" s="82"/>
      <c r="Z1968" s="82"/>
      <c r="AA1968" s="82"/>
      <c r="AB1968" s="82"/>
      <c r="AC1968" s="82"/>
      <c r="AD1968" s="82"/>
      <c r="AE1968" s="82"/>
      <c r="AF1968" s="82"/>
      <c r="AG1968" s="82"/>
      <c r="AH1968" s="82"/>
      <c r="AI1968" s="82"/>
      <c r="AJ1968" s="82"/>
      <c r="AK1968" s="82"/>
      <c r="AL1968" s="82"/>
      <c r="AM1968" s="138"/>
      <c r="BH1968" s="1" t="s">
        <v>28</v>
      </c>
    </row>
    <row r="1969" spans="1:61" ht="9.75" hidden="1" customHeight="1">
      <c r="A1969" s="141"/>
      <c r="B1969" s="142"/>
      <c r="C1969" s="142"/>
      <c r="D1969" s="142"/>
      <c r="E1969" s="142"/>
      <c r="F1969" s="142"/>
      <c r="G1969" s="142"/>
      <c r="H1969" s="142"/>
      <c r="I1969" s="143"/>
      <c r="J1969" s="144"/>
      <c r="K1969" s="145"/>
      <c r="L1969" s="145"/>
      <c r="M1969" s="145"/>
      <c r="N1969" s="145"/>
      <c r="O1969" s="145"/>
      <c r="P1969" s="145"/>
      <c r="Q1969" s="145"/>
      <c r="R1969" s="145"/>
      <c r="S1969" s="145"/>
      <c r="T1969" s="82"/>
      <c r="U1969" s="82"/>
      <c r="V1969" s="82" t="s">
        <v>327</v>
      </c>
      <c r="W1969" s="82"/>
      <c r="X1969" s="82"/>
      <c r="Y1969" s="82"/>
      <c r="Z1969" s="82"/>
      <c r="AA1969" s="82"/>
      <c r="AB1969" s="82"/>
      <c r="AC1969" s="82"/>
      <c r="AD1969" s="82"/>
      <c r="AE1969" s="82"/>
      <c r="AF1969" s="82"/>
      <c r="AG1969" s="82"/>
      <c r="AH1969" s="82"/>
      <c r="AI1969" s="82"/>
      <c r="AJ1969" s="82"/>
      <c r="AK1969" s="82"/>
      <c r="AL1969" s="82"/>
      <c r="AM1969" s="138"/>
      <c r="BH1969" s="1" t="s">
        <v>28</v>
      </c>
    </row>
    <row r="1970" spans="1:61" ht="9.75" hidden="1" customHeight="1">
      <c r="A1970" s="141"/>
      <c r="B1970" s="142"/>
      <c r="C1970" s="142"/>
      <c r="D1970" s="142"/>
      <c r="E1970" s="142"/>
      <c r="F1970" s="142"/>
      <c r="G1970" s="142"/>
      <c r="H1970" s="142"/>
      <c r="I1970" s="143"/>
      <c r="J1970" s="189"/>
      <c r="K1970" s="82"/>
      <c r="L1970" s="82"/>
      <c r="M1970" s="82"/>
      <c r="N1970" s="82"/>
      <c r="O1970" s="82"/>
      <c r="P1970" s="82"/>
      <c r="Q1970" s="82"/>
      <c r="R1970" s="82"/>
      <c r="S1970" s="82"/>
      <c r="T1970" s="82"/>
      <c r="U1970" s="82"/>
      <c r="V1970" s="82" t="s">
        <v>166</v>
      </c>
      <c r="W1970" s="82"/>
      <c r="X1970" s="82"/>
      <c r="Y1970" s="82"/>
      <c r="Z1970" s="82"/>
      <c r="AA1970" s="82"/>
      <c r="AB1970" s="82"/>
      <c r="AC1970" s="82"/>
      <c r="AD1970" s="82"/>
      <c r="AE1970" s="82"/>
      <c r="AF1970" s="82"/>
      <c r="AG1970" s="82"/>
      <c r="AH1970" s="82"/>
      <c r="AI1970" s="82"/>
      <c r="AJ1970" s="82"/>
      <c r="AK1970" s="82"/>
      <c r="AL1970" s="82"/>
      <c r="AM1970" s="138"/>
      <c r="BH1970" s="1" t="s">
        <v>28</v>
      </c>
    </row>
    <row r="1971" spans="1:61" ht="9.75" hidden="1" customHeight="1">
      <c r="A1971" s="141"/>
      <c r="B1971" s="142"/>
      <c r="C1971" s="142"/>
      <c r="D1971" s="142"/>
      <c r="E1971" s="142"/>
      <c r="F1971" s="142"/>
      <c r="G1971" s="142"/>
      <c r="H1971" s="142"/>
      <c r="I1971" s="143"/>
      <c r="J1971" s="157"/>
      <c r="K1971" s="98"/>
      <c r="L1971" s="98"/>
      <c r="M1971" s="98"/>
      <c r="N1971" s="98"/>
      <c r="O1971" s="98"/>
      <c r="P1971" s="98"/>
      <c r="Q1971" s="98"/>
      <c r="R1971" s="98"/>
      <c r="S1971" s="98"/>
      <c r="T1971" s="98"/>
      <c r="U1971" s="98"/>
      <c r="V1971" s="98" t="s">
        <v>256</v>
      </c>
      <c r="W1971" s="98"/>
      <c r="X1971" s="98"/>
      <c r="Y1971" s="98"/>
      <c r="Z1971" s="98"/>
      <c r="AA1971" s="98"/>
      <c r="AB1971" s="98"/>
      <c r="AC1971" s="98"/>
      <c r="AD1971" s="98"/>
      <c r="AE1971" s="98"/>
      <c r="AF1971" s="98"/>
      <c r="AG1971" s="98"/>
      <c r="AH1971" s="98"/>
      <c r="AI1971" s="98"/>
      <c r="AJ1971" s="98"/>
      <c r="AK1971" s="98"/>
      <c r="AL1971" s="98"/>
      <c r="AM1971" s="156"/>
      <c r="BH1971" s="1" t="s">
        <v>28</v>
      </c>
    </row>
    <row r="1972" spans="1:61" ht="9.75" hidden="1" customHeight="1">
      <c r="A1972" s="120" t="s">
        <v>381</v>
      </c>
      <c r="B1972" s="121"/>
      <c r="C1972" s="121"/>
      <c r="D1972" s="121"/>
      <c r="E1972" s="121"/>
      <c r="F1972" s="121"/>
      <c r="G1972" s="121"/>
      <c r="H1972" s="121"/>
      <c r="I1972" s="122"/>
      <c r="J1972" s="136"/>
      <c r="K1972" s="126"/>
      <c r="L1972" s="126"/>
      <c r="M1972" s="126"/>
      <c r="N1972" s="126"/>
      <c r="O1972" s="126"/>
      <c r="P1972" s="126"/>
      <c r="Q1972" s="126"/>
      <c r="R1972" s="126"/>
      <c r="S1972" s="126"/>
      <c r="T1972" s="126"/>
      <c r="U1972" s="126"/>
      <c r="V1972" s="126"/>
      <c r="W1972" s="126"/>
      <c r="X1972" s="126"/>
      <c r="Y1972" s="126"/>
      <c r="Z1972" s="126"/>
      <c r="AA1972" s="126"/>
      <c r="AB1972" s="126"/>
      <c r="AC1972" s="126"/>
      <c r="AD1972" s="126"/>
      <c r="AE1972" s="126"/>
      <c r="AF1972" s="126"/>
      <c r="AG1972" s="126"/>
      <c r="AH1972" s="126"/>
      <c r="AI1972" s="126"/>
      <c r="AJ1972" s="126"/>
      <c r="AK1972" s="126"/>
      <c r="AL1972" s="126"/>
      <c r="AM1972" s="127"/>
      <c r="BG1972" s="1" t="s">
        <v>405</v>
      </c>
      <c r="BH1972" s="1">
        <v>108</v>
      </c>
      <c r="BI1972" s="1" t="str">
        <f>"ITEM"&amp;BH1972&amp; BG1972 &amp;"="&amp; IF(TRIM($J1972)="","",$J1972)</f>
        <v>ITEM108#KBN4_11=</v>
      </c>
    </row>
    <row r="1973" spans="1:61" ht="9.75" hidden="1" customHeight="1">
      <c r="A1973" s="141"/>
      <c r="B1973" s="142"/>
      <c r="C1973" s="142"/>
      <c r="D1973" s="142"/>
      <c r="E1973" s="142"/>
      <c r="F1973" s="142"/>
      <c r="G1973" s="142"/>
      <c r="H1973" s="142"/>
      <c r="I1973" s="143"/>
      <c r="J1973" s="150"/>
      <c r="K1973" s="151"/>
      <c r="L1973" s="151"/>
      <c r="M1973" s="151"/>
      <c r="N1973" s="151"/>
      <c r="O1973" s="151"/>
      <c r="P1973" s="151"/>
      <c r="Q1973" s="151"/>
      <c r="R1973" s="151"/>
      <c r="S1973" s="151"/>
      <c r="T1973" s="151"/>
      <c r="U1973" s="151"/>
      <c r="V1973" s="151"/>
      <c r="W1973" s="151"/>
      <c r="X1973" s="151"/>
      <c r="Y1973" s="151"/>
      <c r="Z1973" s="151"/>
      <c r="AA1973" s="151"/>
      <c r="AB1973" s="151"/>
      <c r="AC1973" s="151"/>
      <c r="AD1973" s="151"/>
      <c r="AE1973" s="151"/>
      <c r="AF1973" s="151"/>
      <c r="AG1973" s="151"/>
      <c r="AH1973" s="151"/>
      <c r="AI1973" s="151"/>
      <c r="AJ1973" s="151"/>
      <c r="AK1973" s="151"/>
      <c r="AL1973" s="151"/>
      <c r="AM1973" s="152"/>
    </row>
    <row r="1974" spans="1:61" ht="9.75" hidden="1" customHeight="1">
      <c r="A1974" s="123"/>
      <c r="B1974" s="124"/>
      <c r="C1974" s="124"/>
      <c r="D1974" s="124"/>
      <c r="E1974" s="124"/>
      <c r="F1974" s="124"/>
      <c r="G1974" s="124"/>
      <c r="H1974" s="124"/>
      <c r="I1974" s="125"/>
      <c r="J1974" s="150"/>
      <c r="K1974" s="151"/>
      <c r="L1974" s="151"/>
      <c r="M1974" s="151"/>
      <c r="N1974" s="151"/>
      <c r="O1974" s="151"/>
      <c r="P1974" s="151"/>
      <c r="Q1974" s="151"/>
      <c r="R1974" s="151"/>
      <c r="S1974" s="151"/>
      <c r="T1974" s="151"/>
      <c r="U1974" s="151"/>
      <c r="V1974" s="151"/>
      <c r="W1974" s="151"/>
      <c r="X1974" s="151"/>
      <c r="Y1974" s="151"/>
      <c r="Z1974" s="151"/>
      <c r="AA1974" s="151"/>
      <c r="AB1974" s="151"/>
      <c r="AC1974" s="151"/>
      <c r="AD1974" s="151"/>
      <c r="AE1974" s="151"/>
      <c r="AF1974" s="151"/>
      <c r="AG1974" s="151"/>
      <c r="AH1974" s="151"/>
      <c r="AI1974" s="151"/>
      <c r="AJ1974" s="151"/>
      <c r="AK1974" s="151"/>
      <c r="AL1974" s="151"/>
      <c r="AM1974" s="152"/>
    </row>
    <row r="1975" spans="1:61" ht="9.75" hidden="1" customHeight="1">
      <c r="A1975" s="120" t="s">
        <v>382</v>
      </c>
      <c r="B1975" s="121"/>
      <c r="C1975" s="121"/>
      <c r="D1975" s="121"/>
      <c r="E1975" s="121"/>
      <c r="F1975" s="121"/>
      <c r="G1975" s="121"/>
      <c r="H1975" s="121"/>
      <c r="I1975" s="121"/>
      <c r="J1975" s="216" t="s">
        <v>37</v>
      </c>
      <c r="K1975" s="217"/>
      <c r="L1975" s="154" t="s">
        <v>54</v>
      </c>
      <c r="M1975" s="154"/>
      <c r="N1975" s="154"/>
      <c r="O1975" s="154"/>
      <c r="P1975" s="154"/>
      <c r="Q1975" s="154"/>
      <c r="R1975" s="154"/>
      <c r="S1975" s="154"/>
      <c r="T1975" s="154"/>
      <c r="U1975" s="154"/>
      <c r="V1975" s="154"/>
      <c r="W1975" s="154"/>
      <c r="X1975" s="221" t="s">
        <v>37</v>
      </c>
      <c r="Y1975" s="217"/>
      <c r="Z1975" s="154" t="s">
        <v>330</v>
      </c>
      <c r="AA1975" s="154"/>
      <c r="AB1975" s="154"/>
      <c r="AC1975" s="154"/>
      <c r="AD1975" s="154"/>
      <c r="AE1975" s="154"/>
      <c r="AF1975" s="154"/>
      <c r="AG1975" s="154"/>
      <c r="AH1975" s="154"/>
      <c r="AI1975" s="154"/>
      <c r="AJ1975" s="154"/>
      <c r="AK1975" s="154"/>
      <c r="AL1975" s="154"/>
      <c r="AM1975" s="155"/>
      <c r="BF1975" s="1" t="b">
        <f>IF($K1975="○",TRUE,IF($K1975="",FALSE,"INPUT_ERROR"))</f>
        <v>0</v>
      </c>
      <c r="BG1975" s="1" t="s">
        <v>405</v>
      </c>
      <c r="BH1975" s="1">
        <v>109</v>
      </c>
      <c r="BI1975" s="1" t="str">
        <f t="shared" ref="BI1975:BI1981" si="52">"ITEM"&amp; BH1975&amp; BG1975 &amp;"="&amp; $BF1975</f>
        <v>ITEM109#KBN4_11=FALSE</v>
      </c>
    </row>
    <row r="1976" spans="1:61" ht="9.75" hidden="1" customHeight="1">
      <c r="A1976" s="141"/>
      <c r="B1976" s="142"/>
      <c r="C1976" s="142"/>
      <c r="D1976" s="142"/>
      <c r="E1976" s="142"/>
      <c r="F1976" s="142"/>
      <c r="G1976" s="142"/>
      <c r="H1976" s="142"/>
      <c r="I1976" s="142"/>
      <c r="J1976" s="144"/>
      <c r="K1976" s="159"/>
      <c r="L1976" s="82"/>
      <c r="M1976" s="82"/>
      <c r="N1976" s="82"/>
      <c r="O1976" s="82"/>
      <c r="P1976" s="82"/>
      <c r="Q1976" s="82"/>
      <c r="R1976" s="82"/>
      <c r="S1976" s="82"/>
      <c r="T1976" s="82"/>
      <c r="U1976" s="82"/>
      <c r="V1976" s="82"/>
      <c r="W1976" s="82"/>
      <c r="X1976" s="160"/>
      <c r="Y1976" s="159"/>
      <c r="Z1976" s="82"/>
      <c r="AA1976" s="82"/>
      <c r="AB1976" s="82"/>
      <c r="AC1976" s="82"/>
      <c r="AD1976" s="82"/>
      <c r="AE1976" s="82"/>
      <c r="AF1976" s="82"/>
      <c r="AG1976" s="82"/>
      <c r="AH1976" s="82"/>
      <c r="AI1976" s="82"/>
      <c r="AJ1976" s="82"/>
      <c r="AK1976" s="82"/>
      <c r="AL1976" s="82"/>
      <c r="AM1976" s="138"/>
      <c r="BF1976" s="1" t="b">
        <f>IF($Y1975="○",TRUE,IF($Y1975="",FALSE,"INPUT_ERROR"))</f>
        <v>0</v>
      </c>
      <c r="BG1976" s="1" t="s">
        <v>405</v>
      </c>
      <c r="BH1976" s="1">
        <v>110</v>
      </c>
      <c r="BI1976" s="1" t="str">
        <f t="shared" si="52"/>
        <v>ITEM110#KBN4_11=FALSE</v>
      </c>
    </row>
    <row r="1977" spans="1:61" ht="9.75" hidden="1" customHeight="1">
      <c r="A1977" s="141"/>
      <c r="B1977" s="142"/>
      <c r="C1977" s="142"/>
      <c r="D1977" s="142"/>
      <c r="E1977" s="142"/>
      <c r="F1977" s="142"/>
      <c r="G1977" s="142"/>
      <c r="H1977" s="142"/>
      <c r="I1977" s="142"/>
      <c r="J1977" s="144" t="s">
        <v>37</v>
      </c>
      <c r="K1977" s="159"/>
      <c r="L1977" s="82" t="s">
        <v>331</v>
      </c>
      <c r="M1977" s="82"/>
      <c r="N1977" s="82"/>
      <c r="O1977" s="82"/>
      <c r="P1977" s="82"/>
      <c r="Q1977" s="82"/>
      <c r="R1977" s="82"/>
      <c r="S1977" s="82"/>
      <c r="T1977" s="82"/>
      <c r="U1977" s="82"/>
      <c r="V1977" s="82"/>
      <c r="W1977" s="82"/>
      <c r="X1977" s="160" t="s">
        <v>37</v>
      </c>
      <c r="Y1977" s="159"/>
      <c r="Z1977" s="82" t="s">
        <v>264</v>
      </c>
      <c r="AA1977" s="82"/>
      <c r="AB1977" s="82"/>
      <c r="AC1977" s="82"/>
      <c r="AD1977" s="82"/>
      <c r="AE1977" s="82"/>
      <c r="AF1977" s="82"/>
      <c r="AG1977" s="82"/>
      <c r="AH1977" s="82"/>
      <c r="AI1977" s="82"/>
      <c r="AJ1977" s="82"/>
      <c r="AK1977" s="82"/>
      <c r="AL1977" s="82"/>
      <c r="AM1977" s="138"/>
      <c r="BF1977" s="1" t="b">
        <f>IF($K1977="○",TRUE,IF($K1977="",FALSE,"INPUT_ERROR"))</f>
        <v>0</v>
      </c>
      <c r="BG1977" s="1" t="s">
        <v>405</v>
      </c>
      <c r="BH1977" s="1">
        <v>111</v>
      </c>
      <c r="BI1977" s="1" t="str">
        <f t="shared" si="52"/>
        <v>ITEM111#KBN4_11=FALSE</v>
      </c>
    </row>
    <row r="1978" spans="1:61" ht="9.75" hidden="1" customHeight="1">
      <c r="A1978" s="141"/>
      <c r="B1978" s="142"/>
      <c r="C1978" s="142"/>
      <c r="D1978" s="142"/>
      <c r="E1978" s="142"/>
      <c r="F1978" s="142"/>
      <c r="G1978" s="142"/>
      <c r="H1978" s="142"/>
      <c r="I1978" s="142"/>
      <c r="J1978" s="144"/>
      <c r="K1978" s="159"/>
      <c r="L1978" s="82"/>
      <c r="M1978" s="82"/>
      <c r="N1978" s="82"/>
      <c r="O1978" s="82"/>
      <c r="P1978" s="82"/>
      <c r="Q1978" s="82"/>
      <c r="R1978" s="82"/>
      <c r="S1978" s="82"/>
      <c r="T1978" s="82"/>
      <c r="U1978" s="82"/>
      <c r="V1978" s="82"/>
      <c r="W1978" s="82"/>
      <c r="X1978" s="160"/>
      <c r="Y1978" s="159"/>
      <c r="Z1978" s="82"/>
      <c r="AA1978" s="82"/>
      <c r="AB1978" s="82"/>
      <c r="AC1978" s="82"/>
      <c r="AD1978" s="82"/>
      <c r="AE1978" s="82"/>
      <c r="AF1978" s="82"/>
      <c r="AG1978" s="82"/>
      <c r="AH1978" s="82"/>
      <c r="AI1978" s="82"/>
      <c r="AJ1978" s="82"/>
      <c r="AK1978" s="82"/>
      <c r="AL1978" s="82"/>
      <c r="AM1978" s="138"/>
      <c r="BF1978" s="1" t="b">
        <f>IF($Y1977="○",TRUE,IF($Y1977="",FALSE,"INPUT_ERROR"))</f>
        <v>0</v>
      </c>
      <c r="BG1978" s="1" t="s">
        <v>405</v>
      </c>
      <c r="BH1978" s="1">
        <v>112</v>
      </c>
      <c r="BI1978" s="1" t="str">
        <f t="shared" si="52"/>
        <v>ITEM112#KBN4_11=FALSE</v>
      </c>
    </row>
    <row r="1979" spans="1:61" ht="9.75" hidden="1" customHeight="1">
      <c r="A1979" s="141"/>
      <c r="B1979" s="142"/>
      <c r="C1979" s="142"/>
      <c r="D1979" s="142"/>
      <c r="E1979" s="142"/>
      <c r="F1979" s="142"/>
      <c r="G1979" s="142"/>
      <c r="H1979" s="142"/>
      <c r="I1979" s="142"/>
      <c r="J1979" s="144" t="s">
        <v>37</v>
      </c>
      <c r="K1979" s="159"/>
      <c r="L1979" s="82" t="s">
        <v>214</v>
      </c>
      <c r="M1979" s="82"/>
      <c r="N1979" s="82"/>
      <c r="O1979" s="82"/>
      <c r="P1979" s="82"/>
      <c r="Q1979" s="82"/>
      <c r="R1979" s="82"/>
      <c r="S1979" s="82"/>
      <c r="T1979" s="82"/>
      <c r="U1979" s="82"/>
      <c r="V1979" s="82"/>
      <c r="W1979" s="82"/>
      <c r="X1979" s="160" t="s">
        <v>37</v>
      </c>
      <c r="Y1979" s="159"/>
      <c r="Z1979" s="82" t="s">
        <v>332</v>
      </c>
      <c r="AA1979" s="82"/>
      <c r="AB1979" s="82"/>
      <c r="AC1979" s="82"/>
      <c r="AD1979" s="82"/>
      <c r="AE1979" s="82"/>
      <c r="AF1979" s="82"/>
      <c r="AG1979" s="82"/>
      <c r="AH1979" s="82"/>
      <c r="AI1979" s="82"/>
      <c r="AJ1979" s="82"/>
      <c r="AK1979" s="82"/>
      <c r="AL1979" s="82"/>
      <c r="AM1979" s="138"/>
      <c r="BF1979" s="1" t="b">
        <f>IF($K1979="○",TRUE,IF($K1979="",FALSE,"INPUT_ERROR"))</f>
        <v>0</v>
      </c>
      <c r="BG1979" s="1" t="s">
        <v>405</v>
      </c>
      <c r="BH1979" s="1">
        <v>113</v>
      </c>
      <c r="BI1979" s="1" t="str">
        <f t="shared" si="52"/>
        <v>ITEM113#KBN4_11=FALSE</v>
      </c>
    </row>
    <row r="1980" spans="1:61" ht="9.75" hidden="1" customHeight="1">
      <c r="A1980" s="141"/>
      <c r="B1980" s="142"/>
      <c r="C1980" s="142"/>
      <c r="D1980" s="142"/>
      <c r="E1980" s="142"/>
      <c r="F1980" s="142"/>
      <c r="G1980" s="142"/>
      <c r="H1980" s="142"/>
      <c r="I1980" s="142"/>
      <c r="J1980" s="144"/>
      <c r="K1980" s="159"/>
      <c r="L1980" s="82"/>
      <c r="M1980" s="82"/>
      <c r="N1980" s="82"/>
      <c r="O1980" s="82"/>
      <c r="P1980" s="82"/>
      <c r="Q1980" s="82"/>
      <c r="R1980" s="82"/>
      <c r="S1980" s="82"/>
      <c r="T1980" s="82"/>
      <c r="U1980" s="82"/>
      <c r="V1980" s="82"/>
      <c r="W1980" s="82"/>
      <c r="X1980" s="160"/>
      <c r="Y1980" s="159"/>
      <c r="Z1980" s="82"/>
      <c r="AA1980" s="82"/>
      <c r="AB1980" s="82"/>
      <c r="AC1980" s="82"/>
      <c r="AD1980" s="82"/>
      <c r="AE1980" s="82"/>
      <c r="AF1980" s="82"/>
      <c r="AG1980" s="82"/>
      <c r="AH1980" s="82"/>
      <c r="AI1980" s="82"/>
      <c r="AJ1980" s="82"/>
      <c r="AK1980" s="82"/>
      <c r="AL1980" s="82"/>
      <c r="AM1980" s="138"/>
      <c r="BF1980" s="1" t="b">
        <f>IF($Y1979="○",TRUE,IF($Y1979="",FALSE,"INPUT_ERROR"))</f>
        <v>0</v>
      </c>
      <c r="BG1980" s="1" t="s">
        <v>405</v>
      </c>
      <c r="BH1980" s="1">
        <v>114</v>
      </c>
      <c r="BI1980" s="1" t="str">
        <f t="shared" si="52"/>
        <v>ITEM114#KBN4_11=FALSE</v>
      </c>
    </row>
    <row r="1981" spans="1:61" ht="9.75" hidden="1" customHeight="1">
      <c r="A1981" s="141"/>
      <c r="B1981" s="142"/>
      <c r="C1981" s="142"/>
      <c r="D1981" s="142"/>
      <c r="E1981" s="142"/>
      <c r="F1981" s="142"/>
      <c r="G1981" s="142"/>
      <c r="H1981" s="142"/>
      <c r="I1981" s="142"/>
      <c r="J1981" s="144" t="s">
        <v>37</v>
      </c>
      <c r="K1981" s="159"/>
      <c r="L1981" s="82" t="s">
        <v>59</v>
      </c>
      <c r="M1981" s="82"/>
      <c r="N1981" s="82"/>
      <c r="O1981" s="160" t="s">
        <v>60</v>
      </c>
      <c r="P1981" s="151"/>
      <c r="Q1981" s="151"/>
      <c r="R1981" s="151"/>
      <c r="S1981" s="151"/>
      <c r="T1981" s="151"/>
      <c r="U1981" s="151"/>
      <c r="V1981" s="151"/>
      <c r="W1981" s="151"/>
      <c r="X1981" s="151"/>
      <c r="Y1981" s="151"/>
      <c r="Z1981" s="151"/>
      <c r="AA1981" s="151"/>
      <c r="AB1981" s="151"/>
      <c r="AC1981" s="151"/>
      <c r="AD1981" s="151"/>
      <c r="AE1981" s="151"/>
      <c r="AF1981" s="151"/>
      <c r="AG1981" s="151"/>
      <c r="AH1981" s="151"/>
      <c r="AI1981" s="151"/>
      <c r="AJ1981" s="151"/>
      <c r="AK1981" s="151"/>
      <c r="AL1981" s="82" t="s">
        <v>198</v>
      </c>
      <c r="AM1981" s="138"/>
      <c r="BF1981" s="1" t="b">
        <f>IF($K1981="○",TRUE,IF($K1981="",FALSE,"INPUT_ERROR"))</f>
        <v>0</v>
      </c>
      <c r="BG1981" s="1" t="s">
        <v>405</v>
      </c>
      <c r="BH1981" s="1">
        <v>115</v>
      </c>
      <c r="BI1981" s="1" t="str">
        <f t="shared" si="52"/>
        <v>ITEM115#KBN4_11=FALSE</v>
      </c>
    </row>
    <row r="1982" spans="1:61" ht="9.75" hidden="1" customHeight="1">
      <c r="A1982" s="141"/>
      <c r="B1982" s="142"/>
      <c r="C1982" s="142"/>
      <c r="D1982" s="142"/>
      <c r="E1982" s="142"/>
      <c r="F1982" s="142"/>
      <c r="G1982" s="142"/>
      <c r="H1982" s="142"/>
      <c r="I1982" s="142"/>
      <c r="J1982" s="161"/>
      <c r="K1982" s="162"/>
      <c r="L1982" s="98"/>
      <c r="M1982" s="98"/>
      <c r="N1982" s="98"/>
      <c r="O1982" s="163"/>
      <c r="P1982" s="128"/>
      <c r="Q1982" s="128"/>
      <c r="R1982" s="128"/>
      <c r="S1982" s="128"/>
      <c r="T1982" s="128"/>
      <c r="U1982" s="128"/>
      <c r="V1982" s="128"/>
      <c r="W1982" s="128"/>
      <c r="X1982" s="128"/>
      <c r="Y1982" s="128"/>
      <c r="Z1982" s="128"/>
      <c r="AA1982" s="128"/>
      <c r="AB1982" s="128"/>
      <c r="AC1982" s="128"/>
      <c r="AD1982" s="128"/>
      <c r="AE1982" s="128"/>
      <c r="AF1982" s="128"/>
      <c r="AG1982" s="128"/>
      <c r="AH1982" s="128"/>
      <c r="AI1982" s="128"/>
      <c r="AJ1982" s="128"/>
      <c r="AK1982" s="128"/>
      <c r="AL1982" s="98"/>
      <c r="AM1982" s="156"/>
      <c r="BG1982" s="1" t="s">
        <v>405</v>
      </c>
      <c r="BH1982" s="1">
        <v>116</v>
      </c>
      <c r="BI1982" s="1" t="str">
        <f>"ITEM"&amp;BH1982&amp; BG1982 &amp;"="&amp;IF(TRIM($P1981)="","",$P1981)</f>
        <v>ITEM116#KBN4_11=</v>
      </c>
    </row>
    <row r="1983" spans="1:61" ht="9.75" hidden="1" customHeight="1">
      <c r="A1983" s="120" t="s">
        <v>333</v>
      </c>
      <c r="B1983" s="121"/>
      <c r="C1983" s="121"/>
      <c r="D1983" s="121"/>
      <c r="E1983" s="121"/>
      <c r="F1983" s="121"/>
      <c r="G1983" s="121"/>
      <c r="H1983" s="121"/>
      <c r="I1983" s="122"/>
      <c r="J1983" s="260"/>
      <c r="K1983" s="260"/>
      <c r="L1983" s="260"/>
      <c r="M1983" s="260"/>
      <c r="N1983" s="260"/>
      <c r="O1983" s="260"/>
      <c r="P1983" s="260"/>
      <c r="Q1983" s="260"/>
      <c r="R1983" s="260"/>
      <c r="S1983" s="260"/>
      <c r="T1983" s="260"/>
      <c r="U1983" s="260"/>
      <c r="V1983" s="260"/>
      <c r="W1983" s="260"/>
      <c r="X1983" s="260"/>
      <c r="Y1983" s="260"/>
      <c r="Z1983" s="260"/>
      <c r="AA1983" s="260"/>
      <c r="AB1983" s="260"/>
      <c r="AC1983" s="260"/>
      <c r="AD1983" s="260"/>
      <c r="AE1983" s="260"/>
      <c r="AF1983" s="260"/>
      <c r="AG1983" s="260"/>
      <c r="AH1983" s="260"/>
      <c r="AI1983" s="260"/>
      <c r="AJ1983" s="260"/>
      <c r="AK1983" s="260"/>
      <c r="AL1983" s="260"/>
      <c r="AM1983" s="260"/>
      <c r="BG1983" s="1" t="s">
        <v>405</v>
      </c>
      <c r="BH1983" s="1">
        <v>117</v>
      </c>
      <c r="BI1983" s="1" t="str">
        <f>"ITEM"&amp;BH1983&amp; BG1983 &amp;"="&amp; IF(TRIM($J1983)="","",$J1983)</f>
        <v>ITEM117#KBN4_11=</v>
      </c>
    </row>
    <row r="1984" spans="1:61" ht="9.75" hidden="1" customHeight="1">
      <c r="A1984" s="141"/>
      <c r="B1984" s="142"/>
      <c r="C1984" s="142"/>
      <c r="D1984" s="142"/>
      <c r="E1984" s="142"/>
      <c r="F1984" s="142"/>
      <c r="G1984" s="142"/>
      <c r="H1984" s="142"/>
      <c r="I1984" s="143"/>
      <c r="J1984" s="27"/>
      <c r="K1984" s="27"/>
      <c r="L1984" s="27"/>
      <c r="M1984" s="27"/>
      <c r="N1984" s="27"/>
      <c r="O1984" s="27"/>
      <c r="P1984" s="27"/>
      <c r="Q1984" s="27"/>
      <c r="R1984" s="27"/>
      <c r="S1984" s="27"/>
      <c r="T1984" s="27"/>
      <c r="U1984" s="27"/>
      <c r="V1984" s="27"/>
      <c r="W1984" s="27"/>
      <c r="X1984" s="27"/>
      <c r="Y1984" s="27"/>
      <c r="Z1984" s="27"/>
      <c r="AA1984" s="27"/>
      <c r="AB1984" s="27"/>
      <c r="AC1984" s="27"/>
      <c r="AD1984" s="27"/>
      <c r="AE1984" s="27"/>
      <c r="AF1984" s="27"/>
      <c r="AG1984" s="27"/>
      <c r="AH1984" s="27"/>
      <c r="AI1984" s="27"/>
      <c r="AJ1984" s="27"/>
      <c r="AK1984" s="27"/>
      <c r="AL1984" s="27"/>
      <c r="AM1984" s="27"/>
      <c r="BH1984" s="1" t="s">
        <v>28</v>
      </c>
    </row>
    <row r="1985" spans="1:61" ht="9.75" hidden="1" customHeight="1" thickBot="1">
      <c r="A1985" s="123"/>
      <c r="B1985" s="124"/>
      <c r="C1985" s="124"/>
      <c r="D1985" s="124"/>
      <c r="E1985" s="124"/>
      <c r="F1985" s="124"/>
      <c r="G1985" s="124"/>
      <c r="H1985" s="124"/>
      <c r="I1985" s="125"/>
      <c r="J1985" s="27"/>
      <c r="K1985" s="27"/>
      <c r="L1985" s="27"/>
      <c r="M1985" s="27"/>
      <c r="N1985" s="27"/>
      <c r="O1985" s="27"/>
      <c r="P1985" s="27"/>
      <c r="Q1985" s="27"/>
      <c r="R1985" s="27"/>
      <c r="S1985" s="27"/>
      <c r="T1985" s="27"/>
      <c r="U1985" s="27"/>
      <c r="V1985" s="27"/>
      <c r="W1985" s="27"/>
      <c r="X1985" s="27"/>
      <c r="Y1985" s="27"/>
      <c r="Z1985" s="27"/>
      <c r="AA1985" s="27"/>
      <c r="AB1985" s="27"/>
      <c r="AC1985" s="27"/>
      <c r="AD1985" s="27"/>
      <c r="AE1985" s="27"/>
      <c r="AF1985" s="27"/>
      <c r="AG1985" s="27"/>
      <c r="AH1985" s="27"/>
      <c r="AI1985" s="27"/>
      <c r="AJ1985" s="27"/>
      <c r="AK1985" s="27"/>
      <c r="AL1985" s="27"/>
      <c r="AM1985" s="27"/>
      <c r="BH1985" s="1" t="s">
        <v>28</v>
      </c>
    </row>
    <row r="1986" spans="1:61" ht="9.75" hidden="1" customHeight="1">
      <c r="A1986" s="164" t="s">
        <v>406</v>
      </c>
      <c r="B1986" s="165"/>
      <c r="C1986" s="165"/>
      <c r="D1986" s="165"/>
      <c r="E1986" s="165"/>
      <c r="F1986" s="165"/>
      <c r="G1986" s="165"/>
      <c r="H1986" s="165"/>
      <c r="I1986" s="166"/>
      <c r="J1986" s="268"/>
      <c r="K1986" s="269"/>
      <c r="L1986" s="269"/>
      <c r="M1986" s="269"/>
      <c r="N1986" s="269"/>
      <c r="O1986" s="269"/>
      <c r="P1986" s="269"/>
      <c r="Q1986" s="269"/>
      <c r="R1986" s="269"/>
      <c r="S1986" s="269"/>
      <c r="T1986" s="269"/>
      <c r="U1986" s="269"/>
      <c r="V1986" s="269"/>
      <c r="W1986" s="269"/>
      <c r="X1986" s="269"/>
      <c r="Y1986" s="269"/>
      <c r="Z1986" s="269"/>
      <c r="AA1986" s="269"/>
      <c r="AB1986" s="269"/>
      <c r="AC1986" s="269"/>
      <c r="AD1986" s="269"/>
      <c r="AE1986" s="269"/>
      <c r="AF1986" s="269"/>
      <c r="AG1986" s="269"/>
      <c r="AH1986" s="269"/>
      <c r="AI1986" s="269"/>
      <c r="AJ1986" s="269"/>
      <c r="AK1986" s="269"/>
      <c r="AL1986" s="269"/>
      <c r="AM1986" s="270"/>
      <c r="BG1986" s="1" t="s">
        <v>407</v>
      </c>
      <c r="BH1986" s="1">
        <v>103</v>
      </c>
      <c r="BI1986" s="1" t="str">
        <f>"ITEM"&amp;BH1986&amp; BG1986 &amp;"="&amp; IF(TRIM($J1986)="","",$J1986)</f>
        <v>ITEM103#KBN4_12=</v>
      </c>
    </row>
    <row r="1987" spans="1:61" ht="9.75" hidden="1" customHeight="1" thickBot="1">
      <c r="A1987" s="167"/>
      <c r="B1987" s="168"/>
      <c r="C1987" s="168"/>
      <c r="D1987" s="168"/>
      <c r="E1987" s="168"/>
      <c r="F1987" s="168"/>
      <c r="G1987" s="168"/>
      <c r="H1987" s="168"/>
      <c r="I1987" s="169"/>
      <c r="J1987" s="271"/>
      <c r="K1987" s="272"/>
      <c r="L1987" s="272"/>
      <c r="M1987" s="272"/>
      <c r="N1987" s="272"/>
      <c r="O1987" s="272"/>
      <c r="P1987" s="272"/>
      <c r="Q1987" s="272"/>
      <c r="R1987" s="272"/>
      <c r="S1987" s="272"/>
      <c r="T1987" s="272"/>
      <c r="U1987" s="272"/>
      <c r="V1987" s="272"/>
      <c r="W1987" s="272"/>
      <c r="X1987" s="272"/>
      <c r="Y1987" s="272"/>
      <c r="Z1987" s="272"/>
      <c r="AA1987" s="272"/>
      <c r="AB1987" s="272"/>
      <c r="AC1987" s="272"/>
      <c r="AD1987" s="272"/>
      <c r="AE1987" s="272"/>
      <c r="AF1987" s="272"/>
      <c r="AG1987" s="272"/>
      <c r="AH1987" s="272"/>
      <c r="AI1987" s="272"/>
      <c r="AJ1987" s="272"/>
      <c r="AK1987" s="272"/>
      <c r="AL1987" s="272"/>
      <c r="AM1987" s="273"/>
    </row>
    <row r="1988" spans="1:61" ht="9.75" hidden="1" customHeight="1">
      <c r="A1988" s="120" t="s">
        <v>323</v>
      </c>
      <c r="B1988" s="121"/>
      <c r="C1988" s="121"/>
      <c r="D1988" s="121"/>
      <c r="E1988" s="121"/>
      <c r="F1988" s="121"/>
      <c r="G1988" s="121"/>
      <c r="H1988" s="121"/>
      <c r="I1988" s="122"/>
      <c r="J1988" s="239"/>
      <c r="K1988" s="239"/>
      <c r="L1988" s="239"/>
      <c r="M1988" s="239"/>
      <c r="N1988" s="239"/>
      <c r="O1988" s="239"/>
      <c r="P1988" s="239"/>
      <c r="Q1988" s="239"/>
      <c r="R1988" s="239"/>
      <c r="S1988" s="239"/>
      <c r="T1988" s="239"/>
      <c r="U1988" s="239"/>
      <c r="V1988" s="239"/>
      <c r="W1988" s="239"/>
      <c r="X1988" s="239"/>
      <c r="Y1988" s="239"/>
      <c r="Z1988" s="239"/>
      <c r="AA1988" s="239"/>
      <c r="AB1988" s="239"/>
      <c r="AC1988" s="239"/>
      <c r="AD1988" s="239"/>
      <c r="AE1988" s="239"/>
      <c r="AF1988" s="239"/>
      <c r="AG1988" s="239"/>
      <c r="AH1988" s="239"/>
      <c r="AI1988" s="239"/>
      <c r="AJ1988" s="239"/>
      <c r="AK1988" s="239"/>
      <c r="AL1988" s="239"/>
      <c r="AM1988" s="239"/>
      <c r="BG1988" s="1" t="s">
        <v>407</v>
      </c>
      <c r="BH1988" s="1">
        <v>104</v>
      </c>
      <c r="BI1988" s="1" t="str">
        <f>"ITEM"&amp;BH1988&amp; BG1988 &amp;"="&amp; IF(TRIM($J1988)="","",$J1988)</f>
        <v>ITEM104#KBN4_12=</v>
      </c>
    </row>
    <row r="1989" spans="1:61" ht="9.75" hidden="1" customHeight="1">
      <c r="A1989" s="123"/>
      <c r="B1989" s="124"/>
      <c r="C1989" s="124"/>
      <c r="D1989" s="124"/>
      <c r="E1989" s="124"/>
      <c r="F1989" s="124"/>
      <c r="G1989" s="124"/>
      <c r="H1989" s="124"/>
      <c r="I1989" s="125"/>
      <c r="J1989" s="27"/>
      <c r="K1989" s="27"/>
      <c r="L1989" s="27"/>
      <c r="M1989" s="27"/>
      <c r="N1989" s="27"/>
      <c r="O1989" s="27"/>
      <c r="P1989" s="27"/>
      <c r="Q1989" s="27"/>
      <c r="R1989" s="27"/>
      <c r="S1989" s="27"/>
      <c r="T1989" s="27"/>
      <c r="U1989" s="27"/>
      <c r="V1989" s="27"/>
      <c r="W1989" s="27"/>
      <c r="X1989" s="27"/>
      <c r="Y1989" s="27"/>
      <c r="Z1989" s="27"/>
      <c r="AA1989" s="27"/>
      <c r="AB1989" s="27"/>
      <c r="AC1989" s="27"/>
      <c r="AD1989" s="27"/>
      <c r="AE1989" s="27"/>
      <c r="AF1989" s="27"/>
      <c r="AG1989" s="27"/>
      <c r="AH1989" s="27"/>
      <c r="AI1989" s="27"/>
      <c r="AJ1989" s="27"/>
      <c r="AK1989" s="27"/>
      <c r="AL1989" s="27"/>
      <c r="AM1989" s="27"/>
    </row>
    <row r="1990" spans="1:61" ht="9.75" hidden="1" customHeight="1">
      <c r="A1990" s="120" t="s">
        <v>378</v>
      </c>
      <c r="B1990" s="121"/>
      <c r="C1990" s="121"/>
      <c r="D1990" s="121"/>
      <c r="E1990" s="121"/>
      <c r="F1990" s="121"/>
      <c r="G1990" s="121"/>
      <c r="H1990" s="121"/>
      <c r="I1990" s="122"/>
      <c r="J1990" s="136"/>
      <c r="K1990" s="126"/>
      <c r="L1990" s="126"/>
      <c r="M1990" s="126"/>
      <c r="N1990" s="126"/>
      <c r="O1990" s="126"/>
      <c r="P1990" s="126"/>
      <c r="Q1990" s="126"/>
      <c r="R1990" s="126"/>
      <c r="S1990" s="126"/>
      <c r="T1990" s="126"/>
      <c r="U1990" s="126"/>
      <c r="V1990" s="126"/>
      <c r="W1990" s="126"/>
      <c r="X1990" s="126"/>
      <c r="Y1990" s="126"/>
      <c r="Z1990" s="126"/>
      <c r="AA1990" s="126"/>
      <c r="AB1990" s="126"/>
      <c r="AC1990" s="126"/>
      <c r="AD1990" s="126"/>
      <c r="AE1990" s="126"/>
      <c r="AF1990" s="126"/>
      <c r="AG1990" s="126"/>
      <c r="AH1990" s="126"/>
      <c r="AI1990" s="126"/>
      <c r="AJ1990" s="126"/>
      <c r="AK1990" s="126"/>
      <c r="AL1990" s="126"/>
      <c r="AM1990" s="127"/>
      <c r="BG1990" s="1" t="s">
        <v>407</v>
      </c>
      <c r="BH1990" s="1">
        <v>105</v>
      </c>
      <c r="BI1990" s="1" t="str">
        <f>"ITEM"&amp;BH1990&amp; BG1990 &amp;"="&amp; IF(TRIM($J1990)="","",$J1990)</f>
        <v>ITEM105#KBN4_12=</v>
      </c>
    </row>
    <row r="1991" spans="1:61" ht="9.75" hidden="1" customHeight="1">
      <c r="A1991" s="141"/>
      <c r="B1991" s="142"/>
      <c r="C1991" s="142"/>
      <c r="D1991" s="142"/>
      <c r="E1991" s="142"/>
      <c r="F1991" s="142"/>
      <c r="G1991" s="142"/>
      <c r="H1991" s="142"/>
      <c r="I1991" s="143"/>
      <c r="J1991" s="150"/>
      <c r="K1991" s="151"/>
      <c r="L1991" s="151"/>
      <c r="M1991" s="151"/>
      <c r="N1991" s="151"/>
      <c r="O1991" s="151"/>
      <c r="P1991" s="151"/>
      <c r="Q1991" s="151"/>
      <c r="R1991" s="151"/>
      <c r="S1991" s="151"/>
      <c r="T1991" s="151"/>
      <c r="U1991" s="151"/>
      <c r="V1991" s="151"/>
      <c r="W1991" s="151"/>
      <c r="X1991" s="151"/>
      <c r="Y1991" s="151"/>
      <c r="Z1991" s="151"/>
      <c r="AA1991" s="151"/>
      <c r="AB1991" s="151"/>
      <c r="AC1991" s="151"/>
      <c r="AD1991" s="151"/>
      <c r="AE1991" s="151"/>
      <c r="AF1991" s="151"/>
      <c r="AG1991" s="151"/>
      <c r="AH1991" s="151"/>
      <c r="AI1991" s="151"/>
      <c r="AJ1991" s="151"/>
      <c r="AK1991" s="151"/>
      <c r="AL1991" s="151"/>
      <c r="AM1991" s="152"/>
      <c r="BH1991" s="1" t="s">
        <v>28</v>
      </c>
    </row>
    <row r="1992" spans="1:61" ht="9.75" hidden="1" customHeight="1">
      <c r="A1992" s="123"/>
      <c r="B1992" s="124"/>
      <c r="C1992" s="124"/>
      <c r="D1992" s="124"/>
      <c r="E1992" s="124"/>
      <c r="F1992" s="124"/>
      <c r="G1992" s="124"/>
      <c r="H1992" s="124"/>
      <c r="I1992" s="125"/>
      <c r="J1992" s="137"/>
      <c r="K1992" s="128"/>
      <c r="L1992" s="128"/>
      <c r="M1992" s="128"/>
      <c r="N1992" s="128"/>
      <c r="O1992" s="128"/>
      <c r="P1992" s="128"/>
      <c r="Q1992" s="128"/>
      <c r="R1992" s="128"/>
      <c r="S1992" s="128"/>
      <c r="T1992" s="128"/>
      <c r="U1992" s="128"/>
      <c r="V1992" s="128"/>
      <c r="W1992" s="128"/>
      <c r="X1992" s="128"/>
      <c r="Y1992" s="128"/>
      <c r="Z1992" s="128"/>
      <c r="AA1992" s="128"/>
      <c r="AB1992" s="128"/>
      <c r="AC1992" s="128"/>
      <c r="AD1992" s="128"/>
      <c r="AE1992" s="128"/>
      <c r="AF1992" s="128"/>
      <c r="AG1992" s="128"/>
      <c r="AH1992" s="128"/>
      <c r="AI1992" s="128"/>
      <c r="AJ1992" s="128"/>
      <c r="AK1992" s="128"/>
      <c r="AL1992" s="128"/>
      <c r="AM1992" s="129"/>
      <c r="BH1992" s="1" t="s">
        <v>28</v>
      </c>
    </row>
    <row r="1993" spans="1:61" ht="9.75" hidden="1" customHeight="1">
      <c r="A1993" s="120" t="s">
        <v>379</v>
      </c>
      <c r="B1993" s="121"/>
      <c r="C1993" s="121"/>
      <c r="D1993" s="121"/>
      <c r="E1993" s="121"/>
      <c r="F1993" s="121"/>
      <c r="G1993" s="121"/>
      <c r="H1993" s="121"/>
      <c r="I1993" s="122"/>
      <c r="J1993" s="27"/>
      <c r="K1993" s="27"/>
      <c r="L1993" s="27"/>
      <c r="M1993" s="27"/>
      <c r="N1993" s="27"/>
      <c r="O1993" s="27"/>
      <c r="P1993" s="27"/>
      <c r="Q1993" s="27"/>
      <c r="R1993" s="27"/>
      <c r="S1993" s="27"/>
      <c r="T1993" s="27"/>
      <c r="U1993" s="27"/>
      <c r="V1993" s="27"/>
      <c r="W1993" s="27"/>
      <c r="X1993" s="27"/>
      <c r="Y1993" s="27"/>
      <c r="Z1993" s="27"/>
      <c r="AA1993" s="27"/>
      <c r="AB1993" s="27"/>
      <c r="AC1993" s="27"/>
      <c r="AD1993" s="27"/>
      <c r="AE1993" s="27"/>
      <c r="AF1993" s="27"/>
      <c r="AG1993" s="27"/>
      <c r="AH1993" s="27"/>
      <c r="AI1993" s="27"/>
      <c r="AJ1993" s="27"/>
      <c r="AK1993" s="27"/>
      <c r="AL1993" s="27"/>
      <c r="AM1993" s="27"/>
      <c r="BG1993" s="1" t="s">
        <v>407</v>
      </c>
      <c r="BH1993" s="1">
        <v>106</v>
      </c>
      <c r="BI1993" s="1" t="str">
        <f>"ITEM"&amp;BH1993&amp; BG1993 &amp;"="&amp; IF(TRIM($J1993)="","",$J1993)</f>
        <v>ITEM106#KBN4_12=</v>
      </c>
    </row>
    <row r="1994" spans="1:61" ht="9.75" hidden="1" customHeight="1">
      <c r="A1994" s="123"/>
      <c r="B1994" s="124"/>
      <c r="C1994" s="124"/>
      <c r="D1994" s="124"/>
      <c r="E1994" s="124"/>
      <c r="F1994" s="124"/>
      <c r="G1994" s="124"/>
      <c r="H1994" s="124"/>
      <c r="I1994" s="125"/>
      <c r="J1994" s="27"/>
      <c r="K1994" s="27"/>
      <c r="L1994" s="27"/>
      <c r="M1994" s="27"/>
      <c r="N1994" s="27"/>
      <c r="O1994" s="27"/>
      <c r="P1994" s="27"/>
      <c r="Q1994" s="27"/>
      <c r="R1994" s="27"/>
      <c r="S1994" s="27"/>
      <c r="T1994" s="27"/>
      <c r="U1994" s="27"/>
      <c r="V1994" s="27"/>
      <c r="W1994" s="27"/>
      <c r="X1994" s="27"/>
      <c r="Y1994" s="27"/>
      <c r="Z1994" s="27"/>
      <c r="AA1994" s="27"/>
      <c r="AB1994" s="27"/>
      <c r="AC1994" s="27"/>
      <c r="AD1994" s="27"/>
      <c r="AE1994" s="27"/>
      <c r="AF1994" s="27"/>
      <c r="AG1994" s="27"/>
      <c r="AH1994" s="27"/>
      <c r="AI1994" s="27"/>
      <c r="AJ1994" s="27"/>
      <c r="AK1994" s="27"/>
      <c r="AL1994" s="27"/>
      <c r="AM1994" s="27"/>
    </row>
    <row r="1995" spans="1:61" ht="9.75" hidden="1" customHeight="1">
      <c r="A1995" s="120" t="s">
        <v>380</v>
      </c>
      <c r="B1995" s="121"/>
      <c r="C1995" s="121"/>
      <c r="D1995" s="121"/>
      <c r="E1995" s="121"/>
      <c r="F1995" s="121"/>
      <c r="G1995" s="121"/>
      <c r="H1995" s="121"/>
      <c r="I1995" s="122"/>
      <c r="J1995" s="158"/>
      <c r="K1995" s="154"/>
      <c r="L1995" s="154"/>
      <c r="M1995" s="154"/>
      <c r="N1995" s="154"/>
      <c r="O1995" s="154"/>
      <c r="P1995" s="154"/>
      <c r="Q1995" s="154"/>
      <c r="R1995" s="154"/>
      <c r="S1995" s="154"/>
      <c r="T1995" s="154"/>
      <c r="U1995" s="154"/>
      <c r="V1995" s="154" t="s">
        <v>36</v>
      </c>
      <c r="W1995" s="154"/>
      <c r="X1995" s="154"/>
      <c r="Y1995" s="154"/>
      <c r="Z1995" s="154"/>
      <c r="AA1995" s="154"/>
      <c r="AB1995" s="154"/>
      <c r="AC1995" s="154"/>
      <c r="AD1995" s="154"/>
      <c r="AE1995" s="154"/>
      <c r="AF1995" s="154"/>
      <c r="AG1995" s="154"/>
      <c r="AH1995" s="154"/>
      <c r="AI1995" s="154"/>
      <c r="AJ1995" s="154"/>
      <c r="AK1995" s="154"/>
      <c r="AL1995" s="154"/>
      <c r="AM1995" s="155"/>
      <c r="BE1995" s="1" t="str">
        <f ca="1">MID(CELL("address",$CB$2),2,2)</f>
        <v>CB</v>
      </c>
      <c r="BF1995" s="1" t="str">
        <f>IF(TRIM($K1997)="","",IF(ISERROR(MATCH($K1997,$CB$3:$CB$7,0)),"INPUT_ERROR",MATCH($K1997,$CB$3:$CB$7,0)))</f>
        <v/>
      </c>
      <c r="BG1995" s="1" t="s">
        <v>407</v>
      </c>
      <c r="BH1995" s="1">
        <v>107</v>
      </c>
      <c r="BI1995" s="1" t="str">
        <f>"ITEM"&amp; BH1995&amp; BG1995 &amp;"="&amp; $BF1995</f>
        <v>ITEM107#KBN4_12=</v>
      </c>
    </row>
    <row r="1996" spans="1:61" ht="9.75" hidden="1" customHeight="1">
      <c r="A1996" s="141"/>
      <c r="B1996" s="142"/>
      <c r="C1996" s="142"/>
      <c r="D1996" s="142"/>
      <c r="E1996" s="142"/>
      <c r="F1996" s="142"/>
      <c r="G1996" s="142"/>
      <c r="H1996" s="142"/>
      <c r="I1996" s="143"/>
      <c r="J1996" s="189"/>
      <c r="K1996" s="82"/>
      <c r="L1996" s="82"/>
      <c r="M1996" s="82"/>
      <c r="N1996" s="82"/>
      <c r="O1996" s="82"/>
      <c r="P1996" s="82"/>
      <c r="Q1996" s="82"/>
      <c r="R1996" s="82"/>
      <c r="S1996" s="82"/>
      <c r="T1996" s="82"/>
      <c r="U1996" s="82"/>
      <c r="V1996" s="82" t="s">
        <v>163</v>
      </c>
      <c r="W1996" s="82"/>
      <c r="X1996" s="82"/>
      <c r="Y1996" s="82"/>
      <c r="Z1996" s="82"/>
      <c r="AA1996" s="82"/>
      <c r="AB1996" s="82"/>
      <c r="AC1996" s="82"/>
      <c r="AD1996" s="82"/>
      <c r="AE1996" s="82"/>
      <c r="AF1996" s="82"/>
      <c r="AG1996" s="82"/>
      <c r="AH1996" s="82"/>
      <c r="AI1996" s="82"/>
      <c r="AJ1996" s="82"/>
      <c r="AK1996" s="82"/>
      <c r="AL1996" s="82"/>
      <c r="AM1996" s="138"/>
      <c r="BH1996" s="1" t="s">
        <v>28</v>
      </c>
    </row>
    <row r="1997" spans="1:61" ht="9.75" hidden="1" customHeight="1">
      <c r="A1997" s="141"/>
      <c r="B1997" s="142"/>
      <c r="C1997" s="142"/>
      <c r="D1997" s="142"/>
      <c r="E1997" s="142"/>
      <c r="F1997" s="142"/>
      <c r="G1997" s="142"/>
      <c r="H1997" s="142"/>
      <c r="I1997" s="143"/>
      <c r="J1997" s="144" t="s">
        <v>37</v>
      </c>
      <c r="K1997" s="145"/>
      <c r="L1997" s="145"/>
      <c r="M1997" s="145"/>
      <c r="N1997" s="145"/>
      <c r="O1997" s="145"/>
      <c r="P1997" s="145"/>
      <c r="Q1997" s="145"/>
      <c r="R1997" s="145"/>
      <c r="S1997" s="145"/>
      <c r="T1997" s="82" t="s">
        <v>38</v>
      </c>
      <c r="U1997" s="82"/>
      <c r="V1997" s="82" t="s">
        <v>253</v>
      </c>
      <c r="W1997" s="82"/>
      <c r="X1997" s="82"/>
      <c r="Y1997" s="82"/>
      <c r="Z1997" s="82"/>
      <c r="AA1997" s="82"/>
      <c r="AB1997" s="82"/>
      <c r="AC1997" s="82"/>
      <c r="AD1997" s="82"/>
      <c r="AE1997" s="82"/>
      <c r="AF1997" s="82"/>
      <c r="AG1997" s="82"/>
      <c r="AH1997" s="82"/>
      <c r="AI1997" s="82"/>
      <c r="AJ1997" s="82"/>
      <c r="AK1997" s="82"/>
      <c r="AL1997" s="82"/>
      <c r="AM1997" s="138"/>
      <c r="BH1997" s="1" t="s">
        <v>28</v>
      </c>
    </row>
    <row r="1998" spans="1:61" ht="9.75" hidden="1" customHeight="1">
      <c r="A1998" s="141"/>
      <c r="B1998" s="142"/>
      <c r="C1998" s="142"/>
      <c r="D1998" s="142"/>
      <c r="E1998" s="142"/>
      <c r="F1998" s="142"/>
      <c r="G1998" s="142"/>
      <c r="H1998" s="142"/>
      <c r="I1998" s="143"/>
      <c r="J1998" s="144"/>
      <c r="K1998" s="145"/>
      <c r="L1998" s="145"/>
      <c r="M1998" s="145"/>
      <c r="N1998" s="145"/>
      <c r="O1998" s="145"/>
      <c r="P1998" s="145"/>
      <c r="Q1998" s="145"/>
      <c r="R1998" s="145"/>
      <c r="S1998" s="145"/>
      <c r="T1998" s="82"/>
      <c r="U1998" s="82"/>
      <c r="V1998" s="82" t="s">
        <v>327</v>
      </c>
      <c r="W1998" s="82"/>
      <c r="X1998" s="82"/>
      <c r="Y1998" s="82"/>
      <c r="Z1998" s="82"/>
      <c r="AA1998" s="82"/>
      <c r="AB1998" s="82"/>
      <c r="AC1998" s="82"/>
      <c r="AD1998" s="82"/>
      <c r="AE1998" s="82"/>
      <c r="AF1998" s="82"/>
      <c r="AG1998" s="82"/>
      <c r="AH1998" s="82"/>
      <c r="AI1998" s="82"/>
      <c r="AJ1998" s="82"/>
      <c r="AK1998" s="82"/>
      <c r="AL1998" s="82"/>
      <c r="AM1998" s="138"/>
      <c r="BH1998" s="1" t="s">
        <v>28</v>
      </c>
    </row>
    <row r="1999" spans="1:61" ht="9.75" hidden="1" customHeight="1">
      <c r="A1999" s="141"/>
      <c r="B1999" s="142"/>
      <c r="C1999" s="142"/>
      <c r="D1999" s="142"/>
      <c r="E1999" s="142"/>
      <c r="F1999" s="142"/>
      <c r="G1999" s="142"/>
      <c r="H1999" s="142"/>
      <c r="I1999" s="143"/>
      <c r="J1999" s="189"/>
      <c r="K1999" s="82"/>
      <c r="L1999" s="82"/>
      <c r="M1999" s="82"/>
      <c r="N1999" s="82"/>
      <c r="O1999" s="82"/>
      <c r="P1999" s="82"/>
      <c r="Q1999" s="82"/>
      <c r="R1999" s="82"/>
      <c r="S1999" s="82"/>
      <c r="T1999" s="82"/>
      <c r="U1999" s="82"/>
      <c r="V1999" s="82" t="s">
        <v>166</v>
      </c>
      <c r="W1999" s="82"/>
      <c r="X1999" s="82"/>
      <c r="Y1999" s="82"/>
      <c r="Z1999" s="82"/>
      <c r="AA1999" s="82"/>
      <c r="AB1999" s="82"/>
      <c r="AC1999" s="82"/>
      <c r="AD1999" s="82"/>
      <c r="AE1999" s="82"/>
      <c r="AF1999" s="82"/>
      <c r="AG1999" s="82"/>
      <c r="AH1999" s="82"/>
      <c r="AI1999" s="82"/>
      <c r="AJ1999" s="82"/>
      <c r="AK1999" s="82"/>
      <c r="AL1999" s="82"/>
      <c r="AM1999" s="138"/>
      <c r="BH1999" s="1" t="s">
        <v>28</v>
      </c>
    </row>
    <row r="2000" spans="1:61" ht="9.75" hidden="1" customHeight="1">
      <c r="A2000" s="141"/>
      <c r="B2000" s="142"/>
      <c r="C2000" s="142"/>
      <c r="D2000" s="142"/>
      <c r="E2000" s="142"/>
      <c r="F2000" s="142"/>
      <c r="G2000" s="142"/>
      <c r="H2000" s="142"/>
      <c r="I2000" s="143"/>
      <c r="J2000" s="157"/>
      <c r="K2000" s="98"/>
      <c r="L2000" s="98"/>
      <c r="M2000" s="98"/>
      <c r="N2000" s="98"/>
      <c r="O2000" s="98"/>
      <c r="P2000" s="98"/>
      <c r="Q2000" s="98"/>
      <c r="R2000" s="98"/>
      <c r="S2000" s="98"/>
      <c r="T2000" s="98"/>
      <c r="U2000" s="98"/>
      <c r="V2000" s="98" t="s">
        <v>256</v>
      </c>
      <c r="W2000" s="98"/>
      <c r="X2000" s="98"/>
      <c r="Y2000" s="98"/>
      <c r="Z2000" s="98"/>
      <c r="AA2000" s="98"/>
      <c r="AB2000" s="98"/>
      <c r="AC2000" s="98"/>
      <c r="AD2000" s="98"/>
      <c r="AE2000" s="98"/>
      <c r="AF2000" s="98"/>
      <c r="AG2000" s="98"/>
      <c r="AH2000" s="98"/>
      <c r="AI2000" s="98"/>
      <c r="AJ2000" s="98"/>
      <c r="AK2000" s="98"/>
      <c r="AL2000" s="98"/>
      <c r="AM2000" s="156"/>
      <c r="BH2000" s="1" t="s">
        <v>28</v>
      </c>
    </row>
    <row r="2001" spans="1:61" ht="9.75" hidden="1" customHeight="1">
      <c r="A2001" s="120" t="s">
        <v>381</v>
      </c>
      <c r="B2001" s="121"/>
      <c r="C2001" s="121"/>
      <c r="D2001" s="121"/>
      <c r="E2001" s="121"/>
      <c r="F2001" s="121"/>
      <c r="G2001" s="121"/>
      <c r="H2001" s="121"/>
      <c r="I2001" s="122"/>
      <c r="J2001" s="136"/>
      <c r="K2001" s="126"/>
      <c r="L2001" s="126"/>
      <c r="M2001" s="126"/>
      <c r="N2001" s="126"/>
      <c r="O2001" s="126"/>
      <c r="P2001" s="126"/>
      <c r="Q2001" s="126"/>
      <c r="R2001" s="126"/>
      <c r="S2001" s="126"/>
      <c r="T2001" s="126"/>
      <c r="U2001" s="126"/>
      <c r="V2001" s="126"/>
      <c r="W2001" s="126"/>
      <c r="X2001" s="126"/>
      <c r="Y2001" s="126"/>
      <c r="Z2001" s="126"/>
      <c r="AA2001" s="126"/>
      <c r="AB2001" s="126"/>
      <c r="AC2001" s="126"/>
      <c r="AD2001" s="126"/>
      <c r="AE2001" s="126"/>
      <c r="AF2001" s="126"/>
      <c r="AG2001" s="126"/>
      <c r="AH2001" s="126"/>
      <c r="AI2001" s="126"/>
      <c r="AJ2001" s="126"/>
      <c r="AK2001" s="126"/>
      <c r="AL2001" s="126"/>
      <c r="AM2001" s="127"/>
      <c r="BG2001" s="1" t="s">
        <v>407</v>
      </c>
      <c r="BH2001" s="1">
        <v>108</v>
      </c>
      <c r="BI2001" s="1" t="str">
        <f>"ITEM"&amp;BH2001&amp; BG2001 &amp;"="&amp; IF(TRIM($J2001)="","",$J2001)</f>
        <v>ITEM108#KBN4_12=</v>
      </c>
    </row>
    <row r="2002" spans="1:61" ht="9.75" hidden="1" customHeight="1">
      <c r="A2002" s="141"/>
      <c r="B2002" s="142"/>
      <c r="C2002" s="142"/>
      <c r="D2002" s="142"/>
      <c r="E2002" s="142"/>
      <c r="F2002" s="142"/>
      <c r="G2002" s="142"/>
      <c r="H2002" s="142"/>
      <c r="I2002" s="143"/>
      <c r="J2002" s="150"/>
      <c r="K2002" s="151"/>
      <c r="L2002" s="151"/>
      <c r="M2002" s="151"/>
      <c r="N2002" s="151"/>
      <c r="O2002" s="151"/>
      <c r="P2002" s="151"/>
      <c r="Q2002" s="151"/>
      <c r="R2002" s="151"/>
      <c r="S2002" s="151"/>
      <c r="T2002" s="151"/>
      <c r="U2002" s="151"/>
      <c r="V2002" s="151"/>
      <c r="W2002" s="151"/>
      <c r="X2002" s="151"/>
      <c r="Y2002" s="151"/>
      <c r="Z2002" s="151"/>
      <c r="AA2002" s="151"/>
      <c r="AB2002" s="151"/>
      <c r="AC2002" s="151"/>
      <c r="AD2002" s="151"/>
      <c r="AE2002" s="151"/>
      <c r="AF2002" s="151"/>
      <c r="AG2002" s="151"/>
      <c r="AH2002" s="151"/>
      <c r="AI2002" s="151"/>
      <c r="AJ2002" s="151"/>
      <c r="AK2002" s="151"/>
      <c r="AL2002" s="151"/>
      <c r="AM2002" s="152"/>
    </row>
    <row r="2003" spans="1:61" ht="9.75" hidden="1" customHeight="1">
      <c r="A2003" s="123"/>
      <c r="B2003" s="124"/>
      <c r="C2003" s="124"/>
      <c r="D2003" s="124"/>
      <c r="E2003" s="124"/>
      <c r="F2003" s="124"/>
      <c r="G2003" s="124"/>
      <c r="H2003" s="124"/>
      <c r="I2003" s="125"/>
      <c r="J2003" s="150"/>
      <c r="K2003" s="151"/>
      <c r="L2003" s="151"/>
      <c r="M2003" s="151"/>
      <c r="N2003" s="151"/>
      <c r="O2003" s="151"/>
      <c r="P2003" s="151"/>
      <c r="Q2003" s="151"/>
      <c r="R2003" s="151"/>
      <c r="S2003" s="151"/>
      <c r="T2003" s="151"/>
      <c r="U2003" s="151"/>
      <c r="V2003" s="151"/>
      <c r="W2003" s="151"/>
      <c r="X2003" s="151"/>
      <c r="Y2003" s="151"/>
      <c r="Z2003" s="151"/>
      <c r="AA2003" s="151"/>
      <c r="AB2003" s="151"/>
      <c r="AC2003" s="151"/>
      <c r="AD2003" s="151"/>
      <c r="AE2003" s="151"/>
      <c r="AF2003" s="151"/>
      <c r="AG2003" s="151"/>
      <c r="AH2003" s="151"/>
      <c r="AI2003" s="151"/>
      <c r="AJ2003" s="151"/>
      <c r="AK2003" s="151"/>
      <c r="AL2003" s="151"/>
      <c r="AM2003" s="152"/>
    </row>
    <row r="2004" spans="1:61" ht="9.75" hidden="1" customHeight="1">
      <c r="A2004" s="120" t="s">
        <v>382</v>
      </c>
      <c r="B2004" s="121"/>
      <c r="C2004" s="121"/>
      <c r="D2004" s="121"/>
      <c r="E2004" s="121"/>
      <c r="F2004" s="121"/>
      <c r="G2004" s="121"/>
      <c r="H2004" s="121"/>
      <c r="I2004" s="121"/>
      <c r="J2004" s="216" t="s">
        <v>37</v>
      </c>
      <c r="K2004" s="217"/>
      <c r="L2004" s="154" t="s">
        <v>54</v>
      </c>
      <c r="M2004" s="154"/>
      <c r="N2004" s="154"/>
      <c r="O2004" s="154"/>
      <c r="P2004" s="154"/>
      <c r="Q2004" s="154"/>
      <c r="R2004" s="154"/>
      <c r="S2004" s="154"/>
      <c r="T2004" s="154"/>
      <c r="U2004" s="154"/>
      <c r="V2004" s="154"/>
      <c r="W2004" s="154"/>
      <c r="X2004" s="221" t="s">
        <v>37</v>
      </c>
      <c r="Y2004" s="217"/>
      <c r="Z2004" s="154" t="s">
        <v>330</v>
      </c>
      <c r="AA2004" s="154"/>
      <c r="AB2004" s="154"/>
      <c r="AC2004" s="154"/>
      <c r="AD2004" s="154"/>
      <c r="AE2004" s="154"/>
      <c r="AF2004" s="154"/>
      <c r="AG2004" s="154"/>
      <c r="AH2004" s="154"/>
      <c r="AI2004" s="154"/>
      <c r="AJ2004" s="154"/>
      <c r="AK2004" s="154"/>
      <c r="AL2004" s="154"/>
      <c r="AM2004" s="155"/>
      <c r="BF2004" s="1" t="b">
        <f>IF($K2004="○",TRUE,IF($K2004="",FALSE,"INPUT_ERROR"))</f>
        <v>0</v>
      </c>
      <c r="BG2004" s="1" t="s">
        <v>407</v>
      </c>
      <c r="BH2004" s="1">
        <v>109</v>
      </c>
      <c r="BI2004" s="1" t="str">
        <f t="shared" ref="BI2004:BI2010" si="53">"ITEM"&amp; BH2004&amp; BG2004 &amp;"="&amp; $BF2004</f>
        <v>ITEM109#KBN4_12=FALSE</v>
      </c>
    </row>
    <row r="2005" spans="1:61" ht="9.75" hidden="1" customHeight="1">
      <c r="A2005" s="141"/>
      <c r="B2005" s="142"/>
      <c r="C2005" s="142"/>
      <c r="D2005" s="142"/>
      <c r="E2005" s="142"/>
      <c r="F2005" s="142"/>
      <c r="G2005" s="142"/>
      <c r="H2005" s="142"/>
      <c r="I2005" s="142"/>
      <c r="J2005" s="144"/>
      <c r="K2005" s="159"/>
      <c r="L2005" s="82"/>
      <c r="M2005" s="82"/>
      <c r="N2005" s="82"/>
      <c r="O2005" s="82"/>
      <c r="P2005" s="82"/>
      <c r="Q2005" s="82"/>
      <c r="R2005" s="82"/>
      <c r="S2005" s="82"/>
      <c r="T2005" s="82"/>
      <c r="U2005" s="82"/>
      <c r="V2005" s="82"/>
      <c r="W2005" s="82"/>
      <c r="X2005" s="160"/>
      <c r="Y2005" s="159"/>
      <c r="Z2005" s="82"/>
      <c r="AA2005" s="82"/>
      <c r="AB2005" s="82"/>
      <c r="AC2005" s="82"/>
      <c r="AD2005" s="82"/>
      <c r="AE2005" s="82"/>
      <c r="AF2005" s="82"/>
      <c r="AG2005" s="82"/>
      <c r="AH2005" s="82"/>
      <c r="AI2005" s="82"/>
      <c r="AJ2005" s="82"/>
      <c r="AK2005" s="82"/>
      <c r="AL2005" s="82"/>
      <c r="AM2005" s="138"/>
      <c r="BF2005" s="1" t="b">
        <f>IF($Y2004="○",TRUE,IF($Y2004="",FALSE,"INPUT_ERROR"))</f>
        <v>0</v>
      </c>
      <c r="BG2005" s="1" t="s">
        <v>407</v>
      </c>
      <c r="BH2005" s="1">
        <v>110</v>
      </c>
      <c r="BI2005" s="1" t="str">
        <f t="shared" si="53"/>
        <v>ITEM110#KBN4_12=FALSE</v>
      </c>
    </row>
    <row r="2006" spans="1:61" ht="9.75" hidden="1" customHeight="1">
      <c r="A2006" s="141"/>
      <c r="B2006" s="142"/>
      <c r="C2006" s="142"/>
      <c r="D2006" s="142"/>
      <c r="E2006" s="142"/>
      <c r="F2006" s="142"/>
      <c r="G2006" s="142"/>
      <c r="H2006" s="142"/>
      <c r="I2006" s="142"/>
      <c r="J2006" s="144" t="s">
        <v>37</v>
      </c>
      <c r="K2006" s="159"/>
      <c r="L2006" s="82" t="s">
        <v>331</v>
      </c>
      <c r="M2006" s="82"/>
      <c r="N2006" s="82"/>
      <c r="O2006" s="82"/>
      <c r="P2006" s="82"/>
      <c r="Q2006" s="82"/>
      <c r="R2006" s="82"/>
      <c r="S2006" s="82"/>
      <c r="T2006" s="82"/>
      <c r="U2006" s="82"/>
      <c r="V2006" s="82"/>
      <c r="W2006" s="82"/>
      <c r="X2006" s="160" t="s">
        <v>37</v>
      </c>
      <c r="Y2006" s="159"/>
      <c r="Z2006" s="82" t="s">
        <v>264</v>
      </c>
      <c r="AA2006" s="82"/>
      <c r="AB2006" s="82"/>
      <c r="AC2006" s="82"/>
      <c r="AD2006" s="82"/>
      <c r="AE2006" s="82"/>
      <c r="AF2006" s="82"/>
      <c r="AG2006" s="82"/>
      <c r="AH2006" s="82"/>
      <c r="AI2006" s="82"/>
      <c r="AJ2006" s="82"/>
      <c r="AK2006" s="82"/>
      <c r="AL2006" s="82"/>
      <c r="AM2006" s="138"/>
      <c r="BF2006" s="1" t="b">
        <f>IF($K2006="○",TRUE,IF($K2006="",FALSE,"INPUT_ERROR"))</f>
        <v>0</v>
      </c>
      <c r="BG2006" s="1" t="s">
        <v>407</v>
      </c>
      <c r="BH2006" s="1">
        <v>111</v>
      </c>
      <c r="BI2006" s="1" t="str">
        <f t="shared" si="53"/>
        <v>ITEM111#KBN4_12=FALSE</v>
      </c>
    </row>
    <row r="2007" spans="1:61" ht="9.75" hidden="1" customHeight="1">
      <c r="A2007" s="141"/>
      <c r="B2007" s="142"/>
      <c r="C2007" s="142"/>
      <c r="D2007" s="142"/>
      <c r="E2007" s="142"/>
      <c r="F2007" s="142"/>
      <c r="G2007" s="142"/>
      <c r="H2007" s="142"/>
      <c r="I2007" s="142"/>
      <c r="J2007" s="144"/>
      <c r="K2007" s="159"/>
      <c r="L2007" s="82"/>
      <c r="M2007" s="82"/>
      <c r="N2007" s="82"/>
      <c r="O2007" s="82"/>
      <c r="P2007" s="82"/>
      <c r="Q2007" s="82"/>
      <c r="R2007" s="82"/>
      <c r="S2007" s="82"/>
      <c r="T2007" s="82"/>
      <c r="U2007" s="82"/>
      <c r="V2007" s="82"/>
      <c r="W2007" s="82"/>
      <c r="X2007" s="160"/>
      <c r="Y2007" s="159"/>
      <c r="Z2007" s="82"/>
      <c r="AA2007" s="82"/>
      <c r="AB2007" s="82"/>
      <c r="AC2007" s="82"/>
      <c r="AD2007" s="82"/>
      <c r="AE2007" s="82"/>
      <c r="AF2007" s="82"/>
      <c r="AG2007" s="82"/>
      <c r="AH2007" s="82"/>
      <c r="AI2007" s="82"/>
      <c r="AJ2007" s="82"/>
      <c r="AK2007" s="82"/>
      <c r="AL2007" s="82"/>
      <c r="AM2007" s="138"/>
      <c r="BF2007" s="1" t="b">
        <f>IF($Y2006="○",TRUE,IF($Y2006="",FALSE,"INPUT_ERROR"))</f>
        <v>0</v>
      </c>
      <c r="BG2007" s="1" t="s">
        <v>407</v>
      </c>
      <c r="BH2007" s="1">
        <v>112</v>
      </c>
      <c r="BI2007" s="1" t="str">
        <f t="shared" si="53"/>
        <v>ITEM112#KBN4_12=FALSE</v>
      </c>
    </row>
    <row r="2008" spans="1:61" ht="9.75" hidden="1" customHeight="1">
      <c r="A2008" s="141"/>
      <c r="B2008" s="142"/>
      <c r="C2008" s="142"/>
      <c r="D2008" s="142"/>
      <c r="E2008" s="142"/>
      <c r="F2008" s="142"/>
      <c r="G2008" s="142"/>
      <c r="H2008" s="142"/>
      <c r="I2008" s="142"/>
      <c r="J2008" s="144" t="s">
        <v>37</v>
      </c>
      <c r="K2008" s="159"/>
      <c r="L2008" s="82" t="s">
        <v>214</v>
      </c>
      <c r="M2008" s="82"/>
      <c r="N2008" s="82"/>
      <c r="O2008" s="82"/>
      <c r="P2008" s="82"/>
      <c r="Q2008" s="82"/>
      <c r="R2008" s="82"/>
      <c r="S2008" s="82"/>
      <c r="T2008" s="82"/>
      <c r="U2008" s="82"/>
      <c r="V2008" s="82"/>
      <c r="W2008" s="82"/>
      <c r="X2008" s="160" t="s">
        <v>37</v>
      </c>
      <c r="Y2008" s="159"/>
      <c r="Z2008" s="82" t="s">
        <v>332</v>
      </c>
      <c r="AA2008" s="82"/>
      <c r="AB2008" s="82"/>
      <c r="AC2008" s="82"/>
      <c r="AD2008" s="82"/>
      <c r="AE2008" s="82"/>
      <c r="AF2008" s="82"/>
      <c r="AG2008" s="82"/>
      <c r="AH2008" s="82"/>
      <c r="AI2008" s="82"/>
      <c r="AJ2008" s="82"/>
      <c r="AK2008" s="82"/>
      <c r="AL2008" s="82"/>
      <c r="AM2008" s="138"/>
      <c r="BF2008" s="1" t="b">
        <f>IF($K2008="○",TRUE,IF($K2008="",FALSE,"INPUT_ERROR"))</f>
        <v>0</v>
      </c>
      <c r="BG2008" s="1" t="s">
        <v>407</v>
      </c>
      <c r="BH2008" s="1">
        <v>113</v>
      </c>
      <c r="BI2008" s="1" t="str">
        <f t="shared" si="53"/>
        <v>ITEM113#KBN4_12=FALSE</v>
      </c>
    </row>
    <row r="2009" spans="1:61" ht="9.75" hidden="1" customHeight="1">
      <c r="A2009" s="141"/>
      <c r="B2009" s="142"/>
      <c r="C2009" s="142"/>
      <c r="D2009" s="142"/>
      <c r="E2009" s="142"/>
      <c r="F2009" s="142"/>
      <c r="G2009" s="142"/>
      <c r="H2009" s="142"/>
      <c r="I2009" s="142"/>
      <c r="J2009" s="144"/>
      <c r="K2009" s="159"/>
      <c r="L2009" s="82"/>
      <c r="M2009" s="82"/>
      <c r="N2009" s="82"/>
      <c r="O2009" s="82"/>
      <c r="P2009" s="82"/>
      <c r="Q2009" s="82"/>
      <c r="R2009" s="82"/>
      <c r="S2009" s="82"/>
      <c r="T2009" s="82"/>
      <c r="U2009" s="82"/>
      <c r="V2009" s="82"/>
      <c r="W2009" s="82"/>
      <c r="X2009" s="160"/>
      <c r="Y2009" s="159"/>
      <c r="Z2009" s="82"/>
      <c r="AA2009" s="82"/>
      <c r="AB2009" s="82"/>
      <c r="AC2009" s="82"/>
      <c r="AD2009" s="82"/>
      <c r="AE2009" s="82"/>
      <c r="AF2009" s="82"/>
      <c r="AG2009" s="82"/>
      <c r="AH2009" s="82"/>
      <c r="AI2009" s="82"/>
      <c r="AJ2009" s="82"/>
      <c r="AK2009" s="82"/>
      <c r="AL2009" s="82"/>
      <c r="AM2009" s="138"/>
      <c r="BF2009" s="1" t="b">
        <f>IF($Y2008="○",TRUE,IF($Y2008="",FALSE,"INPUT_ERROR"))</f>
        <v>0</v>
      </c>
      <c r="BG2009" s="1" t="s">
        <v>407</v>
      </c>
      <c r="BH2009" s="1">
        <v>114</v>
      </c>
      <c r="BI2009" s="1" t="str">
        <f t="shared" si="53"/>
        <v>ITEM114#KBN4_12=FALSE</v>
      </c>
    </row>
    <row r="2010" spans="1:61" ht="9.75" hidden="1" customHeight="1">
      <c r="A2010" s="141"/>
      <c r="B2010" s="142"/>
      <c r="C2010" s="142"/>
      <c r="D2010" s="142"/>
      <c r="E2010" s="142"/>
      <c r="F2010" s="142"/>
      <c r="G2010" s="142"/>
      <c r="H2010" s="142"/>
      <c r="I2010" s="142"/>
      <c r="J2010" s="144" t="s">
        <v>37</v>
      </c>
      <c r="K2010" s="159"/>
      <c r="L2010" s="82" t="s">
        <v>59</v>
      </c>
      <c r="M2010" s="82"/>
      <c r="N2010" s="82"/>
      <c r="O2010" s="160" t="s">
        <v>60</v>
      </c>
      <c r="P2010" s="151"/>
      <c r="Q2010" s="151"/>
      <c r="R2010" s="151"/>
      <c r="S2010" s="151"/>
      <c r="T2010" s="151"/>
      <c r="U2010" s="151"/>
      <c r="V2010" s="151"/>
      <c r="W2010" s="151"/>
      <c r="X2010" s="151"/>
      <c r="Y2010" s="151"/>
      <c r="Z2010" s="151"/>
      <c r="AA2010" s="151"/>
      <c r="AB2010" s="151"/>
      <c r="AC2010" s="151"/>
      <c r="AD2010" s="151"/>
      <c r="AE2010" s="151"/>
      <c r="AF2010" s="151"/>
      <c r="AG2010" s="151"/>
      <c r="AH2010" s="151"/>
      <c r="AI2010" s="151"/>
      <c r="AJ2010" s="151"/>
      <c r="AK2010" s="151"/>
      <c r="AL2010" s="82" t="s">
        <v>198</v>
      </c>
      <c r="AM2010" s="138"/>
      <c r="BF2010" s="1" t="b">
        <f>IF($K2010="○",TRUE,IF($K2010="",FALSE,"INPUT_ERROR"))</f>
        <v>0</v>
      </c>
      <c r="BG2010" s="1" t="s">
        <v>407</v>
      </c>
      <c r="BH2010" s="1">
        <v>115</v>
      </c>
      <c r="BI2010" s="1" t="str">
        <f t="shared" si="53"/>
        <v>ITEM115#KBN4_12=FALSE</v>
      </c>
    </row>
    <row r="2011" spans="1:61" ht="9.75" hidden="1" customHeight="1">
      <c r="A2011" s="141"/>
      <c r="B2011" s="142"/>
      <c r="C2011" s="142"/>
      <c r="D2011" s="142"/>
      <c r="E2011" s="142"/>
      <c r="F2011" s="142"/>
      <c r="G2011" s="142"/>
      <c r="H2011" s="142"/>
      <c r="I2011" s="142"/>
      <c r="J2011" s="161"/>
      <c r="K2011" s="162"/>
      <c r="L2011" s="98"/>
      <c r="M2011" s="98"/>
      <c r="N2011" s="98"/>
      <c r="O2011" s="163"/>
      <c r="P2011" s="128"/>
      <c r="Q2011" s="128"/>
      <c r="R2011" s="128"/>
      <c r="S2011" s="128"/>
      <c r="T2011" s="128"/>
      <c r="U2011" s="128"/>
      <c r="V2011" s="128"/>
      <c r="W2011" s="128"/>
      <c r="X2011" s="128"/>
      <c r="Y2011" s="128"/>
      <c r="Z2011" s="128"/>
      <c r="AA2011" s="128"/>
      <c r="AB2011" s="128"/>
      <c r="AC2011" s="128"/>
      <c r="AD2011" s="128"/>
      <c r="AE2011" s="128"/>
      <c r="AF2011" s="128"/>
      <c r="AG2011" s="128"/>
      <c r="AH2011" s="128"/>
      <c r="AI2011" s="128"/>
      <c r="AJ2011" s="128"/>
      <c r="AK2011" s="128"/>
      <c r="AL2011" s="98"/>
      <c r="AM2011" s="156"/>
      <c r="BG2011" s="1" t="s">
        <v>407</v>
      </c>
      <c r="BH2011" s="1">
        <v>116</v>
      </c>
      <c r="BI2011" s="1" t="str">
        <f>"ITEM"&amp;BH2011&amp; BG2011 &amp;"="&amp;IF(TRIM($P2010)="","",$P2010)</f>
        <v>ITEM116#KBN4_12=</v>
      </c>
    </row>
    <row r="2012" spans="1:61" ht="9.75" hidden="1" customHeight="1">
      <c r="A2012" s="120" t="s">
        <v>333</v>
      </c>
      <c r="B2012" s="121"/>
      <c r="C2012" s="121"/>
      <c r="D2012" s="121"/>
      <c r="E2012" s="121"/>
      <c r="F2012" s="121"/>
      <c r="G2012" s="121"/>
      <c r="H2012" s="121"/>
      <c r="I2012" s="122"/>
      <c r="J2012" s="260"/>
      <c r="K2012" s="260"/>
      <c r="L2012" s="260"/>
      <c r="M2012" s="260"/>
      <c r="N2012" s="260"/>
      <c r="O2012" s="260"/>
      <c r="P2012" s="260"/>
      <c r="Q2012" s="260"/>
      <c r="R2012" s="260"/>
      <c r="S2012" s="260"/>
      <c r="T2012" s="260"/>
      <c r="U2012" s="260"/>
      <c r="V2012" s="260"/>
      <c r="W2012" s="260"/>
      <c r="X2012" s="260"/>
      <c r="Y2012" s="260"/>
      <c r="Z2012" s="260"/>
      <c r="AA2012" s="260"/>
      <c r="AB2012" s="260"/>
      <c r="AC2012" s="260"/>
      <c r="AD2012" s="260"/>
      <c r="AE2012" s="260"/>
      <c r="AF2012" s="260"/>
      <c r="AG2012" s="260"/>
      <c r="AH2012" s="260"/>
      <c r="AI2012" s="260"/>
      <c r="AJ2012" s="260"/>
      <c r="AK2012" s="260"/>
      <c r="AL2012" s="260"/>
      <c r="AM2012" s="260"/>
      <c r="BG2012" s="1" t="s">
        <v>407</v>
      </c>
      <c r="BH2012" s="1">
        <v>117</v>
      </c>
      <c r="BI2012" s="1" t="str">
        <f>"ITEM"&amp;BH2012&amp; BG2012 &amp;"="&amp; IF(TRIM($J2012)="","",$J2012)</f>
        <v>ITEM117#KBN4_12=</v>
      </c>
    </row>
    <row r="2013" spans="1:61" ht="9.75" hidden="1" customHeight="1">
      <c r="A2013" s="141"/>
      <c r="B2013" s="142"/>
      <c r="C2013" s="142"/>
      <c r="D2013" s="142"/>
      <c r="E2013" s="142"/>
      <c r="F2013" s="142"/>
      <c r="G2013" s="142"/>
      <c r="H2013" s="142"/>
      <c r="I2013" s="143"/>
      <c r="J2013" s="27"/>
      <c r="K2013" s="27"/>
      <c r="L2013" s="27"/>
      <c r="M2013" s="27"/>
      <c r="N2013" s="27"/>
      <c r="O2013" s="27"/>
      <c r="P2013" s="27"/>
      <c r="Q2013" s="27"/>
      <c r="R2013" s="27"/>
      <c r="S2013" s="27"/>
      <c r="T2013" s="27"/>
      <c r="U2013" s="27"/>
      <c r="V2013" s="27"/>
      <c r="W2013" s="27"/>
      <c r="X2013" s="27"/>
      <c r="Y2013" s="27"/>
      <c r="Z2013" s="27"/>
      <c r="AA2013" s="27"/>
      <c r="AB2013" s="27"/>
      <c r="AC2013" s="27"/>
      <c r="AD2013" s="27"/>
      <c r="AE2013" s="27"/>
      <c r="AF2013" s="27"/>
      <c r="AG2013" s="27"/>
      <c r="AH2013" s="27"/>
      <c r="AI2013" s="27"/>
      <c r="AJ2013" s="27"/>
      <c r="AK2013" s="27"/>
      <c r="AL2013" s="27"/>
      <c r="AM2013" s="27"/>
      <c r="BH2013" s="1" t="s">
        <v>28</v>
      </c>
    </row>
    <row r="2014" spans="1:61" ht="9.75" hidden="1" customHeight="1" thickBot="1">
      <c r="A2014" s="123"/>
      <c r="B2014" s="124"/>
      <c r="C2014" s="124"/>
      <c r="D2014" s="124"/>
      <c r="E2014" s="124"/>
      <c r="F2014" s="124"/>
      <c r="G2014" s="124"/>
      <c r="H2014" s="124"/>
      <c r="I2014" s="125"/>
      <c r="J2014" s="27"/>
      <c r="K2014" s="27"/>
      <c r="L2014" s="27"/>
      <c r="M2014" s="27"/>
      <c r="N2014" s="27"/>
      <c r="O2014" s="27"/>
      <c r="P2014" s="27"/>
      <c r="Q2014" s="27"/>
      <c r="R2014" s="27"/>
      <c r="S2014" s="27"/>
      <c r="T2014" s="27"/>
      <c r="U2014" s="27"/>
      <c r="V2014" s="27"/>
      <c r="W2014" s="27"/>
      <c r="X2014" s="27"/>
      <c r="Y2014" s="27"/>
      <c r="Z2014" s="27"/>
      <c r="AA2014" s="27"/>
      <c r="AB2014" s="27"/>
      <c r="AC2014" s="27"/>
      <c r="AD2014" s="27"/>
      <c r="AE2014" s="27"/>
      <c r="AF2014" s="27"/>
      <c r="AG2014" s="27"/>
      <c r="AH2014" s="27"/>
      <c r="AI2014" s="27"/>
      <c r="AJ2014" s="27"/>
      <c r="AK2014" s="27"/>
      <c r="AL2014" s="27"/>
      <c r="AM2014" s="27"/>
      <c r="BH2014" s="1" t="s">
        <v>28</v>
      </c>
    </row>
    <row r="2015" spans="1:61" ht="9.75" hidden="1" customHeight="1">
      <c r="A2015" s="164" t="s">
        <v>408</v>
      </c>
      <c r="B2015" s="165"/>
      <c r="C2015" s="165"/>
      <c r="D2015" s="165"/>
      <c r="E2015" s="165"/>
      <c r="F2015" s="165"/>
      <c r="G2015" s="165"/>
      <c r="H2015" s="165"/>
      <c r="I2015" s="166"/>
      <c r="J2015" s="268"/>
      <c r="K2015" s="269"/>
      <c r="L2015" s="269"/>
      <c r="M2015" s="269"/>
      <c r="N2015" s="269"/>
      <c r="O2015" s="269"/>
      <c r="P2015" s="269"/>
      <c r="Q2015" s="269"/>
      <c r="R2015" s="269"/>
      <c r="S2015" s="269"/>
      <c r="T2015" s="269"/>
      <c r="U2015" s="269"/>
      <c r="V2015" s="269"/>
      <c r="W2015" s="269"/>
      <c r="X2015" s="269"/>
      <c r="Y2015" s="269"/>
      <c r="Z2015" s="269"/>
      <c r="AA2015" s="269"/>
      <c r="AB2015" s="269"/>
      <c r="AC2015" s="269"/>
      <c r="AD2015" s="269"/>
      <c r="AE2015" s="269"/>
      <c r="AF2015" s="269"/>
      <c r="AG2015" s="269"/>
      <c r="AH2015" s="269"/>
      <c r="AI2015" s="269"/>
      <c r="AJ2015" s="269"/>
      <c r="AK2015" s="269"/>
      <c r="AL2015" s="269"/>
      <c r="AM2015" s="270"/>
      <c r="BG2015" s="1" t="s">
        <v>409</v>
      </c>
      <c r="BH2015" s="1">
        <v>103</v>
      </c>
      <c r="BI2015" s="1" t="str">
        <f>"ITEM"&amp;BH2015&amp; BG2015 &amp;"="&amp; IF(TRIM($J2015)="","",$J2015)</f>
        <v>ITEM103#KBN4_13=</v>
      </c>
    </row>
    <row r="2016" spans="1:61" ht="9.75" hidden="1" customHeight="1" thickBot="1">
      <c r="A2016" s="167"/>
      <c r="B2016" s="168"/>
      <c r="C2016" s="168"/>
      <c r="D2016" s="168"/>
      <c r="E2016" s="168"/>
      <c r="F2016" s="168"/>
      <c r="G2016" s="168"/>
      <c r="H2016" s="168"/>
      <c r="I2016" s="169"/>
      <c r="J2016" s="271"/>
      <c r="K2016" s="272"/>
      <c r="L2016" s="272"/>
      <c r="M2016" s="272"/>
      <c r="N2016" s="272"/>
      <c r="O2016" s="272"/>
      <c r="P2016" s="272"/>
      <c r="Q2016" s="272"/>
      <c r="R2016" s="272"/>
      <c r="S2016" s="272"/>
      <c r="T2016" s="272"/>
      <c r="U2016" s="272"/>
      <c r="V2016" s="272"/>
      <c r="W2016" s="272"/>
      <c r="X2016" s="272"/>
      <c r="Y2016" s="272"/>
      <c r="Z2016" s="272"/>
      <c r="AA2016" s="272"/>
      <c r="AB2016" s="272"/>
      <c r="AC2016" s="272"/>
      <c r="AD2016" s="272"/>
      <c r="AE2016" s="272"/>
      <c r="AF2016" s="272"/>
      <c r="AG2016" s="272"/>
      <c r="AH2016" s="272"/>
      <c r="AI2016" s="272"/>
      <c r="AJ2016" s="272"/>
      <c r="AK2016" s="272"/>
      <c r="AL2016" s="272"/>
      <c r="AM2016" s="273"/>
    </row>
    <row r="2017" spans="1:61" ht="9.75" hidden="1" customHeight="1">
      <c r="A2017" s="120" t="s">
        <v>323</v>
      </c>
      <c r="B2017" s="121"/>
      <c r="C2017" s="121"/>
      <c r="D2017" s="121"/>
      <c r="E2017" s="121"/>
      <c r="F2017" s="121"/>
      <c r="G2017" s="121"/>
      <c r="H2017" s="121"/>
      <c r="I2017" s="122"/>
      <c r="J2017" s="239"/>
      <c r="K2017" s="239"/>
      <c r="L2017" s="239"/>
      <c r="M2017" s="239"/>
      <c r="N2017" s="239"/>
      <c r="O2017" s="239"/>
      <c r="P2017" s="239"/>
      <c r="Q2017" s="239"/>
      <c r="R2017" s="239"/>
      <c r="S2017" s="239"/>
      <c r="T2017" s="239"/>
      <c r="U2017" s="239"/>
      <c r="V2017" s="239"/>
      <c r="W2017" s="239"/>
      <c r="X2017" s="239"/>
      <c r="Y2017" s="239"/>
      <c r="Z2017" s="239"/>
      <c r="AA2017" s="239"/>
      <c r="AB2017" s="239"/>
      <c r="AC2017" s="239"/>
      <c r="AD2017" s="239"/>
      <c r="AE2017" s="239"/>
      <c r="AF2017" s="239"/>
      <c r="AG2017" s="239"/>
      <c r="AH2017" s="239"/>
      <c r="AI2017" s="239"/>
      <c r="AJ2017" s="239"/>
      <c r="AK2017" s="239"/>
      <c r="AL2017" s="239"/>
      <c r="AM2017" s="239"/>
      <c r="BG2017" s="1" t="s">
        <v>409</v>
      </c>
      <c r="BH2017" s="1">
        <v>104</v>
      </c>
      <c r="BI2017" s="1" t="str">
        <f>"ITEM"&amp;BH2017&amp; BG2017 &amp;"="&amp; IF(TRIM($J2017)="","",$J2017)</f>
        <v>ITEM104#KBN4_13=</v>
      </c>
    </row>
    <row r="2018" spans="1:61" ht="9.75" hidden="1" customHeight="1">
      <c r="A2018" s="123"/>
      <c r="B2018" s="124"/>
      <c r="C2018" s="124"/>
      <c r="D2018" s="124"/>
      <c r="E2018" s="124"/>
      <c r="F2018" s="124"/>
      <c r="G2018" s="124"/>
      <c r="H2018" s="124"/>
      <c r="I2018" s="125"/>
      <c r="J2018" s="27"/>
      <c r="K2018" s="27"/>
      <c r="L2018" s="27"/>
      <c r="M2018" s="27"/>
      <c r="N2018" s="27"/>
      <c r="O2018" s="27"/>
      <c r="P2018" s="27"/>
      <c r="Q2018" s="27"/>
      <c r="R2018" s="27"/>
      <c r="S2018" s="27"/>
      <c r="T2018" s="27"/>
      <c r="U2018" s="27"/>
      <c r="V2018" s="27"/>
      <c r="W2018" s="27"/>
      <c r="X2018" s="27"/>
      <c r="Y2018" s="27"/>
      <c r="Z2018" s="27"/>
      <c r="AA2018" s="27"/>
      <c r="AB2018" s="27"/>
      <c r="AC2018" s="27"/>
      <c r="AD2018" s="27"/>
      <c r="AE2018" s="27"/>
      <c r="AF2018" s="27"/>
      <c r="AG2018" s="27"/>
      <c r="AH2018" s="27"/>
      <c r="AI2018" s="27"/>
      <c r="AJ2018" s="27"/>
      <c r="AK2018" s="27"/>
      <c r="AL2018" s="27"/>
      <c r="AM2018" s="27"/>
    </row>
    <row r="2019" spans="1:61" ht="9.75" hidden="1" customHeight="1">
      <c r="A2019" s="120" t="s">
        <v>378</v>
      </c>
      <c r="B2019" s="121"/>
      <c r="C2019" s="121"/>
      <c r="D2019" s="121"/>
      <c r="E2019" s="121"/>
      <c r="F2019" s="121"/>
      <c r="G2019" s="121"/>
      <c r="H2019" s="121"/>
      <c r="I2019" s="122"/>
      <c r="J2019" s="136"/>
      <c r="K2019" s="126"/>
      <c r="L2019" s="126"/>
      <c r="M2019" s="126"/>
      <c r="N2019" s="126"/>
      <c r="O2019" s="126"/>
      <c r="P2019" s="126"/>
      <c r="Q2019" s="126"/>
      <c r="R2019" s="126"/>
      <c r="S2019" s="126"/>
      <c r="T2019" s="126"/>
      <c r="U2019" s="126"/>
      <c r="V2019" s="126"/>
      <c r="W2019" s="126"/>
      <c r="X2019" s="126"/>
      <c r="Y2019" s="126"/>
      <c r="Z2019" s="126"/>
      <c r="AA2019" s="126"/>
      <c r="AB2019" s="126"/>
      <c r="AC2019" s="126"/>
      <c r="AD2019" s="126"/>
      <c r="AE2019" s="126"/>
      <c r="AF2019" s="126"/>
      <c r="AG2019" s="126"/>
      <c r="AH2019" s="126"/>
      <c r="AI2019" s="126"/>
      <c r="AJ2019" s="126"/>
      <c r="AK2019" s="126"/>
      <c r="AL2019" s="126"/>
      <c r="AM2019" s="127"/>
      <c r="BG2019" s="1" t="s">
        <v>409</v>
      </c>
      <c r="BH2019" s="1">
        <v>105</v>
      </c>
      <c r="BI2019" s="1" t="str">
        <f>"ITEM"&amp;BH2019&amp; BG2019 &amp;"="&amp; IF(TRIM($J2019)="","",$J2019)</f>
        <v>ITEM105#KBN4_13=</v>
      </c>
    </row>
    <row r="2020" spans="1:61" ht="9.75" hidden="1" customHeight="1">
      <c r="A2020" s="141"/>
      <c r="B2020" s="142"/>
      <c r="C2020" s="142"/>
      <c r="D2020" s="142"/>
      <c r="E2020" s="142"/>
      <c r="F2020" s="142"/>
      <c r="G2020" s="142"/>
      <c r="H2020" s="142"/>
      <c r="I2020" s="143"/>
      <c r="J2020" s="150"/>
      <c r="K2020" s="151"/>
      <c r="L2020" s="151"/>
      <c r="M2020" s="151"/>
      <c r="N2020" s="151"/>
      <c r="O2020" s="151"/>
      <c r="P2020" s="151"/>
      <c r="Q2020" s="151"/>
      <c r="R2020" s="151"/>
      <c r="S2020" s="151"/>
      <c r="T2020" s="151"/>
      <c r="U2020" s="151"/>
      <c r="V2020" s="151"/>
      <c r="W2020" s="151"/>
      <c r="X2020" s="151"/>
      <c r="Y2020" s="151"/>
      <c r="Z2020" s="151"/>
      <c r="AA2020" s="151"/>
      <c r="AB2020" s="151"/>
      <c r="AC2020" s="151"/>
      <c r="AD2020" s="151"/>
      <c r="AE2020" s="151"/>
      <c r="AF2020" s="151"/>
      <c r="AG2020" s="151"/>
      <c r="AH2020" s="151"/>
      <c r="AI2020" s="151"/>
      <c r="AJ2020" s="151"/>
      <c r="AK2020" s="151"/>
      <c r="AL2020" s="151"/>
      <c r="AM2020" s="152"/>
      <c r="BH2020" s="1" t="s">
        <v>28</v>
      </c>
    </row>
    <row r="2021" spans="1:61" ht="9.75" hidden="1" customHeight="1">
      <c r="A2021" s="123"/>
      <c r="B2021" s="124"/>
      <c r="C2021" s="124"/>
      <c r="D2021" s="124"/>
      <c r="E2021" s="124"/>
      <c r="F2021" s="124"/>
      <c r="G2021" s="124"/>
      <c r="H2021" s="124"/>
      <c r="I2021" s="125"/>
      <c r="J2021" s="137"/>
      <c r="K2021" s="128"/>
      <c r="L2021" s="128"/>
      <c r="M2021" s="128"/>
      <c r="N2021" s="128"/>
      <c r="O2021" s="128"/>
      <c r="P2021" s="128"/>
      <c r="Q2021" s="128"/>
      <c r="R2021" s="128"/>
      <c r="S2021" s="128"/>
      <c r="T2021" s="128"/>
      <c r="U2021" s="128"/>
      <c r="V2021" s="128"/>
      <c r="W2021" s="128"/>
      <c r="X2021" s="128"/>
      <c r="Y2021" s="128"/>
      <c r="Z2021" s="128"/>
      <c r="AA2021" s="128"/>
      <c r="AB2021" s="128"/>
      <c r="AC2021" s="128"/>
      <c r="AD2021" s="128"/>
      <c r="AE2021" s="128"/>
      <c r="AF2021" s="128"/>
      <c r="AG2021" s="128"/>
      <c r="AH2021" s="128"/>
      <c r="AI2021" s="128"/>
      <c r="AJ2021" s="128"/>
      <c r="AK2021" s="128"/>
      <c r="AL2021" s="128"/>
      <c r="AM2021" s="129"/>
      <c r="BH2021" s="1" t="s">
        <v>28</v>
      </c>
    </row>
    <row r="2022" spans="1:61" ht="9.75" hidden="1" customHeight="1">
      <c r="A2022" s="120" t="s">
        <v>379</v>
      </c>
      <c r="B2022" s="121"/>
      <c r="C2022" s="121"/>
      <c r="D2022" s="121"/>
      <c r="E2022" s="121"/>
      <c r="F2022" s="121"/>
      <c r="G2022" s="121"/>
      <c r="H2022" s="121"/>
      <c r="I2022" s="122"/>
      <c r="J2022" s="27"/>
      <c r="K2022" s="27"/>
      <c r="L2022" s="27"/>
      <c r="M2022" s="27"/>
      <c r="N2022" s="27"/>
      <c r="O2022" s="27"/>
      <c r="P2022" s="27"/>
      <c r="Q2022" s="27"/>
      <c r="R2022" s="27"/>
      <c r="S2022" s="27"/>
      <c r="T2022" s="27"/>
      <c r="U2022" s="27"/>
      <c r="V2022" s="27"/>
      <c r="W2022" s="27"/>
      <c r="X2022" s="27"/>
      <c r="Y2022" s="27"/>
      <c r="Z2022" s="27"/>
      <c r="AA2022" s="27"/>
      <c r="AB2022" s="27"/>
      <c r="AC2022" s="27"/>
      <c r="AD2022" s="27"/>
      <c r="AE2022" s="27"/>
      <c r="AF2022" s="27"/>
      <c r="AG2022" s="27"/>
      <c r="AH2022" s="27"/>
      <c r="AI2022" s="27"/>
      <c r="AJ2022" s="27"/>
      <c r="AK2022" s="27"/>
      <c r="AL2022" s="27"/>
      <c r="AM2022" s="27"/>
      <c r="BG2022" s="1" t="s">
        <v>409</v>
      </c>
      <c r="BH2022" s="1">
        <v>106</v>
      </c>
      <c r="BI2022" s="1" t="str">
        <f>"ITEM"&amp;BH2022&amp; BG2022 &amp;"="&amp; IF(TRIM($J2022)="","",$J2022)</f>
        <v>ITEM106#KBN4_13=</v>
      </c>
    </row>
    <row r="2023" spans="1:61" ht="9.75" hidden="1" customHeight="1">
      <c r="A2023" s="123"/>
      <c r="B2023" s="124"/>
      <c r="C2023" s="124"/>
      <c r="D2023" s="124"/>
      <c r="E2023" s="124"/>
      <c r="F2023" s="124"/>
      <c r="G2023" s="124"/>
      <c r="H2023" s="124"/>
      <c r="I2023" s="125"/>
      <c r="J2023" s="27"/>
      <c r="K2023" s="27"/>
      <c r="L2023" s="27"/>
      <c r="M2023" s="27"/>
      <c r="N2023" s="27"/>
      <c r="O2023" s="27"/>
      <c r="P2023" s="27"/>
      <c r="Q2023" s="27"/>
      <c r="R2023" s="27"/>
      <c r="S2023" s="27"/>
      <c r="T2023" s="27"/>
      <c r="U2023" s="27"/>
      <c r="V2023" s="27"/>
      <c r="W2023" s="27"/>
      <c r="X2023" s="27"/>
      <c r="Y2023" s="27"/>
      <c r="Z2023" s="27"/>
      <c r="AA2023" s="27"/>
      <c r="AB2023" s="27"/>
      <c r="AC2023" s="27"/>
      <c r="AD2023" s="27"/>
      <c r="AE2023" s="27"/>
      <c r="AF2023" s="27"/>
      <c r="AG2023" s="27"/>
      <c r="AH2023" s="27"/>
      <c r="AI2023" s="27"/>
      <c r="AJ2023" s="27"/>
      <c r="AK2023" s="27"/>
      <c r="AL2023" s="27"/>
      <c r="AM2023" s="27"/>
    </row>
    <row r="2024" spans="1:61" ht="9.75" hidden="1" customHeight="1">
      <c r="A2024" s="120" t="s">
        <v>380</v>
      </c>
      <c r="B2024" s="121"/>
      <c r="C2024" s="121"/>
      <c r="D2024" s="121"/>
      <c r="E2024" s="121"/>
      <c r="F2024" s="121"/>
      <c r="G2024" s="121"/>
      <c r="H2024" s="121"/>
      <c r="I2024" s="122"/>
      <c r="J2024" s="158"/>
      <c r="K2024" s="154"/>
      <c r="L2024" s="154"/>
      <c r="M2024" s="154"/>
      <c r="N2024" s="154"/>
      <c r="O2024" s="154"/>
      <c r="P2024" s="154"/>
      <c r="Q2024" s="154"/>
      <c r="R2024" s="154"/>
      <c r="S2024" s="154"/>
      <c r="T2024" s="154"/>
      <c r="U2024" s="154"/>
      <c r="V2024" s="154" t="s">
        <v>36</v>
      </c>
      <c r="W2024" s="154"/>
      <c r="X2024" s="154"/>
      <c r="Y2024" s="154"/>
      <c r="Z2024" s="154"/>
      <c r="AA2024" s="154"/>
      <c r="AB2024" s="154"/>
      <c r="AC2024" s="154"/>
      <c r="AD2024" s="154"/>
      <c r="AE2024" s="154"/>
      <c r="AF2024" s="154"/>
      <c r="AG2024" s="154"/>
      <c r="AH2024" s="154"/>
      <c r="AI2024" s="154"/>
      <c r="AJ2024" s="154"/>
      <c r="AK2024" s="154"/>
      <c r="AL2024" s="154"/>
      <c r="AM2024" s="155"/>
      <c r="BE2024" s="1" t="str">
        <f ca="1">MID(CELL("address",$CB$2),2,2)</f>
        <v>CB</v>
      </c>
      <c r="BF2024" s="1" t="str">
        <f>IF(TRIM($K2026)="","",IF(ISERROR(MATCH($K2026,$CB$3:$CB$7,0)),"INPUT_ERROR",MATCH($K2026,$CB$3:$CB$7,0)))</f>
        <v/>
      </c>
      <c r="BG2024" s="1" t="s">
        <v>409</v>
      </c>
      <c r="BH2024" s="1">
        <v>107</v>
      </c>
      <c r="BI2024" s="1" t="str">
        <f>"ITEM"&amp; BH2024&amp; BG2024 &amp;"="&amp; $BF2024</f>
        <v>ITEM107#KBN4_13=</v>
      </c>
    </row>
    <row r="2025" spans="1:61" ht="9.75" hidden="1" customHeight="1">
      <c r="A2025" s="141"/>
      <c r="B2025" s="142"/>
      <c r="C2025" s="142"/>
      <c r="D2025" s="142"/>
      <c r="E2025" s="142"/>
      <c r="F2025" s="142"/>
      <c r="G2025" s="142"/>
      <c r="H2025" s="142"/>
      <c r="I2025" s="143"/>
      <c r="J2025" s="189"/>
      <c r="K2025" s="82"/>
      <c r="L2025" s="82"/>
      <c r="M2025" s="82"/>
      <c r="N2025" s="82"/>
      <c r="O2025" s="82"/>
      <c r="P2025" s="82"/>
      <c r="Q2025" s="82"/>
      <c r="R2025" s="82"/>
      <c r="S2025" s="82"/>
      <c r="T2025" s="82"/>
      <c r="U2025" s="82"/>
      <c r="V2025" s="82" t="s">
        <v>163</v>
      </c>
      <c r="W2025" s="82"/>
      <c r="X2025" s="82"/>
      <c r="Y2025" s="82"/>
      <c r="Z2025" s="82"/>
      <c r="AA2025" s="82"/>
      <c r="AB2025" s="82"/>
      <c r="AC2025" s="82"/>
      <c r="AD2025" s="82"/>
      <c r="AE2025" s="82"/>
      <c r="AF2025" s="82"/>
      <c r="AG2025" s="82"/>
      <c r="AH2025" s="82"/>
      <c r="AI2025" s="82"/>
      <c r="AJ2025" s="82"/>
      <c r="AK2025" s="82"/>
      <c r="AL2025" s="82"/>
      <c r="AM2025" s="138"/>
      <c r="BH2025" s="1" t="s">
        <v>28</v>
      </c>
    </row>
    <row r="2026" spans="1:61" ht="9.75" hidden="1" customHeight="1">
      <c r="A2026" s="141"/>
      <c r="B2026" s="142"/>
      <c r="C2026" s="142"/>
      <c r="D2026" s="142"/>
      <c r="E2026" s="142"/>
      <c r="F2026" s="142"/>
      <c r="G2026" s="142"/>
      <c r="H2026" s="142"/>
      <c r="I2026" s="143"/>
      <c r="J2026" s="144" t="s">
        <v>37</v>
      </c>
      <c r="K2026" s="145"/>
      <c r="L2026" s="145"/>
      <c r="M2026" s="145"/>
      <c r="N2026" s="145"/>
      <c r="O2026" s="145"/>
      <c r="P2026" s="145"/>
      <c r="Q2026" s="145"/>
      <c r="R2026" s="145"/>
      <c r="S2026" s="145"/>
      <c r="T2026" s="82" t="s">
        <v>38</v>
      </c>
      <c r="U2026" s="82"/>
      <c r="V2026" s="82" t="s">
        <v>253</v>
      </c>
      <c r="W2026" s="82"/>
      <c r="X2026" s="82"/>
      <c r="Y2026" s="82"/>
      <c r="Z2026" s="82"/>
      <c r="AA2026" s="82"/>
      <c r="AB2026" s="82"/>
      <c r="AC2026" s="82"/>
      <c r="AD2026" s="82"/>
      <c r="AE2026" s="82"/>
      <c r="AF2026" s="82"/>
      <c r="AG2026" s="82"/>
      <c r="AH2026" s="82"/>
      <c r="AI2026" s="82"/>
      <c r="AJ2026" s="82"/>
      <c r="AK2026" s="82"/>
      <c r="AL2026" s="82"/>
      <c r="AM2026" s="138"/>
      <c r="BH2026" s="1" t="s">
        <v>28</v>
      </c>
    </row>
    <row r="2027" spans="1:61" ht="9.75" hidden="1" customHeight="1">
      <c r="A2027" s="141"/>
      <c r="B2027" s="142"/>
      <c r="C2027" s="142"/>
      <c r="D2027" s="142"/>
      <c r="E2027" s="142"/>
      <c r="F2027" s="142"/>
      <c r="G2027" s="142"/>
      <c r="H2027" s="142"/>
      <c r="I2027" s="143"/>
      <c r="J2027" s="144"/>
      <c r="K2027" s="145"/>
      <c r="L2027" s="145"/>
      <c r="M2027" s="145"/>
      <c r="N2027" s="145"/>
      <c r="O2027" s="145"/>
      <c r="P2027" s="145"/>
      <c r="Q2027" s="145"/>
      <c r="R2027" s="145"/>
      <c r="S2027" s="145"/>
      <c r="T2027" s="82"/>
      <c r="U2027" s="82"/>
      <c r="V2027" s="82" t="s">
        <v>327</v>
      </c>
      <c r="W2027" s="82"/>
      <c r="X2027" s="82"/>
      <c r="Y2027" s="82"/>
      <c r="Z2027" s="82"/>
      <c r="AA2027" s="82"/>
      <c r="AB2027" s="82"/>
      <c r="AC2027" s="82"/>
      <c r="AD2027" s="82"/>
      <c r="AE2027" s="82"/>
      <c r="AF2027" s="82"/>
      <c r="AG2027" s="82"/>
      <c r="AH2027" s="82"/>
      <c r="AI2027" s="82"/>
      <c r="AJ2027" s="82"/>
      <c r="AK2027" s="82"/>
      <c r="AL2027" s="82"/>
      <c r="AM2027" s="138"/>
      <c r="BH2027" s="1" t="s">
        <v>28</v>
      </c>
    </row>
    <row r="2028" spans="1:61" ht="9.75" hidden="1" customHeight="1">
      <c r="A2028" s="141"/>
      <c r="B2028" s="142"/>
      <c r="C2028" s="142"/>
      <c r="D2028" s="142"/>
      <c r="E2028" s="142"/>
      <c r="F2028" s="142"/>
      <c r="G2028" s="142"/>
      <c r="H2028" s="142"/>
      <c r="I2028" s="143"/>
      <c r="J2028" s="189"/>
      <c r="K2028" s="82"/>
      <c r="L2028" s="82"/>
      <c r="M2028" s="82"/>
      <c r="N2028" s="82"/>
      <c r="O2028" s="82"/>
      <c r="P2028" s="82"/>
      <c r="Q2028" s="82"/>
      <c r="R2028" s="82"/>
      <c r="S2028" s="82"/>
      <c r="T2028" s="82"/>
      <c r="U2028" s="82"/>
      <c r="V2028" s="82" t="s">
        <v>166</v>
      </c>
      <c r="W2028" s="82"/>
      <c r="X2028" s="82"/>
      <c r="Y2028" s="82"/>
      <c r="Z2028" s="82"/>
      <c r="AA2028" s="82"/>
      <c r="AB2028" s="82"/>
      <c r="AC2028" s="82"/>
      <c r="AD2028" s="82"/>
      <c r="AE2028" s="82"/>
      <c r="AF2028" s="82"/>
      <c r="AG2028" s="82"/>
      <c r="AH2028" s="82"/>
      <c r="AI2028" s="82"/>
      <c r="AJ2028" s="82"/>
      <c r="AK2028" s="82"/>
      <c r="AL2028" s="82"/>
      <c r="AM2028" s="138"/>
      <c r="BH2028" s="1" t="s">
        <v>28</v>
      </c>
    </row>
    <row r="2029" spans="1:61" ht="9.75" hidden="1" customHeight="1">
      <c r="A2029" s="141"/>
      <c r="B2029" s="142"/>
      <c r="C2029" s="142"/>
      <c r="D2029" s="142"/>
      <c r="E2029" s="142"/>
      <c r="F2029" s="142"/>
      <c r="G2029" s="142"/>
      <c r="H2029" s="142"/>
      <c r="I2029" s="143"/>
      <c r="J2029" s="157"/>
      <c r="K2029" s="98"/>
      <c r="L2029" s="98"/>
      <c r="M2029" s="98"/>
      <c r="N2029" s="98"/>
      <c r="O2029" s="98"/>
      <c r="P2029" s="98"/>
      <c r="Q2029" s="98"/>
      <c r="R2029" s="98"/>
      <c r="S2029" s="98"/>
      <c r="T2029" s="98"/>
      <c r="U2029" s="98"/>
      <c r="V2029" s="98" t="s">
        <v>256</v>
      </c>
      <c r="W2029" s="98"/>
      <c r="X2029" s="98"/>
      <c r="Y2029" s="98"/>
      <c r="Z2029" s="98"/>
      <c r="AA2029" s="98"/>
      <c r="AB2029" s="98"/>
      <c r="AC2029" s="98"/>
      <c r="AD2029" s="98"/>
      <c r="AE2029" s="98"/>
      <c r="AF2029" s="98"/>
      <c r="AG2029" s="98"/>
      <c r="AH2029" s="98"/>
      <c r="AI2029" s="98"/>
      <c r="AJ2029" s="98"/>
      <c r="AK2029" s="98"/>
      <c r="AL2029" s="98"/>
      <c r="AM2029" s="156"/>
      <c r="BH2029" s="1" t="s">
        <v>28</v>
      </c>
    </row>
    <row r="2030" spans="1:61" ht="9.75" hidden="1" customHeight="1">
      <c r="A2030" s="120" t="s">
        <v>381</v>
      </c>
      <c r="B2030" s="121"/>
      <c r="C2030" s="121"/>
      <c r="D2030" s="121"/>
      <c r="E2030" s="121"/>
      <c r="F2030" s="121"/>
      <c r="G2030" s="121"/>
      <c r="H2030" s="121"/>
      <c r="I2030" s="122"/>
      <c r="J2030" s="136"/>
      <c r="K2030" s="126"/>
      <c r="L2030" s="126"/>
      <c r="M2030" s="126"/>
      <c r="N2030" s="126"/>
      <c r="O2030" s="126"/>
      <c r="P2030" s="126"/>
      <c r="Q2030" s="126"/>
      <c r="R2030" s="126"/>
      <c r="S2030" s="126"/>
      <c r="T2030" s="126"/>
      <c r="U2030" s="126"/>
      <c r="V2030" s="126"/>
      <c r="W2030" s="126"/>
      <c r="X2030" s="126"/>
      <c r="Y2030" s="126"/>
      <c r="Z2030" s="126"/>
      <c r="AA2030" s="126"/>
      <c r="AB2030" s="126"/>
      <c r="AC2030" s="126"/>
      <c r="AD2030" s="126"/>
      <c r="AE2030" s="126"/>
      <c r="AF2030" s="126"/>
      <c r="AG2030" s="126"/>
      <c r="AH2030" s="126"/>
      <c r="AI2030" s="126"/>
      <c r="AJ2030" s="126"/>
      <c r="AK2030" s="126"/>
      <c r="AL2030" s="126"/>
      <c r="AM2030" s="127"/>
      <c r="BG2030" s="1" t="s">
        <v>409</v>
      </c>
      <c r="BH2030" s="1">
        <v>108</v>
      </c>
      <c r="BI2030" s="1" t="str">
        <f>"ITEM"&amp;BH2030&amp; BG2030 &amp;"="&amp; IF(TRIM($J2030)="","",$J2030)</f>
        <v>ITEM108#KBN4_13=</v>
      </c>
    </row>
    <row r="2031" spans="1:61" ht="9.75" hidden="1" customHeight="1">
      <c r="A2031" s="141"/>
      <c r="B2031" s="142"/>
      <c r="C2031" s="142"/>
      <c r="D2031" s="142"/>
      <c r="E2031" s="142"/>
      <c r="F2031" s="142"/>
      <c r="G2031" s="142"/>
      <c r="H2031" s="142"/>
      <c r="I2031" s="143"/>
      <c r="J2031" s="150"/>
      <c r="K2031" s="151"/>
      <c r="L2031" s="151"/>
      <c r="M2031" s="151"/>
      <c r="N2031" s="151"/>
      <c r="O2031" s="151"/>
      <c r="P2031" s="151"/>
      <c r="Q2031" s="151"/>
      <c r="R2031" s="151"/>
      <c r="S2031" s="151"/>
      <c r="T2031" s="151"/>
      <c r="U2031" s="151"/>
      <c r="V2031" s="151"/>
      <c r="W2031" s="151"/>
      <c r="X2031" s="151"/>
      <c r="Y2031" s="151"/>
      <c r="Z2031" s="151"/>
      <c r="AA2031" s="151"/>
      <c r="AB2031" s="151"/>
      <c r="AC2031" s="151"/>
      <c r="AD2031" s="151"/>
      <c r="AE2031" s="151"/>
      <c r="AF2031" s="151"/>
      <c r="AG2031" s="151"/>
      <c r="AH2031" s="151"/>
      <c r="AI2031" s="151"/>
      <c r="AJ2031" s="151"/>
      <c r="AK2031" s="151"/>
      <c r="AL2031" s="151"/>
      <c r="AM2031" s="152"/>
    </row>
    <row r="2032" spans="1:61" ht="9.75" hidden="1" customHeight="1">
      <c r="A2032" s="123"/>
      <c r="B2032" s="124"/>
      <c r="C2032" s="124"/>
      <c r="D2032" s="124"/>
      <c r="E2032" s="124"/>
      <c r="F2032" s="124"/>
      <c r="G2032" s="124"/>
      <c r="H2032" s="124"/>
      <c r="I2032" s="125"/>
      <c r="J2032" s="150"/>
      <c r="K2032" s="151"/>
      <c r="L2032" s="151"/>
      <c r="M2032" s="151"/>
      <c r="N2032" s="151"/>
      <c r="O2032" s="151"/>
      <c r="P2032" s="151"/>
      <c r="Q2032" s="151"/>
      <c r="R2032" s="151"/>
      <c r="S2032" s="151"/>
      <c r="T2032" s="151"/>
      <c r="U2032" s="151"/>
      <c r="V2032" s="151"/>
      <c r="W2032" s="151"/>
      <c r="X2032" s="151"/>
      <c r="Y2032" s="151"/>
      <c r="Z2032" s="151"/>
      <c r="AA2032" s="151"/>
      <c r="AB2032" s="151"/>
      <c r="AC2032" s="151"/>
      <c r="AD2032" s="151"/>
      <c r="AE2032" s="151"/>
      <c r="AF2032" s="151"/>
      <c r="AG2032" s="151"/>
      <c r="AH2032" s="151"/>
      <c r="AI2032" s="151"/>
      <c r="AJ2032" s="151"/>
      <c r="AK2032" s="151"/>
      <c r="AL2032" s="151"/>
      <c r="AM2032" s="152"/>
    </row>
    <row r="2033" spans="1:61" ht="9.75" hidden="1" customHeight="1">
      <c r="A2033" s="120" t="s">
        <v>382</v>
      </c>
      <c r="B2033" s="121"/>
      <c r="C2033" s="121"/>
      <c r="D2033" s="121"/>
      <c r="E2033" s="121"/>
      <c r="F2033" s="121"/>
      <c r="G2033" s="121"/>
      <c r="H2033" s="121"/>
      <c r="I2033" s="121"/>
      <c r="J2033" s="216" t="s">
        <v>37</v>
      </c>
      <c r="K2033" s="217"/>
      <c r="L2033" s="154" t="s">
        <v>54</v>
      </c>
      <c r="M2033" s="154"/>
      <c r="N2033" s="154"/>
      <c r="O2033" s="154"/>
      <c r="P2033" s="154"/>
      <c r="Q2033" s="154"/>
      <c r="R2033" s="154"/>
      <c r="S2033" s="154"/>
      <c r="T2033" s="154"/>
      <c r="U2033" s="154"/>
      <c r="V2033" s="154"/>
      <c r="W2033" s="154"/>
      <c r="X2033" s="221" t="s">
        <v>37</v>
      </c>
      <c r="Y2033" s="217"/>
      <c r="Z2033" s="154" t="s">
        <v>330</v>
      </c>
      <c r="AA2033" s="154"/>
      <c r="AB2033" s="154"/>
      <c r="AC2033" s="154"/>
      <c r="AD2033" s="154"/>
      <c r="AE2033" s="154"/>
      <c r="AF2033" s="154"/>
      <c r="AG2033" s="154"/>
      <c r="AH2033" s="154"/>
      <c r="AI2033" s="154"/>
      <c r="AJ2033" s="154"/>
      <c r="AK2033" s="154"/>
      <c r="AL2033" s="154"/>
      <c r="AM2033" s="155"/>
      <c r="BF2033" s="1" t="b">
        <f>IF($K2033="○",TRUE,IF($K2033="",FALSE,"INPUT_ERROR"))</f>
        <v>0</v>
      </c>
      <c r="BG2033" s="1" t="s">
        <v>409</v>
      </c>
      <c r="BH2033" s="1">
        <v>109</v>
      </c>
      <c r="BI2033" s="1" t="str">
        <f t="shared" ref="BI2033:BI2039" si="54">"ITEM"&amp; BH2033&amp; BG2033 &amp;"="&amp; $BF2033</f>
        <v>ITEM109#KBN4_13=FALSE</v>
      </c>
    </row>
    <row r="2034" spans="1:61" ht="9.75" hidden="1" customHeight="1">
      <c r="A2034" s="141"/>
      <c r="B2034" s="142"/>
      <c r="C2034" s="142"/>
      <c r="D2034" s="142"/>
      <c r="E2034" s="142"/>
      <c r="F2034" s="142"/>
      <c r="G2034" s="142"/>
      <c r="H2034" s="142"/>
      <c r="I2034" s="142"/>
      <c r="J2034" s="144"/>
      <c r="K2034" s="159"/>
      <c r="L2034" s="82"/>
      <c r="M2034" s="82"/>
      <c r="N2034" s="82"/>
      <c r="O2034" s="82"/>
      <c r="P2034" s="82"/>
      <c r="Q2034" s="82"/>
      <c r="R2034" s="82"/>
      <c r="S2034" s="82"/>
      <c r="T2034" s="82"/>
      <c r="U2034" s="82"/>
      <c r="V2034" s="82"/>
      <c r="W2034" s="82"/>
      <c r="X2034" s="160"/>
      <c r="Y2034" s="159"/>
      <c r="Z2034" s="82"/>
      <c r="AA2034" s="82"/>
      <c r="AB2034" s="82"/>
      <c r="AC2034" s="82"/>
      <c r="AD2034" s="82"/>
      <c r="AE2034" s="82"/>
      <c r="AF2034" s="82"/>
      <c r="AG2034" s="82"/>
      <c r="AH2034" s="82"/>
      <c r="AI2034" s="82"/>
      <c r="AJ2034" s="82"/>
      <c r="AK2034" s="82"/>
      <c r="AL2034" s="82"/>
      <c r="AM2034" s="138"/>
      <c r="BF2034" s="1" t="b">
        <f>IF($Y2033="○",TRUE,IF($Y2033="",FALSE,"INPUT_ERROR"))</f>
        <v>0</v>
      </c>
      <c r="BG2034" s="1" t="s">
        <v>409</v>
      </c>
      <c r="BH2034" s="1">
        <v>110</v>
      </c>
      <c r="BI2034" s="1" t="str">
        <f t="shared" si="54"/>
        <v>ITEM110#KBN4_13=FALSE</v>
      </c>
    </row>
    <row r="2035" spans="1:61" ht="9.75" hidden="1" customHeight="1">
      <c r="A2035" s="141"/>
      <c r="B2035" s="142"/>
      <c r="C2035" s="142"/>
      <c r="D2035" s="142"/>
      <c r="E2035" s="142"/>
      <c r="F2035" s="142"/>
      <c r="G2035" s="142"/>
      <c r="H2035" s="142"/>
      <c r="I2035" s="142"/>
      <c r="J2035" s="144" t="s">
        <v>37</v>
      </c>
      <c r="K2035" s="159"/>
      <c r="L2035" s="82" t="s">
        <v>331</v>
      </c>
      <c r="M2035" s="82"/>
      <c r="N2035" s="82"/>
      <c r="O2035" s="82"/>
      <c r="P2035" s="82"/>
      <c r="Q2035" s="82"/>
      <c r="R2035" s="82"/>
      <c r="S2035" s="82"/>
      <c r="T2035" s="82"/>
      <c r="U2035" s="82"/>
      <c r="V2035" s="82"/>
      <c r="W2035" s="82"/>
      <c r="X2035" s="160" t="s">
        <v>37</v>
      </c>
      <c r="Y2035" s="159"/>
      <c r="Z2035" s="82" t="s">
        <v>264</v>
      </c>
      <c r="AA2035" s="82"/>
      <c r="AB2035" s="82"/>
      <c r="AC2035" s="82"/>
      <c r="AD2035" s="82"/>
      <c r="AE2035" s="82"/>
      <c r="AF2035" s="82"/>
      <c r="AG2035" s="82"/>
      <c r="AH2035" s="82"/>
      <c r="AI2035" s="82"/>
      <c r="AJ2035" s="82"/>
      <c r="AK2035" s="82"/>
      <c r="AL2035" s="82"/>
      <c r="AM2035" s="138"/>
      <c r="BF2035" s="1" t="b">
        <f>IF($K2035="○",TRUE,IF($K2035="",FALSE,"INPUT_ERROR"))</f>
        <v>0</v>
      </c>
      <c r="BG2035" s="1" t="s">
        <v>409</v>
      </c>
      <c r="BH2035" s="1">
        <v>111</v>
      </c>
      <c r="BI2035" s="1" t="str">
        <f t="shared" si="54"/>
        <v>ITEM111#KBN4_13=FALSE</v>
      </c>
    </row>
    <row r="2036" spans="1:61" ht="9.75" hidden="1" customHeight="1">
      <c r="A2036" s="141"/>
      <c r="B2036" s="142"/>
      <c r="C2036" s="142"/>
      <c r="D2036" s="142"/>
      <c r="E2036" s="142"/>
      <c r="F2036" s="142"/>
      <c r="G2036" s="142"/>
      <c r="H2036" s="142"/>
      <c r="I2036" s="142"/>
      <c r="J2036" s="144"/>
      <c r="K2036" s="159"/>
      <c r="L2036" s="82"/>
      <c r="M2036" s="82"/>
      <c r="N2036" s="82"/>
      <c r="O2036" s="82"/>
      <c r="P2036" s="82"/>
      <c r="Q2036" s="82"/>
      <c r="R2036" s="82"/>
      <c r="S2036" s="82"/>
      <c r="T2036" s="82"/>
      <c r="U2036" s="82"/>
      <c r="V2036" s="82"/>
      <c r="W2036" s="82"/>
      <c r="X2036" s="160"/>
      <c r="Y2036" s="159"/>
      <c r="Z2036" s="82"/>
      <c r="AA2036" s="82"/>
      <c r="AB2036" s="82"/>
      <c r="AC2036" s="82"/>
      <c r="AD2036" s="82"/>
      <c r="AE2036" s="82"/>
      <c r="AF2036" s="82"/>
      <c r="AG2036" s="82"/>
      <c r="AH2036" s="82"/>
      <c r="AI2036" s="82"/>
      <c r="AJ2036" s="82"/>
      <c r="AK2036" s="82"/>
      <c r="AL2036" s="82"/>
      <c r="AM2036" s="138"/>
      <c r="BF2036" s="1" t="b">
        <f>IF($Y2035="○",TRUE,IF($Y2035="",FALSE,"INPUT_ERROR"))</f>
        <v>0</v>
      </c>
      <c r="BG2036" s="1" t="s">
        <v>409</v>
      </c>
      <c r="BH2036" s="1">
        <v>112</v>
      </c>
      <c r="BI2036" s="1" t="str">
        <f t="shared" si="54"/>
        <v>ITEM112#KBN4_13=FALSE</v>
      </c>
    </row>
    <row r="2037" spans="1:61" ht="9.75" hidden="1" customHeight="1">
      <c r="A2037" s="141"/>
      <c r="B2037" s="142"/>
      <c r="C2037" s="142"/>
      <c r="D2037" s="142"/>
      <c r="E2037" s="142"/>
      <c r="F2037" s="142"/>
      <c r="G2037" s="142"/>
      <c r="H2037" s="142"/>
      <c r="I2037" s="142"/>
      <c r="J2037" s="144" t="s">
        <v>37</v>
      </c>
      <c r="K2037" s="159"/>
      <c r="L2037" s="82" t="s">
        <v>214</v>
      </c>
      <c r="M2037" s="82"/>
      <c r="N2037" s="82"/>
      <c r="O2037" s="82"/>
      <c r="P2037" s="82"/>
      <c r="Q2037" s="82"/>
      <c r="R2037" s="82"/>
      <c r="S2037" s="82"/>
      <c r="T2037" s="82"/>
      <c r="U2037" s="82"/>
      <c r="V2037" s="82"/>
      <c r="W2037" s="82"/>
      <c r="X2037" s="160" t="s">
        <v>37</v>
      </c>
      <c r="Y2037" s="159"/>
      <c r="Z2037" s="82" t="s">
        <v>332</v>
      </c>
      <c r="AA2037" s="82"/>
      <c r="AB2037" s="82"/>
      <c r="AC2037" s="82"/>
      <c r="AD2037" s="82"/>
      <c r="AE2037" s="82"/>
      <c r="AF2037" s="82"/>
      <c r="AG2037" s="82"/>
      <c r="AH2037" s="82"/>
      <c r="AI2037" s="82"/>
      <c r="AJ2037" s="82"/>
      <c r="AK2037" s="82"/>
      <c r="AL2037" s="82"/>
      <c r="AM2037" s="138"/>
      <c r="BF2037" s="1" t="b">
        <f>IF($K2037="○",TRUE,IF($K2037="",FALSE,"INPUT_ERROR"))</f>
        <v>0</v>
      </c>
      <c r="BG2037" s="1" t="s">
        <v>409</v>
      </c>
      <c r="BH2037" s="1">
        <v>113</v>
      </c>
      <c r="BI2037" s="1" t="str">
        <f t="shared" si="54"/>
        <v>ITEM113#KBN4_13=FALSE</v>
      </c>
    </row>
    <row r="2038" spans="1:61" ht="9.75" hidden="1" customHeight="1">
      <c r="A2038" s="141"/>
      <c r="B2038" s="142"/>
      <c r="C2038" s="142"/>
      <c r="D2038" s="142"/>
      <c r="E2038" s="142"/>
      <c r="F2038" s="142"/>
      <c r="G2038" s="142"/>
      <c r="H2038" s="142"/>
      <c r="I2038" s="142"/>
      <c r="J2038" s="144"/>
      <c r="K2038" s="159"/>
      <c r="L2038" s="82"/>
      <c r="M2038" s="82"/>
      <c r="N2038" s="82"/>
      <c r="O2038" s="82"/>
      <c r="P2038" s="82"/>
      <c r="Q2038" s="82"/>
      <c r="R2038" s="82"/>
      <c r="S2038" s="82"/>
      <c r="T2038" s="82"/>
      <c r="U2038" s="82"/>
      <c r="V2038" s="82"/>
      <c r="W2038" s="82"/>
      <c r="X2038" s="160"/>
      <c r="Y2038" s="159"/>
      <c r="Z2038" s="82"/>
      <c r="AA2038" s="82"/>
      <c r="AB2038" s="82"/>
      <c r="AC2038" s="82"/>
      <c r="AD2038" s="82"/>
      <c r="AE2038" s="82"/>
      <c r="AF2038" s="82"/>
      <c r="AG2038" s="82"/>
      <c r="AH2038" s="82"/>
      <c r="AI2038" s="82"/>
      <c r="AJ2038" s="82"/>
      <c r="AK2038" s="82"/>
      <c r="AL2038" s="82"/>
      <c r="AM2038" s="138"/>
      <c r="BF2038" s="1" t="b">
        <f>IF($Y2037="○",TRUE,IF($Y2037="",FALSE,"INPUT_ERROR"))</f>
        <v>0</v>
      </c>
      <c r="BG2038" s="1" t="s">
        <v>409</v>
      </c>
      <c r="BH2038" s="1">
        <v>114</v>
      </c>
      <c r="BI2038" s="1" t="str">
        <f t="shared" si="54"/>
        <v>ITEM114#KBN4_13=FALSE</v>
      </c>
    </row>
    <row r="2039" spans="1:61" ht="9.75" hidden="1" customHeight="1">
      <c r="A2039" s="141"/>
      <c r="B2039" s="142"/>
      <c r="C2039" s="142"/>
      <c r="D2039" s="142"/>
      <c r="E2039" s="142"/>
      <c r="F2039" s="142"/>
      <c r="G2039" s="142"/>
      <c r="H2039" s="142"/>
      <c r="I2039" s="142"/>
      <c r="J2039" s="144" t="s">
        <v>37</v>
      </c>
      <c r="K2039" s="159"/>
      <c r="L2039" s="82" t="s">
        <v>59</v>
      </c>
      <c r="M2039" s="82"/>
      <c r="N2039" s="82"/>
      <c r="O2039" s="160" t="s">
        <v>60</v>
      </c>
      <c r="P2039" s="151"/>
      <c r="Q2039" s="151"/>
      <c r="R2039" s="151"/>
      <c r="S2039" s="151"/>
      <c r="T2039" s="151"/>
      <c r="U2039" s="151"/>
      <c r="V2039" s="151"/>
      <c r="W2039" s="151"/>
      <c r="X2039" s="151"/>
      <c r="Y2039" s="151"/>
      <c r="Z2039" s="151"/>
      <c r="AA2039" s="151"/>
      <c r="AB2039" s="151"/>
      <c r="AC2039" s="151"/>
      <c r="AD2039" s="151"/>
      <c r="AE2039" s="151"/>
      <c r="AF2039" s="151"/>
      <c r="AG2039" s="151"/>
      <c r="AH2039" s="151"/>
      <c r="AI2039" s="151"/>
      <c r="AJ2039" s="151"/>
      <c r="AK2039" s="151"/>
      <c r="AL2039" s="82" t="s">
        <v>198</v>
      </c>
      <c r="AM2039" s="138"/>
      <c r="BF2039" s="1" t="b">
        <f>IF($K2039="○",TRUE,IF($K2039="",FALSE,"INPUT_ERROR"))</f>
        <v>0</v>
      </c>
      <c r="BG2039" s="1" t="s">
        <v>409</v>
      </c>
      <c r="BH2039" s="1">
        <v>115</v>
      </c>
      <c r="BI2039" s="1" t="str">
        <f t="shared" si="54"/>
        <v>ITEM115#KBN4_13=FALSE</v>
      </c>
    </row>
    <row r="2040" spans="1:61" ht="9.75" hidden="1" customHeight="1">
      <c r="A2040" s="141"/>
      <c r="B2040" s="142"/>
      <c r="C2040" s="142"/>
      <c r="D2040" s="142"/>
      <c r="E2040" s="142"/>
      <c r="F2040" s="142"/>
      <c r="G2040" s="142"/>
      <c r="H2040" s="142"/>
      <c r="I2040" s="142"/>
      <c r="J2040" s="161"/>
      <c r="K2040" s="162"/>
      <c r="L2040" s="98"/>
      <c r="M2040" s="98"/>
      <c r="N2040" s="98"/>
      <c r="O2040" s="163"/>
      <c r="P2040" s="128"/>
      <c r="Q2040" s="128"/>
      <c r="R2040" s="128"/>
      <c r="S2040" s="128"/>
      <c r="T2040" s="128"/>
      <c r="U2040" s="128"/>
      <c r="V2040" s="128"/>
      <c r="W2040" s="128"/>
      <c r="X2040" s="128"/>
      <c r="Y2040" s="128"/>
      <c r="Z2040" s="128"/>
      <c r="AA2040" s="128"/>
      <c r="AB2040" s="128"/>
      <c r="AC2040" s="128"/>
      <c r="AD2040" s="128"/>
      <c r="AE2040" s="128"/>
      <c r="AF2040" s="128"/>
      <c r="AG2040" s="128"/>
      <c r="AH2040" s="128"/>
      <c r="AI2040" s="128"/>
      <c r="AJ2040" s="128"/>
      <c r="AK2040" s="128"/>
      <c r="AL2040" s="98"/>
      <c r="AM2040" s="156"/>
      <c r="BG2040" s="1" t="s">
        <v>409</v>
      </c>
      <c r="BH2040" s="1">
        <v>116</v>
      </c>
      <c r="BI2040" s="1" t="str">
        <f>"ITEM"&amp;BH2040&amp; BG2040 &amp;"="&amp;IF(TRIM($P2039)="","",$P2039)</f>
        <v>ITEM116#KBN4_13=</v>
      </c>
    </row>
    <row r="2041" spans="1:61" ht="9.75" hidden="1" customHeight="1">
      <c r="A2041" s="120" t="s">
        <v>333</v>
      </c>
      <c r="B2041" s="121"/>
      <c r="C2041" s="121"/>
      <c r="D2041" s="121"/>
      <c r="E2041" s="121"/>
      <c r="F2041" s="121"/>
      <c r="G2041" s="121"/>
      <c r="H2041" s="121"/>
      <c r="I2041" s="122"/>
      <c r="J2041" s="260"/>
      <c r="K2041" s="260"/>
      <c r="L2041" s="260"/>
      <c r="M2041" s="260"/>
      <c r="N2041" s="260"/>
      <c r="O2041" s="260"/>
      <c r="P2041" s="260"/>
      <c r="Q2041" s="260"/>
      <c r="R2041" s="260"/>
      <c r="S2041" s="260"/>
      <c r="T2041" s="260"/>
      <c r="U2041" s="260"/>
      <c r="V2041" s="260"/>
      <c r="W2041" s="260"/>
      <c r="X2041" s="260"/>
      <c r="Y2041" s="260"/>
      <c r="Z2041" s="260"/>
      <c r="AA2041" s="260"/>
      <c r="AB2041" s="260"/>
      <c r="AC2041" s="260"/>
      <c r="AD2041" s="260"/>
      <c r="AE2041" s="260"/>
      <c r="AF2041" s="260"/>
      <c r="AG2041" s="260"/>
      <c r="AH2041" s="260"/>
      <c r="AI2041" s="260"/>
      <c r="AJ2041" s="260"/>
      <c r="AK2041" s="260"/>
      <c r="AL2041" s="260"/>
      <c r="AM2041" s="260"/>
      <c r="BG2041" s="1" t="s">
        <v>409</v>
      </c>
      <c r="BH2041" s="1">
        <v>117</v>
      </c>
      <c r="BI2041" s="1" t="str">
        <f>"ITEM"&amp;BH2041&amp; BG2041 &amp;"="&amp; IF(TRIM($J2041)="","",$J2041)</f>
        <v>ITEM117#KBN4_13=</v>
      </c>
    </row>
    <row r="2042" spans="1:61" ht="9.75" hidden="1" customHeight="1">
      <c r="A2042" s="141"/>
      <c r="B2042" s="142"/>
      <c r="C2042" s="142"/>
      <c r="D2042" s="142"/>
      <c r="E2042" s="142"/>
      <c r="F2042" s="142"/>
      <c r="G2042" s="142"/>
      <c r="H2042" s="142"/>
      <c r="I2042" s="143"/>
      <c r="J2042" s="27"/>
      <c r="K2042" s="27"/>
      <c r="L2042" s="27"/>
      <c r="M2042" s="27"/>
      <c r="N2042" s="27"/>
      <c r="O2042" s="27"/>
      <c r="P2042" s="27"/>
      <c r="Q2042" s="27"/>
      <c r="R2042" s="27"/>
      <c r="S2042" s="27"/>
      <c r="T2042" s="27"/>
      <c r="U2042" s="27"/>
      <c r="V2042" s="27"/>
      <c r="W2042" s="27"/>
      <c r="X2042" s="27"/>
      <c r="Y2042" s="27"/>
      <c r="Z2042" s="27"/>
      <c r="AA2042" s="27"/>
      <c r="AB2042" s="27"/>
      <c r="AC2042" s="27"/>
      <c r="AD2042" s="27"/>
      <c r="AE2042" s="27"/>
      <c r="AF2042" s="27"/>
      <c r="AG2042" s="27"/>
      <c r="AH2042" s="27"/>
      <c r="AI2042" s="27"/>
      <c r="AJ2042" s="27"/>
      <c r="AK2042" s="27"/>
      <c r="AL2042" s="27"/>
      <c r="AM2042" s="27"/>
      <c r="BH2042" s="1" t="s">
        <v>28</v>
      </c>
    </row>
    <row r="2043" spans="1:61" ht="9.75" hidden="1" customHeight="1" thickBot="1">
      <c r="A2043" s="123"/>
      <c r="B2043" s="124"/>
      <c r="C2043" s="124"/>
      <c r="D2043" s="124"/>
      <c r="E2043" s="124"/>
      <c r="F2043" s="124"/>
      <c r="G2043" s="124"/>
      <c r="H2043" s="124"/>
      <c r="I2043" s="125"/>
      <c r="J2043" s="27"/>
      <c r="K2043" s="27"/>
      <c r="L2043" s="27"/>
      <c r="M2043" s="27"/>
      <c r="N2043" s="27"/>
      <c r="O2043" s="27"/>
      <c r="P2043" s="27"/>
      <c r="Q2043" s="27"/>
      <c r="R2043" s="27"/>
      <c r="S2043" s="27"/>
      <c r="T2043" s="27"/>
      <c r="U2043" s="27"/>
      <c r="V2043" s="27"/>
      <c r="W2043" s="27"/>
      <c r="X2043" s="27"/>
      <c r="Y2043" s="27"/>
      <c r="Z2043" s="27"/>
      <c r="AA2043" s="27"/>
      <c r="AB2043" s="27"/>
      <c r="AC2043" s="27"/>
      <c r="AD2043" s="27"/>
      <c r="AE2043" s="27"/>
      <c r="AF2043" s="27"/>
      <c r="AG2043" s="27"/>
      <c r="AH2043" s="27"/>
      <c r="AI2043" s="27"/>
      <c r="AJ2043" s="27"/>
      <c r="AK2043" s="27"/>
      <c r="AL2043" s="27"/>
      <c r="AM2043" s="27"/>
      <c r="BH2043" s="1" t="s">
        <v>28</v>
      </c>
    </row>
    <row r="2044" spans="1:61" ht="9.75" hidden="1" customHeight="1">
      <c r="A2044" s="164" t="s">
        <v>410</v>
      </c>
      <c r="B2044" s="165"/>
      <c r="C2044" s="165"/>
      <c r="D2044" s="165"/>
      <c r="E2044" s="165"/>
      <c r="F2044" s="165"/>
      <c r="G2044" s="165"/>
      <c r="H2044" s="165"/>
      <c r="I2044" s="166"/>
      <c r="J2044" s="268"/>
      <c r="K2044" s="269"/>
      <c r="L2044" s="269"/>
      <c r="M2044" s="269"/>
      <c r="N2044" s="269"/>
      <c r="O2044" s="269"/>
      <c r="P2044" s="269"/>
      <c r="Q2044" s="269"/>
      <c r="R2044" s="269"/>
      <c r="S2044" s="269"/>
      <c r="T2044" s="269"/>
      <c r="U2044" s="269"/>
      <c r="V2044" s="269"/>
      <c r="W2044" s="269"/>
      <c r="X2044" s="269"/>
      <c r="Y2044" s="269"/>
      <c r="Z2044" s="269"/>
      <c r="AA2044" s="269"/>
      <c r="AB2044" s="269"/>
      <c r="AC2044" s="269"/>
      <c r="AD2044" s="269"/>
      <c r="AE2044" s="269"/>
      <c r="AF2044" s="269"/>
      <c r="AG2044" s="269"/>
      <c r="AH2044" s="269"/>
      <c r="AI2044" s="269"/>
      <c r="AJ2044" s="269"/>
      <c r="AK2044" s="269"/>
      <c r="AL2044" s="269"/>
      <c r="AM2044" s="270"/>
      <c r="BG2044" s="1" t="s">
        <v>411</v>
      </c>
      <c r="BH2044" s="1">
        <v>103</v>
      </c>
      <c r="BI2044" s="1" t="str">
        <f>"ITEM"&amp;BH2044&amp; BG2044 &amp;"="&amp; IF(TRIM($J2044)="","",$J2044)</f>
        <v>ITEM103#KBN4_14=</v>
      </c>
    </row>
    <row r="2045" spans="1:61" ht="9.75" hidden="1" customHeight="1" thickBot="1">
      <c r="A2045" s="167"/>
      <c r="B2045" s="168"/>
      <c r="C2045" s="168"/>
      <c r="D2045" s="168"/>
      <c r="E2045" s="168"/>
      <c r="F2045" s="168"/>
      <c r="G2045" s="168"/>
      <c r="H2045" s="168"/>
      <c r="I2045" s="169"/>
      <c r="J2045" s="271"/>
      <c r="K2045" s="272"/>
      <c r="L2045" s="272"/>
      <c r="M2045" s="272"/>
      <c r="N2045" s="272"/>
      <c r="O2045" s="272"/>
      <c r="P2045" s="272"/>
      <c r="Q2045" s="272"/>
      <c r="R2045" s="272"/>
      <c r="S2045" s="272"/>
      <c r="T2045" s="272"/>
      <c r="U2045" s="272"/>
      <c r="V2045" s="272"/>
      <c r="W2045" s="272"/>
      <c r="X2045" s="272"/>
      <c r="Y2045" s="272"/>
      <c r="Z2045" s="272"/>
      <c r="AA2045" s="272"/>
      <c r="AB2045" s="272"/>
      <c r="AC2045" s="272"/>
      <c r="AD2045" s="272"/>
      <c r="AE2045" s="272"/>
      <c r="AF2045" s="272"/>
      <c r="AG2045" s="272"/>
      <c r="AH2045" s="272"/>
      <c r="AI2045" s="272"/>
      <c r="AJ2045" s="272"/>
      <c r="AK2045" s="272"/>
      <c r="AL2045" s="272"/>
      <c r="AM2045" s="273"/>
    </row>
    <row r="2046" spans="1:61" ht="9.75" hidden="1" customHeight="1">
      <c r="A2046" s="120" t="s">
        <v>323</v>
      </c>
      <c r="B2046" s="121"/>
      <c r="C2046" s="121"/>
      <c r="D2046" s="121"/>
      <c r="E2046" s="121"/>
      <c r="F2046" s="121"/>
      <c r="G2046" s="121"/>
      <c r="H2046" s="121"/>
      <c r="I2046" s="122"/>
      <c r="J2046" s="239"/>
      <c r="K2046" s="239"/>
      <c r="L2046" s="239"/>
      <c r="M2046" s="239"/>
      <c r="N2046" s="239"/>
      <c r="O2046" s="239"/>
      <c r="P2046" s="239"/>
      <c r="Q2046" s="239"/>
      <c r="R2046" s="239"/>
      <c r="S2046" s="239"/>
      <c r="T2046" s="239"/>
      <c r="U2046" s="239"/>
      <c r="V2046" s="239"/>
      <c r="W2046" s="239"/>
      <c r="X2046" s="239"/>
      <c r="Y2046" s="239"/>
      <c r="Z2046" s="239"/>
      <c r="AA2046" s="239"/>
      <c r="AB2046" s="239"/>
      <c r="AC2046" s="239"/>
      <c r="AD2046" s="239"/>
      <c r="AE2046" s="239"/>
      <c r="AF2046" s="239"/>
      <c r="AG2046" s="239"/>
      <c r="AH2046" s="239"/>
      <c r="AI2046" s="239"/>
      <c r="AJ2046" s="239"/>
      <c r="AK2046" s="239"/>
      <c r="AL2046" s="239"/>
      <c r="AM2046" s="239"/>
      <c r="BG2046" s="1" t="s">
        <v>411</v>
      </c>
      <c r="BH2046" s="1">
        <v>104</v>
      </c>
      <c r="BI2046" s="1" t="str">
        <f>"ITEM"&amp;BH2046&amp; BG2046 &amp;"="&amp; IF(TRIM($J2046)="","",$J2046)</f>
        <v>ITEM104#KBN4_14=</v>
      </c>
    </row>
    <row r="2047" spans="1:61" ht="9.75" hidden="1" customHeight="1">
      <c r="A2047" s="123"/>
      <c r="B2047" s="124"/>
      <c r="C2047" s="124"/>
      <c r="D2047" s="124"/>
      <c r="E2047" s="124"/>
      <c r="F2047" s="124"/>
      <c r="G2047" s="124"/>
      <c r="H2047" s="124"/>
      <c r="I2047" s="125"/>
      <c r="J2047" s="27"/>
      <c r="K2047" s="27"/>
      <c r="L2047" s="27"/>
      <c r="M2047" s="27"/>
      <c r="N2047" s="27"/>
      <c r="O2047" s="27"/>
      <c r="P2047" s="27"/>
      <c r="Q2047" s="27"/>
      <c r="R2047" s="27"/>
      <c r="S2047" s="27"/>
      <c r="T2047" s="27"/>
      <c r="U2047" s="27"/>
      <c r="V2047" s="27"/>
      <c r="W2047" s="27"/>
      <c r="X2047" s="27"/>
      <c r="Y2047" s="27"/>
      <c r="Z2047" s="27"/>
      <c r="AA2047" s="27"/>
      <c r="AB2047" s="27"/>
      <c r="AC2047" s="27"/>
      <c r="AD2047" s="27"/>
      <c r="AE2047" s="27"/>
      <c r="AF2047" s="27"/>
      <c r="AG2047" s="27"/>
      <c r="AH2047" s="27"/>
      <c r="AI2047" s="27"/>
      <c r="AJ2047" s="27"/>
      <c r="AK2047" s="27"/>
      <c r="AL2047" s="27"/>
      <c r="AM2047" s="27"/>
    </row>
    <row r="2048" spans="1:61" ht="9.75" hidden="1" customHeight="1">
      <c r="A2048" s="120" t="s">
        <v>378</v>
      </c>
      <c r="B2048" s="121"/>
      <c r="C2048" s="121"/>
      <c r="D2048" s="121"/>
      <c r="E2048" s="121"/>
      <c r="F2048" s="121"/>
      <c r="G2048" s="121"/>
      <c r="H2048" s="121"/>
      <c r="I2048" s="122"/>
      <c r="J2048" s="136"/>
      <c r="K2048" s="126"/>
      <c r="L2048" s="126"/>
      <c r="M2048" s="126"/>
      <c r="N2048" s="126"/>
      <c r="O2048" s="126"/>
      <c r="P2048" s="126"/>
      <c r="Q2048" s="126"/>
      <c r="R2048" s="126"/>
      <c r="S2048" s="126"/>
      <c r="T2048" s="126"/>
      <c r="U2048" s="126"/>
      <c r="V2048" s="126"/>
      <c r="W2048" s="126"/>
      <c r="X2048" s="126"/>
      <c r="Y2048" s="126"/>
      <c r="Z2048" s="126"/>
      <c r="AA2048" s="126"/>
      <c r="AB2048" s="126"/>
      <c r="AC2048" s="126"/>
      <c r="AD2048" s="126"/>
      <c r="AE2048" s="126"/>
      <c r="AF2048" s="126"/>
      <c r="AG2048" s="126"/>
      <c r="AH2048" s="126"/>
      <c r="AI2048" s="126"/>
      <c r="AJ2048" s="126"/>
      <c r="AK2048" s="126"/>
      <c r="AL2048" s="126"/>
      <c r="AM2048" s="127"/>
      <c r="BG2048" s="1" t="s">
        <v>411</v>
      </c>
      <c r="BH2048" s="1">
        <v>105</v>
      </c>
      <c r="BI2048" s="1" t="str">
        <f>"ITEM"&amp;BH2048&amp; BG2048 &amp;"="&amp; IF(TRIM($J2048)="","",$J2048)</f>
        <v>ITEM105#KBN4_14=</v>
      </c>
    </row>
    <row r="2049" spans="1:61" ht="9.75" hidden="1" customHeight="1">
      <c r="A2049" s="141"/>
      <c r="B2049" s="142"/>
      <c r="C2049" s="142"/>
      <c r="D2049" s="142"/>
      <c r="E2049" s="142"/>
      <c r="F2049" s="142"/>
      <c r="G2049" s="142"/>
      <c r="H2049" s="142"/>
      <c r="I2049" s="143"/>
      <c r="J2049" s="150"/>
      <c r="K2049" s="151"/>
      <c r="L2049" s="151"/>
      <c r="M2049" s="151"/>
      <c r="N2049" s="151"/>
      <c r="O2049" s="151"/>
      <c r="P2049" s="151"/>
      <c r="Q2049" s="151"/>
      <c r="R2049" s="151"/>
      <c r="S2049" s="151"/>
      <c r="T2049" s="151"/>
      <c r="U2049" s="151"/>
      <c r="V2049" s="151"/>
      <c r="W2049" s="151"/>
      <c r="X2049" s="151"/>
      <c r="Y2049" s="151"/>
      <c r="Z2049" s="151"/>
      <c r="AA2049" s="151"/>
      <c r="AB2049" s="151"/>
      <c r="AC2049" s="151"/>
      <c r="AD2049" s="151"/>
      <c r="AE2049" s="151"/>
      <c r="AF2049" s="151"/>
      <c r="AG2049" s="151"/>
      <c r="AH2049" s="151"/>
      <c r="AI2049" s="151"/>
      <c r="AJ2049" s="151"/>
      <c r="AK2049" s="151"/>
      <c r="AL2049" s="151"/>
      <c r="AM2049" s="152"/>
      <c r="BH2049" s="1" t="s">
        <v>28</v>
      </c>
    </row>
    <row r="2050" spans="1:61" ht="9.75" hidden="1" customHeight="1">
      <c r="A2050" s="123"/>
      <c r="B2050" s="124"/>
      <c r="C2050" s="124"/>
      <c r="D2050" s="124"/>
      <c r="E2050" s="124"/>
      <c r="F2050" s="124"/>
      <c r="G2050" s="124"/>
      <c r="H2050" s="124"/>
      <c r="I2050" s="125"/>
      <c r="J2050" s="137"/>
      <c r="K2050" s="128"/>
      <c r="L2050" s="128"/>
      <c r="M2050" s="128"/>
      <c r="N2050" s="128"/>
      <c r="O2050" s="128"/>
      <c r="P2050" s="128"/>
      <c r="Q2050" s="128"/>
      <c r="R2050" s="128"/>
      <c r="S2050" s="128"/>
      <c r="T2050" s="128"/>
      <c r="U2050" s="128"/>
      <c r="V2050" s="128"/>
      <c r="W2050" s="128"/>
      <c r="X2050" s="128"/>
      <c r="Y2050" s="128"/>
      <c r="Z2050" s="128"/>
      <c r="AA2050" s="128"/>
      <c r="AB2050" s="128"/>
      <c r="AC2050" s="128"/>
      <c r="AD2050" s="128"/>
      <c r="AE2050" s="128"/>
      <c r="AF2050" s="128"/>
      <c r="AG2050" s="128"/>
      <c r="AH2050" s="128"/>
      <c r="AI2050" s="128"/>
      <c r="AJ2050" s="128"/>
      <c r="AK2050" s="128"/>
      <c r="AL2050" s="128"/>
      <c r="AM2050" s="129"/>
      <c r="BH2050" s="1" t="s">
        <v>28</v>
      </c>
    </row>
    <row r="2051" spans="1:61" ht="9.75" hidden="1" customHeight="1">
      <c r="A2051" s="120" t="s">
        <v>379</v>
      </c>
      <c r="B2051" s="121"/>
      <c r="C2051" s="121"/>
      <c r="D2051" s="121"/>
      <c r="E2051" s="121"/>
      <c r="F2051" s="121"/>
      <c r="G2051" s="121"/>
      <c r="H2051" s="121"/>
      <c r="I2051" s="122"/>
      <c r="J2051" s="27"/>
      <c r="K2051" s="27"/>
      <c r="L2051" s="27"/>
      <c r="M2051" s="27"/>
      <c r="N2051" s="27"/>
      <c r="O2051" s="27"/>
      <c r="P2051" s="27"/>
      <c r="Q2051" s="27"/>
      <c r="R2051" s="27"/>
      <c r="S2051" s="27"/>
      <c r="T2051" s="27"/>
      <c r="U2051" s="27"/>
      <c r="V2051" s="27"/>
      <c r="W2051" s="27"/>
      <c r="X2051" s="27"/>
      <c r="Y2051" s="27"/>
      <c r="Z2051" s="27"/>
      <c r="AA2051" s="27"/>
      <c r="AB2051" s="27"/>
      <c r="AC2051" s="27"/>
      <c r="AD2051" s="27"/>
      <c r="AE2051" s="27"/>
      <c r="AF2051" s="27"/>
      <c r="AG2051" s="27"/>
      <c r="AH2051" s="27"/>
      <c r="AI2051" s="27"/>
      <c r="AJ2051" s="27"/>
      <c r="AK2051" s="27"/>
      <c r="AL2051" s="27"/>
      <c r="AM2051" s="27"/>
      <c r="BG2051" s="1" t="s">
        <v>411</v>
      </c>
      <c r="BH2051" s="1">
        <v>106</v>
      </c>
      <c r="BI2051" s="1" t="str">
        <f>"ITEM"&amp;BH2051&amp; BG2051 &amp;"="&amp; IF(TRIM($J2051)="","",$J2051)</f>
        <v>ITEM106#KBN4_14=</v>
      </c>
    </row>
    <row r="2052" spans="1:61" ht="9.75" hidden="1" customHeight="1">
      <c r="A2052" s="123"/>
      <c r="B2052" s="124"/>
      <c r="C2052" s="124"/>
      <c r="D2052" s="124"/>
      <c r="E2052" s="124"/>
      <c r="F2052" s="124"/>
      <c r="G2052" s="124"/>
      <c r="H2052" s="124"/>
      <c r="I2052" s="125"/>
      <c r="J2052" s="27"/>
      <c r="K2052" s="27"/>
      <c r="L2052" s="27"/>
      <c r="M2052" s="27"/>
      <c r="N2052" s="27"/>
      <c r="O2052" s="27"/>
      <c r="P2052" s="27"/>
      <c r="Q2052" s="27"/>
      <c r="R2052" s="27"/>
      <c r="S2052" s="27"/>
      <c r="T2052" s="27"/>
      <c r="U2052" s="27"/>
      <c r="V2052" s="27"/>
      <c r="W2052" s="27"/>
      <c r="X2052" s="27"/>
      <c r="Y2052" s="27"/>
      <c r="Z2052" s="27"/>
      <c r="AA2052" s="27"/>
      <c r="AB2052" s="27"/>
      <c r="AC2052" s="27"/>
      <c r="AD2052" s="27"/>
      <c r="AE2052" s="27"/>
      <c r="AF2052" s="27"/>
      <c r="AG2052" s="27"/>
      <c r="AH2052" s="27"/>
      <c r="AI2052" s="27"/>
      <c r="AJ2052" s="27"/>
      <c r="AK2052" s="27"/>
      <c r="AL2052" s="27"/>
      <c r="AM2052" s="27"/>
    </row>
    <row r="2053" spans="1:61" ht="9.75" hidden="1" customHeight="1">
      <c r="A2053" s="120" t="s">
        <v>380</v>
      </c>
      <c r="B2053" s="121"/>
      <c r="C2053" s="121"/>
      <c r="D2053" s="121"/>
      <c r="E2053" s="121"/>
      <c r="F2053" s="121"/>
      <c r="G2053" s="121"/>
      <c r="H2053" s="121"/>
      <c r="I2053" s="122"/>
      <c r="J2053" s="158"/>
      <c r="K2053" s="154"/>
      <c r="L2053" s="154"/>
      <c r="M2053" s="154"/>
      <c r="N2053" s="154"/>
      <c r="O2053" s="154"/>
      <c r="P2053" s="154"/>
      <c r="Q2053" s="154"/>
      <c r="R2053" s="154"/>
      <c r="S2053" s="154"/>
      <c r="T2053" s="154"/>
      <c r="U2053" s="154"/>
      <c r="V2053" s="154" t="s">
        <v>36</v>
      </c>
      <c r="W2053" s="154"/>
      <c r="X2053" s="154"/>
      <c r="Y2053" s="154"/>
      <c r="Z2053" s="154"/>
      <c r="AA2053" s="154"/>
      <c r="AB2053" s="154"/>
      <c r="AC2053" s="154"/>
      <c r="AD2053" s="154"/>
      <c r="AE2053" s="154"/>
      <c r="AF2053" s="154"/>
      <c r="AG2053" s="154"/>
      <c r="AH2053" s="154"/>
      <c r="AI2053" s="154"/>
      <c r="AJ2053" s="154"/>
      <c r="AK2053" s="154"/>
      <c r="AL2053" s="154"/>
      <c r="AM2053" s="155"/>
      <c r="BE2053" s="1" t="str">
        <f ca="1">MID(CELL("address",$CB$2),2,2)</f>
        <v>CB</v>
      </c>
      <c r="BF2053" s="1" t="str">
        <f>IF(TRIM($K2055)="","",IF(ISERROR(MATCH($K2055,$CB$3:$CB$7,0)),"INPUT_ERROR",MATCH($K2055,$CB$3:$CB$7,0)))</f>
        <v/>
      </c>
      <c r="BG2053" s="1" t="s">
        <v>411</v>
      </c>
      <c r="BH2053" s="1">
        <v>107</v>
      </c>
      <c r="BI2053" s="1" t="str">
        <f>"ITEM"&amp; BH2053&amp; BG2053 &amp;"="&amp; $BF2053</f>
        <v>ITEM107#KBN4_14=</v>
      </c>
    </row>
    <row r="2054" spans="1:61" ht="9.75" hidden="1" customHeight="1">
      <c r="A2054" s="141"/>
      <c r="B2054" s="142"/>
      <c r="C2054" s="142"/>
      <c r="D2054" s="142"/>
      <c r="E2054" s="142"/>
      <c r="F2054" s="142"/>
      <c r="G2054" s="142"/>
      <c r="H2054" s="142"/>
      <c r="I2054" s="143"/>
      <c r="J2054" s="189"/>
      <c r="K2054" s="82"/>
      <c r="L2054" s="82"/>
      <c r="M2054" s="82"/>
      <c r="N2054" s="82"/>
      <c r="O2054" s="82"/>
      <c r="P2054" s="82"/>
      <c r="Q2054" s="82"/>
      <c r="R2054" s="82"/>
      <c r="S2054" s="82"/>
      <c r="T2054" s="82"/>
      <c r="U2054" s="82"/>
      <c r="V2054" s="82" t="s">
        <v>163</v>
      </c>
      <c r="W2054" s="82"/>
      <c r="X2054" s="82"/>
      <c r="Y2054" s="82"/>
      <c r="Z2054" s="82"/>
      <c r="AA2054" s="82"/>
      <c r="AB2054" s="82"/>
      <c r="AC2054" s="82"/>
      <c r="AD2054" s="82"/>
      <c r="AE2054" s="82"/>
      <c r="AF2054" s="82"/>
      <c r="AG2054" s="82"/>
      <c r="AH2054" s="82"/>
      <c r="AI2054" s="82"/>
      <c r="AJ2054" s="82"/>
      <c r="AK2054" s="82"/>
      <c r="AL2054" s="82"/>
      <c r="AM2054" s="138"/>
      <c r="BH2054" s="1" t="s">
        <v>28</v>
      </c>
    </row>
    <row r="2055" spans="1:61" ht="9.75" hidden="1" customHeight="1">
      <c r="A2055" s="141"/>
      <c r="B2055" s="142"/>
      <c r="C2055" s="142"/>
      <c r="D2055" s="142"/>
      <c r="E2055" s="142"/>
      <c r="F2055" s="142"/>
      <c r="G2055" s="142"/>
      <c r="H2055" s="142"/>
      <c r="I2055" s="143"/>
      <c r="J2055" s="144" t="s">
        <v>37</v>
      </c>
      <c r="K2055" s="145"/>
      <c r="L2055" s="145"/>
      <c r="M2055" s="145"/>
      <c r="N2055" s="145"/>
      <c r="O2055" s="145"/>
      <c r="P2055" s="145"/>
      <c r="Q2055" s="145"/>
      <c r="R2055" s="145"/>
      <c r="S2055" s="145"/>
      <c r="T2055" s="82" t="s">
        <v>38</v>
      </c>
      <c r="U2055" s="82"/>
      <c r="V2055" s="82" t="s">
        <v>253</v>
      </c>
      <c r="W2055" s="82"/>
      <c r="X2055" s="82"/>
      <c r="Y2055" s="82"/>
      <c r="Z2055" s="82"/>
      <c r="AA2055" s="82"/>
      <c r="AB2055" s="82"/>
      <c r="AC2055" s="82"/>
      <c r="AD2055" s="82"/>
      <c r="AE2055" s="82"/>
      <c r="AF2055" s="82"/>
      <c r="AG2055" s="82"/>
      <c r="AH2055" s="82"/>
      <c r="AI2055" s="82"/>
      <c r="AJ2055" s="82"/>
      <c r="AK2055" s="82"/>
      <c r="AL2055" s="82"/>
      <c r="AM2055" s="138"/>
      <c r="BH2055" s="1" t="s">
        <v>28</v>
      </c>
    </row>
    <row r="2056" spans="1:61" ht="9.75" hidden="1" customHeight="1">
      <c r="A2056" s="141"/>
      <c r="B2056" s="142"/>
      <c r="C2056" s="142"/>
      <c r="D2056" s="142"/>
      <c r="E2056" s="142"/>
      <c r="F2056" s="142"/>
      <c r="G2056" s="142"/>
      <c r="H2056" s="142"/>
      <c r="I2056" s="143"/>
      <c r="J2056" s="144"/>
      <c r="K2056" s="145"/>
      <c r="L2056" s="145"/>
      <c r="M2056" s="145"/>
      <c r="N2056" s="145"/>
      <c r="O2056" s="145"/>
      <c r="P2056" s="145"/>
      <c r="Q2056" s="145"/>
      <c r="R2056" s="145"/>
      <c r="S2056" s="145"/>
      <c r="T2056" s="82"/>
      <c r="U2056" s="82"/>
      <c r="V2056" s="82" t="s">
        <v>327</v>
      </c>
      <c r="W2056" s="82"/>
      <c r="X2056" s="82"/>
      <c r="Y2056" s="82"/>
      <c r="Z2056" s="82"/>
      <c r="AA2056" s="82"/>
      <c r="AB2056" s="82"/>
      <c r="AC2056" s="82"/>
      <c r="AD2056" s="82"/>
      <c r="AE2056" s="82"/>
      <c r="AF2056" s="82"/>
      <c r="AG2056" s="82"/>
      <c r="AH2056" s="82"/>
      <c r="AI2056" s="82"/>
      <c r="AJ2056" s="82"/>
      <c r="AK2056" s="82"/>
      <c r="AL2056" s="82"/>
      <c r="AM2056" s="138"/>
      <c r="BH2056" s="1" t="s">
        <v>28</v>
      </c>
    </row>
    <row r="2057" spans="1:61" ht="9.75" hidden="1" customHeight="1">
      <c r="A2057" s="141"/>
      <c r="B2057" s="142"/>
      <c r="C2057" s="142"/>
      <c r="D2057" s="142"/>
      <c r="E2057" s="142"/>
      <c r="F2057" s="142"/>
      <c r="G2057" s="142"/>
      <c r="H2057" s="142"/>
      <c r="I2057" s="143"/>
      <c r="J2057" s="189"/>
      <c r="K2057" s="82"/>
      <c r="L2057" s="82"/>
      <c r="M2057" s="82"/>
      <c r="N2057" s="82"/>
      <c r="O2057" s="82"/>
      <c r="P2057" s="82"/>
      <c r="Q2057" s="82"/>
      <c r="R2057" s="82"/>
      <c r="S2057" s="82"/>
      <c r="T2057" s="82"/>
      <c r="U2057" s="82"/>
      <c r="V2057" s="82" t="s">
        <v>166</v>
      </c>
      <c r="W2057" s="82"/>
      <c r="X2057" s="82"/>
      <c r="Y2057" s="82"/>
      <c r="Z2057" s="82"/>
      <c r="AA2057" s="82"/>
      <c r="AB2057" s="82"/>
      <c r="AC2057" s="82"/>
      <c r="AD2057" s="82"/>
      <c r="AE2057" s="82"/>
      <c r="AF2057" s="82"/>
      <c r="AG2057" s="82"/>
      <c r="AH2057" s="82"/>
      <c r="AI2057" s="82"/>
      <c r="AJ2057" s="82"/>
      <c r="AK2057" s="82"/>
      <c r="AL2057" s="82"/>
      <c r="AM2057" s="138"/>
      <c r="BH2057" s="1" t="s">
        <v>28</v>
      </c>
    </row>
    <row r="2058" spans="1:61" ht="9.75" hidden="1" customHeight="1">
      <c r="A2058" s="141"/>
      <c r="B2058" s="142"/>
      <c r="C2058" s="142"/>
      <c r="D2058" s="142"/>
      <c r="E2058" s="142"/>
      <c r="F2058" s="142"/>
      <c r="G2058" s="142"/>
      <c r="H2058" s="142"/>
      <c r="I2058" s="143"/>
      <c r="J2058" s="157"/>
      <c r="K2058" s="98"/>
      <c r="L2058" s="98"/>
      <c r="M2058" s="98"/>
      <c r="N2058" s="98"/>
      <c r="O2058" s="98"/>
      <c r="P2058" s="98"/>
      <c r="Q2058" s="98"/>
      <c r="R2058" s="98"/>
      <c r="S2058" s="98"/>
      <c r="T2058" s="98"/>
      <c r="U2058" s="98"/>
      <c r="V2058" s="98" t="s">
        <v>256</v>
      </c>
      <c r="W2058" s="98"/>
      <c r="X2058" s="98"/>
      <c r="Y2058" s="98"/>
      <c r="Z2058" s="98"/>
      <c r="AA2058" s="98"/>
      <c r="AB2058" s="98"/>
      <c r="AC2058" s="98"/>
      <c r="AD2058" s="98"/>
      <c r="AE2058" s="98"/>
      <c r="AF2058" s="98"/>
      <c r="AG2058" s="98"/>
      <c r="AH2058" s="98"/>
      <c r="AI2058" s="98"/>
      <c r="AJ2058" s="98"/>
      <c r="AK2058" s="98"/>
      <c r="AL2058" s="98"/>
      <c r="AM2058" s="156"/>
      <c r="BH2058" s="1" t="s">
        <v>28</v>
      </c>
    </row>
    <row r="2059" spans="1:61" ht="9.75" hidden="1" customHeight="1">
      <c r="A2059" s="120" t="s">
        <v>381</v>
      </c>
      <c r="B2059" s="121"/>
      <c r="C2059" s="121"/>
      <c r="D2059" s="121"/>
      <c r="E2059" s="121"/>
      <c r="F2059" s="121"/>
      <c r="G2059" s="121"/>
      <c r="H2059" s="121"/>
      <c r="I2059" s="122"/>
      <c r="J2059" s="136"/>
      <c r="K2059" s="126"/>
      <c r="L2059" s="126"/>
      <c r="M2059" s="126"/>
      <c r="N2059" s="126"/>
      <c r="O2059" s="126"/>
      <c r="P2059" s="126"/>
      <c r="Q2059" s="126"/>
      <c r="R2059" s="126"/>
      <c r="S2059" s="126"/>
      <c r="T2059" s="126"/>
      <c r="U2059" s="126"/>
      <c r="V2059" s="126"/>
      <c r="W2059" s="126"/>
      <c r="X2059" s="126"/>
      <c r="Y2059" s="126"/>
      <c r="Z2059" s="126"/>
      <c r="AA2059" s="126"/>
      <c r="AB2059" s="126"/>
      <c r="AC2059" s="126"/>
      <c r="AD2059" s="126"/>
      <c r="AE2059" s="126"/>
      <c r="AF2059" s="126"/>
      <c r="AG2059" s="126"/>
      <c r="AH2059" s="126"/>
      <c r="AI2059" s="126"/>
      <c r="AJ2059" s="126"/>
      <c r="AK2059" s="126"/>
      <c r="AL2059" s="126"/>
      <c r="AM2059" s="127"/>
      <c r="BG2059" s="1" t="s">
        <v>411</v>
      </c>
      <c r="BH2059" s="1">
        <v>108</v>
      </c>
      <c r="BI2059" s="1" t="str">
        <f>"ITEM"&amp;BH2059&amp; BG2059 &amp;"="&amp; IF(TRIM($J2059)="","",$J2059)</f>
        <v>ITEM108#KBN4_14=</v>
      </c>
    </row>
    <row r="2060" spans="1:61" ht="9.75" hidden="1" customHeight="1">
      <c r="A2060" s="141"/>
      <c r="B2060" s="142"/>
      <c r="C2060" s="142"/>
      <c r="D2060" s="142"/>
      <c r="E2060" s="142"/>
      <c r="F2060" s="142"/>
      <c r="G2060" s="142"/>
      <c r="H2060" s="142"/>
      <c r="I2060" s="143"/>
      <c r="J2060" s="150"/>
      <c r="K2060" s="151"/>
      <c r="L2060" s="151"/>
      <c r="M2060" s="151"/>
      <c r="N2060" s="151"/>
      <c r="O2060" s="151"/>
      <c r="P2060" s="151"/>
      <c r="Q2060" s="151"/>
      <c r="R2060" s="151"/>
      <c r="S2060" s="151"/>
      <c r="T2060" s="151"/>
      <c r="U2060" s="151"/>
      <c r="V2060" s="151"/>
      <c r="W2060" s="151"/>
      <c r="X2060" s="151"/>
      <c r="Y2060" s="151"/>
      <c r="Z2060" s="151"/>
      <c r="AA2060" s="151"/>
      <c r="AB2060" s="151"/>
      <c r="AC2060" s="151"/>
      <c r="AD2060" s="151"/>
      <c r="AE2060" s="151"/>
      <c r="AF2060" s="151"/>
      <c r="AG2060" s="151"/>
      <c r="AH2060" s="151"/>
      <c r="AI2060" s="151"/>
      <c r="AJ2060" s="151"/>
      <c r="AK2060" s="151"/>
      <c r="AL2060" s="151"/>
      <c r="AM2060" s="152"/>
    </row>
    <row r="2061" spans="1:61" ht="9.75" hidden="1" customHeight="1">
      <c r="A2061" s="123"/>
      <c r="B2061" s="124"/>
      <c r="C2061" s="124"/>
      <c r="D2061" s="124"/>
      <c r="E2061" s="124"/>
      <c r="F2061" s="124"/>
      <c r="G2061" s="124"/>
      <c r="H2061" s="124"/>
      <c r="I2061" s="125"/>
      <c r="J2061" s="150"/>
      <c r="K2061" s="151"/>
      <c r="L2061" s="151"/>
      <c r="M2061" s="151"/>
      <c r="N2061" s="151"/>
      <c r="O2061" s="151"/>
      <c r="P2061" s="151"/>
      <c r="Q2061" s="151"/>
      <c r="R2061" s="151"/>
      <c r="S2061" s="151"/>
      <c r="T2061" s="151"/>
      <c r="U2061" s="151"/>
      <c r="V2061" s="151"/>
      <c r="W2061" s="151"/>
      <c r="X2061" s="151"/>
      <c r="Y2061" s="151"/>
      <c r="Z2061" s="151"/>
      <c r="AA2061" s="151"/>
      <c r="AB2061" s="151"/>
      <c r="AC2061" s="151"/>
      <c r="AD2061" s="151"/>
      <c r="AE2061" s="151"/>
      <c r="AF2061" s="151"/>
      <c r="AG2061" s="151"/>
      <c r="AH2061" s="151"/>
      <c r="AI2061" s="151"/>
      <c r="AJ2061" s="151"/>
      <c r="AK2061" s="151"/>
      <c r="AL2061" s="151"/>
      <c r="AM2061" s="152"/>
    </row>
    <row r="2062" spans="1:61" ht="9.75" hidden="1" customHeight="1">
      <c r="A2062" s="120" t="s">
        <v>382</v>
      </c>
      <c r="B2062" s="121"/>
      <c r="C2062" s="121"/>
      <c r="D2062" s="121"/>
      <c r="E2062" s="121"/>
      <c r="F2062" s="121"/>
      <c r="G2062" s="121"/>
      <c r="H2062" s="121"/>
      <c r="I2062" s="121"/>
      <c r="J2062" s="216" t="s">
        <v>37</v>
      </c>
      <c r="K2062" s="217"/>
      <c r="L2062" s="154" t="s">
        <v>54</v>
      </c>
      <c r="M2062" s="154"/>
      <c r="N2062" s="154"/>
      <c r="O2062" s="154"/>
      <c r="P2062" s="154"/>
      <c r="Q2062" s="154"/>
      <c r="R2062" s="154"/>
      <c r="S2062" s="154"/>
      <c r="T2062" s="154"/>
      <c r="U2062" s="154"/>
      <c r="V2062" s="154"/>
      <c r="W2062" s="154"/>
      <c r="X2062" s="221" t="s">
        <v>37</v>
      </c>
      <c r="Y2062" s="217"/>
      <c r="Z2062" s="154" t="s">
        <v>330</v>
      </c>
      <c r="AA2062" s="154"/>
      <c r="AB2062" s="154"/>
      <c r="AC2062" s="154"/>
      <c r="AD2062" s="154"/>
      <c r="AE2062" s="154"/>
      <c r="AF2062" s="154"/>
      <c r="AG2062" s="154"/>
      <c r="AH2062" s="154"/>
      <c r="AI2062" s="154"/>
      <c r="AJ2062" s="154"/>
      <c r="AK2062" s="154"/>
      <c r="AL2062" s="154"/>
      <c r="AM2062" s="155"/>
      <c r="BF2062" s="1" t="b">
        <f>IF($K2062="○",TRUE,IF($K2062="",FALSE,"INPUT_ERROR"))</f>
        <v>0</v>
      </c>
      <c r="BG2062" s="1" t="s">
        <v>411</v>
      </c>
      <c r="BH2062" s="1">
        <v>109</v>
      </c>
      <c r="BI2062" s="1" t="str">
        <f t="shared" ref="BI2062:BI2068" si="55">"ITEM"&amp; BH2062&amp; BG2062 &amp;"="&amp; $BF2062</f>
        <v>ITEM109#KBN4_14=FALSE</v>
      </c>
    </row>
    <row r="2063" spans="1:61" ht="9.75" hidden="1" customHeight="1">
      <c r="A2063" s="141"/>
      <c r="B2063" s="142"/>
      <c r="C2063" s="142"/>
      <c r="D2063" s="142"/>
      <c r="E2063" s="142"/>
      <c r="F2063" s="142"/>
      <c r="G2063" s="142"/>
      <c r="H2063" s="142"/>
      <c r="I2063" s="142"/>
      <c r="J2063" s="144"/>
      <c r="K2063" s="159"/>
      <c r="L2063" s="82"/>
      <c r="M2063" s="82"/>
      <c r="N2063" s="82"/>
      <c r="O2063" s="82"/>
      <c r="P2063" s="82"/>
      <c r="Q2063" s="82"/>
      <c r="R2063" s="82"/>
      <c r="S2063" s="82"/>
      <c r="T2063" s="82"/>
      <c r="U2063" s="82"/>
      <c r="V2063" s="82"/>
      <c r="W2063" s="82"/>
      <c r="X2063" s="160"/>
      <c r="Y2063" s="159"/>
      <c r="Z2063" s="82"/>
      <c r="AA2063" s="82"/>
      <c r="AB2063" s="82"/>
      <c r="AC2063" s="82"/>
      <c r="AD2063" s="82"/>
      <c r="AE2063" s="82"/>
      <c r="AF2063" s="82"/>
      <c r="AG2063" s="82"/>
      <c r="AH2063" s="82"/>
      <c r="AI2063" s="82"/>
      <c r="AJ2063" s="82"/>
      <c r="AK2063" s="82"/>
      <c r="AL2063" s="82"/>
      <c r="AM2063" s="138"/>
      <c r="BF2063" s="1" t="b">
        <f>IF($Y2062="○",TRUE,IF($Y2062="",FALSE,"INPUT_ERROR"))</f>
        <v>0</v>
      </c>
      <c r="BG2063" s="1" t="s">
        <v>411</v>
      </c>
      <c r="BH2063" s="1">
        <v>110</v>
      </c>
      <c r="BI2063" s="1" t="str">
        <f t="shared" si="55"/>
        <v>ITEM110#KBN4_14=FALSE</v>
      </c>
    </row>
    <row r="2064" spans="1:61" ht="9.75" hidden="1" customHeight="1">
      <c r="A2064" s="141"/>
      <c r="B2064" s="142"/>
      <c r="C2064" s="142"/>
      <c r="D2064" s="142"/>
      <c r="E2064" s="142"/>
      <c r="F2064" s="142"/>
      <c r="G2064" s="142"/>
      <c r="H2064" s="142"/>
      <c r="I2064" s="142"/>
      <c r="J2064" s="144" t="s">
        <v>37</v>
      </c>
      <c r="K2064" s="159"/>
      <c r="L2064" s="82" t="s">
        <v>331</v>
      </c>
      <c r="M2064" s="82"/>
      <c r="N2064" s="82"/>
      <c r="O2064" s="82"/>
      <c r="P2064" s="82"/>
      <c r="Q2064" s="82"/>
      <c r="R2064" s="82"/>
      <c r="S2064" s="82"/>
      <c r="T2064" s="82"/>
      <c r="U2064" s="82"/>
      <c r="V2064" s="82"/>
      <c r="W2064" s="82"/>
      <c r="X2064" s="160" t="s">
        <v>37</v>
      </c>
      <c r="Y2064" s="159"/>
      <c r="Z2064" s="82" t="s">
        <v>264</v>
      </c>
      <c r="AA2064" s="82"/>
      <c r="AB2064" s="82"/>
      <c r="AC2064" s="82"/>
      <c r="AD2064" s="82"/>
      <c r="AE2064" s="82"/>
      <c r="AF2064" s="82"/>
      <c r="AG2064" s="82"/>
      <c r="AH2064" s="82"/>
      <c r="AI2064" s="82"/>
      <c r="AJ2064" s="82"/>
      <c r="AK2064" s="82"/>
      <c r="AL2064" s="82"/>
      <c r="AM2064" s="138"/>
      <c r="BF2064" s="1" t="b">
        <f>IF($K2064="○",TRUE,IF($K2064="",FALSE,"INPUT_ERROR"))</f>
        <v>0</v>
      </c>
      <c r="BG2064" s="1" t="s">
        <v>411</v>
      </c>
      <c r="BH2064" s="1">
        <v>111</v>
      </c>
      <c r="BI2064" s="1" t="str">
        <f t="shared" si="55"/>
        <v>ITEM111#KBN4_14=FALSE</v>
      </c>
    </row>
    <row r="2065" spans="1:61" ht="9.75" hidden="1" customHeight="1">
      <c r="A2065" s="141"/>
      <c r="B2065" s="142"/>
      <c r="C2065" s="142"/>
      <c r="D2065" s="142"/>
      <c r="E2065" s="142"/>
      <c r="F2065" s="142"/>
      <c r="G2065" s="142"/>
      <c r="H2065" s="142"/>
      <c r="I2065" s="142"/>
      <c r="J2065" s="144"/>
      <c r="K2065" s="159"/>
      <c r="L2065" s="82"/>
      <c r="M2065" s="82"/>
      <c r="N2065" s="82"/>
      <c r="O2065" s="82"/>
      <c r="P2065" s="82"/>
      <c r="Q2065" s="82"/>
      <c r="R2065" s="82"/>
      <c r="S2065" s="82"/>
      <c r="T2065" s="82"/>
      <c r="U2065" s="82"/>
      <c r="V2065" s="82"/>
      <c r="W2065" s="82"/>
      <c r="X2065" s="160"/>
      <c r="Y2065" s="159"/>
      <c r="Z2065" s="82"/>
      <c r="AA2065" s="82"/>
      <c r="AB2065" s="82"/>
      <c r="AC2065" s="82"/>
      <c r="AD2065" s="82"/>
      <c r="AE2065" s="82"/>
      <c r="AF2065" s="82"/>
      <c r="AG2065" s="82"/>
      <c r="AH2065" s="82"/>
      <c r="AI2065" s="82"/>
      <c r="AJ2065" s="82"/>
      <c r="AK2065" s="82"/>
      <c r="AL2065" s="82"/>
      <c r="AM2065" s="138"/>
      <c r="BF2065" s="1" t="b">
        <f>IF($Y2064="○",TRUE,IF($Y2064="",FALSE,"INPUT_ERROR"))</f>
        <v>0</v>
      </c>
      <c r="BG2065" s="1" t="s">
        <v>411</v>
      </c>
      <c r="BH2065" s="1">
        <v>112</v>
      </c>
      <c r="BI2065" s="1" t="str">
        <f t="shared" si="55"/>
        <v>ITEM112#KBN4_14=FALSE</v>
      </c>
    </row>
    <row r="2066" spans="1:61" ht="9.75" hidden="1" customHeight="1">
      <c r="A2066" s="141"/>
      <c r="B2066" s="142"/>
      <c r="C2066" s="142"/>
      <c r="D2066" s="142"/>
      <c r="E2066" s="142"/>
      <c r="F2066" s="142"/>
      <c r="G2066" s="142"/>
      <c r="H2066" s="142"/>
      <c r="I2066" s="142"/>
      <c r="J2066" s="144" t="s">
        <v>37</v>
      </c>
      <c r="K2066" s="159"/>
      <c r="L2066" s="82" t="s">
        <v>214</v>
      </c>
      <c r="M2066" s="82"/>
      <c r="N2066" s="82"/>
      <c r="O2066" s="82"/>
      <c r="P2066" s="82"/>
      <c r="Q2066" s="82"/>
      <c r="R2066" s="82"/>
      <c r="S2066" s="82"/>
      <c r="T2066" s="82"/>
      <c r="U2066" s="82"/>
      <c r="V2066" s="82"/>
      <c r="W2066" s="82"/>
      <c r="X2066" s="160" t="s">
        <v>37</v>
      </c>
      <c r="Y2066" s="159"/>
      <c r="Z2066" s="82" t="s">
        <v>332</v>
      </c>
      <c r="AA2066" s="82"/>
      <c r="AB2066" s="82"/>
      <c r="AC2066" s="82"/>
      <c r="AD2066" s="82"/>
      <c r="AE2066" s="82"/>
      <c r="AF2066" s="82"/>
      <c r="AG2066" s="82"/>
      <c r="AH2066" s="82"/>
      <c r="AI2066" s="82"/>
      <c r="AJ2066" s="82"/>
      <c r="AK2066" s="82"/>
      <c r="AL2066" s="82"/>
      <c r="AM2066" s="138"/>
      <c r="BF2066" s="1" t="b">
        <f>IF($K2066="○",TRUE,IF($K2066="",FALSE,"INPUT_ERROR"))</f>
        <v>0</v>
      </c>
      <c r="BG2066" s="1" t="s">
        <v>411</v>
      </c>
      <c r="BH2066" s="1">
        <v>113</v>
      </c>
      <c r="BI2066" s="1" t="str">
        <f t="shared" si="55"/>
        <v>ITEM113#KBN4_14=FALSE</v>
      </c>
    </row>
    <row r="2067" spans="1:61" ht="9.75" hidden="1" customHeight="1">
      <c r="A2067" s="141"/>
      <c r="B2067" s="142"/>
      <c r="C2067" s="142"/>
      <c r="D2067" s="142"/>
      <c r="E2067" s="142"/>
      <c r="F2067" s="142"/>
      <c r="G2067" s="142"/>
      <c r="H2067" s="142"/>
      <c r="I2067" s="142"/>
      <c r="J2067" s="144"/>
      <c r="K2067" s="159"/>
      <c r="L2067" s="82"/>
      <c r="M2067" s="82"/>
      <c r="N2067" s="82"/>
      <c r="O2067" s="82"/>
      <c r="P2067" s="82"/>
      <c r="Q2067" s="82"/>
      <c r="R2067" s="82"/>
      <c r="S2067" s="82"/>
      <c r="T2067" s="82"/>
      <c r="U2067" s="82"/>
      <c r="V2067" s="82"/>
      <c r="W2067" s="82"/>
      <c r="X2067" s="160"/>
      <c r="Y2067" s="159"/>
      <c r="Z2067" s="82"/>
      <c r="AA2067" s="82"/>
      <c r="AB2067" s="82"/>
      <c r="AC2067" s="82"/>
      <c r="AD2067" s="82"/>
      <c r="AE2067" s="82"/>
      <c r="AF2067" s="82"/>
      <c r="AG2067" s="82"/>
      <c r="AH2067" s="82"/>
      <c r="AI2067" s="82"/>
      <c r="AJ2067" s="82"/>
      <c r="AK2067" s="82"/>
      <c r="AL2067" s="82"/>
      <c r="AM2067" s="138"/>
      <c r="BF2067" s="1" t="b">
        <f>IF($Y2066="○",TRUE,IF($Y2066="",FALSE,"INPUT_ERROR"))</f>
        <v>0</v>
      </c>
      <c r="BG2067" s="1" t="s">
        <v>411</v>
      </c>
      <c r="BH2067" s="1">
        <v>114</v>
      </c>
      <c r="BI2067" s="1" t="str">
        <f t="shared" si="55"/>
        <v>ITEM114#KBN4_14=FALSE</v>
      </c>
    </row>
    <row r="2068" spans="1:61" ht="9.75" hidden="1" customHeight="1">
      <c r="A2068" s="141"/>
      <c r="B2068" s="142"/>
      <c r="C2068" s="142"/>
      <c r="D2068" s="142"/>
      <c r="E2068" s="142"/>
      <c r="F2068" s="142"/>
      <c r="G2068" s="142"/>
      <c r="H2068" s="142"/>
      <c r="I2068" s="142"/>
      <c r="J2068" s="144" t="s">
        <v>37</v>
      </c>
      <c r="K2068" s="159"/>
      <c r="L2068" s="82" t="s">
        <v>59</v>
      </c>
      <c r="M2068" s="82"/>
      <c r="N2068" s="82"/>
      <c r="O2068" s="160" t="s">
        <v>60</v>
      </c>
      <c r="P2068" s="151"/>
      <c r="Q2068" s="151"/>
      <c r="R2068" s="151"/>
      <c r="S2068" s="151"/>
      <c r="T2068" s="151"/>
      <c r="U2068" s="151"/>
      <c r="V2068" s="151"/>
      <c r="W2068" s="151"/>
      <c r="X2068" s="151"/>
      <c r="Y2068" s="151"/>
      <c r="Z2068" s="151"/>
      <c r="AA2068" s="151"/>
      <c r="AB2068" s="151"/>
      <c r="AC2068" s="151"/>
      <c r="AD2068" s="151"/>
      <c r="AE2068" s="151"/>
      <c r="AF2068" s="151"/>
      <c r="AG2068" s="151"/>
      <c r="AH2068" s="151"/>
      <c r="AI2068" s="151"/>
      <c r="AJ2068" s="151"/>
      <c r="AK2068" s="151"/>
      <c r="AL2068" s="82" t="s">
        <v>198</v>
      </c>
      <c r="AM2068" s="138"/>
      <c r="BF2068" s="1" t="b">
        <f>IF($K2068="○",TRUE,IF($K2068="",FALSE,"INPUT_ERROR"))</f>
        <v>0</v>
      </c>
      <c r="BG2068" s="1" t="s">
        <v>411</v>
      </c>
      <c r="BH2068" s="1">
        <v>115</v>
      </c>
      <c r="BI2068" s="1" t="str">
        <f t="shared" si="55"/>
        <v>ITEM115#KBN4_14=FALSE</v>
      </c>
    </row>
    <row r="2069" spans="1:61" ht="9.75" hidden="1" customHeight="1">
      <c r="A2069" s="141"/>
      <c r="B2069" s="142"/>
      <c r="C2069" s="142"/>
      <c r="D2069" s="142"/>
      <c r="E2069" s="142"/>
      <c r="F2069" s="142"/>
      <c r="G2069" s="142"/>
      <c r="H2069" s="142"/>
      <c r="I2069" s="142"/>
      <c r="J2069" s="161"/>
      <c r="K2069" s="162"/>
      <c r="L2069" s="98"/>
      <c r="M2069" s="98"/>
      <c r="N2069" s="98"/>
      <c r="O2069" s="163"/>
      <c r="P2069" s="128"/>
      <c r="Q2069" s="128"/>
      <c r="R2069" s="128"/>
      <c r="S2069" s="128"/>
      <c r="T2069" s="128"/>
      <c r="U2069" s="128"/>
      <c r="V2069" s="128"/>
      <c r="W2069" s="128"/>
      <c r="X2069" s="128"/>
      <c r="Y2069" s="128"/>
      <c r="Z2069" s="128"/>
      <c r="AA2069" s="128"/>
      <c r="AB2069" s="128"/>
      <c r="AC2069" s="128"/>
      <c r="AD2069" s="128"/>
      <c r="AE2069" s="128"/>
      <c r="AF2069" s="128"/>
      <c r="AG2069" s="128"/>
      <c r="AH2069" s="128"/>
      <c r="AI2069" s="128"/>
      <c r="AJ2069" s="128"/>
      <c r="AK2069" s="128"/>
      <c r="AL2069" s="98"/>
      <c r="AM2069" s="156"/>
      <c r="BG2069" s="1" t="s">
        <v>411</v>
      </c>
      <c r="BH2069" s="1">
        <v>116</v>
      </c>
      <c r="BI2069" s="1" t="str">
        <f>"ITEM"&amp;BH2069&amp; BG2069 &amp;"="&amp;IF(TRIM($P2068)="","",$P2068)</f>
        <v>ITEM116#KBN4_14=</v>
      </c>
    </row>
    <row r="2070" spans="1:61" ht="9.75" hidden="1" customHeight="1">
      <c r="A2070" s="120" t="s">
        <v>333</v>
      </c>
      <c r="B2070" s="121"/>
      <c r="C2070" s="121"/>
      <c r="D2070" s="121"/>
      <c r="E2070" s="121"/>
      <c r="F2070" s="121"/>
      <c r="G2070" s="121"/>
      <c r="H2070" s="121"/>
      <c r="I2070" s="122"/>
      <c r="J2070" s="260"/>
      <c r="K2070" s="260"/>
      <c r="L2070" s="260"/>
      <c r="M2070" s="260"/>
      <c r="N2070" s="260"/>
      <c r="O2070" s="260"/>
      <c r="P2070" s="260"/>
      <c r="Q2070" s="260"/>
      <c r="R2070" s="260"/>
      <c r="S2070" s="260"/>
      <c r="T2070" s="260"/>
      <c r="U2070" s="260"/>
      <c r="V2070" s="260"/>
      <c r="W2070" s="260"/>
      <c r="X2070" s="260"/>
      <c r="Y2070" s="260"/>
      <c r="Z2070" s="260"/>
      <c r="AA2070" s="260"/>
      <c r="AB2070" s="260"/>
      <c r="AC2070" s="260"/>
      <c r="AD2070" s="260"/>
      <c r="AE2070" s="260"/>
      <c r="AF2070" s="260"/>
      <c r="AG2070" s="260"/>
      <c r="AH2070" s="260"/>
      <c r="AI2070" s="260"/>
      <c r="AJ2070" s="260"/>
      <c r="AK2070" s="260"/>
      <c r="AL2070" s="260"/>
      <c r="AM2070" s="260"/>
      <c r="BG2070" s="1" t="s">
        <v>411</v>
      </c>
      <c r="BH2070" s="1">
        <v>117</v>
      </c>
      <c r="BI2070" s="1" t="str">
        <f>"ITEM"&amp;BH2070&amp; BG2070 &amp;"="&amp; IF(TRIM($J2070)="","",$J2070)</f>
        <v>ITEM117#KBN4_14=</v>
      </c>
    </row>
    <row r="2071" spans="1:61" ht="9.75" hidden="1" customHeight="1">
      <c r="A2071" s="141"/>
      <c r="B2071" s="142"/>
      <c r="C2071" s="142"/>
      <c r="D2071" s="142"/>
      <c r="E2071" s="142"/>
      <c r="F2071" s="142"/>
      <c r="G2071" s="142"/>
      <c r="H2071" s="142"/>
      <c r="I2071" s="143"/>
      <c r="J2071" s="27"/>
      <c r="K2071" s="27"/>
      <c r="L2071" s="27"/>
      <c r="M2071" s="27"/>
      <c r="N2071" s="27"/>
      <c r="O2071" s="27"/>
      <c r="P2071" s="27"/>
      <c r="Q2071" s="27"/>
      <c r="R2071" s="27"/>
      <c r="S2071" s="27"/>
      <c r="T2071" s="27"/>
      <c r="U2071" s="27"/>
      <c r="V2071" s="27"/>
      <c r="W2071" s="27"/>
      <c r="X2071" s="27"/>
      <c r="Y2071" s="27"/>
      <c r="Z2071" s="27"/>
      <c r="AA2071" s="27"/>
      <c r="AB2071" s="27"/>
      <c r="AC2071" s="27"/>
      <c r="AD2071" s="27"/>
      <c r="AE2071" s="27"/>
      <c r="AF2071" s="27"/>
      <c r="AG2071" s="27"/>
      <c r="AH2071" s="27"/>
      <c r="AI2071" s="27"/>
      <c r="AJ2071" s="27"/>
      <c r="AK2071" s="27"/>
      <c r="AL2071" s="27"/>
      <c r="AM2071" s="27"/>
      <c r="BH2071" s="1" t="s">
        <v>28</v>
      </c>
    </row>
    <row r="2072" spans="1:61" ht="9.75" hidden="1" customHeight="1" thickBot="1">
      <c r="A2072" s="123"/>
      <c r="B2072" s="124"/>
      <c r="C2072" s="124"/>
      <c r="D2072" s="124"/>
      <c r="E2072" s="124"/>
      <c r="F2072" s="124"/>
      <c r="G2072" s="124"/>
      <c r="H2072" s="124"/>
      <c r="I2072" s="125"/>
      <c r="J2072" s="27"/>
      <c r="K2072" s="27"/>
      <c r="L2072" s="27"/>
      <c r="M2072" s="27"/>
      <c r="N2072" s="27"/>
      <c r="O2072" s="27"/>
      <c r="P2072" s="27"/>
      <c r="Q2072" s="27"/>
      <c r="R2072" s="27"/>
      <c r="S2072" s="27"/>
      <c r="T2072" s="27"/>
      <c r="U2072" s="27"/>
      <c r="V2072" s="27"/>
      <c r="W2072" s="27"/>
      <c r="X2072" s="27"/>
      <c r="Y2072" s="27"/>
      <c r="Z2072" s="27"/>
      <c r="AA2072" s="27"/>
      <c r="AB2072" s="27"/>
      <c r="AC2072" s="27"/>
      <c r="AD2072" s="27"/>
      <c r="AE2072" s="27"/>
      <c r="AF2072" s="27"/>
      <c r="AG2072" s="27"/>
      <c r="AH2072" s="27"/>
      <c r="AI2072" s="27"/>
      <c r="AJ2072" s="27"/>
      <c r="AK2072" s="27"/>
      <c r="AL2072" s="27"/>
      <c r="AM2072" s="27"/>
      <c r="BH2072" s="1" t="s">
        <v>28</v>
      </c>
    </row>
    <row r="2073" spans="1:61" ht="9.75" hidden="1" customHeight="1">
      <c r="A2073" s="164" t="s">
        <v>412</v>
      </c>
      <c r="B2073" s="165"/>
      <c r="C2073" s="165"/>
      <c r="D2073" s="165"/>
      <c r="E2073" s="165"/>
      <c r="F2073" s="165"/>
      <c r="G2073" s="165"/>
      <c r="H2073" s="165"/>
      <c r="I2073" s="166"/>
      <c r="J2073" s="268"/>
      <c r="K2073" s="269"/>
      <c r="L2073" s="269"/>
      <c r="M2073" s="269"/>
      <c r="N2073" s="269"/>
      <c r="O2073" s="269"/>
      <c r="P2073" s="269"/>
      <c r="Q2073" s="269"/>
      <c r="R2073" s="269"/>
      <c r="S2073" s="269"/>
      <c r="T2073" s="269"/>
      <c r="U2073" s="269"/>
      <c r="V2073" s="269"/>
      <c r="W2073" s="269"/>
      <c r="X2073" s="269"/>
      <c r="Y2073" s="269"/>
      <c r="Z2073" s="269"/>
      <c r="AA2073" s="269"/>
      <c r="AB2073" s="269"/>
      <c r="AC2073" s="269"/>
      <c r="AD2073" s="269"/>
      <c r="AE2073" s="269"/>
      <c r="AF2073" s="269"/>
      <c r="AG2073" s="269"/>
      <c r="AH2073" s="269"/>
      <c r="AI2073" s="269"/>
      <c r="AJ2073" s="269"/>
      <c r="AK2073" s="269"/>
      <c r="AL2073" s="269"/>
      <c r="AM2073" s="270"/>
      <c r="BG2073" s="1" t="s">
        <v>413</v>
      </c>
      <c r="BH2073" s="1">
        <v>103</v>
      </c>
      <c r="BI2073" s="1" t="str">
        <f>"ITEM"&amp;BH2073&amp; BG2073 &amp;"="&amp; IF(TRIM($J2073)="","",$J2073)</f>
        <v>ITEM103#KBN4_15=</v>
      </c>
    </row>
    <row r="2074" spans="1:61" ht="9.75" hidden="1" customHeight="1" thickBot="1">
      <c r="A2074" s="167"/>
      <c r="B2074" s="168"/>
      <c r="C2074" s="168"/>
      <c r="D2074" s="168"/>
      <c r="E2074" s="168"/>
      <c r="F2074" s="168"/>
      <c r="G2074" s="168"/>
      <c r="H2074" s="168"/>
      <c r="I2074" s="169"/>
      <c r="J2074" s="271"/>
      <c r="K2074" s="272"/>
      <c r="L2074" s="272"/>
      <c r="M2074" s="272"/>
      <c r="N2074" s="272"/>
      <c r="O2074" s="272"/>
      <c r="P2074" s="272"/>
      <c r="Q2074" s="272"/>
      <c r="R2074" s="272"/>
      <c r="S2074" s="272"/>
      <c r="T2074" s="272"/>
      <c r="U2074" s="272"/>
      <c r="V2074" s="272"/>
      <c r="W2074" s="272"/>
      <c r="X2074" s="272"/>
      <c r="Y2074" s="272"/>
      <c r="Z2074" s="272"/>
      <c r="AA2074" s="272"/>
      <c r="AB2074" s="272"/>
      <c r="AC2074" s="272"/>
      <c r="AD2074" s="272"/>
      <c r="AE2074" s="272"/>
      <c r="AF2074" s="272"/>
      <c r="AG2074" s="272"/>
      <c r="AH2074" s="272"/>
      <c r="AI2074" s="272"/>
      <c r="AJ2074" s="272"/>
      <c r="AK2074" s="272"/>
      <c r="AL2074" s="272"/>
      <c r="AM2074" s="273"/>
    </row>
    <row r="2075" spans="1:61" ht="9.75" hidden="1" customHeight="1">
      <c r="A2075" s="120" t="s">
        <v>323</v>
      </c>
      <c r="B2075" s="121"/>
      <c r="C2075" s="121"/>
      <c r="D2075" s="121"/>
      <c r="E2075" s="121"/>
      <c r="F2075" s="121"/>
      <c r="G2075" s="121"/>
      <c r="H2075" s="121"/>
      <c r="I2075" s="122"/>
      <c r="J2075" s="239"/>
      <c r="K2075" s="239"/>
      <c r="L2075" s="239"/>
      <c r="M2075" s="239"/>
      <c r="N2075" s="239"/>
      <c r="O2075" s="239"/>
      <c r="P2075" s="239"/>
      <c r="Q2075" s="239"/>
      <c r="R2075" s="239"/>
      <c r="S2075" s="239"/>
      <c r="T2075" s="239"/>
      <c r="U2075" s="239"/>
      <c r="V2075" s="239"/>
      <c r="W2075" s="239"/>
      <c r="X2075" s="239"/>
      <c r="Y2075" s="239"/>
      <c r="Z2075" s="239"/>
      <c r="AA2075" s="239"/>
      <c r="AB2075" s="239"/>
      <c r="AC2075" s="239"/>
      <c r="AD2075" s="239"/>
      <c r="AE2075" s="239"/>
      <c r="AF2075" s="239"/>
      <c r="AG2075" s="239"/>
      <c r="AH2075" s="239"/>
      <c r="AI2075" s="239"/>
      <c r="AJ2075" s="239"/>
      <c r="AK2075" s="239"/>
      <c r="AL2075" s="239"/>
      <c r="AM2075" s="239"/>
      <c r="BG2075" s="1" t="s">
        <v>413</v>
      </c>
      <c r="BH2075" s="1">
        <v>104</v>
      </c>
      <c r="BI2075" s="1" t="str">
        <f>"ITEM"&amp;BH2075&amp; BG2075 &amp;"="&amp; IF(TRIM($J2075)="","",$J2075)</f>
        <v>ITEM104#KBN4_15=</v>
      </c>
    </row>
    <row r="2076" spans="1:61" ht="9.75" hidden="1" customHeight="1">
      <c r="A2076" s="123"/>
      <c r="B2076" s="124"/>
      <c r="C2076" s="124"/>
      <c r="D2076" s="124"/>
      <c r="E2076" s="124"/>
      <c r="F2076" s="124"/>
      <c r="G2076" s="124"/>
      <c r="H2076" s="124"/>
      <c r="I2076" s="125"/>
      <c r="J2076" s="27"/>
      <c r="K2076" s="27"/>
      <c r="L2076" s="27"/>
      <c r="M2076" s="27"/>
      <c r="N2076" s="27"/>
      <c r="O2076" s="27"/>
      <c r="P2076" s="27"/>
      <c r="Q2076" s="27"/>
      <c r="R2076" s="27"/>
      <c r="S2076" s="27"/>
      <c r="T2076" s="27"/>
      <c r="U2076" s="27"/>
      <c r="V2076" s="27"/>
      <c r="W2076" s="27"/>
      <c r="X2076" s="27"/>
      <c r="Y2076" s="27"/>
      <c r="Z2076" s="27"/>
      <c r="AA2076" s="27"/>
      <c r="AB2076" s="27"/>
      <c r="AC2076" s="27"/>
      <c r="AD2076" s="27"/>
      <c r="AE2076" s="27"/>
      <c r="AF2076" s="27"/>
      <c r="AG2076" s="27"/>
      <c r="AH2076" s="27"/>
      <c r="AI2076" s="27"/>
      <c r="AJ2076" s="27"/>
      <c r="AK2076" s="27"/>
      <c r="AL2076" s="27"/>
      <c r="AM2076" s="27"/>
    </row>
    <row r="2077" spans="1:61" ht="9.75" hidden="1" customHeight="1">
      <c r="A2077" s="120" t="s">
        <v>378</v>
      </c>
      <c r="B2077" s="121"/>
      <c r="C2077" s="121"/>
      <c r="D2077" s="121"/>
      <c r="E2077" s="121"/>
      <c r="F2077" s="121"/>
      <c r="G2077" s="121"/>
      <c r="H2077" s="121"/>
      <c r="I2077" s="122"/>
      <c r="J2077" s="136"/>
      <c r="K2077" s="126"/>
      <c r="L2077" s="126"/>
      <c r="M2077" s="126"/>
      <c r="N2077" s="126"/>
      <c r="O2077" s="126"/>
      <c r="P2077" s="126"/>
      <c r="Q2077" s="126"/>
      <c r="R2077" s="126"/>
      <c r="S2077" s="126"/>
      <c r="T2077" s="126"/>
      <c r="U2077" s="126"/>
      <c r="V2077" s="126"/>
      <c r="W2077" s="126"/>
      <c r="X2077" s="126"/>
      <c r="Y2077" s="126"/>
      <c r="Z2077" s="126"/>
      <c r="AA2077" s="126"/>
      <c r="AB2077" s="126"/>
      <c r="AC2077" s="126"/>
      <c r="AD2077" s="126"/>
      <c r="AE2077" s="126"/>
      <c r="AF2077" s="126"/>
      <c r="AG2077" s="126"/>
      <c r="AH2077" s="126"/>
      <c r="AI2077" s="126"/>
      <c r="AJ2077" s="126"/>
      <c r="AK2077" s="126"/>
      <c r="AL2077" s="126"/>
      <c r="AM2077" s="127"/>
      <c r="BG2077" s="1" t="s">
        <v>413</v>
      </c>
      <c r="BH2077" s="1">
        <v>105</v>
      </c>
      <c r="BI2077" s="1" t="str">
        <f>"ITEM"&amp;BH2077&amp; BG2077 &amp;"="&amp; IF(TRIM($J2077)="","",$J2077)</f>
        <v>ITEM105#KBN4_15=</v>
      </c>
    </row>
    <row r="2078" spans="1:61" ht="9.75" hidden="1" customHeight="1">
      <c r="A2078" s="141"/>
      <c r="B2078" s="142"/>
      <c r="C2078" s="142"/>
      <c r="D2078" s="142"/>
      <c r="E2078" s="142"/>
      <c r="F2078" s="142"/>
      <c r="G2078" s="142"/>
      <c r="H2078" s="142"/>
      <c r="I2078" s="143"/>
      <c r="J2078" s="150"/>
      <c r="K2078" s="151"/>
      <c r="L2078" s="151"/>
      <c r="M2078" s="151"/>
      <c r="N2078" s="151"/>
      <c r="O2078" s="151"/>
      <c r="P2078" s="151"/>
      <c r="Q2078" s="151"/>
      <c r="R2078" s="151"/>
      <c r="S2078" s="151"/>
      <c r="T2078" s="151"/>
      <c r="U2078" s="151"/>
      <c r="V2078" s="151"/>
      <c r="W2078" s="151"/>
      <c r="X2078" s="151"/>
      <c r="Y2078" s="151"/>
      <c r="Z2078" s="151"/>
      <c r="AA2078" s="151"/>
      <c r="AB2078" s="151"/>
      <c r="AC2078" s="151"/>
      <c r="AD2078" s="151"/>
      <c r="AE2078" s="151"/>
      <c r="AF2078" s="151"/>
      <c r="AG2078" s="151"/>
      <c r="AH2078" s="151"/>
      <c r="AI2078" s="151"/>
      <c r="AJ2078" s="151"/>
      <c r="AK2078" s="151"/>
      <c r="AL2078" s="151"/>
      <c r="AM2078" s="152"/>
      <c r="BH2078" s="1" t="s">
        <v>28</v>
      </c>
    </row>
    <row r="2079" spans="1:61" ht="9.75" hidden="1" customHeight="1">
      <c r="A2079" s="123"/>
      <c r="B2079" s="124"/>
      <c r="C2079" s="124"/>
      <c r="D2079" s="124"/>
      <c r="E2079" s="124"/>
      <c r="F2079" s="124"/>
      <c r="G2079" s="124"/>
      <c r="H2079" s="124"/>
      <c r="I2079" s="125"/>
      <c r="J2079" s="137"/>
      <c r="K2079" s="128"/>
      <c r="L2079" s="128"/>
      <c r="M2079" s="128"/>
      <c r="N2079" s="128"/>
      <c r="O2079" s="128"/>
      <c r="P2079" s="128"/>
      <c r="Q2079" s="128"/>
      <c r="R2079" s="128"/>
      <c r="S2079" s="128"/>
      <c r="T2079" s="128"/>
      <c r="U2079" s="128"/>
      <c r="V2079" s="128"/>
      <c r="W2079" s="128"/>
      <c r="X2079" s="128"/>
      <c r="Y2079" s="128"/>
      <c r="Z2079" s="128"/>
      <c r="AA2079" s="128"/>
      <c r="AB2079" s="128"/>
      <c r="AC2079" s="128"/>
      <c r="AD2079" s="128"/>
      <c r="AE2079" s="128"/>
      <c r="AF2079" s="128"/>
      <c r="AG2079" s="128"/>
      <c r="AH2079" s="128"/>
      <c r="AI2079" s="128"/>
      <c r="AJ2079" s="128"/>
      <c r="AK2079" s="128"/>
      <c r="AL2079" s="128"/>
      <c r="AM2079" s="129"/>
      <c r="BH2079" s="1" t="s">
        <v>28</v>
      </c>
    </row>
    <row r="2080" spans="1:61" ht="9.75" hidden="1" customHeight="1">
      <c r="A2080" s="120" t="s">
        <v>379</v>
      </c>
      <c r="B2080" s="121"/>
      <c r="C2080" s="121"/>
      <c r="D2080" s="121"/>
      <c r="E2080" s="121"/>
      <c r="F2080" s="121"/>
      <c r="G2080" s="121"/>
      <c r="H2080" s="121"/>
      <c r="I2080" s="122"/>
      <c r="J2080" s="27"/>
      <c r="K2080" s="27"/>
      <c r="L2080" s="27"/>
      <c r="M2080" s="27"/>
      <c r="N2080" s="27"/>
      <c r="O2080" s="27"/>
      <c r="P2080" s="27"/>
      <c r="Q2080" s="27"/>
      <c r="R2080" s="27"/>
      <c r="S2080" s="27"/>
      <c r="T2080" s="27"/>
      <c r="U2080" s="27"/>
      <c r="V2080" s="27"/>
      <c r="W2080" s="27"/>
      <c r="X2080" s="27"/>
      <c r="Y2080" s="27"/>
      <c r="Z2080" s="27"/>
      <c r="AA2080" s="27"/>
      <c r="AB2080" s="27"/>
      <c r="AC2080" s="27"/>
      <c r="AD2080" s="27"/>
      <c r="AE2080" s="27"/>
      <c r="AF2080" s="27"/>
      <c r="AG2080" s="27"/>
      <c r="AH2080" s="27"/>
      <c r="AI2080" s="27"/>
      <c r="AJ2080" s="27"/>
      <c r="AK2080" s="27"/>
      <c r="AL2080" s="27"/>
      <c r="AM2080" s="27"/>
      <c r="BG2080" s="1" t="s">
        <v>413</v>
      </c>
      <c r="BH2080" s="1">
        <v>106</v>
      </c>
      <c r="BI2080" s="1" t="str">
        <f>"ITEM"&amp;BH2080&amp; BG2080 &amp;"="&amp; IF(TRIM($J2080)="","",$J2080)</f>
        <v>ITEM106#KBN4_15=</v>
      </c>
    </row>
    <row r="2081" spans="1:61" ht="9.75" hidden="1" customHeight="1">
      <c r="A2081" s="123"/>
      <c r="B2081" s="124"/>
      <c r="C2081" s="124"/>
      <c r="D2081" s="124"/>
      <c r="E2081" s="124"/>
      <c r="F2081" s="124"/>
      <c r="G2081" s="124"/>
      <c r="H2081" s="124"/>
      <c r="I2081" s="125"/>
      <c r="J2081" s="27"/>
      <c r="K2081" s="27"/>
      <c r="L2081" s="27"/>
      <c r="M2081" s="27"/>
      <c r="N2081" s="27"/>
      <c r="O2081" s="27"/>
      <c r="P2081" s="27"/>
      <c r="Q2081" s="27"/>
      <c r="R2081" s="27"/>
      <c r="S2081" s="27"/>
      <c r="T2081" s="27"/>
      <c r="U2081" s="27"/>
      <c r="V2081" s="27"/>
      <c r="W2081" s="27"/>
      <c r="X2081" s="27"/>
      <c r="Y2081" s="27"/>
      <c r="Z2081" s="27"/>
      <c r="AA2081" s="27"/>
      <c r="AB2081" s="27"/>
      <c r="AC2081" s="27"/>
      <c r="AD2081" s="27"/>
      <c r="AE2081" s="27"/>
      <c r="AF2081" s="27"/>
      <c r="AG2081" s="27"/>
      <c r="AH2081" s="27"/>
      <c r="AI2081" s="27"/>
      <c r="AJ2081" s="27"/>
      <c r="AK2081" s="27"/>
      <c r="AL2081" s="27"/>
      <c r="AM2081" s="27"/>
    </row>
    <row r="2082" spans="1:61" ht="9.75" hidden="1" customHeight="1">
      <c r="A2082" s="120" t="s">
        <v>380</v>
      </c>
      <c r="B2082" s="121"/>
      <c r="C2082" s="121"/>
      <c r="D2082" s="121"/>
      <c r="E2082" s="121"/>
      <c r="F2082" s="121"/>
      <c r="G2082" s="121"/>
      <c r="H2082" s="121"/>
      <c r="I2082" s="122"/>
      <c r="J2082" s="158"/>
      <c r="K2082" s="154"/>
      <c r="L2082" s="154"/>
      <c r="M2082" s="154"/>
      <c r="N2082" s="154"/>
      <c r="O2082" s="154"/>
      <c r="P2082" s="154"/>
      <c r="Q2082" s="154"/>
      <c r="R2082" s="154"/>
      <c r="S2082" s="154"/>
      <c r="T2082" s="154"/>
      <c r="U2082" s="154"/>
      <c r="V2082" s="154" t="s">
        <v>36</v>
      </c>
      <c r="W2082" s="154"/>
      <c r="X2082" s="154"/>
      <c r="Y2082" s="154"/>
      <c r="Z2082" s="154"/>
      <c r="AA2082" s="154"/>
      <c r="AB2082" s="154"/>
      <c r="AC2082" s="154"/>
      <c r="AD2082" s="154"/>
      <c r="AE2082" s="154"/>
      <c r="AF2082" s="154"/>
      <c r="AG2082" s="154"/>
      <c r="AH2082" s="154"/>
      <c r="AI2082" s="154"/>
      <c r="AJ2082" s="154"/>
      <c r="AK2082" s="154"/>
      <c r="AL2082" s="154"/>
      <c r="AM2082" s="155"/>
      <c r="BE2082" s="1" t="str">
        <f ca="1">MID(CELL("address",$CB$2),2,2)</f>
        <v>CB</v>
      </c>
      <c r="BF2082" s="1" t="str">
        <f>IF(TRIM($K2084)="","",IF(ISERROR(MATCH($K2084,$CB$3:$CB$7,0)),"INPUT_ERROR",MATCH($K2084,$CB$3:$CB$7,0)))</f>
        <v/>
      </c>
      <c r="BG2082" s="1" t="s">
        <v>413</v>
      </c>
      <c r="BH2082" s="1">
        <v>107</v>
      </c>
      <c r="BI2082" s="1" t="str">
        <f>"ITEM"&amp; BH2082&amp; BG2082 &amp;"="&amp; $BF2082</f>
        <v>ITEM107#KBN4_15=</v>
      </c>
    </row>
    <row r="2083" spans="1:61" ht="9.75" hidden="1" customHeight="1">
      <c r="A2083" s="141"/>
      <c r="B2083" s="142"/>
      <c r="C2083" s="142"/>
      <c r="D2083" s="142"/>
      <c r="E2083" s="142"/>
      <c r="F2083" s="142"/>
      <c r="G2083" s="142"/>
      <c r="H2083" s="142"/>
      <c r="I2083" s="143"/>
      <c r="J2083" s="189"/>
      <c r="K2083" s="82"/>
      <c r="L2083" s="82"/>
      <c r="M2083" s="82"/>
      <c r="N2083" s="82"/>
      <c r="O2083" s="82"/>
      <c r="P2083" s="82"/>
      <c r="Q2083" s="82"/>
      <c r="R2083" s="82"/>
      <c r="S2083" s="82"/>
      <c r="T2083" s="82"/>
      <c r="U2083" s="82"/>
      <c r="V2083" s="82" t="s">
        <v>163</v>
      </c>
      <c r="W2083" s="82"/>
      <c r="X2083" s="82"/>
      <c r="Y2083" s="82"/>
      <c r="Z2083" s="82"/>
      <c r="AA2083" s="82"/>
      <c r="AB2083" s="82"/>
      <c r="AC2083" s="82"/>
      <c r="AD2083" s="82"/>
      <c r="AE2083" s="82"/>
      <c r="AF2083" s="82"/>
      <c r="AG2083" s="82"/>
      <c r="AH2083" s="82"/>
      <c r="AI2083" s="82"/>
      <c r="AJ2083" s="82"/>
      <c r="AK2083" s="82"/>
      <c r="AL2083" s="82"/>
      <c r="AM2083" s="138"/>
      <c r="BH2083" s="1" t="s">
        <v>28</v>
      </c>
    </row>
    <row r="2084" spans="1:61" ht="9.75" hidden="1" customHeight="1">
      <c r="A2084" s="141"/>
      <c r="B2084" s="142"/>
      <c r="C2084" s="142"/>
      <c r="D2084" s="142"/>
      <c r="E2084" s="142"/>
      <c r="F2084" s="142"/>
      <c r="G2084" s="142"/>
      <c r="H2084" s="142"/>
      <c r="I2084" s="143"/>
      <c r="J2084" s="144" t="s">
        <v>37</v>
      </c>
      <c r="K2084" s="145"/>
      <c r="L2084" s="145"/>
      <c r="M2084" s="145"/>
      <c r="N2084" s="145"/>
      <c r="O2084" s="145"/>
      <c r="P2084" s="145"/>
      <c r="Q2084" s="145"/>
      <c r="R2084" s="145"/>
      <c r="S2084" s="145"/>
      <c r="T2084" s="82" t="s">
        <v>38</v>
      </c>
      <c r="U2084" s="82"/>
      <c r="V2084" s="82" t="s">
        <v>253</v>
      </c>
      <c r="W2084" s="82"/>
      <c r="X2084" s="82"/>
      <c r="Y2084" s="82"/>
      <c r="Z2084" s="82"/>
      <c r="AA2084" s="82"/>
      <c r="AB2084" s="82"/>
      <c r="AC2084" s="82"/>
      <c r="AD2084" s="82"/>
      <c r="AE2084" s="82"/>
      <c r="AF2084" s="82"/>
      <c r="AG2084" s="82"/>
      <c r="AH2084" s="82"/>
      <c r="AI2084" s="82"/>
      <c r="AJ2084" s="82"/>
      <c r="AK2084" s="82"/>
      <c r="AL2084" s="82"/>
      <c r="AM2084" s="138"/>
      <c r="BH2084" s="1" t="s">
        <v>28</v>
      </c>
    </row>
    <row r="2085" spans="1:61" ht="9.75" hidden="1" customHeight="1">
      <c r="A2085" s="141"/>
      <c r="B2085" s="142"/>
      <c r="C2085" s="142"/>
      <c r="D2085" s="142"/>
      <c r="E2085" s="142"/>
      <c r="F2085" s="142"/>
      <c r="G2085" s="142"/>
      <c r="H2085" s="142"/>
      <c r="I2085" s="143"/>
      <c r="J2085" s="144"/>
      <c r="K2085" s="145"/>
      <c r="L2085" s="145"/>
      <c r="M2085" s="145"/>
      <c r="N2085" s="145"/>
      <c r="O2085" s="145"/>
      <c r="P2085" s="145"/>
      <c r="Q2085" s="145"/>
      <c r="R2085" s="145"/>
      <c r="S2085" s="145"/>
      <c r="T2085" s="82"/>
      <c r="U2085" s="82"/>
      <c r="V2085" s="82" t="s">
        <v>327</v>
      </c>
      <c r="W2085" s="82"/>
      <c r="X2085" s="82"/>
      <c r="Y2085" s="82"/>
      <c r="Z2085" s="82"/>
      <c r="AA2085" s="82"/>
      <c r="AB2085" s="82"/>
      <c r="AC2085" s="82"/>
      <c r="AD2085" s="82"/>
      <c r="AE2085" s="82"/>
      <c r="AF2085" s="82"/>
      <c r="AG2085" s="82"/>
      <c r="AH2085" s="82"/>
      <c r="AI2085" s="82"/>
      <c r="AJ2085" s="82"/>
      <c r="AK2085" s="82"/>
      <c r="AL2085" s="82"/>
      <c r="AM2085" s="138"/>
      <c r="BH2085" s="1" t="s">
        <v>28</v>
      </c>
    </row>
    <row r="2086" spans="1:61" ht="9.75" hidden="1" customHeight="1">
      <c r="A2086" s="141"/>
      <c r="B2086" s="142"/>
      <c r="C2086" s="142"/>
      <c r="D2086" s="142"/>
      <c r="E2086" s="142"/>
      <c r="F2086" s="142"/>
      <c r="G2086" s="142"/>
      <c r="H2086" s="142"/>
      <c r="I2086" s="143"/>
      <c r="J2086" s="189"/>
      <c r="K2086" s="82"/>
      <c r="L2086" s="82"/>
      <c r="M2086" s="82"/>
      <c r="N2086" s="82"/>
      <c r="O2086" s="82"/>
      <c r="P2086" s="82"/>
      <c r="Q2086" s="82"/>
      <c r="R2086" s="82"/>
      <c r="S2086" s="82"/>
      <c r="T2086" s="82"/>
      <c r="U2086" s="82"/>
      <c r="V2086" s="82" t="s">
        <v>166</v>
      </c>
      <c r="W2086" s="82"/>
      <c r="X2086" s="82"/>
      <c r="Y2086" s="82"/>
      <c r="Z2086" s="82"/>
      <c r="AA2086" s="82"/>
      <c r="AB2086" s="82"/>
      <c r="AC2086" s="82"/>
      <c r="AD2086" s="82"/>
      <c r="AE2086" s="82"/>
      <c r="AF2086" s="82"/>
      <c r="AG2086" s="82"/>
      <c r="AH2086" s="82"/>
      <c r="AI2086" s="82"/>
      <c r="AJ2086" s="82"/>
      <c r="AK2086" s="82"/>
      <c r="AL2086" s="82"/>
      <c r="AM2086" s="138"/>
      <c r="BH2086" s="1" t="s">
        <v>28</v>
      </c>
    </row>
    <row r="2087" spans="1:61" ht="9.75" hidden="1" customHeight="1">
      <c r="A2087" s="141"/>
      <c r="B2087" s="142"/>
      <c r="C2087" s="142"/>
      <c r="D2087" s="142"/>
      <c r="E2087" s="142"/>
      <c r="F2087" s="142"/>
      <c r="G2087" s="142"/>
      <c r="H2087" s="142"/>
      <c r="I2087" s="143"/>
      <c r="J2087" s="157"/>
      <c r="K2087" s="98"/>
      <c r="L2087" s="98"/>
      <c r="M2087" s="98"/>
      <c r="N2087" s="98"/>
      <c r="O2087" s="98"/>
      <c r="P2087" s="98"/>
      <c r="Q2087" s="98"/>
      <c r="R2087" s="98"/>
      <c r="S2087" s="98"/>
      <c r="T2087" s="98"/>
      <c r="U2087" s="98"/>
      <c r="V2087" s="98" t="s">
        <v>256</v>
      </c>
      <c r="W2087" s="98"/>
      <c r="X2087" s="98"/>
      <c r="Y2087" s="98"/>
      <c r="Z2087" s="98"/>
      <c r="AA2087" s="98"/>
      <c r="AB2087" s="98"/>
      <c r="AC2087" s="98"/>
      <c r="AD2087" s="98"/>
      <c r="AE2087" s="98"/>
      <c r="AF2087" s="98"/>
      <c r="AG2087" s="98"/>
      <c r="AH2087" s="98"/>
      <c r="AI2087" s="98"/>
      <c r="AJ2087" s="98"/>
      <c r="AK2087" s="98"/>
      <c r="AL2087" s="98"/>
      <c r="AM2087" s="156"/>
      <c r="BH2087" s="1" t="s">
        <v>28</v>
      </c>
    </row>
    <row r="2088" spans="1:61" ht="9.75" hidden="1" customHeight="1">
      <c r="A2088" s="120" t="s">
        <v>381</v>
      </c>
      <c r="B2088" s="121"/>
      <c r="C2088" s="121"/>
      <c r="D2088" s="121"/>
      <c r="E2088" s="121"/>
      <c r="F2088" s="121"/>
      <c r="G2088" s="121"/>
      <c r="H2088" s="121"/>
      <c r="I2088" s="122"/>
      <c r="J2088" s="136"/>
      <c r="K2088" s="126"/>
      <c r="L2088" s="126"/>
      <c r="M2088" s="126"/>
      <c r="N2088" s="126"/>
      <c r="O2088" s="126"/>
      <c r="P2088" s="126"/>
      <c r="Q2088" s="126"/>
      <c r="R2088" s="126"/>
      <c r="S2088" s="126"/>
      <c r="T2088" s="126"/>
      <c r="U2088" s="126"/>
      <c r="V2088" s="126"/>
      <c r="W2088" s="126"/>
      <c r="X2088" s="126"/>
      <c r="Y2088" s="126"/>
      <c r="Z2088" s="126"/>
      <c r="AA2088" s="126"/>
      <c r="AB2088" s="126"/>
      <c r="AC2088" s="126"/>
      <c r="AD2088" s="126"/>
      <c r="AE2088" s="126"/>
      <c r="AF2088" s="126"/>
      <c r="AG2088" s="126"/>
      <c r="AH2088" s="126"/>
      <c r="AI2088" s="126"/>
      <c r="AJ2088" s="126"/>
      <c r="AK2088" s="126"/>
      <c r="AL2088" s="126"/>
      <c r="AM2088" s="127"/>
      <c r="BG2088" s="1" t="s">
        <v>413</v>
      </c>
      <c r="BH2088" s="1">
        <v>108</v>
      </c>
      <c r="BI2088" s="1" t="str">
        <f>"ITEM"&amp;BH2088&amp; BG2088 &amp;"="&amp; IF(TRIM($J2088)="","",$J2088)</f>
        <v>ITEM108#KBN4_15=</v>
      </c>
    </row>
    <row r="2089" spans="1:61" ht="9.75" hidden="1" customHeight="1">
      <c r="A2089" s="141"/>
      <c r="B2089" s="142"/>
      <c r="C2089" s="142"/>
      <c r="D2089" s="142"/>
      <c r="E2089" s="142"/>
      <c r="F2089" s="142"/>
      <c r="G2089" s="142"/>
      <c r="H2089" s="142"/>
      <c r="I2089" s="143"/>
      <c r="J2089" s="150"/>
      <c r="K2089" s="151"/>
      <c r="L2089" s="151"/>
      <c r="M2089" s="151"/>
      <c r="N2089" s="151"/>
      <c r="O2089" s="151"/>
      <c r="P2089" s="151"/>
      <c r="Q2089" s="151"/>
      <c r="R2089" s="151"/>
      <c r="S2089" s="151"/>
      <c r="T2089" s="151"/>
      <c r="U2089" s="151"/>
      <c r="V2089" s="151"/>
      <c r="W2089" s="151"/>
      <c r="X2089" s="151"/>
      <c r="Y2089" s="151"/>
      <c r="Z2089" s="151"/>
      <c r="AA2089" s="151"/>
      <c r="AB2089" s="151"/>
      <c r="AC2089" s="151"/>
      <c r="AD2089" s="151"/>
      <c r="AE2089" s="151"/>
      <c r="AF2089" s="151"/>
      <c r="AG2089" s="151"/>
      <c r="AH2089" s="151"/>
      <c r="AI2089" s="151"/>
      <c r="AJ2089" s="151"/>
      <c r="AK2089" s="151"/>
      <c r="AL2089" s="151"/>
      <c r="AM2089" s="152"/>
    </row>
    <row r="2090" spans="1:61" ht="9.75" hidden="1" customHeight="1">
      <c r="A2090" s="123"/>
      <c r="B2090" s="124"/>
      <c r="C2090" s="124"/>
      <c r="D2090" s="124"/>
      <c r="E2090" s="124"/>
      <c r="F2090" s="124"/>
      <c r="G2090" s="124"/>
      <c r="H2090" s="124"/>
      <c r="I2090" s="125"/>
      <c r="J2090" s="150"/>
      <c r="K2090" s="151"/>
      <c r="L2090" s="151"/>
      <c r="M2090" s="151"/>
      <c r="N2090" s="151"/>
      <c r="O2090" s="151"/>
      <c r="P2090" s="151"/>
      <c r="Q2090" s="151"/>
      <c r="R2090" s="151"/>
      <c r="S2090" s="151"/>
      <c r="T2090" s="151"/>
      <c r="U2090" s="151"/>
      <c r="V2090" s="151"/>
      <c r="W2090" s="151"/>
      <c r="X2090" s="151"/>
      <c r="Y2090" s="151"/>
      <c r="Z2090" s="151"/>
      <c r="AA2090" s="151"/>
      <c r="AB2090" s="151"/>
      <c r="AC2090" s="151"/>
      <c r="AD2090" s="151"/>
      <c r="AE2090" s="151"/>
      <c r="AF2090" s="151"/>
      <c r="AG2090" s="151"/>
      <c r="AH2090" s="151"/>
      <c r="AI2090" s="151"/>
      <c r="AJ2090" s="151"/>
      <c r="AK2090" s="151"/>
      <c r="AL2090" s="151"/>
      <c r="AM2090" s="152"/>
    </row>
    <row r="2091" spans="1:61" ht="9.75" hidden="1" customHeight="1">
      <c r="A2091" s="120" t="s">
        <v>382</v>
      </c>
      <c r="B2091" s="121"/>
      <c r="C2091" s="121"/>
      <c r="D2091" s="121"/>
      <c r="E2091" s="121"/>
      <c r="F2091" s="121"/>
      <c r="G2091" s="121"/>
      <c r="H2091" s="121"/>
      <c r="I2091" s="121"/>
      <c r="J2091" s="216" t="s">
        <v>37</v>
      </c>
      <c r="K2091" s="217"/>
      <c r="L2091" s="154" t="s">
        <v>54</v>
      </c>
      <c r="M2091" s="154"/>
      <c r="N2091" s="154"/>
      <c r="O2091" s="154"/>
      <c r="P2091" s="154"/>
      <c r="Q2091" s="154"/>
      <c r="R2091" s="154"/>
      <c r="S2091" s="154"/>
      <c r="T2091" s="154"/>
      <c r="U2091" s="154"/>
      <c r="V2091" s="154"/>
      <c r="W2091" s="154"/>
      <c r="X2091" s="221" t="s">
        <v>37</v>
      </c>
      <c r="Y2091" s="217"/>
      <c r="Z2091" s="154" t="s">
        <v>330</v>
      </c>
      <c r="AA2091" s="154"/>
      <c r="AB2091" s="154"/>
      <c r="AC2091" s="154"/>
      <c r="AD2091" s="154"/>
      <c r="AE2091" s="154"/>
      <c r="AF2091" s="154"/>
      <c r="AG2091" s="154"/>
      <c r="AH2091" s="154"/>
      <c r="AI2091" s="154"/>
      <c r="AJ2091" s="154"/>
      <c r="AK2091" s="154"/>
      <c r="AL2091" s="154"/>
      <c r="AM2091" s="155"/>
      <c r="BF2091" s="1" t="b">
        <f>IF($K2091="○",TRUE,IF($K2091="",FALSE,"INPUT_ERROR"))</f>
        <v>0</v>
      </c>
      <c r="BG2091" s="1" t="s">
        <v>413</v>
      </c>
      <c r="BH2091" s="1">
        <v>109</v>
      </c>
      <c r="BI2091" s="1" t="str">
        <f t="shared" ref="BI2091:BI2097" si="56">"ITEM"&amp; BH2091&amp; BG2091 &amp;"="&amp; $BF2091</f>
        <v>ITEM109#KBN4_15=FALSE</v>
      </c>
    </row>
    <row r="2092" spans="1:61" ht="9.75" hidden="1" customHeight="1">
      <c r="A2092" s="141"/>
      <c r="B2092" s="142"/>
      <c r="C2092" s="142"/>
      <c r="D2092" s="142"/>
      <c r="E2092" s="142"/>
      <c r="F2092" s="142"/>
      <c r="G2092" s="142"/>
      <c r="H2092" s="142"/>
      <c r="I2092" s="142"/>
      <c r="J2092" s="144"/>
      <c r="K2092" s="159"/>
      <c r="L2092" s="82"/>
      <c r="M2092" s="82"/>
      <c r="N2092" s="82"/>
      <c r="O2092" s="82"/>
      <c r="P2092" s="82"/>
      <c r="Q2092" s="82"/>
      <c r="R2092" s="82"/>
      <c r="S2092" s="82"/>
      <c r="T2092" s="82"/>
      <c r="U2092" s="82"/>
      <c r="V2092" s="82"/>
      <c r="W2092" s="82"/>
      <c r="X2092" s="160"/>
      <c r="Y2092" s="159"/>
      <c r="Z2092" s="82"/>
      <c r="AA2092" s="82"/>
      <c r="AB2092" s="82"/>
      <c r="AC2092" s="82"/>
      <c r="AD2092" s="82"/>
      <c r="AE2092" s="82"/>
      <c r="AF2092" s="82"/>
      <c r="AG2092" s="82"/>
      <c r="AH2092" s="82"/>
      <c r="AI2092" s="82"/>
      <c r="AJ2092" s="82"/>
      <c r="AK2092" s="82"/>
      <c r="AL2092" s="82"/>
      <c r="AM2092" s="138"/>
      <c r="BF2092" s="1" t="b">
        <f>IF($Y2091="○",TRUE,IF($Y2091="",FALSE,"INPUT_ERROR"))</f>
        <v>0</v>
      </c>
      <c r="BG2092" s="1" t="s">
        <v>413</v>
      </c>
      <c r="BH2092" s="1">
        <v>110</v>
      </c>
      <c r="BI2092" s="1" t="str">
        <f t="shared" si="56"/>
        <v>ITEM110#KBN4_15=FALSE</v>
      </c>
    </row>
    <row r="2093" spans="1:61" ht="9.75" hidden="1" customHeight="1">
      <c r="A2093" s="141"/>
      <c r="B2093" s="142"/>
      <c r="C2093" s="142"/>
      <c r="D2093" s="142"/>
      <c r="E2093" s="142"/>
      <c r="F2093" s="142"/>
      <c r="G2093" s="142"/>
      <c r="H2093" s="142"/>
      <c r="I2093" s="142"/>
      <c r="J2093" s="144" t="s">
        <v>37</v>
      </c>
      <c r="K2093" s="159"/>
      <c r="L2093" s="82" t="s">
        <v>331</v>
      </c>
      <c r="M2093" s="82"/>
      <c r="N2093" s="82"/>
      <c r="O2093" s="82"/>
      <c r="P2093" s="82"/>
      <c r="Q2093" s="82"/>
      <c r="R2093" s="82"/>
      <c r="S2093" s="82"/>
      <c r="T2093" s="82"/>
      <c r="U2093" s="82"/>
      <c r="V2093" s="82"/>
      <c r="W2093" s="82"/>
      <c r="X2093" s="160" t="s">
        <v>37</v>
      </c>
      <c r="Y2093" s="159"/>
      <c r="Z2093" s="82" t="s">
        <v>264</v>
      </c>
      <c r="AA2093" s="82"/>
      <c r="AB2093" s="82"/>
      <c r="AC2093" s="82"/>
      <c r="AD2093" s="82"/>
      <c r="AE2093" s="82"/>
      <c r="AF2093" s="82"/>
      <c r="AG2093" s="82"/>
      <c r="AH2093" s="82"/>
      <c r="AI2093" s="82"/>
      <c r="AJ2093" s="82"/>
      <c r="AK2093" s="82"/>
      <c r="AL2093" s="82"/>
      <c r="AM2093" s="138"/>
      <c r="BF2093" s="1" t="b">
        <f>IF($K2093="○",TRUE,IF($K2093="",FALSE,"INPUT_ERROR"))</f>
        <v>0</v>
      </c>
      <c r="BG2093" s="1" t="s">
        <v>413</v>
      </c>
      <c r="BH2093" s="1">
        <v>111</v>
      </c>
      <c r="BI2093" s="1" t="str">
        <f t="shared" si="56"/>
        <v>ITEM111#KBN4_15=FALSE</v>
      </c>
    </row>
    <row r="2094" spans="1:61" ht="9.75" hidden="1" customHeight="1">
      <c r="A2094" s="141"/>
      <c r="B2094" s="142"/>
      <c r="C2094" s="142"/>
      <c r="D2094" s="142"/>
      <c r="E2094" s="142"/>
      <c r="F2094" s="142"/>
      <c r="G2094" s="142"/>
      <c r="H2094" s="142"/>
      <c r="I2094" s="142"/>
      <c r="J2094" s="144"/>
      <c r="K2094" s="159"/>
      <c r="L2094" s="82"/>
      <c r="M2094" s="82"/>
      <c r="N2094" s="82"/>
      <c r="O2094" s="82"/>
      <c r="P2094" s="82"/>
      <c r="Q2094" s="82"/>
      <c r="R2094" s="82"/>
      <c r="S2094" s="82"/>
      <c r="T2094" s="82"/>
      <c r="U2094" s="82"/>
      <c r="V2094" s="82"/>
      <c r="W2094" s="82"/>
      <c r="X2094" s="160"/>
      <c r="Y2094" s="159"/>
      <c r="Z2094" s="82"/>
      <c r="AA2094" s="82"/>
      <c r="AB2094" s="82"/>
      <c r="AC2094" s="82"/>
      <c r="AD2094" s="82"/>
      <c r="AE2094" s="82"/>
      <c r="AF2094" s="82"/>
      <c r="AG2094" s="82"/>
      <c r="AH2094" s="82"/>
      <c r="AI2094" s="82"/>
      <c r="AJ2094" s="82"/>
      <c r="AK2094" s="82"/>
      <c r="AL2094" s="82"/>
      <c r="AM2094" s="138"/>
      <c r="BF2094" s="1" t="b">
        <f>IF($Y2093="○",TRUE,IF($Y2093="",FALSE,"INPUT_ERROR"))</f>
        <v>0</v>
      </c>
      <c r="BG2094" s="1" t="s">
        <v>413</v>
      </c>
      <c r="BH2094" s="1">
        <v>112</v>
      </c>
      <c r="BI2094" s="1" t="str">
        <f t="shared" si="56"/>
        <v>ITEM112#KBN4_15=FALSE</v>
      </c>
    </row>
    <row r="2095" spans="1:61" ht="9.75" hidden="1" customHeight="1">
      <c r="A2095" s="141"/>
      <c r="B2095" s="142"/>
      <c r="C2095" s="142"/>
      <c r="D2095" s="142"/>
      <c r="E2095" s="142"/>
      <c r="F2095" s="142"/>
      <c r="G2095" s="142"/>
      <c r="H2095" s="142"/>
      <c r="I2095" s="142"/>
      <c r="J2095" s="144" t="s">
        <v>37</v>
      </c>
      <c r="K2095" s="159"/>
      <c r="L2095" s="82" t="s">
        <v>214</v>
      </c>
      <c r="M2095" s="82"/>
      <c r="N2095" s="82"/>
      <c r="O2095" s="82"/>
      <c r="P2095" s="82"/>
      <c r="Q2095" s="82"/>
      <c r="R2095" s="82"/>
      <c r="S2095" s="82"/>
      <c r="T2095" s="82"/>
      <c r="U2095" s="82"/>
      <c r="V2095" s="82"/>
      <c r="W2095" s="82"/>
      <c r="X2095" s="160" t="s">
        <v>37</v>
      </c>
      <c r="Y2095" s="159"/>
      <c r="Z2095" s="82" t="s">
        <v>332</v>
      </c>
      <c r="AA2095" s="82"/>
      <c r="AB2095" s="82"/>
      <c r="AC2095" s="82"/>
      <c r="AD2095" s="82"/>
      <c r="AE2095" s="82"/>
      <c r="AF2095" s="82"/>
      <c r="AG2095" s="82"/>
      <c r="AH2095" s="82"/>
      <c r="AI2095" s="82"/>
      <c r="AJ2095" s="82"/>
      <c r="AK2095" s="82"/>
      <c r="AL2095" s="82"/>
      <c r="AM2095" s="138"/>
      <c r="BF2095" s="1" t="b">
        <f>IF($K2095="○",TRUE,IF($K2095="",FALSE,"INPUT_ERROR"))</f>
        <v>0</v>
      </c>
      <c r="BG2095" s="1" t="s">
        <v>413</v>
      </c>
      <c r="BH2095" s="1">
        <v>113</v>
      </c>
      <c r="BI2095" s="1" t="str">
        <f t="shared" si="56"/>
        <v>ITEM113#KBN4_15=FALSE</v>
      </c>
    </row>
    <row r="2096" spans="1:61" ht="9.75" hidden="1" customHeight="1">
      <c r="A2096" s="141"/>
      <c r="B2096" s="142"/>
      <c r="C2096" s="142"/>
      <c r="D2096" s="142"/>
      <c r="E2096" s="142"/>
      <c r="F2096" s="142"/>
      <c r="G2096" s="142"/>
      <c r="H2096" s="142"/>
      <c r="I2096" s="142"/>
      <c r="J2096" s="144"/>
      <c r="K2096" s="159"/>
      <c r="L2096" s="82"/>
      <c r="M2096" s="82"/>
      <c r="N2096" s="82"/>
      <c r="O2096" s="82"/>
      <c r="P2096" s="82"/>
      <c r="Q2096" s="82"/>
      <c r="R2096" s="82"/>
      <c r="S2096" s="82"/>
      <c r="T2096" s="82"/>
      <c r="U2096" s="82"/>
      <c r="V2096" s="82"/>
      <c r="W2096" s="82"/>
      <c r="X2096" s="160"/>
      <c r="Y2096" s="159"/>
      <c r="Z2096" s="82"/>
      <c r="AA2096" s="82"/>
      <c r="AB2096" s="82"/>
      <c r="AC2096" s="82"/>
      <c r="AD2096" s="82"/>
      <c r="AE2096" s="82"/>
      <c r="AF2096" s="82"/>
      <c r="AG2096" s="82"/>
      <c r="AH2096" s="82"/>
      <c r="AI2096" s="82"/>
      <c r="AJ2096" s="82"/>
      <c r="AK2096" s="82"/>
      <c r="AL2096" s="82"/>
      <c r="AM2096" s="138"/>
      <c r="BF2096" s="1" t="b">
        <f>IF($Y2095="○",TRUE,IF($Y2095="",FALSE,"INPUT_ERROR"))</f>
        <v>0</v>
      </c>
      <c r="BG2096" s="1" t="s">
        <v>413</v>
      </c>
      <c r="BH2096" s="1">
        <v>114</v>
      </c>
      <c r="BI2096" s="1" t="str">
        <f t="shared" si="56"/>
        <v>ITEM114#KBN4_15=FALSE</v>
      </c>
    </row>
    <row r="2097" spans="1:61" ht="9.75" hidden="1" customHeight="1">
      <c r="A2097" s="141"/>
      <c r="B2097" s="142"/>
      <c r="C2097" s="142"/>
      <c r="D2097" s="142"/>
      <c r="E2097" s="142"/>
      <c r="F2097" s="142"/>
      <c r="G2097" s="142"/>
      <c r="H2097" s="142"/>
      <c r="I2097" s="142"/>
      <c r="J2097" s="144" t="s">
        <v>37</v>
      </c>
      <c r="K2097" s="159"/>
      <c r="L2097" s="82" t="s">
        <v>59</v>
      </c>
      <c r="M2097" s="82"/>
      <c r="N2097" s="82"/>
      <c r="O2097" s="160" t="s">
        <v>60</v>
      </c>
      <c r="P2097" s="151"/>
      <c r="Q2097" s="151"/>
      <c r="R2097" s="151"/>
      <c r="S2097" s="151"/>
      <c r="T2097" s="151"/>
      <c r="U2097" s="151"/>
      <c r="V2097" s="151"/>
      <c r="W2097" s="151"/>
      <c r="X2097" s="151"/>
      <c r="Y2097" s="151"/>
      <c r="Z2097" s="151"/>
      <c r="AA2097" s="151"/>
      <c r="AB2097" s="151"/>
      <c r="AC2097" s="151"/>
      <c r="AD2097" s="151"/>
      <c r="AE2097" s="151"/>
      <c r="AF2097" s="151"/>
      <c r="AG2097" s="151"/>
      <c r="AH2097" s="151"/>
      <c r="AI2097" s="151"/>
      <c r="AJ2097" s="151"/>
      <c r="AK2097" s="151"/>
      <c r="AL2097" s="82" t="s">
        <v>198</v>
      </c>
      <c r="AM2097" s="138"/>
      <c r="BF2097" s="1" t="b">
        <f>IF($K2097="○",TRUE,IF($K2097="",FALSE,"INPUT_ERROR"))</f>
        <v>0</v>
      </c>
      <c r="BG2097" s="1" t="s">
        <v>413</v>
      </c>
      <c r="BH2097" s="1">
        <v>115</v>
      </c>
      <c r="BI2097" s="1" t="str">
        <f t="shared" si="56"/>
        <v>ITEM115#KBN4_15=FALSE</v>
      </c>
    </row>
    <row r="2098" spans="1:61" ht="9.75" hidden="1" customHeight="1">
      <c r="A2098" s="141"/>
      <c r="B2098" s="142"/>
      <c r="C2098" s="142"/>
      <c r="D2098" s="142"/>
      <c r="E2098" s="142"/>
      <c r="F2098" s="142"/>
      <c r="G2098" s="142"/>
      <c r="H2098" s="142"/>
      <c r="I2098" s="142"/>
      <c r="J2098" s="161"/>
      <c r="K2098" s="162"/>
      <c r="L2098" s="98"/>
      <c r="M2098" s="98"/>
      <c r="N2098" s="98"/>
      <c r="O2098" s="163"/>
      <c r="P2098" s="128"/>
      <c r="Q2098" s="128"/>
      <c r="R2098" s="128"/>
      <c r="S2098" s="128"/>
      <c r="T2098" s="128"/>
      <c r="U2098" s="128"/>
      <c r="V2098" s="128"/>
      <c r="W2098" s="128"/>
      <c r="X2098" s="128"/>
      <c r="Y2098" s="128"/>
      <c r="Z2098" s="128"/>
      <c r="AA2098" s="128"/>
      <c r="AB2098" s="128"/>
      <c r="AC2098" s="128"/>
      <c r="AD2098" s="128"/>
      <c r="AE2098" s="128"/>
      <c r="AF2098" s="128"/>
      <c r="AG2098" s="128"/>
      <c r="AH2098" s="128"/>
      <c r="AI2098" s="128"/>
      <c r="AJ2098" s="128"/>
      <c r="AK2098" s="128"/>
      <c r="AL2098" s="98"/>
      <c r="AM2098" s="156"/>
      <c r="BG2098" s="1" t="s">
        <v>413</v>
      </c>
      <c r="BH2098" s="1">
        <v>116</v>
      </c>
      <c r="BI2098" s="1" t="str">
        <f>"ITEM"&amp;BH2098&amp; BG2098 &amp;"="&amp;IF(TRIM($P2097)="","",$P2097)</f>
        <v>ITEM116#KBN4_15=</v>
      </c>
    </row>
    <row r="2099" spans="1:61" ht="9.75" hidden="1" customHeight="1">
      <c r="A2099" s="120" t="s">
        <v>333</v>
      </c>
      <c r="B2099" s="121"/>
      <c r="C2099" s="121"/>
      <c r="D2099" s="121"/>
      <c r="E2099" s="121"/>
      <c r="F2099" s="121"/>
      <c r="G2099" s="121"/>
      <c r="H2099" s="121"/>
      <c r="I2099" s="122"/>
      <c r="J2099" s="260"/>
      <c r="K2099" s="260"/>
      <c r="L2099" s="260"/>
      <c r="M2099" s="260"/>
      <c r="N2099" s="260"/>
      <c r="O2099" s="260"/>
      <c r="P2099" s="260"/>
      <c r="Q2099" s="260"/>
      <c r="R2099" s="260"/>
      <c r="S2099" s="260"/>
      <c r="T2099" s="260"/>
      <c r="U2099" s="260"/>
      <c r="V2099" s="260"/>
      <c r="W2099" s="260"/>
      <c r="X2099" s="260"/>
      <c r="Y2099" s="260"/>
      <c r="Z2099" s="260"/>
      <c r="AA2099" s="260"/>
      <c r="AB2099" s="260"/>
      <c r="AC2099" s="260"/>
      <c r="AD2099" s="260"/>
      <c r="AE2099" s="260"/>
      <c r="AF2099" s="260"/>
      <c r="AG2099" s="260"/>
      <c r="AH2099" s="260"/>
      <c r="AI2099" s="260"/>
      <c r="AJ2099" s="260"/>
      <c r="AK2099" s="260"/>
      <c r="AL2099" s="260"/>
      <c r="AM2099" s="260"/>
      <c r="BG2099" s="1" t="s">
        <v>413</v>
      </c>
      <c r="BH2099" s="1">
        <v>117</v>
      </c>
      <c r="BI2099" s="1" t="str">
        <f>"ITEM"&amp;BH2099&amp; BG2099 &amp;"="&amp; IF(TRIM($J2099)="","",$J2099)</f>
        <v>ITEM117#KBN4_15=</v>
      </c>
    </row>
    <row r="2100" spans="1:61" ht="9.75" hidden="1" customHeight="1">
      <c r="A2100" s="141"/>
      <c r="B2100" s="142"/>
      <c r="C2100" s="142"/>
      <c r="D2100" s="142"/>
      <c r="E2100" s="142"/>
      <c r="F2100" s="142"/>
      <c r="G2100" s="142"/>
      <c r="H2100" s="142"/>
      <c r="I2100" s="143"/>
      <c r="J2100" s="27"/>
      <c r="K2100" s="27"/>
      <c r="L2100" s="27"/>
      <c r="M2100" s="27"/>
      <c r="N2100" s="27"/>
      <c r="O2100" s="27"/>
      <c r="P2100" s="27"/>
      <c r="Q2100" s="27"/>
      <c r="R2100" s="27"/>
      <c r="S2100" s="27"/>
      <c r="T2100" s="27"/>
      <c r="U2100" s="27"/>
      <c r="V2100" s="27"/>
      <c r="W2100" s="27"/>
      <c r="X2100" s="27"/>
      <c r="Y2100" s="27"/>
      <c r="Z2100" s="27"/>
      <c r="AA2100" s="27"/>
      <c r="AB2100" s="27"/>
      <c r="AC2100" s="27"/>
      <c r="AD2100" s="27"/>
      <c r="AE2100" s="27"/>
      <c r="AF2100" s="27"/>
      <c r="AG2100" s="27"/>
      <c r="AH2100" s="27"/>
      <c r="AI2100" s="27"/>
      <c r="AJ2100" s="27"/>
      <c r="AK2100" s="27"/>
      <c r="AL2100" s="27"/>
      <c r="AM2100" s="27"/>
      <c r="BH2100" s="1" t="s">
        <v>28</v>
      </c>
    </row>
    <row r="2101" spans="1:61" ht="9.75" hidden="1" customHeight="1">
      <c r="A2101" s="123"/>
      <c r="B2101" s="124"/>
      <c r="C2101" s="124"/>
      <c r="D2101" s="124"/>
      <c r="E2101" s="124"/>
      <c r="F2101" s="124"/>
      <c r="G2101" s="124"/>
      <c r="H2101" s="124"/>
      <c r="I2101" s="125"/>
      <c r="J2101" s="27"/>
      <c r="K2101" s="27"/>
      <c r="L2101" s="27"/>
      <c r="M2101" s="27"/>
      <c r="N2101" s="27"/>
      <c r="O2101" s="27"/>
      <c r="P2101" s="27"/>
      <c r="Q2101" s="27"/>
      <c r="R2101" s="27"/>
      <c r="S2101" s="27"/>
      <c r="T2101" s="27"/>
      <c r="U2101" s="27"/>
      <c r="V2101" s="27"/>
      <c r="W2101" s="27"/>
      <c r="X2101" s="27"/>
      <c r="Y2101" s="27"/>
      <c r="Z2101" s="27"/>
      <c r="AA2101" s="27"/>
      <c r="AB2101" s="27"/>
      <c r="AC2101" s="27"/>
      <c r="AD2101" s="27"/>
      <c r="AE2101" s="27"/>
      <c r="AF2101" s="27"/>
      <c r="AG2101" s="27"/>
      <c r="AH2101" s="27"/>
      <c r="AI2101" s="27"/>
      <c r="AJ2101" s="27"/>
      <c r="AK2101" s="27"/>
      <c r="AL2101" s="27"/>
      <c r="AM2101" s="27"/>
      <c r="BH2101" s="1" t="s">
        <v>28</v>
      </c>
    </row>
    <row r="2102" spans="1:61" ht="9.75" customHeight="1">
      <c r="A2102" s="170" t="s">
        <v>414</v>
      </c>
      <c r="B2102" s="171"/>
      <c r="C2102" s="171"/>
      <c r="D2102" s="171"/>
      <c r="E2102" s="171"/>
      <c r="F2102" s="171"/>
      <c r="G2102" s="171"/>
      <c r="H2102" s="171"/>
      <c r="I2102" s="171"/>
      <c r="J2102" s="171"/>
      <c r="K2102" s="171"/>
      <c r="L2102" s="171"/>
      <c r="M2102" s="171"/>
      <c r="N2102" s="171"/>
      <c r="O2102" s="171"/>
      <c r="P2102" s="171"/>
      <c r="Q2102" s="171"/>
      <c r="R2102" s="171"/>
      <c r="S2102" s="171"/>
      <c r="T2102" s="171"/>
      <c r="U2102" s="171"/>
      <c r="V2102" s="171"/>
      <c r="W2102" s="171"/>
      <c r="X2102" s="171"/>
      <c r="Y2102" s="171"/>
      <c r="Z2102" s="171"/>
      <c r="AA2102" s="171"/>
      <c r="AB2102" s="171"/>
      <c r="AC2102" s="171"/>
      <c r="AD2102" s="171"/>
      <c r="AE2102" s="171"/>
      <c r="AF2102" s="171"/>
      <c r="AG2102" s="171"/>
      <c r="AH2102" s="171"/>
      <c r="AI2102" s="171"/>
      <c r="AJ2102" s="171"/>
      <c r="AK2102" s="171"/>
      <c r="AL2102" s="171"/>
      <c r="AM2102" s="172"/>
    </row>
    <row r="2103" spans="1:61" ht="9.75" customHeight="1">
      <c r="A2103" s="173"/>
      <c r="B2103" s="174"/>
      <c r="C2103" s="174"/>
      <c r="D2103" s="174"/>
      <c r="E2103" s="174"/>
      <c r="F2103" s="174"/>
      <c r="G2103" s="174"/>
      <c r="H2103" s="174"/>
      <c r="I2103" s="174"/>
      <c r="J2103" s="174"/>
      <c r="K2103" s="174"/>
      <c r="L2103" s="174"/>
      <c r="M2103" s="174"/>
      <c r="N2103" s="174"/>
      <c r="O2103" s="174"/>
      <c r="P2103" s="174"/>
      <c r="Q2103" s="174"/>
      <c r="R2103" s="174"/>
      <c r="S2103" s="174"/>
      <c r="T2103" s="174"/>
      <c r="U2103" s="174"/>
      <c r="V2103" s="174"/>
      <c r="W2103" s="174"/>
      <c r="X2103" s="174"/>
      <c r="Y2103" s="174"/>
      <c r="Z2103" s="174"/>
      <c r="AA2103" s="174"/>
      <c r="AB2103" s="174"/>
      <c r="AC2103" s="174"/>
      <c r="AD2103" s="174"/>
      <c r="AE2103" s="174"/>
      <c r="AF2103" s="174"/>
      <c r="AG2103" s="174"/>
      <c r="AH2103" s="174"/>
      <c r="AI2103" s="174"/>
      <c r="AJ2103" s="174"/>
      <c r="AK2103" s="174"/>
      <c r="AL2103" s="174"/>
      <c r="AM2103" s="175"/>
    </row>
    <row r="2104" spans="1:61" ht="9.75" hidden="1" customHeight="1">
      <c r="A2104" s="164" t="s">
        <v>415</v>
      </c>
      <c r="B2104" s="165"/>
      <c r="C2104" s="165"/>
      <c r="D2104" s="165"/>
      <c r="E2104" s="165"/>
      <c r="F2104" s="165"/>
      <c r="G2104" s="165"/>
      <c r="H2104" s="165"/>
      <c r="I2104" s="166"/>
      <c r="J2104" s="268"/>
      <c r="K2104" s="269"/>
      <c r="L2104" s="269"/>
      <c r="M2104" s="269"/>
      <c r="N2104" s="269"/>
      <c r="O2104" s="269"/>
      <c r="P2104" s="269"/>
      <c r="Q2104" s="269"/>
      <c r="R2104" s="269"/>
      <c r="S2104" s="269"/>
      <c r="T2104" s="269"/>
      <c r="U2104" s="269"/>
      <c r="V2104" s="269"/>
      <c r="W2104" s="269"/>
      <c r="X2104" s="269"/>
      <c r="Y2104" s="269"/>
      <c r="Z2104" s="269"/>
      <c r="AA2104" s="269"/>
      <c r="AB2104" s="269"/>
      <c r="AC2104" s="269"/>
      <c r="AD2104" s="269"/>
      <c r="AE2104" s="269"/>
      <c r="AF2104" s="269"/>
      <c r="AG2104" s="269"/>
      <c r="AH2104" s="269"/>
      <c r="AI2104" s="269"/>
      <c r="AJ2104" s="269"/>
      <c r="AK2104" s="269"/>
      <c r="AL2104" s="269"/>
      <c r="AM2104" s="270"/>
      <c r="BG2104" s="1" t="s">
        <v>416</v>
      </c>
      <c r="BH2104" s="1">
        <v>103</v>
      </c>
      <c r="BI2104" s="1" t="str">
        <f>"ITEM"&amp;BH2104&amp; BG2104 &amp;"="&amp; IF(TRIM($J2104)="","",$J2104)</f>
        <v>ITEM103#KBN4_16=</v>
      </c>
    </row>
    <row r="2105" spans="1:61" ht="9.75" hidden="1" customHeight="1" thickBot="1">
      <c r="A2105" s="167"/>
      <c r="B2105" s="168"/>
      <c r="C2105" s="168"/>
      <c r="D2105" s="168"/>
      <c r="E2105" s="168"/>
      <c r="F2105" s="168"/>
      <c r="G2105" s="168"/>
      <c r="H2105" s="168"/>
      <c r="I2105" s="169"/>
      <c r="J2105" s="271"/>
      <c r="K2105" s="272"/>
      <c r="L2105" s="272"/>
      <c r="M2105" s="272"/>
      <c r="N2105" s="272"/>
      <c r="O2105" s="272"/>
      <c r="P2105" s="272"/>
      <c r="Q2105" s="272"/>
      <c r="R2105" s="272"/>
      <c r="S2105" s="272"/>
      <c r="T2105" s="272"/>
      <c r="U2105" s="272"/>
      <c r="V2105" s="272"/>
      <c r="W2105" s="272"/>
      <c r="X2105" s="272"/>
      <c r="Y2105" s="272"/>
      <c r="Z2105" s="272"/>
      <c r="AA2105" s="272"/>
      <c r="AB2105" s="272"/>
      <c r="AC2105" s="272"/>
      <c r="AD2105" s="272"/>
      <c r="AE2105" s="272"/>
      <c r="AF2105" s="272"/>
      <c r="AG2105" s="272"/>
      <c r="AH2105" s="272"/>
      <c r="AI2105" s="272"/>
      <c r="AJ2105" s="272"/>
      <c r="AK2105" s="272"/>
      <c r="AL2105" s="272"/>
      <c r="AM2105" s="273"/>
    </row>
    <row r="2106" spans="1:61" ht="9.75" hidden="1" customHeight="1">
      <c r="A2106" s="120" t="s">
        <v>323</v>
      </c>
      <c r="B2106" s="121"/>
      <c r="C2106" s="121"/>
      <c r="D2106" s="121"/>
      <c r="E2106" s="121"/>
      <c r="F2106" s="121"/>
      <c r="G2106" s="121"/>
      <c r="H2106" s="121"/>
      <c r="I2106" s="122"/>
      <c r="J2106" s="239"/>
      <c r="K2106" s="239"/>
      <c r="L2106" s="239"/>
      <c r="M2106" s="239"/>
      <c r="N2106" s="239"/>
      <c r="O2106" s="239"/>
      <c r="P2106" s="239"/>
      <c r="Q2106" s="239"/>
      <c r="R2106" s="239"/>
      <c r="S2106" s="239"/>
      <c r="T2106" s="239"/>
      <c r="U2106" s="239"/>
      <c r="V2106" s="239"/>
      <c r="W2106" s="239"/>
      <c r="X2106" s="239"/>
      <c r="Y2106" s="239"/>
      <c r="Z2106" s="239"/>
      <c r="AA2106" s="239"/>
      <c r="AB2106" s="239"/>
      <c r="AC2106" s="239"/>
      <c r="AD2106" s="239"/>
      <c r="AE2106" s="239"/>
      <c r="AF2106" s="239"/>
      <c r="AG2106" s="239"/>
      <c r="AH2106" s="239"/>
      <c r="AI2106" s="239"/>
      <c r="AJ2106" s="239"/>
      <c r="AK2106" s="239"/>
      <c r="AL2106" s="239"/>
      <c r="AM2106" s="239"/>
      <c r="BG2106" s="1" t="s">
        <v>416</v>
      </c>
      <c r="BH2106" s="1">
        <v>104</v>
      </c>
      <c r="BI2106" s="1" t="str">
        <f>"ITEM"&amp;BH2106&amp; BG2106 &amp;"="&amp; IF(TRIM($J2106)="","",$J2106)</f>
        <v>ITEM104#KBN4_16=</v>
      </c>
    </row>
    <row r="2107" spans="1:61" ht="9.75" hidden="1" customHeight="1">
      <c r="A2107" s="123"/>
      <c r="B2107" s="124"/>
      <c r="C2107" s="124"/>
      <c r="D2107" s="124"/>
      <c r="E2107" s="124"/>
      <c r="F2107" s="124"/>
      <c r="G2107" s="124"/>
      <c r="H2107" s="124"/>
      <c r="I2107" s="125"/>
      <c r="J2107" s="27"/>
      <c r="K2107" s="27"/>
      <c r="L2107" s="27"/>
      <c r="M2107" s="27"/>
      <c r="N2107" s="27"/>
      <c r="O2107" s="27"/>
      <c r="P2107" s="27"/>
      <c r="Q2107" s="27"/>
      <c r="R2107" s="27"/>
      <c r="S2107" s="27"/>
      <c r="T2107" s="27"/>
      <c r="U2107" s="27"/>
      <c r="V2107" s="27"/>
      <c r="W2107" s="27"/>
      <c r="X2107" s="27"/>
      <c r="Y2107" s="27"/>
      <c r="Z2107" s="27"/>
      <c r="AA2107" s="27"/>
      <c r="AB2107" s="27"/>
      <c r="AC2107" s="27"/>
      <c r="AD2107" s="27"/>
      <c r="AE2107" s="27"/>
      <c r="AF2107" s="27"/>
      <c r="AG2107" s="27"/>
      <c r="AH2107" s="27"/>
      <c r="AI2107" s="27"/>
      <c r="AJ2107" s="27"/>
      <c r="AK2107" s="27"/>
      <c r="AL2107" s="27"/>
      <c r="AM2107" s="27"/>
    </row>
    <row r="2108" spans="1:61" ht="9.75" hidden="1" customHeight="1">
      <c r="A2108" s="120" t="s">
        <v>378</v>
      </c>
      <c r="B2108" s="121"/>
      <c r="C2108" s="121"/>
      <c r="D2108" s="121"/>
      <c r="E2108" s="121"/>
      <c r="F2108" s="121"/>
      <c r="G2108" s="121"/>
      <c r="H2108" s="121"/>
      <c r="I2108" s="122"/>
      <c r="J2108" s="136"/>
      <c r="K2108" s="126"/>
      <c r="L2108" s="126"/>
      <c r="M2108" s="126"/>
      <c r="N2108" s="126"/>
      <c r="O2108" s="126"/>
      <c r="P2108" s="126"/>
      <c r="Q2108" s="126"/>
      <c r="R2108" s="126"/>
      <c r="S2108" s="126"/>
      <c r="T2108" s="126"/>
      <c r="U2108" s="126"/>
      <c r="V2108" s="126"/>
      <c r="W2108" s="126"/>
      <c r="X2108" s="126"/>
      <c r="Y2108" s="126"/>
      <c r="Z2108" s="126"/>
      <c r="AA2108" s="126"/>
      <c r="AB2108" s="126"/>
      <c r="AC2108" s="126"/>
      <c r="AD2108" s="126"/>
      <c r="AE2108" s="126"/>
      <c r="AF2108" s="126"/>
      <c r="AG2108" s="126"/>
      <c r="AH2108" s="126"/>
      <c r="AI2108" s="126"/>
      <c r="AJ2108" s="126"/>
      <c r="AK2108" s="126"/>
      <c r="AL2108" s="126"/>
      <c r="AM2108" s="127"/>
      <c r="BG2108" s="1" t="s">
        <v>416</v>
      </c>
      <c r="BH2108" s="1">
        <v>105</v>
      </c>
      <c r="BI2108" s="1" t="str">
        <f>"ITEM"&amp;BH2108&amp; BG2108 &amp;"="&amp; IF(TRIM($J2108)="","",$J2108)</f>
        <v>ITEM105#KBN4_16=</v>
      </c>
    </row>
    <row r="2109" spans="1:61" ht="9.75" hidden="1" customHeight="1">
      <c r="A2109" s="141"/>
      <c r="B2109" s="142"/>
      <c r="C2109" s="142"/>
      <c r="D2109" s="142"/>
      <c r="E2109" s="142"/>
      <c r="F2109" s="142"/>
      <c r="G2109" s="142"/>
      <c r="H2109" s="142"/>
      <c r="I2109" s="143"/>
      <c r="J2109" s="150"/>
      <c r="K2109" s="151"/>
      <c r="L2109" s="151"/>
      <c r="M2109" s="151"/>
      <c r="N2109" s="151"/>
      <c r="O2109" s="151"/>
      <c r="P2109" s="151"/>
      <c r="Q2109" s="151"/>
      <c r="R2109" s="151"/>
      <c r="S2109" s="151"/>
      <c r="T2109" s="151"/>
      <c r="U2109" s="151"/>
      <c r="V2109" s="151"/>
      <c r="W2109" s="151"/>
      <c r="X2109" s="151"/>
      <c r="Y2109" s="151"/>
      <c r="Z2109" s="151"/>
      <c r="AA2109" s="151"/>
      <c r="AB2109" s="151"/>
      <c r="AC2109" s="151"/>
      <c r="AD2109" s="151"/>
      <c r="AE2109" s="151"/>
      <c r="AF2109" s="151"/>
      <c r="AG2109" s="151"/>
      <c r="AH2109" s="151"/>
      <c r="AI2109" s="151"/>
      <c r="AJ2109" s="151"/>
      <c r="AK2109" s="151"/>
      <c r="AL2109" s="151"/>
      <c r="AM2109" s="152"/>
      <c r="BH2109" s="1" t="s">
        <v>28</v>
      </c>
    </row>
    <row r="2110" spans="1:61" ht="9.75" hidden="1" customHeight="1">
      <c r="A2110" s="123"/>
      <c r="B2110" s="124"/>
      <c r="C2110" s="124"/>
      <c r="D2110" s="124"/>
      <c r="E2110" s="124"/>
      <c r="F2110" s="124"/>
      <c r="G2110" s="124"/>
      <c r="H2110" s="124"/>
      <c r="I2110" s="125"/>
      <c r="J2110" s="137"/>
      <c r="K2110" s="128"/>
      <c r="L2110" s="128"/>
      <c r="M2110" s="128"/>
      <c r="N2110" s="128"/>
      <c r="O2110" s="128"/>
      <c r="P2110" s="128"/>
      <c r="Q2110" s="128"/>
      <c r="R2110" s="128"/>
      <c r="S2110" s="128"/>
      <c r="T2110" s="128"/>
      <c r="U2110" s="128"/>
      <c r="V2110" s="128"/>
      <c r="W2110" s="128"/>
      <c r="X2110" s="128"/>
      <c r="Y2110" s="128"/>
      <c r="Z2110" s="128"/>
      <c r="AA2110" s="128"/>
      <c r="AB2110" s="128"/>
      <c r="AC2110" s="128"/>
      <c r="AD2110" s="128"/>
      <c r="AE2110" s="128"/>
      <c r="AF2110" s="128"/>
      <c r="AG2110" s="128"/>
      <c r="AH2110" s="128"/>
      <c r="AI2110" s="128"/>
      <c r="AJ2110" s="128"/>
      <c r="AK2110" s="128"/>
      <c r="AL2110" s="128"/>
      <c r="AM2110" s="129"/>
      <c r="BH2110" s="1" t="s">
        <v>28</v>
      </c>
    </row>
    <row r="2111" spans="1:61" ht="9.75" hidden="1" customHeight="1">
      <c r="A2111" s="120" t="s">
        <v>379</v>
      </c>
      <c r="B2111" s="121"/>
      <c r="C2111" s="121"/>
      <c r="D2111" s="121"/>
      <c r="E2111" s="121"/>
      <c r="F2111" s="121"/>
      <c r="G2111" s="121"/>
      <c r="H2111" s="121"/>
      <c r="I2111" s="122"/>
      <c r="J2111" s="27"/>
      <c r="K2111" s="27"/>
      <c r="L2111" s="27"/>
      <c r="M2111" s="27"/>
      <c r="N2111" s="27"/>
      <c r="O2111" s="27"/>
      <c r="P2111" s="27"/>
      <c r="Q2111" s="27"/>
      <c r="R2111" s="27"/>
      <c r="S2111" s="27"/>
      <c r="T2111" s="27"/>
      <c r="U2111" s="27"/>
      <c r="V2111" s="27"/>
      <c r="W2111" s="27"/>
      <c r="X2111" s="27"/>
      <c r="Y2111" s="27"/>
      <c r="Z2111" s="27"/>
      <c r="AA2111" s="27"/>
      <c r="AB2111" s="27"/>
      <c r="AC2111" s="27"/>
      <c r="AD2111" s="27"/>
      <c r="AE2111" s="27"/>
      <c r="AF2111" s="27"/>
      <c r="AG2111" s="27"/>
      <c r="AH2111" s="27"/>
      <c r="AI2111" s="27"/>
      <c r="AJ2111" s="27"/>
      <c r="AK2111" s="27"/>
      <c r="AL2111" s="27"/>
      <c r="AM2111" s="27"/>
      <c r="BG2111" s="1" t="s">
        <v>416</v>
      </c>
      <c r="BH2111" s="1">
        <v>106</v>
      </c>
      <c r="BI2111" s="1" t="str">
        <f>"ITEM"&amp;BH2111&amp; BG2111 &amp;"="&amp; IF(TRIM($J2111)="","",$J2111)</f>
        <v>ITEM106#KBN4_16=</v>
      </c>
    </row>
    <row r="2112" spans="1:61" ht="9.75" hidden="1" customHeight="1">
      <c r="A2112" s="123"/>
      <c r="B2112" s="124"/>
      <c r="C2112" s="124"/>
      <c r="D2112" s="124"/>
      <c r="E2112" s="124"/>
      <c r="F2112" s="124"/>
      <c r="G2112" s="124"/>
      <c r="H2112" s="124"/>
      <c r="I2112" s="125"/>
      <c r="J2112" s="27"/>
      <c r="K2112" s="27"/>
      <c r="L2112" s="27"/>
      <c r="M2112" s="27"/>
      <c r="N2112" s="27"/>
      <c r="O2112" s="27"/>
      <c r="P2112" s="27"/>
      <c r="Q2112" s="27"/>
      <c r="R2112" s="27"/>
      <c r="S2112" s="27"/>
      <c r="T2112" s="27"/>
      <c r="U2112" s="27"/>
      <c r="V2112" s="27"/>
      <c r="W2112" s="27"/>
      <c r="X2112" s="27"/>
      <c r="Y2112" s="27"/>
      <c r="Z2112" s="27"/>
      <c r="AA2112" s="27"/>
      <c r="AB2112" s="27"/>
      <c r="AC2112" s="27"/>
      <c r="AD2112" s="27"/>
      <c r="AE2112" s="27"/>
      <c r="AF2112" s="27"/>
      <c r="AG2112" s="27"/>
      <c r="AH2112" s="27"/>
      <c r="AI2112" s="27"/>
      <c r="AJ2112" s="27"/>
      <c r="AK2112" s="27"/>
      <c r="AL2112" s="27"/>
      <c r="AM2112" s="27"/>
    </row>
    <row r="2113" spans="1:61" ht="9.75" hidden="1" customHeight="1">
      <c r="A2113" s="120" t="s">
        <v>380</v>
      </c>
      <c r="B2113" s="121"/>
      <c r="C2113" s="121"/>
      <c r="D2113" s="121"/>
      <c r="E2113" s="121"/>
      <c r="F2113" s="121"/>
      <c r="G2113" s="121"/>
      <c r="H2113" s="121"/>
      <c r="I2113" s="122"/>
      <c r="J2113" s="158"/>
      <c r="K2113" s="154"/>
      <c r="L2113" s="154"/>
      <c r="M2113" s="154"/>
      <c r="N2113" s="154"/>
      <c r="O2113" s="154"/>
      <c r="P2113" s="154"/>
      <c r="Q2113" s="154"/>
      <c r="R2113" s="154"/>
      <c r="S2113" s="154"/>
      <c r="T2113" s="154"/>
      <c r="U2113" s="154"/>
      <c r="V2113" s="154" t="s">
        <v>36</v>
      </c>
      <c r="W2113" s="154"/>
      <c r="X2113" s="154"/>
      <c r="Y2113" s="154"/>
      <c r="Z2113" s="154"/>
      <c r="AA2113" s="154"/>
      <c r="AB2113" s="154"/>
      <c r="AC2113" s="154"/>
      <c r="AD2113" s="154"/>
      <c r="AE2113" s="154"/>
      <c r="AF2113" s="154"/>
      <c r="AG2113" s="154"/>
      <c r="AH2113" s="154"/>
      <c r="AI2113" s="154"/>
      <c r="AJ2113" s="154"/>
      <c r="AK2113" s="154"/>
      <c r="AL2113" s="154"/>
      <c r="AM2113" s="155"/>
      <c r="BE2113" s="1" t="str">
        <f ca="1">MID(CELL("address",$CB$2),2,2)</f>
        <v>CB</v>
      </c>
      <c r="BF2113" s="1" t="str">
        <f>IF(TRIM($K2115)="","",IF(ISERROR(MATCH($K2115,$CB$3:$CB$7,0)),"INPUT_ERROR",MATCH($K2115,$CB$3:$CB$7,0)))</f>
        <v/>
      </c>
      <c r="BG2113" s="1" t="s">
        <v>416</v>
      </c>
      <c r="BH2113" s="1">
        <v>107</v>
      </c>
      <c r="BI2113" s="1" t="str">
        <f>"ITEM"&amp; BH2113&amp; BG2113 &amp;"="&amp; $BF2113</f>
        <v>ITEM107#KBN4_16=</v>
      </c>
    </row>
    <row r="2114" spans="1:61" ht="9.75" hidden="1" customHeight="1">
      <c r="A2114" s="141"/>
      <c r="B2114" s="142"/>
      <c r="C2114" s="142"/>
      <c r="D2114" s="142"/>
      <c r="E2114" s="142"/>
      <c r="F2114" s="142"/>
      <c r="G2114" s="142"/>
      <c r="H2114" s="142"/>
      <c r="I2114" s="143"/>
      <c r="J2114" s="189"/>
      <c r="K2114" s="82"/>
      <c r="L2114" s="82"/>
      <c r="M2114" s="82"/>
      <c r="N2114" s="82"/>
      <c r="O2114" s="82"/>
      <c r="P2114" s="82"/>
      <c r="Q2114" s="82"/>
      <c r="R2114" s="82"/>
      <c r="S2114" s="82"/>
      <c r="T2114" s="82"/>
      <c r="U2114" s="82"/>
      <c r="V2114" s="82" t="s">
        <v>163</v>
      </c>
      <c r="W2114" s="82"/>
      <c r="X2114" s="82"/>
      <c r="Y2114" s="82"/>
      <c r="Z2114" s="82"/>
      <c r="AA2114" s="82"/>
      <c r="AB2114" s="82"/>
      <c r="AC2114" s="82"/>
      <c r="AD2114" s="82"/>
      <c r="AE2114" s="82"/>
      <c r="AF2114" s="82"/>
      <c r="AG2114" s="82"/>
      <c r="AH2114" s="82"/>
      <c r="AI2114" s="82"/>
      <c r="AJ2114" s="82"/>
      <c r="AK2114" s="82"/>
      <c r="AL2114" s="82"/>
      <c r="AM2114" s="138"/>
      <c r="BH2114" s="1" t="s">
        <v>28</v>
      </c>
    </row>
    <row r="2115" spans="1:61" ht="9.75" hidden="1" customHeight="1">
      <c r="A2115" s="141"/>
      <c r="B2115" s="142"/>
      <c r="C2115" s="142"/>
      <c r="D2115" s="142"/>
      <c r="E2115" s="142"/>
      <c r="F2115" s="142"/>
      <c r="G2115" s="142"/>
      <c r="H2115" s="142"/>
      <c r="I2115" s="143"/>
      <c r="J2115" s="144" t="s">
        <v>37</v>
      </c>
      <c r="K2115" s="145"/>
      <c r="L2115" s="145"/>
      <c r="M2115" s="145"/>
      <c r="N2115" s="145"/>
      <c r="O2115" s="145"/>
      <c r="P2115" s="145"/>
      <c r="Q2115" s="145"/>
      <c r="R2115" s="145"/>
      <c r="S2115" s="145"/>
      <c r="T2115" s="82" t="s">
        <v>38</v>
      </c>
      <c r="U2115" s="82"/>
      <c r="V2115" s="82" t="s">
        <v>253</v>
      </c>
      <c r="W2115" s="82"/>
      <c r="X2115" s="82"/>
      <c r="Y2115" s="82"/>
      <c r="Z2115" s="82"/>
      <c r="AA2115" s="82"/>
      <c r="AB2115" s="82"/>
      <c r="AC2115" s="82"/>
      <c r="AD2115" s="82"/>
      <c r="AE2115" s="82"/>
      <c r="AF2115" s="82"/>
      <c r="AG2115" s="82"/>
      <c r="AH2115" s="82"/>
      <c r="AI2115" s="82"/>
      <c r="AJ2115" s="82"/>
      <c r="AK2115" s="82"/>
      <c r="AL2115" s="82"/>
      <c r="AM2115" s="138"/>
      <c r="BH2115" s="1" t="s">
        <v>28</v>
      </c>
    </row>
    <row r="2116" spans="1:61" ht="9.75" hidden="1" customHeight="1">
      <c r="A2116" s="141"/>
      <c r="B2116" s="142"/>
      <c r="C2116" s="142"/>
      <c r="D2116" s="142"/>
      <c r="E2116" s="142"/>
      <c r="F2116" s="142"/>
      <c r="G2116" s="142"/>
      <c r="H2116" s="142"/>
      <c r="I2116" s="143"/>
      <c r="J2116" s="144"/>
      <c r="K2116" s="145"/>
      <c r="L2116" s="145"/>
      <c r="M2116" s="145"/>
      <c r="N2116" s="145"/>
      <c r="O2116" s="145"/>
      <c r="P2116" s="145"/>
      <c r="Q2116" s="145"/>
      <c r="R2116" s="145"/>
      <c r="S2116" s="145"/>
      <c r="T2116" s="82"/>
      <c r="U2116" s="82"/>
      <c r="V2116" s="82" t="s">
        <v>327</v>
      </c>
      <c r="W2116" s="82"/>
      <c r="X2116" s="82"/>
      <c r="Y2116" s="82"/>
      <c r="Z2116" s="82"/>
      <c r="AA2116" s="82"/>
      <c r="AB2116" s="82"/>
      <c r="AC2116" s="82"/>
      <c r="AD2116" s="82"/>
      <c r="AE2116" s="82"/>
      <c r="AF2116" s="82"/>
      <c r="AG2116" s="82"/>
      <c r="AH2116" s="82"/>
      <c r="AI2116" s="82"/>
      <c r="AJ2116" s="82"/>
      <c r="AK2116" s="82"/>
      <c r="AL2116" s="82"/>
      <c r="AM2116" s="138"/>
      <c r="BH2116" s="1" t="s">
        <v>28</v>
      </c>
    </row>
    <row r="2117" spans="1:61" ht="9.75" hidden="1" customHeight="1">
      <c r="A2117" s="141"/>
      <c r="B2117" s="142"/>
      <c r="C2117" s="142"/>
      <c r="D2117" s="142"/>
      <c r="E2117" s="142"/>
      <c r="F2117" s="142"/>
      <c r="G2117" s="142"/>
      <c r="H2117" s="142"/>
      <c r="I2117" s="143"/>
      <c r="J2117" s="189"/>
      <c r="K2117" s="82"/>
      <c r="L2117" s="82"/>
      <c r="M2117" s="82"/>
      <c r="N2117" s="82"/>
      <c r="O2117" s="82"/>
      <c r="P2117" s="82"/>
      <c r="Q2117" s="82"/>
      <c r="R2117" s="82"/>
      <c r="S2117" s="82"/>
      <c r="T2117" s="82"/>
      <c r="U2117" s="82"/>
      <c r="V2117" s="82" t="s">
        <v>166</v>
      </c>
      <c r="W2117" s="82"/>
      <c r="X2117" s="82"/>
      <c r="Y2117" s="82"/>
      <c r="Z2117" s="82"/>
      <c r="AA2117" s="82"/>
      <c r="AB2117" s="82"/>
      <c r="AC2117" s="82"/>
      <c r="AD2117" s="82"/>
      <c r="AE2117" s="82"/>
      <c r="AF2117" s="82"/>
      <c r="AG2117" s="82"/>
      <c r="AH2117" s="82"/>
      <c r="AI2117" s="82"/>
      <c r="AJ2117" s="82"/>
      <c r="AK2117" s="82"/>
      <c r="AL2117" s="82"/>
      <c r="AM2117" s="138"/>
      <c r="BH2117" s="1" t="s">
        <v>28</v>
      </c>
    </row>
    <row r="2118" spans="1:61" ht="9.75" hidden="1" customHeight="1">
      <c r="A2118" s="141"/>
      <c r="B2118" s="142"/>
      <c r="C2118" s="142"/>
      <c r="D2118" s="142"/>
      <c r="E2118" s="142"/>
      <c r="F2118" s="142"/>
      <c r="G2118" s="142"/>
      <c r="H2118" s="142"/>
      <c r="I2118" s="143"/>
      <c r="J2118" s="157"/>
      <c r="K2118" s="98"/>
      <c r="L2118" s="98"/>
      <c r="M2118" s="98"/>
      <c r="N2118" s="98"/>
      <c r="O2118" s="98"/>
      <c r="P2118" s="98"/>
      <c r="Q2118" s="98"/>
      <c r="R2118" s="98"/>
      <c r="S2118" s="98"/>
      <c r="T2118" s="98"/>
      <c r="U2118" s="98"/>
      <c r="V2118" s="98" t="s">
        <v>256</v>
      </c>
      <c r="W2118" s="98"/>
      <c r="X2118" s="98"/>
      <c r="Y2118" s="98"/>
      <c r="Z2118" s="98"/>
      <c r="AA2118" s="98"/>
      <c r="AB2118" s="98"/>
      <c r="AC2118" s="98"/>
      <c r="AD2118" s="98"/>
      <c r="AE2118" s="98"/>
      <c r="AF2118" s="98"/>
      <c r="AG2118" s="98"/>
      <c r="AH2118" s="98"/>
      <c r="AI2118" s="98"/>
      <c r="AJ2118" s="98"/>
      <c r="AK2118" s="98"/>
      <c r="AL2118" s="98"/>
      <c r="AM2118" s="156"/>
      <c r="BH2118" s="1" t="s">
        <v>28</v>
      </c>
    </row>
    <row r="2119" spans="1:61" ht="9.75" hidden="1" customHeight="1">
      <c r="A2119" s="120" t="s">
        <v>381</v>
      </c>
      <c r="B2119" s="121"/>
      <c r="C2119" s="121"/>
      <c r="D2119" s="121"/>
      <c r="E2119" s="121"/>
      <c r="F2119" s="121"/>
      <c r="G2119" s="121"/>
      <c r="H2119" s="121"/>
      <c r="I2119" s="122"/>
      <c r="J2119" s="136"/>
      <c r="K2119" s="126"/>
      <c r="L2119" s="126"/>
      <c r="M2119" s="126"/>
      <c r="N2119" s="126"/>
      <c r="O2119" s="126"/>
      <c r="P2119" s="126"/>
      <c r="Q2119" s="126"/>
      <c r="R2119" s="126"/>
      <c r="S2119" s="126"/>
      <c r="T2119" s="126"/>
      <c r="U2119" s="126"/>
      <c r="V2119" s="126"/>
      <c r="W2119" s="126"/>
      <c r="X2119" s="126"/>
      <c r="Y2119" s="126"/>
      <c r="Z2119" s="126"/>
      <c r="AA2119" s="126"/>
      <c r="AB2119" s="126"/>
      <c r="AC2119" s="126"/>
      <c r="AD2119" s="126"/>
      <c r="AE2119" s="126"/>
      <c r="AF2119" s="126"/>
      <c r="AG2119" s="126"/>
      <c r="AH2119" s="126"/>
      <c r="AI2119" s="126"/>
      <c r="AJ2119" s="126"/>
      <c r="AK2119" s="126"/>
      <c r="AL2119" s="126"/>
      <c r="AM2119" s="127"/>
      <c r="BG2119" s="1" t="s">
        <v>416</v>
      </c>
      <c r="BH2119" s="1">
        <v>108</v>
      </c>
      <c r="BI2119" s="1" t="str">
        <f>"ITEM"&amp;BH2119&amp; BG2119 &amp;"="&amp; IF(TRIM($J2119)="","",$J2119)</f>
        <v>ITEM108#KBN4_16=</v>
      </c>
    </row>
    <row r="2120" spans="1:61" ht="9.75" hidden="1" customHeight="1">
      <c r="A2120" s="141"/>
      <c r="B2120" s="142"/>
      <c r="C2120" s="142"/>
      <c r="D2120" s="142"/>
      <c r="E2120" s="142"/>
      <c r="F2120" s="142"/>
      <c r="G2120" s="142"/>
      <c r="H2120" s="142"/>
      <c r="I2120" s="143"/>
      <c r="J2120" s="150"/>
      <c r="K2120" s="151"/>
      <c r="L2120" s="151"/>
      <c r="M2120" s="151"/>
      <c r="N2120" s="151"/>
      <c r="O2120" s="151"/>
      <c r="P2120" s="151"/>
      <c r="Q2120" s="151"/>
      <c r="R2120" s="151"/>
      <c r="S2120" s="151"/>
      <c r="T2120" s="151"/>
      <c r="U2120" s="151"/>
      <c r="V2120" s="151"/>
      <c r="W2120" s="151"/>
      <c r="X2120" s="151"/>
      <c r="Y2120" s="151"/>
      <c r="Z2120" s="151"/>
      <c r="AA2120" s="151"/>
      <c r="AB2120" s="151"/>
      <c r="AC2120" s="151"/>
      <c r="AD2120" s="151"/>
      <c r="AE2120" s="151"/>
      <c r="AF2120" s="151"/>
      <c r="AG2120" s="151"/>
      <c r="AH2120" s="151"/>
      <c r="AI2120" s="151"/>
      <c r="AJ2120" s="151"/>
      <c r="AK2120" s="151"/>
      <c r="AL2120" s="151"/>
      <c r="AM2120" s="152"/>
    </row>
    <row r="2121" spans="1:61" ht="9.75" hidden="1" customHeight="1">
      <c r="A2121" s="123"/>
      <c r="B2121" s="124"/>
      <c r="C2121" s="124"/>
      <c r="D2121" s="124"/>
      <c r="E2121" s="124"/>
      <c r="F2121" s="124"/>
      <c r="G2121" s="124"/>
      <c r="H2121" s="124"/>
      <c r="I2121" s="125"/>
      <c r="J2121" s="150"/>
      <c r="K2121" s="151"/>
      <c r="L2121" s="151"/>
      <c r="M2121" s="151"/>
      <c r="N2121" s="151"/>
      <c r="O2121" s="151"/>
      <c r="P2121" s="151"/>
      <c r="Q2121" s="151"/>
      <c r="R2121" s="151"/>
      <c r="S2121" s="151"/>
      <c r="T2121" s="151"/>
      <c r="U2121" s="151"/>
      <c r="V2121" s="151"/>
      <c r="W2121" s="151"/>
      <c r="X2121" s="151"/>
      <c r="Y2121" s="151"/>
      <c r="Z2121" s="151"/>
      <c r="AA2121" s="151"/>
      <c r="AB2121" s="151"/>
      <c r="AC2121" s="151"/>
      <c r="AD2121" s="151"/>
      <c r="AE2121" s="151"/>
      <c r="AF2121" s="151"/>
      <c r="AG2121" s="151"/>
      <c r="AH2121" s="151"/>
      <c r="AI2121" s="151"/>
      <c r="AJ2121" s="151"/>
      <c r="AK2121" s="151"/>
      <c r="AL2121" s="151"/>
      <c r="AM2121" s="152"/>
    </row>
    <row r="2122" spans="1:61" ht="9.75" hidden="1" customHeight="1">
      <c r="A2122" s="120" t="s">
        <v>382</v>
      </c>
      <c r="B2122" s="121"/>
      <c r="C2122" s="121"/>
      <c r="D2122" s="121"/>
      <c r="E2122" s="121"/>
      <c r="F2122" s="121"/>
      <c r="G2122" s="121"/>
      <c r="H2122" s="121"/>
      <c r="I2122" s="121"/>
      <c r="J2122" s="216" t="s">
        <v>37</v>
      </c>
      <c r="K2122" s="217"/>
      <c r="L2122" s="154" t="s">
        <v>54</v>
      </c>
      <c r="M2122" s="154"/>
      <c r="N2122" s="154"/>
      <c r="O2122" s="154"/>
      <c r="P2122" s="154"/>
      <c r="Q2122" s="154"/>
      <c r="R2122" s="154"/>
      <c r="S2122" s="154"/>
      <c r="T2122" s="154"/>
      <c r="U2122" s="154"/>
      <c r="V2122" s="154"/>
      <c r="W2122" s="154"/>
      <c r="X2122" s="221" t="s">
        <v>37</v>
      </c>
      <c r="Y2122" s="217"/>
      <c r="Z2122" s="154" t="s">
        <v>330</v>
      </c>
      <c r="AA2122" s="154"/>
      <c r="AB2122" s="154"/>
      <c r="AC2122" s="154"/>
      <c r="AD2122" s="154"/>
      <c r="AE2122" s="154"/>
      <c r="AF2122" s="154"/>
      <c r="AG2122" s="154"/>
      <c r="AH2122" s="154"/>
      <c r="AI2122" s="154"/>
      <c r="AJ2122" s="154"/>
      <c r="AK2122" s="154"/>
      <c r="AL2122" s="154"/>
      <c r="AM2122" s="155"/>
      <c r="BF2122" s="1" t="b">
        <f>IF($K2122="○",TRUE,IF($K2122="",FALSE,"INPUT_ERROR"))</f>
        <v>0</v>
      </c>
      <c r="BG2122" s="1" t="s">
        <v>416</v>
      </c>
      <c r="BH2122" s="1">
        <v>109</v>
      </c>
      <c r="BI2122" s="1" t="str">
        <f t="shared" ref="BI2122:BI2128" si="57">"ITEM"&amp; BH2122&amp; BG2122 &amp;"="&amp; $BF2122</f>
        <v>ITEM109#KBN4_16=FALSE</v>
      </c>
    </row>
    <row r="2123" spans="1:61" ht="9.75" hidden="1" customHeight="1">
      <c r="A2123" s="141"/>
      <c r="B2123" s="142"/>
      <c r="C2123" s="142"/>
      <c r="D2123" s="142"/>
      <c r="E2123" s="142"/>
      <c r="F2123" s="142"/>
      <c r="G2123" s="142"/>
      <c r="H2123" s="142"/>
      <c r="I2123" s="142"/>
      <c r="J2123" s="144"/>
      <c r="K2123" s="159"/>
      <c r="L2123" s="82"/>
      <c r="M2123" s="82"/>
      <c r="N2123" s="82"/>
      <c r="O2123" s="82"/>
      <c r="P2123" s="82"/>
      <c r="Q2123" s="82"/>
      <c r="R2123" s="82"/>
      <c r="S2123" s="82"/>
      <c r="T2123" s="82"/>
      <c r="U2123" s="82"/>
      <c r="V2123" s="82"/>
      <c r="W2123" s="82"/>
      <c r="X2123" s="160"/>
      <c r="Y2123" s="159"/>
      <c r="Z2123" s="82"/>
      <c r="AA2123" s="82"/>
      <c r="AB2123" s="82"/>
      <c r="AC2123" s="82"/>
      <c r="AD2123" s="82"/>
      <c r="AE2123" s="82"/>
      <c r="AF2123" s="82"/>
      <c r="AG2123" s="82"/>
      <c r="AH2123" s="82"/>
      <c r="AI2123" s="82"/>
      <c r="AJ2123" s="82"/>
      <c r="AK2123" s="82"/>
      <c r="AL2123" s="82"/>
      <c r="AM2123" s="138"/>
      <c r="BF2123" s="1" t="b">
        <f>IF($Y2122="○",TRUE,IF($Y2122="",FALSE,"INPUT_ERROR"))</f>
        <v>0</v>
      </c>
      <c r="BG2123" s="1" t="s">
        <v>416</v>
      </c>
      <c r="BH2123" s="1">
        <v>110</v>
      </c>
      <c r="BI2123" s="1" t="str">
        <f t="shared" si="57"/>
        <v>ITEM110#KBN4_16=FALSE</v>
      </c>
    </row>
    <row r="2124" spans="1:61" ht="9.75" hidden="1" customHeight="1">
      <c r="A2124" s="141"/>
      <c r="B2124" s="142"/>
      <c r="C2124" s="142"/>
      <c r="D2124" s="142"/>
      <c r="E2124" s="142"/>
      <c r="F2124" s="142"/>
      <c r="G2124" s="142"/>
      <c r="H2124" s="142"/>
      <c r="I2124" s="142"/>
      <c r="J2124" s="144" t="s">
        <v>37</v>
      </c>
      <c r="K2124" s="159"/>
      <c r="L2124" s="82" t="s">
        <v>331</v>
      </c>
      <c r="M2124" s="82"/>
      <c r="N2124" s="82"/>
      <c r="O2124" s="82"/>
      <c r="P2124" s="82"/>
      <c r="Q2124" s="82"/>
      <c r="R2124" s="82"/>
      <c r="S2124" s="82"/>
      <c r="T2124" s="82"/>
      <c r="U2124" s="82"/>
      <c r="V2124" s="82"/>
      <c r="W2124" s="82"/>
      <c r="X2124" s="160" t="s">
        <v>37</v>
      </c>
      <c r="Y2124" s="159"/>
      <c r="Z2124" s="82" t="s">
        <v>264</v>
      </c>
      <c r="AA2124" s="82"/>
      <c r="AB2124" s="82"/>
      <c r="AC2124" s="82"/>
      <c r="AD2124" s="82"/>
      <c r="AE2124" s="82"/>
      <c r="AF2124" s="82"/>
      <c r="AG2124" s="82"/>
      <c r="AH2124" s="82"/>
      <c r="AI2124" s="82"/>
      <c r="AJ2124" s="82"/>
      <c r="AK2124" s="82"/>
      <c r="AL2124" s="82"/>
      <c r="AM2124" s="138"/>
      <c r="BF2124" s="1" t="b">
        <f>IF($K2124="○",TRUE,IF($K2124="",FALSE,"INPUT_ERROR"))</f>
        <v>0</v>
      </c>
      <c r="BG2124" s="1" t="s">
        <v>416</v>
      </c>
      <c r="BH2124" s="1">
        <v>111</v>
      </c>
      <c r="BI2124" s="1" t="str">
        <f t="shared" si="57"/>
        <v>ITEM111#KBN4_16=FALSE</v>
      </c>
    </row>
    <row r="2125" spans="1:61" ht="9.75" hidden="1" customHeight="1">
      <c r="A2125" s="141"/>
      <c r="B2125" s="142"/>
      <c r="C2125" s="142"/>
      <c r="D2125" s="142"/>
      <c r="E2125" s="142"/>
      <c r="F2125" s="142"/>
      <c r="G2125" s="142"/>
      <c r="H2125" s="142"/>
      <c r="I2125" s="142"/>
      <c r="J2125" s="144"/>
      <c r="K2125" s="159"/>
      <c r="L2125" s="82"/>
      <c r="M2125" s="82"/>
      <c r="N2125" s="82"/>
      <c r="O2125" s="82"/>
      <c r="P2125" s="82"/>
      <c r="Q2125" s="82"/>
      <c r="R2125" s="82"/>
      <c r="S2125" s="82"/>
      <c r="T2125" s="82"/>
      <c r="U2125" s="82"/>
      <c r="V2125" s="82"/>
      <c r="W2125" s="82"/>
      <c r="X2125" s="160"/>
      <c r="Y2125" s="159"/>
      <c r="Z2125" s="82"/>
      <c r="AA2125" s="82"/>
      <c r="AB2125" s="82"/>
      <c r="AC2125" s="82"/>
      <c r="AD2125" s="82"/>
      <c r="AE2125" s="82"/>
      <c r="AF2125" s="82"/>
      <c r="AG2125" s="82"/>
      <c r="AH2125" s="82"/>
      <c r="AI2125" s="82"/>
      <c r="AJ2125" s="82"/>
      <c r="AK2125" s="82"/>
      <c r="AL2125" s="82"/>
      <c r="AM2125" s="138"/>
      <c r="BF2125" s="1" t="b">
        <f>IF($Y2124="○",TRUE,IF($Y2124="",FALSE,"INPUT_ERROR"))</f>
        <v>0</v>
      </c>
      <c r="BG2125" s="1" t="s">
        <v>416</v>
      </c>
      <c r="BH2125" s="1">
        <v>112</v>
      </c>
      <c r="BI2125" s="1" t="str">
        <f t="shared" si="57"/>
        <v>ITEM112#KBN4_16=FALSE</v>
      </c>
    </row>
    <row r="2126" spans="1:61" ht="9.75" hidden="1" customHeight="1">
      <c r="A2126" s="141"/>
      <c r="B2126" s="142"/>
      <c r="C2126" s="142"/>
      <c r="D2126" s="142"/>
      <c r="E2126" s="142"/>
      <c r="F2126" s="142"/>
      <c r="G2126" s="142"/>
      <c r="H2126" s="142"/>
      <c r="I2126" s="142"/>
      <c r="J2126" s="144" t="s">
        <v>37</v>
      </c>
      <c r="K2126" s="159"/>
      <c r="L2126" s="82" t="s">
        <v>214</v>
      </c>
      <c r="M2126" s="82"/>
      <c r="N2126" s="82"/>
      <c r="O2126" s="82"/>
      <c r="P2126" s="82"/>
      <c r="Q2126" s="82"/>
      <c r="R2126" s="82"/>
      <c r="S2126" s="82"/>
      <c r="T2126" s="82"/>
      <c r="U2126" s="82"/>
      <c r="V2126" s="82"/>
      <c r="W2126" s="82"/>
      <c r="X2126" s="160" t="s">
        <v>37</v>
      </c>
      <c r="Y2126" s="159"/>
      <c r="Z2126" s="82" t="s">
        <v>332</v>
      </c>
      <c r="AA2126" s="82"/>
      <c r="AB2126" s="82"/>
      <c r="AC2126" s="82"/>
      <c r="AD2126" s="82"/>
      <c r="AE2126" s="82"/>
      <c r="AF2126" s="82"/>
      <c r="AG2126" s="82"/>
      <c r="AH2126" s="82"/>
      <c r="AI2126" s="82"/>
      <c r="AJ2126" s="82"/>
      <c r="AK2126" s="82"/>
      <c r="AL2126" s="82"/>
      <c r="AM2126" s="138"/>
      <c r="BF2126" s="1" t="b">
        <f>IF($K2126="○",TRUE,IF($K2126="",FALSE,"INPUT_ERROR"))</f>
        <v>0</v>
      </c>
      <c r="BG2126" s="1" t="s">
        <v>416</v>
      </c>
      <c r="BH2126" s="1">
        <v>113</v>
      </c>
      <c r="BI2126" s="1" t="str">
        <f t="shared" si="57"/>
        <v>ITEM113#KBN4_16=FALSE</v>
      </c>
    </row>
    <row r="2127" spans="1:61" ht="9.75" hidden="1" customHeight="1">
      <c r="A2127" s="141"/>
      <c r="B2127" s="142"/>
      <c r="C2127" s="142"/>
      <c r="D2127" s="142"/>
      <c r="E2127" s="142"/>
      <c r="F2127" s="142"/>
      <c r="G2127" s="142"/>
      <c r="H2127" s="142"/>
      <c r="I2127" s="142"/>
      <c r="J2127" s="144"/>
      <c r="K2127" s="159"/>
      <c r="L2127" s="82"/>
      <c r="M2127" s="82"/>
      <c r="N2127" s="82"/>
      <c r="O2127" s="82"/>
      <c r="P2127" s="82"/>
      <c r="Q2127" s="82"/>
      <c r="R2127" s="82"/>
      <c r="S2127" s="82"/>
      <c r="T2127" s="82"/>
      <c r="U2127" s="82"/>
      <c r="V2127" s="82"/>
      <c r="W2127" s="82"/>
      <c r="X2127" s="160"/>
      <c r="Y2127" s="159"/>
      <c r="Z2127" s="82"/>
      <c r="AA2127" s="82"/>
      <c r="AB2127" s="82"/>
      <c r="AC2127" s="82"/>
      <c r="AD2127" s="82"/>
      <c r="AE2127" s="82"/>
      <c r="AF2127" s="82"/>
      <c r="AG2127" s="82"/>
      <c r="AH2127" s="82"/>
      <c r="AI2127" s="82"/>
      <c r="AJ2127" s="82"/>
      <c r="AK2127" s="82"/>
      <c r="AL2127" s="82"/>
      <c r="AM2127" s="138"/>
      <c r="BF2127" s="1" t="b">
        <f>IF($Y2126="○",TRUE,IF($Y2126="",FALSE,"INPUT_ERROR"))</f>
        <v>0</v>
      </c>
      <c r="BG2127" s="1" t="s">
        <v>416</v>
      </c>
      <c r="BH2127" s="1">
        <v>114</v>
      </c>
      <c r="BI2127" s="1" t="str">
        <f t="shared" si="57"/>
        <v>ITEM114#KBN4_16=FALSE</v>
      </c>
    </row>
    <row r="2128" spans="1:61" ht="9.75" hidden="1" customHeight="1">
      <c r="A2128" s="141"/>
      <c r="B2128" s="142"/>
      <c r="C2128" s="142"/>
      <c r="D2128" s="142"/>
      <c r="E2128" s="142"/>
      <c r="F2128" s="142"/>
      <c r="G2128" s="142"/>
      <c r="H2128" s="142"/>
      <c r="I2128" s="142"/>
      <c r="J2128" s="144" t="s">
        <v>37</v>
      </c>
      <c r="K2128" s="159"/>
      <c r="L2128" s="82" t="s">
        <v>59</v>
      </c>
      <c r="M2128" s="82"/>
      <c r="N2128" s="82"/>
      <c r="O2128" s="160" t="s">
        <v>60</v>
      </c>
      <c r="P2128" s="151"/>
      <c r="Q2128" s="151"/>
      <c r="R2128" s="151"/>
      <c r="S2128" s="151"/>
      <c r="T2128" s="151"/>
      <c r="U2128" s="151"/>
      <c r="V2128" s="151"/>
      <c r="W2128" s="151"/>
      <c r="X2128" s="151"/>
      <c r="Y2128" s="151"/>
      <c r="Z2128" s="151"/>
      <c r="AA2128" s="151"/>
      <c r="AB2128" s="151"/>
      <c r="AC2128" s="151"/>
      <c r="AD2128" s="151"/>
      <c r="AE2128" s="151"/>
      <c r="AF2128" s="151"/>
      <c r="AG2128" s="151"/>
      <c r="AH2128" s="151"/>
      <c r="AI2128" s="151"/>
      <c r="AJ2128" s="151"/>
      <c r="AK2128" s="151"/>
      <c r="AL2128" s="82" t="s">
        <v>198</v>
      </c>
      <c r="AM2128" s="138"/>
      <c r="BF2128" s="1" t="b">
        <f>IF($K2128="○",TRUE,IF($K2128="",FALSE,"INPUT_ERROR"))</f>
        <v>0</v>
      </c>
      <c r="BG2128" s="1" t="s">
        <v>416</v>
      </c>
      <c r="BH2128" s="1">
        <v>115</v>
      </c>
      <c r="BI2128" s="1" t="str">
        <f t="shared" si="57"/>
        <v>ITEM115#KBN4_16=FALSE</v>
      </c>
    </row>
    <row r="2129" spans="1:61" ht="9.75" hidden="1" customHeight="1">
      <c r="A2129" s="141"/>
      <c r="B2129" s="142"/>
      <c r="C2129" s="142"/>
      <c r="D2129" s="142"/>
      <c r="E2129" s="142"/>
      <c r="F2129" s="142"/>
      <c r="G2129" s="142"/>
      <c r="H2129" s="142"/>
      <c r="I2129" s="142"/>
      <c r="J2129" s="161"/>
      <c r="K2129" s="162"/>
      <c r="L2129" s="98"/>
      <c r="M2129" s="98"/>
      <c r="N2129" s="98"/>
      <c r="O2129" s="163"/>
      <c r="P2129" s="128"/>
      <c r="Q2129" s="128"/>
      <c r="R2129" s="128"/>
      <c r="S2129" s="128"/>
      <c r="T2129" s="128"/>
      <c r="U2129" s="128"/>
      <c r="V2129" s="128"/>
      <c r="W2129" s="128"/>
      <c r="X2129" s="128"/>
      <c r="Y2129" s="128"/>
      <c r="Z2129" s="128"/>
      <c r="AA2129" s="128"/>
      <c r="AB2129" s="128"/>
      <c r="AC2129" s="128"/>
      <c r="AD2129" s="128"/>
      <c r="AE2129" s="128"/>
      <c r="AF2129" s="128"/>
      <c r="AG2129" s="128"/>
      <c r="AH2129" s="128"/>
      <c r="AI2129" s="128"/>
      <c r="AJ2129" s="128"/>
      <c r="AK2129" s="128"/>
      <c r="AL2129" s="98"/>
      <c r="AM2129" s="156"/>
      <c r="BG2129" s="1" t="s">
        <v>416</v>
      </c>
      <c r="BH2129" s="1">
        <v>116</v>
      </c>
      <c r="BI2129" s="1" t="str">
        <f>"ITEM"&amp;BH2129&amp; BG2129 &amp;"="&amp;IF(TRIM($P2128)="","",$P2128)</f>
        <v>ITEM116#KBN4_16=</v>
      </c>
    </row>
    <row r="2130" spans="1:61" ht="9.75" hidden="1" customHeight="1">
      <c r="A2130" s="120" t="s">
        <v>333</v>
      </c>
      <c r="B2130" s="121"/>
      <c r="C2130" s="121"/>
      <c r="D2130" s="121"/>
      <c r="E2130" s="121"/>
      <c r="F2130" s="121"/>
      <c r="G2130" s="121"/>
      <c r="H2130" s="121"/>
      <c r="I2130" s="122"/>
      <c r="J2130" s="260"/>
      <c r="K2130" s="260"/>
      <c r="L2130" s="260"/>
      <c r="M2130" s="260"/>
      <c r="N2130" s="260"/>
      <c r="O2130" s="260"/>
      <c r="P2130" s="260"/>
      <c r="Q2130" s="260"/>
      <c r="R2130" s="260"/>
      <c r="S2130" s="260"/>
      <c r="T2130" s="260"/>
      <c r="U2130" s="260"/>
      <c r="V2130" s="260"/>
      <c r="W2130" s="260"/>
      <c r="X2130" s="260"/>
      <c r="Y2130" s="260"/>
      <c r="Z2130" s="260"/>
      <c r="AA2130" s="260"/>
      <c r="AB2130" s="260"/>
      <c r="AC2130" s="260"/>
      <c r="AD2130" s="260"/>
      <c r="AE2130" s="260"/>
      <c r="AF2130" s="260"/>
      <c r="AG2130" s="260"/>
      <c r="AH2130" s="260"/>
      <c r="AI2130" s="260"/>
      <c r="AJ2130" s="260"/>
      <c r="AK2130" s="260"/>
      <c r="AL2130" s="260"/>
      <c r="AM2130" s="260"/>
      <c r="BG2130" s="1" t="s">
        <v>416</v>
      </c>
      <c r="BH2130" s="1">
        <v>117</v>
      </c>
      <c r="BI2130" s="1" t="str">
        <f>"ITEM"&amp;BH2130&amp; BG2130 &amp;"="&amp; IF(TRIM($J2130)="","",$J2130)</f>
        <v>ITEM117#KBN4_16=</v>
      </c>
    </row>
    <row r="2131" spans="1:61" ht="9.75" hidden="1" customHeight="1">
      <c r="A2131" s="141"/>
      <c r="B2131" s="142"/>
      <c r="C2131" s="142"/>
      <c r="D2131" s="142"/>
      <c r="E2131" s="142"/>
      <c r="F2131" s="142"/>
      <c r="G2131" s="142"/>
      <c r="H2131" s="142"/>
      <c r="I2131" s="143"/>
      <c r="J2131" s="27"/>
      <c r="K2131" s="27"/>
      <c r="L2131" s="27"/>
      <c r="M2131" s="27"/>
      <c r="N2131" s="27"/>
      <c r="O2131" s="27"/>
      <c r="P2131" s="27"/>
      <c r="Q2131" s="27"/>
      <c r="R2131" s="27"/>
      <c r="S2131" s="27"/>
      <c r="T2131" s="27"/>
      <c r="U2131" s="27"/>
      <c r="V2131" s="27"/>
      <c r="W2131" s="27"/>
      <c r="X2131" s="27"/>
      <c r="Y2131" s="27"/>
      <c r="Z2131" s="27"/>
      <c r="AA2131" s="27"/>
      <c r="AB2131" s="27"/>
      <c r="AC2131" s="27"/>
      <c r="AD2131" s="27"/>
      <c r="AE2131" s="27"/>
      <c r="AF2131" s="27"/>
      <c r="AG2131" s="27"/>
      <c r="AH2131" s="27"/>
      <c r="AI2131" s="27"/>
      <c r="AJ2131" s="27"/>
      <c r="AK2131" s="27"/>
      <c r="AL2131" s="27"/>
      <c r="AM2131" s="27"/>
      <c r="BH2131" s="1" t="s">
        <v>28</v>
      </c>
    </row>
    <row r="2132" spans="1:61" ht="9.75" hidden="1" customHeight="1" thickBot="1">
      <c r="A2132" s="123"/>
      <c r="B2132" s="124"/>
      <c r="C2132" s="124"/>
      <c r="D2132" s="124"/>
      <c r="E2132" s="124"/>
      <c r="F2132" s="124"/>
      <c r="G2132" s="124"/>
      <c r="H2132" s="124"/>
      <c r="I2132" s="125"/>
      <c r="J2132" s="27"/>
      <c r="K2132" s="27"/>
      <c r="L2132" s="27"/>
      <c r="M2132" s="27"/>
      <c r="N2132" s="27"/>
      <c r="O2132" s="27"/>
      <c r="P2132" s="27"/>
      <c r="Q2132" s="27"/>
      <c r="R2132" s="27"/>
      <c r="S2132" s="27"/>
      <c r="T2132" s="27"/>
      <c r="U2132" s="27"/>
      <c r="V2132" s="27"/>
      <c r="W2132" s="27"/>
      <c r="X2132" s="27"/>
      <c r="Y2132" s="27"/>
      <c r="Z2132" s="27"/>
      <c r="AA2132" s="27"/>
      <c r="AB2132" s="27"/>
      <c r="AC2132" s="27"/>
      <c r="AD2132" s="27"/>
      <c r="AE2132" s="27"/>
      <c r="AF2132" s="27"/>
      <c r="AG2132" s="27"/>
      <c r="AH2132" s="27"/>
      <c r="AI2132" s="27"/>
      <c r="AJ2132" s="27"/>
      <c r="AK2132" s="27"/>
      <c r="AL2132" s="27"/>
      <c r="AM2132" s="27"/>
      <c r="BH2132" s="1" t="s">
        <v>28</v>
      </c>
    </row>
    <row r="2133" spans="1:61" ht="9.75" hidden="1" customHeight="1">
      <c r="A2133" s="164" t="s">
        <v>417</v>
      </c>
      <c r="B2133" s="165"/>
      <c r="C2133" s="165"/>
      <c r="D2133" s="165"/>
      <c r="E2133" s="165"/>
      <c r="F2133" s="165"/>
      <c r="G2133" s="165"/>
      <c r="H2133" s="165"/>
      <c r="I2133" s="166"/>
      <c r="J2133" s="268"/>
      <c r="K2133" s="269"/>
      <c r="L2133" s="269"/>
      <c r="M2133" s="269"/>
      <c r="N2133" s="269"/>
      <c r="O2133" s="269"/>
      <c r="P2133" s="269"/>
      <c r="Q2133" s="269"/>
      <c r="R2133" s="269"/>
      <c r="S2133" s="269"/>
      <c r="T2133" s="269"/>
      <c r="U2133" s="269"/>
      <c r="V2133" s="269"/>
      <c r="W2133" s="269"/>
      <c r="X2133" s="269"/>
      <c r="Y2133" s="269"/>
      <c r="Z2133" s="269"/>
      <c r="AA2133" s="269"/>
      <c r="AB2133" s="269"/>
      <c r="AC2133" s="269"/>
      <c r="AD2133" s="269"/>
      <c r="AE2133" s="269"/>
      <c r="AF2133" s="269"/>
      <c r="AG2133" s="269"/>
      <c r="AH2133" s="269"/>
      <c r="AI2133" s="269"/>
      <c r="AJ2133" s="269"/>
      <c r="AK2133" s="269"/>
      <c r="AL2133" s="269"/>
      <c r="AM2133" s="270"/>
      <c r="BG2133" s="1" t="s">
        <v>418</v>
      </c>
      <c r="BH2133" s="1">
        <v>103</v>
      </c>
      <c r="BI2133" s="1" t="str">
        <f>"ITEM"&amp;BH2133&amp; BG2133 &amp;"="&amp; IF(TRIM($J2133)="","",$J2133)</f>
        <v>ITEM103#KBN4_17=</v>
      </c>
    </row>
    <row r="2134" spans="1:61" ht="9.75" hidden="1" customHeight="1" thickBot="1">
      <c r="A2134" s="167"/>
      <c r="B2134" s="168"/>
      <c r="C2134" s="168"/>
      <c r="D2134" s="168"/>
      <c r="E2134" s="168"/>
      <c r="F2134" s="168"/>
      <c r="G2134" s="168"/>
      <c r="H2134" s="168"/>
      <c r="I2134" s="169"/>
      <c r="J2134" s="271"/>
      <c r="K2134" s="272"/>
      <c r="L2134" s="272"/>
      <c r="M2134" s="272"/>
      <c r="N2134" s="272"/>
      <c r="O2134" s="272"/>
      <c r="P2134" s="272"/>
      <c r="Q2134" s="272"/>
      <c r="R2134" s="272"/>
      <c r="S2134" s="272"/>
      <c r="T2134" s="272"/>
      <c r="U2134" s="272"/>
      <c r="V2134" s="272"/>
      <c r="W2134" s="272"/>
      <c r="X2134" s="272"/>
      <c r="Y2134" s="272"/>
      <c r="Z2134" s="272"/>
      <c r="AA2134" s="272"/>
      <c r="AB2134" s="272"/>
      <c r="AC2134" s="272"/>
      <c r="AD2134" s="272"/>
      <c r="AE2134" s="272"/>
      <c r="AF2134" s="272"/>
      <c r="AG2134" s="272"/>
      <c r="AH2134" s="272"/>
      <c r="AI2134" s="272"/>
      <c r="AJ2134" s="272"/>
      <c r="AK2134" s="272"/>
      <c r="AL2134" s="272"/>
      <c r="AM2134" s="273"/>
    </row>
    <row r="2135" spans="1:61" ht="9.75" hidden="1" customHeight="1">
      <c r="A2135" s="120" t="s">
        <v>323</v>
      </c>
      <c r="B2135" s="121"/>
      <c r="C2135" s="121"/>
      <c r="D2135" s="121"/>
      <c r="E2135" s="121"/>
      <c r="F2135" s="121"/>
      <c r="G2135" s="121"/>
      <c r="H2135" s="121"/>
      <c r="I2135" s="122"/>
      <c r="J2135" s="239"/>
      <c r="K2135" s="239"/>
      <c r="L2135" s="239"/>
      <c r="M2135" s="239"/>
      <c r="N2135" s="239"/>
      <c r="O2135" s="239"/>
      <c r="P2135" s="239"/>
      <c r="Q2135" s="239"/>
      <c r="R2135" s="239"/>
      <c r="S2135" s="239"/>
      <c r="T2135" s="239"/>
      <c r="U2135" s="239"/>
      <c r="V2135" s="239"/>
      <c r="W2135" s="239"/>
      <c r="X2135" s="239"/>
      <c r="Y2135" s="239"/>
      <c r="Z2135" s="239"/>
      <c r="AA2135" s="239"/>
      <c r="AB2135" s="239"/>
      <c r="AC2135" s="239"/>
      <c r="AD2135" s="239"/>
      <c r="AE2135" s="239"/>
      <c r="AF2135" s="239"/>
      <c r="AG2135" s="239"/>
      <c r="AH2135" s="239"/>
      <c r="AI2135" s="239"/>
      <c r="AJ2135" s="239"/>
      <c r="AK2135" s="239"/>
      <c r="AL2135" s="239"/>
      <c r="AM2135" s="239"/>
      <c r="BG2135" s="1" t="s">
        <v>418</v>
      </c>
      <c r="BH2135" s="1">
        <v>104</v>
      </c>
      <c r="BI2135" s="1" t="str">
        <f>"ITEM"&amp;BH2135&amp; BG2135 &amp;"="&amp; IF(TRIM($J2135)="","",$J2135)</f>
        <v>ITEM104#KBN4_17=</v>
      </c>
    </row>
    <row r="2136" spans="1:61" ht="9.75" hidden="1" customHeight="1">
      <c r="A2136" s="123"/>
      <c r="B2136" s="124"/>
      <c r="C2136" s="124"/>
      <c r="D2136" s="124"/>
      <c r="E2136" s="124"/>
      <c r="F2136" s="124"/>
      <c r="G2136" s="124"/>
      <c r="H2136" s="124"/>
      <c r="I2136" s="125"/>
      <c r="J2136" s="27"/>
      <c r="K2136" s="27"/>
      <c r="L2136" s="27"/>
      <c r="M2136" s="27"/>
      <c r="N2136" s="27"/>
      <c r="O2136" s="27"/>
      <c r="P2136" s="27"/>
      <c r="Q2136" s="27"/>
      <c r="R2136" s="27"/>
      <c r="S2136" s="27"/>
      <c r="T2136" s="27"/>
      <c r="U2136" s="27"/>
      <c r="V2136" s="27"/>
      <c r="W2136" s="27"/>
      <c r="X2136" s="27"/>
      <c r="Y2136" s="27"/>
      <c r="Z2136" s="27"/>
      <c r="AA2136" s="27"/>
      <c r="AB2136" s="27"/>
      <c r="AC2136" s="27"/>
      <c r="AD2136" s="27"/>
      <c r="AE2136" s="27"/>
      <c r="AF2136" s="27"/>
      <c r="AG2136" s="27"/>
      <c r="AH2136" s="27"/>
      <c r="AI2136" s="27"/>
      <c r="AJ2136" s="27"/>
      <c r="AK2136" s="27"/>
      <c r="AL2136" s="27"/>
      <c r="AM2136" s="27"/>
    </row>
    <row r="2137" spans="1:61" ht="9.75" hidden="1" customHeight="1">
      <c r="A2137" s="120" t="s">
        <v>378</v>
      </c>
      <c r="B2137" s="121"/>
      <c r="C2137" s="121"/>
      <c r="D2137" s="121"/>
      <c r="E2137" s="121"/>
      <c r="F2137" s="121"/>
      <c r="G2137" s="121"/>
      <c r="H2137" s="121"/>
      <c r="I2137" s="122"/>
      <c r="J2137" s="136"/>
      <c r="K2137" s="126"/>
      <c r="L2137" s="126"/>
      <c r="M2137" s="126"/>
      <c r="N2137" s="126"/>
      <c r="O2137" s="126"/>
      <c r="P2137" s="126"/>
      <c r="Q2137" s="126"/>
      <c r="R2137" s="126"/>
      <c r="S2137" s="126"/>
      <c r="T2137" s="126"/>
      <c r="U2137" s="126"/>
      <c r="V2137" s="126"/>
      <c r="W2137" s="126"/>
      <c r="X2137" s="126"/>
      <c r="Y2137" s="126"/>
      <c r="Z2137" s="126"/>
      <c r="AA2137" s="126"/>
      <c r="AB2137" s="126"/>
      <c r="AC2137" s="126"/>
      <c r="AD2137" s="126"/>
      <c r="AE2137" s="126"/>
      <c r="AF2137" s="126"/>
      <c r="AG2137" s="126"/>
      <c r="AH2137" s="126"/>
      <c r="AI2137" s="126"/>
      <c r="AJ2137" s="126"/>
      <c r="AK2137" s="126"/>
      <c r="AL2137" s="126"/>
      <c r="AM2137" s="127"/>
      <c r="BG2137" s="1" t="s">
        <v>418</v>
      </c>
      <c r="BH2137" s="1">
        <v>105</v>
      </c>
      <c r="BI2137" s="1" t="str">
        <f>"ITEM"&amp;BH2137&amp; BG2137 &amp;"="&amp; IF(TRIM($J2137)="","",$J2137)</f>
        <v>ITEM105#KBN4_17=</v>
      </c>
    </row>
    <row r="2138" spans="1:61" ht="9.75" hidden="1" customHeight="1">
      <c r="A2138" s="141"/>
      <c r="B2138" s="142"/>
      <c r="C2138" s="142"/>
      <c r="D2138" s="142"/>
      <c r="E2138" s="142"/>
      <c r="F2138" s="142"/>
      <c r="G2138" s="142"/>
      <c r="H2138" s="142"/>
      <c r="I2138" s="143"/>
      <c r="J2138" s="150"/>
      <c r="K2138" s="151"/>
      <c r="L2138" s="151"/>
      <c r="M2138" s="151"/>
      <c r="N2138" s="151"/>
      <c r="O2138" s="151"/>
      <c r="P2138" s="151"/>
      <c r="Q2138" s="151"/>
      <c r="R2138" s="151"/>
      <c r="S2138" s="151"/>
      <c r="T2138" s="151"/>
      <c r="U2138" s="151"/>
      <c r="V2138" s="151"/>
      <c r="W2138" s="151"/>
      <c r="X2138" s="151"/>
      <c r="Y2138" s="151"/>
      <c r="Z2138" s="151"/>
      <c r="AA2138" s="151"/>
      <c r="AB2138" s="151"/>
      <c r="AC2138" s="151"/>
      <c r="AD2138" s="151"/>
      <c r="AE2138" s="151"/>
      <c r="AF2138" s="151"/>
      <c r="AG2138" s="151"/>
      <c r="AH2138" s="151"/>
      <c r="AI2138" s="151"/>
      <c r="AJ2138" s="151"/>
      <c r="AK2138" s="151"/>
      <c r="AL2138" s="151"/>
      <c r="AM2138" s="152"/>
      <c r="BH2138" s="1" t="s">
        <v>28</v>
      </c>
    </row>
    <row r="2139" spans="1:61" ht="9.75" hidden="1" customHeight="1">
      <c r="A2139" s="123"/>
      <c r="B2139" s="124"/>
      <c r="C2139" s="124"/>
      <c r="D2139" s="124"/>
      <c r="E2139" s="124"/>
      <c r="F2139" s="124"/>
      <c r="G2139" s="124"/>
      <c r="H2139" s="124"/>
      <c r="I2139" s="125"/>
      <c r="J2139" s="137"/>
      <c r="K2139" s="128"/>
      <c r="L2139" s="128"/>
      <c r="M2139" s="128"/>
      <c r="N2139" s="128"/>
      <c r="O2139" s="128"/>
      <c r="P2139" s="128"/>
      <c r="Q2139" s="128"/>
      <c r="R2139" s="128"/>
      <c r="S2139" s="128"/>
      <c r="T2139" s="128"/>
      <c r="U2139" s="128"/>
      <c r="V2139" s="128"/>
      <c r="W2139" s="128"/>
      <c r="X2139" s="128"/>
      <c r="Y2139" s="128"/>
      <c r="Z2139" s="128"/>
      <c r="AA2139" s="128"/>
      <c r="AB2139" s="128"/>
      <c r="AC2139" s="128"/>
      <c r="AD2139" s="128"/>
      <c r="AE2139" s="128"/>
      <c r="AF2139" s="128"/>
      <c r="AG2139" s="128"/>
      <c r="AH2139" s="128"/>
      <c r="AI2139" s="128"/>
      <c r="AJ2139" s="128"/>
      <c r="AK2139" s="128"/>
      <c r="AL2139" s="128"/>
      <c r="AM2139" s="129"/>
      <c r="BH2139" s="1" t="s">
        <v>28</v>
      </c>
    </row>
    <row r="2140" spans="1:61" ht="9.75" hidden="1" customHeight="1">
      <c r="A2140" s="120" t="s">
        <v>379</v>
      </c>
      <c r="B2140" s="121"/>
      <c r="C2140" s="121"/>
      <c r="D2140" s="121"/>
      <c r="E2140" s="121"/>
      <c r="F2140" s="121"/>
      <c r="G2140" s="121"/>
      <c r="H2140" s="121"/>
      <c r="I2140" s="122"/>
      <c r="J2140" s="27"/>
      <c r="K2140" s="27"/>
      <c r="L2140" s="27"/>
      <c r="M2140" s="27"/>
      <c r="N2140" s="27"/>
      <c r="O2140" s="27"/>
      <c r="P2140" s="27"/>
      <c r="Q2140" s="27"/>
      <c r="R2140" s="27"/>
      <c r="S2140" s="27"/>
      <c r="T2140" s="27"/>
      <c r="U2140" s="27"/>
      <c r="V2140" s="27"/>
      <c r="W2140" s="27"/>
      <c r="X2140" s="27"/>
      <c r="Y2140" s="27"/>
      <c r="Z2140" s="27"/>
      <c r="AA2140" s="27"/>
      <c r="AB2140" s="27"/>
      <c r="AC2140" s="27"/>
      <c r="AD2140" s="27"/>
      <c r="AE2140" s="27"/>
      <c r="AF2140" s="27"/>
      <c r="AG2140" s="27"/>
      <c r="AH2140" s="27"/>
      <c r="AI2140" s="27"/>
      <c r="AJ2140" s="27"/>
      <c r="AK2140" s="27"/>
      <c r="AL2140" s="27"/>
      <c r="AM2140" s="27"/>
      <c r="BG2140" s="1" t="s">
        <v>418</v>
      </c>
      <c r="BH2140" s="1">
        <v>106</v>
      </c>
      <c r="BI2140" s="1" t="str">
        <f>"ITEM"&amp;BH2140&amp; BG2140 &amp;"="&amp; IF(TRIM($J2140)="","",$J2140)</f>
        <v>ITEM106#KBN4_17=</v>
      </c>
    </row>
    <row r="2141" spans="1:61" ht="9.75" hidden="1" customHeight="1">
      <c r="A2141" s="123"/>
      <c r="B2141" s="124"/>
      <c r="C2141" s="124"/>
      <c r="D2141" s="124"/>
      <c r="E2141" s="124"/>
      <c r="F2141" s="124"/>
      <c r="G2141" s="124"/>
      <c r="H2141" s="124"/>
      <c r="I2141" s="125"/>
      <c r="J2141" s="27"/>
      <c r="K2141" s="27"/>
      <c r="L2141" s="27"/>
      <c r="M2141" s="27"/>
      <c r="N2141" s="27"/>
      <c r="O2141" s="27"/>
      <c r="P2141" s="27"/>
      <c r="Q2141" s="27"/>
      <c r="R2141" s="27"/>
      <c r="S2141" s="27"/>
      <c r="T2141" s="27"/>
      <c r="U2141" s="27"/>
      <c r="V2141" s="27"/>
      <c r="W2141" s="27"/>
      <c r="X2141" s="27"/>
      <c r="Y2141" s="27"/>
      <c r="Z2141" s="27"/>
      <c r="AA2141" s="27"/>
      <c r="AB2141" s="27"/>
      <c r="AC2141" s="27"/>
      <c r="AD2141" s="27"/>
      <c r="AE2141" s="27"/>
      <c r="AF2141" s="27"/>
      <c r="AG2141" s="27"/>
      <c r="AH2141" s="27"/>
      <c r="AI2141" s="27"/>
      <c r="AJ2141" s="27"/>
      <c r="AK2141" s="27"/>
      <c r="AL2141" s="27"/>
      <c r="AM2141" s="27"/>
    </row>
    <row r="2142" spans="1:61" ht="9.75" hidden="1" customHeight="1">
      <c r="A2142" s="120" t="s">
        <v>380</v>
      </c>
      <c r="B2142" s="121"/>
      <c r="C2142" s="121"/>
      <c r="D2142" s="121"/>
      <c r="E2142" s="121"/>
      <c r="F2142" s="121"/>
      <c r="G2142" s="121"/>
      <c r="H2142" s="121"/>
      <c r="I2142" s="122"/>
      <c r="J2142" s="158"/>
      <c r="K2142" s="154"/>
      <c r="L2142" s="154"/>
      <c r="M2142" s="154"/>
      <c r="N2142" s="154"/>
      <c r="O2142" s="154"/>
      <c r="P2142" s="154"/>
      <c r="Q2142" s="154"/>
      <c r="R2142" s="154"/>
      <c r="S2142" s="154"/>
      <c r="T2142" s="154"/>
      <c r="U2142" s="154"/>
      <c r="V2142" s="154" t="s">
        <v>36</v>
      </c>
      <c r="W2142" s="154"/>
      <c r="X2142" s="154"/>
      <c r="Y2142" s="154"/>
      <c r="Z2142" s="154"/>
      <c r="AA2142" s="154"/>
      <c r="AB2142" s="154"/>
      <c r="AC2142" s="154"/>
      <c r="AD2142" s="154"/>
      <c r="AE2142" s="154"/>
      <c r="AF2142" s="154"/>
      <c r="AG2142" s="154"/>
      <c r="AH2142" s="154"/>
      <c r="AI2142" s="154"/>
      <c r="AJ2142" s="154"/>
      <c r="AK2142" s="154"/>
      <c r="AL2142" s="154"/>
      <c r="AM2142" s="155"/>
      <c r="BE2142" s="1" t="str">
        <f ca="1">MID(CELL("address",$CB$2),2,2)</f>
        <v>CB</v>
      </c>
      <c r="BF2142" s="1" t="str">
        <f>IF(TRIM($K2144)="","",IF(ISERROR(MATCH($K2144,$CB$3:$CB$7,0)),"INPUT_ERROR",MATCH($K2144,$CB$3:$CB$7,0)))</f>
        <v/>
      </c>
      <c r="BG2142" s="1" t="s">
        <v>418</v>
      </c>
      <c r="BH2142" s="1">
        <v>107</v>
      </c>
      <c r="BI2142" s="1" t="str">
        <f>"ITEM"&amp; BH2142&amp; BG2142 &amp;"="&amp; $BF2142</f>
        <v>ITEM107#KBN4_17=</v>
      </c>
    </row>
    <row r="2143" spans="1:61" ht="9.75" hidden="1" customHeight="1">
      <c r="A2143" s="141"/>
      <c r="B2143" s="142"/>
      <c r="C2143" s="142"/>
      <c r="D2143" s="142"/>
      <c r="E2143" s="142"/>
      <c r="F2143" s="142"/>
      <c r="G2143" s="142"/>
      <c r="H2143" s="142"/>
      <c r="I2143" s="143"/>
      <c r="J2143" s="189"/>
      <c r="K2143" s="82"/>
      <c r="L2143" s="82"/>
      <c r="M2143" s="82"/>
      <c r="N2143" s="82"/>
      <c r="O2143" s="82"/>
      <c r="P2143" s="82"/>
      <c r="Q2143" s="82"/>
      <c r="R2143" s="82"/>
      <c r="S2143" s="82"/>
      <c r="T2143" s="82"/>
      <c r="U2143" s="82"/>
      <c r="V2143" s="82" t="s">
        <v>163</v>
      </c>
      <c r="W2143" s="82"/>
      <c r="X2143" s="82"/>
      <c r="Y2143" s="82"/>
      <c r="Z2143" s="82"/>
      <c r="AA2143" s="82"/>
      <c r="AB2143" s="82"/>
      <c r="AC2143" s="82"/>
      <c r="AD2143" s="82"/>
      <c r="AE2143" s="82"/>
      <c r="AF2143" s="82"/>
      <c r="AG2143" s="82"/>
      <c r="AH2143" s="82"/>
      <c r="AI2143" s="82"/>
      <c r="AJ2143" s="82"/>
      <c r="AK2143" s="82"/>
      <c r="AL2143" s="82"/>
      <c r="AM2143" s="138"/>
      <c r="BH2143" s="1" t="s">
        <v>28</v>
      </c>
    </row>
    <row r="2144" spans="1:61" ht="9.75" hidden="1" customHeight="1">
      <c r="A2144" s="141"/>
      <c r="B2144" s="142"/>
      <c r="C2144" s="142"/>
      <c r="D2144" s="142"/>
      <c r="E2144" s="142"/>
      <c r="F2144" s="142"/>
      <c r="G2144" s="142"/>
      <c r="H2144" s="142"/>
      <c r="I2144" s="143"/>
      <c r="J2144" s="144" t="s">
        <v>37</v>
      </c>
      <c r="K2144" s="145"/>
      <c r="L2144" s="145"/>
      <c r="M2144" s="145"/>
      <c r="N2144" s="145"/>
      <c r="O2144" s="145"/>
      <c r="P2144" s="145"/>
      <c r="Q2144" s="145"/>
      <c r="R2144" s="145"/>
      <c r="S2144" s="145"/>
      <c r="T2144" s="82" t="s">
        <v>38</v>
      </c>
      <c r="U2144" s="82"/>
      <c r="V2144" s="82" t="s">
        <v>253</v>
      </c>
      <c r="W2144" s="82"/>
      <c r="X2144" s="82"/>
      <c r="Y2144" s="82"/>
      <c r="Z2144" s="82"/>
      <c r="AA2144" s="82"/>
      <c r="AB2144" s="82"/>
      <c r="AC2144" s="82"/>
      <c r="AD2144" s="82"/>
      <c r="AE2144" s="82"/>
      <c r="AF2144" s="82"/>
      <c r="AG2144" s="82"/>
      <c r="AH2144" s="82"/>
      <c r="AI2144" s="82"/>
      <c r="AJ2144" s="82"/>
      <c r="AK2144" s="82"/>
      <c r="AL2144" s="82"/>
      <c r="AM2144" s="138"/>
      <c r="BH2144" s="1" t="s">
        <v>28</v>
      </c>
    </row>
    <row r="2145" spans="1:61" ht="9.75" hidden="1" customHeight="1">
      <c r="A2145" s="141"/>
      <c r="B2145" s="142"/>
      <c r="C2145" s="142"/>
      <c r="D2145" s="142"/>
      <c r="E2145" s="142"/>
      <c r="F2145" s="142"/>
      <c r="G2145" s="142"/>
      <c r="H2145" s="142"/>
      <c r="I2145" s="143"/>
      <c r="J2145" s="144"/>
      <c r="K2145" s="145"/>
      <c r="L2145" s="145"/>
      <c r="M2145" s="145"/>
      <c r="N2145" s="145"/>
      <c r="O2145" s="145"/>
      <c r="P2145" s="145"/>
      <c r="Q2145" s="145"/>
      <c r="R2145" s="145"/>
      <c r="S2145" s="145"/>
      <c r="T2145" s="82"/>
      <c r="U2145" s="82"/>
      <c r="V2145" s="82" t="s">
        <v>327</v>
      </c>
      <c r="W2145" s="82"/>
      <c r="X2145" s="82"/>
      <c r="Y2145" s="82"/>
      <c r="Z2145" s="82"/>
      <c r="AA2145" s="82"/>
      <c r="AB2145" s="82"/>
      <c r="AC2145" s="82"/>
      <c r="AD2145" s="82"/>
      <c r="AE2145" s="82"/>
      <c r="AF2145" s="82"/>
      <c r="AG2145" s="82"/>
      <c r="AH2145" s="82"/>
      <c r="AI2145" s="82"/>
      <c r="AJ2145" s="82"/>
      <c r="AK2145" s="82"/>
      <c r="AL2145" s="82"/>
      <c r="AM2145" s="138"/>
      <c r="BH2145" s="1" t="s">
        <v>28</v>
      </c>
    </row>
    <row r="2146" spans="1:61" ht="9.75" hidden="1" customHeight="1">
      <c r="A2146" s="141"/>
      <c r="B2146" s="142"/>
      <c r="C2146" s="142"/>
      <c r="D2146" s="142"/>
      <c r="E2146" s="142"/>
      <c r="F2146" s="142"/>
      <c r="G2146" s="142"/>
      <c r="H2146" s="142"/>
      <c r="I2146" s="143"/>
      <c r="J2146" s="189"/>
      <c r="K2146" s="82"/>
      <c r="L2146" s="82"/>
      <c r="M2146" s="82"/>
      <c r="N2146" s="82"/>
      <c r="O2146" s="82"/>
      <c r="P2146" s="82"/>
      <c r="Q2146" s="82"/>
      <c r="R2146" s="82"/>
      <c r="S2146" s="82"/>
      <c r="T2146" s="82"/>
      <c r="U2146" s="82"/>
      <c r="V2146" s="82" t="s">
        <v>166</v>
      </c>
      <c r="W2146" s="82"/>
      <c r="X2146" s="82"/>
      <c r="Y2146" s="82"/>
      <c r="Z2146" s="82"/>
      <c r="AA2146" s="82"/>
      <c r="AB2146" s="82"/>
      <c r="AC2146" s="82"/>
      <c r="AD2146" s="82"/>
      <c r="AE2146" s="82"/>
      <c r="AF2146" s="82"/>
      <c r="AG2146" s="82"/>
      <c r="AH2146" s="82"/>
      <c r="AI2146" s="82"/>
      <c r="AJ2146" s="82"/>
      <c r="AK2146" s="82"/>
      <c r="AL2146" s="82"/>
      <c r="AM2146" s="138"/>
      <c r="BH2146" s="1" t="s">
        <v>28</v>
      </c>
    </row>
    <row r="2147" spans="1:61" ht="9.75" hidden="1" customHeight="1">
      <c r="A2147" s="141"/>
      <c r="B2147" s="142"/>
      <c r="C2147" s="142"/>
      <c r="D2147" s="142"/>
      <c r="E2147" s="142"/>
      <c r="F2147" s="142"/>
      <c r="G2147" s="142"/>
      <c r="H2147" s="142"/>
      <c r="I2147" s="143"/>
      <c r="J2147" s="157"/>
      <c r="K2147" s="98"/>
      <c r="L2147" s="98"/>
      <c r="M2147" s="98"/>
      <c r="N2147" s="98"/>
      <c r="O2147" s="98"/>
      <c r="P2147" s="98"/>
      <c r="Q2147" s="98"/>
      <c r="R2147" s="98"/>
      <c r="S2147" s="98"/>
      <c r="T2147" s="98"/>
      <c r="U2147" s="98"/>
      <c r="V2147" s="98" t="s">
        <v>256</v>
      </c>
      <c r="W2147" s="98"/>
      <c r="X2147" s="98"/>
      <c r="Y2147" s="98"/>
      <c r="Z2147" s="98"/>
      <c r="AA2147" s="98"/>
      <c r="AB2147" s="98"/>
      <c r="AC2147" s="98"/>
      <c r="AD2147" s="98"/>
      <c r="AE2147" s="98"/>
      <c r="AF2147" s="98"/>
      <c r="AG2147" s="98"/>
      <c r="AH2147" s="98"/>
      <c r="AI2147" s="98"/>
      <c r="AJ2147" s="98"/>
      <c r="AK2147" s="98"/>
      <c r="AL2147" s="98"/>
      <c r="AM2147" s="156"/>
      <c r="BH2147" s="1" t="s">
        <v>28</v>
      </c>
    </row>
    <row r="2148" spans="1:61" ht="9.75" hidden="1" customHeight="1">
      <c r="A2148" s="120" t="s">
        <v>381</v>
      </c>
      <c r="B2148" s="121"/>
      <c r="C2148" s="121"/>
      <c r="D2148" s="121"/>
      <c r="E2148" s="121"/>
      <c r="F2148" s="121"/>
      <c r="G2148" s="121"/>
      <c r="H2148" s="121"/>
      <c r="I2148" s="122"/>
      <c r="J2148" s="136"/>
      <c r="K2148" s="126"/>
      <c r="L2148" s="126"/>
      <c r="M2148" s="126"/>
      <c r="N2148" s="126"/>
      <c r="O2148" s="126"/>
      <c r="P2148" s="126"/>
      <c r="Q2148" s="126"/>
      <c r="R2148" s="126"/>
      <c r="S2148" s="126"/>
      <c r="T2148" s="126"/>
      <c r="U2148" s="126"/>
      <c r="V2148" s="126"/>
      <c r="W2148" s="126"/>
      <c r="X2148" s="126"/>
      <c r="Y2148" s="126"/>
      <c r="Z2148" s="126"/>
      <c r="AA2148" s="126"/>
      <c r="AB2148" s="126"/>
      <c r="AC2148" s="126"/>
      <c r="AD2148" s="126"/>
      <c r="AE2148" s="126"/>
      <c r="AF2148" s="126"/>
      <c r="AG2148" s="126"/>
      <c r="AH2148" s="126"/>
      <c r="AI2148" s="126"/>
      <c r="AJ2148" s="126"/>
      <c r="AK2148" s="126"/>
      <c r="AL2148" s="126"/>
      <c r="AM2148" s="127"/>
      <c r="BG2148" s="1" t="s">
        <v>418</v>
      </c>
      <c r="BH2148" s="1">
        <v>108</v>
      </c>
      <c r="BI2148" s="1" t="str">
        <f>"ITEM"&amp;BH2148&amp; BG2148 &amp;"="&amp; IF(TRIM($J2148)="","",$J2148)</f>
        <v>ITEM108#KBN4_17=</v>
      </c>
    </row>
    <row r="2149" spans="1:61" ht="9.75" hidden="1" customHeight="1">
      <c r="A2149" s="141"/>
      <c r="B2149" s="142"/>
      <c r="C2149" s="142"/>
      <c r="D2149" s="142"/>
      <c r="E2149" s="142"/>
      <c r="F2149" s="142"/>
      <c r="G2149" s="142"/>
      <c r="H2149" s="142"/>
      <c r="I2149" s="143"/>
      <c r="J2149" s="150"/>
      <c r="K2149" s="151"/>
      <c r="L2149" s="151"/>
      <c r="M2149" s="151"/>
      <c r="N2149" s="151"/>
      <c r="O2149" s="151"/>
      <c r="P2149" s="151"/>
      <c r="Q2149" s="151"/>
      <c r="R2149" s="151"/>
      <c r="S2149" s="151"/>
      <c r="T2149" s="151"/>
      <c r="U2149" s="151"/>
      <c r="V2149" s="151"/>
      <c r="W2149" s="151"/>
      <c r="X2149" s="151"/>
      <c r="Y2149" s="151"/>
      <c r="Z2149" s="151"/>
      <c r="AA2149" s="151"/>
      <c r="AB2149" s="151"/>
      <c r="AC2149" s="151"/>
      <c r="AD2149" s="151"/>
      <c r="AE2149" s="151"/>
      <c r="AF2149" s="151"/>
      <c r="AG2149" s="151"/>
      <c r="AH2149" s="151"/>
      <c r="AI2149" s="151"/>
      <c r="AJ2149" s="151"/>
      <c r="AK2149" s="151"/>
      <c r="AL2149" s="151"/>
      <c r="AM2149" s="152"/>
    </row>
    <row r="2150" spans="1:61" ht="9.75" hidden="1" customHeight="1">
      <c r="A2150" s="123"/>
      <c r="B2150" s="124"/>
      <c r="C2150" s="124"/>
      <c r="D2150" s="124"/>
      <c r="E2150" s="124"/>
      <c r="F2150" s="124"/>
      <c r="G2150" s="124"/>
      <c r="H2150" s="124"/>
      <c r="I2150" s="125"/>
      <c r="J2150" s="150"/>
      <c r="K2150" s="151"/>
      <c r="L2150" s="151"/>
      <c r="M2150" s="151"/>
      <c r="N2150" s="151"/>
      <c r="O2150" s="151"/>
      <c r="P2150" s="151"/>
      <c r="Q2150" s="151"/>
      <c r="R2150" s="151"/>
      <c r="S2150" s="151"/>
      <c r="T2150" s="151"/>
      <c r="U2150" s="151"/>
      <c r="V2150" s="151"/>
      <c r="W2150" s="151"/>
      <c r="X2150" s="151"/>
      <c r="Y2150" s="151"/>
      <c r="Z2150" s="151"/>
      <c r="AA2150" s="151"/>
      <c r="AB2150" s="151"/>
      <c r="AC2150" s="151"/>
      <c r="AD2150" s="151"/>
      <c r="AE2150" s="151"/>
      <c r="AF2150" s="151"/>
      <c r="AG2150" s="151"/>
      <c r="AH2150" s="151"/>
      <c r="AI2150" s="151"/>
      <c r="AJ2150" s="151"/>
      <c r="AK2150" s="151"/>
      <c r="AL2150" s="151"/>
      <c r="AM2150" s="152"/>
    </row>
    <row r="2151" spans="1:61" ht="9.75" hidden="1" customHeight="1">
      <c r="A2151" s="120" t="s">
        <v>382</v>
      </c>
      <c r="B2151" s="121"/>
      <c r="C2151" s="121"/>
      <c r="D2151" s="121"/>
      <c r="E2151" s="121"/>
      <c r="F2151" s="121"/>
      <c r="G2151" s="121"/>
      <c r="H2151" s="121"/>
      <c r="I2151" s="121"/>
      <c r="J2151" s="216" t="s">
        <v>37</v>
      </c>
      <c r="K2151" s="217"/>
      <c r="L2151" s="154" t="s">
        <v>54</v>
      </c>
      <c r="M2151" s="154"/>
      <c r="N2151" s="154"/>
      <c r="O2151" s="154"/>
      <c r="P2151" s="154"/>
      <c r="Q2151" s="154"/>
      <c r="R2151" s="154"/>
      <c r="S2151" s="154"/>
      <c r="T2151" s="154"/>
      <c r="U2151" s="154"/>
      <c r="V2151" s="154"/>
      <c r="W2151" s="154"/>
      <c r="X2151" s="221" t="s">
        <v>37</v>
      </c>
      <c r="Y2151" s="217"/>
      <c r="Z2151" s="154" t="s">
        <v>330</v>
      </c>
      <c r="AA2151" s="154"/>
      <c r="AB2151" s="154"/>
      <c r="AC2151" s="154"/>
      <c r="AD2151" s="154"/>
      <c r="AE2151" s="154"/>
      <c r="AF2151" s="154"/>
      <c r="AG2151" s="154"/>
      <c r="AH2151" s="154"/>
      <c r="AI2151" s="154"/>
      <c r="AJ2151" s="154"/>
      <c r="AK2151" s="154"/>
      <c r="AL2151" s="154"/>
      <c r="AM2151" s="155"/>
      <c r="BF2151" s="1" t="b">
        <f>IF($K2151="○",TRUE,IF($K2151="",FALSE,"INPUT_ERROR"))</f>
        <v>0</v>
      </c>
      <c r="BG2151" s="1" t="s">
        <v>418</v>
      </c>
      <c r="BH2151" s="1">
        <v>109</v>
      </c>
      <c r="BI2151" s="1" t="str">
        <f t="shared" ref="BI2151:BI2157" si="58">"ITEM"&amp; BH2151&amp; BG2151 &amp;"="&amp; $BF2151</f>
        <v>ITEM109#KBN4_17=FALSE</v>
      </c>
    </row>
    <row r="2152" spans="1:61" ht="9.75" hidden="1" customHeight="1">
      <c r="A2152" s="141"/>
      <c r="B2152" s="142"/>
      <c r="C2152" s="142"/>
      <c r="D2152" s="142"/>
      <c r="E2152" s="142"/>
      <c r="F2152" s="142"/>
      <c r="G2152" s="142"/>
      <c r="H2152" s="142"/>
      <c r="I2152" s="142"/>
      <c r="J2152" s="144"/>
      <c r="K2152" s="159"/>
      <c r="L2152" s="82"/>
      <c r="M2152" s="82"/>
      <c r="N2152" s="82"/>
      <c r="O2152" s="82"/>
      <c r="P2152" s="82"/>
      <c r="Q2152" s="82"/>
      <c r="R2152" s="82"/>
      <c r="S2152" s="82"/>
      <c r="T2152" s="82"/>
      <c r="U2152" s="82"/>
      <c r="V2152" s="82"/>
      <c r="W2152" s="82"/>
      <c r="X2152" s="160"/>
      <c r="Y2152" s="159"/>
      <c r="Z2152" s="82"/>
      <c r="AA2152" s="82"/>
      <c r="AB2152" s="82"/>
      <c r="AC2152" s="82"/>
      <c r="AD2152" s="82"/>
      <c r="AE2152" s="82"/>
      <c r="AF2152" s="82"/>
      <c r="AG2152" s="82"/>
      <c r="AH2152" s="82"/>
      <c r="AI2152" s="82"/>
      <c r="AJ2152" s="82"/>
      <c r="AK2152" s="82"/>
      <c r="AL2152" s="82"/>
      <c r="AM2152" s="138"/>
      <c r="BF2152" s="1" t="b">
        <f>IF($Y2151="○",TRUE,IF($Y2151="",FALSE,"INPUT_ERROR"))</f>
        <v>0</v>
      </c>
      <c r="BG2152" s="1" t="s">
        <v>418</v>
      </c>
      <c r="BH2152" s="1">
        <v>110</v>
      </c>
      <c r="BI2152" s="1" t="str">
        <f t="shared" si="58"/>
        <v>ITEM110#KBN4_17=FALSE</v>
      </c>
    </row>
    <row r="2153" spans="1:61" ht="9.75" hidden="1" customHeight="1">
      <c r="A2153" s="141"/>
      <c r="B2153" s="142"/>
      <c r="C2153" s="142"/>
      <c r="D2153" s="142"/>
      <c r="E2153" s="142"/>
      <c r="F2153" s="142"/>
      <c r="G2153" s="142"/>
      <c r="H2153" s="142"/>
      <c r="I2153" s="142"/>
      <c r="J2153" s="144" t="s">
        <v>37</v>
      </c>
      <c r="K2153" s="159"/>
      <c r="L2153" s="82" t="s">
        <v>331</v>
      </c>
      <c r="M2153" s="82"/>
      <c r="N2153" s="82"/>
      <c r="O2153" s="82"/>
      <c r="P2153" s="82"/>
      <c r="Q2153" s="82"/>
      <c r="R2153" s="82"/>
      <c r="S2153" s="82"/>
      <c r="T2153" s="82"/>
      <c r="U2153" s="82"/>
      <c r="V2153" s="82"/>
      <c r="W2153" s="82"/>
      <c r="X2153" s="160" t="s">
        <v>37</v>
      </c>
      <c r="Y2153" s="159"/>
      <c r="Z2153" s="82" t="s">
        <v>264</v>
      </c>
      <c r="AA2153" s="82"/>
      <c r="AB2153" s="82"/>
      <c r="AC2153" s="82"/>
      <c r="AD2153" s="82"/>
      <c r="AE2153" s="82"/>
      <c r="AF2153" s="82"/>
      <c r="AG2153" s="82"/>
      <c r="AH2153" s="82"/>
      <c r="AI2153" s="82"/>
      <c r="AJ2153" s="82"/>
      <c r="AK2153" s="82"/>
      <c r="AL2153" s="82"/>
      <c r="AM2153" s="138"/>
      <c r="BF2153" s="1" t="b">
        <f>IF($K2153="○",TRUE,IF($K2153="",FALSE,"INPUT_ERROR"))</f>
        <v>0</v>
      </c>
      <c r="BG2153" s="1" t="s">
        <v>418</v>
      </c>
      <c r="BH2153" s="1">
        <v>111</v>
      </c>
      <c r="BI2153" s="1" t="str">
        <f t="shared" si="58"/>
        <v>ITEM111#KBN4_17=FALSE</v>
      </c>
    </row>
    <row r="2154" spans="1:61" ht="9.75" hidden="1" customHeight="1">
      <c r="A2154" s="141"/>
      <c r="B2154" s="142"/>
      <c r="C2154" s="142"/>
      <c r="D2154" s="142"/>
      <c r="E2154" s="142"/>
      <c r="F2154" s="142"/>
      <c r="G2154" s="142"/>
      <c r="H2154" s="142"/>
      <c r="I2154" s="142"/>
      <c r="J2154" s="144"/>
      <c r="K2154" s="159"/>
      <c r="L2154" s="82"/>
      <c r="M2154" s="82"/>
      <c r="N2154" s="82"/>
      <c r="O2154" s="82"/>
      <c r="P2154" s="82"/>
      <c r="Q2154" s="82"/>
      <c r="R2154" s="82"/>
      <c r="S2154" s="82"/>
      <c r="T2154" s="82"/>
      <c r="U2154" s="82"/>
      <c r="V2154" s="82"/>
      <c r="W2154" s="82"/>
      <c r="X2154" s="160"/>
      <c r="Y2154" s="159"/>
      <c r="Z2154" s="82"/>
      <c r="AA2154" s="82"/>
      <c r="AB2154" s="82"/>
      <c r="AC2154" s="82"/>
      <c r="AD2154" s="82"/>
      <c r="AE2154" s="82"/>
      <c r="AF2154" s="82"/>
      <c r="AG2154" s="82"/>
      <c r="AH2154" s="82"/>
      <c r="AI2154" s="82"/>
      <c r="AJ2154" s="82"/>
      <c r="AK2154" s="82"/>
      <c r="AL2154" s="82"/>
      <c r="AM2154" s="138"/>
      <c r="BF2154" s="1" t="b">
        <f>IF($Y2153="○",TRUE,IF($Y2153="",FALSE,"INPUT_ERROR"))</f>
        <v>0</v>
      </c>
      <c r="BG2154" s="1" t="s">
        <v>418</v>
      </c>
      <c r="BH2154" s="1">
        <v>112</v>
      </c>
      <c r="BI2154" s="1" t="str">
        <f t="shared" si="58"/>
        <v>ITEM112#KBN4_17=FALSE</v>
      </c>
    </row>
    <row r="2155" spans="1:61" ht="9.75" hidden="1" customHeight="1">
      <c r="A2155" s="141"/>
      <c r="B2155" s="142"/>
      <c r="C2155" s="142"/>
      <c r="D2155" s="142"/>
      <c r="E2155" s="142"/>
      <c r="F2155" s="142"/>
      <c r="G2155" s="142"/>
      <c r="H2155" s="142"/>
      <c r="I2155" s="142"/>
      <c r="J2155" s="144" t="s">
        <v>37</v>
      </c>
      <c r="K2155" s="159"/>
      <c r="L2155" s="82" t="s">
        <v>214</v>
      </c>
      <c r="M2155" s="82"/>
      <c r="N2155" s="82"/>
      <c r="O2155" s="82"/>
      <c r="P2155" s="82"/>
      <c r="Q2155" s="82"/>
      <c r="R2155" s="82"/>
      <c r="S2155" s="82"/>
      <c r="T2155" s="82"/>
      <c r="U2155" s="82"/>
      <c r="V2155" s="82"/>
      <c r="W2155" s="82"/>
      <c r="X2155" s="160" t="s">
        <v>37</v>
      </c>
      <c r="Y2155" s="159"/>
      <c r="Z2155" s="82" t="s">
        <v>332</v>
      </c>
      <c r="AA2155" s="82"/>
      <c r="AB2155" s="82"/>
      <c r="AC2155" s="82"/>
      <c r="AD2155" s="82"/>
      <c r="AE2155" s="82"/>
      <c r="AF2155" s="82"/>
      <c r="AG2155" s="82"/>
      <c r="AH2155" s="82"/>
      <c r="AI2155" s="82"/>
      <c r="AJ2155" s="82"/>
      <c r="AK2155" s="82"/>
      <c r="AL2155" s="82"/>
      <c r="AM2155" s="138"/>
      <c r="BF2155" s="1" t="b">
        <f>IF($K2155="○",TRUE,IF($K2155="",FALSE,"INPUT_ERROR"))</f>
        <v>0</v>
      </c>
      <c r="BG2155" s="1" t="s">
        <v>418</v>
      </c>
      <c r="BH2155" s="1">
        <v>113</v>
      </c>
      <c r="BI2155" s="1" t="str">
        <f t="shared" si="58"/>
        <v>ITEM113#KBN4_17=FALSE</v>
      </c>
    </row>
    <row r="2156" spans="1:61" ht="9.75" hidden="1" customHeight="1">
      <c r="A2156" s="141"/>
      <c r="B2156" s="142"/>
      <c r="C2156" s="142"/>
      <c r="D2156" s="142"/>
      <c r="E2156" s="142"/>
      <c r="F2156" s="142"/>
      <c r="G2156" s="142"/>
      <c r="H2156" s="142"/>
      <c r="I2156" s="142"/>
      <c r="J2156" s="144"/>
      <c r="K2156" s="159"/>
      <c r="L2156" s="82"/>
      <c r="M2156" s="82"/>
      <c r="N2156" s="82"/>
      <c r="O2156" s="82"/>
      <c r="P2156" s="82"/>
      <c r="Q2156" s="82"/>
      <c r="R2156" s="82"/>
      <c r="S2156" s="82"/>
      <c r="T2156" s="82"/>
      <c r="U2156" s="82"/>
      <c r="V2156" s="82"/>
      <c r="W2156" s="82"/>
      <c r="X2156" s="160"/>
      <c r="Y2156" s="159"/>
      <c r="Z2156" s="82"/>
      <c r="AA2156" s="82"/>
      <c r="AB2156" s="82"/>
      <c r="AC2156" s="82"/>
      <c r="AD2156" s="82"/>
      <c r="AE2156" s="82"/>
      <c r="AF2156" s="82"/>
      <c r="AG2156" s="82"/>
      <c r="AH2156" s="82"/>
      <c r="AI2156" s="82"/>
      <c r="AJ2156" s="82"/>
      <c r="AK2156" s="82"/>
      <c r="AL2156" s="82"/>
      <c r="AM2156" s="138"/>
      <c r="BF2156" s="1" t="b">
        <f>IF($Y2155="○",TRUE,IF($Y2155="",FALSE,"INPUT_ERROR"))</f>
        <v>0</v>
      </c>
      <c r="BG2156" s="1" t="s">
        <v>418</v>
      </c>
      <c r="BH2156" s="1">
        <v>114</v>
      </c>
      <c r="BI2156" s="1" t="str">
        <f t="shared" si="58"/>
        <v>ITEM114#KBN4_17=FALSE</v>
      </c>
    </row>
    <row r="2157" spans="1:61" ht="9.75" hidden="1" customHeight="1">
      <c r="A2157" s="141"/>
      <c r="B2157" s="142"/>
      <c r="C2157" s="142"/>
      <c r="D2157" s="142"/>
      <c r="E2157" s="142"/>
      <c r="F2157" s="142"/>
      <c r="G2157" s="142"/>
      <c r="H2157" s="142"/>
      <c r="I2157" s="142"/>
      <c r="J2157" s="144" t="s">
        <v>37</v>
      </c>
      <c r="K2157" s="159"/>
      <c r="L2157" s="82" t="s">
        <v>59</v>
      </c>
      <c r="M2157" s="82"/>
      <c r="N2157" s="82"/>
      <c r="O2157" s="160" t="s">
        <v>60</v>
      </c>
      <c r="P2157" s="151"/>
      <c r="Q2157" s="151"/>
      <c r="R2157" s="151"/>
      <c r="S2157" s="151"/>
      <c r="T2157" s="151"/>
      <c r="U2157" s="151"/>
      <c r="V2157" s="151"/>
      <c r="W2157" s="151"/>
      <c r="X2157" s="151"/>
      <c r="Y2157" s="151"/>
      <c r="Z2157" s="151"/>
      <c r="AA2157" s="151"/>
      <c r="AB2157" s="151"/>
      <c r="AC2157" s="151"/>
      <c r="AD2157" s="151"/>
      <c r="AE2157" s="151"/>
      <c r="AF2157" s="151"/>
      <c r="AG2157" s="151"/>
      <c r="AH2157" s="151"/>
      <c r="AI2157" s="151"/>
      <c r="AJ2157" s="151"/>
      <c r="AK2157" s="151"/>
      <c r="AL2157" s="82" t="s">
        <v>198</v>
      </c>
      <c r="AM2157" s="138"/>
      <c r="BF2157" s="1" t="b">
        <f>IF($K2157="○",TRUE,IF($K2157="",FALSE,"INPUT_ERROR"))</f>
        <v>0</v>
      </c>
      <c r="BG2157" s="1" t="s">
        <v>418</v>
      </c>
      <c r="BH2157" s="1">
        <v>115</v>
      </c>
      <c r="BI2157" s="1" t="str">
        <f t="shared" si="58"/>
        <v>ITEM115#KBN4_17=FALSE</v>
      </c>
    </row>
    <row r="2158" spans="1:61" ht="9.75" hidden="1" customHeight="1">
      <c r="A2158" s="141"/>
      <c r="B2158" s="142"/>
      <c r="C2158" s="142"/>
      <c r="D2158" s="142"/>
      <c r="E2158" s="142"/>
      <c r="F2158" s="142"/>
      <c r="G2158" s="142"/>
      <c r="H2158" s="142"/>
      <c r="I2158" s="142"/>
      <c r="J2158" s="161"/>
      <c r="K2158" s="162"/>
      <c r="L2158" s="98"/>
      <c r="M2158" s="98"/>
      <c r="N2158" s="98"/>
      <c r="O2158" s="163"/>
      <c r="P2158" s="128"/>
      <c r="Q2158" s="128"/>
      <c r="R2158" s="128"/>
      <c r="S2158" s="128"/>
      <c r="T2158" s="128"/>
      <c r="U2158" s="128"/>
      <c r="V2158" s="128"/>
      <c r="W2158" s="128"/>
      <c r="X2158" s="128"/>
      <c r="Y2158" s="128"/>
      <c r="Z2158" s="128"/>
      <c r="AA2158" s="128"/>
      <c r="AB2158" s="128"/>
      <c r="AC2158" s="128"/>
      <c r="AD2158" s="128"/>
      <c r="AE2158" s="128"/>
      <c r="AF2158" s="128"/>
      <c r="AG2158" s="128"/>
      <c r="AH2158" s="128"/>
      <c r="AI2158" s="128"/>
      <c r="AJ2158" s="128"/>
      <c r="AK2158" s="128"/>
      <c r="AL2158" s="98"/>
      <c r="AM2158" s="156"/>
      <c r="BG2158" s="1" t="s">
        <v>418</v>
      </c>
      <c r="BH2158" s="1">
        <v>116</v>
      </c>
      <c r="BI2158" s="1" t="str">
        <f>"ITEM"&amp;BH2158&amp; BG2158 &amp;"="&amp;IF(TRIM($P2157)="","",$P2157)</f>
        <v>ITEM116#KBN4_17=</v>
      </c>
    </row>
    <row r="2159" spans="1:61" ht="9.75" hidden="1" customHeight="1">
      <c r="A2159" s="120" t="s">
        <v>333</v>
      </c>
      <c r="B2159" s="121"/>
      <c r="C2159" s="121"/>
      <c r="D2159" s="121"/>
      <c r="E2159" s="121"/>
      <c r="F2159" s="121"/>
      <c r="G2159" s="121"/>
      <c r="H2159" s="121"/>
      <c r="I2159" s="122"/>
      <c r="J2159" s="260"/>
      <c r="K2159" s="260"/>
      <c r="L2159" s="260"/>
      <c r="M2159" s="260"/>
      <c r="N2159" s="260"/>
      <c r="O2159" s="260"/>
      <c r="P2159" s="260"/>
      <c r="Q2159" s="260"/>
      <c r="R2159" s="260"/>
      <c r="S2159" s="260"/>
      <c r="T2159" s="260"/>
      <c r="U2159" s="260"/>
      <c r="V2159" s="260"/>
      <c r="W2159" s="260"/>
      <c r="X2159" s="260"/>
      <c r="Y2159" s="260"/>
      <c r="Z2159" s="260"/>
      <c r="AA2159" s="260"/>
      <c r="AB2159" s="260"/>
      <c r="AC2159" s="260"/>
      <c r="AD2159" s="260"/>
      <c r="AE2159" s="260"/>
      <c r="AF2159" s="260"/>
      <c r="AG2159" s="260"/>
      <c r="AH2159" s="260"/>
      <c r="AI2159" s="260"/>
      <c r="AJ2159" s="260"/>
      <c r="AK2159" s="260"/>
      <c r="AL2159" s="260"/>
      <c r="AM2159" s="260"/>
      <c r="BG2159" s="1" t="s">
        <v>418</v>
      </c>
      <c r="BH2159" s="1">
        <v>117</v>
      </c>
      <c r="BI2159" s="1" t="str">
        <f>"ITEM"&amp;BH2159&amp; BG2159 &amp;"="&amp; IF(TRIM($J2159)="","",$J2159)</f>
        <v>ITEM117#KBN4_17=</v>
      </c>
    </row>
    <row r="2160" spans="1:61" ht="9.75" hidden="1" customHeight="1">
      <c r="A2160" s="141"/>
      <c r="B2160" s="142"/>
      <c r="C2160" s="142"/>
      <c r="D2160" s="142"/>
      <c r="E2160" s="142"/>
      <c r="F2160" s="142"/>
      <c r="G2160" s="142"/>
      <c r="H2160" s="142"/>
      <c r="I2160" s="143"/>
      <c r="J2160" s="27"/>
      <c r="K2160" s="27"/>
      <c r="L2160" s="27"/>
      <c r="M2160" s="27"/>
      <c r="N2160" s="27"/>
      <c r="O2160" s="27"/>
      <c r="P2160" s="27"/>
      <c r="Q2160" s="27"/>
      <c r="R2160" s="27"/>
      <c r="S2160" s="27"/>
      <c r="T2160" s="27"/>
      <c r="U2160" s="27"/>
      <c r="V2160" s="27"/>
      <c r="W2160" s="27"/>
      <c r="X2160" s="27"/>
      <c r="Y2160" s="27"/>
      <c r="Z2160" s="27"/>
      <c r="AA2160" s="27"/>
      <c r="AB2160" s="27"/>
      <c r="AC2160" s="27"/>
      <c r="AD2160" s="27"/>
      <c r="AE2160" s="27"/>
      <c r="AF2160" s="27"/>
      <c r="AG2160" s="27"/>
      <c r="AH2160" s="27"/>
      <c r="AI2160" s="27"/>
      <c r="AJ2160" s="27"/>
      <c r="AK2160" s="27"/>
      <c r="AL2160" s="27"/>
      <c r="AM2160" s="27"/>
      <c r="BH2160" s="1" t="s">
        <v>28</v>
      </c>
    </row>
    <row r="2161" spans="1:61" ht="9.75" hidden="1" customHeight="1" thickBot="1">
      <c r="A2161" s="123"/>
      <c r="B2161" s="124"/>
      <c r="C2161" s="124"/>
      <c r="D2161" s="124"/>
      <c r="E2161" s="124"/>
      <c r="F2161" s="124"/>
      <c r="G2161" s="124"/>
      <c r="H2161" s="124"/>
      <c r="I2161" s="125"/>
      <c r="J2161" s="27"/>
      <c r="K2161" s="27"/>
      <c r="L2161" s="27"/>
      <c r="M2161" s="27"/>
      <c r="N2161" s="27"/>
      <c r="O2161" s="27"/>
      <c r="P2161" s="27"/>
      <c r="Q2161" s="27"/>
      <c r="R2161" s="27"/>
      <c r="S2161" s="27"/>
      <c r="T2161" s="27"/>
      <c r="U2161" s="27"/>
      <c r="V2161" s="27"/>
      <c r="W2161" s="27"/>
      <c r="X2161" s="27"/>
      <c r="Y2161" s="27"/>
      <c r="Z2161" s="27"/>
      <c r="AA2161" s="27"/>
      <c r="AB2161" s="27"/>
      <c r="AC2161" s="27"/>
      <c r="AD2161" s="27"/>
      <c r="AE2161" s="27"/>
      <c r="AF2161" s="27"/>
      <c r="AG2161" s="27"/>
      <c r="AH2161" s="27"/>
      <c r="AI2161" s="27"/>
      <c r="AJ2161" s="27"/>
      <c r="AK2161" s="27"/>
      <c r="AL2161" s="27"/>
      <c r="AM2161" s="27"/>
      <c r="BH2161" s="1" t="s">
        <v>28</v>
      </c>
    </row>
    <row r="2162" spans="1:61" ht="9.75" hidden="1" customHeight="1">
      <c r="A2162" s="164" t="s">
        <v>419</v>
      </c>
      <c r="B2162" s="165"/>
      <c r="C2162" s="165"/>
      <c r="D2162" s="165"/>
      <c r="E2162" s="165"/>
      <c r="F2162" s="165"/>
      <c r="G2162" s="165"/>
      <c r="H2162" s="165"/>
      <c r="I2162" s="166"/>
      <c r="J2162" s="268"/>
      <c r="K2162" s="269"/>
      <c r="L2162" s="269"/>
      <c r="M2162" s="269"/>
      <c r="N2162" s="269"/>
      <c r="O2162" s="269"/>
      <c r="P2162" s="269"/>
      <c r="Q2162" s="269"/>
      <c r="R2162" s="269"/>
      <c r="S2162" s="269"/>
      <c r="T2162" s="269"/>
      <c r="U2162" s="269"/>
      <c r="V2162" s="269"/>
      <c r="W2162" s="269"/>
      <c r="X2162" s="269"/>
      <c r="Y2162" s="269"/>
      <c r="Z2162" s="269"/>
      <c r="AA2162" s="269"/>
      <c r="AB2162" s="269"/>
      <c r="AC2162" s="269"/>
      <c r="AD2162" s="269"/>
      <c r="AE2162" s="269"/>
      <c r="AF2162" s="269"/>
      <c r="AG2162" s="269"/>
      <c r="AH2162" s="269"/>
      <c r="AI2162" s="269"/>
      <c r="AJ2162" s="269"/>
      <c r="AK2162" s="269"/>
      <c r="AL2162" s="269"/>
      <c r="AM2162" s="270"/>
      <c r="BG2162" s="1" t="s">
        <v>420</v>
      </c>
      <c r="BH2162" s="1">
        <v>103</v>
      </c>
      <c r="BI2162" s="1" t="str">
        <f>"ITEM"&amp;BH2162&amp; BG2162 &amp;"="&amp; IF(TRIM($J2162)="","",$J2162)</f>
        <v>ITEM103#KBN4_18=</v>
      </c>
    </row>
    <row r="2163" spans="1:61" ht="9.75" hidden="1" customHeight="1" thickBot="1">
      <c r="A2163" s="167"/>
      <c r="B2163" s="168"/>
      <c r="C2163" s="168"/>
      <c r="D2163" s="168"/>
      <c r="E2163" s="168"/>
      <c r="F2163" s="168"/>
      <c r="G2163" s="168"/>
      <c r="H2163" s="168"/>
      <c r="I2163" s="169"/>
      <c r="J2163" s="271"/>
      <c r="K2163" s="272"/>
      <c r="L2163" s="272"/>
      <c r="M2163" s="272"/>
      <c r="N2163" s="272"/>
      <c r="O2163" s="272"/>
      <c r="P2163" s="272"/>
      <c r="Q2163" s="272"/>
      <c r="R2163" s="272"/>
      <c r="S2163" s="272"/>
      <c r="T2163" s="272"/>
      <c r="U2163" s="272"/>
      <c r="V2163" s="272"/>
      <c r="W2163" s="272"/>
      <c r="X2163" s="272"/>
      <c r="Y2163" s="272"/>
      <c r="Z2163" s="272"/>
      <c r="AA2163" s="272"/>
      <c r="AB2163" s="272"/>
      <c r="AC2163" s="272"/>
      <c r="AD2163" s="272"/>
      <c r="AE2163" s="272"/>
      <c r="AF2163" s="272"/>
      <c r="AG2163" s="272"/>
      <c r="AH2163" s="272"/>
      <c r="AI2163" s="272"/>
      <c r="AJ2163" s="272"/>
      <c r="AK2163" s="272"/>
      <c r="AL2163" s="272"/>
      <c r="AM2163" s="273"/>
    </row>
    <row r="2164" spans="1:61" ht="9.75" hidden="1" customHeight="1">
      <c r="A2164" s="120" t="s">
        <v>323</v>
      </c>
      <c r="B2164" s="121"/>
      <c r="C2164" s="121"/>
      <c r="D2164" s="121"/>
      <c r="E2164" s="121"/>
      <c r="F2164" s="121"/>
      <c r="G2164" s="121"/>
      <c r="H2164" s="121"/>
      <c r="I2164" s="122"/>
      <c r="J2164" s="239"/>
      <c r="K2164" s="239"/>
      <c r="L2164" s="239"/>
      <c r="M2164" s="239"/>
      <c r="N2164" s="239"/>
      <c r="O2164" s="239"/>
      <c r="P2164" s="239"/>
      <c r="Q2164" s="239"/>
      <c r="R2164" s="239"/>
      <c r="S2164" s="239"/>
      <c r="T2164" s="239"/>
      <c r="U2164" s="239"/>
      <c r="V2164" s="239"/>
      <c r="W2164" s="239"/>
      <c r="X2164" s="239"/>
      <c r="Y2164" s="239"/>
      <c r="Z2164" s="239"/>
      <c r="AA2164" s="239"/>
      <c r="AB2164" s="239"/>
      <c r="AC2164" s="239"/>
      <c r="AD2164" s="239"/>
      <c r="AE2164" s="239"/>
      <c r="AF2164" s="239"/>
      <c r="AG2164" s="239"/>
      <c r="AH2164" s="239"/>
      <c r="AI2164" s="239"/>
      <c r="AJ2164" s="239"/>
      <c r="AK2164" s="239"/>
      <c r="AL2164" s="239"/>
      <c r="AM2164" s="239"/>
      <c r="BG2164" s="1" t="s">
        <v>420</v>
      </c>
      <c r="BH2164" s="1">
        <v>104</v>
      </c>
      <c r="BI2164" s="1" t="str">
        <f>"ITEM"&amp;BH2164&amp; BG2164 &amp;"="&amp; IF(TRIM($J2164)="","",$J2164)</f>
        <v>ITEM104#KBN4_18=</v>
      </c>
    </row>
    <row r="2165" spans="1:61" ht="9.75" hidden="1" customHeight="1">
      <c r="A2165" s="123"/>
      <c r="B2165" s="124"/>
      <c r="C2165" s="124"/>
      <c r="D2165" s="124"/>
      <c r="E2165" s="124"/>
      <c r="F2165" s="124"/>
      <c r="G2165" s="124"/>
      <c r="H2165" s="124"/>
      <c r="I2165" s="125"/>
      <c r="J2165" s="27"/>
      <c r="K2165" s="27"/>
      <c r="L2165" s="27"/>
      <c r="M2165" s="27"/>
      <c r="N2165" s="27"/>
      <c r="O2165" s="27"/>
      <c r="P2165" s="27"/>
      <c r="Q2165" s="27"/>
      <c r="R2165" s="27"/>
      <c r="S2165" s="27"/>
      <c r="T2165" s="27"/>
      <c r="U2165" s="27"/>
      <c r="V2165" s="27"/>
      <c r="W2165" s="27"/>
      <c r="X2165" s="27"/>
      <c r="Y2165" s="27"/>
      <c r="Z2165" s="27"/>
      <c r="AA2165" s="27"/>
      <c r="AB2165" s="27"/>
      <c r="AC2165" s="27"/>
      <c r="AD2165" s="27"/>
      <c r="AE2165" s="27"/>
      <c r="AF2165" s="27"/>
      <c r="AG2165" s="27"/>
      <c r="AH2165" s="27"/>
      <c r="AI2165" s="27"/>
      <c r="AJ2165" s="27"/>
      <c r="AK2165" s="27"/>
      <c r="AL2165" s="27"/>
      <c r="AM2165" s="27"/>
    </row>
    <row r="2166" spans="1:61" ht="9.75" hidden="1" customHeight="1">
      <c r="A2166" s="120" t="s">
        <v>378</v>
      </c>
      <c r="B2166" s="121"/>
      <c r="C2166" s="121"/>
      <c r="D2166" s="121"/>
      <c r="E2166" s="121"/>
      <c r="F2166" s="121"/>
      <c r="G2166" s="121"/>
      <c r="H2166" s="121"/>
      <c r="I2166" s="122"/>
      <c r="J2166" s="136"/>
      <c r="K2166" s="126"/>
      <c r="L2166" s="126"/>
      <c r="M2166" s="126"/>
      <c r="N2166" s="126"/>
      <c r="O2166" s="126"/>
      <c r="P2166" s="126"/>
      <c r="Q2166" s="126"/>
      <c r="R2166" s="126"/>
      <c r="S2166" s="126"/>
      <c r="T2166" s="126"/>
      <c r="U2166" s="126"/>
      <c r="V2166" s="126"/>
      <c r="W2166" s="126"/>
      <c r="X2166" s="126"/>
      <c r="Y2166" s="126"/>
      <c r="Z2166" s="126"/>
      <c r="AA2166" s="126"/>
      <c r="AB2166" s="126"/>
      <c r="AC2166" s="126"/>
      <c r="AD2166" s="126"/>
      <c r="AE2166" s="126"/>
      <c r="AF2166" s="126"/>
      <c r="AG2166" s="126"/>
      <c r="AH2166" s="126"/>
      <c r="AI2166" s="126"/>
      <c r="AJ2166" s="126"/>
      <c r="AK2166" s="126"/>
      <c r="AL2166" s="126"/>
      <c r="AM2166" s="127"/>
      <c r="BG2166" s="1" t="s">
        <v>420</v>
      </c>
      <c r="BH2166" s="1">
        <v>105</v>
      </c>
      <c r="BI2166" s="1" t="str">
        <f>"ITEM"&amp;BH2166&amp; BG2166 &amp;"="&amp; IF(TRIM($J2166)="","",$J2166)</f>
        <v>ITEM105#KBN4_18=</v>
      </c>
    </row>
    <row r="2167" spans="1:61" ht="9.75" hidden="1" customHeight="1">
      <c r="A2167" s="141"/>
      <c r="B2167" s="142"/>
      <c r="C2167" s="142"/>
      <c r="D2167" s="142"/>
      <c r="E2167" s="142"/>
      <c r="F2167" s="142"/>
      <c r="G2167" s="142"/>
      <c r="H2167" s="142"/>
      <c r="I2167" s="143"/>
      <c r="J2167" s="150"/>
      <c r="K2167" s="151"/>
      <c r="L2167" s="151"/>
      <c r="M2167" s="151"/>
      <c r="N2167" s="151"/>
      <c r="O2167" s="151"/>
      <c r="P2167" s="151"/>
      <c r="Q2167" s="151"/>
      <c r="R2167" s="151"/>
      <c r="S2167" s="151"/>
      <c r="T2167" s="151"/>
      <c r="U2167" s="151"/>
      <c r="V2167" s="151"/>
      <c r="W2167" s="151"/>
      <c r="X2167" s="151"/>
      <c r="Y2167" s="151"/>
      <c r="Z2167" s="151"/>
      <c r="AA2167" s="151"/>
      <c r="AB2167" s="151"/>
      <c r="AC2167" s="151"/>
      <c r="AD2167" s="151"/>
      <c r="AE2167" s="151"/>
      <c r="AF2167" s="151"/>
      <c r="AG2167" s="151"/>
      <c r="AH2167" s="151"/>
      <c r="AI2167" s="151"/>
      <c r="AJ2167" s="151"/>
      <c r="AK2167" s="151"/>
      <c r="AL2167" s="151"/>
      <c r="AM2167" s="152"/>
      <c r="BH2167" s="1" t="s">
        <v>28</v>
      </c>
    </row>
    <row r="2168" spans="1:61" ht="9.75" hidden="1" customHeight="1">
      <c r="A2168" s="123"/>
      <c r="B2168" s="124"/>
      <c r="C2168" s="124"/>
      <c r="D2168" s="124"/>
      <c r="E2168" s="124"/>
      <c r="F2168" s="124"/>
      <c r="G2168" s="124"/>
      <c r="H2168" s="124"/>
      <c r="I2168" s="125"/>
      <c r="J2168" s="137"/>
      <c r="K2168" s="128"/>
      <c r="L2168" s="128"/>
      <c r="M2168" s="128"/>
      <c r="N2168" s="128"/>
      <c r="O2168" s="128"/>
      <c r="P2168" s="128"/>
      <c r="Q2168" s="128"/>
      <c r="R2168" s="128"/>
      <c r="S2168" s="128"/>
      <c r="T2168" s="128"/>
      <c r="U2168" s="128"/>
      <c r="V2168" s="128"/>
      <c r="W2168" s="128"/>
      <c r="X2168" s="128"/>
      <c r="Y2168" s="128"/>
      <c r="Z2168" s="128"/>
      <c r="AA2168" s="128"/>
      <c r="AB2168" s="128"/>
      <c r="AC2168" s="128"/>
      <c r="AD2168" s="128"/>
      <c r="AE2168" s="128"/>
      <c r="AF2168" s="128"/>
      <c r="AG2168" s="128"/>
      <c r="AH2168" s="128"/>
      <c r="AI2168" s="128"/>
      <c r="AJ2168" s="128"/>
      <c r="AK2168" s="128"/>
      <c r="AL2168" s="128"/>
      <c r="AM2168" s="129"/>
      <c r="BH2168" s="1" t="s">
        <v>28</v>
      </c>
    </row>
    <row r="2169" spans="1:61" ht="9.75" hidden="1" customHeight="1">
      <c r="A2169" s="120" t="s">
        <v>379</v>
      </c>
      <c r="B2169" s="121"/>
      <c r="C2169" s="121"/>
      <c r="D2169" s="121"/>
      <c r="E2169" s="121"/>
      <c r="F2169" s="121"/>
      <c r="G2169" s="121"/>
      <c r="H2169" s="121"/>
      <c r="I2169" s="122"/>
      <c r="J2169" s="27"/>
      <c r="K2169" s="27"/>
      <c r="L2169" s="27"/>
      <c r="M2169" s="27"/>
      <c r="N2169" s="27"/>
      <c r="O2169" s="27"/>
      <c r="P2169" s="27"/>
      <c r="Q2169" s="27"/>
      <c r="R2169" s="27"/>
      <c r="S2169" s="27"/>
      <c r="T2169" s="27"/>
      <c r="U2169" s="27"/>
      <c r="V2169" s="27"/>
      <c r="W2169" s="27"/>
      <c r="X2169" s="27"/>
      <c r="Y2169" s="27"/>
      <c r="Z2169" s="27"/>
      <c r="AA2169" s="27"/>
      <c r="AB2169" s="27"/>
      <c r="AC2169" s="27"/>
      <c r="AD2169" s="27"/>
      <c r="AE2169" s="27"/>
      <c r="AF2169" s="27"/>
      <c r="AG2169" s="27"/>
      <c r="AH2169" s="27"/>
      <c r="AI2169" s="27"/>
      <c r="AJ2169" s="27"/>
      <c r="AK2169" s="27"/>
      <c r="AL2169" s="27"/>
      <c r="AM2169" s="27"/>
      <c r="BG2169" s="1" t="s">
        <v>420</v>
      </c>
      <c r="BH2169" s="1">
        <v>106</v>
      </c>
      <c r="BI2169" s="1" t="str">
        <f>"ITEM"&amp;BH2169&amp; BG2169 &amp;"="&amp; IF(TRIM($J2169)="","",$J2169)</f>
        <v>ITEM106#KBN4_18=</v>
      </c>
    </row>
    <row r="2170" spans="1:61" ht="9.75" hidden="1" customHeight="1">
      <c r="A2170" s="123"/>
      <c r="B2170" s="124"/>
      <c r="C2170" s="124"/>
      <c r="D2170" s="124"/>
      <c r="E2170" s="124"/>
      <c r="F2170" s="124"/>
      <c r="G2170" s="124"/>
      <c r="H2170" s="124"/>
      <c r="I2170" s="125"/>
      <c r="J2170" s="27"/>
      <c r="K2170" s="27"/>
      <c r="L2170" s="27"/>
      <c r="M2170" s="27"/>
      <c r="N2170" s="27"/>
      <c r="O2170" s="27"/>
      <c r="P2170" s="27"/>
      <c r="Q2170" s="27"/>
      <c r="R2170" s="27"/>
      <c r="S2170" s="27"/>
      <c r="T2170" s="27"/>
      <c r="U2170" s="27"/>
      <c r="V2170" s="27"/>
      <c r="W2170" s="27"/>
      <c r="X2170" s="27"/>
      <c r="Y2170" s="27"/>
      <c r="Z2170" s="27"/>
      <c r="AA2170" s="27"/>
      <c r="AB2170" s="27"/>
      <c r="AC2170" s="27"/>
      <c r="AD2170" s="27"/>
      <c r="AE2170" s="27"/>
      <c r="AF2170" s="27"/>
      <c r="AG2170" s="27"/>
      <c r="AH2170" s="27"/>
      <c r="AI2170" s="27"/>
      <c r="AJ2170" s="27"/>
      <c r="AK2170" s="27"/>
      <c r="AL2170" s="27"/>
      <c r="AM2170" s="27"/>
    </row>
    <row r="2171" spans="1:61" ht="9.75" hidden="1" customHeight="1">
      <c r="A2171" s="120" t="s">
        <v>380</v>
      </c>
      <c r="B2171" s="121"/>
      <c r="C2171" s="121"/>
      <c r="D2171" s="121"/>
      <c r="E2171" s="121"/>
      <c r="F2171" s="121"/>
      <c r="G2171" s="121"/>
      <c r="H2171" s="121"/>
      <c r="I2171" s="122"/>
      <c r="J2171" s="158"/>
      <c r="K2171" s="154"/>
      <c r="L2171" s="154"/>
      <c r="M2171" s="154"/>
      <c r="N2171" s="154"/>
      <c r="O2171" s="154"/>
      <c r="P2171" s="154"/>
      <c r="Q2171" s="154"/>
      <c r="R2171" s="154"/>
      <c r="S2171" s="154"/>
      <c r="T2171" s="154"/>
      <c r="U2171" s="154"/>
      <c r="V2171" s="154" t="s">
        <v>36</v>
      </c>
      <c r="W2171" s="154"/>
      <c r="X2171" s="154"/>
      <c r="Y2171" s="154"/>
      <c r="Z2171" s="154"/>
      <c r="AA2171" s="154"/>
      <c r="AB2171" s="154"/>
      <c r="AC2171" s="154"/>
      <c r="AD2171" s="154"/>
      <c r="AE2171" s="154"/>
      <c r="AF2171" s="154"/>
      <c r="AG2171" s="154"/>
      <c r="AH2171" s="154"/>
      <c r="AI2171" s="154"/>
      <c r="AJ2171" s="154"/>
      <c r="AK2171" s="154"/>
      <c r="AL2171" s="154"/>
      <c r="AM2171" s="155"/>
      <c r="BE2171" s="1" t="str">
        <f ca="1">MID(CELL("address",$CB$2),2,2)</f>
        <v>CB</v>
      </c>
      <c r="BF2171" s="1" t="str">
        <f>IF(TRIM($K2173)="","",IF(ISERROR(MATCH($K2173,$CB$3:$CB$7,0)),"INPUT_ERROR",MATCH($K2173,$CB$3:$CB$7,0)))</f>
        <v/>
      </c>
      <c r="BG2171" s="1" t="s">
        <v>420</v>
      </c>
      <c r="BH2171" s="1">
        <v>107</v>
      </c>
      <c r="BI2171" s="1" t="str">
        <f>"ITEM"&amp; BH2171&amp; BG2171 &amp;"="&amp; $BF2171</f>
        <v>ITEM107#KBN4_18=</v>
      </c>
    </row>
    <row r="2172" spans="1:61" ht="9.75" hidden="1" customHeight="1">
      <c r="A2172" s="141"/>
      <c r="B2172" s="142"/>
      <c r="C2172" s="142"/>
      <c r="D2172" s="142"/>
      <c r="E2172" s="142"/>
      <c r="F2172" s="142"/>
      <c r="G2172" s="142"/>
      <c r="H2172" s="142"/>
      <c r="I2172" s="143"/>
      <c r="J2172" s="189"/>
      <c r="K2172" s="82"/>
      <c r="L2172" s="82"/>
      <c r="M2172" s="82"/>
      <c r="N2172" s="82"/>
      <c r="O2172" s="82"/>
      <c r="P2172" s="82"/>
      <c r="Q2172" s="82"/>
      <c r="R2172" s="82"/>
      <c r="S2172" s="82"/>
      <c r="T2172" s="82"/>
      <c r="U2172" s="82"/>
      <c r="V2172" s="82" t="s">
        <v>163</v>
      </c>
      <c r="W2172" s="82"/>
      <c r="X2172" s="82"/>
      <c r="Y2172" s="82"/>
      <c r="Z2172" s="82"/>
      <c r="AA2172" s="82"/>
      <c r="AB2172" s="82"/>
      <c r="AC2172" s="82"/>
      <c r="AD2172" s="82"/>
      <c r="AE2172" s="82"/>
      <c r="AF2172" s="82"/>
      <c r="AG2172" s="82"/>
      <c r="AH2172" s="82"/>
      <c r="AI2172" s="82"/>
      <c r="AJ2172" s="82"/>
      <c r="AK2172" s="82"/>
      <c r="AL2172" s="82"/>
      <c r="AM2172" s="138"/>
      <c r="BH2172" s="1" t="s">
        <v>28</v>
      </c>
    </row>
    <row r="2173" spans="1:61" ht="9.75" hidden="1" customHeight="1">
      <c r="A2173" s="141"/>
      <c r="B2173" s="142"/>
      <c r="C2173" s="142"/>
      <c r="D2173" s="142"/>
      <c r="E2173" s="142"/>
      <c r="F2173" s="142"/>
      <c r="G2173" s="142"/>
      <c r="H2173" s="142"/>
      <c r="I2173" s="143"/>
      <c r="J2173" s="144" t="s">
        <v>37</v>
      </c>
      <c r="K2173" s="145"/>
      <c r="L2173" s="145"/>
      <c r="M2173" s="145"/>
      <c r="N2173" s="145"/>
      <c r="O2173" s="145"/>
      <c r="P2173" s="145"/>
      <c r="Q2173" s="145"/>
      <c r="R2173" s="145"/>
      <c r="S2173" s="145"/>
      <c r="T2173" s="82" t="s">
        <v>38</v>
      </c>
      <c r="U2173" s="82"/>
      <c r="V2173" s="82" t="s">
        <v>253</v>
      </c>
      <c r="W2173" s="82"/>
      <c r="X2173" s="82"/>
      <c r="Y2173" s="82"/>
      <c r="Z2173" s="82"/>
      <c r="AA2173" s="82"/>
      <c r="AB2173" s="82"/>
      <c r="AC2173" s="82"/>
      <c r="AD2173" s="82"/>
      <c r="AE2173" s="82"/>
      <c r="AF2173" s="82"/>
      <c r="AG2173" s="82"/>
      <c r="AH2173" s="82"/>
      <c r="AI2173" s="82"/>
      <c r="AJ2173" s="82"/>
      <c r="AK2173" s="82"/>
      <c r="AL2173" s="82"/>
      <c r="AM2173" s="138"/>
      <c r="BH2173" s="1" t="s">
        <v>28</v>
      </c>
    </row>
    <row r="2174" spans="1:61" ht="9.75" hidden="1" customHeight="1">
      <c r="A2174" s="141"/>
      <c r="B2174" s="142"/>
      <c r="C2174" s="142"/>
      <c r="D2174" s="142"/>
      <c r="E2174" s="142"/>
      <c r="F2174" s="142"/>
      <c r="G2174" s="142"/>
      <c r="H2174" s="142"/>
      <c r="I2174" s="143"/>
      <c r="J2174" s="144"/>
      <c r="K2174" s="145"/>
      <c r="L2174" s="145"/>
      <c r="M2174" s="145"/>
      <c r="N2174" s="145"/>
      <c r="O2174" s="145"/>
      <c r="P2174" s="145"/>
      <c r="Q2174" s="145"/>
      <c r="R2174" s="145"/>
      <c r="S2174" s="145"/>
      <c r="T2174" s="82"/>
      <c r="U2174" s="82"/>
      <c r="V2174" s="82" t="s">
        <v>327</v>
      </c>
      <c r="W2174" s="82"/>
      <c r="X2174" s="82"/>
      <c r="Y2174" s="82"/>
      <c r="Z2174" s="82"/>
      <c r="AA2174" s="82"/>
      <c r="AB2174" s="82"/>
      <c r="AC2174" s="82"/>
      <c r="AD2174" s="82"/>
      <c r="AE2174" s="82"/>
      <c r="AF2174" s="82"/>
      <c r="AG2174" s="82"/>
      <c r="AH2174" s="82"/>
      <c r="AI2174" s="82"/>
      <c r="AJ2174" s="82"/>
      <c r="AK2174" s="82"/>
      <c r="AL2174" s="82"/>
      <c r="AM2174" s="138"/>
      <c r="BH2174" s="1" t="s">
        <v>28</v>
      </c>
    </row>
    <row r="2175" spans="1:61" ht="9.75" hidden="1" customHeight="1">
      <c r="A2175" s="141"/>
      <c r="B2175" s="142"/>
      <c r="C2175" s="142"/>
      <c r="D2175" s="142"/>
      <c r="E2175" s="142"/>
      <c r="F2175" s="142"/>
      <c r="G2175" s="142"/>
      <c r="H2175" s="142"/>
      <c r="I2175" s="143"/>
      <c r="J2175" s="189"/>
      <c r="K2175" s="82"/>
      <c r="L2175" s="82"/>
      <c r="M2175" s="82"/>
      <c r="N2175" s="82"/>
      <c r="O2175" s="82"/>
      <c r="P2175" s="82"/>
      <c r="Q2175" s="82"/>
      <c r="R2175" s="82"/>
      <c r="S2175" s="82"/>
      <c r="T2175" s="82"/>
      <c r="U2175" s="82"/>
      <c r="V2175" s="82" t="s">
        <v>166</v>
      </c>
      <c r="W2175" s="82"/>
      <c r="X2175" s="82"/>
      <c r="Y2175" s="82"/>
      <c r="Z2175" s="82"/>
      <c r="AA2175" s="82"/>
      <c r="AB2175" s="82"/>
      <c r="AC2175" s="82"/>
      <c r="AD2175" s="82"/>
      <c r="AE2175" s="82"/>
      <c r="AF2175" s="82"/>
      <c r="AG2175" s="82"/>
      <c r="AH2175" s="82"/>
      <c r="AI2175" s="82"/>
      <c r="AJ2175" s="82"/>
      <c r="AK2175" s="82"/>
      <c r="AL2175" s="82"/>
      <c r="AM2175" s="138"/>
      <c r="BH2175" s="1" t="s">
        <v>28</v>
      </c>
    </row>
    <row r="2176" spans="1:61" ht="9.75" hidden="1" customHeight="1">
      <c r="A2176" s="141"/>
      <c r="B2176" s="142"/>
      <c r="C2176" s="142"/>
      <c r="D2176" s="142"/>
      <c r="E2176" s="142"/>
      <c r="F2176" s="142"/>
      <c r="G2176" s="142"/>
      <c r="H2176" s="142"/>
      <c r="I2176" s="143"/>
      <c r="J2176" s="157"/>
      <c r="K2176" s="98"/>
      <c r="L2176" s="98"/>
      <c r="M2176" s="98"/>
      <c r="N2176" s="98"/>
      <c r="O2176" s="98"/>
      <c r="P2176" s="98"/>
      <c r="Q2176" s="98"/>
      <c r="R2176" s="98"/>
      <c r="S2176" s="98"/>
      <c r="T2176" s="98"/>
      <c r="U2176" s="98"/>
      <c r="V2176" s="98" t="s">
        <v>256</v>
      </c>
      <c r="W2176" s="98"/>
      <c r="X2176" s="98"/>
      <c r="Y2176" s="98"/>
      <c r="Z2176" s="98"/>
      <c r="AA2176" s="98"/>
      <c r="AB2176" s="98"/>
      <c r="AC2176" s="98"/>
      <c r="AD2176" s="98"/>
      <c r="AE2176" s="98"/>
      <c r="AF2176" s="98"/>
      <c r="AG2176" s="98"/>
      <c r="AH2176" s="98"/>
      <c r="AI2176" s="98"/>
      <c r="AJ2176" s="98"/>
      <c r="AK2176" s="98"/>
      <c r="AL2176" s="98"/>
      <c r="AM2176" s="156"/>
      <c r="BH2176" s="1" t="s">
        <v>28</v>
      </c>
    </row>
    <row r="2177" spans="1:61" ht="9.75" hidden="1" customHeight="1">
      <c r="A2177" s="120" t="s">
        <v>381</v>
      </c>
      <c r="B2177" s="121"/>
      <c r="C2177" s="121"/>
      <c r="D2177" s="121"/>
      <c r="E2177" s="121"/>
      <c r="F2177" s="121"/>
      <c r="G2177" s="121"/>
      <c r="H2177" s="121"/>
      <c r="I2177" s="122"/>
      <c r="J2177" s="136"/>
      <c r="K2177" s="126"/>
      <c r="L2177" s="126"/>
      <c r="M2177" s="126"/>
      <c r="N2177" s="126"/>
      <c r="O2177" s="126"/>
      <c r="P2177" s="126"/>
      <c r="Q2177" s="126"/>
      <c r="R2177" s="126"/>
      <c r="S2177" s="126"/>
      <c r="T2177" s="126"/>
      <c r="U2177" s="126"/>
      <c r="V2177" s="126"/>
      <c r="W2177" s="126"/>
      <c r="X2177" s="126"/>
      <c r="Y2177" s="126"/>
      <c r="Z2177" s="126"/>
      <c r="AA2177" s="126"/>
      <c r="AB2177" s="126"/>
      <c r="AC2177" s="126"/>
      <c r="AD2177" s="126"/>
      <c r="AE2177" s="126"/>
      <c r="AF2177" s="126"/>
      <c r="AG2177" s="126"/>
      <c r="AH2177" s="126"/>
      <c r="AI2177" s="126"/>
      <c r="AJ2177" s="126"/>
      <c r="AK2177" s="126"/>
      <c r="AL2177" s="126"/>
      <c r="AM2177" s="127"/>
      <c r="BG2177" s="1" t="s">
        <v>420</v>
      </c>
      <c r="BH2177" s="1">
        <v>108</v>
      </c>
      <c r="BI2177" s="1" t="str">
        <f>"ITEM"&amp;BH2177&amp; BG2177 &amp;"="&amp; IF(TRIM($J2177)="","",$J2177)</f>
        <v>ITEM108#KBN4_18=</v>
      </c>
    </row>
    <row r="2178" spans="1:61" ht="9.75" hidden="1" customHeight="1">
      <c r="A2178" s="141"/>
      <c r="B2178" s="142"/>
      <c r="C2178" s="142"/>
      <c r="D2178" s="142"/>
      <c r="E2178" s="142"/>
      <c r="F2178" s="142"/>
      <c r="G2178" s="142"/>
      <c r="H2178" s="142"/>
      <c r="I2178" s="143"/>
      <c r="J2178" s="150"/>
      <c r="K2178" s="151"/>
      <c r="L2178" s="151"/>
      <c r="M2178" s="151"/>
      <c r="N2178" s="151"/>
      <c r="O2178" s="151"/>
      <c r="P2178" s="151"/>
      <c r="Q2178" s="151"/>
      <c r="R2178" s="151"/>
      <c r="S2178" s="151"/>
      <c r="T2178" s="151"/>
      <c r="U2178" s="151"/>
      <c r="V2178" s="151"/>
      <c r="W2178" s="151"/>
      <c r="X2178" s="151"/>
      <c r="Y2178" s="151"/>
      <c r="Z2178" s="151"/>
      <c r="AA2178" s="151"/>
      <c r="AB2178" s="151"/>
      <c r="AC2178" s="151"/>
      <c r="AD2178" s="151"/>
      <c r="AE2178" s="151"/>
      <c r="AF2178" s="151"/>
      <c r="AG2178" s="151"/>
      <c r="AH2178" s="151"/>
      <c r="AI2178" s="151"/>
      <c r="AJ2178" s="151"/>
      <c r="AK2178" s="151"/>
      <c r="AL2178" s="151"/>
      <c r="AM2178" s="152"/>
    </row>
    <row r="2179" spans="1:61" ht="9.75" hidden="1" customHeight="1">
      <c r="A2179" s="123"/>
      <c r="B2179" s="124"/>
      <c r="C2179" s="124"/>
      <c r="D2179" s="124"/>
      <c r="E2179" s="124"/>
      <c r="F2179" s="124"/>
      <c r="G2179" s="124"/>
      <c r="H2179" s="124"/>
      <c r="I2179" s="125"/>
      <c r="J2179" s="150"/>
      <c r="K2179" s="151"/>
      <c r="L2179" s="151"/>
      <c r="M2179" s="151"/>
      <c r="N2179" s="151"/>
      <c r="O2179" s="151"/>
      <c r="P2179" s="151"/>
      <c r="Q2179" s="151"/>
      <c r="R2179" s="151"/>
      <c r="S2179" s="151"/>
      <c r="T2179" s="151"/>
      <c r="U2179" s="151"/>
      <c r="V2179" s="151"/>
      <c r="W2179" s="151"/>
      <c r="X2179" s="151"/>
      <c r="Y2179" s="151"/>
      <c r="Z2179" s="151"/>
      <c r="AA2179" s="151"/>
      <c r="AB2179" s="151"/>
      <c r="AC2179" s="151"/>
      <c r="AD2179" s="151"/>
      <c r="AE2179" s="151"/>
      <c r="AF2179" s="151"/>
      <c r="AG2179" s="151"/>
      <c r="AH2179" s="151"/>
      <c r="AI2179" s="151"/>
      <c r="AJ2179" s="151"/>
      <c r="AK2179" s="151"/>
      <c r="AL2179" s="151"/>
      <c r="AM2179" s="152"/>
    </row>
    <row r="2180" spans="1:61" ht="9.75" hidden="1" customHeight="1">
      <c r="A2180" s="120" t="s">
        <v>382</v>
      </c>
      <c r="B2180" s="121"/>
      <c r="C2180" s="121"/>
      <c r="D2180" s="121"/>
      <c r="E2180" s="121"/>
      <c r="F2180" s="121"/>
      <c r="G2180" s="121"/>
      <c r="H2180" s="121"/>
      <c r="I2180" s="121"/>
      <c r="J2180" s="216" t="s">
        <v>37</v>
      </c>
      <c r="K2180" s="217"/>
      <c r="L2180" s="154" t="s">
        <v>54</v>
      </c>
      <c r="M2180" s="154"/>
      <c r="N2180" s="154"/>
      <c r="O2180" s="154"/>
      <c r="P2180" s="154"/>
      <c r="Q2180" s="154"/>
      <c r="R2180" s="154"/>
      <c r="S2180" s="154"/>
      <c r="T2180" s="154"/>
      <c r="U2180" s="154"/>
      <c r="V2180" s="154"/>
      <c r="W2180" s="154"/>
      <c r="X2180" s="221" t="s">
        <v>37</v>
      </c>
      <c r="Y2180" s="217"/>
      <c r="Z2180" s="154" t="s">
        <v>330</v>
      </c>
      <c r="AA2180" s="154"/>
      <c r="AB2180" s="154"/>
      <c r="AC2180" s="154"/>
      <c r="AD2180" s="154"/>
      <c r="AE2180" s="154"/>
      <c r="AF2180" s="154"/>
      <c r="AG2180" s="154"/>
      <c r="AH2180" s="154"/>
      <c r="AI2180" s="154"/>
      <c r="AJ2180" s="154"/>
      <c r="AK2180" s="154"/>
      <c r="AL2180" s="154"/>
      <c r="AM2180" s="155"/>
      <c r="BF2180" s="1" t="b">
        <f>IF($K2180="○",TRUE,IF($K2180="",FALSE,"INPUT_ERROR"))</f>
        <v>0</v>
      </c>
      <c r="BG2180" s="1" t="s">
        <v>420</v>
      </c>
      <c r="BH2180" s="1">
        <v>109</v>
      </c>
      <c r="BI2180" s="1" t="str">
        <f t="shared" ref="BI2180:BI2186" si="59">"ITEM"&amp; BH2180&amp; BG2180 &amp;"="&amp; $BF2180</f>
        <v>ITEM109#KBN4_18=FALSE</v>
      </c>
    </row>
    <row r="2181" spans="1:61" ht="9.75" hidden="1" customHeight="1">
      <c r="A2181" s="141"/>
      <c r="B2181" s="142"/>
      <c r="C2181" s="142"/>
      <c r="D2181" s="142"/>
      <c r="E2181" s="142"/>
      <c r="F2181" s="142"/>
      <c r="G2181" s="142"/>
      <c r="H2181" s="142"/>
      <c r="I2181" s="142"/>
      <c r="J2181" s="144"/>
      <c r="K2181" s="159"/>
      <c r="L2181" s="82"/>
      <c r="M2181" s="82"/>
      <c r="N2181" s="82"/>
      <c r="O2181" s="82"/>
      <c r="P2181" s="82"/>
      <c r="Q2181" s="82"/>
      <c r="R2181" s="82"/>
      <c r="S2181" s="82"/>
      <c r="T2181" s="82"/>
      <c r="U2181" s="82"/>
      <c r="V2181" s="82"/>
      <c r="W2181" s="82"/>
      <c r="X2181" s="160"/>
      <c r="Y2181" s="159"/>
      <c r="Z2181" s="82"/>
      <c r="AA2181" s="82"/>
      <c r="AB2181" s="82"/>
      <c r="AC2181" s="82"/>
      <c r="AD2181" s="82"/>
      <c r="AE2181" s="82"/>
      <c r="AF2181" s="82"/>
      <c r="AG2181" s="82"/>
      <c r="AH2181" s="82"/>
      <c r="AI2181" s="82"/>
      <c r="AJ2181" s="82"/>
      <c r="AK2181" s="82"/>
      <c r="AL2181" s="82"/>
      <c r="AM2181" s="138"/>
      <c r="BF2181" s="1" t="b">
        <f>IF($Y2180="○",TRUE,IF($Y2180="",FALSE,"INPUT_ERROR"))</f>
        <v>0</v>
      </c>
      <c r="BG2181" s="1" t="s">
        <v>420</v>
      </c>
      <c r="BH2181" s="1">
        <v>110</v>
      </c>
      <c r="BI2181" s="1" t="str">
        <f t="shared" si="59"/>
        <v>ITEM110#KBN4_18=FALSE</v>
      </c>
    </row>
    <row r="2182" spans="1:61" ht="9.75" hidden="1" customHeight="1">
      <c r="A2182" s="141"/>
      <c r="B2182" s="142"/>
      <c r="C2182" s="142"/>
      <c r="D2182" s="142"/>
      <c r="E2182" s="142"/>
      <c r="F2182" s="142"/>
      <c r="G2182" s="142"/>
      <c r="H2182" s="142"/>
      <c r="I2182" s="142"/>
      <c r="J2182" s="144" t="s">
        <v>37</v>
      </c>
      <c r="K2182" s="159"/>
      <c r="L2182" s="82" t="s">
        <v>331</v>
      </c>
      <c r="M2182" s="82"/>
      <c r="N2182" s="82"/>
      <c r="O2182" s="82"/>
      <c r="P2182" s="82"/>
      <c r="Q2182" s="82"/>
      <c r="R2182" s="82"/>
      <c r="S2182" s="82"/>
      <c r="T2182" s="82"/>
      <c r="U2182" s="82"/>
      <c r="V2182" s="82"/>
      <c r="W2182" s="82"/>
      <c r="X2182" s="160" t="s">
        <v>37</v>
      </c>
      <c r="Y2182" s="159"/>
      <c r="Z2182" s="82" t="s">
        <v>264</v>
      </c>
      <c r="AA2182" s="82"/>
      <c r="AB2182" s="82"/>
      <c r="AC2182" s="82"/>
      <c r="AD2182" s="82"/>
      <c r="AE2182" s="82"/>
      <c r="AF2182" s="82"/>
      <c r="AG2182" s="82"/>
      <c r="AH2182" s="82"/>
      <c r="AI2182" s="82"/>
      <c r="AJ2182" s="82"/>
      <c r="AK2182" s="82"/>
      <c r="AL2182" s="82"/>
      <c r="AM2182" s="138"/>
      <c r="BF2182" s="1" t="b">
        <f>IF($K2182="○",TRUE,IF($K2182="",FALSE,"INPUT_ERROR"))</f>
        <v>0</v>
      </c>
      <c r="BG2182" s="1" t="s">
        <v>420</v>
      </c>
      <c r="BH2182" s="1">
        <v>111</v>
      </c>
      <c r="BI2182" s="1" t="str">
        <f t="shared" si="59"/>
        <v>ITEM111#KBN4_18=FALSE</v>
      </c>
    </row>
    <row r="2183" spans="1:61" ht="9.75" hidden="1" customHeight="1">
      <c r="A2183" s="141"/>
      <c r="B2183" s="142"/>
      <c r="C2183" s="142"/>
      <c r="D2183" s="142"/>
      <c r="E2183" s="142"/>
      <c r="F2183" s="142"/>
      <c r="G2183" s="142"/>
      <c r="H2183" s="142"/>
      <c r="I2183" s="142"/>
      <c r="J2183" s="144"/>
      <c r="K2183" s="159"/>
      <c r="L2183" s="82"/>
      <c r="M2183" s="82"/>
      <c r="N2183" s="82"/>
      <c r="O2183" s="82"/>
      <c r="P2183" s="82"/>
      <c r="Q2183" s="82"/>
      <c r="R2183" s="82"/>
      <c r="S2183" s="82"/>
      <c r="T2183" s="82"/>
      <c r="U2183" s="82"/>
      <c r="V2183" s="82"/>
      <c r="W2183" s="82"/>
      <c r="X2183" s="160"/>
      <c r="Y2183" s="159"/>
      <c r="Z2183" s="82"/>
      <c r="AA2183" s="82"/>
      <c r="AB2183" s="82"/>
      <c r="AC2183" s="82"/>
      <c r="AD2183" s="82"/>
      <c r="AE2183" s="82"/>
      <c r="AF2183" s="82"/>
      <c r="AG2183" s="82"/>
      <c r="AH2183" s="82"/>
      <c r="AI2183" s="82"/>
      <c r="AJ2183" s="82"/>
      <c r="AK2183" s="82"/>
      <c r="AL2183" s="82"/>
      <c r="AM2183" s="138"/>
      <c r="BF2183" s="1" t="b">
        <f>IF($Y2182="○",TRUE,IF($Y2182="",FALSE,"INPUT_ERROR"))</f>
        <v>0</v>
      </c>
      <c r="BG2183" s="1" t="s">
        <v>420</v>
      </c>
      <c r="BH2183" s="1">
        <v>112</v>
      </c>
      <c r="BI2183" s="1" t="str">
        <f t="shared" si="59"/>
        <v>ITEM112#KBN4_18=FALSE</v>
      </c>
    </row>
    <row r="2184" spans="1:61" ht="9.75" hidden="1" customHeight="1">
      <c r="A2184" s="141"/>
      <c r="B2184" s="142"/>
      <c r="C2184" s="142"/>
      <c r="D2184" s="142"/>
      <c r="E2184" s="142"/>
      <c r="F2184" s="142"/>
      <c r="G2184" s="142"/>
      <c r="H2184" s="142"/>
      <c r="I2184" s="142"/>
      <c r="J2184" s="144" t="s">
        <v>37</v>
      </c>
      <c r="K2184" s="159"/>
      <c r="L2184" s="82" t="s">
        <v>214</v>
      </c>
      <c r="M2184" s="82"/>
      <c r="N2184" s="82"/>
      <c r="O2184" s="82"/>
      <c r="P2184" s="82"/>
      <c r="Q2184" s="82"/>
      <c r="R2184" s="82"/>
      <c r="S2184" s="82"/>
      <c r="T2184" s="82"/>
      <c r="U2184" s="82"/>
      <c r="V2184" s="82"/>
      <c r="W2184" s="82"/>
      <c r="X2184" s="160" t="s">
        <v>37</v>
      </c>
      <c r="Y2184" s="159"/>
      <c r="Z2184" s="82" t="s">
        <v>332</v>
      </c>
      <c r="AA2184" s="82"/>
      <c r="AB2184" s="82"/>
      <c r="AC2184" s="82"/>
      <c r="AD2184" s="82"/>
      <c r="AE2184" s="82"/>
      <c r="AF2184" s="82"/>
      <c r="AG2184" s="82"/>
      <c r="AH2184" s="82"/>
      <c r="AI2184" s="82"/>
      <c r="AJ2184" s="82"/>
      <c r="AK2184" s="82"/>
      <c r="AL2184" s="82"/>
      <c r="AM2184" s="138"/>
      <c r="BF2184" s="1" t="b">
        <f>IF($K2184="○",TRUE,IF($K2184="",FALSE,"INPUT_ERROR"))</f>
        <v>0</v>
      </c>
      <c r="BG2184" s="1" t="s">
        <v>420</v>
      </c>
      <c r="BH2184" s="1">
        <v>113</v>
      </c>
      <c r="BI2184" s="1" t="str">
        <f t="shared" si="59"/>
        <v>ITEM113#KBN4_18=FALSE</v>
      </c>
    </row>
    <row r="2185" spans="1:61" ht="9.75" hidden="1" customHeight="1">
      <c r="A2185" s="141"/>
      <c r="B2185" s="142"/>
      <c r="C2185" s="142"/>
      <c r="D2185" s="142"/>
      <c r="E2185" s="142"/>
      <c r="F2185" s="142"/>
      <c r="G2185" s="142"/>
      <c r="H2185" s="142"/>
      <c r="I2185" s="142"/>
      <c r="J2185" s="144"/>
      <c r="K2185" s="159"/>
      <c r="L2185" s="82"/>
      <c r="M2185" s="82"/>
      <c r="N2185" s="82"/>
      <c r="O2185" s="82"/>
      <c r="P2185" s="82"/>
      <c r="Q2185" s="82"/>
      <c r="R2185" s="82"/>
      <c r="S2185" s="82"/>
      <c r="T2185" s="82"/>
      <c r="U2185" s="82"/>
      <c r="V2185" s="82"/>
      <c r="W2185" s="82"/>
      <c r="X2185" s="160"/>
      <c r="Y2185" s="159"/>
      <c r="Z2185" s="82"/>
      <c r="AA2185" s="82"/>
      <c r="AB2185" s="82"/>
      <c r="AC2185" s="82"/>
      <c r="AD2185" s="82"/>
      <c r="AE2185" s="82"/>
      <c r="AF2185" s="82"/>
      <c r="AG2185" s="82"/>
      <c r="AH2185" s="82"/>
      <c r="AI2185" s="82"/>
      <c r="AJ2185" s="82"/>
      <c r="AK2185" s="82"/>
      <c r="AL2185" s="82"/>
      <c r="AM2185" s="138"/>
      <c r="BF2185" s="1" t="b">
        <f>IF($Y2184="○",TRUE,IF($Y2184="",FALSE,"INPUT_ERROR"))</f>
        <v>0</v>
      </c>
      <c r="BG2185" s="1" t="s">
        <v>420</v>
      </c>
      <c r="BH2185" s="1">
        <v>114</v>
      </c>
      <c r="BI2185" s="1" t="str">
        <f t="shared" si="59"/>
        <v>ITEM114#KBN4_18=FALSE</v>
      </c>
    </row>
    <row r="2186" spans="1:61" ht="9.75" hidden="1" customHeight="1">
      <c r="A2186" s="141"/>
      <c r="B2186" s="142"/>
      <c r="C2186" s="142"/>
      <c r="D2186" s="142"/>
      <c r="E2186" s="142"/>
      <c r="F2186" s="142"/>
      <c r="G2186" s="142"/>
      <c r="H2186" s="142"/>
      <c r="I2186" s="142"/>
      <c r="J2186" s="144" t="s">
        <v>37</v>
      </c>
      <c r="K2186" s="159"/>
      <c r="L2186" s="82" t="s">
        <v>59</v>
      </c>
      <c r="M2186" s="82"/>
      <c r="N2186" s="82"/>
      <c r="O2186" s="160" t="s">
        <v>60</v>
      </c>
      <c r="P2186" s="151"/>
      <c r="Q2186" s="151"/>
      <c r="R2186" s="151"/>
      <c r="S2186" s="151"/>
      <c r="T2186" s="151"/>
      <c r="U2186" s="151"/>
      <c r="V2186" s="151"/>
      <c r="W2186" s="151"/>
      <c r="X2186" s="151"/>
      <c r="Y2186" s="151"/>
      <c r="Z2186" s="151"/>
      <c r="AA2186" s="151"/>
      <c r="AB2186" s="151"/>
      <c r="AC2186" s="151"/>
      <c r="AD2186" s="151"/>
      <c r="AE2186" s="151"/>
      <c r="AF2186" s="151"/>
      <c r="AG2186" s="151"/>
      <c r="AH2186" s="151"/>
      <c r="AI2186" s="151"/>
      <c r="AJ2186" s="151"/>
      <c r="AK2186" s="151"/>
      <c r="AL2186" s="82" t="s">
        <v>198</v>
      </c>
      <c r="AM2186" s="138"/>
      <c r="BF2186" s="1" t="b">
        <f>IF($K2186="○",TRUE,IF($K2186="",FALSE,"INPUT_ERROR"))</f>
        <v>0</v>
      </c>
      <c r="BG2186" s="1" t="s">
        <v>420</v>
      </c>
      <c r="BH2186" s="1">
        <v>115</v>
      </c>
      <c r="BI2186" s="1" t="str">
        <f t="shared" si="59"/>
        <v>ITEM115#KBN4_18=FALSE</v>
      </c>
    </row>
    <row r="2187" spans="1:61" ht="9.75" hidden="1" customHeight="1">
      <c r="A2187" s="141"/>
      <c r="B2187" s="142"/>
      <c r="C2187" s="142"/>
      <c r="D2187" s="142"/>
      <c r="E2187" s="142"/>
      <c r="F2187" s="142"/>
      <c r="G2187" s="142"/>
      <c r="H2187" s="142"/>
      <c r="I2187" s="142"/>
      <c r="J2187" s="161"/>
      <c r="K2187" s="162"/>
      <c r="L2187" s="98"/>
      <c r="M2187" s="98"/>
      <c r="N2187" s="98"/>
      <c r="O2187" s="163"/>
      <c r="P2187" s="128"/>
      <c r="Q2187" s="128"/>
      <c r="R2187" s="128"/>
      <c r="S2187" s="128"/>
      <c r="T2187" s="128"/>
      <c r="U2187" s="128"/>
      <c r="V2187" s="128"/>
      <c r="W2187" s="128"/>
      <c r="X2187" s="128"/>
      <c r="Y2187" s="128"/>
      <c r="Z2187" s="128"/>
      <c r="AA2187" s="128"/>
      <c r="AB2187" s="128"/>
      <c r="AC2187" s="128"/>
      <c r="AD2187" s="128"/>
      <c r="AE2187" s="128"/>
      <c r="AF2187" s="128"/>
      <c r="AG2187" s="128"/>
      <c r="AH2187" s="128"/>
      <c r="AI2187" s="128"/>
      <c r="AJ2187" s="128"/>
      <c r="AK2187" s="128"/>
      <c r="AL2187" s="98"/>
      <c r="AM2187" s="156"/>
      <c r="BG2187" s="1" t="s">
        <v>420</v>
      </c>
      <c r="BH2187" s="1">
        <v>116</v>
      </c>
      <c r="BI2187" s="1" t="str">
        <f>"ITEM"&amp;BH2187&amp; BG2187 &amp;"="&amp;IF(TRIM($P2186)="","",$P2186)</f>
        <v>ITEM116#KBN4_18=</v>
      </c>
    </row>
    <row r="2188" spans="1:61" ht="9.75" hidden="1" customHeight="1">
      <c r="A2188" s="120" t="s">
        <v>333</v>
      </c>
      <c r="B2188" s="121"/>
      <c r="C2188" s="121"/>
      <c r="D2188" s="121"/>
      <c r="E2188" s="121"/>
      <c r="F2188" s="121"/>
      <c r="G2188" s="121"/>
      <c r="H2188" s="121"/>
      <c r="I2188" s="122"/>
      <c r="J2188" s="260"/>
      <c r="K2188" s="260"/>
      <c r="L2188" s="260"/>
      <c r="M2188" s="260"/>
      <c r="N2188" s="260"/>
      <c r="O2188" s="260"/>
      <c r="P2188" s="260"/>
      <c r="Q2188" s="260"/>
      <c r="R2188" s="260"/>
      <c r="S2188" s="260"/>
      <c r="T2188" s="260"/>
      <c r="U2188" s="260"/>
      <c r="V2188" s="260"/>
      <c r="W2188" s="260"/>
      <c r="X2188" s="260"/>
      <c r="Y2188" s="260"/>
      <c r="Z2188" s="260"/>
      <c r="AA2188" s="260"/>
      <c r="AB2188" s="260"/>
      <c r="AC2188" s="260"/>
      <c r="AD2188" s="260"/>
      <c r="AE2188" s="260"/>
      <c r="AF2188" s="260"/>
      <c r="AG2188" s="260"/>
      <c r="AH2188" s="260"/>
      <c r="AI2188" s="260"/>
      <c r="AJ2188" s="260"/>
      <c r="AK2188" s="260"/>
      <c r="AL2188" s="260"/>
      <c r="AM2188" s="260"/>
      <c r="BG2188" s="1" t="s">
        <v>420</v>
      </c>
      <c r="BH2188" s="1">
        <v>117</v>
      </c>
      <c r="BI2188" s="1" t="str">
        <f>"ITEM"&amp;BH2188&amp; BG2188 &amp;"="&amp; IF(TRIM($J2188)="","",$J2188)</f>
        <v>ITEM117#KBN4_18=</v>
      </c>
    </row>
    <row r="2189" spans="1:61" ht="9.75" hidden="1" customHeight="1">
      <c r="A2189" s="141"/>
      <c r="B2189" s="142"/>
      <c r="C2189" s="142"/>
      <c r="D2189" s="142"/>
      <c r="E2189" s="142"/>
      <c r="F2189" s="142"/>
      <c r="G2189" s="142"/>
      <c r="H2189" s="142"/>
      <c r="I2189" s="143"/>
      <c r="J2189" s="27"/>
      <c r="K2189" s="27"/>
      <c r="L2189" s="27"/>
      <c r="M2189" s="27"/>
      <c r="N2189" s="27"/>
      <c r="O2189" s="27"/>
      <c r="P2189" s="27"/>
      <c r="Q2189" s="27"/>
      <c r="R2189" s="27"/>
      <c r="S2189" s="27"/>
      <c r="T2189" s="27"/>
      <c r="U2189" s="27"/>
      <c r="V2189" s="27"/>
      <c r="W2189" s="27"/>
      <c r="X2189" s="27"/>
      <c r="Y2189" s="27"/>
      <c r="Z2189" s="27"/>
      <c r="AA2189" s="27"/>
      <c r="AB2189" s="27"/>
      <c r="AC2189" s="27"/>
      <c r="AD2189" s="27"/>
      <c r="AE2189" s="27"/>
      <c r="AF2189" s="27"/>
      <c r="AG2189" s="27"/>
      <c r="AH2189" s="27"/>
      <c r="AI2189" s="27"/>
      <c r="AJ2189" s="27"/>
      <c r="AK2189" s="27"/>
      <c r="AL2189" s="27"/>
      <c r="AM2189" s="27"/>
      <c r="BH2189" s="1" t="s">
        <v>28</v>
      </c>
    </row>
    <row r="2190" spans="1:61" ht="9.75" hidden="1" customHeight="1" thickBot="1">
      <c r="A2190" s="123"/>
      <c r="B2190" s="124"/>
      <c r="C2190" s="124"/>
      <c r="D2190" s="124"/>
      <c r="E2190" s="124"/>
      <c r="F2190" s="124"/>
      <c r="G2190" s="124"/>
      <c r="H2190" s="124"/>
      <c r="I2190" s="125"/>
      <c r="J2190" s="27"/>
      <c r="K2190" s="27"/>
      <c r="L2190" s="27"/>
      <c r="M2190" s="27"/>
      <c r="N2190" s="27"/>
      <c r="O2190" s="27"/>
      <c r="P2190" s="27"/>
      <c r="Q2190" s="27"/>
      <c r="R2190" s="27"/>
      <c r="S2190" s="27"/>
      <c r="T2190" s="27"/>
      <c r="U2190" s="27"/>
      <c r="V2190" s="27"/>
      <c r="W2190" s="27"/>
      <c r="X2190" s="27"/>
      <c r="Y2190" s="27"/>
      <c r="Z2190" s="27"/>
      <c r="AA2190" s="27"/>
      <c r="AB2190" s="27"/>
      <c r="AC2190" s="27"/>
      <c r="AD2190" s="27"/>
      <c r="AE2190" s="27"/>
      <c r="AF2190" s="27"/>
      <c r="AG2190" s="27"/>
      <c r="AH2190" s="27"/>
      <c r="AI2190" s="27"/>
      <c r="AJ2190" s="27"/>
      <c r="AK2190" s="27"/>
      <c r="AL2190" s="27"/>
      <c r="AM2190" s="27"/>
      <c r="BH2190" s="1" t="s">
        <v>28</v>
      </c>
    </row>
    <row r="2191" spans="1:61" ht="9.75" hidden="1" customHeight="1">
      <c r="A2191" s="164" t="s">
        <v>421</v>
      </c>
      <c r="B2191" s="165"/>
      <c r="C2191" s="165"/>
      <c r="D2191" s="165"/>
      <c r="E2191" s="165"/>
      <c r="F2191" s="165"/>
      <c r="G2191" s="165"/>
      <c r="H2191" s="165"/>
      <c r="I2191" s="166"/>
      <c r="J2191" s="268"/>
      <c r="K2191" s="269"/>
      <c r="L2191" s="269"/>
      <c r="M2191" s="269"/>
      <c r="N2191" s="269"/>
      <c r="O2191" s="269"/>
      <c r="P2191" s="269"/>
      <c r="Q2191" s="269"/>
      <c r="R2191" s="269"/>
      <c r="S2191" s="269"/>
      <c r="T2191" s="269"/>
      <c r="U2191" s="269"/>
      <c r="V2191" s="269"/>
      <c r="W2191" s="269"/>
      <c r="X2191" s="269"/>
      <c r="Y2191" s="269"/>
      <c r="Z2191" s="269"/>
      <c r="AA2191" s="269"/>
      <c r="AB2191" s="269"/>
      <c r="AC2191" s="269"/>
      <c r="AD2191" s="269"/>
      <c r="AE2191" s="269"/>
      <c r="AF2191" s="269"/>
      <c r="AG2191" s="269"/>
      <c r="AH2191" s="269"/>
      <c r="AI2191" s="269"/>
      <c r="AJ2191" s="269"/>
      <c r="AK2191" s="269"/>
      <c r="AL2191" s="269"/>
      <c r="AM2191" s="270"/>
      <c r="BG2191" s="1" t="s">
        <v>422</v>
      </c>
      <c r="BH2191" s="1">
        <v>103</v>
      </c>
      <c r="BI2191" s="1" t="str">
        <f>"ITEM"&amp;BH2191&amp; BG2191 &amp;"="&amp; IF(TRIM($J2191)="","",$J2191)</f>
        <v>ITEM103#KBN4_19=</v>
      </c>
    </row>
    <row r="2192" spans="1:61" ht="9.75" hidden="1" customHeight="1" thickBot="1">
      <c r="A2192" s="167"/>
      <c r="B2192" s="168"/>
      <c r="C2192" s="168"/>
      <c r="D2192" s="168"/>
      <c r="E2192" s="168"/>
      <c r="F2192" s="168"/>
      <c r="G2192" s="168"/>
      <c r="H2192" s="168"/>
      <c r="I2192" s="169"/>
      <c r="J2192" s="271"/>
      <c r="K2192" s="272"/>
      <c r="L2192" s="272"/>
      <c r="M2192" s="272"/>
      <c r="N2192" s="272"/>
      <c r="O2192" s="272"/>
      <c r="P2192" s="272"/>
      <c r="Q2192" s="272"/>
      <c r="R2192" s="272"/>
      <c r="S2192" s="272"/>
      <c r="T2192" s="272"/>
      <c r="U2192" s="272"/>
      <c r="V2192" s="272"/>
      <c r="W2192" s="272"/>
      <c r="X2192" s="272"/>
      <c r="Y2192" s="272"/>
      <c r="Z2192" s="272"/>
      <c r="AA2192" s="272"/>
      <c r="AB2192" s="272"/>
      <c r="AC2192" s="272"/>
      <c r="AD2192" s="272"/>
      <c r="AE2192" s="272"/>
      <c r="AF2192" s="272"/>
      <c r="AG2192" s="272"/>
      <c r="AH2192" s="272"/>
      <c r="AI2192" s="272"/>
      <c r="AJ2192" s="272"/>
      <c r="AK2192" s="272"/>
      <c r="AL2192" s="272"/>
      <c r="AM2192" s="273"/>
    </row>
    <row r="2193" spans="1:61" ht="9.75" hidden="1" customHeight="1">
      <c r="A2193" s="120" t="s">
        <v>323</v>
      </c>
      <c r="B2193" s="121"/>
      <c r="C2193" s="121"/>
      <c r="D2193" s="121"/>
      <c r="E2193" s="121"/>
      <c r="F2193" s="121"/>
      <c r="G2193" s="121"/>
      <c r="H2193" s="121"/>
      <c r="I2193" s="122"/>
      <c r="J2193" s="239"/>
      <c r="K2193" s="239"/>
      <c r="L2193" s="239"/>
      <c r="M2193" s="239"/>
      <c r="N2193" s="239"/>
      <c r="O2193" s="239"/>
      <c r="P2193" s="239"/>
      <c r="Q2193" s="239"/>
      <c r="R2193" s="239"/>
      <c r="S2193" s="239"/>
      <c r="T2193" s="239"/>
      <c r="U2193" s="239"/>
      <c r="V2193" s="239"/>
      <c r="W2193" s="239"/>
      <c r="X2193" s="239"/>
      <c r="Y2193" s="239"/>
      <c r="Z2193" s="239"/>
      <c r="AA2193" s="239"/>
      <c r="AB2193" s="239"/>
      <c r="AC2193" s="239"/>
      <c r="AD2193" s="239"/>
      <c r="AE2193" s="239"/>
      <c r="AF2193" s="239"/>
      <c r="AG2193" s="239"/>
      <c r="AH2193" s="239"/>
      <c r="AI2193" s="239"/>
      <c r="AJ2193" s="239"/>
      <c r="AK2193" s="239"/>
      <c r="AL2193" s="239"/>
      <c r="AM2193" s="239"/>
      <c r="BG2193" s="1" t="s">
        <v>422</v>
      </c>
      <c r="BH2193" s="1">
        <v>104</v>
      </c>
      <c r="BI2193" s="1" t="str">
        <f>"ITEM"&amp;BH2193&amp; BG2193 &amp;"="&amp; IF(TRIM($J2193)="","",$J2193)</f>
        <v>ITEM104#KBN4_19=</v>
      </c>
    </row>
    <row r="2194" spans="1:61" ht="9.75" hidden="1" customHeight="1">
      <c r="A2194" s="123"/>
      <c r="B2194" s="124"/>
      <c r="C2194" s="124"/>
      <c r="D2194" s="124"/>
      <c r="E2194" s="124"/>
      <c r="F2194" s="124"/>
      <c r="G2194" s="124"/>
      <c r="H2194" s="124"/>
      <c r="I2194" s="125"/>
      <c r="J2194" s="27"/>
      <c r="K2194" s="27"/>
      <c r="L2194" s="27"/>
      <c r="M2194" s="27"/>
      <c r="N2194" s="27"/>
      <c r="O2194" s="27"/>
      <c r="P2194" s="27"/>
      <c r="Q2194" s="27"/>
      <c r="R2194" s="27"/>
      <c r="S2194" s="27"/>
      <c r="T2194" s="27"/>
      <c r="U2194" s="27"/>
      <c r="V2194" s="27"/>
      <c r="W2194" s="27"/>
      <c r="X2194" s="27"/>
      <c r="Y2194" s="27"/>
      <c r="Z2194" s="27"/>
      <c r="AA2194" s="27"/>
      <c r="AB2194" s="27"/>
      <c r="AC2194" s="27"/>
      <c r="AD2194" s="27"/>
      <c r="AE2194" s="27"/>
      <c r="AF2194" s="27"/>
      <c r="AG2194" s="27"/>
      <c r="AH2194" s="27"/>
      <c r="AI2194" s="27"/>
      <c r="AJ2194" s="27"/>
      <c r="AK2194" s="27"/>
      <c r="AL2194" s="27"/>
      <c r="AM2194" s="27"/>
    </row>
    <row r="2195" spans="1:61" ht="9.75" hidden="1" customHeight="1">
      <c r="A2195" s="120" t="s">
        <v>378</v>
      </c>
      <c r="B2195" s="121"/>
      <c r="C2195" s="121"/>
      <c r="D2195" s="121"/>
      <c r="E2195" s="121"/>
      <c r="F2195" s="121"/>
      <c r="G2195" s="121"/>
      <c r="H2195" s="121"/>
      <c r="I2195" s="122"/>
      <c r="J2195" s="136"/>
      <c r="K2195" s="126"/>
      <c r="L2195" s="126"/>
      <c r="M2195" s="126"/>
      <c r="N2195" s="126"/>
      <c r="O2195" s="126"/>
      <c r="P2195" s="126"/>
      <c r="Q2195" s="126"/>
      <c r="R2195" s="126"/>
      <c r="S2195" s="126"/>
      <c r="T2195" s="126"/>
      <c r="U2195" s="126"/>
      <c r="V2195" s="126"/>
      <c r="W2195" s="126"/>
      <c r="X2195" s="126"/>
      <c r="Y2195" s="126"/>
      <c r="Z2195" s="126"/>
      <c r="AA2195" s="126"/>
      <c r="AB2195" s="126"/>
      <c r="AC2195" s="126"/>
      <c r="AD2195" s="126"/>
      <c r="AE2195" s="126"/>
      <c r="AF2195" s="126"/>
      <c r="AG2195" s="126"/>
      <c r="AH2195" s="126"/>
      <c r="AI2195" s="126"/>
      <c r="AJ2195" s="126"/>
      <c r="AK2195" s="126"/>
      <c r="AL2195" s="126"/>
      <c r="AM2195" s="127"/>
      <c r="BG2195" s="1" t="s">
        <v>422</v>
      </c>
      <c r="BH2195" s="1">
        <v>105</v>
      </c>
      <c r="BI2195" s="1" t="str">
        <f>"ITEM"&amp;BH2195&amp; BG2195 &amp;"="&amp; IF(TRIM($J2195)="","",$J2195)</f>
        <v>ITEM105#KBN4_19=</v>
      </c>
    </row>
    <row r="2196" spans="1:61" ht="9.75" hidden="1" customHeight="1">
      <c r="A2196" s="141"/>
      <c r="B2196" s="142"/>
      <c r="C2196" s="142"/>
      <c r="D2196" s="142"/>
      <c r="E2196" s="142"/>
      <c r="F2196" s="142"/>
      <c r="G2196" s="142"/>
      <c r="H2196" s="142"/>
      <c r="I2196" s="143"/>
      <c r="J2196" s="150"/>
      <c r="K2196" s="151"/>
      <c r="L2196" s="151"/>
      <c r="M2196" s="151"/>
      <c r="N2196" s="151"/>
      <c r="O2196" s="151"/>
      <c r="P2196" s="151"/>
      <c r="Q2196" s="151"/>
      <c r="R2196" s="151"/>
      <c r="S2196" s="151"/>
      <c r="T2196" s="151"/>
      <c r="U2196" s="151"/>
      <c r="V2196" s="151"/>
      <c r="W2196" s="151"/>
      <c r="X2196" s="151"/>
      <c r="Y2196" s="151"/>
      <c r="Z2196" s="151"/>
      <c r="AA2196" s="151"/>
      <c r="AB2196" s="151"/>
      <c r="AC2196" s="151"/>
      <c r="AD2196" s="151"/>
      <c r="AE2196" s="151"/>
      <c r="AF2196" s="151"/>
      <c r="AG2196" s="151"/>
      <c r="AH2196" s="151"/>
      <c r="AI2196" s="151"/>
      <c r="AJ2196" s="151"/>
      <c r="AK2196" s="151"/>
      <c r="AL2196" s="151"/>
      <c r="AM2196" s="152"/>
      <c r="BH2196" s="1" t="s">
        <v>28</v>
      </c>
    </row>
    <row r="2197" spans="1:61" ht="9.75" hidden="1" customHeight="1">
      <c r="A2197" s="123"/>
      <c r="B2197" s="124"/>
      <c r="C2197" s="124"/>
      <c r="D2197" s="124"/>
      <c r="E2197" s="124"/>
      <c r="F2197" s="124"/>
      <c r="G2197" s="124"/>
      <c r="H2197" s="124"/>
      <c r="I2197" s="125"/>
      <c r="J2197" s="137"/>
      <c r="K2197" s="128"/>
      <c r="L2197" s="128"/>
      <c r="M2197" s="128"/>
      <c r="N2197" s="128"/>
      <c r="O2197" s="128"/>
      <c r="P2197" s="128"/>
      <c r="Q2197" s="128"/>
      <c r="R2197" s="128"/>
      <c r="S2197" s="128"/>
      <c r="T2197" s="128"/>
      <c r="U2197" s="128"/>
      <c r="V2197" s="128"/>
      <c r="W2197" s="128"/>
      <c r="X2197" s="128"/>
      <c r="Y2197" s="128"/>
      <c r="Z2197" s="128"/>
      <c r="AA2197" s="128"/>
      <c r="AB2197" s="128"/>
      <c r="AC2197" s="128"/>
      <c r="AD2197" s="128"/>
      <c r="AE2197" s="128"/>
      <c r="AF2197" s="128"/>
      <c r="AG2197" s="128"/>
      <c r="AH2197" s="128"/>
      <c r="AI2197" s="128"/>
      <c r="AJ2197" s="128"/>
      <c r="AK2197" s="128"/>
      <c r="AL2197" s="128"/>
      <c r="AM2197" s="129"/>
      <c r="BH2197" s="1" t="s">
        <v>28</v>
      </c>
    </row>
    <row r="2198" spans="1:61" ht="9.75" hidden="1" customHeight="1">
      <c r="A2198" s="120" t="s">
        <v>379</v>
      </c>
      <c r="B2198" s="121"/>
      <c r="C2198" s="121"/>
      <c r="D2198" s="121"/>
      <c r="E2198" s="121"/>
      <c r="F2198" s="121"/>
      <c r="G2198" s="121"/>
      <c r="H2198" s="121"/>
      <c r="I2198" s="122"/>
      <c r="J2198" s="27"/>
      <c r="K2198" s="27"/>
      <c r="L2198" s="27"/>
      <c r="M2198" s="27"/>
      <c r="N2198" s="27"/>
      <c r="O2198" s="27"/>
      <c r="P2198" s="27"/>
      <c r="Q2198" s="27"/>
      <c r="R2198" s="27"/>
      <c r="S2198" s="27"/>
      <c r="T2198" s="27"/>
      <c r="U2198" s="27"/>
      <c r="V2198" s="27"/>
      <c r="W2198" s="27"/>
      <c r="X2198" s="27"/>
      <c r="Y2198" s="27"/>
      <c r="Z2198" s="27"/>
      <c r="AA2198" s="27"/>
      <c r="AB2198" s="27"/>
      <c r="AC2198" s="27"/>
      <c r="AD2198" s="27"/>
      <c r="AE2198" s="27"/>
      <c r="AF2198" s="27"/>
      <c r="AG2198" s="27"/>
      <c r="AH2198" s="27"/>
      <c r="AI2198" s="27"/>
      <c r="AJ2198" s="27"/>
      <c r="AK2198" s="27"/>
      <c r="AL2198" s="27"/>
      <c r="AM2198" s="27"/>
      <c r="BG2198" s="1" t="s">
        <v>422</v>
      </c>
      <c r="BH2198" s="1">
        <v>106</v>
      </c>
      <c r="BI2198" s="1" t="str">
        <f>"ITEM"&amp;BH2198&amp; BG2198 &amp;"="&amp; IF(TRIM($J2198)="","",$J2198)</f>
        <v>ITEM106#KBN4_19=</v>
      </c>
    </row>
    <row r="2199" spans="1:61" ht="9.75" hidden="1" customHeight="1">
      <c r="A2199" s="123"/>
      <c r="B2199" s="124"/>
      <c r="C2199" s="124"/>
      <c r="D2199" s="124"/>
      <c r="E2199" s="124"/>
      <c r="F2199" s="124"/>
      <c r="G2199" s="124"/>
      <c r="H2199" s="124"/>
      <c r="I2199" s="125"/>
      <c r="J2199" s="27"/>
      <c r="K2199" s="27"/>
      <c r="L2199" s="27"/>
      <c r="M2199" s="27"/>
      <c r="N2199" s="27"/>
      <c r="O2199" s="27"/>
      <c r="P2199" s="27"/>
      <c r="Q2199" s="27"/>
      <c r="R2199" s="27"/>
      <c r="S2199" s="27"/>
      <c r="T2199" s="27"/>
      <c r="U2199" s="27"/>
      <c r="V2199" s="27"/>
      <c r="W2199" s="27"/>
      <c r="X2199" s="27"/>
      <c r="Y2199" s="27"/>
      <c r="Z2199" s="27"/>
      <c r="AA2199" s="27"/>
      <c r="AB2199" s="27"/>
      <c r="AC2199" s="27"/>
      <c r="AD2199" s="27"/>
      <c r="AE2199" s="27"/>
      <c r="AF2199" s="27"/>
      <c r="AG2199" s="27"/>
      <c r="AH2199" s="27"/>
      <c r="AI2199" s="27"/>
      <c r="AJ2199" s="27"/>
      <c r="AK2199" s="27"/>
      <c r="AL2199" s="27"/>
      <c r="AM2199" s="27"/>
    </row>
    <row r="2200" spans="1:61" ht="9.75" hidden="1" customHeight="1">
      <c r="A2200" s="120" t="s">
        <v>380</v>
      </c>
      <c r="B2200" s="121"/>
      <c r="C2200" s="121"/>
      <c r="D2200" s="121"/>
      <c r="E2200" s="121"/>
      <c r="F2200" s="121"/>
      <c r="G2200" s="121"/>
      <c r="H2200" s="121"/>
      <c r="I2200" s="122"/>
      <c r="J2200" s="158"/>
      <c r="K2200" s="154"/>
      <c r="L2200" s="154"/>
      <c r="M2200" s="154"/>
      <c r="N2200" s="154"/>
      <c r="O2200" s="154"/>
      <c r="P2200" s="154"/>
      <c r="Q2200" s="154"/>
      <c r="R2200" s="154"/>
      <c r="S2200" s="154"/>
      <c r="T2200" s="154"/>
      <c r="U2200" s="154"/>
      <c r="V2200" s="154" t="s">
        <v>36</v>
      </c>
      <c r="W2200" s="154"/>
      <c r="X2200" s="154"/>
      <c r="Y2200" s="154"/>
      <c r="Z2200" s="154"/>
      <c r="AA2200" s="154"/>
      <c r="AB2200" s="154"/>
      <c r="AC2200" s="154"/>
      <c r="AD2200" s="154"/>
      <c r="AE2200" s="154"/>
      <c r="AF2200" s="154"/>
      <c r="AG2200" s="154"/>
      <c r="AH2200" s="154"/>
      <c r="AI2200" s="154"/>
      <c r="AJ2200" s="154"/>
      <c r="AK2200" s="154"/>
      <c r="AL2200" s="154"/>
      <c r="AM2200" s="155"/>
      <c r="BE2200" s="1" t="str">
        <f ca="1">MID(CELL("address",$CB$2),2,2)</f>
        <v>CB</v>
      </c>
      <c r="BF2200" s="1" t="str">
        <f>IF(TRIM($K2202)="","",IF(ISERROR(MATCH($K2202,$CB$3:$CB$7,0)),"INPUT_ERROR",MATCH($K2202,$CB$3:$CB$7,0)))</f>
        <v/>
      </c>
      <c r="BG2200" s="1" t="s">
        <v>422</v>
      </c>
      <c r="BH2200" s="1">
        <v>107</v>
      </c>
      <c r="BI2200" s="1" t="str">
        <f>"ITEM"&amp; BH2200&amp; BG2200 &amp;"="&amp; $BF2200</f>
        <v>ITEM107#KBN4_19=</v>
      </c>
    </row>
    <row r="2201" spans="1:61" ht="9.75" hidden="1" customHeight="1">
      <c r="A2201" s="141"/>
      <c r="B2201" s="142"/>
      <c r="C2201" s="142"/>
      <c r="D2201" s="142"/>
      <c r="E2201" s="142"/>
      <c r="F2201" s="142"/>
      <c r="G2201" s="142"/>
      <c r="H2201" s="142"/>
      <c r="I2201" s="143"/>
      <c r="J2201" s="189"/>
      <c r="K2201" s="82"/>
      <c r="L2201" s="82"/>
      <c r="M2201" s="82"/>
      <c r="N2201" s="82"/>
      <c r="O2201" s="82"/>
      <c r="P2201" s="82"/>
      <c r="Q2201" s="82"/>
      <c r="R2201" s="82"/>
      <c r="S2201" s="82"/>
      <c r="T2201" s="82"/>
      <c r="U2201" s="82"/>
      <c r="V2201" s="82" t="s">
        <v>163</v>
      </c>
      <c r="W2201" s="82"/>
      <c r="X2201" s="82"/>
      <c r="Y2201" s="82"/>
      <c r="Z2201" s="82"/>
      <c r="AA2201" s="82"/>
      <c r="AB2201" s="82"/>
      <c r="AC2201" s="82"/>
      <c r="AD2201" s="82"/>
      <c r="AE2201" s="82"/>
      <c r="AF2201" s="82"/>
      <c r="AG2201" s="82"/>
      <c r="AH2201" s="82"/>
      <c r="AI2201" s="82"/>
      <c r="AJ2201" s="82"/>
      <c r="AK2201" s="82"/>
      <c r="AL2201" s="82"/>
      <c r="AM2201" s="138"/>
      <c r="BH2201" s="1" t="s">
        <v>28</v>
      </c>
    </row>
    <row r="2202" spans="1:61" ht="9.75" hidden="1" customHeight="1">
      <c r="A2202" s="141"/>
      <c r="B2202" s="142"/>
      <c r="C2202" s="142"/>
      <c r="D2202" s="142"/>
      <c r="E2202" s="142"/>
      <c r="F2202" s="142"/>
      <c r="G2202" s="142"/>
      <c r="H2202" s="142"/>
      <c r="I2202" s="143"/>
      <c r="J2202" s="144" t="s">
        <v>37</v>
      </c>
      <c r="K2202" s="145"/>
      <c r="L2202" s="145"/>
      <c r="M2202" s="145"/>
      <c r="N2202" s="145"/>
      <c r="O2202" s="145"/>
      <c r="P2202" s="145"/>
      <c r="Q2202" s="145"/>
      <c r="R2202" s="145"/>
      <c r="S2202" s="145"/>
      <c r="T2202" s="82" t="s">
        <v>38</v>
      </c>
      <c r="U2202" s="82"/>
      <c r="V2202" s="82" t="s">
        <v>253</v>
      </c>
      <c r="W2202" s="82"/>
      <c r="X2202" s="82"/>
      <c r="Y2202" s="82"/>
      <c r="Z2202" s="82"/>
      <c r="AA2202" s="82"/>
      <c r="AB2202" s="82"/>
      <c r="AC2202" s="82"/>
      <c r="AD2202" s="82"/>
      <c r="AE2202" s="82"/>
      <c r="AF2202" s="82"/>
      <c r="AG2202" s="82"/>
      <c r="AH2202" s="82"/>
      <c r="AI2202" s="82"/>
      <c r="AJ2202" s="82"/>
      <c r="AK2202" s="82"/>
      <c r="AL2202" s="82"/>
      <c r="AM2202" s="138"/>
      <c r="BH2202" s="1" t="s">
        <v>28</v>
      </c>
    </row>
    <row r="2203" spans="1:61" ht="9.75" hidden="1" customHeight="1">
      <c r="A2203" s="141"/>
      <c r="B2203" s="142"/>
      <c r="C2203" s="142"/>
      <c r="D2203" s="142"/>
      <c r="E2203" s="142"/>
      <c r="F2203" s="142"/>
      <c r="G2203" s="142"/>
      <c r="H2203" s="142"/>
      <c r="I2203" s="143"/>
      <c r="J2203" s="144"/>
      <c r="K2203" s="145"/>
      <c r="L2203" s="145"/>
      <c r="M2203" s="145"/>
      <c r="N2203" s="145"/>
      <c r="O2203" s="145"/>
      <c r="P2203" s="145"/>
      <c r="Q2203" s="145"/>
      <c r="R2203" s="145"/>
      <c r="S2203" s="145"/>
      <c r="T2203" s="82"/>
      <c r="U2203" s="82"/>
      <c r="V2203" s="82" t="s">
        <v>327</v>
      </c>
      <c r="W2203" s="82"/>
      <c r="X2203" s="82"/>
      <c r="Y2203" s="82"/>
      <c r="Z2203" s="82"/>
      <c r="AA2203" s="82"/>
      <c r="AB2203" s="82"/>
      <c r="AC2203" s="82"/>
      <c r="AD2203" s="82"/>
      <c r="AE2203" s="82"/>
      <c r="AF2203" s="82"/>
      <c r="AG2203" s="82"/>
      <c r="AH2203" s="82"/>
      <c r="AI2203" s="82"/>
      <c r="AJ2203" s="82"/>
      <c r="AK2203" s="82"/>
      <c r="AL2203" s="82"/>
      <c r="AM2203" s="138"/>
      <c r="BH2203" s="1" t="s">
        <v>28</v>
      </c>
    </row>
    <row r="2204" spans="1:61" ht="9.75" hidden="1" customHeight="1">
      <c r="A2204" s="141"/>
      <c r="B2204" s="142"/>
      <c r="C2204" s="142"/>
      <c r="D2204" s="142"/>
      <c r="E2204" s="142"/>
      <c r="F2204" s="142"/>
      <c r="G2204" s="142"/>
      <c r="H2204" s="142"/>
      <c r="I2204" s="143"/>
      <c r="J2204" s="189"/>
      <c r="K2204" s="82"/>
      <c r="L2204" s="82"/>
      <c r="M2204" s="82"/>
      <c r="N2204" s="82"/>
      <c r="O2204" s="82"/>
      <c r="P2204" s="82"/>
      <c r="Q2204" s="82"/>
      <c r="R2204" s="82"/>
      <c r="S2204" s="82"/>
      <c r="T2204" s="82"/>
      <c r="U2204" s="82"/>
      <c r="V2204" s="82" t="s">
        <v>166</v>
      </c>
      <c r="W2204" s="82"/>
      <c r="X2204" s="82"/>
      <c r="Y2204" s="82"/>
      <c r="Z2204" s="82"/>
      <c r="AA2204" s="82"/>
      <c r="AB2204" s="82"/>
      <c r="AC2204" s="82"/>
      <c r="AD2204" s="82"/>
      <c r="AE2204" s="82"/>
      <c r="AF2204" s="82"/>
      <c r="AG2204" s="82"/>
      <c r="AH2204" s="82"/>
      <c r="AI2204" s="82"/>
      <c r="AJ2204" s="82"/>
      <c r="AK2204" s="82"/>
      <c r="AL2204" s="82"/>
      <c r="AM2204" s="138"/>
      <c r="BH2204" s="1" t="s">
        <v>28</v>
      </c>
    </row>
    <row r="2205" spans="1:61" ht="9.75" hidden="1" customHeight="1">
      <c r="A2205" s="141"/>
      <c r="B2205" s="142"/>
      <c r="C2205" s="142"/>
      <c r="D2205" s="142"/>
      <c r="E2205" s="142"/>
      <c r="F2205" s="142"/>
      <c r="G2205" s="142"/>
      <c r="H2205" s="142"/>
      <c r="I2205" s="143"/>
      <c r="J2205" s="157"/>
      <c r="K2205" s="98"/>
      <c r="L2205" s="98"/>
      <c r="M2205" s="98"/>
      <c r="N2205" s="98"/>
      <c r="O2205" s="98"/>
      <c r="P2205" s="98"/>
      <c r="Q2205" s="98"/>
      <c r="R2205" s="98"/>
      <c r="S2205" s="98"/>
      <c r="T2205" s="98"/>
      <c r="U2205" s="98"/>
      <c r="V2205" s="98" t="s">
        <v>256</v>
      </c>
      <c r="W2205" s="98"/>
      <c r="X2205" s="98"/>
      <c r="Y2205" s="98"/>
      <c r="Z2205" s="98"/>
      <c r="AA2205" s="98"/>
      <c r="AB2205" s="98"/>
      <c r="AC2205" s="98"/>
      <c r="AD2205" s="98"/>
      <c r="AE2205" s="98"/>
      <c r="AF2205" s="98"/>
      <c r="AG2205" s="98"/>
      <c r="AH2205" s="98"/>
      <c r="AI2205" s="98"/>
      <c r="AJ2205" s="98"/>
      <c r="AK2205" s="98"/>
      <c r="AL2205" s="98"/>
      <c r="AM2205" s="156"/>
      <c r="BH2205" s="1" t="s">
        <v>28</v>
      </c>
    </row>
    <row r="2206" spans="1:61" ht="9.75" hidden="1" customHeight="1">
      <c r="A2206" s="120" t="s">
        <v>381</v>
      </c>
      <c r="B2206" s="121"/>
      <c r="C2206" s="121"/>
      <c r="D2206" s="121"/>
      <c r="E2206" s="121"/>
      <c r="F2206" s="121"/>
      <c r="G2206" s="121"/>
      <c r="H2206" s="121"/>
      <c r="I2206" s="122"/>
      <c r="J2206" s="136"/>
      <c r="K2206" s="126"/>
      <c r="L2206" s="126"/>
      <c r="M2206" s="126"/>
      <c r="N2206" s="126"/>
      <c r="O2206" s="126"/>
      <c r="P2206" s="126"/>
      <c r="Q2206" s="126"/>
      <c r="R2206" s="126"/>
      <c r="S2206" s="126"/>
      <c r="T2206" s="126"/>
      <c r="U2206" s="126"/>
      <c r="V2206" s="126"/>
      <c r="W2206" s="126"/>
      <c r="X2206" s="126"/>
      <c r="Y2206" s="126"/>
      <c r="Z2206" s="126"/>
      <c r="AA2206" s="126"/>
      <c r="AB2206" s="126"/>
      <c r="AC2206" s="126"/>
      <c r="AD2206" s="126"/>
      <c r="AE2206" s="126"/>
      <c r="AF2206" s="126"/>
      <c r="AG2206" s="126"/>
      <c r="AH2206" s="126"/>
      <c r="AI2206" s="126"/>
      <c r="AJ2206" s="126"/>
      <c r="AK2206" s="126"/>
      <c r="AL2206" s="126"/>
      <c r="AM2206" s="127"/>
      <c r="BG2206" s="1" t="s">
        <v>422</v>
      </c>
      <c r="BH2206" s="1">
        <v>108</v>
      </c>
      <c r="BI2206" s="1" t="str">
        <f>"ITEM"&amp;BH2206&amp; BG2206 &amp;"="&amp; IF(TRIM($J2206)="","",$J2206)</f>
        <v>ITEM108#KBN4_19=</v>
      </c>
    </row>
    <row r="2207" spans="1:61" ht="9.75" hidden="1" customHeight="1">
      <c r="A2207" s="141"/>
      <c r="B2207" s="142"/>
      <c r="C2207" s="142"/>
      <c r="D2207" s="142"/>
      <c r="E2207" s="142"/>
      <c r="F2207" s="142"/>
      <c r="G2207" s="142"/>
      <c r="H2207" s="142"/>
      <c r="I2207" s="143"/>
      <c r="J2207" s="150"/>
      <c r="K2207" s="151"/>
      <c r="L2207" s="151"/>
      <c r="M2207" s="151"/>
      <c r="N2207" s="151"/>
      <c r="O2207" s="151"/>
      <c r="P2207" s="151"/>
      <c r="Q2207" s="151"/>
      <c r="R2207" s="151"/>
      <c r="S2207" s="151"/>
      <c r="T2207" s="151"/>
      <c r="U2207" s="151"/>
      <c r="V2207" s="151"/>
      <c r="W2207" s="151"/>
      <c r="X2207" s="151"/>
      <c r="Y2207" s="151"/>
      <c r="Z2207" s="151"/>
      <c r="AA2207" s="151"/>
      <c r="AB2207" s="151"/>
      <c r="AC2207" s="151"/>
      <c r="AD2207" s="151"/>
      <c r="AE2207" s="151"/>
      <c r="AF2207" s="151"/>
      <c r="AG2207" s="151"/>
      <c r="AH2207" s="151"/>
      <c r="AI2207" s="151"/>
      <c r="AJ2207" s="151"/>
      <c r="AK2207" s="151"/>
      <c r="AL2207" s="151"/>
      <c r="AM2207" s="152"/>
    </row>
    <row r="2208" spans="1:61" ht="9.75" hidden="1" customHeight="1">
      <c r="A2208" s="123"/>
      <c r="B2208" s="124"/>
      <c r="C2208" s="124"/>
      <c r="D2208" s="124"/>
      <c r="E2208" s="124"/>
      <c r="F2208" s="124"/>
      <c r="G2208" s="124"/>
      <c r="H2208" s="124"/>
      <c r="I2208" s="125"/>
      <c r="J2208" s="150"/>
      <c r="K2208" s="151"/>
      <c r="L2208" s="151"/>
      <c r="M2208" s="151"/>
      <c r="N2208" s="151"/>
      <c r="O2208" s="151"/>
      <c r="P2208" s="151"/>
      <c r="Q2208" s="151"/>
      <c r="R2208" s="151"/>
      <c r="S2208" s="151"/>
      <c r="T2208" s="151"/>
      <c r="U2208" s="151"/>
      <c r="V2208" s="151"/>
      <c r="W2208" s="151"/>
      <c r="X2208" s="151"/>
      <c r="Y2208" s="151"/>
      <c r="Z2208" s="151"/>
      <c r="AA2208" s="151"/>
      <c r="AB2208" s="151"/>
      <c r="AC2208" s="151"/>
      <c r="AD2208" s="151"/>
      <c r="AE2208" s="151"/>
      <c r="AF2208" s="151"/>
      <c r="AG2208" s="151"/>
      <c r="AH2208" s="151"/>
      <c r="AI2208" s="151"/>
      <c r="AJ2208" s="151"/>
      <c r="AK2208" s="151"/>
      <c r="AL2208" s="151"/>
      <c r="AM2208" s="152"/>
    </row>
    <row r="2209" spans="1:61" ht="9.75" hidden="1" customHeight="1">
      <c r="A2209" s="120" t="s">
        <v>382</v>
      </c>
      <c r="B2209" s="121"/>
      <c r="C2209" s="121"/>
      <c r="D2209" s="121"/>
      <c r="E2209" s="121"/>
      <c r="F2209" s="121"/>
      <c r="G2209" s="121"/>
      <c r="H2209" s="121"/>
      <c r="I2209" s="121"/>
      <c r="J2209" s="216" t="s">
        <v>37</v>
      </c>
      <c r="K2209" s="217"/>
      <c r="L2209" s="154" t="s">
        <v>54</v>
      </c>
      <c r="M2209" s="154"/>
      <c r="N2209" s="154"/>
      <c r="O2209" s="154"/>
      <c r="P2209" s="154"/>
      <c r="Q2209" s="154"/>
      <c r="R2209" s="154"/>
      <c r="S2209" s="154"/>
      <c r="T2209" s="154"/>
      <c r="U2209" s="154"/>
      <c r="V2209" s="154"/>
      <c r="W2209" s="154"/>
      <c r="X2209" s="221" t="s">
        <v>37</v>
      </c>
      <c r="Y2209" s="217"/>
      <c r="Z2209" s="154" t="s">
        <v>330</v>
      </c>
      <c r="AA2209" s="154"/>
      <c r="AB2209" s="154"/>
      <c r="AC2209" s="154"/>
      <c r="AD2209" s="154"/>
      <c r="AE2209" s="154"/>
      <c r="AF2209" s="154"/>
      <c r="AG2209" s="154"/>
      <c r="AH2209" s="154"/>
      <c r="AI2209" s="154"/>
      <c r="AJ2209" s="154"/>
      <c r="AK2209" s="154"/>
      <c r="AL2209" s="154"/>
      <c r="AM2209" s="155"/>
      <c r="BF2209" s="1" t="b">
        <f>IF($K2209="○",TRUE,IF($K2209="",FALSE,"INPUT_ERROR"))</f>
        <v>0</v>
      </c>
      <c r="BG2209" s="1" t="s">
        <v>422</v>
      </c>
      <c r="BH2209" s="1">
        <v>109</v>
      </c>
      <c r="BI2209" s="1" t="str">
        <f t="shared" ref="BI2209:BI2215" si="60">"ITEM"&amp; BH2209&amp; BG2209 &amp;"="&amp; $BF2209</f>
        <v>ITEM109#KBN4_19=FALSE</v>
      </c>
    </row>
    <row r="2210" spans="1:61" ht="9.75" hidden="1" customHeight="1">
      <c r="A2210" s="141"/>
      <c r="B2210" s="142"/>
      <c r="C2210" s="142"/>
      <c r="D2210" s="142"/>
      <c r="E2210" s="142"/>
      <c r="F2210" s="142"/>
      <c r="G2210" s="142"/>
      <c r="H2210" s="142"/>
      <c r="I2210" s="142"/>
      <c r="J2210" s="144"/>
      <c r="K2210" s="159"/>
      <c r="L2210" s="82"/>
      <c r="M2210" s="82"/>
      <c r="N2210" s="82"/>
      <c r="O2210" s="82"/>
      <c r="P2210" s="82"/>
      <c r="Q2210" s="82"/>
      <c r="R2210" s="82"/>
      <c r="S2210" s="82"/>
      <c r="T2210" s="82"/>
      <c r="U2210" s="82"/>
      <c r="V2210" s="82"/>
      <c r="W2210" s="82"/>
      <c r="X2210" s="160"/>
      <c r="Y2210" s="159"/>
      <c r="Z2210" s="82"/>
      <c r="AA2210" s="82"/>
      <c r="AB2210" s="82"/>
      <c r="AC2210" s="82"/>
      <c r="AD2210" s="82"/>
      <c r="AE2210" s="82"/>
      <c r="AF2210" s="82"/>
      <c r="AG2210" s="82"/>
      <c r="AH2210" s="82"/>
      <c r="AI2210" s="82"/>
      <c r="AJ2210" s="82"/>
      <c r="AK2210" s="82"/>
      <c r="AL2210" s="82"/>
      <c r="AM2210" s="138"/>
      <c r="BF2210" s="1" t="b">
        <f>IF($Y2209="○",TRUE,IF($Y2209="",FALSE,"INPUT_ERROR"))</f>
        <v>0</v>
      </c>
      <c r="BG2210" s="1" t="s">
        <v>422</v>
      </c>
      <c r="BH2210" s="1">
        <v>110</v>
      </c>
      <c r="BI2210" s="1" t="str">
        <f t="shared" si="60"/>
        <v>ITEM110#KBN4_19=FALSE</v>
      </c>
    </row>
    <row r="2211" spans="1:61" ht="9.75" hidden="1" customHeight="1">
      <c r="A2211" s="141"/>
      <c r="B2211" s="142"/>
      <c r="C2211" s="142"/>
      <c r="D2211" s="142"/>
      <c r="E2211" s="142"/>
      <c r="F2211" s="142"/>
      <c r="G2211" s="142"/>
      <c r="H2211" s="142"/>
      <c r="I2211" s="142"/>
      <c r="J2211" s="144" t="s">
        <v>37</v>
      </c>
      <c r="K2211" s="159"/>
      <c r="L2211" s="82" t="s">
        <v>331</v>
      </c>
      <c r="M2211" s="82"/>
      <c r="N2211" s="82"/>
      <c r="O2211" s="82"/>
      <c r="P2211" s="82"/>
      <c r="Q2211" s="82"/>
      <c r="R2211" s="82"/>
      <c r="S2211" s="82"/>
      <c r="T2211" s="82"/>
      <c r="U2211" s="82"/>
      <c r="V2211" s="82"/>
      <c r="W2211" s="82"/>
      <c r="X2211" s="160" t="s">
        <v>37</v>
      </c>
      <c r="Y2211" s="159"/>
      <c r="Z2211" s="82" t="s">
        <v>264</v>
      </c>
      <c r="AA2211" s="82"/>
      <c r="AB2211" s="82"/>
      <c r="AC2211" s="82"/>
      <c r="AD2211" s="82"/>
      <c r="AE2211" s="82"/>
      <c r="AF2211" s="82"/>
      <c r="AG2211" s="82"/>
      <c r="AH2211" s="82"/>
      <c r="AI2211" s="82"/>
      <c r="AJ2211" s="82"/>
      <c r="AK2211" s="82"/>
      <c r="AL2211" s="82"/>
      <c r="AM2211" s="138"/>
      <c r="BF2211" s="1" t="b">
        <f>IF($K2211="○",TRUE,IF($K2211="",FALSE,"INPUT_ERROR"))</f>
        <v>0</v>
      </c>
      <c r="BG2211" s="1" t="s">
        <v>422</v>
      </c>
      <c r="BH2211" s="1">
        <v>111</v>
      </c>
      <c r="BI2211" s="1" t="str">
        <f t="shared" si="60"/>
        <v>ITEM111#KBN4_19=FALSE</v>
      </c>
    </row>
    <row r="2212" spans="1:61" ht="9.75" hidden="1" customHeight="1">
      <c r="A2212" s="141"/>
      <c r="B2212" s="142"/>
      <c r="C2212" s="142"/>
      <c r="D2212" s="142"/>
      <c r="E2212" s="142"/>
      <c r="F2212" s="142"/>
      <c r="G2212" s="142"/>
      <c r="H2212" s="142"/>
      <c r="I2212" s="142"/>
      <c r="J2212" s="144"/>
      <c r="K2212" s="159"/>
      <c r="L2212" s="82"/>
      <c r="M2212" s="82"/>
      <c r="N2212" s="82"/>
      <c r="O2212" s="82"/>
      <c r="P2212" s="82"/>
      <c r="Q2212" s="82"/>
      <c r="R2212" s="82"/>
      <c r="S2212" s="82"/>
      <c r="T2212" s="82"/>
      <c r="U2212" s="82"/>
      <c r="V2212" s="82"/>
      <c r="W2212" s="82"/>
      <c r="X2212" s="160"/>
      <c r="Y2212" s="159"/>
      <c r="Z2212" s="82"/>
      <c r="AA2212" s="82"/>
      <c r="AB2212" s="82"/>
      <c r="AC2212" s="82"/>
      <c r="AD2212" s="82"/>
      <c r="AE2212" s="82"/>
      <c r="AF2212" s="82"/>
      <c r="AG2212" s="82"/>
      <c r="AH2212" s="82"/>
      <c r="AI2212" s="82"/>
      <c r="AJ2212" s="82"/>
      <c r="AK2212" s="82"/>
      <c r="AL2212" s="82"/>
      <c r="AM2212" s="138"/>
      <c r="BF2212" s="1" t="b">
        <f>IF($Y2211="○",TRUE,IF($Y2211="",FALSE,"INPUT_ERROR"))</f>
        <v>0</v>
      </c>
      <c r="BG2212" s="1" t="s">
        <v>422</v>
      </c>
      <c r="BH2212" s="1">
        <v>112</v>
      </c>
      <c r="BI2212" s="1" t="str">
        <f t="shared" si="60"/>
        <v>ITEM112#KBN4_19=FALSE</v>
      </c>
    </row>
    <row r="2213" spans="1:61" ht="9.75" hidden="1" customHeight="1">
      <c r="A2213" s="141"/>
      <c r="B2213" s="142"/>
      <c r="C2213" s="142"/>
      <c r="D2213" s="142"/>
      <c r="E2213" s="142"/>
      <c r="F2213" s="142"/>
      <c r="G2213" s="142"/>
      <c r="H2213" s="142"/>
      <c r="I2213" s="142"/>
      <c r="J2213" s="144" t="s">
        <v>37</v>
      </c>
      <c r="K2213" s="159"/>
      <c r="L2213" s="82" t="s">
        <v>214</v>
      </c>
      <c r="M2213" s="82"/>
      <c r="N2213" s="82"/>
      <c r="O2213" s="82"/>
      <c r="P2213" s="82"/>
      <c r="Q2213" s="82"/>
      <c r="R2213" s="82"/>
      <c r="S2213" s="82"/>
      <c r="T2213" s="82"/>
      <c r="U2213" s="82"/>
      <c r="V2213" s="82"/>
      <c r="W2213" s="82"/>
      <c r="X2213" s="160" t="s">
        <v>37</v>
      </c>
      <c r="Y2213" s="159"/>
      <c r="Z2213" s="82" t="s">
        <v>332</v>
      </c>
      <c r="AA2213" s="82"/>
      <c r="AB2213" s="82"/>
      <c r="AC2213" s="82"/>
      <c r="AD2213" s="82"/>
      <c r="AE2213" s="82"/>
      <c r="AF2213" s="82"/>
      <c r="AG2213" s="82"/>
      <c r="AH2213" s="82"/>
      <c r="AI2213" s="82"/>
      <c r="AJ2213" s="82"/>
      <c r="AK2213" s="82"/>
      <c r="AL2213" s="82"/>
      <c r="AM2213" s="138"/>
      <c r="BF2213" s="1" t="b">
        <f>IF($K2213="○",TRUE,IF($K2213="",FALSE,"INPUT_ERROR"))</f>
        <v>0</v>
      </c>
      <c r="BG2213" s="1" t="s">
        <v>422</v>
      </c>
      <c r="BH2213" s="1">
        <v>113</v>
      </c>
      <c r="BI2213" s="1" t="str">
        <f t="shared" si="60"/>
        <v>ITEM113#KBN4_19=FALSE</v>
      </c>
    </row>
    <row r="2214" spans="1:61" ht="9.75" hidden="1" customHeight="1">
      <c r="A2214" s="141"/>
      <c r="B2214" s="142"/>
      <c r="C2214" s="142"/>
      <c r="D2214" s="142"/>
      <c r="E2214" s="142"/>
      <c r="F2214" s="142"/>
      <c r="G2214" s="142"/>
      <c r="H2214" s="142"/>
      <c r="I2214" s="142"/>
      <c r="J2214" s="144"/>
      <c r="K2214" s="159"/>
      <c r="L2214" s="82"/>
      <c r="M2214" s="82"/>
      <c r="N2214" s="82"/>
      <c r="O2214" s="82"/>
      <c r="P2214" s="82"/>
      <c r="Q2214" s="82"/>
      <c r="R2214" s="82"/>
      <c r="S2214" s="82"/>
      <c r="T2214" s="82"/>
      <c r="U2214" s="82"/>
      <c r="V2214" s="82"/>
      <c r="W2214" s="82"/>
      <c r="X2214" s="160"/>
      <c r="Y2214" s="159"/>
      <c r="Z2214" s="82"/>
      <c r="AA2214" s="82"/>
      <c r="AB2214" s="82"/>
      <c r="AC2214" s="82"/>
      <c r="AD2214" s="82"/>
      <c r="AE2214" s="82"/>
      <c r="AF2214" s="82"/>
      <c r="AG2214" s="82"/>
      <c r="AH2214" s="82"/>
      <c r="AI2214" s="82"/>
      <c r="AJ2214" s="82"/>
      <c r="AK2214" s="82"/>
      <c r="AL2214" s="82"/>
      <c r="AM2214" s="138"/>
      <c r="BF2214" s="1" t="b">
        <f>IF($Y2213="○",TRUE,IF($Y2213="",FALSE,"INPUT_ERROR"))</f>
        <v>0</v>
      </c>
      <c r="BG2214" s="1" t="s">
        <v>422</v>
      </c>
      <c r="BH2214" s="1">
        <v>114</v>
      </c>
      <c r="BI2214" s="1" t="str">
        <f t="shared" si="60"/>
        <v>ITEM114#KBN4_19=FALSE</v>
      </c>
    </row>
    <row r="2215" spans="1:61" ht="9.75" hidden="1" customHeight="1">
      <c r="A2215" s="141"/>
      <c r="B2215" s="142"/>
      <c r="C2215" s="142"/>
      <c r="D2215" s="142"/>
      <c r="E2215" s="142"/>
      <c r="F2215" s="142"/>
      <c r="G2215" s="142"/>
      <c r="H2215" s="142"/>
      <c r="I2215" s="142"/>
      <c r="J2215" s="144" t="s">
        <v>37</v>
      </c>
      <c r="K2215" s="159"/>
      <c r="L2215" s="82" t="s">
        <v>59</v>
      </c>
      <c r="M2215" s="82"/>
      <c r="N2215" s="82"/>
      <c r="O2215" s="160" t="s">
        <v>60</v>
      </c>
      <c r="P2215" s="151"/>
      <c r="Q2215" s="151"/>
      <c r="R2215" s="151"/>
      <c r="S2215" s="151"/>
      <c r="T2215" s="151"/>
      <c r="U2215" s="151"/>
      <c r="V2215" s="151"/>
      <c r="W2215" s="151"/>
      <c r="X2215" s="151"/>
      <c r="Y2215" s="151"/>
      <c r="Z2215" s="151"/>
      <c r="AA2215" s="151"/>
      <c r="AB2215" s="151"/>
      <c r="AC2215" s="151"/>
      <c r="AD2215" s="151"/>
      <c r="AE2215" s="151"/>
      <c r="AF2215" s="151"/>
      <c r="AG2215" s="151"/>
      <c r="AH2215" s="151"/>
      <c r="AI2215" s="151"/>
      <c r="AJ2215" s="151"/>
      <c r="AK2215" s="151"/>
      <c r="AL2215" s="82" t="s">
        <v>198</v>
      </c>
      <c r="AM2215" s="138"/>
      <c r="BF2215" s="1" t="b">
        <f>IF($K2215="○",TRUE,IF($K2215="",FALSE,"INPUT_ERROR"))</f>
        <v>0</v>
      </c>
      <c r="BG2215" s="1" t="s">
        <v>422</v>
      </c>
      <c r="BH2215" s="1">
        <v>115</v>
      </c>
      <c r="BI2215" s="1" t="str">
        <f t="shared" si="60"/>
        <v>ITEM115#KBN4_19=FALSE</v>
      </c>
    </row>
    <row r="2216" spans="1:61" ht="9.75" hidden="1" customHeight="1">
      <c r="A2216" s="141"/>
      <c r="B2216" s="142"/>
      <c r="C2216" s="142"/>
      <c r="D2216" s="142"/>
      <c r="E2216" s="142"/>
      <c r="F2216" s="142"/>
      <c r="G2216" s="142"/>
      <c r="H2216" s="142"/>
      <c r="I2216" s="142"/>
      <c r="J2216" s="161"/>
      <c r="K2216" s="162"/>
      <c r="L2216" s="98"/>
      <c r="M2216" s="98"/>
      <c r="N2216" s="98"/>
      <c r="O2216" s="163"/>
      <c r="P2216" s="128"/>
      <c r="Q2216" s="128"/>
      <c r="R2216" s="128"/>
      <c r="S2216" s="128"/>
      <c r="T2216" s="128"/>
      <c r="U2216" s="128"/>
      <c r="V2216" s="128"/>
      <c r="W2216" s="128"/>
      <c r="X2216" s="128"/>
      <c r="Y2216" s="128"/>
      <c r="Z2216" s="128"/>
      <c r="AA2216" s="128"/>
      <c r="AB2216" s="128"/>
      <c r="AC2216" s="128"/>
      <c r="AD2216" s="128"/>
      <c r="AE2216" s="128"/>
      <c r="AF2216" s="128"/>
      <c r="AG2216" s="128"/>
      <c r="AH2216" s="128"/>
      <c r="AI2216" s="128"/>
      <c r="AJ2216" s="128"/>
      <c r="AK2216" s="128"/>
      <c r="AL2216" s="98"/>
      <c r="AM2216" s="156"/>
      <c r="BG2216" s="1" t="s">
        <v>422</v>
      </c>
      <c r="BH2216" s="1">
        <v>116</v>
      </c>
      <c r="BI2216" s="1" t="str">
        <f>"ITEM"&amp;BH2216&amp; BG2216 &amp;"="&amp;IF(TRIM($P2215)="","",$P2215)</f>
        <v>ITEM116#KBN4_19=</v>
      </c>
    </row>
    <row r="2217" spans="1:61" ht="9.75" hidden="1" customHeight="1">
      <c r="A2217" s="120" t="s">
        <v>333</v>
      </c>
      <c r="B2217" s="121"/>
      <c r="C2217" s="121"/>
      <c r="D2217" s="121"/>
      <c r="E2217" s="121"/>
      <c r="F2217" s="121"/>
      <c r="G2217" s="121"/>
      <c r="H2217" s="121"/>
      <c r="I2217" s="122"/>
      <c r="J2217" s="260"/>
      <c r="K2217" s="260"/>
      <c r="L2217" s="260"/>
      <c r="M2217" s="260"/>
      <c r="N2217" s="260"/>
      <c r="O2217" s="260"/>
      <c r="P2217" s="260"/>
      <c r="Q2217" s="260"/>
      <c r="R2217" s="260"/>
      <c r="S2217" s="260"/>
      <c r="T2217" s="260"/>
      <c r="U2217" s="260"/>
      <c r="V2217" s="260"/>
      <c r="W2217" s="260"/>
      <c r="X2217" s="260"/>
      <c r="Y2217" s="260"/>
      <c r="Z2217" s="260"/>
      <c r="AA2217" s="260"/>
      <c r="AB2217" s="260"/>
      <c r="AC2217" s="260"/>
      <c r="AD2217" s="260"/>
      <c r="AE2217" s="260"/>
      <c r="AF2217" s="260"/>
      <c r="AG2217" s="260"/>
      <c r="AH2217" s="260"/>
      <c r="AI2217" s="260"/>
      <c r="AJ2217" s="260"/>
      <c r="AK2217" s="260"/>
      <c r="AL2217" s="260"/>
      <c r="AM2217" s="260"/>
      <c r="BG2217" s="1" t="s">
        <v>422</v>
      </c>
      <c r="BH2217" s="1">
        <v>117</v>
      </c>
      <c r="BI2217" s="1" t="str">
        <f>"ITEM"&amp;BH2217&amp; BG2217 &amp;"="&amp; IF(TRIM($J2217)="","",$J2217)</f>
        <v>ITEM117#KBN4_19=</v>
      </c>
    </row>
    <row r="2218" spans="1:61" ht="9.75" hidden="1" customHeight="1">
      <c r="A2218" s="141"/>
      <c r="B2218" s="142"/>
      <c r="C2218" s="142"/>
      <c r="D2218" s="142"/>
      <c r="E2218" s="142"/>
      <c r="F2218" s="142"/>
      <c r="G2218" s="142"/>
      <c r="H2218" s="142"/>
      <c r="I2218" s="143"/>
      <c r="J2218" s="27"/>
      <c r="K2218" s="27"/>
      <c r="L2218" s="27"/>
      <c r="M2218" s="27"/>
      <c r="N2218" s="27"/>
      <c r="O2218" s="27"/>
      <c r="P2218" s="27"/>
      <c r="Q2218" s="27"/>
      <c r="R2218" s="27"/>
      <c r="S2218" s="27"/>
      <c r="T2218" s="27"/>
      <c r="U2218" s="27"/>
      <c r="V2218" s="27"/>
      <c r="W2218" s="27"/>
      <c r="X2218" s="27"/>
      <c r="Y2218" s="27"/>
      <c r="Z2218" s="27"/>
      <c r="AA2218" s="27"/>
      <c r="AB2218" s="27"/>
      <c r="AC2218" s="27"/>
      <c r="AD2218" s="27"/>
      <c r="AE2218" s="27"/>
      <c r="AF2218" s="27"/>
      <c r="AG2218" s="27"/>
      <c r="AH2218" s="27"/>
      <c r="AI2218" s="27"/>
      <c r="AJ2218" s="27"/>
      <c r="AK2218" s="27"/>
      <c r="AL2218" s="27"/>
      <c r="AM2218" s="27"/>
      <c r="BH2218" s="1" t="s">
        <v>28</v>
      </c>
    </row>
    <row r="2219" spans="1:61" ht="9.75" hidden="1" customHeight="1" thickBot="1">
      <c r="A2219" s="123"/>
      <c r="B2219" s="124"/>
      <c r="C2219" s="124"/>
      <c r="D2219" s="124"/>
      <c r="E2219" s="124"/>
      <c r="F2219" s="124"/>
      <c r="G2219" s="124"/>
      <c r="H2219" s="124"/>
      <c r="I2219" s="125"/>
      <c r="J2219" s="27"/>
      <c r="K2219" s="27"/>
      <c r="L2219" s="27"/>
      <c r="M2219" s="27"/>
      <c r="N2219" s="27"/>
      <c r="O2219" s="27"/>
      <c r="P2219" s="27"/>
      <c r="Q2219" s="27"/>
      <c r="R2219" s="27"/>
      <c r="S2219" s="27"/>
      <c r="T2219" s="27"/>
      <c r="U2219" s="27"/>
      <c r="V2219" s="27"/>
      <c r="W2219" s="27"/>
      <c r="X2219" s="27"/>
      <c r="Y2219" s="27"/>
      <c r="Z2219" s="27"/>
      <c r="AA2219" s="27"/>
      <c r="AB2219" s="27"/>
      <c r="AC2219" s="27"/>
      <c r="AD2219" s="27"/>
      <c r="AE2219" s="27"/>
      <c r="AF2219" s="27"/>
      <c r="AG2219" s="27"/>
      <c r="AH2219" s="27"/>
      <c r="AI2219" s="27"/>
      <c r="AJ2219" s="27"/>
      <c r="AK2219" s="27"/>
      <c r="AL2219" s="27"/>
      <c r="AM2219" s="27"/>
      <c r="BH2219" s="1" t="s">
        <v>28</v>
      </c>
    </row>
    <row r="2220" spans="1:61" ht="9.75" hidden="1" customHeight="1">
      <c r="A2220" s="164" t="s">
        <v>423</v>
      </c>
      <c r="B2220" s="165"/>
      <c r="C2220" s="165"/>
      <c r="D2220" s="165"/>
      <c r="E2220" s="165"/>
      <c r="F2220" s="165"/>
      <c r="G2220" s="165"/>
      <c r="H2220" s="165"/>
      <c r="I2220" s="166"/>
      <c r="J2220" s="268"/>
      <c r="K2220" s="269"/>
      <c r="L2220" s="269"/>
      <c r="M2220" s="269"/>
      <c r="N2220" s="269"/>
      <c r="O2220" s="269"/>
      <c r="P2220" s="269"/>
      <c r="Q2220" s="269"/>
      <c r="R2220" s="269"/>
      <c r="S2220" s="269"/>
      <c r="T2220" s="269"/>
      <c r="U2220" s="269"/>
      <c r="V2220" s="269"/>
      <c r="W2220" s="269"/>
      <c r="X2220" s="269"/>
      <c r="Y2220" s="269"/>
      <c r="Z2220" s="269"/>
      <c r="AA2220" s="269"/>
      <c r="AB2220" s="269"/>
      <c r="AC2220" s="269"/>
      <c r="AD2220" s="269"/>
      <c r="AE2220" s="269"/>
      <c r="AF2220" s="269"/>
      <c r="AG2220" s="269"/>
      <c r="AH2220" s="269"/>
      <c r="AI2220" s="269"/>
      <c r="AJ2220" s="269"/>
      <c r="AK2220" s="269"/>
      <c r="AL2220" s="269"/>
      <c r="AM2220" s="270"/>
      <c r="BG2220" s="1" t="s">
        <v>424</v>
      </c>
      <c r="BH2220" s="1">
        <v>103</v>
      </c>
      <c r="BI2220" s="1" t="str">
        <f>"ITEM"&amp;BH2220&amp; BG2220 &amp;"="&amp; IF(TRIM($J2220)="","",$J2220)</f>
        <v>ITEM103#KBN4_20=</v>
      </c>
    </row>
    <row r="2221" spans="1:61" ht="9.75" hidden="1" customHeight="1" thickBot="1">
      <c r="A2221" s="167"/>
      <c r="B2221" s="168"/>
      <c r="C2221" s="168"/>
      <c r="D2221" s="168"/>
      <c r="E2221" s="168"/>
      <c r="F2221" s="168"/>
      <c r="G2221" s="168"/>
      <c r="H2221" s="168"/>
      <c r="I2221" s="169"/>
      <c r="J2221" s="271"/>
      <c r="K2221" s="272"/>
      <c r="L2221" s="272"/>
      <c r="M2221" s="272"/>
      <c r="N2221" s="272"/>
      <c r="O2221" s="272"/>
      <c r="P2221" s="272"/>
      <c r="Q2221" s="272"/>
      <c r="R2221" s="272"/>
      <c r="S2221" s="272"/>
      <c r="T2221" s="272"/>
      <c r="U2221" s="272"/>
      <c r="V2221" s="272"/>
      <c r="W2221" s="272"/>
      <c r="X2221" s="272"/>
      <c r="Y2221" s="272"/>
      <c r="Z2221" s="272"/>
      <c r="AA2221" s="272"/>
      <c r="AB2221" s="272"/>
      <c r="AC2221" s="272"/>
      <c r="AD2221" s="272"/>
      <c r="AE2221" s="272"/>
      <c r="AF2221" s="272"/>
      <c r="AG2221" s="272"/>
      <c r="AH2221" s="272"/>
      <c r="AI2221" s="272"/>
      <c r="AJ2221" s="272"/>
      <c r="AK2221" s="272"/>
      <c r="AL2221" s="272"/>
      <c r="AM2221" s="273"/>
    </row>
    <row r="2222" spans="1:61" ht="9.75" hidden="1" customHeight="1">
      <c r="A2222" s="120" t="s">
        <v>323</v>
      </c>
      <c r="B2222" s="121"/>
      <c r="C2222" s="121"/>
      <c r="D2222" s="121"/>
      <c r="E2222" s="121"/>
      <c r="F2222" s="121"/>
      <c r="G2222" s="121"/>
      <c r="H2222" s="121"/>
      <c r="I2222" s="122"/>
      <c r="J2222" s="239"/>
      <c r="K2222" s="239"/>
      <c r="L2222" s="239"/>
      <c r="M2222" s="239"/>
      <c r="N2222" s="239"/>
      <c r="O2222" s="239"/>
      <c r="P2222" s="239"/>
      <c r="Q2222" s="239"/>
      <c r="R2222" s="239"/>
      <c r="S2222" s="239"/>
      <c r="T2222" s="239"/>
      <c r="U2222" s="239"/>
      <c r="V2222" s="239"/>
      <c r="W2222" s="239"/>
      <c r="X2222" s="239"/>
      <c r="Y2222" s="239"/>
      <c r="Z2222" s="239"/>
      <c r="AA2222" s="239"/>
      <c r="AB2222" s="239"/>
      <c r="AC2222" s="239"/>
      <c r="AD2222" s="239"/>
      <c r="AE2222" s="239"/>
      <c r="AF2222" s="239"/>
      <c r="AG2222" s="239"/>
      <c r="AH2222" s="239"/>
      <c r="AI2222" s="239"/>
      <c r="AJ2222" s="239"/>
      <c r="AK2222" s="239"/>
      <c r="AL2222" s="239"/>
      <c r="AM2222" s="239"/>
      <c r="BG2222" s="1" t="s">
        <v>424</v>
      </c>
      <c r="BH2222" s="1">
        <v>104</v>
      </c>
      <c r="BI2222" s="1" t="str">
        <f>"ITEM"&amp;BH2222&amp; BG2222 &amp;"="&amp; IF(TRIM($J2222)="","",$J2222)</f>
        <v>ITEM104#KBN4_20=</v>
      </c>
    </row>
    <row r="2223" spans="1:61" ht="9.75" hidden="1" customHeight="1">
      <c r="A2223" s="123"/>
      <c r="B2223" s="124"/>
      <c r="C2223" s="124"/>
      <c r="D2223" s="124"/>
      <c r="E2223" s="124"/>
      <c r="F2223" s="124"/>
      <c r="G2223" s="124"/>
      <c r="H2223" s="124"/>
      <c r="I2223" s="125"/>
      <c r="J2223" s="27"/>
      <c r="K2223" s="27"/>
      <c r="L2223" s="27"/>
      <c r="M2223" s="27"/>
      <c r="N2223" s="27"/>
      <c r="O2223" s="27"/>
      <c r="P2223" s="27"/>
      <c r="Q2223" s="27"/>
      <c r="R2223" s="27"/>
      <c r="S2223" s="27"/>
      <c r="T2223" s="27"/>
      <c r="U2223" s="27"/>
      <c r="V2223" s="27"/>
      <c r="W2223" s="27"/>
      <c r="X2223" s="27"/>
      <c r="Y2223" s="27"/>
      <c r="Z2223" s="27"/>
      <c r="AA2223" s="27"/>
      <c r="AB2223" s="27"/>
      <c r="AC2223" s="27"/>
      <c r="AD2223" s="27"/>
      <c r="AE2223" s="27"/>
      <c r="AF2223" s="27"/>
      <c r="AG2223" s="27"/>
      <c r="AH2223" s="27"/>
      <c r="AI2223" s="27"/>
      <c r="AJ2223" s="27"/>
      <c r="AK2223" s="27"/>
      <c r="AL2223" s="27"/>
      <c r="AM2223" s="27"/>
    </row>
    <row r="2224" spans="1:61" ht="9.75" hidden="1" customHeight="1">
      <c r="A2224" s="120" t="s">
        <v>378</v>
      </c>
      <c r="B2224" s="121"/>
      <c r="C2224" s="121"/>
      <c r="D2224" s="121"/>
      <c r="E2224" s="121"/>
      <c r="F2224" s="121"/>
      <c r="G2224" s="121"/>
      <c r="H2224" s="121"/>
      <c r="I2224" s="122"/>
      <c r="J2224" s="136"/>
      <c r="K2224" s="126"/>
      <c r="L2224" s="126"/>
      <c r="M2224" s="126"/>
      <c r="N2224" s="126"/>
      <c r="O2224" s="126"/>
      <c r="P2224" s="126"/>
      <c r="Q2224" s="126"/>
      <c r="R2224" s="126"/>
      <c r="S2224" s="126"/>
      <c r="T2224" s="126"/>
      <c r="U2224" s="126"/>
      <c r="V2224" s="126"/>
      <c r="W2224" s="126"/>
      <c r="X2224" s="126"/>
      <c r="Y2224" s="126"/>
      <c r="Z2224" s="126"/>
      <c r="AA2224" s="126"/>
      <c r="AB2224" s="126"/>
      <c r="AC2224" s="126"/>
      <c r="AD2224" s="126"/>
      <c r="AE2224" s="126"/>
      <c r="AF2224" s="126"/>
      <c r="AG2224" s="126"/>
      <c r="AH2224" s="126"/>
      <c r="AI2224" s="126"/>
      <c r="AJ2224" s="126"/>
      <c r="AK2224" s="126"/>
      <c r="AL2224" s="126"/>
      <c r="AM2224" s="127"/>
      <c r="BG2224" s="1" t="s">
        <v>424</v>
      </c>
      <c r="BH2224" s="1">
        <v>105</v>
      </c>
      <c r="BI2224" s="1" t="str">
        <f>"ITEM"&amp;BH2224&amp; BG2224 &amp;"="&amp; IF(TRIM($J2224)="","",$J2224)</f>
        <v>ITEM105#KBN4_20=</v>
      </c>
    </row>
    <row r="2225" spans="1:61" ht="9.75" hidden="1" customHeight="1">
      <c r="A2225" s="141"/>
      <c r="B2225" s="142"/>
      <c r="C2225" s="142"/>
      <c r="D2225" s="142"/>
      <c r="E2225" s="142"/>
      <c r="F2225" s="142"/>
      <c r="G2225" s="142"/>
      <c r="H2225" s="142"/>
      <c r="I2225" s="143"/>
      <c r="J2225" s="150"/>
      <c r="K2225" s="151"/>
      <c r="L2225" s="151"/>
      <c r="M2225" s="151"/>
      <c r="N2225" s="151"/>
      <c r="O2225" s="151"/>
      <c r="P2225" s="151"/>
      <c r="Q2225" s="151"/>
      <c r="R2225" s="151"/>
      <c r="S2225" s="151"/>
      <c r="T2225" s="151"/>
      <c r="U2225" s="151"/>
      <c r="V2225" s="151"/>
      <c r="W2225" s="151"/>
      <c r="X2225" s="151"/>
      <c r="Y2225" s="151"/>
      <c r="Z2225" s="151"/>
      <c r="AA2225" s="151"/>
      <c r="AB2225" s="151"/>
      <c r="AC2225" s="151"/>
      <c r="AD2225" s="151"/>
      <c r="AE2225" s="151"/>
      <c r="AF2225" s="151"/>
      <c r="AG2225" s="151"/>
      <c r="AH2225" s="151"/>
      <c r="AI2225" s="151"/>
      <c r="AJ2225" s="151"/>
      <c r="AK2225" s="151"/>
      <c r="AL2225" s="151"/>
      <c r="AM2225" s="152"/>
      <c r="BH2225" s="1" t="s">
        <v>28</v>
      </c>
    </row>
    <row r="2226" spans="1:61" ht="9.75" hidden="1" customHeight="1">
      <c r="A2226" s="123"/>
      <c r="B2226" s="124"/>
      <c r="C2226" s="124"/>
      <c r="D2226" s="124"/>
      <c r="E2226" s="124"/>
      <c r="F2226" s="124"/>
      <c r="G2226" s="124"/>
      <c r="H2226" s="124"/>
      <c r="I2226" s="125"/>
      <c r="J2226" s="137"/>
      <c r="K2226" s="128"/>
      <c r="L2226" s="128"/>
      <c r="M2226" s="128"/>
      <c r="N2226" s="128"/>
      <c r="O2226" s="128"/>
      <c r="P2226" s="128"/>
      <c r="Q2226" s="128"/>
      <c r="R2226" s="128"/>
      <c r="S2226" s="128"/>
      <c r="T2226" s="128"/>
      <c r="U2226" s="128"/>
      <c r="V2226" s="128"/>
      <c r="W2226" s="128"/>
      <c r="X2226" s="128"/>
      <c r="Y2226" s="128"/>
      <c r="Z2226" s="128"/>
      <c r="AA2226" s="128"/>
      <c r="AB2226" s="128"/>
      <c r="AC2226" s="128"/>
      <c r="AD2226" s="128"/>
      <c r="AE2226" s="128"/>
      <c r="AF2226" s="128"/>
      <c r="AG2226" s="128"/>
      <c r="AH2226" s="128"/>
      <c r="AI2226" s="128"/>
      <c r="AJ2226" s="128"/>
      <c r="AK2226" s="128"/>
      <c r="AL2226" s="128"/>
      <c r="AM2226" s="129"/>
      <c r="BH2226" s="1" t="s">
        <v>28</v>
      </c>
    </row>
    <row r="2227" spans="1:61" ht="9.75" hidden="1" customHeight="1">
      <c r="A2227" s="120" t="s">
        <v>379</v>
      </c>
      <c r="B2227" s="121"/>
      <c r="C2227" s="121"/>
      <c r="D2227" s="121"/>
      <c r="E2227" s="121"/>
      <c r="F2227" s="121"/>
      <c r="G2227" s="121"/>
      <c r="H2227" s="121"/>
      <c r="I2227" s="122"/>
      <c r="J2227" s="27"/>
      <c r="K2227" s="27"/>
      <c r="L2227" s="27"/>
      <c r="M2227" s="27"/>
      <c r="N2227" s="27"/>
      <c r="O2227" s="27"/>
      <c r="P2227" s="27"/>
      <c r="Q2227" s="27"/>
      <c r="R2227" s="27"/>
      <c r="S2227" s="27"/>
      <c r="T2227" s="27"/>
      <c r="U2227" s="27"/>
      <c r="V2227" s="27"/>
      <c r="W2227" s="27"/>
      <c r="X2227" s="27"/>
      <c r="Y2227" s="27"/>
      <c r="Z2227" s="27"/>
      <c r="AA2227" s="27"/>
      <c r="AB2227" s="27"/>
      <c r="AC2227" s="27"/>
      <c r="AD2227" s="27"/>
      <c r="AE2227" s="27"/>
      <c r="AF2227" s="27"/>
      <c r="AG2227" s="27"/>
      <c r="AH2227" s="27"/>
      <c r="AI2227" s="27"/>
      <c r="AJ2227" s="27"/>
      <c r="AK2227" s="27"/>
      <c r="AL2227" s="27"/>
      <c r="AM2227" s="27"/>
      <c r="BG2227" s="1" t="s">
        <v>424</v>
      </c>
      <c r="BH2227" s="1">
        <v>106</v>
      </c>
      <c r="BI2227" s="1" t="str">
        <f>"ITEM"&amp;BH2227&amp; BG2227 &amp;"="&amp; IF(TRIM($J2227)="","",$J2227)</f>
        <v>ITEM106#KBN4_20=</v>
      </c>
    </row>
    <row r="2228" spans="1:61" ht="9.75" hidden="1" customHeight="1">
      <c r="A2228" s="123"/>
      <c r="B2228" s="124"/>
      <c r="C2228" s="124"/>
      <c r="D2228" s="124"/>
      <c r="E2228" s="124"/>
      <c r="F2228" s="124"/>
      <c r="G2228" s="124"/>
      <c r="H2228" s="124"/>
      <c r="I2228" s="125"/>
      <c r="J2228" s="27"/>
      <c r="K2228" s="27"/>
      <c r="L2228" s="27"/>
      <c r="M2228" s="27"/>
      <c r="N2228" s="27"/>
      <c r="O2228" s="27"/>
      <c r="P2228" s="27"/>
      <c r="Q2228" s="27"/>
      <c r="R2228" s="27"/>
      <c r="S2228" s="27"/>
      <c r="T2228" s="27"/>
      <c r="U2228" s="27"/>
      <c r="V2228" s="27"/>
      <c r="W2228" s="27"/>
      <c r="X2228" s="27"/>
      <c r="Y2228" s="27"/>
      <c r="Z2228" s="27"/>
      <c r="AA2228" s="27"/>
      <c r="AB2228" s="27"/>
      <c r="AC2228" s="27"/>
      <c r="AD2228" s="27"/>
      <c r="AE2228" s="27"/>
      <c r="AF2228" s="27"/>
      <c r="AG2228" s="27"/>
      <c r="AH2228" s="27"/>
      <c r="AI2228" s="27"/>
      <c r="AJ2228" s="27"/>
      <c r="AK2228" s="27"/>
      <c r="AL2228" s="27"/>
      <c r="AM2228" s="27"/>
    </row>
    <row r="2229" spans="1:61" ht="9.75" hidden="1" customHeight="1">
      <c r="A2229" s="120" t="s">
        <v>380</v>
      </c>
      <c r="B2229" s="121"/>
      <c r="C2229" s="121"/>
      <c r="D2229" s="121"/>
      <c r="E2229" s="121"/>
      <c r="F2229" s="121"/>
      <c r="G2229" s="121"/>
      <c r="H2229" s="121"/>
      <c r="I2229" s="122"/>
      <c r="J2229" s="158"/>
      <c r="K2229" s="154"/>
      <c r="L2229" s="154"/>
      <c r="M2229" s="154"/>
      <c r="N2229" s="154"/>
      <c r="O2229" s="154"/>
      <c r="P2229" s="154"/>
      <c r="Q2229" s="154"/>
      <c r="R2229" s="154"/>
      <c r="S2229" s="154"/>
      <c r="T2229" s="154"/>
      <c r="U2229" s="154"/>
      <c r="V2229" s="154" t="s">
        <v>36</v>
      </c>
      <c r="W2229" s="154"/>
      <c r="X2229" s="154"/>
      <c r="Y2229" s="154"/>
      <c r="Z2229" s="154"/>
      <c r="AA2229" s="154"/>
      <c r="AB2229" s="154"/>
      <c r="AC2229" s="154"/>
      <c r="AD2229" s="154"/>
      <c r="AE2229" s="154"/>
      <c r="AF2229" s="154"/>
      <c r="AG2229" s="154"/>
      <c r="AH2229" s="154"/>
      <c r="AI2229" s="154"/>
      <c r="AJ2229" s="154"/>
      <c r="AK2229" s="154"/>
      <c r="AL2229" s="154"/>
      <c r="AM2229" s="155"/>
      <c r="BE2229" s="1" t="str">
        <f ca="1">MID(CELL("address",$CB$2),2,2)</f>
        <v>CB</v>
      </c>
      <c r="BF2229" s="1" t="str">
        <f>IF(TRIM($K2231)="","",IF(ISERROR(MATCH($K2231,$CB$3:$CB$7,0)),"INPUT_ERROR",MATCH($K2231,$CB$3:$CB$7,0)))</f>
        <v/>
      </c>
      <c r="BG2229" s="1" t="s">
        <v>424</v>
      </c>
      <c r="BH2229" s="1">
        <v>107</v>
      </c>
      <c r="BI2229" s="1" t="str">
        <f>"ITEM"&amp; BH2229&amp; BG2229 &amp;"="&amp; $BF2229</f>
        <v>ITEM107#KBN4_20=</v>
      </c>
    </row>
    <row r="2230" spans="1:61" ht="9.75" hidden="1" customHeight="1">
      <c r="A2230" s="141"/>
      <c r="B2230" s="142"/>
      <c r="C2230" s="142"/>
      <c r="D2230" s="142"/>
      <c r="E2230" s="142"/>
      <c r="F2230" s="142"/>
      <c r="G2230" s="142"/>
      <c r="H2230" s="142"/>
      <c r="I2230" s="143"/>
      <c r="J2230" s="189"/>
      <c r="K2230" s="82"/>
      <c r="L2230" s="82"/>
      <c r="M2230" s="82"/>
      <c r="N2230" s="82"/>
      <c r="O2230" s="82"/>
      <c r="P2230" s="82"/>
      <c r="Q2230" s="82"/>
      <c r="R2230" s="82"/>
      <c r="S2230" s="82"/>
      <c r="T2230" s="82"/>
      <c r="U2230" s="82"/>
      <c r="V2230" s="82" t="s">
        <v>163</v>
      </c>
      <c r="W2230" s="82"/>
      <c r="X2230" s="82"/>
      <c r="Y2230" s="82"/>
      <c r="Z2230" s="82"/>
      <c r="AA2230" s="82"/>
      <c r="AB2230" s="82"/>
      <c r="AC2230" s="82"/>
      <c r="AD2230" s="82"/>
      <c r="AE2230" s="82"/>
      <c r="AF2230" s="82"/>
      <c r="AG2230" s="82"/>
      <c r="AH2230" s="82"/>
      <c r="AI2230" s="82"/>
      <c r="AJ2230" s="82"/>
      <c r="AK2230" s="82"/>
      <c r="AL2230" s="82"/>
      <c r="AM2230" s="138"/>
      <c r="BH2230" s="1" t="s">
        <v>28</v>
      </c>
    </row>
    <row r="2231" spans="1:61" ht="9.75" hidden="1" customHeight="1">
      <c r="A2231" s="141"/>
      <c r="B2231" s="142"/>
      <c r="C2231" s="142"/>
      <c r="D2231" s="142"/>
      <c r="E2231" s="142"/>
      <c r="F2231" s="142"/>
      <c r="G2231" s="142"/>
      <c r="H2231" s="142"/>
      <c r="I2231" s="143"/>
      <c r="J2231" s="144" t="s">
        <v>37</v>
      </c>
      <c r="K2231" s="145"/>
      <c r="L2231" s="145"/>
      <c r="M2231" s="145"/>
      <c r="N2231" s="145"/>
      <c r="O2231" s="145"/>
      <c r="P2231" s="145"/>
      <c r="Q2231" s="145"/>
      <c r="R2231" s="145"/>
      <c r="S2231" s="145"/>
      <c r="T2231" s="82" t="s">
        <v>38</v>
      </c>
      <c r="U2231" s="82"/>
      <c r="V2231" s="82" t="s">
        <v>253</v>
      </c>
      <c r="W2231" s="82"/>
      <c r="X2231" s="82"/>
      <c r="Y2231" s="82"/>
      <c r="Z2231" s="82"/>
      <c r="AA2231" s="82"/>
      <c r="AB2231" s="82"/>
      <c r="AC2231" s="82"/>
      <c r="AD2231" s="82"/>
      <c r="AE2231" s="82"/>
      <c r="AF2231" s="82"/>
      <c r="AG2231" s="82"/>
      <c r="AH2231" s="82"/>
      <c r="AI2231" s="82"/>
      <c r="AJ2231" s="82"/>
      <c r="AK2231" s="82"/>
      <c r="AL2231" s="82"/>
      <c r="AM2231" s="138"/>
      <c r="BH2231" s="1" t="s">
        <v>28</v>
      </c>
    </row>
    <row r="2232" spans="1:61" ht="9.75" hidden="1" customHeight="1">
      <c r="A2232" s="141"/>
      <c r="B2232" s="142"/>
      <c r="C2232" s="142"/>
      <c r="D2232" s="142"/>
      <c r="E2232" s="142"/>
      <c r="F2232" s="142"/>
      <c r="G2232" s="142"/>
      <c r="H2232" s="142"/>
      <c r="I2232" s="143"/>
      <c r="J2232" s="144"/>
      <c r="K2232" s="145"/>
      <c r="L2232" s="145"/>
      <c r="M2232" s="145"/>
      <c r="N2232" s="145"/>
      <c r="O2232" s="145"/>
      <c r="P2232" s="145"/>
      <c r="Q2232" s="145"/>
      <c r="R2232" s="145"/>
      <c r="S2232" s="145"/>
      <c r="T2232" s="82"/>
      <c r="U2232" s="82"/>
      <c r="V2232" s="82" t="s">
        <v>327</v>
      </c>
      <c r="W2232" s="82"/>
      <c r="X2232" s="82"/>
      <c r="Y2232" s="82"/>
      <c r="Z2232" s="82"/>
      <c r="AA2232" s="82"/>
      <c r="AB2232" s="82"/>
      <c r="AC2232" s="82"/>
      <c r="AD2232" s="82"/>
      <c r="AE2232" s="82"/>
      <c r="AF2232" s="82"/>
      <c r="AG2232" s="82"/>
      <c r="AH2232" s="82"/>
      <c r="AI2232" s="82"/>
      <c r="AJ2232" s="82"/>
      <c r="AK2232" s="82"/>
      <c r="AL2232" s="82"/>
      <c r="AM2232" s="138"/>
      <c r="BH2232" s="1" t="s">
        <v>28</v>
      </c>
    </row>
    <row r="2233" spans="1:61" ht="9.75" hidden="1" customHeight="1">
      <c r="A2233" s="141"/>
      <c r="B2233" s="142"/>
      <c r="C2233" s="142"/>
      <c r="D2233" s="142"/>
      <c r="E2233" s="142"/>
      <c r="F2233" s="142"/>
      <c r="G2233" s="142"/>
      <c r="H2233" s="142"/>
      <c r="I2233" s="143"/>
      <c r="J2233" s="189"/>
      <c r="K2233" s="82"/>
      <c r="L2233" s="82"/>
      <c r="M2233" s="82"/>
      <c r="N2233" s="82"/>
      <c r="O2233" s="82"/>
      <c r="P2233" s="82"/>
      <c r="Q2233" s="82"/>
      <c r="R2233" s="82"/>
      <c r="S2233" s="82"/>
      <c r="T2233" s="82"/>
      <c r="U2233" s="82"/>
      <c r="V2233" s="82" t="s">
        <v>166</v>
      </c>
      <c r="W2233" s="82"/>
      <c r="X2233" s="82"/>
      <c r="Y2233" s="82"/>
      <c r="Z2233" s="82"/>
      <c r="AA2233" s="82"/>
      <c r="AB2233" s="82"/>
      <c r="AC2233" s="82"/>
      <c r="AD2233" s="82"/>
      <c r="AE2233" s="82"/>
      <c r="AF2233" s="82"/>
      <c r="AG2233" s="82"/>
      <c r="AH2233" s="82"/>
      <c r="AI2233" s="82"/>
      <c r="AJ2233" s="82"/>
      <c r="AK2233" s="82"/>
      <c r="AL2233" s="82"/>
      <c r="AM2233" s="138"/>
      <c r="BH2233" s="1" t="s">
        <v>28</v>
      </c>
    </row>
    <row r="2234" spans="1:61" ht="9.75" hidden="1" customHeight="1">
      <c r="A2234" s="141"/>
      <c r="B2234" s="142"/>
      <c r="C2234" s="142"/>
      <c r="D2234" s="142"/>
      <c r="E2234" s="142"/>
      <c r="F2234" s="142"/>
      <c r="G2234" s="142"/>
      <c r="H2234" s="142"/>
      <c r="I2234" s="143"/>
      <c r="J2234" s="157"/>
      <c r="K2234" s="98"/>
      <c r="L2234" s="98"/>
      <c r="M2234" s="98"/>
      <c r="N2234" s="98"/>
      <c r="O2234" s="98"/>
      <c r="P2234" s="98"/>
      <c r="Q2234" s="98"/>
      <c r="R2234" s="98"/>
      <c r="S2234" s="98"/>
      <c r="T2234" s="98"/>
      <c r="U2234" s="98"/>
      <c r="V2234" s="98" t="s">
        <v>256</v>
      </c>
      <c r="W2234" s="98"/>
      <c r="X2234" s="98"/>
      <c r="Y2234" s="98"/>
      <c r="Z2234" s="98"/>
      <c r="AA2234" s="98"/>
      <c r="AB2234" s="98"/>
      <c r="AC2234" s="98"/>
      <c r="AD2234" s="98"/>
      <c r="AE2234" s="98"/>
      <c r="AF2234" s="98"/>
      <c r="AG2234" s="98"/>
      <c r="AH2234" s="98"/>
      <c r="AI2234" s="98"/>
      <c r="AJ2234" s="98"/>
      <c r="AK2234" s="98"/>
      <c r="AL2234" s="98"/>
      <c r="AM2234" s="156"/>
      <c r="BH2234" s="1" t="s">
        <v>28</v>
      </c>
    </row>
    <row r="2235" spans="1:61" ht="9.75" hidden="1" customHeight="1">
      <c r="A2235" s="120" t="s">
        <v>381</v>
      </c>
      <c r="B2235" s="121"/>
      <c r="C2235" s="121"/>
      <c r="D2235" s="121"/>
      <c r="E2235" s="121"/>
      <c r="F2235" s="121"/>
      <c r="G2235" s="121"/>
      <c r="H2235" s="121"/>
      <c r="I2235" s="122"/>
      <c r="J2235" s="136"/>
      <c r="K2235" s="126"/>
      <c r="L2235" s="126"/>
      <c r="M2235" s="126"/>
      <c r="N2235" s="126"/>
      <c r="O2235" s="126"/>
      <c r="P2235" s="126"/>
      <c r="Q2235" s="126"/>
      <c r="R2235" s="126"/>
      <c r="S2235" s="126"/>
      <c r="T2235" s="126"/>
      <c r="U2235" s="126"/>
      <c r="V2235" s="126"/>
      <c r="W2235" s="126"/>
      <c r="X2235" s="126"/>
      <c r="Y2235" s="126"/>
      <c r="Z2235" s="126"/>
      <c r="AA2235" s="126"/>
      <c r="AB2235" s="126"/>
      <c r="AC2235" s="126"/>
      <c r="AD2235" s="126"/>
      <c r="AE2235" s="126"/>
      <c r="AF2235" s="126"/>
      <c r="AG2235" s="126"/>
      <c r="AH2235" s="126"/>
      <c r="AI2235" s="126"/>
      <c r="AJ2235" s="126"/>
      <c r="AK2235" s="126"/>
      <c r="AL2235" s="126"/>
      <c r="AM2235" s="127"/>
      <c r="BG2235" s="1" t="s">
        <v>424</v>
      </c>
      <c r="BH2235" s="1">
        <v>108</v>
      </c>
      <c r="BI2235" s="1" t="str">
        <f>"ITEM"&amp;BH2235&amp; BG2235 &amp;"="&amp; IF(TRIM($J2235)="","",$J2235)</f>
        <v>ITEM108#KBN4_20=</v>
      </c>
    </row>
    <row r="2236" spans="1:61" ht="9.75" hidden="1" customHeight="1">
      <c r="A2236" s="141"/>
      <c r="B2236" s="142"/>
      <c r="C2236" s="142"/>
      <c r="D2236" s="142"/>
      <c r="E2236" s="142"/>
      <c r="F2236" s="142"/>
      <c r="G2236" s="142"/>
      <c r="H2236" s="142"/>
      <c r="I2236" s="143"/>
      <c r="J2236" s="150"/>
      <c r="K2236" s="151"/>
      <c r="L2236" s="151"/>
      <c r="M2236" s="151"/>
      <c r="N2236" s="151"/>
      <c r="O2236" s="151"/>
      <c r="P2236" s="151"/>
      <c r="Q2236" s="151"/>
      <c r="R2236" s="151"/>
      <c r="S2236" s="151"/>
      <c r="T2236" s="151"/>
      <c r="U2236" s="151"/>
      <c r="V2236" s="151"/>
      <c r="W2236" s="151"/>
      <c r="X2236" s="151"/>
      <c r="Y2236" s="151"/>
      <c r="Z2236" s="151"/>
      <c r="AA2236" s="151"/>
      <c r="AB2236" s="151"/>
      <c r="AC2236" s="151"/>
      <c r="AD2236" s="151"/>
      <c r="AE2236" s="151"/>
      <c r="AF2236" s="151"/>
      <c r="AG2236" s="151"/>
      <c r="AH2236" s="151"/>
      <c r="AI2236" s="151"/>
      <c r="AJ2236" s="151"/>
      <c r="AK2236" s="151"/>
      <c r="AL2236" s="151"/>
      <c r="AM2236" s="152"/>
    </row>
    <row r="2237" spans="1:61" ht="9.75" hidden="1" customHeight="1">
      <c r="A2237" s="123"/>
      <c r="B2237" s="124"/>
      <c r="C2237" s="124"/>
      <c r="D2237" s="124"/>
      <c r="E2237" s="124"/>
      <c r="F2237" s="124"/>
      <c r="G2237" s="124"/>
      <c r="H2237" s="124"/>
      <c r="I2237" s="125"/>
      <c r="J2237" s="150"/>
      <c r="K2237" s="151"/>
      <c r="L2237" s="151"/>
      <c r="M2237" s="151"/>
      <c r="N2237" s="151"/>
      <c r="O2237" s="151"/>
      <c r="P2237" s="151"/>
      <c r="Q2237" s="151"/>
      <c r="R2237" s="151"/>
      <c r="S2237" s="151"/>
      <c r="T2237" s="151"/>
      <c r="U2237" s="151"/>
      <c r="V2237" s="151"/>
      <c r="W2237" s="151"/>
      <c r="X2237" s="151"/>
      <c r="Y2237" s="151"/>
      <c r="Z2237" s="151"/>
      <c r="AA2237" s="151"/>
      <c r="AB2237" s="151"/>
      <c r="AC2237" s="151"/>
      <c r="AD2237" s="151"/>
      <c r="AE2237" s="151"/>
      <c r="AF2237" s="151"/>
      <c r="AG2237" s="151"/>
      <c r="AH2237" s="151"/>
      <c r="AI2237" s="151"/>
      <c r="AJ2237" s="151"/>
      <c r="AK2237" s="151"/>
      <c r="AL2237" s="151"/>
      <c r="AM2237" s="152"/>
    </row>
    <row r="2238" spans="1:61" ht="9.75" hidden="1" customHeight="1">
      <c r="A2238" s="120" t="s">
        <v>382</v>
      </c>
      <c r="B2238" s="121"/>
      <c r="C2238" s="121"/>
      <c r="D2238" s="121"/>
      <c r="E2238" s="121"/>
      <c r="F2238" s="121"/>
      <c r="G2238" s="121"/>
      <c r="H2238" s="121"/>
      <c r="I2238" s="121"/>
      <c r="J2238" s="216" t="s">
        <v>37</v>
      </c>
      <c r="K2238" s="217"/>
      <c r="L2238" s="154" t="s">
        <v>54</v>
      </c>
      <c r="M2238" s="154"/>
      <c r="N2238" s="154"/>
      <c r="O2238" s="154"/>
      <c r="P2238" s="154"/>
      <c r="Q2238" s="154"/>
      <c r="R2238" s="154"/>
      <c r="S2238" s="154"/>
      <c r="T2238" s="154"/>
      <c r="U2238" s="154"/>
      <c r="V2238" s="154"/>
      <c r="W2238" s="154"/>
      <c r="X2238" s="221" t="s">
        <v>37</v>
      </c>
      <c r="Y2238" s="217"/>
      <c r="Z2238" s="154" t="s">
        <v>330</v>
      </c>
      <c r="AA2238" s="154"/>
      <c r="AB2238" s="154"/>
      <c r="AC2238" s="154"/>
      <c r="AD2238" s="154"/>
      <c r="AE2238" s="154"/>
      <c r="AF2238" s="154"/>
      <c r="AG2238" s="154"/>
      <c r="AH2238" s="154"/>
      <c r="AI2238" s="154"/>
      <c r="AJ2238" s="154"/>
      <c r="AK2238" s="154"/>
      <c r="AL2238" s="154"/>
      <c r="AM2238" s="155"/>
      <c r="BF2238" s="1" t="b">
        <f>IF($K2238="○",TRUE,IF($K2238="",FALSE,"INPUT_ERROR"))</f>
        <v>0</v>
      </c>
      <c r="BG2238" s="1" t="s">
        <v>424</v>
      </c>
      <c r="BH2238" s="1">
        <v>109</v>
      </c>
      <c r="BI2238" s="1" t="str">
        <f t="shared" ref="BI2238:BI2244" si="61">"ITEM"&amp; BH2238&amp; BG2238 &amp;"="&amp; $BF2238</f>
        <v>ITEM109#KBN4_20=FALSE</v>
      </c>
    </row>
    <row r="2239" spans="1:61" ht="9.75" hidden="1" customHeight="1">
      <c r="A2239" s="141"/>
      <c r="B2239" s="142"/>
      <c r="C2239" s="142"/>
      <c r="D2239" s="142"/>
      <c r="E2239" s="142"/>
      <c r="F2239" s="142"/>
      <c r="G2239" s="142"/>
      <c r="H2239" s="142"/>
      <c r="I2239" s="142"/>
      <c r="J2239" s="144"/>
      <c r="K2239" s="159"/>
      <c r="L2239" s="82"/>
      <c r="M2239" s="82"/>
      <c r="N2239" s="82"/>
      <c r="O2239" s="82"/>
      <c r="P2239" s="82"/>
      <c r="Q2239" s="82"/>
      <c r="R2239" s="82"/>
      <c r="S2239" s="82"/>
      <c r="T2239" s="82"/>
      <c r="U2239" s="82"/>
      <c r="V2239" s="82"/>
      <c r="W2239" s="82"/>
      <c r="X2239" s="160"/>
      <c r="Y2239" s="159"/>
      <c r="Z2239" s="82"/>
      <c r="AA2239" s="82"/>
      <c r="AB2239" s="82"/>
      <c r="AC2239" s="82"/>
      <c r="AD2239" s="82"/>
      <c r="AE2239" s="82"/>
      <c r="AF2239" s="82"/>
      <c r="AG2239" s="82"/>
      <c r="AH2239" s="82"/>
      <c r="AI2239" s="82"/>
      <c r="AJ2239" s="82"/>
      <c r="AK2239" s="82"/>
      <c r="AL2239" s="82"/>
      <c r="AM2239" s="138"/>
      <c r="BF2239" s="1" t="b">
        <f>IF($Y2238="○",TRUE,IF($Y2238="",FALSE,"INPUT_ERROR"))</f>
        <v>0</v>
      </c>
      <c r="BG2239" s="1" t="s">
        <v>424</v>
      </c>
      <c r="BH2239" s="1">
        <v>110</v>
      </c>
      <c r="BI2239" s="1" t="str">
        <f t="shared" si="61"/>
        <v>ITEM110#KBN4_20=FALSE</v>
      </c>
    </row>
    <row r="2240" spans="1:61" ht="9.75" hidden="1" customHeight="1">
      <c r="A2240" s="141"/>
      <c r="B2240" s="142"/>
      <c r="C2240" s="142"/>
      <c r="D2240" s="142"/>
      <c r="E2240" s="142"/>
      <c r="F2240" s="142"/>
      <c r="G2240" s="142"/>
      <c r="H2240" s="142"/>
      <c r="I2240" s="142"/>
      <c r="J2240" s="144" t="s">
        <v>37</v>
      </c>
      <c r="K2240" s="159"/>
      <c r="L2240" s="82" t="s">
        <v>331</v>
      </c>
      <c r="M2240" s="82"/>
      <c r="N2240" s="82"/>
      <c r="O2240" s="82"/>
      <c r="P2240" s="82"/>
      <c r="Q2240" s="82"/>
      <c r="R2240" s="82"/>
      <c r="S2240" s="82"/>
      <c r="T2240" s="82"/>
      <c r="U2240" s="82"/>
      <c r="V2240" s="82"/>
      <c r="W2240" s="82"/>
      <c r="X2240" s="160" t="s">
        <v>37</v>
      </c>
      <c r="Y2240" s="159"/>
      <c r="Z2240" s="82" t="s">
        <v>264</v>
      </c>
      <c r="AA2240" s="82"/>
      <c r="AB2240" s="82"/>
      <c r="AC2240" s="82"/>
      <c r="AD2240" s="82"/>
      <c r="AE2240" s="82"/>
      <c r="AF2240" s="82"/>
      <c r="AG2240" s="82"/>
      <c r="AH2240" s="82"/>
      <c r="AI2240" s="82"/>
      <c r="AJ2240" s="82"/>
      <c r="AK2240" s="82"/>
      <c r="AL2240" s="82"/>
      <c r="AM2240" s="138"/>
      <c r="BF2240" s="1" t="b">
        <f>IF($K2240="○",TRUE,IF($K2240="",FALSE,"INPUT_ERROR"))</f>
        <v>0</v>
      </c>
      <c r="BG2240" s="1" t="s">
        <v>424</v>
      </c>
      <c r="BH2240" s="1">
        <v>111</v>
      </c>
      <c r="BI2240" s="1" t="str">
        <f t="shared" si="61"/>
        <v>ITEM111#KBN4_20=FALSE</v>
      </c>
    </row>
    <row r="2241" spans="1:61" ht="9.75" hidden="1" customHeight="1">
      <c r="A2241" s="141"/>
      <c r="B2241" s="142"/>
      <c r="C2241" s="142"/>
      <c r="D2241" s="142"/>
      <c r="E2241" s="142"/>
      <c r="F2241" s="142"/>
      <c r="G2241" s="142"/>
      <c r="H2241" s="142"/>
      <c r="I2241" s="142"/>
      <c r="J2241" s="144"/>
      <c r="K2241" s="159"/>
      <c r="L2241" s="82"/>
      <c r="M2241" s="82"/>
      <c r="N2241" s="82"/>
      <c r="O2241" s="82"/>
      <c r="P2241" s="82"/>
      <c r="Q2241" s="82"/>
      <c r="R2241" s="82"/>
      <c r="S2241" s="82"/>
      <c r="T2241" s="82"/>
      <c r="U2241" s="82"/>
      <c r="V2241" s="82"/>
      <c r="W2241" s="82"/>
      <c r="X2241" s="160"/>
      <c r="Y2241" s="159"/>
      <c r="Z2241" s="82"/>
      <c r="AA2241" s="82"/>
      <c r="AB2241" s="82"/>
      <c r="AC2241" s="82"/>
      <c r="AD2241" s="82"/>
      <c r="AE2241" s="82"/>
      <c r="AF2241" s="82"/>
      <c r="AG2241" s="82"/>
      <c r="AH2241" s="82"/>
      <c r="AI2241" s="82"/>
      <c r="AJ2241" s="82"/>
      <c r="AK2241" s="82"/>
      <c r="AL2241" s="82"/>
      <c r="AM2241" s="138"/>
      <c r="BF2241" s="1" t="b">
        <f>IF($Y2240="○",TRUE,IF($Y2240="",FALSE,"INPUT_ERROR"))</f>
        <v>0</v>
      </c>
      <c r="BG2241" s="1" t="s">
        <v>424</v>
      </c>
      <c r="BH2241" s="1">
        <v>112</v>
      </c>
      <c r="BI2241" s="1" t="str">
        <f t="shared" si="61"/>
        <v>ITEM112#KBN4_20=FALSE</v>
      </c>
    </row>
    <row r="2242" spans="1:61" ht="9.75" hidden="1" customHeight="1">
      <c r="A2242" s="141"/>
      <c r="B2242" s="142"/>
      <c r="C2242" s="142"/>
      <c r="D2242" s="142"/>
      <c r="E2242" s="142"/>
      <c r="F2242" s="142"/>
      <c r="G2242" s="142"/>
      <c r="H2242" s="142"/>
      <c r="I2242" s="142"/>
      <c r="J2242" s="144" t="s">
        <v>37</v>
      </c>
      <c r="K2242" s="159"/>
      <c r="L2242" s="82" t="s">
        <v>214</v>
      </c>
      <c r="M2242" s="82"/>
      <c r="N2242" s="82"/>
      <c r="O2242" s="82"/>
      <c r="P2242" s="82"/>
      <c r="Q2242" s="82"/>
      <c r="R2242" s="82"/>
      <c r="S2242" s="82"/>
      <c r="T2242" s="82"/>
      <c r="U2242" s="82"/>
      <c r="V2242" s="82"/>
      <c r="W2242" s="82"/>
      <c r="X2242" s="160" t="s">
        <v>37</v>
      </c>
      <c r="Y2242" s="159"/>
      <c r="Z2242" s="82" t="s">
        <v>332</v>
      </c>
      <c r="AA2242" s="82"/>
      <c r="AB2242" s="82"/>
      <c r="AC2242" s="82"/>
      <c r="AD2242" s="82"/>
      <c r="AE2242" s="82"/>
      <c r="AF2242" s="82"/>
      <c r="AG2242" s="82"/>
      <c r="AH2242" s="82"/>
      <c r="AI2242" s="82"/>
      <c r="AJ2242" s="82"/>
      <c r="AK2242" s="82"/>
      <c r="AL2242" s="82"/>
      <c r="AM2242" s="138"/>
      <c r="BF2242" s="1" t="b">
        <f>IF($K2242="○",TRUE,IF($K2242="",FALSE,"INPUT_ERROR"))</f>
        <v>0</v>
      </c>
      <c r="BG2242" s="1" t="s">
        <v>424</v>
      </c>
      <c r="BH2242" s="1">
        <v>113</v>
      </c>
      <c r="BI2242" s="1" t="str">
        <f t="shared" si="61"/>
        <v>ITEM113#KBN4_20=FALSE</v>
      </c>
    </row>
    <row r="2243" spans="1:61" ht="9.75" hidden="1" customHeight="1">
      <c r="A2243" s="141"/>
      <c r="B2243" s="142"/>
      <c r="C2243" s="142"/>
      <c r="D2243" s="142"/>
      <c r="E2243" s="142"/>
      <c r="F2243" s="142"/>
      <c r="G2243" s="142"/>
      <c r="H2243" s="142"/>
      <c r="I2243" s="142"/>
      <c r="J2243" s="144"/>
      <c r="K2243" s="159"/>
      <c r="L2243" s="82"/>
      <c r="M2243" s="82"/>
      <c r="N2243" s="82"/>
      <c r="O2243" s="82"/>
      <c r="P2243" s="82"/>
      <c r="Q2243" s="82"/>
      <c r="R2243" s="82"/>
      <c r="S2243" s="82"/>
      <c r="T2243" s="82"/>
      <c r="U2243" s="82"/>
      <c r="V2243" s="82"/>
      <c r="W2243" s="82"/>
      <c r="X2243" s="160"/>
      <c r="Y2243" s="159"/>
      <c r="Z2243" s="82"/>
      <c r="AA2243" s="82"/>
      <c r="AB2243" s="82"/>
      <c r="AC2243" s="82"/>
      <c r="AD2243" s="82"/>
      <c r="AE2243" s="82"/>
      <c r="AF2243" s="82"/>
      <c r="AG2243" s="82"/>
      <c r="AH2243" s="82"/>
      <c r="AI2243" s="82"/>
      <c r="AJ2243" s="82"/>
      <c r="AK2243" s="82"/>
      <c r="AL2243" s="82"/>
      <c r="AM2243" s="138"/>
      <c r="BF2243" s="1" t="b">
        <f>IF($Y2242="○",TRUE,IF($Y2242="",FALSE,"INPUT_ERROR"))</f>
        <v>0</v>
      </c>
      <c r="BG2243" s="1" t="s">
        <v>424</v>
      </c>
      <c r="BH2243" s="1">
        <v>114</v>
      </c>
      <c r="BI2243" s="1" t="str">
        <f t="shared" si="61"/>
        <v>ITEM114#KBN4_20=FALSE</v>
      </c>
    </row>
    <row r="2244" spans="1:61" ht="9.75" hidden="1" customHeight="1">
      <c r="A2244" s="141"/>
      <c r="B2244" s="142"/>
      <c r="C2244" s="142"/>
      <c r="D2244" s="142"/>
      <c r="E2244" s="142"/>
      <c r="F2244" s="142"/>
      <c r="G2244" s="142"/>
      <c r="H2244" s="142"/>
      <c r="I2244" s="142"/>
      <c r="J2244" s="144" t="s">
        <v>37</v>
      </c>
      <c r="K2244" s="159"/>
      <c r="L2244" s="82" t="s">
        <v>59</v>
      </c>
      <c r="M2244" s="82"/>
      <c r="N2244" s="82"/>
      <c r="O2244" s="160" t="s">
        <v>60</v>
      </c>
      <c r="P2244" s="151"/>
      <c r="Q2244" s="151"/>
      <c r="R2244" s="151"/>
      <c r="S2244" s="151"/>
      <c r="T2244" s="151"/>
      <c r="U2244" s="151"/>
      <c r="V2244" s="151"/>
      <c r="W2244" s="151"/>
      <c r="X2244" s="151"/>
      <c r="Y2244" s="151"/>
      <c r="Z2244" s="151"/>
      <c r="AA2244" s="151"/>
      <c r="AB2244" s="151"/>
      <c r="AC2244" s="151"/>
      <c r="AD2244" s="151"/>
      <c r="AE2244" s="151"/>
      <c r="AF2244" s="151"/>
      <c r="AG2244" s="151"/>
      <c r="AH2244" s="151"/>
      <c r="AI2244" s="151"/>
      <c r="AJ2244" s="151"/>
      <c r="AK2244" s="151"/>
      <c r="AL2244" s="82" t="s">
        <v>198</v>
      </c>
      <c r="AM2244" s="138"/>
      <c r="BF2244" s="1" t="b">
        <f>IF($K2244="○",TRUE,IF($K2244="",FALSE,"INPUT_ERROR"))</f>
        <v>0</v>
      </c>
      <c r="BG2244" s="1" t="s">
        <v>424</v>
      </c>
      <c r="BH2244" s="1">
        <v>115</v>
      </c>
      <c r="BI2244" s="1" t="str">
        <f t="shared" si="61"/>
        <v>ITEM115#KBN4_20=FALSE</v>
      </c>
    </row>
    <row r="2245" spans="1:61" ht="9.75" hidden="1" customHeight="1">
      <c r="A2245" s="141"/>
      <c r="B2245" s="142"/>
      <c r="C2245" s="142"/>
      <c r="D2245" s="142"/>
      <c r="E2245" s="142"/>
      <c r="F2245" s="142"/>
      <c r="G2245" s="142"/>
      <c r="H2245" s="142"/>
      <c r="I2245" s="142"/>
      <c r="J2245" s="161"/>
      <c r="K2245" s="162"/>
      <c r="L2245" s="98"/>
      <c r="M2245" s="98"/>
      <c r="N2245" s="98"/>
      <c r="O2245" s="163"/>
      <c r="P2245" s="128"/>
      <c r="Q2245" s="128"/>
      <c r="R2245" s="128"/>
      <c r="S2245" s="128"/>
      <c r="T2245" s="128"/>
      <c r="U2245" s="128"/>
      <c r="V2245" s="128"/>
      <c r="W2245" s="128"/>
      <c r="X2245" s="128"/>
      <c r="Y2245" s="128"/>
      <c r="Z2245" s="128"/>
      <c r="AA2245" s="128"/>
      <c r="AB2245" s="128"/>
      <c r="AC2245" s="128"/>
      <c r="AD2245" s="128"/>
      <c r="AE2245" s="128"/>
      <c r="AF2245" s="128"/>
      <c r="AG2245" s="128"/>
      <c r="AH2245" s="128"/>
      <c r="AI2245" s="128"/>
      <c r="AJ2245" s="128"/>
      <c r="AK2245" s="128"/>
      <c r="AL2245" s="98"/>
      <c r="AM2245" s="156"/>
      <c r="BG2245" s="1" t="s">
        <v>424</v>
      </c>
      <c r="BH2245" s="1">
        <v>116</v>
      </c>
      <c r="BI2245" s="1" t="str">
        <f>"ITEM"&amp;BH2245&amp; BG2245 &amp;"="&amp;IF(TRIM($P2244)="","",$P2244)</f>
        <v>ITEM116#KBN4_20=</v>
      </c>
    </row>
    <row r="2246" spans="1:61" ht="9.75" hidden="1" customHeight="1">
      <c r="A2246" s="120" t="s">
        <v>333</v>
      </c>
      <c r="B2246" s="121"/>
      <c r="C2246" s="121"/>
      <c r="D2246" s="121"/>
      <c r="E2246" s="121"/>
      <c r="F2246" s="121"/>
      <c r="G2246" s="121"/>
      <c r="H2246" s="121"/>
      <c r="I2246" s="122"/>
      <c r="J2246" s="260"/>
      <c r="K2246" s="260"/>
      <c r="L2246" s="260"/>
      <c r="M2246" s="260"/>
      <c r="N2246" s="260"/>
      <c r="O2246" s="260"/>
      <c r="P2246" s="260"/>
      <c r="Q2246" s="260"/>
      <c r="R2246" s="260"/>
      <c r="S2246" s="260"/>
      <c r="T2246" s="260"/>
      <c r="U2246" s="260"/>
      <c r="V2246" s="260"/>
      <c r="W2246" s="260"/>
      <c r="X2246" s="260"/>
      <c r="Y2246" s="260"/>
      <c r="Z2246" s="260"/>
      <c r="AA2246" s="260"/>
      <c r="AB2246" s="260"/>
      <c r="AC2246" s="260"/>
      <c r="AD2246" s="260"/>
      <c r="AE2246" s="260"/>
      <c r="AF2246" s="260"/>
      <c r="AG2246" s="260"/>
      <c r="AH2246" s="260"/>
      <c r="AI2246" s="260"/>
      <c r="AJ2246" s="260"/>
      <c r="AK2246" s="260"/>
      <c r="AL2246" s="260"/>
      <c r="AM2246" s="260"/>
      <c r="BG2246" s="1" t="s">
        <v>424</v>
      </c>
      <c r="BH2246" s="1">
        <v>117</v>
      </c>
      <c r="BI2246" s="1" t="str">
        <f>"ITEM"&amp;BH2246&amp; BG2246 &amp;"="&amp; IF(TRIM($J2246)="","",$J2246)</f>
        <v>ITEM117#KBN4_20=</v>
      </c>
    </row>
    <row r="2247" spans="1:61" ht="9.6" hidden="1" customHeight="1">
      <c r="A2247" s="141"/>
      <c r="B2247" s="142"/>
      <c r="C2247" s="142"/>
      <c r="D2247" s="142"/>
      <c r="E2247" s="142"/>
      <c r="F2247" s="142"/>
      <c r="G2247" s="142"/>
      <c r="H2247" s="142"/>
      <c r="I2247" s="143"/>
      <c r="J2247" s="27"/>
      <c r="K2247" s="27"/>
      <c r="L2247" s="27"/>
      <c r="M2247" s="27"/>
      <c r="N2247" s="27"/>
      <c r="O2247" s="27"/>
      <c r="P2247" s="27"/>
      <c r="Q2247" s="27"/>
      <c r="R2247" s="27"/>
      <c r="S2247" s="27"/>
      <c r="T2247" s="27"/>
      <c r="U2247" s="27"/>
      <c r="V2247" s="27"/>
      <c r="W2247" s="27"/>
      <c r="X2247" s="27"/>
      <c r="Y2247" s="27"/>
      <c r="Z2247" s="27"/>
      <c r="AA2247" s="27"/>
      <c r="AB2247" s="27"/>
      <c r="AC2247" s="27"/>
      <c r="AD2247" s="27"/>
      <c r="AE2247" s="27"/>
      <c r="AF2247" s="27"/>
      <c r="AG2247" s="27"/>
      <c r="AH2247" s="27"/>
      <c r="AI2247" s="27"/>
      <c r="AJ2247" s="27"/>
      <c r="AK2247" s="27"/>
      <c r="AL2247" s="27"/>
      <c r="AM2247" s="27"/>
      <c r="BH2247" s="1" t="s">
        <v>28</v>
      </c>
    </row>
    <row r="2248" spans="1:61" ht="9.75" hidden="1" customHeight="1">
      <c r="A2248" s="123"/>
      <c r="B2248" s="124"/>
      <c r="C2248" s="124"/>
      <c r="D2248" s="124"/>
      <c r="E2248" s="124"/>
      <c r="F2248" s="124"/>
      <c r="G2248" s="124"/>
      <c r="H2248" s="124"/>
      <c r="I2248" s="125"/>
      <c r="J2248" s="27"/>
      <c r="K2248" s="27"/>
      <c r="L2248" s="27"/>
      <c r="M2248" s="27"/>
      <c r="N2248" s="27"/>
      <c r="O2248" s="27"/>
      <c r="P2248" s="27"/>
      <c r="Q2248" s="27"/>
      <c r="R2248" s="27"/>
      <c r="S2248" s="27"/>
      <c r="T2248" s="27"/>
      <c r="U2248" s="27"/>
      <c r="V2248" s="27"/>
      <c r="W2248" s="27"/>
      <c r="X2248" s="27"/>
      <c r="Y2248" s="27"/>
      <c r="Z2248" s="27"/>
      <c r="AA2248" s="27"/>
      <c r="AB2248" s="27"/>
      <c r="AC2248" s="27"/>
      <c r="AD2248" s="27"/>
      <c r="AE2248" s="27"/>
      <c r="AF2248" s="27"/>
      <c r="AG2248" s="27"/>
      <c r="AH2248" s="27"/>
      <c r="AI2248" s="27"/>
      <c r="AJ2248" s="27"/>
      <c r="AK2248" s="27"/>
      <c r="AL2248" s="27"/>
      <c r="AM2248" s="27"/>
      <c r="BH2248" s="1" t="s">
        <v>28</v>
      </c>
    </row>
    <row r="2249" spans="1:61" ht="9.75" customHeight="1">
      <c r="A2249" s="130" t="s">
        <v>425</v>
      </c>
      <c r="B2249" s="131"/>
      <c r="C2249" s="131"/>
      <c r="D2249" s="131"/>
      <c r="E2249" s="131"/>
      <c r="F2249" s="131"/>
      <c r="G2249" s="131"/>
      <c r="H2249" s="131"/>
      <c r="I2249" s="131"/>
      <c r="J2249" s="131"/>
      <c r="K2249" s="131"/>
      <c r="L2249" s="131"/>
      <c r="M2249" s="131"/>
      <c r="N2249" s="131"/>
      <c r="O2249" s="131"/>
      <c r="P2249" s="131"/>
      <c r="Q2249" s="131"/>
      <c r="R2249" s="131"/>
      <c r="S2249" s="131"/>
      <c r="T2249" s="131"/>
      <c r="U2249" s="131"/>
      <c r="V2249" s="131"/>
      <c r="W2249" s="131"/>
      <c r="X2249" s="131"/>
      <c r="Y2249" s="131"/>
      <c r="Z2249" s="131"/>
      <c r="AA2249" s="131"/>
      <c r="AB2249" s="131"/>
      <c r="AC2249" s="131"/>
      <c r="AD2249" s="131"/>
      <c r="AE2249" s="131"/>
      <c r="AF2249" s="131"/>
      <c r="AG2249" s="131"/>
      <c r="AH2249" s="131"/>
      <c r="AI2249" s="131"/>
      <c r="AJ2249" s="131"/>
      <c r="AK2249" s="131"/>
      <c r="AL2249" s="131"/>
      <c r="AM2249" s="132"/>
    </row>
    <row r="2250" spans="1:61" ht="9.75" customHeight="1">
      <c r="A2250" s="133"/>
      <c r="B2250" s="134"/>
      <c r="C2250" s="134"/>
      <c r="D2250" s="134"/>
      <c r="E2250" s="134"/>
      <c r="F2250" s="134"/>
      <c r="G2250" s="134"/>
      <c r="H2250" s="134"/>
      <c r="I2250" s="134"/>
      <c r="J2250" s="134"/>
      <c r="K2250" s="134"/>
      <c r="L2250" s="134"/>
      <c r="M2250" s="134"/>
      <c r="N2250" s="134"/>
      <c r="O2250" s="134"/>
      <c r="P2250" s="134"/>
      <c r="Q2250" s="134"/>
      <c r="R2250" s="134"/>
      <c r="S2250" s="134"/>
      <c r="T2250" s="134"/>
      <c r="U2250" s="134"/>
      <c r="V2250" s="134"/>
      <c r="W2250" s="134"/>
      <c r="X2250" s="134"/>
      <c r="Y2250" s="134"/>
      <c r="Z2250" s="134"/>
      <c r="AA2250" s="134"/>
      <c r="AB2250" s="134"/>
      <c r="AC2250" s="134"/>
      <c r="AD2250" s="134"/>
      <c r="AE2250" s="134"/>
      <c r="AF2250" s="134"/>
      <c r="AG2250" s="134"/>
      <c r="AH2250" s="134"/>
      <c r="AI2250" s="134"/>
      <c r="AJ2250" s="134"/>
      <c r="AK2250" s="134"/>
      <c r="AL2250" s="134"/>
      <c r="AM2250" s="135"/>
    </row>
    <row r="2251" spans="1:61" ht="69" customHeight="1">
      <c r="A2251" s="120" t="s">
        <v>426</v>
      </c>
      <c r="B2251" s="121"/>
      <c r="C2251" s="121"/>
      <c r="D2251" s="121"/>
      <c r="E2251" s="121"/>
      <c r="F2251" s="121"/>
      <c r="G2251" s="121"/>
      <c r="H2251" s="121"/>
      <c r="I2251" s="122"/>
      <c r="J2251" s="114" t="s">
        <v>1206</v>
      </c>
      <c r="K2251" s="115"/>
      <c r="L2251" s="115"/>
      <c r="M2251" s="115"/>
      <c r="N2251" s="115"/>
      <c r="O2251" s="115"/>
      <c r="P2251" s="115"/>
      <c r="Q2251" s="115"/>
      <c r="R2251" s="115"/>
      <c r="S2251" s="115"/>
      <c r="T2251" s="115"/>
      <c r="U2251" s="115"/>
      <c r="V2251" s="115"/>
      <c r="W2251" s="115"/>
      <c r="X2251" s="115"/>
      <c r="Y2251" s="115"/>
      <c r="Z2251" s="115"/>
      <c r="AA2251" s="115"/>
      <c r="AB2251" s="115"/>
      <c r="AC2251" s="115"/>
      <c r="AD2251" s="115"/>
      <c r="AE2251" s="115"/>
      <c r="AF2251" s="115"/>
      <c r="AG2251" s="115"/>
      <c r="AH2251" s="115"/>
      <c r="AI2251" s="115"/>
      <c r="AJ2251" s="115"/>
      <c r="AK2251" s="115"/>
      <c r="AL2251" s="115"/>
      <c r="AM2251" s="116"/>
      <c r="BH2251" s="1">
        <v>118</v>
      </c>
      <c r="BI2251" s="1" t="str">
        <f>"ITEM"&amp;BH2251&amp; BG2251 &amp;"="&amp; IF(TRIM($J2251)="","",$J2251)</f>
        <v>ITEM118=・セキュリティゲートにて入退館管理をしている都道府県サーバの集約センターにおいて、施錠管理及び入退室管理（監視カメラを設置してサーバ設置場所への入退室者を特定・管理）を行っている部屋に設置したサーバ内に保管する。都道府県サーバ集約センターへの入退室の際は、不要な電子機器等を持ち込まないようにするため、電子機器等の持ち込みについてあらかじめ申請・確認を実施する。サーバへのアクセスはＩＤと生体認証（又はパスワード）による認証が必要となる。
・大阪府においては、端末及び記録媒体を施錠管理された部屋に保管する。</v>
      </c>
    </row>
    <row r="2252" spans="1:61" ht="9.75" customHeight="1">
      <c r="A2252" s="141"/>
      <c r="B2252" s="142"/>
      <c r="C2252" s="142"/>
      <c r="D2252" s="142"/>
      <c r="E2252" s="142"/>
      <c r="F2252" s="142"/>
      <c r="G2252" s="142"/>
      <c r="H2252" s="142"/>
      <c r="I2252" s="143"/>
      <c r="J2252" s="146"/>
      <c r="K2252" s="147"/>
      <c r="L2252" s="147"/>
      <c r="M2252" s="147"/>
      <c r="N2252" s="147"/>
      <c r="O2252" s="147"/>
      <c r="P2252" s="147"/>
      <c r="Q2252" s="147"/>
      <c r="R2252" s="147"/>
      <c r="S2252" s="147"/>
      <c r="T2252" s="147"/>
      <c r="U2252" s="147"/>
      <c r="V2252" s="147"/>
      <c r="W2252" s="147"/>
      <c r="X2252" s="147"/>
      <c r="Y2252" s="147"/>
      <c r="Z2252" s="147"/>
      <c r="AA2252" s="147"/>
      <c r="AB2252" s="147"/>
      <c r="AC2252" s="147"/>
      <c r="AD2252" s="147"/>
      <c r="AE2252" s="147"/>
      <c r="AF2252" s="147"/>
      <c r="AG2252" s="147"/>
      <c r="AH2252" s="147"/>
      <c r="AI2252" s="147"/>
      <c r="AJ2252" s="147"/>
      <c r="AK2252" s="147"/>
      <c r="AL2252" s="147"/>
      <c r="AM2252" s="148"/>
    </row>
    <row r="2253" spans="1:61" ht="9.75" customHeight="1">
      <c r="A2253" s="123"/>
      <c r="B2253" s="124"/>
      <c r="C2253" s="124"/>
      <c r="D2253" s="124"/>
      <c r="E2253" s="124"/>
      <c r="F2253" s="124"/>
      <c r="G2253" s="124"/>
      <c r="H2253" s="124"/>
      <c r="I2253" s="125"/>
      <c r="J2253" s="117"/>
      <c r="K2253" s="118"/>
      <c r="L2253" s="118"/>
      <c r="M2253" s="118"/>
      <c r="N2253" s="118"/>
      <c r="O2253" s="118"/>
      <c r="P2253" s="118"/>
      <c r="Q2253" s="118"/>
      <c r="R2253" s="118"/>
      <c r="S2253" s="118"/>
      <c r="T2253" s="118"/>
      <c r="U2253" s="118"/>
      <c r="V2253" s="118"/>
      <c r="W2253" s="118"/>
      <c r="X2253" s="118"/>
      <c r="Y2253" s="118"/>
      <c r="Z2253" s="118"/>
      <c r="AA2253" s="118"/>
      <c r="AB2253" s="118"/>
      <c r="AC2253" s="118"/>
      <c r="AD2253" s="118"/>
      <c r="AE2253" s="118"/>
      <c r="AF2253" s="118"/>
      <c r="AG2253" s="118"/>
      <c r="AH2253" s="118"/>
      <c r="AI2253" s="118"/>
      <c r="AJ2253" s="118"/>
      <c r="AK2253" s="118"/>
      <c r="AL2253" s="118"/>
      <c r="AM2253" s="119"/>
    </row>
    <row r="2254" spans="1:61" ht="9.75" customHeight="1">
      <c r="A2254" s="120" t="s">
        <v>427</v>
      </c>
      <c r="B2254" s="121"/>
      <c r="C2254" s="121"/>
      <c r="D2254" s="121"/>
      <c r="E2254" s="122"/>
      <c r="F2254" s="120" t="s">
        <v>428</v>
      </c>
      <c r="G2254" s="121"/>
      <c r="H2254" s="121"/>
      <c r="I2254" s="122"/>
      <c r="J2254" s="158"/>
      <c r="K2254" s="154"/>
      <c r="L2254" s="154"/>
      <c r="M2254" s="154"/>
      <c r="N2254" s="154"/>
      <c r="O2254" s="154"/>
      <c r="P2254" s="154"/>
      <c r="Q2254" s="154"/>
      <c r="R2254" s="154"/>
      <c r="S2254" s="154"/>
      <c r="T2254" s="154" t="s">
        <v>36</v>
      </c>
      <c r="U2254" s="154"/>
      <c r="V2254" s="154"/>
      <c r="W2254" s="154"/>
      <c r="X2254" s="154"/>
      <c r="Y2254" s="154"/>
      <c r="Z2254" s="154"/>
      <c r="AA2254" s="154"/>
      <c r="AB2254" s="154"/>
      <c r="AC2254" s="154"/>
      <c r="AD2254" s="154"/>
      <c r="AE2254" s="154"/>
      <c r="AF2254" s="154"/>
      <c r="AG2254" s="154"/>
      <c r="AH2254" s="154"/>
      <c r="AI2254" s="154"/>
      <c r="AJ2254" s="154"/>
      <c r="AK2254" s="154"/>
      <c r="AL2254" s="154"/>
      <c r="AM2254" s="155"/>
      <c r="BE2254" s="1" t="str">
        <f ca="1">MID(CELL("address",$CJ$2),2,2)</f>
        <v>CJ</v>
      </c>
      <c r="BF2254" s="1">
        <f>IF(TRIM($K2256)="","",IF(ISERROR(MATCH($K2256,$CJ$3:$CJ$12,0)),"INPUT_ERROR",MATCH($K2256,$CJ$3:$CJ$12,0)))</f>
        <v>9</v>
      </c>
      <c r="BH2254" s="1">
        <v>119</v>
      </c>
      <c r="BI2254" s="1" t="str">
        <f>"ITEM"&amp; BH2254&amp; BG2254 &amp;"="&amp; $BF2254</f>
        <v>ITEM119=9</v>
      </c>
    </row>
    <row r="2255" spans="1:61" ht="9.75" customHeight="1">
      <c r="A2255" s="141"/>
      <c r="B2255" s="142"/>
      <c r="C2255" s="142"/>
      <c r="D2255" s="142"/>
      <c r="E2255" s="143"/>
      <c r="F2255" s="141"/>
      <c r="G2255" s="142"/>
      <c r="H2255" s="142"/>
      <c r="I2255" s="143"/>
      <c r="J2255" s="189"/>
      <c r="K2255" s="82"/>
      <c r="L2255" s="82"/>
      <c r="M2255" s="82"/>
      <c r="N2255" s="82"/>
      <c r="O2255" s="82"/>
      <c r="P2255" s="82"/>
      <c r="Q2255" s="82"/>
      <c r="R2255" s="82"/>
      <c r="S2255" s="82"/>
      <c r="T2255" s="82" t="s">
        <v>429</v>
      </c>
      <c r="U2255" s="82"/>
      <c r="V2255" s="82"/>
      <c r="W2255" s="82"/>
      <c r="X2255" s="82"/>
      <c r="Y2255" s="82"/>
      <c r="Z2255" s="82"/>
      <c r="AA2255" s="82" t="s">
        <v>430</v>
      </c>
      <c r="AB2255" s="82"/>
      <c r="AC2255" s="82"/>
      <c r="AD2255" s="82"/>
      <c r="AE2255" s="82"/>
      <c r="AF2255" s="82"/>
      <c r="AG2255" s="82"/>
      <c r="AH2255" s="82" t="s">
        <v>431</v>
      </c>
      <c r="AI2255" s="82"/>
      <c r="AJ2255" s="82"/>
      <c r="AK2255" s="82"/>
      <c r="AL2255" s="82"/>
      <c r="AM2255" s="138"/>
    </row>
    <row r="2256" spans="1:61" ht="10.050000000000001" customHeight="1">
      <c r="A2256" s="141"/>
      <c r="B2256" s="142"/>
      <c r="C2256" s="142"/>
      <c r="D2256" s="142"/>
      <c r="E2256" s="143"/>
      <c r="F2256" s="141"/>
      <c r="G2256" s="142"/>
      <c r="H2256" s="142"/>
      <c r="I2256" s="143"/>
      <c r="J2256" s="144" t="s">
        <v>37</v>
      </c>
      <c r="K2256" s="145" t="s">
        <v>757</v>
      </c>
      <c r="L2256" s="145"/>
      <c r="M2256" s="145"/>
      <c r="N2256" s="145"/>
      <c r="O2256" s="145"/>
      <c r="P2256" s="145"/>
      <c r="Q2256" s="145"/>
      <c r="R2256" s="82" t="s">
        <v>38</v>
      </c>
      <c r="S2256" s="82"/>
      <c r="T2256" s="82" t="s">
        <v>432</v>
      </c>
      <c r="U2256" s="82"/>
      <c r="V2256" s="82"/>
      <c r="W2256" s="82"/>
      <c r="X2256" s="82"/>
      <c r="Y2256" s="82"/>
      <c r="Z2256" s="82"/>
      <c r="AA2256" s="82" t="s">
        <v>433</v>
      </c>
      <c r="AB2256" s="82"/>
      <c r="AC2256" s="82"/>
      <c r="AD2256" s="82"/>
      <c r="AE2256" s="82"/>
      <c r="AF2256" s="82"/>
      <c r="AG2256" s="82"/>
      <c r="AH2256" s="82" t="s">
        <v>434</v>
      </c>
      <c r="AI2256" s="82"/>
      <c r="AJ2256" s="82"/>
      <c r="AK2256" s="82"/>
      <c r="AL2256" s="82"/>
      <c r="AM2256" s="138"/>
    </row>
    <row r="2257" spans="1:61" ht="9.75" customHeight="1">
      <c r="A2257" s="141"/>
      <c r="B2257" s="142"/>
      <c r="C2257" s="142"/>
      <c r="D2257" s="142"/>
      <c r="E2257" s="143"/>
      <c r="F2257" s="141"/>
      <c r="G2257" s="142"/>
      <c r="H2257" s="142"/>
      <c r="I2257" s="143"/>
      <c r="J2257" s="144"/>
      <c r="K2257" s="145"/>
      <c r="L2257" s="145"/>
      <c r="M2257" s="145"/>
      <c r="N2257" s="145"/>
      <c r="O2257" s="145"/>
      <c r="P2257" s="145"/>
      <c r="Q2257" s="145"/>
      <c r="R2257" s="82"/>
      <c r="S2257" s="82"/>
      <c r="T2257" s="82" t="s">
        <v>435</v>
      </c>
      <c r="U2257" s="82"/>
      <c r="V2257" s="82"/>
      <c r="W2257" s="82"/>
      <c r="X2257" s="82"/>
      <c r="Y2257" s="82"/>
      <c r="Z2257" s="82"/>
      <c r="AA2257" s="82" t="s">
        <v>436</v>
      </c>
      <c r="AB2257" s="82"/>
      <c r="AC2257" s="82"/>
      <c r="AD2257" s="82"/>
      <c r="AE2257" s="82"/>
      <c r="AF2257" s="82"/>
      <c r="AG2257" s="82"/>
      <c r="AH2257" s="82" t="s">
        <v>437</v>
      </c>
      <c r="AI2257" s="82"/>
      <c r="AJ2257" s="82"/>
      <c r="AK2257" s="82"/>
      <c r="AL2257" s="82"/>
      <c r="AM2257" s="138"/>
    </row>
    <row r="2258" spans="1:61" ht="9.75" customHeight="1">
      <c r="A2258" s="141"/>
      <c r="B2258" s="142"/>
      <c r="C2258" s="142"/>
      <c r="D2258" s="142"/>
      <c r="E2258" s="143"/>
      <c r="F2258" s="141"/>
      <c r="G2258" s="142"/>
      <c r="H2258" s="142"/>
      <c r="I2258" s="143"/>
      <c r="J2258" s="189"/>
      <c r="K2258" s="82"/>
      <c r="L2258" s="82"/>
      <c r="M2258" s="82"/>
      <c r="N2258" s="82"/>
      <c r="O2258" s="82"/>
      <c r="P2258" s="82"/>
      <c r="Q2258" s="82"/>
      <c r="R2258" s="82"/>
      <c r="S2258" s="82"/>
      <c r="T2258" s="82" t="s">
        <v>438</v>
      </c>
      <c r="U2258" s="82"/>
      <c r="V2258" s="82"/>
      <c r="W2258" s="82"/>
      <c r="X2258" s="82"/>
      <c r="Y2258" s="82"/>
      <c r="Z2258" s="82"/>
      <c r="AA2258" s="82"/>
      <c r="AB2258" s="82"/>
      <c r="AC2258" s="82"/>
      <c r="AD2258" s="82"/>
      <c r="AE2258" s="82"/>
      <c r="AF2258" s="82"/>
      <c r="AG2258" s="82"/>
      <c r="AH2258" s="82"/>
      <c r="AI2258" s="82"/>
      <c r="AJ2258" s="82"/>
      <c r="AK2258" s="82"/>
      <c r="AL2258" s="82"/>
      <c r="AM2258" s="138"/>
    </row>
    <row r="2259" spans="1:61" ht="9.75" customHeight="1">
      <c r="A2259" s="141"/>
      <c r="B2259" s="142"/>
      <c r="C2259" s="142"/>
      <c r="D2259" s="142"/>
      <c r="E2259" s="143"/>
      <c r="F2259" s="123"/>
      <c r="G2259" s="124"/>
      <c r="H2259" s="124"/>
      <c r="I2259" s="125"/>
      <c r="J2259" s="157"/>
      <c r="K2259" s="98"/>
      <c r="L2259" s="98"/>
      <c r="M2259" s="98"/>
      <c r="N2259" s="98"/>
      <c r="O2259" s="98"/>
      <c r="P2259" s="98"/>
      <c r="Q2259" s="98"/>
      <c r="R2259" s="98"/>
      <c r="S2259" s="98"/>
      <c r="T2259" s="98"/>
      <c r="U2259" s="98"/>
      <c r="V2259" s="98"/>
      <c r="W2259" s="98"/>
      <c r="X2259" s="98"/>
      <c r="Y2259" s="98"/>
      <c r="Z2259" s="98"/>
      <c r="AA2259" s="98"/>
      <c r="AB2259" s="98"/>
      <c r="AC2259" s="98"/>
      <c r="AD2259" s="98"/>
      <c r="AE2259" s="98"/>
      <c r="AF2259" s="98"/>
      <c r="AG2259" s="98"/>
      <c r="AH2259" s="98"/>
      <c r="AI2259" s="98"/>
      <c r="AJ2259" s="98"/>
      <c r="AK2259" s="98"/>
      <c r="AL2259" s="98"/>
      <c r="AM2259" s="156"/>
    </row>
    <row r="2260" spans="1:61" ht="21" customHeight="1">
      <c r="A2260" s="141"/>
      <c r="B2260" s="142"/>
      <c r="C2260" s="142"/>
      <c r="D2260" s="142"/>
      <c r="E2260" s="143"/>
      <c r="F2260" s="120" t="s">
        <v>199</v>
      </c>
      <c r="G2260" s="121"/>
      <c r="H2260" s="121"/>
      <c r="I2260" s="122"/>
      <c r="J2260" s="136" t="s">
        <v>1205</v>
      </c>
      <c r="K2260" s="126"/>
      <c r="L2260" s="126"/>
      <c r="M2260" s="126"/>
      <c r="N2260" s="126"/>
      <c r="O2260" s="126"/>
      <c r="P2260" s="126"/>
      <c r="Q2260" s="126"/>
      <c r="R2260" s="126"/>
      <c r="S2260" s="126"/>
      <c r="T2260" s="126"/>
      <c r="U2260" s="126"/>
      <c r="V2260" s="126"/>
      <c r="W2260" s="126"/>
      <c r="X2260" s="126"/>
      <c r="Y2260" s="126"/>
      <c r="Z2260" s="126"/>
      <c r="AA2260" s="126"/>
      <c r="AB2260" s="126"/>
      <c r="AC2260" s="126"/>
      <c r="AD2260" s="126"/>
      <c r="AE2260" s="126"/>
      <c r="AF2260" s="126"/>
      <c r="AG2260" s="126"/>
      <c r="AH2260" s="126"/>
      <c r="AI2260" s="126"/>
      <c r="AJ2260" s="126"/>
      <c r="AK2260" s="126"/>
      <c r="AL2260" s="126"/>
      <c r="AM2260" s="127"/>
      <c r="BH2260" s="1">
        <v>120</v>
      </c>
      <c r="BI2260" s="1" t="str">
        <f>"ITEM"&amp;BH2260&amp; BG2260 &amp;"="&amp; IF(TRIM($J2260)="","",$J2260)</f>
        <v>ITEM120=・住民票の記載の修正後の本人確認情報は、新たに記載の修正の通知を受けるまで保管する。
・住民票の記載の修正前の本人確認情報（履歴情報）及び消除者の本人確認情報は、住基法施行令第３０条の６（都道府県における本人確認情報の保存期間）に定める期間（１５０年間）保管する。</v>
      </c>
    </row>
    <row r="2261" spans="1:61" ht="9.75" customHeight="1">
      <c r="A2261" s="141"/>
      <c r="B2261" s="142"/>
      <c r="C2261" s="142"/>
      <c r="D2261" s="142"/>
      <c r="E2261" s="143"/>
      <c r="F2261" s="141"/>
      <c r="G2261" s="142"/>
      <c r="H2261" s="142"/>
      <c r="I2261" s="143"/>
      <c r="J2261" s="150"/>
      <c r="K2261" s="151"/>
      <c r="L2261" s="151"/>
      <c r="M2261" s="151"/>
      <c r="N2261" s="151"/>
      <c r="O2261" s="151"/>
      <c r="P2261" s="151"/>
      <c r="Q2261" s="151"/>
      <c r="R2261" s="151"/>
      <c r="S2261" s="151"/>
      <c r="T2261" s="151"/>
      <c r="U2261" s="151"/>
      <c r="V2261" s="151"/>
      <c r="W2261" s="151"/>
      <c r="X2261" s="151"/>
      <c r="Y2261" s="151"/>
      <c r="Z2261" s="151"/>
      <c r="AA2261" s="151"/>
      <c r="AB2261" s="151"/>
      <c r="AC2261" s="151"/>
      <c r="AD2261" s="151"/>
      <c r="AE2261" s="151"/>
      <c r="AF2261" s="151"/>
      <c r="AG2261" s="151"/>
      <c r="AH2261" s="151"/>
      <c r="AI2261" s="151"/>
      <c r="AJ2261" s="151"/>
      <c r="AK2261" s="151"/>
      <c r="AL2261" s="151"/>
      <c r="AM2261" s="152"/>
    </row>
    <row r="2262" spans="1:61" ht="9.75" customHeight="1">
      <c r="A2262" s="123"/>
      <c r="B2262" s="124"/>
      <c r="C2262" s="124"/>
      <c r="D2262" s="124"/>
      <c r="E2262" s="125"/>
      <c r="F2262" s="123"/>
      <c r="G2262" s="124"/>
      <c r="H2262" s="124"/>
      <c r="I2262" s="125"/>
      <c r="J2262" s="137"/>
      <c r="K2262" s="128"/>
      <c r="L2262" s="128"/>
      <c r="M2262" s="128"/>
      <c r="N2262" s="128"/>
      <c r="O2262" s="128"/>
      <c r="P2262" s="128"/>
      <c r="Q2262" s="128"/>
      <c r="R2262" s="128"/>
      <c r="S2262" s="128"/>
      <c r="T2262" s="128"/>
      <c r="U2262" s="128"/>
      <c r="V2262" s="128"/>
      <c r="W2262" s="128"/>
      <c r="X2262" s="128"/>
      <c r="Y2262" s="128"/>
      <c r="Z2262" s="128"/>
      <c r="AA2262" s="128"/>
      <c r="AB2262" s="128"/>
      <c r="AC2262" s="128"/>
      <c r="AD2262" s="128"/>
      <c r="AE2262" s="128"/>
      <c r="AF2262" s="128"/>
      <c r="AG2262" s="128"/>
      <c r="AH2262" s="128"/>
      <c r="AI2262" s="128"/>
      <c r="AJ2262" s="128"/>
      <c r="AK2262" s="128"/>
      <c r="AL2262" s="128"/>
      <c r="AM2262" s="129"/>
    </row>
    <row r="2263" spans="1:61" ht="33.6" customHeight="1">
      <c r="A2263" s="120" t="s">
        <v>439</v>
      </c>
      <c r="B2263" s="121"/>
      <c r="C2263" s="121"/>
      <c r="D2263" s="121"/>
      <c r="E2263" s="121"/>
      <c r="F2263" s="121"/>
      <c r="G2263" s="121"/>
      <c r="H2263" s="121"/>
      <c r="I2263" s="122"/>
      <c r="J2263" s="114" t="s">
        <v>1204</v>
      </c>
      <c r="K2263" s="115"/>
      <c r="L2263" s="115"/>
      <c r="M2263" s="115"/>
      <c r="N2263" s="115"/>
      <c r="O2263" s="115"/>
      <c r="P2263" s="115"/>
      <c r="Q2263" s="115"/>
      <c r="R2263" s="115"/>
      <c r="S2263" s="115"/>
      <c r="T2263" s="115"/>
      <c r="U2263" s="115"/>
      <c r="V2263" s="115"/>
      <c r="W2263" s="115"/>
      <c r="X2263" s="115"/>
      <c r="Y2263" s="115"/>
      <c r="Z2263" s="115"/>
      <c r="AA2263" s="115"/>
      <c r="AB2263" s="115"/>
      <c r="AC2263" s="115"/>
      <c r="AD2263" s="115"/>
      <c r="AE2263" s="115"/>
      <c r="AF2263" s="115"/>
      <c r="AG2263" s="115"/>
      <c r="AH2263" s="115"/>
      <c r="AI2263" s="115"/>
      <c r="AJ2263" s="115"/>
      <c r="AK2263" s="115"/>
      <c r="AL2263" s="115"/>
      <c r="AM2263" s="116"/>
      <c r="BH2263" s="1">
        <v>121</v>
      </c>
      <c r="BI2263" s="1" t="str">
        <f>"ITEM"&amp;BH2263&amp; BG2263 &amp;"="&amp; IF(TRIM($J2263)="","",$J2263)</f>
        <v>ITEM121=・都道府県知事保存本人確認情報ファイルに記録されたデータをシステムにて自動判別し、復元できないように消去する仕組みになっている。
・磁気ディスクの廃棄時は、府職員が要領・手順書等に基づき、内容の消去、破壊等を行うとともに、磁気ディスク管理簿にその記録を残す。
・保存期間が経過した帳票等の紙媒体については、府職員が要領等にもとづき溶解処理等を行うとともに、記録簿にその記録を残す。</v>
      </c>
    </row>
    <row r="2264" spans="1:61" ht="30.6" customHeight="1">
      <c r="A2264" s="141"/>
      <c r="B2264" s="142"/>
      <c r="C2264" s="142"/>
      <c r="D2264" s="142"/>
      <c r="E2264" s="142"/>
      <c r="F2264" s="142"/>
      <c r="G2264" s="142"/>
      <c r="H2264" s="142"/>
      <c r="I2264" s="143"/>
      <c r="J2264" s="146"/>
      <c r="K2264" s="147"/>
      <c r="L2264" s="147"/>
      <c r="M2264" s="147"/>
      <c r="N2264" s="147"/>
      <c r="O2264" s="147"/>
      <c r="P2264" s="147"/>
      <c r="Q2264" s="147"/>
      <c r="R2264" s="147"/>
      <c r="S2264" s="147"/>
      <c r="T2264" s="147"/>
      <c r="U2264" s="147"/>
      <c r="V2264" s="147"/>
      <c r="W2264" s="147"/>
      <c r="X2264" s="147"/>
      <c r="Y2264" s="147"/>
      <c r="Z2264" s="147"/>
      <c r="AA2264" s="147"/>
      <c r="AB2264" s="147"/>
      <c r="AC2264" s="147"/>
      <c r="AD2264" s="147"/>
      <c r="AE2264" s="147"/>
      <c r="AF2264" s="147"/>
      <c r="AG2264" s="147"/>
      <c r="AH2264" s="147"/>
      <c r="AI2264" s="147"/>
      <c r="AJ2264" s="147"/>
      <c r="AK2264" s="147"/>
      <c r="AL2264" s="147"/>
      <c r="AM2264" s="148"/>
    </row>
    <row r="2265" spans="1:61" ht="9.75" customHeight="1">
      <c r="A2265" s="123"/>
      <c r="B2265" s="124"/>
      <c r="C2265" s="124"/>
      <c r="D2265" s="124"/>
      <c r="E2265" s="124"/>
      <c r="F2265" s="124"/>
      <c r="G2265" s="124"/>
      <c r="H2265" s="124"/>
      <c r="I2265" s="125"/>
      <c r="J2265" s="117"/>
      <c r="K2265" s="118"/>
      <c r="L2265" s="118"/>
      <c r="M2265" s="118"/>
      <c r="N2265" s="118"/>
      <c r="O2265" s="118"/>
      <c r="P2265" s="118"/>
      <c r="Q2265" s="118"/>
      <c r="R2265" s="118"/>
      <c r="S2265" s="118"/>
      <c r="T2265" s="118"/>
      <c r="U2265" s="118"/>
      <c r="V2265" s="118"/>
      <c r="W2265" s="118"/>
      <c r="X2265" s="118"/>
      <c r="Y2265" s="118"/>
      <c r="Z2265" s="118"/>
      <c r="AA2265" s="118"/>
      <c r="AB2265" s="118"/>
      <c r="AC2265" s="118"/>
      <c r="AD2265" s="118"/>
      <c r="AE2265" s="118"/>
      <c r="AF2265" s="118"/>
      <c r="AG2265" s="118"/>
      <c r="AH2265" s="118"/>
      <c r="AI2265" s="118"/>
      <c r="AJ2265" s="118"/>
      <c r="AK2265" s="118"/>
      <c r="AL2265" s="118"/>
      <c r="AM2265" s="119"/>
    </row>
    <row r="2266" spans="1:61" ht="9.75" customHeight="1">
      <c r="A2266" s="130" t="s">
        <v>440</v>
      </c>
      <c r="B2266" s="131"/>
      <c r="C2266" s="131"/>
      <c r="D2266" s="131"/>
      <c r="E2266" s="131"/>
      <c r="F2266" s="131"/>
      <c r="G2266" s="131"/>
      <c r="H2266" s="131"/>
      <c r="I2266" s="131"/>
      <c r="J2266" s="131"/>
      <c r="K2266" s="131"/>
      <c r="L2266" s="131"/>
      <c r="M2266" s="131"/>
      <c r="N2266" s="131"/>
      <c r="O2266" s="131"/>
      <c r="P2266" s="131"/>
      <c r="Q2266" s="131"/>
      <c r="R2266" s="131"/>
      <c r="S2266" s="131"/>
      <c r="T2266" s="131"/>
      <c r="U2266" s="131"/>
      <c r="V2266" s="131"/>
      <c r="W2266" s="131"/>
      <c r="X2266" s="131"/>
      <c r="Y2266" s="131"/>
      <c r="Z2266" s="131"/>
      <c r="AA2266" s="131"/>
      <c r="AB2266" s="131"/>
      <c r="AC2266" s="131"/>
      <c r="AD2266" s="131"/>
      <c r="AE2266" s="131"/>
      <c r="AF2266" s="131"/>
      <c r="AG2266" s="131"/>
      <c r="AH2266" s="131"/>
      <c r="AI2266" s="131"/>
      <c r="AJ2266" s="131"/>
      <c r="AK2266" s="131"/>
      <c r="AL2266" s="131"/>
      <c r="AM2266" s="132"/>
    </row>
    <row r="2267" spans="1:61" ht="9.75" customHeight="1">
      <c r="A2267" s="133"/>
      <c r="B2267" s="134"/>
      <c r="C2267" s="134"/>
      <c r="D2267" s="134"/>
      <c r="E2267" s="134"/>
      <c r="F2267" s="134"/>
      <c r="G2267" s="134"/>
      <c r="H2267" s="134"/>
      <c r="I2267" s="134"/>
      <c r="J2267" s="134"/>
      <c r="K2267" s="134"/>
      <c r="L2267" s="134"/>
      <c r="M2267" s="134"/>
      <c r="N2267" s="134"/>
      <c r="O2267" s="134"/>
      <c r="P2267" s="134"/>
      <c r="Q2267" s="134"/>
      <c r="R2267" s="134"/>
      <c r="S2267" s="134"/>
      <c r="T2267" s="134"/>
      <c r="U2267" s="134"/>
      <c r="V2267" s="134"/>
      <c r="W2267" s="134"/>
      <c r="X2267" s="134"/>
      <c r="Y2267" s="134"/>
      <c r="Z2267" s="134"/>
      <c r="AA2267" s="134"/>
      <c r="AB2267" s="134"/>
      <c r="AC2267" s="134"/>
      <c r="AD2267" s="134"/>
      <c r="AE2267" s="134"/>
      <c r="AF2267" s="134"/>
      <c r="AG2267" s="134"/>
      <c r="AH2267" s="134"/>
      <c r="AI2267" s="134"/>
      <c r="AJ2267" s="134"/>
      <c r="AK2267" s="134"/>
      <c r="AL2267" s="134"/>
      <c r="AM2267" s="135"/>
    </row>
    <row r="2268" spans="1:61" ht="9.75" customHeight="1">
      <c r="A2268" s="275"/>
      <c r="B2268" s="276"/>
      <c r="C2268" s="276"/>
      <c r="D2268" s="276"/>
      <c r="E2268" s="276"/>
      <c r="F2268" s="276"/>
      <c r="G2268" s="276"/>
      <c r="H2268" s="276"/>
      <c r="I2268" s="276"/>
      <c r="J2268" s="276"/>
      <c r="K2268" s="276"/>
      <c r="L2268" s="276"/>
      <c r="M2268" s="276"/>
      <c r="N2268" s="276"/>
      <c r="O2268" s="276"/>
      <c r="P2268" s="276"/>
      <c r="Q2268" s="276"/>
      <c r="R2268" s="276"/>
      <c r="S2268" s="276"/>
      <c r="T2268" s="276"/>
      <c r="U2268" s="276"/>
      <c r="V2268" s="276"/>
      <c r="W2268" s="276"/>
      <c r="X2268" s="276"/>
      <c r="Y2268" s="276"/>
      <c r="Z2268" s="276"/>
      <c r="AA2268" s="276"/>
      <c r="AB2268" s="276"/>
      <c r="AC2268" s="276"/>
      <c r="AD2268" s="276"/>
      <c r="AE2268" s="276"/>
      <c r="AF2268" s="276"/>
      <c r="AG2268" s="276"/>
      <c r="AH2268" s="276"/>
      <c r="AI2268" s="276"/>
      <c r="AJ2268" s="276"/>
      <c r="AK2268" s="276"/>
      <c r="AL2268" s="276"/>
      <c r="AM2268" s="277"/>
      <c r="BH2268" s="1">
        <v>122</v>
      </c>
      <c r="BI2268" s="1" t="str">
        <f>"ITEM"&amp;BH2268&amp; BG2268 &amp;"="&amp; IF(TRIM($A2268)="","",$A2268)</f>
        <v>ITEM122=</v>
      </c>
    </row>
    <row r="2269" spans="1:61" ht="9.75" customHeight="1">
      <c r="A2269" s="278"/>
      <c r="B2269" s="279"/>
      <c r="C2269" s="279"/>
      <c r="D2269" s="279"/>
      <c r="E2269" s="279"/>
      <c r="F2269" s="279"/>
      <c r="G2269" s="279"/>
      <c r="H2269" s="279"/>
      <c r="I2269" s="279"/>
      <c r="J2269" s="279"/>
      <c r="K2269" s="279"/>
      <c r="L2269" s="279"/>
      <c r="M2269" s="279"/>
      <c r="N2269" s="279"/>
      <c r="O2269" s="279"/>
      <c r="P2269" s="279"/>
      <c r="Q2269" s="279"/>
      <c r="R2269" s="279"/>
      <c r="S2269" s="279"/>
      <c r="T2269" s="279"/>
      <c r="U2269" s="279"/>
      <c r="V2269" s="279"/>
      <c r="W2269" s="279"/>
      <c r="X2269" s="279"/>
      <c r="Y2269" s="279"/>
      <c r="Z2269" s="279"/>
      <c r="AA2269" s="279"/>
      <c r="AB2269" s="279"/>
      <c r="AC2269" s="279"/>
      <c r="AD2269" s="279"/>
      <c r="AE2269" s="279"/>
      <c r="AF2269" s="279"/>
      <c r="AG2269" s="279"/>
      <c r="AH2269" s="279"/>
      <c r="AI2269" s="279"/>
      <c r="AJ2269" s="279"/>
      <c r="AK2269" s="279"/>
      <c r="AL2269" s="279"/>
      <c r="AM2269" s="280"/>
    </row>
    <row r="2270" spans="1:61" ht="9.75" customHeight="1">
      <c r="BI2270" s="1" t="s">
        <v>8</v>
      </c>
    </row>
  </sheetData>
  <sheetProtection algorithmName="SHA-512" hashValue="vmNtHBnvnmikdoUFpiESkXIJEhoQ/85I+tR1Psf7gAuDU0Trdbm+qCbZx8VSDFEj3RMbl+Xqupvgx2wxydGb7w==" saltValue="Up1ALeytogW3uPUUoKLCiw==" spinCount="100000" sheet="1" objects="1" scenarios="1" formatCells="0" formatRows="0"/>
  <mergeCells count="3921">
    <mergeCell ref="A2266:AM2267"/>
    <mergeCell ref="A2268:AM2269"/>
    <mergeCell ref="AH2257:AM2257"/>
    <mergeCell ref="J2258:S2258"/>
    <mergeCell ref="T2258:AM2258"/>
    <mergeCell ref="J2259:AM2259"/>
    <mergeCell ref="F2260:I2262"/>
    <mergeCell ref="J2260:AM2262"/>
    <mergeCell ref="AA2255:AG2255"/>
    <mergeCell ref="AH2255:AM2255"/>
    <mergeCell ref="J2256:J2257"/>
    <mergeCell ref="K2256:Q2257"/>
    <mergeCell ref="R2256:S2257"/>
    <mergeCell ref="T2256:Z2256"/>
    <mergeCell ref="AA2256:AG2256"/>
    <mergeCell ref="AH2256:AM2256"/>
    <mergeCell ref="T2257:Z2257"/>
    <mergeCell ref="AA2257:AG2257"/>
    <mergeCell ref="A2249:AM2250"/>
    <mergeCell ref="A2251:I2253"/>
    <mergeCell ref="J2251:AM2253"/>
    <mergeCell ref="A2254:E2262"/>
    <mergeCell ref="F2254:I2259"/>
    <mergeCell ref="J2254:S2255"/>
    <mergeCell ref="T2254:AM2254"/>
    <mergeCell ref="T2255:Z2255"/>
    <mergeCell ref="Z2242:AM2243"/>
    <mergeCell ref="J2244:J2245"/>
    <mergeCell ref="K2244:K2245"/>
    <mergeCell ref="L2244:N2245"/>
    <mergeCell ref="O2244:O2245"/>
    <mergeCell ref="P2244:AK2245"/>
    <mergeCell ref="AL2244:AM2245"/>
    <mergeCell ref="A2263:I2265"/>
    <mergeCell ref="J2263:AM2265"/>
    <mergeCell ref="J2242:J2243"/>
    <mergeCell ref="K2242:K2243"/>
    <mergeCell ref="L2242:W2243"/>
    <mergeCell ref="X2242:X2243"/>
    <mergeCell ref="Y2242:Y2243"/>
    <mergeCell ref="K2238:K2239"/>
    <mergeCell ref="L2238:W2239"/>
    <mergeCell ref="X2238:X2239"/>
    <mergeCell ref="Y2238:Y2239"/>
    <mergeCell ref="Z2238:AM2239"/>
    <mergeCell ref="J2240:J2241"/>
    <mergeCell ref="A2246:I2248"/>
    <mergeCell ref="J2246:AM2248"/>
    <mergeCell ref="A2224:I2226"/>
    <mergeCell ref="J2224:AM2226"/>
    <mergeCell ref="A2227:I2228"/>
    <mergeCell ref="J2227:AM2228"/>
    <mergeCell ref="A2229:I2234"/>
    <mergeCell ref="J2229:U2230"/>
    <mergeCell ref="V2229:AM2229"/>
    <mergeCell ref="V2230:AM2230"/>
    <mergeCell ref="J2231:J2232"/>
    <mergeCell ref="K2231:S2232"/>
    <mergeCell ref="A2217:I2219"/>
    <mergeCell ref="J2217:AM2219"/>
    <mergeCell ref="A2220:I2221"/>
    <mergeCell ref="J2220:AM2221"/>
    <mergeCell ref="A2222:I2223"/>
    <mergeCell ref="J2222:AM2223"/>
    <mergeCell ref="K2240:K2241"/>
    <mergeCell ref="L2240:W2241"/>
    <mergeCell ref="X2240:X2241"/>
    <mergeCell ref="Y2240:Y2241"/>
    <mergeCell ref="Z2240:AM2241"/>
    <mergeCell ref="AL2215:AM2216"/>
    <mergeCell ref="K2211:K2212"/>
    <mergeCell ref="L2211:W2212"/>
    <mergeCell ref="X2211:X2212"/>
    <mergeCell ref="Y2211:Y2212"/>
    <mergeCell ref="Z2211:AM2212"/>
    <mergeCell ref="J2213:J2214"/>
    <mergeCell ref="K2213:K2214"/>
    <mergeCell ref="L2213:W2214"/>
    <mergeCell ref="X2213:X2214"/>
    <mergeCell ref="Y2213:Y2214"/>
    <mergeCell ref="T2231:U2232"/>
    <mergeCell ref="V2231:AM2231"/>
    <mergeCell ref="V2232:AM2232"/>
    <mergeCell ref="J2233:U2234"/>
    <mergeCell ref="V2233:AM2233"/>
    <mergeCell ref="V2234:AM2234"/>
    <mergeCell ref="A2235:I2237"/>
    <mergeCell ref="J2235:AM2237"/>
    <mergeCell ref="A2238:I2245"/>
    <mergeCell ref="J2238:J2239"/>
    <mergeCell ref="A2206:I2208"/>
    <mergeCell ref="J2206:AM2208"/>
    <mergeCell ref="A2209:I2216"/>
    <mergeCell ref="J2209:J2210"/>
    <mergeCell ref="K2209:K2210"/>
    <mergeCell ref="L2209:W2210"/>
    <mergeCell ref="X2209:X2210"/>
    <mergeCell ref="Y2209:Y2210"/>
    <mergeCell ref="Z2209:AM2210"/>
    <mergeCell ref="J2211:J2212"/>
    <mergeCell ref="T2202:U2203"/>
    <mergeCell ref="V2202:AM2202"/>
    <mergeCell ref="V2203:AM2203"/>
    <mergeCell ref="J2204:U2205"/>
    <mergeCell ref="V2204:AM2204"/>
    <mergeCell ref="V2205:AM2205"/>
    <mergeCell ref="A2195:I2197"/>
    <mergeCell ref="J2195:AM2197"/>
    <mergeCell ref="A2198:I2199"/>
    <mergeCell ref="J2198:AM2199"/>
    <mergeCell ref="A2200:I2205"/>
    <mergeCell ref="J2200:U2201"/>
    <mergeCell ref="V2200:AM2200"/>
    <mergeCell ref="V2201:AM2201"/>
    <mergeCell ref="J2202:J2203"/>
    <mergeCell ref="K2202:S2203"/>
    <mergeCell ref="Z2213:AM2214"/>
    <mergeCell ref="J2215:J2216"/>
    <mergeCell ref="K2215:K2216"/>
    <mergeCell ref="L2215:N2216"/>
    <mergeCell ref="O2215:O2216"/>
    <mergeCell ref="P2215:AK2216"/>
    <mergeCell ref="A2188:I2190"/>
    <mergeCell ref="J2188:AM2190"/>
    <mergeCell ref="A2191:I2192"/>
    <mergeCell ref="J2191:AM2192"/>
    <mergeCell ref="A2193:I2194"/>
    <mergeCell ref="J2193:AM2194"/>
    <mergeCell ref="Z2184:AM2185"/>
    <mergeCell ref="J2186:J2187"/>
    <mergeCell ref="K2186:K2187"/>
    <mergeCell ref="L2186:N2187"/>
    <mergeCell ref="O2186:O2187"/>
    <mergeCell ref="P2186:AK2187"/>
    <mergeCell ref="AL2186:AM2187"/>
    <mergeCell ref="K2182:K2183"/>
    <mergeCell ref="L2182:W2183"/>
    <mergeCell ref="X2182:X2183"/>
    <mergeCell ref="Y2182:Y2183"/>
    <mergeCell ref="Z2182:AM2183"/>
    <mergeCell ref="J2184:J2185"/>
    <mergeCell ref="K2184:K2185"/>
    <mergeCell ref="L2184:W2185"/>
    <mergeCell ref="X2184:X2185"/>
    <mergeCell ref="Y2184:Y2185"/>
    <mergeCell ref="A2177:I2179"/>
    <mergeCell ref="J2177:AM2179"/>
    <mergeCell ref="A2180:I2187"/>
    <mergeCell ref="J2180:J2181"/>
    <mergeCell ref="K2180:K2181"/>
    <mergeCell ref="L2180:W2181"/>
    <mergeCell ref="X2180:X2181"/>
    <mergeCell ref="Y2180:Y2181"/>
    <mergeCell ref="Z2180:AM2181"/>
    <mergeCell ref="J2182:J2183"/>
    <mergeCell ref="T2173:U2174"/>
    <mergeCell ref="V2173:AM2173"/>
    <mergeCell ref="V2174:AM2174"/>
    <mergeCell ref="J2175:U2176"/>
    <mergeCell ref="V2175:AM2175"/>
    <mergeCell ref="V2176:AM2176"/>
    <mergeCell ref="A2166:I2168"/>
    <mergeCell ref="J2166:AM2168"/>
    <mergeCell ref="A2169:I2170"/>
    <mergeCell ref="J2169:AM2170"/>
    <mergeCell ref="A2171:I2176"/>
    <mergeCell ref="J2171:U2172"/>
    <mergeCell ref="V2171:AM2171"/>
    <mergeCell ref="V2172:AM2172"/>
    <mergeCell ref="J2173:J2174"/>
    <mergeCell ref="K2173:S2174"/>
    <mergeCell ref="A2159:I2161"/>
    <mergeCell ref="J2159:AM2161"/>
    <mergeCell ref="A2162:I2163"/>
    <mergeCell ref="J2162:AM2163"/>
    <mergeCell ref="A2164:I2165"/>
    <mergeCell ref="J2164:AM2165"/>
    <mergeCell ref="Z2155:AM2156"/>
    <mergeCell ref="J2157:J2158"/>
    <mergeCell ref="K2157:K2158"/>
    <mergeCell ref="L2157:N2158"/>
    <mergeCell ref="O2157:O2158"/>
    <mergeCell ref="P2157:AK2158"/>
    <mergeCell ref="AL2157:AM2158"/>
    <mergeCell ref="K2153:K2154"/>
    <mergeCell ref="L2153:W2154"/>
    <mergeCell ref="X2153:X2154"/>
    <mergeCell ref="Y2153:Y2154"/>
    <mergeCell ref="Z2153:AM2154"/>
    <mergeCell ref="J2155:J2156"/>
    <mergeCell ref="K2155:K2156"/>
    <mergeCell ref="L2155:W2156"/>
    <mergeCell ref="X2155:X2156"/>
    <mergeCell ref="Y2155:Y2156"/>
    <mergeCell ref="A2148:I2150"/>
    <mergeCell ref="J2148:AM2150"/>
    <mergeCell ref="A2151:I2158"/>
    <mergeCell ref="J2151:J2152"/>
    <mergeCell ref="K2151:K2152"/>
    <mergeCell ref="L2151:W2152"/>
    <mergeCell ref="X2151:X2152"/>
    <mergeCell ref="Y2151:Y2152"/>
    <mergeCell ref="Z2151:AM2152"/>
    <mergeCell ref="J2153:J2154"/>
    <mergeCell ref="T2144:U2145"/>
    <mergeCell ref="V2144:AM2144"/>
    <mergeCell ref="V2145:AM2145"/>
    <mergeCell ref="J2146:U2147"/>
    <mergeCell ref="V2146:AM2146"/>
    <mergeCell ref="V2147:AM2147"/>
    <mergeCell ref="A2137:I2139"/>
    <mergeCell ref="J2137:AM2139"/>
    <mergeCell ref="A2140:I2141"/>
    <mergeCell ref="J2140:AM2141"/>
    <mergeCell ref="A2142:I2147"/>
    <mergeCell ref="J2142:U2143"/>
    <mergeCell ref="V2142:AM2142"/>
    <mergeCell ref="V2143:AM2143"/>
    <mergeCell ref="J2144:J2145"/>
    <mergeCell ref="K2144:S2145"/>
    <mergeCell ref="A2130:I2132"/>
    <mergeCell ref="J2130:AM2132"/>
    <mergeCell ref="A2133:I2134"/>
    <mergeCell ref="J2133:AM2134"/>
    <mergeCell ref="A2135:I2136"/>
    <mergeCell ref="J2135:AM2136"/>
    <mergeCell ref="Z2126:AM2127"/>
    <mergeCell ref="J2128:J2129"/>
    <mergeCell ref="K2128:K2129"/>
    <mergeCell ref="L2128:N2129"/>
    <mergeCell ref="O2128:O2129"/>
    <mergeCell ref="P2128:AK2129"/>
    <mergeCell ref="AL2128:AM2129"/>
    <mergeCell ref="K2124:K2125"/>
    <mergeCell ref="L2124:W2125"/>
    <mergeCell ref="X2124:X2125"/>
    <mergeCell ref="Y2124:Y2125"/>
    <mergeCell ref="Z2124:AM2125"/>
    <mergeCell ref="J2126:J2127"/>
    <mergeCell ref="K2126:K2127"/>
    <mergeCell ref="L2126:W2127"/>
    <mergeCell ref="X2126:X2127"/>
    <mergeCell ref="Y2126:Y2127"/>
    <mergeCell ref="A2119:I2121"/>
    <mergeCell ref="J2119:AM2121"/>
    <mergeCell ref="A2122:I2129"/>
    <mergeCell ref="J2122:J2123"/>
    <mergeCell ref="K2122:K2123"/>
    <mergeCell ref="L2122:W2123"/>
    <mergeCell ref="X2122:X2123"/>
    <mergeCell ref="Y2122:Y2123"/>
    <mergeCell ref="Z2122:AM2123"/>
    <mergeCell ref="J2124:J2125"/>
    <mergeCell ref="T2115:U2116"/>
    <mergeCell ref="V2115:AM2115"/>
    <mergeCell ref="V2116:AM2116"/>
    <mergeCell ref="J2117:U2118"/>
    <mergeCell ref="V2117:AM2117"/>
    <mergeCell ref="V2118:AM2118"/>
    <mergeCell ref="A2108:I2110"/>
    <mergeCell ref="J2108:AM2110"/>
    <mergeCell ref="A2111:I2112"/>
    <mergeCell ref="J2111:AM2112"/>
    <mergeCell ref="A2113:I2118"/>
    <mergeCell ref="J2113:U2114"/>
    <mergeCell ref="V2113:AM2113"/>
    <mergeCell ref="V2114:AM2114"/>
    <mergeCell ref="J2115:J2116"/>
    <mergeCell ref="K2115:S2116"/>
    <mergeCell ref="A2099:I2101"/>
    <mergeCell ref="J2099:AM2101"/>
    <mergeCell ref="A2102:AM2103"/>
    <mergeCell ref="A2104:I2105"/>
    <mergeCell ref="J2104:AM2105"/>
    <mergeCell ref="A2106:I2107"/>
    <mergeCell ref="J2106:AM2107"/>
    <mergeCell ref="Z2095:AM2096"/>
    <mergeCell ref="J2097:J2098"/>
    <mergeCell ref="K2097:K2098"/>
    <mergeCell ref="L2097:N2098"/>
    <mergeCell ref="O2097:O2098"/>
    <mergeCell ref="P2097:AK2098"/>
    <mergeCell ref="AL2097:AM2098"/>
    <mergeCell ref="K2093:K2094"/>
    <mergeCell ref="L2093:W2094"/>
    <mergeCell ref="X2093:X2094"/>
    <mergeCell ref="Y2093:Y2094"/>
    <mergeCell ref="Z2093:AM2094"/>
    <mergeCell ref="J2095:J2096"/>
    <mergeCell ref="K2095:K2096"/>
    <mergeCell ref="L2095:W2096"/>
    <mergeCell ref="X2095:X2096"/>
    <mergeCell ref="Y2095:Y2096"/>
    <mergeCell ref="A2088:I2090"/>
    <mergeCell ref="J2088:AM2090"/>
    <mergeCell ref="A2091:I2098"/>
    <mergeCell ref="J2091:J2092"/>
    <mergeCell ref="K2091:K2092"/>
    <mergeCell ref="L2091:W2092"/>
    <mergeCell ref="X2091:X2092"/>
    <mergeCell ref="Y2091:Y2092"/>
    <mergeCell ref="Z2091:AM2092"/>
    <mergeCell ref="J2093:J2094"/>
    <mergeCell ref="T2084:U2085"/>
    <mergeCell ref="V2084:AM2084"/>
    <mergeCell ref="V2085:AM2085"/>
    <mergeCell ref="J2086:U2087"/>
    <mergeCell ref="V2086:AM2086"/>
    <mergeCell ref="V2087:AM2087"/>
    <mergeCell ref="A2077:I2079"/>
    <mergeCell ref="J2077:AM2079"/>
    <mergeCell ref="A2080:I2081"/>
    <mergeCell ref="J2080:AM2081"/>
    <mergeCell ref="A2082:I2087"/>
    <mergeCell ref="J2082:U2083"/>
    <mergeCell ref="V2082:AM2082"/>
    <mergeCell ref="V2083:AM2083"/>
    <mergeCell ref="J2084:J2085"/>
    <mergeCell ref="K2084:S2085"/>
    <mergeCell ref="A2070:I2072"/>
    <mergeCell ref="J2070:AM2072"/>
    <mergeCell ref="A2073:I2074"/>
    <mergeCell ref="J2073:AM2074"/>
    <mergeCell ref="A2075:I2076"/>
    <mergeCell ref="J2075:AM2076"/>
    <mergeCell ref="Z2066:AM2067"/>
    <mergeCell ref="J2068:J2069"/>
    <mergeCell ref="K2068:K2069"/>
    <mergeCell ref="L2068:N2069"/>
    <mergeCell ref="O2068:O2069"/>
    <mergeCell ref="P2068:AK2069"/>
    <mergeCell ref="AL2068:AM2069"/>
    <mergeCell ref="K2064:K2065"/>
    <mergeCell ref="L2064:W2065"/>
    <mergeCell ref="X2064:X2065"/>
    <mergeCell ref="Y2064:Y2065"/>
    <mergeCell ref="Z2064:AM2065"/>
    <mergeCell ref="J2066:J2067"/>
    <mergeCell ref="K2066:K2067"/>
    <mergeCell ref="L2066:W2067"/>
    <mergeCell ref="X2066:X2067"/>
    <mergeCell ref="Y2066:Y2067"/>
    <mergeCell ref="A2059:I2061"/>
    <mergeCell ref="J2059:AM2061"/>
    <mergeCell ref="A2062:I2069"/>
    <mergeCell ref="J2062:J2063"/>
    <mergeCell ref="K2062:K2063"/>
    <mergeCell ref="L2062:W2063"/>
    <mergeCell ref="X2062:X2063"/>
    <mergeCell ref="Y2062:Y2063"/>
    <mergeCell ref="Z2062:AM2063"/>
    <mergeCell ref="J2064:J2065"/>
    <mergeCell ref="T2055:U2056"/>
    <mergeCell ref="V2055:AM2055"/>
    <mergeCell ref="V2056:AM2056"/>
    <mergeCell ref="J2057:U2058"/>
    <mergeCell ref="V2057:AM2057"/>
    <mergeCell ref="V2058:AM2058"/>
    <mergeCell ref="A2048:I2050"/>
    <mergeCell ref="J2048:AM2050"/>
    <mergeCell ref="A2051:I2052"/>
    <mergeCell ref="J2051:AM2052"/>
    <mergeCell ref="A2053:I2058"/>
    <mergeCell ref="J2053:U2054"/>
    <mergeCell ref="V2053:AM2053"/>
    <mergeCell ref="V2054:AM2054"/>
    <mergeCell ref="J2055:J2056"/>
    <mergeCell ref="K2055:S2056"/>
    <mergeCell ref="A2041:I2043"/>
    <mergeCell ref="J2041:AM2043"/>
    <mergeCell ref="A2044:I2045"/>
    <mergeCell ref="J2044:AM2045"/>
    <mergeCell ref="A2046:I2047"/>
    <mergeCell ref="J2046:AM2047"/>
    <mergeCell ref="Z2037:AM2038"/>
    <mergeCell ref="J2039:J2040"/>
    <mergeCell ref="K2039:K2040"/>
    <mergeCell ref="L2039:N2040"/>
    <mergeCell ref="O2039:O2040"/>
    <mergeCell ref="P2039:AK2040"/>
    <mergeCell ref="AL2039:AM2040"/>
    <mergeCell ref="K2035:K2036"/>
    <mergeCell ref="L2035:W2036"/>
    <mergeCell ref="X2035:X2036"/>
    <mergeCell ref="Y2035:Y2036"/>
    <mergeCell ref="Z2035:AM2036"/>
    <mergeCell ref="J2037:J2038"/>
    <mergeCell ref="K2037:K2038"/>
    <mergeCell ref="L2037:W2038"/>
    <mergeCell ref="X2037:X2038"/>
    <mergeCell ref="Y2037:Y2038"/>
    <mergeCell ref="A2030:I2032"/>
    <mergeCell ref="J2030:AM2032"/>
    <mergeCell ref="A2033:I2040"/>
    <mergeCell ref="J2033:J2034"/>
    <mergeCell ref="K2033:K2034"/>
    <mergeCell ref="L2033:W2034"/>
    <mergeCell ref="X2033:X2034"/>
    <mergeCell ref="Y2033:Y2034"/>
    <mergeCell ref="Z2033:AM2034"/>
    <mergeCell ref="J2035:J2036"/>
    <mergeCell ref="T2026:U2027"/>
    <mergeCell ref="V2026:AM2026"/>
    <mergeCell ref="V2027:AM2027"/>
    <mergeCell ref="J2028:U2029"/>
    <mergeCell ref="V2028:AM2028"/>
    <mergeCell ref="V2029:AM2029"/>
    <mergeCell ref="A2019:I2021"/>
    <mergeCell ref="J2019:AM2021"/>
    <mergeCell ref="A2022:I2023"/>
    <mergeCell ref="J2022:AM2023"/>
    <mergeCell ref="A2024:I2029"/>
    <mergeCell ref="J2024:U2025"/>
    <mergeCell ref="V2024:AM2024"/>
    <mergeCell ref="V2025:AM2025"/>
    <mergeCell ref="J2026:J2027"/>
    <mergeCell ref="K2026:S2027"/>
    <mergeCell ref="A2012:I2014"/>
    <mergeCell ref="J2012:AM2014"/>
    <mergeCell ref="A2015:I2016"/>
    <mergeCell ref="J2015:AM2016"/>
    <mergeCell ref="A2017:I2018"/>
    <mergeCell ref="J2017:AM2018"/>
    <mergeCell ref="Z2008:AM2009"/>
    <mergeCell ref="J2010:J2011"/>
    <mergeCell ref="K2010:K2011"/>
    <mergeCell ref="L2010:N2011"/>
    <mergeCell ref="O2010:O2011"/>
    <mergeCell ref="P2010:AK2011"/>
    <mergeCell ref="AL2010:AM2011"/>
    <mergeCell ref="K2006:K2007"/>
    <mergeCell ref="L2006:W2007"/>
    <mergeCell ref="X2006:X2007"/>
    <mergeCell ref="Y2006:Y2007"/>
    <mergeCell ref="Z2006:AM2007"/>
    <mergeCell ref="J2008:J2009"/>
    <mergeCell ref="K2008:K2009"/>
    <mergeCell ref="L2008:W2009"/>
    <mergeCell ref="X2008:X2009"/>
    <mergeCell ref="Y2008:Y2009"/>
    <mergeCell ref="A2001:I2003"/>
    <mergeCell ref="J2001:AM2003"/>
    <mergeCell ref="A2004:I2011"/>
    <mergeCell ref="J2004:J2005"/>
    <mergeCell ref="K2004:K2005"/>
    <mergeCell ref="L2004:W2005"/>
    <mergeCell ref="X2004:X2005"/>
    <mergeCell ref="Y2004:Y2005"/>
    <mergeCell ref="Z2004:AM2005"/>
    <mergeCell ref="J2006:J2007"/>
    <mergeCell ref="T1997:U1998"/>
    <mergeCell ref="V1997:AM1997"/>
    <mergeCell ref="V1998:AM1998"/>
    <mergeCell ref="J1999:U2000"/>
    <mergeCell ref="V1999:AM1999"/>
    <mergeCell ref="V2000:AM2000"/>
    <mergeCell ref="A1990:I1992"/>
    <mergeCell ref="J1990:AM1992"/>
    <mergeCell ref="A1993:I1994"/>
    <mergeCell ref="J1993:AM1994"/>
    <mergeCell ref="A1995:I2000"/>
    <mergeCell ref="J1995:U1996"/>
    <mergeCell ref="V1995:AM1995"/>
    <mergeCell ref="V1996:AM1996"/>
    <mergeCell ref="J1997:J1998"/>
    <mergeCell ref="K1997:S1998"/>
    <mergeCell ref="A1983:I1985"/>
    <mergeCell ref="J1983:AM1985"/>
    <mergeCell ref="A1986:I1987"/>
    <mergeCell ref="J1986:AM1987"/>
    <mergeCell ref="A1988:I1989"/>
    <mergeCell ref="J1988:AM1989"/>
    <mergeCell ref="Z1979:AM1980"/>
    <mergeCell ref="J1981:J1982"/>
    <mergeCell ref="K1981:K1982"/>
    <mergeCell ref="L1981:N1982"/>
    <mergeCell ref="O1981:O1982"/>
    <mergeCell ref="P1981:AK1982"/>
    <mergeCell ref="AL1981:AM1982"/>
    <mergeCell ref="K1977:K1978"/>
    <mergeCell ref="L1977:W1978"/>
    <mergeCell ref="X1977:X1978"/>
    <mergeCell ref="Y1977:Y1978"/>
    <mergeCell ref="Z1977:AM1978"/>
    <mergeCell ref="J1979:J1980"/>
    <mergeCell ref="K1979:K1980"/>
    <mergeCell ref="L1979:W1980"/>
    <mergeCell ref="X1979:X1980"/>
    <mergeCell ref="Y1979:Y1980"/>
    <mergeCell ref="A1972:I1974"/>
    <mergeCell ref="J1972:AM1974"/>
    <mergeCell ref="A1975:I1982"/>
    <mergeCell ref="J1975:J1976"/>
    <mergeCell ref="K1975:K1976"/>
    <mergeCell ref="L1975:W1976"/>
    <mergeCell ref="X1975:X1976"/>
    <mergeCell ref="Y1975:Y1976"/>
    <mergeCell ref="Z1975:AM1976"/>
    <mergeCell ref="J1977:J1978"/>
    <mergeCell ref="T1968:U1969"/>
    <mergeCell ref="V1968:AM1968"/>
    <mergeCell ref="V1969:AM1969"/>
    <mergeCell ref="J1970:U1971"/>
    <mergeCell ref="V1970:AM1970"/>
    <mergeCell ref="V1971:AM1971"/>
    <mergeCell ref="A1961:I1963"/>
    <mergeCell ref="J1961:AM1963"/>
    <mergeCell ref="A1964:I1965"/>
    <mergeCell ref="J1964:AM1965"/>
    <mergeCell ref="A1966:I1971"/>
    <mergeCell ref="J1966:U1967"/>
    <mergeCell ref="V1966:AM1966"/>
    <mergeCell ref="V1967:AM1967"/>
    <mergeCell ref="J1968:J1969"/>
    <mergeCell ref="K1968:S1969"/>
    <mergeCell ref="A1952:I1954"/>
    <mergeCell ref="J1952:AM1954"/>
    <mergeCell ref="A1955:AM1956"/>
    <mergeCell ref="A1957:I1958"/>
    <mergeCell ref="J1957:AM1958"/>
    <mergeCell ref="A1959:I1960"/>
    <mergeCell ref="J1959:AM1960"/>
    <mergeCell ref="Z1948:AM1949"/>
    <mergeCell ref="J1950:J1951"/>
    <mergeCell ref="K1950:K1951"/>
    <mergeCell ref="L1950:N1951"/>
    <mergeCell ref="O1950:O1951"/>
    <mergeCell ref="P1950:AK1951"/>
    <mergeCell ref="AL1950:AM1951"/>
    <mergeCell ref="K1946:K1947"/>
    <mergeCell ref="L1946:W1947"/>
    <mergeCell ref="X1946:X1947"/>
    <mergeCell ref="Y1946:Y1947"/>
    <mergeCell ref="Z1946:AM1947"/>
    <mergeCell ref="J1948:J1949"/>
    <mergeCell ref="K1948:K1949"/>
    <mergeCell ref="L1948:W1949"/>
    <mergeCell ref="X1948:X1949"/>
    <mergeCell ref="Y1948:Y1949"/>
    <mergeCell ref="A1941:I1943"/>
    <mergeCell ref="J1941:AM1943"/>
    <mergeCell ref="A1944:I1951"/>
    <mergeCell ref="J1944:J1945"/>
    <mergeCell ref="K1944:K1945"/>
    <mergeCell ref="L1944:W1945"/>
    <mergeCell ref="X1944:X1945"/>
    <mergeCell ref="Y1944:Y1945"/>
    <mergeCell ref="Z1944:AM1945"/>
    <mergeCell ref="J1946:J1947"/>
    <mergeCell ref="T1937:U1938"/>
    <mergeCell ref="V1937:AM1937"/>
    <mergeCell ref="V1938:AM1938"/>
    <mergeCell ref="J1939:U1940"/>
    <mergeCell ref="V1939:AM1939"/>
    <mergeCell ref="V1940:AM1940"/>
    <mergeCell ref="A1930:I1932"/>
    <mergeCell ref="J1930:AM1932"/>
    <mergeCell ref="A1933:I1934"/>
    <mergeCell ref="J1933:AM1934"/>
    <mergeCell ref="A1935:I1940"/>
    <mergeCell ref="J1935:U1936"/>
    <mergeCell ref="V1935:AM1935"/>
    <mergeCell ref="V1936:AM1936"/>
    <mergeCell ref="J1937:J1938"/>
    <mergeCell ref="K1937:S1938"/>
    <mergeCell ref="A1923:I1925"/>
    <mergeCell ref="J1923:AM1925"/>
    <mergeCell ref="A1926:I1927"/>
    <mergeCell ref="J1926:AM1927"/>
    <mergeCell ref="A1928:I1929"/>
    <mergeCell ref="J1928:AM1929"/>
    <mergeCell ref="Z1919:AM1920"/>
    <mergeCell ref="J1921:J1922"/>
    <mergeCell ref="K1921:K1922"/>
    <mergeCell ref="L1921:N1922"/>
    <mergeCell ref="O1921:O1922"/>
    <mergeCell ref="P1921:AK1922"/>
    <mergeCell ref="AL1921:AM1922"/>
    <mergeCell ref="K1917:K1918"/>
    <mergeCell ref="L1917:W1918"/>
    <mergeCell ref="X1917:X1918"/>
    <mergeCell ref="Y1917:Y1918"/>
    <mergeCell ref="Z1917:AM1918"/>
    <mergeCell ref="J1919:J1920"/>
    <mergeCell ref="K1919:K1920"/>
    <mergeCell ref="L1919:W1920"/>
    <mergeCell ref="X1919:X1920"/>
    <mergeCell ref="Y1919:Y1920"/>
    <mergeCell ref="A1912:I1914"/>
    <mergeCell ref="J1912:AM1914"/>
    <mergeCell ref="A1915:I1922"/>
    <mergeCell ref="J1915:J1916"/>
    <mergeCell ref="K1915:K1916"/>
    <mergeCell ref="L1915:W1916"/>
    <mergeCell ref="X1915:X1916"/>
    <mergeCell ref="Y1915:Y1916"/>
    <mergeCell ref="Z1915:AM1916"/>
    <mergeCell ref="J1917:J1918"/>
    <mergeCell ref="T1908:U1909"/>
    <mergeCell ref="V1908:AM1908"/>
    <mergeCell ref="V1909:AM1909"/>
    <mergeCell ref="J1910:U1911"/>
    <mergeCell ref="V1910:AM1910"/>
    <mergeCell ref="V1911:AM1911"/>
    <mergeCell ref="A1901:I1903"/>
    <mergeCell ref="J1901:AM1903"/>
    <mergeCell ref="A1904:I1905"/>
    <mergeCell ref="J1904:AM1905"/>
    <mergeCell ref="A1906:I1911"/>
    <mergeCell ref="J1906:U1907"/>
    <mergeCell ref="V1906:AM1906"/>
    <mergeCell ref="V1907:AM1907"/>
    <mergeCell ref="J1908:J1909"/>
    <mergeCell ref="K1908:S1909"/>
    <mergeCell ref="A1894:I1896"/>
    <mergeCell ref="J1894:AM1896"/>
    <mergeCell ref="A1897:I1898"/>
    <mergeCell ref="J1897:AM1898"/>
    <mergeCell ref="A1899:I1900"/>
    <mergeCell ref="J1899:AM1900"/>
    <mergeCell ref="Z1890:AM1891"/>
    <mergeCell ref="J1892:J1893"/>
    <mergeCell ref="K1892:K1893"/>
    <mergeCell ref="L1892:N1893"/>
    <mergeCell ref="O1892:O1893"/>
    <mergeCell ref="P1892:AK1893"/>
    <mergeCell ref="AL1892:AM1893"/>
    <mergeCell ref="K1888:K1889"/>
    <mergeCell ref="L1888:W1889"/>
    <mergeCell ref="X1888:X1889"/>
    <mergeCell ref="Y1888:Y1889"/>
    <mergeCell ref="Z1888:AM1889"/>
    <mergeCell ref="J1890:J1891"/>
    <mergeCell ref="K1890:K1891"/>
    <mergeCell ref="L1890:W1891"/>
    <mergeCell ref="X1890:X1891"/>
    <mergeCell ref="Y1890:Y1891"/>
    <mergeCell ref="A1883:I1885"/>
    <mergeCell ref="J1883:AM1885"/>
    <mergeCell ref="A1886:I1893"/>
    <mergeCell ref="J1886:J1887"/>
    <mergeCell ref="K1886:K1887"/>
    <mergeCell ref="L1886:W1887"/>
    <mergeCell ref="X1886:X1887"/>
    <mergeCell ref="Y1886:Y1887"/>
    <mergeCell ref="Z1886:AM1887"/>
    <mergeCell ref="J1888:J1889"/>
    <mergeCell ref="T1879:U1880"/>
    <mergeCell ref="V1879:AM1879"/>
    <mergeCell ref="V1880:AM1880"/>
    <mergeCell ref="J1881:U1882"/>
    <mergeCell ref="V1881:AM1881"/>
    <mergeCell ref="V1882:AM1882"/>
    <mergeCell ref="A1872:I1874"/>
    <mergeCell ref="J1872:AM1874"/>
    <mergeCell ref="A1875:I1876"/>
    <mergeCell ref="J1875:AM1876"/>
    <mergeCell ref="A1877:I1882"/>
    <mergeCell ref="J1877:U1878"/>
    <mergeCell ref="V1877:AM1877"/>
    <mergeCell ref="V1878:AM1878"/>
    <mergeCell ref="J1879:J1880"/>
    <mergeCell ref="K1879:S1880"/>
    <mergeCell ref="A1865:I1867"/>
    <mergeCell ref="J1865:AM1867"/>
    <mergeCell ref="A1868:I1869"/>
    <mergeCell ref="J1868:AM1869"/>
    <mergeCell ref="A1870:I1871"/>
    <mergeCell ref="J1870:AM1871"/>
    <mergeCell ref="Z1861:AM1862"/>
    <mergeCell ref="J1863:J1864"/>
    <mergeCell ref="K1863:K1864"/>
    <mergeCell ref="L1863:N1864"/>
    <mergeCell ref="O1863:O1864"/>
    <mergeCell ref="P1863:AK1864"/>
    <mergeCell ref="AL1863:AM1864"/>
    <mergeCell ref="K1859:K1860"/>
    <mergeCell ref="L1859:W1860"/>
    <mergeCell ref="X1859:X1860"/>
    <mergeCell ref="Y1859:Y1860"/>
    <mergeCell ref="Z1859:AM1860"/>
    <mergeCell ref="J1861:J1862"/>
    <mergeCell ref="K1861:K1862"/>
    <mergeCell ref="L1861:W1862"/>
    <mergeCell ref="X1861:X1862"/>
    <mergeCell ref="Y1861:Y1862"/>
    <mergeCell ref="A1854:I1856"/>
    <mergeCell ref="J1854:AM1856"/>
    <mergeCell ref="A1857:I1864"/>
    <mergeCell ref="J1857:J1858"/>
    <mergeCell ref="K1857:K1858"/>
    <mergeCell ref="L1857:W1858"/>
    <mergeCell ref="X1857:X1858"/>
    <mergeCell ref="Y1857:Y1858"/>
    <mergeCell ref="Z1857:AM1858"/>
    <mergeCell ref="J1859:J1860"/>
    <mergeCell ref="T1850:U1851"/>
    <mergeCell ref="V1850:AM1850"/>
    <mergeCell ref="V1851:AM1851"/>
    <mergeCell ref="J1852:U1853"/>
    <mergeCell ref="V1852:AM1852"/>
    <mergeCell ref="V1853:AM1853"/>
    <mergeCell ref="A1843:I1845"/>
    <mergeCell ref="J1843:AM1845"/>
    <mergeCell ref="A1846:I1847"/>
    <mergeCell ref="J1846:AM1847"/>
    <mergeCell ref="A1848:I1853"/>
    <mergeCell ref="J1848:U1849"/>
    <mergeCell ref="V1848:AM1848"/>
    <mergeCell ref="V1849:AM1849"/>
    <mergeCell ref="J1850:J1851"/>
    <mergeCell ref="K1850:S1851"/>
    <mergeCell ref="A1836:I1838"/>
    <mergeCell ref="J1836:AM1838"/>
    <mergeCell ref="A1839:I1840"/>
    <mergeCell ref="J1839:AM1840"/>
    <mergeCell ref="A1841:I1842"/>
    <mergeCell ref="J1841:AM1842"/>
    <mergeCell ref="Z1832:AM1833"/>
    <mergeCell ref="J1834:J1835"/>
    <mergeCell ref="K1834:K1835"/>
    <mergeCell ref="L1834:N1835"/>
    <mergeCell ref="O1834:O1835"/>
    <mergeCell ref="P1834:AK1835"/>
    <mergeCell ref="AL1834:AM1835"/>
    <mergeCell ref="K1830:K1831"/>
    <mergeCell ref="L1830:W1831"/>
    <mergeCell ref="X1830:X1831"/>
    <mergeCell ref="Y1830:Y1831"/>
    <mergeCell ref="Z1830:AM1831"/>
    <mergeCell ref="J1832:J1833"/>
    <mergeCell ref="K1832:K1833"/>
    <mergeCell ref="L1832:W1833"/>
    <mergeCell ref="X1832:X1833"/>
    <mergeCell ref="Y1832:Y1833"/>
    <mergeCell ref="A1825:I1827"/>
    <mergeCell ref="J1825:AM1827"/>
    <mergeCell ref="A1828:I1835"/>
    <mergeCell ref="J1828:J1829"/>
    <mergeCell ref="K1828:K1829"/>
    <mergeCell ref="L1828:W1829"/>
    <mergeCell ref="X1828:X1829"/>
    <mergeCell ref="Y1828:Y1829"/>
    <mergeCell ref="Z1828:AM1829"/>
    <mergeCell ref="J1830:J1831"/>
    <mergeCell ref="T1821:U1822"/>
    <mergeCell ref="V1821:AM1821"/>
    <mergeCell ref="V1822:AM1822"/>
    <mergeCell ref="J1823:U1824"/>
    <mergeCell ref="V1823:AM1823"/>
    <mergeCell ref="V1824:AM1824"/>
    <mergeCell ref="A1814:I1816"/>
    <mergeCell ref="J1814:AM1816"/>
    <mergeCell ref="A1817:I1818"/>
    <mergeCell ref="J1817:AM1818"/>
    <mergeCell ref="A1819:I1824"/>
    <mergeCell ref="J1819:U1820"/>
    <mergeCell ref="V1819:AM1819"/>
    <mergeCell ref="V1820:AM1820"/>
    <mergeCell ref="J1821:J1822"/>
    <mergeCell ref="K1821:S1822"/>
    <mergeCell ref="A1805:I1807"/>
    <mergeCell ref="J1805:AM1807"/>
    <mergeCell ref="A1808:AM1809"/>
    <mergeCell ref="A1810:I1811"/>
    <mergeCell ref="J1810:AM1811"/>
    <mergeCell ref="A1812:I1813"/>
    <mergeCell ref="J1812:AM1813"/>
    <mergeCell ref="Z1801:AM1802"/>
    <mergeCell ref="J1803:J1804"/>
    <mergeCell ref="K1803:K1804"/>
    <mergeCell ref="L1803:N1804"/>
    <mergeCell ref="O1803:O1804"/>
    <mergeCell ref="P1803:AK1804"/>
    <mergeCell ref="AL1803:AM1804"/>
    <mergeCell ref="K1799:K1800"/>
    <mergeCell ref="L1799:W1800"/>
    <mergeCell ref="X1799:X1800"/>
    <mergeCell ref="Y1799:Y1800"/>
    <mergeCell ref="Z1799:AM1800"/>
    <mergeCell ref="J1801:J1802"/>
    <mergeCell ref="K1801:K1802"/>
    <mergeCell ref="L1801:W1802"/>
    <mergeCell ref="X1801:X1802"/>
    <mergeCell ref="Y1801:Y1802"/>
    <mergeCell ref="A1794:I1796"/>
    <mergeCell ref="J1794:AM1796"/>
    <mergeCell ref="A1797:I1804"/>
    <mergeCell ref="J1797:J1798"/>
    <mergeCell ref="K1797:K1798"/>
    <mergeCell ref="L1797:W1798"/>
    <mergeCell ref="X1797:X1798"/>
    <mergeCell ref="Y1797:Y1798"/>
    <mergeCell ref="Z1797:AM1798"/>
    <mergeCell ref="J1799:J1800"/>
    <mergeCell ref="T1790:U1791"/>
    <mergeCell ref="V1790:AM1790"/>
    <mergeCell ref="V1791:AM1791"/>
    <mergeCell ref="J1792:U1793"/>
    <mergeCell ref="V1792:AM1792"/>
    <mergeCell ref="V1793:AM1793"/>
    <mergeCell ref="A1783:I1785"/>
    <mergeCell ref="J1783:AM1785"/>
    <mergeCell ref="A1786:I1787"/>
    <mergeCell ref="J1786:AM1787"/>
    <mergeCell ref="A1788:I1793"/>
    <mergeCell ref="J1788:U1789"/>
    <mergeCell ref="V1788:AM1788"/>
    <mergeCell ref="V1789:AM1789"/>
    <mergeCell ref="J1790:J1791"/>
    <mergeCell ref="K1790:S1791"/>
    <mergeCell ref="A1776:I1778"/>
    <mergeCell ref="J1776:AM1778"/>
    <mergeCell ref="A1779:I1780"/>
    <mergeCell ref="J1779:AM1780"/>
    <mergeCell ref="A1781:I1782"/>
    <mergeCell ref="J1781:AM1782"/>
    <mergeCell ref="Z1772:AM1773"/>
    <mergeCell ref="J1774:J1775"/>
    <mergeCell ref="K1774:K1775"/>
    <mergeCell ref="L1774:N1775"/>
    <mergeCell ref="O1774:O1775"/>
    <mergeCell ref="P1774:AK1775"/>
    <mergeCell ref="AL1774:AM1775"/>
    <mergeCell ref="K1770:K1771"/>
    <mergeCell ref="L1770:W1771"/>
    <mergeCell ref="X1770:X1771"/>
    <mergeCell ref="Y1770:Y1771"/>
    <mergeCell ref="Z1770:AM1771"/>
    <mergeCell ref="J1772:J1773"/>
    <mergeCell ref="K1772:K1773"/>
    <mergeCell ref="L1772:W1773"/>
    <mergeCell ref="X1772:X1773"/>
    <mergeCell ref="Y1772:Y1773"/>
    <mergeCell ref="A1765:I1767"/>
    <mergeCell ref="J1765:AM1767"/>
    <mergeCell ref="A1768:I1775"/>
    <mergeCell ref="J1768:J1769"/>
    <mergeCell ref="K1768:K1769"/>
    <mergeCell ref="L1768:W1769"/>
    <mergeCell ref="X1768:X1769"/>
    <mergeCell ref="Y1768:Y1769"/>
    <mergeCell ref="Z1768:AM1769"/>
    <mergeCell ref="J1770:J1771"/>
    <mergeCell ref="T1761:U1762"/>
    <mergeCell ref="V1761:AM1761"/>
    <mergeCell ref="V1762:AM1762"/>
    <mergeCell ref="J1763:U1764"/>
    <mergeCell ref="V1763:AM1763"/>
    <mergeCell ref="V1764:AM1764"/>
    <mergeCell ref="A1754:I1756"/>
    <mergeCell ref="J1754:AM1756"/>
    <mergeCell ref="A1757:I1758"/>
    <mergeCell ref="J1757:AM1758"/>
    <mergeCell ref="A1759:I1764"/>
    <mergeCell ref="J1759:U1760"/>
    <mergeCell ref="V1759:AM1759"/>
    <mergeCell ref="V1760:AM1760"/>
    <mergeCell ref="J1761:J1762"/>
    <mergeCell ref="K1761:S1762"/>
    <mergeCell ref="A1747:I1749"/>
    <mergeCell ref="J1747:AM1749"/>
    <mergeCell ref="A1750:I1751"/>
    <mergeCell ref="J1750:AM1751"/>
    <mergeCell ref="A1752:I1753"/>
    <mergeCell ref="J1752:AM1753"/>
    <mergeCell ref="Z1743:AM1744"/>
    <mergeCell ref="J1745:J1746"/>
    <mergeCell ref="K1745:K1746"/>
    <mergeCell ref="L1745:N1746"/>
    <mergeCell ref="O1745:O1746"/>
    <mergeCell ref="P1745:AK1746"/>
    <mergeCell ref="AL1745:AM1746"/>
    <mergeCell ref="K1741:K1742"/>
    <mergeCell ref="L1741:W1742"/>
    <mergeCell ref="X1741:X1742"/>
    <mergeCell ref="Y1741:Y1742"/>
    <mergeCell ref="Z1741:AM1742"/>
    <mergeCell ref="J1743:J1744"/>
    <mergeCell ref="K1743:K1744"/>
    <mergeCell ref="L1743:W1744"/>
    <mergeCell ref="X1743:X1744"/>
    <mergeCell ref="Y1743:Y1744"/>
    <mergeCell ref="A1736:I1738"/>
    <mergeCell ref="J1736:AM1738"/>
    <mergeCell ref="A1739:I1746"/>
    <mergeCell ref="J1739:J1740"/>
    <mergeCell ref="K1739:K1740"/>
    <mergeCell ref="L1739:W1740"/>
    <mergeCell ref="X1739:X1740"/>
    <mergeCell ref="Y1739:Y1740"/>
    <mergeCell ref="Z1739:AM1740"/>
    <mergeCell ref="J1741:J1742"/>
    <mergeCell ref="T1732:U1733"/>
    <mergeCell ref="V1732:AM1732"/>
    <mergeCell ref="V1733:AM1733"/>
    <mergeCell ref="J1734:U1735"/>
    <mergeCell ref="V1734:AM1734"/>
    <mergeCell ref="V1735:AM1735"/>
    <mergeCell ref="A1725:I1727"/>
    <mergeCell ref="J1725:AM1727"/>
    <mergeCell ref="A1728:I1729"/>
    <mergeCell ref="J1728:AM1729"/>
    <mergeCell ref="A1730:I1735"/>
    <mergeCell ref="J1730:U1731"/>
    <mergeCell ref="V1730:AM1730"/>
    <mergeCell ref="V1731:AM1731"/>
    <mergeCell ref="J1732:J1733"/>
    <mergeCell ref="K1732:S1733"/>
    <mergeCell ref="A1718:I1720"/>
    <mergeCell ref="J1718:AM1720"/>
    <mergeCell ref="A1721:I1722"/>
    <mergeCell ref="J1721:AM1722"/>
    <mergeCell ref="A1723:I1724"/>
    <mergeCell ref="J1723:AM1724"/>
    <mergeCell ref="Z1714:AM1715"/>
    <mergeCell ref="J1716:J1717"/>
    <mergeCell ref="K1716:K1717"/>
    <mergeCell ref="L1716:N1717"/>
    <mergeCell ref="O1716:O1717"/>
    <mergeCell ref="P1716:AK1717"/>
    <mergeCell ref="AL1716:AM1717"/>
    <mergeCell ref="K1712:K1713"/>
    <mergeCell ref="L1712:W1713"/>
    <mergeCell ref="X1712:X1713"/>
    <mergeCell ref="Y1712:Y1713"/>
    <mergeCell ref="Z1712:AM1713"/>
    <mergeCell ref="J1714:J1715"/>
    <mergeCell ref="K1714:K1715"/>
    <mergeCell ref="L1714:W1715"/>
    <mergeCell ref="X1714:X1715"/>
    <mergeCell ref="Y1714:Y1715"/>
    <mergeCell ref="A1707:I1709"/>
    <mergeCell ref="J1707:AM1709"/>
    <mergeCell ref="A1710:I1717"/>
    <mergeCell ref="J1710:J1711"/>
    <mergeCell ref="K1710:K1711"/>
    <mergeCell ref="L1710:W1711"/>
    <mergeCell ref="X1710:X1711"/>
    <mergeCell ref="Y1710:Y1711"/>
    <mergeCell ref="Z1710:AM1711"/>
    <mergeCell ref="J1712:J1713"/>
    <mergeCell ref="T1703:U1704"/>
    <mergeCell ref="V1703:AM1703"/>
    <mergeCell ref="V1704:AM1704"/>
    <mergeCell ref="J1705:U1706"/>
    <mergeCell ref="V1705:AM1705"/>
    <mergeCell ref="V1706:AM1706"/>
    <mergeCell ref="A1696:I1698"/>
    <mergeCell ref="J1696:AM1698"/>
    <mergeCell ref="A1699:I1700"/>
    <mergeCell ref="J1699:AM1700"/>
    <mergeCell ref="A1701:I1706"/>
    <mergeCell ref="J1701:U1702"/>
    <mergeCell ref="V1701:AM1701"/>
    <mergeCell ref="V1702:AM1702"/>
    <mergeCell ref="J1703:J1704"/>
    <mergeCell ref="K1703:S1704"/>
    <mergeCell ref="A1687:I1689"/>
    <mergeCell ref="J1687:AM1689"/>
    <mergeCell ref="A1690:AM1691"/>
    <mergeCell ref="A1692:I1693"/>
    <mergeCell ref="J1692:AM1693"/>
    <mergeCell ref="A1694:I1695"/>
    <mergeCell ref="J1694:AM1695"/>
    <mergeCell ref="Z1683:AM1684"/>
    <mergeCell ref="J1685:J1686"/>
    <mergeCell ref="K1685:K1686"/>
    <mergeCell ref="L1685:N1686"/>
    <mergeCell ref="O1685:O1686"/>
    <mergeCell ref="P1685:AK1686"/>
    <mergeCell ref="AL1685:AM1686"/>
    <mergeCell ref="K1681:K1682"/>
    <mergeCell ref="L1681:W1682"/>
    <mergeCell ref="X1681:X1682"/>
    <mergeCell ref="Y1681:Y1682"/>
    <mergeCell ref="Z1681:AM1682"/>
    <mergeCell ref="J1683:J1684"/>
    <mergeCell ref="K1683:K1684"/>
    <mergeCell ref="L1683:W1684"/>
    <mergeCell ref="X1683:X1684"/>
    <mergeCell ref="Y1683:Y1684"/>
    <mergeCell ref="A1676:I1678"/>
    <mergeCell ref="J1676:AM1678"/>
    <mergeCell ref="A1679:I1686"/>
    <mergeCell ref="J1679:J1680"/>
    <mergeCell ref="K1679:K1680"/>
    <mergeCell ref="L1679:W1680"/>
    <mergeCell ref="X1679:X1680"/>
    <mergeCell ref="Y1679:Y1680"/>
    <mergeCell ref="Z1679:AM1680"/>
    <mergeCell ref="J1681:J1682"/>
    <mergeCell ref="T1672:U1673"/>
    <mergeCell ref="V1672:AM1672"/>
    <mergeCell ref="V1673:AM1673"/>
    <mergeCell ref="J1674:U1675"/>
    <mergeCell ref="V1674:AM1674"/>
    <mergeCell ref="V1675:AM1675"/>
    <mergeCell ref="A1665:I1667"/>
    <mergeCell ref="J1665:AM1667"/>
    <mergeCell ref="A1668:I1669"/>
    <mergeCell ref="J1668:AM1669"/>
    <mergeCell ref="A1670:I1675"/>
    <mergeCell ref="J1670:U1671"/>
    <mergeCell ref="V1670:AM1670"/>
    <mergeCell ref="V1671:AM1671"/>
    <mergeCell ref="J1672:J1673"/>
    <mergeCell ref="K1672:S1673"/>
    <mergeCell ref="A1658:I1660"/>
    <mergeCell ref="J1658:AM1660"/>
    <mergeCell ref="A1661:I1662"/>
    <mergeCell ref="J1661:AM1662"/>
    <mergeCell ref="A1663:I1664"/>
    <mergeCell ref="J1663:AM1664"/>
    <mergeCell ref="Z1654:AM1655"/>
    <mergeCell ref="J1656:J1657"/>
    <mergeCell ref="K1656:K1657"/>
    <mergeCell ref="L1656:N1657"/>
    <mergeCell ref="O1656:O1657"/>
    <mergeCell ref="P1656:AK1657"/>
    <mergeCell ref="AL1656:AM1657"/>
    <mergeCell ref="K1652:K1653"/>
    <mergeCell ref="L1652:W1653"/>
    <mergeCell ref="X1652:X1653"/>
    <mergeCell ref="Y1652:Y1653"/>
    <mergeCell ref="Z1652:AM1653"/>
    <mergeCell ref="J1654:J1655"/>
    <mergeCell ref="K1654:K1655"/>
    <mergeCell ref="L1654:W1655"/>
    <mergeCell ref="X1654:X1655"/>
    <mergeCell ref="Y1654:Y1655"/>
    <mergeCell ref="A1647:I1649"/>
    <mergeCell ref="J1647:AM1649"/>
    <mergeCell ref="A1650:I1657"/>
    <mergeCell ref="J1650:J1651"/>
    <mergeCell ref="K1650:K1651"/>
    <mergeCell ref="L1650:W1651"/>
    <mergeCell ref="X1650:X1651"/>
    <mergeCell ref="Y1650:Y1651"/>
    <mergeCell ref="Z1650:AM1651"/>
    <mergeCell ref="J1652:J1653"/>
    <mergeCell ref="T1643:U1644"/>
    <mergeCell ref="V1643:AM1643"/>
    <mergeCell ref="V1644:AM1644"/>
    <mergeCell ref="J1645:U1646"/>
    <mergeCell ref="V1645:AM1645"/>
    <mergeCell ref="V1646:AM1646"/>
    <mergeCell ref="A1636:I1638"/>
    <mergeCell ref="J1636:AM1638"/>
    <mergeCell ref="A1639:I1640"/>
    <mergeCell ref="J1639:AM1640"/>
    <mergeCell ref="A1641:I1646"/>
    <mergeCell ref="J1641:U1642"/>
    <mergeCell ref="V1641:AM1641"/>
    <mergeCell ref="V1642:AM1642"/>
    <mergeCell ref="J1643:J1644"/>
    <mergeCell ref="K1643:S1644"/>
    <mergeCell ref="A1629:I1631"/>
    <mergeCell ref="J1629:AM1631"/>
    <mergeCell ref="A1632:I1633"/>
    <mergeCell ref="J1632:AM1633"/>
    <mergeCell ref="A1634:I1635"/>
    <mergeCell ref="J1634:AM1635"/>
    <mergeCell ref="Z1625:AM1626"/>
    <mergeCell ref="J1627:J1628"/>
    <mergeCell ref="K1627:K1628"/>
    <mergeCell ref="L1627:N1628"/>
    <mergeCell ref="O1627:O1628"/>
    <mergeCell ref="P1627:AK1628"/>
    <mergeCell ref="AL1627:AM1628"/>
    <mergeCell ref="K1623:K1624"/>
    <mergeCell ref="L1623:W1624"/>
    <mergeCell ref="X1623:X1624"/>
    <mergeCell ref="Y1623:Y1624"/>
    <mergeCell ref="Z1623:AM1624"/>
    <mergeCell ref="J1625:J1626"/>
    <mergeCell ref="K1625:K1626"/>
    <mergeCell ref="L1625:W1626"/>
    <mergeCell ref="X1625:X1626"/>
    <mergeCell ref="Y1625:Y1626"/>
    <mergeCell ref="A1618:I1620"/>
    <mergeCell ref="J1618:AM1620"/>
    <mergeCell ref="A1621:I1628"/>
    <mergeCell ref="J1621:J1622"/>
    <mergeCell ref="K1621:K1622"/>
    <mergeCell ref="L1621:W1622"/>
    <mergeCell ref="X1621:X1622"/>
    <mergeCell ref="Y1621:Y1622"/>
    <mergeCell ref="Z1621:AM1622"/>
    <mergeCell ref="J1623:J1624"/>
    <mergeCell ref="T1614:U1615"/>
    <mergeCell ref="V1614:AM1614"/>
    <mergeCell ref="V1615:AM1615"/>
    <mergeCell ref="J1616:U1617"/>
    <mergeCell ref="V1616:AM1616"/>
    <mergeCell ref="V1617:AM1617"/>
    <mergeCell ref="A1607:I1609"/>
    <mergeCell ref="J1607:AM1609"/>
    <mergeCell ref="A1610:I1611"/>
    <mergeCell ref="J1610:AM1611"/>
    <mergeCell ref="A1612:I1617"/>
    <mergeCell ref="J1612:U1613"/>
    <mergeCell ref="V1612:AM1612"/>
    <mergeCell ref="V1613:AM1613"/>
    <mergeCell ref="J1614:J1615"/>
    <mergeCell ref="K1614:S1615"/>
    <mergeCell ref="A1600:I1602"/>
    <mergeCell ref="J1600:AM1602"/>
    <mergeCell ref="A1603:I1604"/>
    <mergeCell ref="J1603:AM1604"/>
    <mergeCell ref="A1605:I1606"/>
    <mergeCell ref="J1605:AM1606"/>
    <mergeCell ref="Z1596:AM1597"/>
    <mergeCell ref="J1598:J1599"/>
    <mergeCell ref="K1598:K1599"/>
    <mergeCell ref="L1598:N1599"/>
    <mergeCell ref="O1598:O1599"/>
    <mergeCell ref="P1598:AK1599"/>
    <mergeCell ref="AL1598:AM1599"/>
    <mergeCell ref="K1594:K1595"/>
    <mergeCell ref="L1594:W1595"/>
    <mergeCell ref="X1594:X1595"/>
    <mergeCell ref="Y1594:Y1595"/>
    <mergeCell ref="Z1594:AM1595"/>
    <mergeCell ref="J1596:J1597"/>
    <mergeCell ref="K1596:K1597"/>
    <mergeCell ref="L1596:W1597"/>
    <mergeCell ref="X1596:X1597"/>
    <mergeCell ref="Y1596:Y1597"/>
    <mergeCell ref="A1589:I1591"/>
    <mergeCell ref="J1589:AM1591"/>
    <mergeCell ref="A1592:I1599"/>
    <mergeCell ref="J1592:J1593"/>
    <mergeCell ref="K1592:K1593"/>
    <mergeCell ref="L1592:W1593"/>
    <mergeCell ref="X1592:X1593"/>
    <mergeCell ref="Y1592:Y1593"/>
    <mergeCell ref="Z1592:AM1593"/>
    <mergeCell ref="J1594:J1595"/>
    <mergeCell ref="T1585:U1586"/>
    <mergeCell ref="V1585:AM1585"/>
    <mergeCell ref="V1586:AM1586"/>
    <mergeCell ref="J1587:U1588"/>
    <mergeCell ref="V1587:AM1587"/>
    <mergeCell ref="V1588:AM1588"/>
    <mergeCell ref="A1578:I1580"/>
    <mergeCell ref="J1578:AM1580"/>
    <mergeCell ref="A1581:I1582"/>
    <mergeCell ref="J1581:AM1582"/>
    <mergeCell ref="A1583:I1588"/>
    <mergeCell ref="J1583:U1584"/>
    <mergeCell ref="V1583:AM1583"/>
    <mergeCell ref="V1584:AM1584"/>
    <mergeCell ref="J1585:J1586"/>
    <mergeCell ref="K1585:S1586"/>
    <mergeCell ref="A1571:I1573"/>
    <mergeCell ref="J1571:AM1573"/>
    <mergeCell ref="A1574:I1575"/>
    <mergeCell ref="J1574:AM1575"/>
    <mergeCell ref="A1576:I1577"/>
    <mergeCell ref="J1576:AM1577"/>
    <mergeCell ref="Z1567:AM1568"/>
    <mergeCell ref="J1569:J1570"/>
    <mergeCell ref="K1569:K1570"/>
    <mergeCell ref="L1569:N1570"/>
    <mergeCell ref="O1569:O1570"/>
    <mergeCell ref="P1569:AK1570"/>
    <mergeCell ref="AL1569:AM1570"/>
    <mergeCell ref="K1565:K1566"/>
    <mergeCell ref="L1565:W1566"/>
    <mergeCell ref="X1565:X1566"/>
    <mergeCell ref="Y1565:Y1566"/>
    <mergeCell ref="Z1565:AM1566"/>
    <mergeCell ref="J1567:J1568"/>
    <mergeCell ref="K1567:K1568"/>
    <mergeCell ref="L1567:W1568"/>
    <mergeCell ref="X1567:X1568"/>
    <mergeCell ref="Y1567:Y1568"/>
    <mergeCell ref="A1560:I1562"/>
    <mergeCell ref="J1560:AM1562"/>
    <mergeCell ref="A1563:I1570"/>
    <mergeCell ref="J1563:J1564"/>
    <mergeCell ref="K1563:K1564"/>
    <mergeCell ref="L1563:W1564"/>
    <mergeCell ref="X1563:X1564"/>
    <mergeCell ref="Y1563:Y1564"/>
    <mergeCell ref="Z1563:AM1564"/>
    <mergeCell ref="J1565:J1566"/>
    <mergeCell ref="T1556:U1557"/>
    <mergeCell ref="V1556:AM1556"/>
    <mergeCell ref="V1557:AM1557"/>
    <mergeCell ref="J1558:U1559"/>
    <mergeCell ref="V1558:AM1558"/>
    <mergeCell ref="V1559:AM1559"/>
    <mergeCell ref="A1549:I1551"/>
    <mergeCell ref="J1549:AM1551"/>
    <mergeCell ref="A1552:I1553"/>
    <mergeCell ref="J1552:AM1553"/>
    <mergeCell ref="A1554:I1559"/>
    <mergeCell ref="J1554:U1555"/>
    <mergeCell ref="V1554:AM1554"/>
    <mergeCell ref="V1555:AM1555"/>
    <mergeCell ref="J1556:J1557"/>
    <mergeCell ref="K1556:S1557"/>
    <mergeCell ref="A1542:I1544"/>
    <mergeCell ref="J1542:AM1544"/>
    <mergeCell ref="A1545:I1546"/>
    <mergeCell ref="J1545:AM1546"/>
    <mergeCell ref="A1547:I1548"/>
    <mergeCell ref="J1547:AM1548"/>
    <mergeCell ref="Z1538:AM1539"/>
    <mergeCell ref="J1540:J1541"/>
    <mergeCell ref="K1540:K1541"/>
    <mergeCell ref="L1540:N1541"/>
    <mergeCell ref="O1540:O1541"/>
    <mergeCell ref="P1540:AK1541"/>
    <mergeCell ref="AL1540:AM1541"/>
    <mergeCell ref="K1536:K1537"/>
    <mergeCell ref="L1536:W1537"/>
    <mergeCell ref="X1536:X1537"/>
    <mergeCell ref="Y1536:Y1537"/>
    <mergeCell ref="Z1536:AM1537"/>
    <mergeCell ref="J1538:J1539"/>
    <mergeCell ref="K1538:K1539"/>
    <mergeCell ref="L1538:W1539"/>
    <mergeCell ref="X1538:X1539"/>
    <mergeCell ref="Y1538:Y1539"/>
    <mergeCell ref="A1531:I1533"/>
    <mergeCell ref="J1531:AM1533"/>
    <mergeCell ref="A1534:I1541"/>
    <mergeCell ref="J1534:J1535"/>
    <mergeCell ref="K1534:K1535"/>
    <mergeCell ref="L1534:W1535"/>
    <mergeCell ref="X1534:X1535"/>
    <mergeCell ref="Y1534:Y1535"/>
    <mergeCell ref="Z1534:AM1535"/>
    <mergeCell ref="J1536:J1537"/>
    <mergeCell ref="T1527:U1528"/>
    <mergeCell ref="V1527:AM1527"/>
    <mergeCell ref="V1528:AM1528"/>
    <mergeCell ref="J1529:U1530"/>
    <mergeCell ref="V1529:AM1529"/>
    <mergeCell ref="V1530:AM1530"/>
    <mergeCell ref="A1520:I1522"/>
    <mergeCell ref="J1520:AM1522"/>
    <mergeCell ref="A1523:I1524"/>
    <mergeCell ref="J1523:AM1524"/>
    <mergeCell ref="A1525:I1530"/>
    <mergeCell ref="J1525:U1526"/>
    <mergeCell ref="V1525:AM1525"/>
    <mergeCell ref="V1526:AM1526"/>
    <mergeCell ref="J1527:J1528"/>
    <mergeCell ref="K1527:S1528"/>
    <mergeCell ref="A1511:I1513"/>
    <mergeCell ref="J1511:AM1513"/>
    <mergeCell ref="A1514:AM1515"/>
    <mergeCell ref="A1516:I1517"/>
    <mergeCell ref="J1516:AM1517"/>
    <mergeCell ref="A1518:I1519"/>
    <mergeCell ref="J1518:AM1519"/>
    <mergeCell ref="Z1507:AM1508"/>
    <mergeCell ref="J1509:J1510"/>
    <mergeCell ref="K1509:K1510"/>
    <mergeCell ref="L1509:N1510"/>
    <mergeCell ref="O1509:O1510"/>
    <mergeCell ref="P1509:AK1510"/>
    <mergeCell ref="AL1509:AM1510"/>
    <mergeCell ref="K1505:K1506"/>
    <mergeCell ref="L1505:W1506"/>
    <mergeCell ref="X1505:X1506"/>
    <mergeCell ref="Y1505:Y1506"/>
    <mergeCell ref="Z1505:AM1506"/>
    <mergeCell ref="J1507:J1508"/>
    <mergeCell ref="K1507:K1508"/>
    <mergeCell ref="L1507:W1508"/>
    <mergeCell ref="X1507:X1508"/>
    <mergeCell ref="Y1507:Y1508"/>
    <mergeCell ref="A1500:I1502"/>
    <mergeCell ref="J1500:AM1502"/>
    <mergeCell ref="A1503:I1510"/>
    <mergeCell ref="J1503:J1504"/>
    <mergeCell ref="K1503:K1504"/>
    <mergeCell ref="L1503:W1504"/>
    <mergeCell ref="X1503:X1504"/>
    <mergeCell ref="Y1503:Y1504"/>
    <mergeCell ref="Z1503:AM1504"/>
    <mergeCell ref="J1505:J1506"/>
    <mergeCell ref="T1496:U1497"/>
    <mergeCell ref="V1496:AM1496"/>
    <mergeCell ref="V1497:AM1497"/>
    <mergeCell ref="J1498:U1499"/>
    <mergeCell ref="V1498:AM1498"/>
    <mergeCell ref="V1499:AM1499"/>
    <mergeCell ref="A1489:I1491"/>
    <mergeCell ref="J1489:AM1491"/>
    <mergeCell ref="A1492:I1493"/>
    <mergeCell ref="J1492:AM1493"/>
    <mergeCell ref="A1494:I1499"/>
    <mergeCell ref="J1494:U1495"/>
    <mergeCell ref="V1494:AM1494"/>
    <mergeCell ref="V1495:AM1495"/>
    <mergeCell ref="J1496:J1497"/>
    <mergeCell ref="K1496:S1497"/>
    <mergeCell ref="A1482:I1484"/>
    <mergeCell ref="J1482:AM1484"/>
    <mergeCell ref="A1485:I1486"/>
    <mergeCell ref="J1485:AM1486"/>
    <mergeCell ref="A1487:I1488"/>
    <mergeCell ref="J1487:AM1488"/>
    <mergeCell ref="Z1478:AM1479"/>
    <mergeCell ref="J1480:J1481"/>
    <mergeCell ref="K1480:K1481"/>
    <mergeCell ref="L1480:N1481"/>
    <mergeCell ref="O1480:O1481"/>
    <mergeCell ref="P1480:AK1481"/>
    <mergeCell ref="AL1480:AM1481"/>
    <mergeCell ref="K1476:K1477"/>
    <mergeCell ref="L1476:W1477"/>
    <mergeCell ref="X1476:X1477"/>
    <mergeCell ref="Y1476:Y1477"/>
    <mergeCell ref="Z1476:AM1477"/>
    <mergeCell ref="J1478:J1479"/>
    <mergeCell ref="K1478:K1479"/>
    <mergeCell ref="L1478:W1479"/>
    <mergeCell ref="X1478:X1479"/>
    <mergeCell ref="Y1478:Y1479"/>
    <mergeCell ref="A1471:I1473"/>
    <mergeCell ref="J1471:AM1473"/>
    <mergeCell ref="A1474:I1481"/>
    <mergeCell ref="J1474:J1475"/>
    <mergeCell ref="K1474:K1475"/>
    <mergeCell ref="L1474:W1475"/>
    <mergeCell ref="X1474:X1475"/>
    <mergeCell ref="Y1474:Y1475"/>
    <mergeCell ref="Z1474:AM1475"/>
    <mergeCell ref="J1476:J1477"/>
    <mergeCell ref="T1467:U1468"/>
    <mergeCell ref="V1467:AM1467"/>
    <mergeCell ref="V1468:AM1468"/>
    <mergeCell ref="J1469:U1470"/>
    <mergeCell ref="V1469:AM1469"/>
    <mergeCell ref="V1470:AM1470"/>
    <mergeCell ref="A1460:I1462"/>
    <mergeCell ref="J1460:AM1462"/>
    <mergeCell ref="A1463:I1464"/>
    <mergeCell ref="J1463:AM1464"/>
    <mergeCell ref="A1465:I1470"/>
    <mergeCell ref="J1465:U1466"/>
    <mergeCell ref="V1465:AM1465"/>
    <mergeCell ref="V1466:AM1466"/>
    <mergeCell ref="J1467:J1468"/>
    <mergeCell ref="K1467:S1468"/>
    <mergeCell ref="A1453:I1455"/>
    <mergeCell ref="J1453:AM1455"/>
    <mergeCell ref="A1456:I1457"/>
    <mergeCell ref="J1456:AM1457"/>
    <mergeCell ref="A1458:I1459"/>
    <mergeCell ref="J1458:AM1459"/>
    <mergeCell ref="Z1449:AM1450"/>
    <mergeCell ref="J1451:J1452"/>
    <mergeCell ref="K1451:K1452"/>
    <mergeCell ref="L1451:N1452"/>
    <mergeCell ref="O1451:O1452"/>
    <mergeCell ref="P1451:AK1452"/>
    <mergeCell ref="AL1451:AM1452"/>
    <mergeCell ref="K1447:K1448"/>
    <mergeCell ref="L1447:W1448"/>
    <mergeCell ref="X1447:X1448"/>
    <mergeCell ref="Y1447:Y1448"/>
    <mergeCell ref="Z1447:AM1448"/>
    <mergeCell ref="J1449:J1450"/>
    <mergeCell ref="K1449:K1450"/>
    <mergeCell ref="L1449:W1450"/>
    <mergeCell ref="X1449:X1450"/>
    <mergeCell ref="Y1449:Y1450"/>
    <mergeCell ref="A1442:I1444"/>
    <mergeCell ref="J1442:AM1444"/>
    <mergeCell ref="A1445:I1452"/>
    <mergeCell ref="J1445:J1446"/>
    <mergeCell ref="K1445:K1446"/>
    <mergeCell ref="L1445:W1446"/>
    <mergeCell ref="X1445:X1446"/>
    <mergeCell ref="Y1445:Y1446"/>
    <mergeCell ref="Z1445:AM1446"/>
    <mergeCell ref="J1447:J1448"/>
    <mergeCell ref="T1438:U1439"/>
    <mergeCell ref="V1438:AM1438"/>
    <mergeCell ref="V1439:AM1439"/>
    <mergeCell ref="J1440:U1441"/>
    <mergeCell ref="V1440:AM1440"/>
    <mergeCell ref="V1441:AM1441"/>
    <mergeCell ref="A1431:I1433"/>
    <mergeCell ref="J1431:AM1433"/>
    <mergeCell ref="A1434:I1435"/>
    <mergeCell ref="J1434:AM1435"/>
    <mergeCell ref="A1436:I1441"/>
    <mergeCell ref="J1436:U1437"/>
    <mergeCell ref="V1436:AM1436"/>
    <mergeCell ref="V1437:AM1437"/>
    <mergeCell ref="J1438:J1439"/>
    <mergeCell ref="K1438:S1439"/>
    <mergeCell ref="A1424:I1426"/>
    <mergeCell ref="J1424:AM1426"/>
    <mergeCell ref="A1427:I1428"/>
    <mergeCell ref="J1427:AM1428"/>
    <mergeCell ref="A1429:I1430"/>
    <mergeCell ref="J1429:AM1430"/>
    <mergeCell ref="Z1420:AM1421"/>
    <mergeCell ref="J1422:J1423"/>
    <mergeCell ref="K1422:K1423"/>
    <mergeCell ref="L1422:N1423"/>
    <mergeCell ref="O1422:O1423"/>
    <mergeCell ref="P1422:AK1423"/>
    <mergeCell ref="AL1422:AM1423"/>
    <mergeCell ref="K1418:K1419"/>
    <mergeCell ref="L1418:W1419"/>
    <mergeCell ref="X1418:X1419"/>
    <mergeCell ref="Y1418:Y1419"/>
    <mergeCell ref="Z1418:AM1419"/>
    <mergeCell ref="J1420:J1421"/>
    <mergeCell ref="K1420:K1421"/>
    <mergeCell ref="L1420:W1421"/>
    <mergeCell ref="X1420:X1421"/>
    <mergeCell ref="Y1420:Y1421"/>
    <mergeCell ref="A1413:I1415"/>
    <mergeCell ref="J1413:AM1415"/>
    <mergeCell ref="A1416:I1423"/>
    <mergeCell ref="J1416:J1417"/>
    <mergeCell ref="K1416:K1417"/>
    <mergeCell ref="L1416:W1417"/>
    <mergeCell ref="X1416:X1417"/>
    <mergeCell ref="Y1416:Y1417"/>
    <mergeCell ref="Z1416:AM1417"/>
    <mergeCell ref="J1418:J1419"/>
    <mergeCell ref="T1409:U1410"/>
    <mergeCell ref="V1409:AM1409"/>
    <mergeCell ref="V1410:AM1410"/>
    <mergeCell ref="J1411:U1412"/>
    <mergeCell ref="V1411:AM1411"/>
    <mergeCell ref="V1412:AM1412"/>
    <mergeCell ref="A1402:I1404"/>
    <mergeCell ref="J1402:AM1404"/>
    <mergeCell ref="A1405:I1406"/>
    <mergeCell ref="J1405:AM1406"/>
    <mergeCell ref="A1407:I1412"/>
    <mergeCell ref="J1407:U1408"/>
    <mergeCell ref="V1407:AM1407"/>
    <mergeCell ref="V1408:AM1408"/>
    <mergeCell ref="J1409:J1410"/>
    <mergeCell ref="K1409:S1410"/>
    <mergeCell ref="A1395:I1397"/>
    <mergeCell ref="J1395:AM1397"/>
    <mergeCell ref="A1398:I1399"/>
    <mergeCell ref="J1398:AM1399"/>
    <mergeCell ref="A1400:I1401"/>
    <mergeCell ref="J1400:AM1401"/>
    <mergeCell ref="Z1391:AM1392"/>
    <mergeCell ref="J1393:J1394"/>
    <mergeCell ref="K1393:K1394"/>
    <mergeCell ref="L1393:N1394"/>
    <mergeCell ref="O1393:O1394"/>
    <mergeCell ref="P1393:AK1394"/>
    <mergeCell ref="AL1393:AM1394"/>
    <mergeCell ref="K1389:K1390"/>
    <mergeCell ref="L1389:W1390"/>
    <mergeCell ref="X1389:X1390"/>
    <mergeCell ref="Y1389:Y1390"/>
    <mergeCell ref="Z1389:AM1390"/>
    <mergeCell ref="J1391:J1392"/>
    <mergeCell ref="K1391:K1392"/>
    <mergeCell ref="L1391:W1392"/>
    <mergeCell ref="X1391:X1392"/>
    <mergeCell ref="Y1391:Y1392"/>
    <mergeCell ref="A1384:I1386"/>
    <mergeCell ref="J1384:AM1386"/>
    <mergeCell ref="A1387:I1394"/>
    <mergeCell ref="J1387:J1388"/>
    <mergeCell ref="K1387:K1388"/>
    <mergeCell ref="L1387:W1388"/>
    <mergeCell ref="X1387:X1388"/>
    <mergeCell ref="Y1387:Y1388"/>
    <mergeCell ref="Z1387:AM1388"/>
    <mergeCell ref="J1389:J1390"/>
    <mergeCell ref="T1380:U1381"/>
    <mergeCell ref="V1380:AM1380"/>
    <mergeCell ref="V1381:AM1381"/>
    <mergeCell ref="J1382:U1383"/>
    <mergeCell ref="V1382:AM1382"/>
    <mergeCell ref="V1383:AM1383"/>
    <mergeCell ref="A1373:I1375"/>
    <mergeCell ref="J1373:AM1375"/>
    <mergeCell ref="A1376:I1377"/>
    <mergeCell ref="J1376:AM1377"/>
    <mergeCell ref="A1378:I1383"/>
    <mergeCell ref="J1378:U1379"/>
    <mergeCell ref="V1378:AM1378"/>
    <mergeCell ref="V1379:AM1379"/>
    <mergeCell ref="J1380:J1381"/>
    <mergeCell ref="K1380:S1381"/>
    <mergeCell ref="A1364:I1366"/>
    <mergeCell ref="J1364:AM1366"/>
    <mergeCell ref="A1367:AM1368"/>
    <mergeCell ref="A1369:I1370"/>
    <mergeCell ref="J1369:AM1370"/>
    <mergeCell ref="A1371:I1372"/>
    <mergeCell ref="J1371:AM1372"/>
    <mergeCell ref="Z1360:AM1361"/>
    <mergeCell ref="J1362:J1363"/>
    <mergeCell ref="K1362:K1363"/>
    <mergeCell ref="L1362:N1363"/>
    <mergeCell ref="O1362:O1363"/>
    <mergeCell ref="P1362:AK1363"/>
    <mergeCell ref="AL1362:AM1363"/>
    <mergeCell ref="K1358:K1359"/>
    <mergeCell ref="L1358:W1359"/>
    <mergeCell ref="X1358:X1359"/>
    <mergeCell ref="Y1358:Y1359"/>
    <mergeCell ref="Z1358:AM1359"/>
    <mergeCell ref="J1360:J1361"/>
    <mergeCell ref="K1360:K1361"/>
    <mergeCell ref="L1360:W1361"/>
    <mergeCell ref="X1360:X1361"/>
    <mergeCell ref="Y1360:Y1361"/>
    <mergeCell ref="A1353:I1355"/>
    <mergeCell ref="J1353:AM1355"/>
    <mergeCell ref="A1356:I1363"/>
    <mergeCell ref="J1356:J1357"/>
    <mergeCell ref="K1356:K1357"/>
    <mergeCell ref="L1356:W1357"/>
    <mergeCell ref="X1356:X1357"/>
    <mergeCell ref="Y1356:Y1357"/>
    <mergeCell ref="Z1356:AM1357"/>
    <mergeCell ref="J1358:J1359"/>
    <mergeCell ref="T1349:U1350"/>
    <mergeCell ref="V1349:AM1349"/>
    <mergeCell ref="V1350:AM1350"/>
    <mergeCell ref="J1351:U1352"/>
    <mergeCell ref="V1351:AM1351"/>
    <mergeCell ref="V1352:AM1352"/>
    <mergeCell ref="A1342:I1344"/>
    <mergeCell ref="J1342:AM1344"/>
    <mergeCell ref="A1345:I1346"/>
    <mergeCell ref="J1345:AM1346"/>
    <mergeCell ref="A1347:I1352"/>
    <mergeCell ref="J1347:U1348"/>
    <mergeCell ref="V1347:AM1347"/>
    <mergeCell ref="V1348:AM1348"/>
    <mergeCell ref="J1349:J1350"/>
    <mergeCell ref="K1349:S1350"/>
    <mergeCell ref="A1335:I1337"/>
    <mergeCell ref="J1335:AM1337"/>
    <mergeCell ref="A1338:I1339"/>
    <mergeCell ref="J1338:AM1339"/>
    <mergeCell ref="A1340:I1341"/>
    <mergeCell ref="J1340:AM1341"/>
    <mergeCell ref="Z1331:AM1332"/>
    <mergeCell ref="J1333:J1334"/>
    <mergeCell ref="K1333:K1334"/>
    <mergeCell ref="L1333:N1334"/>
    <mergeCell ref="O1333:O1334"/>
    <mergeCell ref="P1333:AK1334"/>
    <mergeCell ref="AL1333:AM1334"/>
    <mergeCell ref="K1329:K1330"/>
    <mergeCell ref="L1329:W1330"/>
    <mergeCell ref="X1329:X1330"/>
    <mergeCell ref="Y1329:Y1330"/>
    <mergeCell ref="Z1329:AM1330"/>
    <mergeCell ref="J1331:J1332"/>
    <mergeCell ref="K1331:K1332"/>
    <mergeCell ref="L1331:W1332"/>
    <mergeCell ref="X1331:X1332"/>
    <mergeCell ref="Y1331:Y1332"/>
    <mergeCell ref="A1324:I1326"/>
    <mergeCell ref="J1324:AM1326"/>
    <mergeCell ref="A1327:I1334"/>
    <mergeCell ref="J1327:J1328"/>
    <mergeCell ref="K1327:K1328"/>
    <mergeCell ref="L1327:W1328"/>
    <mergeCell ref="X1327:X1328"/>
    <mergeCell ref="Y1327:Y1328"/>
    <mergeCell ref="Z1327:AM1328"/>
    <mergeCell ref="J1329:J1330"/>
    <mergeCell ref="T1320:U1321"/>
    <mergeCell ref="V1320:AM1320"/>
    <mergeCell ref="V1321:AM1321"/>
    <mergeCell ref="J1322:U1323"/>
    <mergeCell ref="V1322:AM1322"/>
    <mergeCell ref="V1323:AM1323"/>
    <mergeCell ref="A1313:I1315"/>
    <mergeCell ref="J1313:AM1315"/>
    <mergeCell ref="A1316:I1317"/>
    <mergeCell ref="J1316:AM1317"/>
    <mergeCell ref="A1318:I1323"/>
    <mergeCell ref="J1318:U1319"/>
    <mergeCell ref="V1318:AM1318"/>
    <mergeCell ref="V1319:AM1319"/>
    <mergeCell ref="J1320:J1321"/>
    <mergeCell ref="K1320:S1321"/>
    <mergeCell ref="A1306:I1308"/>
    <mergeCell ref="J1306:AM1308"/>
    <mergeCell ref="A1309:I1310"/>
    <mergeCell ref="J1309:AM1310"/>
    <mergeCell ref="A1311:I1312"/>
    <mergeCell ref="J1311:AM1312"/>
    <mergeCell ref="Z1302:AM1303"/>
    <mergeCell ref="J1304:J1305"/>
    <mergeCell ref="K1304:K1305"/>
    <mergeCell ref="L1304:N1305"/>
    <mergeCell ref="O1304:O1305"/>
    <mergeCell ref="P1304:AK1305"/>
    <mergeCell ref="AL1304:AM1305"/>
    <mergeCell ref="K1300:K1301"/>
    <mergeCell ref="L1300:W1301"/>
    <mergeCell ref="X1300:X1301"/>
    <mergeCell ref="Y1300:Y1301"/>
    <mergeCell ref="Z1300:AM1301"/>
    <mergeCell ref="J1302:J1303"/>
    <mergeCell ref="K1302:K1303"/>
    <mergeCell ref="L1302:W1303"/>
    <mergeCell ref="X1302:X1303"/>
    <mergeCell ref="Y1302:Y1303"/>
    <mergeCell ref="A1295:I1297"/>
    <mergeCell ref="J1295:AM1297"/>
    <mergeCell ref="A1298:I1305"/>
    <mergeCell ref="J1298:J1299"/>
    <mergeCell ref="K1298:K1299"/>
    <mergeCell ref="L1298:W1299"/>
    <mergeCell ref="X1298:X1299"/>
    <mergeCell ref="Y1298:Y1299"/>
    <mergeCell ref="Z1298:AM1299"/>
    <mergeCell ref="J1300:J1301"/>
    <mergeCell ref="T1291:U1292"/>
    <mergeCell ref="V1291:AM1291"/>
    <mergeCell ref="V1292:AM1292"/>
    <mergeCell ref="J1293:U1294"/>
    <mergeCell ref="V1293:AM1293"/>
    <mergeCell ref="V1294:AM1294"/>
    <mergeCell ref="A1284:I1286"/>
    <mergeCell ref="J1284:AM1286"/>
    <mergeCell ref="A1287:I1288"/>
    <mergeCell ref="J1287:AM1288"/>
    <mergeCell ref="A1289:I1294"/>
    <mergeCell ref="J1289:U1290"/>
    <mergeCell ref="V1289:AM1289"/>
    <mergeCell ref="V1290:AM1290"/>
    <mergeCell ref="J1291:J1292"/>
    <mergeCell ref="K1291:S1292"/>
    <mergeCell ref="A1277:I1279"/>
    <mergeCell ref="J1277:AM1279"/>
    <mergeCell ref="A1280:I1281"/>
    <mergeCell ref="J1280:AM1281"/>
    <mergeCell ref="A1282:I1283"/>
    <mergeCell ref="J1282:AM1283"/>
    <mergeCell ref="Z1273:AM1274"/>
    <mergeCell ref="J1275:J1276"/>
    <mergeCell ref="K1275:K1276"/>
    <mergeCell ref="L1275:N1276"/>
    <mergeCell ref="O1275:O1276"/>
    <mergeCell ref="P1275:AK1276"/>
    <mergeCell ref="AL1275:AM1276"/>
    <mergeCell ref="K1271:K1272"/>
    <mergeCell ref="L1271:W1272"/>
    <mergeCell ref="X1271:X1272"/>
    <mergeCell ref="Y1271:Y1272"/>
    <mergeCell ref="Z1271:AM1272"/>
    <mergeCell ref="J1273:J1274"/>
    <mergeCell ref="K1273:K1274"/>
    <mergeCell ref="L1273:W1274"/>
    <mergeCell ref="X1273:X1274"/>
    <mergeCell ref="Y1273:Y1274"/>
    <mergeCell ref="A1266:I1268"/>
    <mergeCell ref="J1266:AM1268"/>
    <mergeCell ref="A1269:I1276"/>
    <mergeCell ref="J1269:J1270"/>
    <mergeCell ref="K1269:K1270"/>
    <mergeCell ref="L1269:W1270"/>
    <mergeCell ref="X1269:X1270"/>
    <mergeCell ref="Y1269:Y1270"/>
    <mergeCell ref="Z1269:AM1270"/>
    <mergeCell ref="J1271:J1272"/>
    <mergeCell ref="T1262:U1263"/>
    <mergeCell ref="V1262:AM1262"/>
    <mergeCell ref="V1263:AM1263"/>
    <mergeCell ref="J1264:U1265"/>
    <mergeCell ref="V1264:AM1264"/>
    <mergeCell ref="V1265:AM1265"/>
    <mergeCell ref="A1255:I1257"/>
    <mergeCell ref="J1255:AM1257"/>
    <mergeCell ref="A1258:I1259"/>
    <mergeCell ref="J1258:AM1259"/>
    <mergeCell ref="A1260:I1265"/>
    <mergeCell ref="J1260:U1261"/>
    <mergeCell ref="V1260:AM1260"/>
    <mergeCell ref="V1261:AM1261"/>
    <mergeCell ref="J1262:J1263"/>
    <mergeCell ref="K1262:S1263"/>
    <mergeCell ref="A1248:I1250"/>
    <mergeCell ref="J1248:AM1250"/>
    <mergeCell ref="A1251:I1252"/>
    <mergeCell ref="J1251:AM1252"/>
    <mergeCell ref="A1253:I1254"/>
    <mergeCell ref="J1253:AM1254"/>
    <mergeCell ref="Z1244:AM1245"/>
    <mergeCell ref="J1246:J1247"/>
    <mergeCell ref="K1246:K1247"/>
    <mergeCell ref="L1246:N1247"/>
    <mergeCell ref="O1246:O1247"/>
    <mergeCell ref="P1246:AK1247"/>
    <mergeCell ref="AL1246:AM1247"/>
    <mergeCell ref="K1242:K1243"/>
    <mergeCell ref="L1242:W1243"/>
    <mergeCell ref="X1242:X1243"/>
    <mergeCell ref="Y1242:Y1243"/>
    <mergeCell ref="Z1242:AM1243"/>
    <mergeCell ref="J1244:J1245"/>
    <mergeCell ref="K1244:K1245"/>
    <mergeCell ref="L1244:W1245"/>
    <mergeCell ref="X1244:X1245"/>
    <mergeCell ref="Y1244:Y1245"/>
    <mergeCell ref="A1237:I1239"/>
    <mergeCell ref="J1237:AM1239"/>
    <mergeCell ref="A1240:I1247"/>
    <mergeCell ref="J1240:J1241"/>
    <mergeCell ref="K1240:K1241"/>
    <mergeCell ref="L1240:W1241"/>
    <mergeCell ref="X1240:X1241"/>
    <mergeCell ref="Y1240:Y1241"/>
    <mergeCell ref="Z1240:AM1241"/>
    <mergeCell ref="J1242:J1243"/>
    <mergeCell ref="T1233:U1234"/>
    <mergeCell ref="V1233:AM1233"/>
    <mergeCell ref="V1234:AM1234"/>
    <mergeCell ref="J1235:U1236"/>
    <mergeCell ref="V1235:AM1235"/>
    <mergeCell ref="V1236:AM1236"/>
    <mergeCell ref="A1226:I1228"/>
    <mergeCell ref="J1226:AM1228"/>
    <mergeCell ref="A1229:I1230"/>
    <mergeCell ref="J1229:AM1230"/>
    <mergeCell ref="A1231:I1236"/>
    <mergeCell ref="J1231:U1232"/>
    <mergeCell ref="V1231:AM1231"/>
    <mergeCell ref="V1232:AM1232"/>
    <mergeCell ref="J1233:J1234"/>
    <mergeCell ref="K1233:S1234"/>
    <mergeCell ref="A1217:I1219"/>
    <mergeCell ref="J1217:AM1219"/>
    <mergeCell ref="A1220:AM1221"/>
    <mergeCell ref="A1222:I1223"/>
    <mergeCell ref="J1222:AM1223"/>
    <mergeCell ref="A1224:I1225"/>
    <mergeCell ref="J1224:AM1225"/>
    <mergeCell ref="Z1213:AM1214"/>
    <mergeCell ref="J1215:J1216"/>
    <mergeCell ref="K1215:K1216"/>
    <mergeCell ref="L1215:N1216"/>
    <mergeCell ref="O1215:O1216"/>
    <mergeCell ref="P1215:AK1216"/>
    <mergeCell ref="AL1215:AM1216"/>
    <mergeCell ref="K1211:K1212"/>
    <mergeCell ref="L1211:W1212"/>
    <mergeCell ref="X1211:X1212"/>
    <mergeCell ref="Y1211:Y1212"/>
    <mergeCell ref="Z1211:AM1212"/>
    <mergeCell ref="J1213:J1214"/>
    <mergeCell ref="K1213:K1214"/>
    <mergeCell ref="L1213:W1214"/>
    <mergeCell ref="X1213:X1214"/>
    <mergeCell ref="Y1213:Y1214"/>
    <mergeCell ref="A1206:I1208"/>
    <mergeCell ref="J1206:AM1208"/>
    <mergeCell ref="A1209:I1216"/>
    <mergeCell ref="J1209:J1210"/>
    <mergeCell ref="K1209:K1210"/>
    <mergeCell ref="L1209:W1210"/>
    <mergeCell ref="X1209:X1210"/>
    <mergeCell ref="Y1209:Y1210"/>
    <mergeCell ref="Z1209:AM1210"/>
    <mergeCell ref="J1211:J1212"/>
    <mergeCell ref="T1202:U1203"/>
    <mergeCell ref="V1202:AM1202"/>
    <mergeCell ref="V1203:AM1203"/>
    <mergeCell ref="J1204:U1205"/>
    <mergeCell ref="V1204:AM1204"/>
    <mergeCell ref="V1205:AM1205"/>
    <mergeCell ref="A1195:I1197"/>
    <mergeCell ref="J1195:AM1197"/>
    <mergeCell ref="A1198:I1199"/>
    <mergeCell ref="J1198:AM1199"/>
    <mergeCell ref="A1200:I1205"/>
    <mergeCell ref="J1200:U1201"/>
    <mergeCell ref="V1200:AM1200"/>
    <mergeCell ref="V1201:AM1201"/>
    <mergeCell ref="J1202:J1203"/>
    <mergeCell ref="K1202:S1203"/>
    <mergeCell ref="A1188:I1190"/>
    <mergeCell ref="J1188:AM1190"/>
    <mergeCell ref="A1191:I1192"/>
    <mergeCell ref="J1191:AM1192"/>
    <mergeCell ref="A1193:I1194"/>
    <mergeCell ref="J1193:AM1194"/>
    <mergeCell ref="Z1184:AM1185"/>
    <mergeCell ref="J1186:J1187"/>
    <mergeCell ref="K1186:K1187"/>
    <mergeCell ref="L1186:N1187"/>
    <mergeCell ref="O1186:O1187"/>
    <mergeCell ref="P1186:AK1187"/>
    <mergeCell ref="AL1186:AM1187"/>
    <mergeCell ref="K1182:K1183"/>
    <mergeCell ref="L1182:W1183"/>
    <mergeCell ref="X1182:X1183"/>
    <mergeCell ref="Y1182:Y1183"/>
    <mergeCell ref="Z1182:AM1183"/>
    <mergeCell ref="J1184:J1185"/>
    <mergeCell ref="K1184:K1185"/>
    <mergeCell ref="L1184:W1185"/>
    <mergeCell ref="X1184:X1185"/>
    <mergeCell ref="Y1184:Y1185"/>
    <mergeCell ref="A1177:I1179"/>
    <mergeCell ref="J1177:AM1179"/>
    <mergeCell ref="A1180:I1187"/>
    <mergeCell ref="J1180:J1181"/>
    <mergeCell ref="K1180:K1181"/>
    <mergeCell ref="L1180:W1181"/>
    <mergeCell ref="X1180:X1181"/>
    <mergeCell ref="Y1180:Y1181"/>
    <mergeCell ref="Z1180:AM1181"/>
    <mergeCell ref="J1182:J1183"/>
    <mergeCell ref="T1173:U1174"/>
    <mergeCell ref="V1173:AM1173"/>
    <mergeCell ref="V1174:AM1174"/>
    <mergeCell ref="J1175:U1176"/>
    <mergeCell ref="V1175:AM1175"/>
    <mergeCell ref="V1176:AM1176"/>
    <mergeCell ref="A1166:I1168"/>
    <mergeCell ref="J1166:AM1168"/>
    <mergeCell ref="A1169:I1170"/>
    <mergeCell ref="J1169:AM1170"/>
    <mergeCell ref="A1171:I1176"/>
    <mergeCell ref="J1171:U1172"/>
    <mergeCell ref="V1171:AM1171"/>
    <mergeCell ref="V1172:AM1172"/>
    <mergeCell ref="J1173:J1174"/>
    <mergeCell ref="K1173:S1174"/>
    <mergeCell ref="A1159:I1161"/>
    <mergeCell ref="J1159:AM1161"/>
    <mergeCell ref="A1162:I1163"/>
    <mergeCell ref="J1162:AM1163"/>
    <mergeCell ref="A1164:I1165"/>
    <mergeCell ref="J1164:AM1165"/>
    <mergeCell ref="Z1155:AM1156"/>
    <mergeCell ref="J1157:J1158"/>
    <mergeCell ref="K1157:K1158"/>
    <mergeCell ref="L1157:N1158"/>
    <mergeCell ref="O1157:O1158"/>
    <mergeCell ref="P1157:AK1158"/>
    <mergeCell ref="AL1157:AM1158"/>
    <mergeCell ref="K1153:K1154"/>
    <mergeCell ref="L1153:W1154"/>
    <mergeCell ref="X1153:X1154"/>
    <mergeCell ref="Y1153:Y1154"/>
    <mergeCell ref="Z1153:AM1154"/>
    <mergeCell ref="J1155:J1156"/>
    <mergeCell ref="K1155:K1156"/>
    <mergeCell ref="L1155:W1156"/>
    <mergeCell ref="X1155:X1156"/>
    <mergeCell ref="Y1155:Y1156"/>
    <mergeCell ref="A1148:I1150"/>
    <mergeCell ref="J1148:AM1150"/>
    <mergeCell ref="A1151:I1158"/>
    <mergeCell ref="J1151:J1152"/>
    <mergeCell ref="K1151:K1152"/>
    <mergeCell ref="L1151:W1152"/>
    <mergeCell ref="X1151:X1152"/>
    <mergeCell ref="Y1151:Y1152"/>
    <mergeCell ref="Z1151:AM1152"/>
    <mergeCell ref="J1153:J1154"/>
    <mergeCell ref="T1144:U1145"/>
    <mergeCell ref="V1144:AM1144"/>
    <mergeCell ref="V1145:AM1145"/>
    <mergeCell ref="J1146:U1147"/>
    <mergeCell ref="V1146:AM1146"/>
    <mergeCell ref="V1147:AM1147"/>
    <mergeCell ref="A1137:I1139"/>
    <mergeCell ref="J1137:AM1139"/>
    <mergeCell ref="A1140:I1141"/>
    <mergeCell ref="J1140:AM1141"/>
    <mergeCell ref="A1142:I1147"/>
    <mergeCell ref="J1142:U1143"/>
    <mergeCell ref="V1142:AM1142"/>
    <mergeCell ref="V1143:AM1143"/>
    <mergeCell ref="J1144:J1145"/>
    <mergeCell ref="K1144:S1145"/>
    <mergeCell ref="A1130:I1132"/>
    <mergeCell ref="J1130:AM1132"/>
    <mergeCell ref="A1133:I1134"/>
    <mergeCell ref="J1133:AM1134"/>
    <mergeCell ref="A1135:I1136"/>
    <mergeCell ref="J1135:AM1136"/>
    <mergeCell ref="Z1126:AM1127"/>
    <mergeCell ref="J1128:J1129"/>
    <mergeCell ref="K1128:K1129"/>
    <mergeCell ref="L1128:N1129"/>
    <mergeCell ref="O1128:O1129"/>
    <mergeCell ref="P1128:AK1129"/>
    <mergeCell ref="AL1128:AM1129"/>
    <mergeCell ref="K1124:K1125"/>
    <mergeCell ref="L1124:W1125"/>
    <mergeCell ref="X1124:X1125"/>
    <mergeCell ref="Y1124:Y1125"/>
    <mergeCell ref="Z1124:AM1125"/>
    <mergeCell ref="J1126:J1127"/>
    <mergeCell ref="K1126:K1127"/>
    <mergeCell ref="L1126:W1127"/>
    <mergeCell ref="X1126:X1127"/>
    <mergeCell ref="Y1126:Y1127"/>
    <mergeCell ref="A1119:I1121"/>
    <mergeCell ref="J1119:AM1121"/>
    <mergeCell ref="A1122:I1129"/>
    <mergeCell ref="J1122:J1123"/>
    <mergeCell ref="K1122:K1123"/>
    <mergeCell ref="L1122:W1123"/>
    <mergeCell ref="X1122:X1123"/>
    <mergeCell ref="Y1122:Y1123"/>
    <mergeCell ref="Z1122:AM1123"/>
    <mergeCell ref="J1124:J1125"/>
    <mergeCell ref="T1115:U1116"/>
    <mergeCell ref="V1115:AM1115"/>
    <mergeCell ref="V1116:AM1116"/>
    <mergeCell ref="J1117:U1118"/>
    <mergeCell ref="V1117:AM1117"/>
    <mergeCell ref="V1118:AM1118"/>
    <mergeCell ref="A1108:I1110"/>
    <mergeCell ref="J1108:AM1110"/>
    <mergeCell ref="A1111:I1112"/>
    <mergeCell ref="J1111:AM1112"/>
    <mergeCell ref="A1113:I1118"/>
    <mergeCell ref="J1113:U1114"/>
    <mergeCell ref="V1113:AM1113"/>
    <mergeCell ref="V1114:AM1114"/>
    <mergeCell ref="J1115:J1116"/>
    <mergeCell ref="K1115:S1116"/>
    <mergeCell ref="A1099:I1101"/>
    <mergeCell ref="J1099:AM1101"/>
    <mergeCell ref="A1102:AM1103"/>
    <mergeCell ref="A1104:I1105"/>
    <mergeCell ref="J1104:AM1105"/>
    <mergeCell ref="A1106:I1107"/>
    <mergeCell ref="J1106:AM1107"/>
    <mergeCell ref="Z1095:AM1096"/>
    <mergeCell ref="J1097:J1098"/>
    <mergeCell ref="K1097:K1098"/>
    <mergeCell ref="L1097:N1098"/>
    <mergeCell ref="O1097:O1098"/>
    <mergeCell ref="P1097:AK1098"/>
    <mergeCell ref="AL1097:AM1098"/>
    <mergeCell ref="K1093:K1094"/>
    <mergeCell ref="L1093:W1094"/>
    <mergeCell ref="X1093:X1094"/>
    <mergeCell ref="Y1093:Y1094"/>
    <mergeCell ref="Z1093:AM1094"/>
    <mergeCell ref="J1095:J1096"/>
    <mergeCell ref="K1095:K1096"/>
    <mergeCell ref="L1095:W1096"/>
    <mergeCell ref="X1095:X1096"/>
    <mergeCell ref="Y1095:Y1096"/>
    <mergeCell ref="A1088:I1090"/>
    <mergeCell ref="J1088:AM1090"/>
    <mergeCell ref="A1091:I1098"/>
    <mergeCell ref="J1091:J1092"/>
    <mergeCell ref="K1091:K1092"/>
    <mergeCell ref="L1091:W1092"/>
    <mergeCell ref="X1091:X1092"/>
    <mergeCell ref="Y1091:Y1092"/>
    <mergeCell ref="Z1091:AM1092"/>
    <mergeCell ref="J1093:J1094"/>
    <mergeCell ref="T1084:U1085"/>
    <mergeCell ref="V1084:AM1084"/>
    <mergeCell ref="V1085:AM1085"/>
    <mergeCell ref="J1086:U1087"/>
    <mergeCell ref="V1086:AM1086"/>
    <mergeCell ref="V1087:AM1087"/>
    <mergeCell ref="A1077:I1079"/>
    <mergeCell ref="J1077:AM1079"/>
    <mergeCell ref="A1080:I1081"/>
    <mergeCell ref="J1080:AM1081"/>
    <mergeCell ref="A1082:I1087"/>
    <mergeCell ref="J1082:U1083"/>
    <mergeCell ref="V1082:AM1082"/>
    <mergeCell ref="V1083:AM1083"/>
    <mergeCell ref="J1084:J1085"/>
    <mergeCell ref="K1084:S1085"/>
    <mergeCell ref="A1075:I1076"/>
    <mergeCell ref="J1075:AM1076"/>
    <mergeCell ref="Y1069:Y1070"/>
    <mergeCell ref="Z1069:Z1070"/>
    <mergeCell ref="AA1069:AF1070"/>
    <mergeCell ref="AG1069:AG1070"/>
    <mergeCell ref="AH1069:AK1070"/>
    <mergeCell ref="AL1069:AM1070"/>
    <mergeCell ref="C1064:I1066"/>
    <mergeCell ref="J1064:AM1066"/>
    <mergeCell ref="A1067:AM1068"/>
    <mergeCell ref="A1069:I1072"/>
    <mergeCell ref="J1069:J1070"/>
    <mergeCell ref="K1069:K1070"/>
    <mergeCell ref="L1069:Q1070"/>
    <mergeCell ref="R1069:R1070"/>
    <mergeCell ref="S1069:V1070"/>
    <mergeCell ref="W1069:X1070"/>
    <mergeCell ref="A1045:I1050"/>
    <mergeCell ref="J1045:J1046"/>
    <mergeCell ref="K1045:K1046"/>
    <mergeCell ref="L1045:P1046"/>
    <mergeCell ref="Q1045:Q1046"/>
    <mergeCell ref="R1045:R1046"/>
    <mergeCell ref="S1045:V1046"/>
    <mergeCell ref="A1041:I1044"/>
    <mergeCell ref="J1041:U1041"/>
    <mergeCell ref="V1041:AM1041"/>
    <mergeCell ref="J1042:J1043"/>
    <mergeCell ref="K1042:S1043"/>
    <mergeCell ref="J1071:J1072"/>
    <mergeCell ref="K1071:K1072"/>
    <mergeCell ref="L1071:AM1072"/>
    <mergeCell ref="A1073:I1074"/>
    <mergeCell ref="J1073:AM1074"/>
    <mergeCell ref="R1058:U1059"/>
    <mergeCell ref="V1058:Z1058"/>
    <mergeCell ref="AA1058:AM1058"/>
    <mergeCell ref="V1059:AM1059"/>
    <mergeCell ref="J1060:AM1060"/>
    <mergeCell ref="C1061:I1063"/>
    <mergeCell ref="J1061:AM1063"/>
    <mergeCell ref="A1051:I1053"/>
    <mergeCell ref="J1051:AM1053"/>
    <mergeCell ref="A1054:I1056"/>
    <mergeCell ref="J1054:AM1056"/>
    <mergeCell ref="A1057:B1066"/>
    <mergeCell ref="C1057:I1060"/>
    <mergeCell ref="J1057:U1057"/>
    <mergeCell ref="V1057:AM1057"/>
    <mergeCell ref="J1058:J1059"/>
    <mergeCell ref="K1058:Q1059"/>
    <mergeCell ref="T1042:U1043"/>
    <mergeCell ref="V1042:AD1042"/>
    <mergeCell ref="AE1042:AM1042"/>
    <mergeCell ref="V1043:AD1043"/>
    <mergeCell ref="AE1043:AM1043"/>
    <mergeCell ref="J1049:J1050"/>
    <mergeCell ref="K1049:K1050"/>
    <mergeCell ref="L1049:N1050"/>
    <mergeCell ref="O1049:O1050"/>
    <mergeCell ref="P1049:AK1050"/>
    <mergeCell ref="AL1049:AM1050"/>
    <mergeCell ref="W1045:W1046"/>
    <mergeCell ref="X1045:X1046"/>
    <mergeCell ref="Y1045:AM1046"/>
    <mergeCell ref="J1047:J1048"/>
    <mergeCell ref="K1047:K1048"/>
    <mergeCell ref="L1047:P1048"/>
    <mergeCell ref="Q1047:Q1048"/>
    <mergeCell ref="R1047:R1048"/>
    <mergeCell ref="S1047:AM1048"/>
    <mergeCell ref="J1044:U1044"/>
    <mergeCell ref="V1044:AD1044"/>
    <mergeCell ref="AE1044:AM1044"/>
    <mergeCell ref="J1033:U1034"/>
    <mergeCell ref="V1033:AM1033"/>
    <mergeCell ref="V1034:AM1034"/>
    <mergeCell ref="D1035:I1037"/>
    <mergeCell ref="J1035:AM1037"/>
    <mergeCell ref="D1038:I1040"/>
    <mergeCell ref="J1038:AM1040"/>
    <mergeCell ref="A1029:C1040"/>
    <mergeCell ref="D1029:I1034"/>
    <mergeCell ref="J1029:U1030"/>
    <mergeCell ref="V1029:AM1029"/>
    <mergeCell ref="V1030:AM1030"/>
    <mergeCell ref="J1031:J1032"/>
    <mergeCell ref="K1031:S1032"/>
    <mergeCell ref="T1031:U1032"/>
    <mergeCell ref="V1031:AM1031"/>
    <mergeCell ref="V1032:AM1032"/>
    <mergeCell ref="A1025:I1028"/>
    <mergeCell ref="J1025:U1025"/>
    <mergeCell ref="V1025:AM1025"/>
    <mergeCell ref="J1026:J1027"/>
    <mergeCell ref="K1026:S1027"/>
    <mergeCell ref="T1026:U1027"/>
    <mergeCell ref="V1026:AM1026"/>
    <mergeCell ref="V1027:AM1027"/>
    <mergeCell ref="J1028:AM1028"/>
    <mergeCell ref="C1018:I1020"/>
    <mergeCell ref="J1018:AM1020"/>
    <mergeCell ref="A1021:I1022"/>
    <mergeCell ref="J1021:AM1022"/>
    <mergeCell ref="A1023:I1024"/>
    <mergeCell ref="J1023:AM1024"/>
    <mergeCell ref="R1012:U1013"/>
    <mergeCell ref="V1012:Z1012"/>
    <mergeCell ref="AA1012:AM1012"/>
    <mergeCell ref="V1013:AM1013"/>
    <mergeCell ref="J1014:AM1014"/>
    <mergeCell ref="C1015:I1017"/>
    <mergeCell ref="J1015:AM1017"/>
    <mergeCell ref="A1005:I1007"/>
    <mergeCell ref="J1005:AM1007"/>
    <mergeCell ref="A1008:I1010"/>
    <mergeCell ref="J1008:AM1010"/>
    <mergeCell ref="A1011:B1020"/>
    <mergeCell ref="C1011:I1014"/>
    <mergeCell ref="J1011:U1011"/>
    <mergeCell ref="V1011:AM1011"/>
    <mergeCell ref="J1012:J1013"/>
    <mergeCell ref="K1012:Q1013"/>
    <mergeCell ref="J1003:J1004"/>
    <mergeCell ref="K1003:K1004"/>
    <mergeCell ref="L1003:N1004"/>
    <mergeCell ref="O1003:O1004"/>
    <mergeCell ref="P1003:AK1004"/>
    <mergeCell ref="AL1003:AM1004"/>
    <mergeCell ref="W999:W1000"/>
    <mergeCell ref="X999:X1000"/>
    <mergeCell ref="Y999:AM1000"/>
    <mergeCell ref="J1001:J1002"/>
    <mergeCell ref="K1001:K1002"/>
    <mergeCell ref="L1001:P1002"/>
    <mergeCell ref="Q1001:Q1002"/>
    <mergeCell ref="R1001:R1002"/>
    <mergeCell ref="S1001:AM1002"/>
    <mergeCell ref="J998:U998"/>
    <mergeCell ref="V998:AD998"/>
    <mergeCell ref="AE998:AM998"/>
    <mergeCell ref="A999:I1004"/>
    <mergeCell ref="J999:J1000"/>
    <mergeCell ref="K999:K1000"/>
    <mergeCell ref="L999:P1000"/>
    <mergeCell ref="Q999:Q1000"/>
    <mergeCell ref="R999:R1000"/>
    <mergeCell ref="S999:V1000"/>
    <mergeCell ref="A995:I998"/>
    <mergeCell ref="J995:U995"/>
    <mergeCell ref="V995:AM995"/>
    <mergeCell ref="J996:J997"/>
    <mergeCell ref="K996:S997"/>
    <mergeCell ref="T996:U997"/>
    <mergeCell ref="V996:AD996"/>
    <mergeCell ref="AE996:AM996"/>
    <mergeCell ref="V997:AD997"/>
    <mergeCell ref="AE997:AM997"/>
    <mergeCell ref="J987:U988"/>
    <mergeCell ref="V987:AM987"/>
    <mergeCell ref="V988:AM988"/>
    <mergeCell ref="D989:I991"/>
    <mergeCell ref="J989:AM991"/>
    <mergeCell ref="D992:I994"/>
    <mergeCell ref="J992:AM994"/>
    <mergeCell ref="A983:C994"/>
    <mergeCell ref="D983:I988"/>
    <mergeCell ref="J983:U984"/>
    <mergeCell ref="V983:AM983"/>
    <mergeCell ref="V984:AM984"/>
    <mergeCell ref="J985:J986"/>
    <mergeCell ref="K985:S986"/>
    <mergeCell ref="T985:U986"/>
    <mergeCell ref="V985:AM985"/>
    <mergeCell ref="V986:AM986"/>
    <mergeCell ref="A979:I982"/>
    <mergeCell ref="J979:U979"/>
    <mergeCell ref="V979:AM979"/>
    <mergeCell ref="J980:J981"/>
    <mergeCell ref="K980:S981"/>
    <mergeCell ref="T980:U981"/>
    <mergeCell ref="V980:AM980"/>
    <mergeCell ref="V981:AM981"/>
    <mergeCell ref="J982:AM982"/>
    <mergeCell ref="C972:I974"/>
    <mergeCell ref="J972:AM974"/>
    <mergeCell ref="A975:I976"/>
    <mergeCell ref="J975:AM976"/>
    <mergeCell ref="A977:I978"/>
    <mergeCell ref="J977:AM978"/>
    <mergeCell ref="R966:U967"/>
    <mergeCell ref="V966:Z966"/>
    <mergeCell ref="AA966:AM966"/>
    <mergeCell ref="V967:AM967"/>
    <mergeCell ref="J968:AM968"/>
    <mergeCell ref="C969:I971"/>
    <mergeCell ref="J969:AM971"/>
    <mergeCell ref="A959:I961"/>
    <mergeCell ref="J959:AM961"/>
    <mergeCell ref="A962:I964"/>
    <mergeCell ref="J962:AM964"/>
    <mergeCell ref="A965:B974"/>
    <mergeCell ref="C965:I968"/>
    <mergeCell ref="J965:U965"/>
    <mergeCell ref="V965:AM965"/>
    <mergeCell ref="J966:J967"/>
    <mergeCell ref="K966:Q967"/>
    <mergeCell ref="J957:J958"/>
    <mergeCell ref="K957:K958"/>
    <mergeCell ref="L957:N958"/>
    <mergeCell ref="O957:O958"/>
    <mergeCell ref="P957:AK958"/>
    <mergeCell ref="AL957:AM958"/>
    <mergeCell ref="W953:W954"/>
    <mergeCell ref="X953:X954"/>
    <mergeCell ref="Y953:AM954"/>
    <mergeCell ref="J955:J956"/>
    <mergeCell ref="K955:K956"/>
    <mergeCell ref="L955:P956"/>
    <mergeCell ref="Q955:Q956"/>
    <mergeCell ref="R955:R956"/>
    <mergeCell ref="S955:AM956"/>
    <mergeCell ref="J952:U952"/>
    <mergeCell ref="V952:AD952"/>
    <mergeCell ref="AE952:AM952"/>
    <mergeCell ref="A953:I958"/>
    <mergeCell ref="J953:J954"/>
    <mergeCell ref="K953:K954"/>
    <mergeCell ref="L953:P954"/>
    <mergeCell ref="Q953:Q954"/>
    <mergeCell ref="R953:R954"/>
    <mergeCell ref="S953:V954"/>
    <mergeCell ref="A949:I952"/>
    <mergeCell ref="J949:U949"/>
    <mergeCell ref="V949:AM949"/>
    <mergeCell ref="J950:J951"/>
    <mergeCell ref="K950:S951"/>
    <mergeCell ref="T950:U951"/>
    <mergeCell ref="V950:AD950"/>
    <mergeCell ref="AE950:AM950"/>
    <mergeCell ref="V951:AD951"/>
    <mergeCell ref="AE951:AM951"/>
    <mergeCell ref="J941:U942"/>
    <mergeCell ref="V941:AM941"/>
    <mergeCell ref="V942:AM942"/>
    <mergeCell ref="D943:I945"/>
    <mergeCell ref="J943:AM945"/>
    <mergeCell ref="D946:I948"/>
    <mergeCell ref="J946:AM948"/>
    <mergeCell ref="A937:C948"/>
    <mergeCell ref="D937:I942"/>
    <mergeCell ref="J937:U938"/>
    <mergeCell ref="V937:AM937"/>
    <mergeCell ref="V938:AM938"/>
    <mergeCell ref="J939:J940"/>
    <mergeCell ref="K939:S940"/>
    <mergeCell ref="T939:U940"/>
    <mergeCell ref="V939:AM939"/>
    <mergeCell ref="V940:AM940"/>
    <mergeCell ref="A933:I936"/>
    <mergeCell ref="J933:U933"/>
    <mergeCell ref="V933:AM933"/>
    <mergeCell ref="J934:J935"/>
    <mergeCell ref="K934:S935"/>
    <mergeCell ref="T934:U935"/>
    <mergeCell ref="V934:AM934"/>
    <mergeCell ref="V935:AM935"/>
    <mergeCell ref="J936:AM936"/>
    <mergeCell ref="C926:I928"/>
    <mergeCell ref="J926:AM928"/>
    <mergeCell ref="A929:I930"/>
    <mergeCell ref="J929:AM930"/>
    <mergeCell ref="A931:I932"/>
    <mergeCell ref="J931:AM932"/>
    <mergeCell ref="R920:U921"/>
    <mergeCell ref="V920:Z920"/>
    <mergeCell ref="AA920:AM920"/>
    <mergeCell ref="V921:AM921"/>
    <mergeCell ref="J922:AM922"/>
    <mergeCell ref="C923:I925"/>
    <mergeCell ref="J923:AM925"/>
    <mergeCell ref="A913:I915"/>
    <mergeCell ref="J913:AM915"/>
    <mergeCell ref="A916:I918"/>
    <mergeCell ref="J916:AM918"/>
    <mergeCell ref="A919:B928"/>
    <mergeCell ref="C919:I922"/>
    <mergeCell ref="J919:U919"/>
    <mergeCell ref="V919:AM919"/>
    <mergeCell ref="J920:J921"/>
    <mergeCell ref="K920:Q921"/>
    <mergeCell ref="J911:J912"/>
    <mergeCell ref="K911:K912"/>
    <mergeCell ref="L911:N912"/>
    <mergeCell ref="O911:O912"/>
    <mergeCell ref="P911:AK912"/>
    <mergeCell ref="AL911:AM912"/>
    <mergeCell ref="W907:W908"/>
    <mergeCell ref="X907:X908"/>
    <mergeCell ref="Y907:AM908"/>
    <mergeCell ref="J909:J910"/>
    <mergeCell ref="K909:K910"/>
    <mergeCell ref="L909:P910"/>
    <mergeCell ref="Q909:Q910"/>
    <mergeCell ref="R909:R910"/>
    <mergeCell ref="S909:AM910"/>
    <mergeCell ref="J906:U906"/>
    <mergeCell ref="V906:AD906"/>
    <mergeCell ref="AE906:AM906"/>
    <mergeCell ref="A907:I912"/>
    <mergeCell ref="J907:J908"/>
    <mergeCell ref="K907:K908"/>
    <mergeCell ref="L907:P908"/>
    <mergeCell ref="Q907:Q908"/>
    <mergeCell ref="R907:R908"/>
    <mergeCell ref="S907:V908"/>
    <mergeCell ref="A903:I906"/>
    <mergeCell ref="J903:U903"/>
    <mergeCell ref="V903:AM903"/>
    <mergeCell ref="J904:J905"/>
    <mergeCell ref="K904:S905"/>
    <mergeCell ref="T904:U905"/>
    <mergeCell ref="V904:AD904"/>
    <mergeCell ref="AE904:AM904"/>
    <mergeCell ref="V905:AD905"/>
    <mergeCell ref="AE905:AM905"/>
    <mergeCell ref="J895:U896"/>
    <mergeCell ref="V895:AM895"/>
    <mergeCell ref="V896:AM896"/>
    <mergeCell ref="D897:I899"/>
    <mergeCell ref="J897:AM899"/>
    <mergeCell ref="D900:I902"/>
    <mergeCell ref="J900:AM902"/>
    <mergeCell ref="A891:C902"/>
    <mergeCell ref="D891:I896"/>
    <mergeCell ref="J891:U892"/>
    <mergeCell ref="V891:AM891"/>
    <mergeCell ref="V892:AM892"/>
    <mergeCell ref="J893:J894"/>
    <mergeCell ref="K893:S894"/>
    <mergeCell ref="T893:U894"/>
    <mergeCell ref="V893:AM893"/>
    <mergeCell ref="V894:AM894"/>
    <mergeCell ref="A887:I890"/>
    <mergeCell ref="J887:U887"/>
    <mergeCell ref="V887:AM887"/>
    <mergeCell ref="J888:J889"/>
    <mergeCell ref="K888:S889"/>
    <mergeCell ref="T888:U889"/>
    <mergeCell ref="V888:AM888"/>
    <mergeCell ref="V889:AM889"/>
    <mergeCell ref="J890:AM890"/>
    <mergeCell ref="C880:I882"/>
    <mergeCell ref="J880:AM882"/>
    <mergeCell ref="A883:I884"/>
    <mergeCell ref="J883:AM884"/>
    <mergeCell ref="A885:I886"/>
    <mergeCell ref="J885:AM886"/>
    <mergeCell ref="R874:U875"/>
    <mergeCell ref="V874:Z874"/>
    <mergeCell ref="AA874:AM874"/>
    <mergeCell ref="V875:AM875"/>
    <mergeCell ref="J876:AM876"/>
    <mergeCell ref="C877:I879"/>
    <mergeCell ref="J877:AM879"/>
    <mergeCell ref="A867:I869"/>
    <mergeCell ref="J867:AM869"/>
    <mergeCell ref="A870:I872"/>
    <mergeCell ref="J870:AM872"/>
    <mergeCell ref="A873:B882"/>
    <mergeCell ref="C873:I876"/>
    <mergeCell ref="J873:U873"/>
    <mergeCell ref="V873:AM873"/>
    <mergeCell ref="J874:J875"/>
    <mergeCell ref="K874:Q875"/>
    <mergeCell ref="J865:J866"/>
    <mergeCell ref="K865:K866"/>
    <mergeCell ref="L865:N866"/>
    <mergeCell ref="O865:O866"/>
    <mergeCell ref="P865:AK866"/>
    <mergeCell ref="AL865:AM866"/>
    <mergeCell ref="W861:W862"/>
    <mergeCell ref="X861:X862"/>
    <mergeCell ref="Y861:AM862"/>
    <mergeCell ref="J863:J864"/>
    <mergeCell ref="K863:K864"/>
    <mergeCell ref="L863:P864"/>
    <mergeCell ref="Q863:Q864"/>
    <mergeCell ref="R863:R864"/>
    <mergeCell ref="S863:AM864"/>
    <mergeCell ref="J860:U860"/>
    <mergeCell ref="V860:AD860"/>
    <mergeCell ref="AE860:AM860"/>
    <mergeCell ref="A861:I866"/>
    <mergeCell ref="J861:J862"/>
    <mergeCell ref="K861:K862"/>
    <mergeCell ref="L861:P862"/>
    <mergeCell ref="Q861:Q862"/>
    <mergeCell ref="R861:R862"/>
    <mergeCell ref="S861:V862"/>
    <mergeCell ref="A857:I860"/>
    <mergeCell ref="J857:U857"/>
    <mergeCell ref="V857:AM857"/>
    <mergeCell ref="J858:J859"/>
    <mergeCell ref="K858:S859"/>
    <mergeCell ref="T858:U859"/>
    <mergeCell ref="V858:AD858"/>
    <mergeCell ref="AE858:AM858"/>
    <mergeCell ref="V859:AD859"/>
    <mergeCell ref="AE859:AM859"/>
    <mergeCell ref="J849:U850"/>
    <mergeCell ref="V849:AM849"/>
    <mergeCell ref="V850:AM850"/>
    <mergeCell ref="D851:I853"/>
    <mergeCell ref="J851:AM853"/>
    <mergeCell ref="D854:I856"/>
    <mergeCell ref="J854:AM856"/>
    <mergeCell ref="A845:C856"/>
    <mergeCell ref="D845:I850"/>
    <mergeCell ref="J845:U846"/>
    <mergeCell ref="V845:AM845"/>
    <mergeCell ref="V846:AM846"/>
    <mergeCell ref="J847:J848"/>
    <mergeCell ref="K847:S848"/>
    <mergeCell ref="T847:U848"/>
    <mergeCell ref="V847:AM847"/>
    <mergeCell ref="V848:AM848"/>
    <mergeCell ref="A841:I844"/>
    <mergeCell ref="J841:U841"/>
    <mergeCell ref="V841:AM841"/>
    <mergeCell ref="J842:J843"/>
    <mergeCell ref="K842:S843"/>
    <mergeCell ref="T842:U843"/>
    <mergeCell ref="V842:AM842"/>
    <mergeCell ref="V843:AM843"/>
    <mergeCell ref="J844:AM844"/>
    <mergeCell ref="C832:I834"/>
    <mergeCell ref="J832:AM834"/>
    <mergeCell ref="A835:AM836"/>
    <mergeCell ref="A837:I838"/>
    <mergeCell ref="J837:AM838"/>
    <mergeCell ref="A839:I840"/>
    <mergeCell ref="J839:AM840"/>
    <mergeCell ref="R826:U827"/>
    <mergeCell ref="V826:Z826"/>
    <mergeCell ref="AA826:AM826"/>
    <mergeCell ref="V827:AM827"/>
    <mergeCell ref="J828:AM828"/>
    <mergeCell ref="C829:I831"/>
    <mergeCell ref="J829:AM831"/>
    <mergeCell ref="A819:I821"/>
    <mergeCell ref="J819:AM821"/>
    <mergeCell ref="A822:I824"/>
    <mergeCell ref="J822:AM824"/>
    <mergeCell ref="A825:B834"/>
    <mergeCell ref="C825:I828"/>
    <mergeCell ref="J825:U825"/>
    <mergeCell ref="V825:AM825"/>
    <mergeCell ref="J826:J827"/>
    <mergeCell ref="K826:Q827"/>
    <mergeCell ref="J817:J818"/>
    <mergeCell ref="K817:K818"/>
    <mergeCell ref="L817:N818"/>
    <mergeCell ref="O817:O818"/>
    <mergeCell ref="P817:AK818"/>
    <mergeCell ref="AL817:AM818"/>
    <mergeCell ref="W813:W814"/>
    <mergeCell ref="X813:X814"/>
    <mergeCell ref="Y813:AM814"/>
    <mergeCell ref="J815:J816"/>
    <mergeCell ref="K815:K816"/>
    <mergeCell ref="L815:P816"/>
    <mergeCell ref="Q815:Q816"/>
    <mergeCell ref="R815:R816"/>
    <mergeCell ref="S815:AM816"/>
    <mergeCell ref="J812:U812"/>
    <mergeCell ref="V812:AD812"/>
    <mergeCell ref="AE812:AM812"/>
    <mergeCell ref="A813:I818"/>
    <mergeCell ref="J813:J814"/>
    <mergeCell ref="K813:K814"/>
    <mergeCell ref="L813:P814"/>
    <mergeCell ref="Q813:Q814"/>
    <mergeCell ref="R813:R814"/>
    <mergeCell ref="S813:V814"/>
    <mergeCell ref="A809:I812"/>
    <mergeCell ref="J809:U809"/>
    <mergeCell ref="V809:AM809"/>
    <mergeCell ref="J810:J811"/>
    <mergeCell ref="K810:S811"/>
    <mergeCell ref="T810:U811"/>
    <mergeCell ref="V810:AD810"/>
    <mergeCell ref="AE810:AM810"/>
    <mergeCell ref="V811:AD811"/>
    <mergeCell ref="AE811:AM811"/>
    <mergeCell ref="J801:U802"/>
    <mergeCell ref="V801:AM801"/>
    <mergeCell ref="V802:AM802"/>
    <mergeCell ref="D803:I805"/>
    <mergeCell ref="J803:AM805"/>
    <mergeCell ref="D806:I808"/>
    <mergeCell ref="J806:AM808"/>
    <mergeCell ref="A797:C808"/>
    <mergeCell ref="D797:I802"/>
    <mergeCell ref="J797:U798"/>
    <mergeCell ref="V797:AM797"/>
    <mergeCell ref="V798:AM798"/>
    <mergeCell ref="J799:J800"/>
    <mergeCell ref="K799:S800"/>
    <mergeCell ref="T799:U800"/>
    <mergeCell ref="V799:AM799"/>
    <mergeCell ref="V800:AM800"/>
    <mergeCell ref="A793:I796"/>
    <mergeCell ref="J793:U793"/>
    <mergeCell ref="V793:AM793"/>
    <mergeCell ref="J794:J795"/>
    <mergeCell ref="K794:S795"/>
    <mergeCell ref="T794:U795"/>
    <mergeCell ref="V794:AM794"/>
    <mergeCell ref="V795:AM795"/>
    <mergeCell ref="J796:AM796"/>
    <mergeCell ref="C786:I788"/>
    <mergeCell ref="J786:AM788"/>
    <mergeCell ref="A789:I790"/>
    <mergeCell ref="J789:AM790"/>
    <mergeCell ref="A791:I792"/>
    <mergeCell ref="J791:AM792"/>
    <mergeCell ref="R780:U781"/>
    <mergeCell ref="V780:Z780"/>
    <mergeCell ref="AA780:AM780"/>
    <mergeCell ref="V781:AM781"/>
    <mergeCell ref="J782:AM782"/>
    <mergeCell ref="C783:I785"/>
    <mergeCell ref="J783:AM785"/>
    <mergeCell ref="A773:I775"/>
    <mergeCell ref="J773:AM775"/>
    <mergeCell ref="A776:I778"/>
    <mergeCell ref="J776:AM778"/>
    <mergeCell ref="A779:B788"/>
    <mergeCell ref="C779:I782"/>
    <mergeCell ref="J779:U779"/>
    <mergeCell ref="V779:AM779"/>
    <mergeCell ref="J780:J781"/>
    <mergeCell ref="K780:Q781"/>
    <mergeCell ref="J771:J772"/>
    <mergeCell ref="K771:K772"/>
    <mergeCell ref="L771:N772"/>
    <mergeCell ref="O771:O772"/>
    <mergeCell ref="P771:AK772"/>
    <mergeCell ref="AL771:AM772"/>
    <mergeCell ref="W767:W768"/>
    <mergeCell ref="X767:X768"/>
    <mergeCell ref="Y767:AM768"/>
    <mergeCell ref="J769:J770"/>
    <mergeCell ref="K769:K770"/>
    <mergeCell ref="L769:P770"/>
    <mergeCell ref="Q769:Q770"/>
    <mergeCell ref="R769:R770"/>
    <mergeCell ref="S769:AM770"/>
    <mergeCell ref="J766:U766"/>
    <mergeCell ref="V766:AD766"/>
    <mergeCell ref="AE766:AM766"/>
    <mergeCell ref="A767:I772"/>
    <mergeCell ref="J767:J768"/>
    <mergeCell ref="K767:K768"/>
    <mergeCell ref="L767:P768"/>
    <mergeCell ref="Q767:Q768"/>
    <mergeCell ref="R767:R768"/>
    <mergeCell ref="S767:V768"/>
    <mergeCell ref="A763:I766"/>
    <mergeCell ref="J763:U763"/>
    <mergeCell ref="V763:AM763"/>
    <mergeCell ref="J764:J765"/>
    <mergeCell ref="K764:S765"/>
    <mergeCell ref="T764:U765"/>
    <mergeCell ref="V764:AD764"/>
    <mergeCell ref="AE764:AM764"/>
    <mergeCell ref="V765:AD765"/>
    <mergeCell ref="AE765:AM765"/>
    <mergeCell ref="J755:U756"/>
    <mergeCell ref="V755:AM755"/>
    <mergeCell ref="V756:AM756"/>
    <mergeCell ref="D757:I759"/>
    <mergeCell ref="J757:AM759"/>
    <mergeCell ref="D760:I762"/>
    <mergeCell ref="J760:AM762"/>
    <mergeCell ref="A751:C762"/>
    <mergeCell ref="D751:I756"/>
    <mergeCell ref="J751:U752"/>
    <mergeCell ref="V751:AM751"/>
    <mergeCell ref="V752:AM752"/>
    <mergeCell ref="J753:J754"/>
    <mergeCell ref="K753:S754"/>
    <mergeCell ref="T753:U754"/>
    <mergeCell ref="V753:AM753"/>
    <mergeCell ref="V754:AM754"/>
    <mergeCell ref="A747:I750"/>
    <mergeCell ref="J747:U747"/>
    <mergeCell ref="V747:AM747"/>
    <mergeCell ref="J748:J749"/>
    <mergeCell ref="K748:S749"/>
    <mergeCell ref="T748:U749"/>
    <mergeCell ref="V748:AM748"/>
    <mergeCell ref="V749:AM749"/>
    <mergeCell ref="J750:AM750"/>
    <mergeCell ref="C740:I742"/>
    <mergeCell ref="J740:AM742"/>
    <mergeCell ref="A743:I744"/>
    <mergeCell ref="J743:AM744"/>
    <mergeCell ref="A745:I746"/>
    <mergeCell ref="J745:AM746"/>
    <mergeCell ref="R734:U735"/>
    <mergeCell ref="V734:Z734"/>
    <mergeCell ref="AA734:AM734"/>
    <mergeCell ref="V735:AM735"/>
    <mergeCell ref="J736:AM736"/>
    <mergeCell ref="C737:I739"/>
    <mergeCell ref="J737:AM739"/>
    <mergeCell ref="A727:I729"/>
    <mergeCell ref="J727:AM729"/>
    <mergeCell ref="A730:I732"/>
    <mergeCell ref="J730:AM732"/>
    <mergeCell ref="A733:B742"/>
    <mergeCell ref="C733:I736"/>
    <mergeCell ref="J733:U733"/>
    <mergeCell ref="V733:AM733"/>
    <mergeCell ref="J734:J735"/>
    <mergeCell ref="K734:Q735"/>
    <mergeCell ref="J725:J726"/>
    <mergeCell ref="K725:K726"/>
    <mergeCell ref="L725:N726"/>
    <mergeCell ref="O725:O726"/>
    <mergeCell ref="P725:AK726"/>
    <mergeCell ref="AL725:AM726"/>
    <mergeCell ref="W721:W722"/>
    <mergeCell ref="X721:X722"/>
    <mergeCell ref="Y721:AM722"/>
    <mergeCell ref="J723:J724"/>
    <mergeCell ref="K723:K724"/>
    <mergeCell ref="L723:P724"/>
    <mergeCell ref="Q723:Q724"/>
    <mergeCell ref="R723:R724"/>
    <mergeCell ref="S723:AM724"/>
    <mergeCell ref="J720:U720"/>
    <mergeCell ref="V720:AD720"/>
    <mergeCell ref="AE720:AM720"/>
    <mergeCell ref="A721:I726"/>
    <mergeCell ref="J721:J722"/>
    <mergeCell ref="K721:K722"/>
    <mergeCell ref="L721:P722"/>
    <mergeCell ref="Q721:Q722"/>
    <mergeCell ref="R721:R722"/>
    <mergeCell ref="S721:V722"/>
    <mergeCell ref="A717:I720"/>
    <mergeCell ref="J717:U717"/>
    <mergeCell ref="V717:AM717"/>
    <mergeCell ref="J718:J719"/>
    <mergeCell ref="K718:S719"/>
    <mergeCell ref="T718:U719"/>
    <mergeCell ref="V718:AD718"/>
    <mergeCell ref="AE718:AM718"/>
    <mergeCell ref="V719:AD719"/>
    <mergeCell ref="AE719:AM719"/>
    <mergeCell ref="J709:U710"/>
    <mergeCell ref="V709:AM709"/>
    <mergeCell ref="V710:AM710"/>
    <mergeCell ref="D711:I713"/>
    <mergeCell ref="J711:AM713"/>
    <mergeCell ref="D714:I716"/>
    <mergeCell ref="J714:AM716"/>
    <mergeCell ref="A705:C716"/>
    <mergeCell ref="D705:I710"/>
    <mergeCell ref="J705:U706"/>
    <mergeCell ref="V705:AM705"/>
    <mergeCell ref="V706:AM706"/>
    <mergeCell ref="J707:J708"/>
    <mergeCell ref="K707:S708"/>
    <mergeCell ref="T707:U708"/>
    <mergeCell ref="V707:AM707"/>
    <mergeCell ref="V708:AM708"/>
    <mergeCell ref="A701:I704"/>
    <mergeCell ref="J701:U701"/>
    <mergeCell ref="V701:AM701"/>
    <mergeCell ref="J702:J703"/>
    <mergeCell ref="K702:S703"/>
    <mergeCell ref="T702:U703"/>
    <mergeCell ref="V702:AM702"/>
    <mergeCell ref="V703:AM703"/>
    <mergeCell ref="J704:AM704"/>
    <mergeCell ref="C694:I696"/>
    <mergeCell ref="J694:AM696"/>
    <mergeCell ref="A697:I698"/>
    <mergeCell ref="J697:AM698"/>
    <mergeCell ref="A699:I700"/>
    <mergeCell ref="J699:AM700"/>
    <mergeCell ref="R688:U689"/>
    <mergeCell ref="V688:Z688"/>
    <mergeCell ref="AA688:AM688"/>
    <mergeCell ref="V689:AM689"/>
    <mergeCell ref="J690:AM690"/>
    <mergeCell ref="C691:I693"/>
    <mergeCell ref="J691:AM693"/>
    <mergeCell ref="A681:I683"/>
    <mergeCell ref="J681:AM683"/>
    <mergeCell ref="A684:I686"/>
    <mergeCell ref="J684:AM686"/>
    <mergeCell ref="A687:B696"/>
    <mergeCell ref="C687:I690"/>
    <mergeCell ref="J687:U687"/>
    <mergeCell ref="V687:AM687"/>
    <mergeCell ref="J688:J689"/>
    <mergeCell ref="K688:Q689"/>
    <mergeCell ref="J679:J680"/>
    <mergeCell ref="K679:K680"/>
    <mergeCell ref="L679:N680"/>
    <mergeCell ref="O679:O680"/>
    <mergeCell ref="P679:AK680"/>
    <mergeCell ref="AL679:AM680"/>
    <mergeCell ref="W675:W676"/>
    <mergeCell ref="X675:X676"/>
    <mergeCell ref="Y675:AM676"/>
    <mergeCell ref="J677:J678"/>
    <mergeCell ref="K677:K678"/>
    <mergeCell ref="L677:P678"/>
    <mergeCell ref="Q677:Q678"/>
    <mergeCell ref="R677:R678"/>
    <mergeCell ref="S677:AM678"/>
    <mergeCell ref="J674:U674"/>
    <mergeCell ref="V674:AD674"/>
    <mergeCell ref="AE674:AM674"/>
    <mergeCell ref="A675:I680"/>
    <mergeCell ref="J675:J676"/>
    <mergeCell ref="K675:K676"/>
    <mergeCell ref="L675:P676"/>
    <mergeCell ref="Q675:Q676"/>
    <mergeCell ref="R675:R676"/>
    <mergeCell ref="S675:V676"/>
    <mergeCell ref="A671:I674"/>
    <mergeCell ref="J671:U671"/>
    <mergeCell ref="V671:AM671"/>
    <mergeCell ref="J672:J673"/>
    <mergeCell ref="K672:S673"/>
    <mergeCell ref="T672:U673"/>
    <mergeCell ref="V672:AD672"/>
    <mergeCell ref="AE672:AM672"/>
    <mergeCell ref="V673:AD673"/>
    <mergeCell ref="AE673:AM673"/>
    <mergeCell ref="J663:U664"/>
    <mergeCell ref="V663:AM663"/>
    <mergeCell ref="V664:AM664"/>
    <mergeCell ref="D665:I667"/>
    <mergeCell ref="J665:AM667"/>
    <mergeCell ref="D668:I670"/>
    <mergeCell ref="J668:AM670"/>
    <mergeCell ref="A659:C670"/>
    <mergeCell ref="D659:I664"/>
    <mergeCell ref="J659:U660"/>
    <mergeCell ref="V659:AM659"/>
    <mergeCell ref="V660:AM660"/>
    <mergeCell ref="J661:J662"/>
    <mergeCell ref="K661:S662"/>
    <mergeCell ref="T661:U662"/>
    <mergeCell ref="V661:AM661"/>
    <mergeCell ref="V662:AM662"/>
    <mergeCell ref="A655:I658"/>
    <mergeCell ref="J655:U655"/>
    <mergeCell ref="V655:AM655"/>
    <mergeCell ref="J656:J657"/>
    <mergeCell ref="K656:S657"/>
    <mergeCell ref="T656:U657"/>
    <mergeCell ref="V656:AM656"/>
    <mergeCell ref="V657:AM657"/>
    <mergeCell ref="J658:AM658"/>
    <mergeCell ref="C648:I650"/>
    <mergeCell ref="J648:AM650"/>
    <mergeCell ref="A651:I652"/>
    <mergeCell ref="J651:AM652"/>
    <mergeCell ref="A653:I654"/>
    <mergeCell ref="J653:AM654"/>
    <mergeCell ref="R642:U643"/>
    <mergeCell ref="V642:Z642"/>
    <mergeCell ref="AA642:AM642"/>
    <mergeCell ref="V643:AM643"/>
    <mergeCell ref="J644:AM644"/>
    <mergeCell ref="C645:I647"/>
    <mergeCell ref="J645:AM647"/>
    <mergeCell ref="A635:I637"/>
    <mergeCell ref="J635:AM637"/>
    <mergeCell ref="A638:I640"/>
    <mergeCell ref="J638:AM640"/>
    <mergeCell ref="A641:B650"/>
    <mergeCell ref="C641:I644"/>
    <mergeCell ref="J641:U641"/>
    <mergeCell ref="V641:AM641"/>
    <mergeCell ref="J642:J643"/>
    <mergeCell ref="K642:Q643"/>
    <mergeCell ref="J633:J634"/>
    <mergeCell ref="K633:K634"/>
    <mergeCell ref="L633:N634"/>
    <mergeCell ref="O633:O634"/>
    <mergeCell ref="P633:AK634"/>
    <mergeCell ref="AL633:AM634"/>
    <mergeCell ref="W629:W630"/>
    <mergeCell ref="X629:X630"/>
    <mergeCell ref="Y629:AM630"/>
    <mergeCell ref="J631:J632"/>
    <mergeCell ref="K631:K632"/>
    <mergeCell ref="L631:P632"/>
    <mergeCell ref="Q631:Q632"/>
    <mergeCell ref="R631:R632"/>
    <mergeCell ref="S631:AM632"/>
    <mergeCell ref="J628:U628"/>
    <mergeCell ref="V628:AD628"/>
    <mergeCell ref="AE628:AM628"/>
    <mergeCell ref="A629:I634"/>
    <mergeCell ref="J629:J630"/>
    <mergeCell ref="K629:K630"/>
    <mergeCell ref="L629:P630"/>
    <mergeCell ref="Q629:Q630"/>
    <mergeCell ref="R629:R630"/>
    <mergeCell ref="S629:V630"/>
    <mergeCell ref="A625:I628"/>
    <mergeCell ref="J625:U625"/>
    <mergeCell ref="V625:AM625"/>
    <mergeCell ref="J626:J627"/>
    <mergeCell ref="K626:S627"/>
    <mergeCell ref="T626:U627"/>
    <mergeCell ref="V626:AD626"/>
    <mergeCell ref="AE626:AM626"/>
    <mergeCell ref="V627:AD627"/>
    <mergeCell ref="AE627:AM627"/>
    <mergeCell ref="J617:U618"/>
    <mergeCell ref="V617:AM617"/>
    <mergeCell ref="V618:AM618"/>
    <mergeCell ref="D619:I621"/>
    <mergeCell ref="J619:AM621"/>
    <mergeCell ref="D622:I624"/>
    <mergeCell ref="J622:AM624"/>
    <mergeCell ref="A613:C624"/>
    <mergeCell ref="D613:I618"/>
    <mergeCell ref="J613:U614"/>
    <mergeCell ref="V613:AM613"/>
    <mergeCell ref="V614:AM614"/>
    <mergeCell ref="J615:J616"/>
    <mergeCell ref="K615:S616"/>
    <mergeCell ref="T615:U616"/>
    <mergeCell ref="V615:AM615"/>
    <mergeCell ref="V616:AM616"/>
    <mergeCell ref="A609:I612"/>
    <mergeCell ref="J609:U609"/>
    <mergeCell ref="V609:AM609"/>
    <mergeCell ref="J610:J611"/>
    <mergeCell ref="K610:S611"/>
    <mergeCell ref="T610:U611"/>
    <mergeCell ref="V610:AM610"/>
    <mergeCell ref="V611:AM611"/>
    <mergeCell ref="J612:AM612"/>
    <mergeCell ref="C600:I602"/>
    <mergeCell ref="J600:AM602"/>
    <mergeCell ref="A603:AM604"/>
    <mergeCell ref="A605:I606"/>
    <mergeCell ref="J605:AM606"/>
    <mergeCell ref="A607:I608"/>
    <mergeCell ref="J607:AM608"/>
    <mergeCell ref="R594:U595"/>
    <mergeCell ref="V594:Z594"/>
    <mergeCell ref="AA594:AM594"/>
    <mergeCell ref="V595:AM595"/>
    <mergeCell ref="J596:AM596"/>
    <mergeCell ref="C597:I599"/>
    <mergeCell ref="J597:AM599"/>
    <mergeCell ref="A587:I589"/>
    <mergeCell ref="J587:AM589"/>
    <mergeCell ref="A590:I592"/>
    <mergeCell ref="J590:AM592"/>
    <mergeCell ref="A593:B602"/>
    <mergeCell ref="C593:I596"/>
    <mergeCell ref="J593:U593"/>
    <mergeCell ref="V593:AM593"/>
    <mergeCell ref="J594:J595"/>
    <mergeCell ref="K594:Q595"/>
    <mergeCell ref="J585:J586"/>
    <mergeCell ref="K585:K586"/>
    <mergeCell ref="L585:N586"/>
    <mergeCell ref="O585:O586"/>
    <mergeCell ref="P585:AK586"/>
    <mergeCell ref="AL585:AM586"/>
    <mergeCell ref="W581:W582"/>
    <mergeCell ref="X581:X582"/>
    <mergeCell ref="Y581:AM582"/>
    <mergeCell ref="J583:J584"/>
    <mergeCell ref="K583:K584"/>
    <mergeCell ref="L583:P584"/>
    <mergeCell ref="Q583:Q584"/>
    <mergeCell ref="R583:R584"/>
    <mergeCell ref="S583:AM584"/>
    <mergeCell ref="J580:U580"/>
    <mergeCell ref="V580:AD580"/>
    <mergeCell ref="AE580:AM580"/>
    <mergeCell ref="A581:I586"/>
    <mergeCell ref="J581:J582"/>
    <mergeCell ref="K581:K582"/>
    <mergeCell ref="L581:P582"/>
    <mergeCell ref="Q581:Q582"/>
    <mergeCell ref="R581:R582"/>
    <mergeCell ref="S581:V582"/>
    <mergeCell ref="A577:I580"/>
    <mergeCell ref="J577:U577"/>
    <mergeCell ref="V577:AM577"/>
    <mergeCell ref="J578:J579"/>
    <mergeCell ref="K578:S579"/>
    <mergeCell ref="T578:U579"/>
    <mergeCell ref="V578:AD578"/>
    <mergeCell ref="AE578:AM578"/>
    <mergeCell ref="V579:AD579"/>
    <mergeCell ref="AE579:AM579"/>
    <mergeCell ref="J569:U570"/>
    <mergeCell ref="V569:AM569"/>
    <mergeCell ref="V570:AM570"/>
    <mergeCell ref="D571:I573"/>
    <mergeCell ref="J571:AM573"/>
    <mergeCell ref="D574:I576"/>
    <mergeCell ref="J574:AM576"/>
    <mergeCell ref="A565:C576"/>
    <mergeCell ref="D565:I570"/>
    <mergeCell ref="J565:U566"/>
    <mergeCell ref="V565:AM565"/>
    <mergeCell ref="V566:AM566"/>
    <mergeCell ref="J567:J568"/>
    <mergeCell ref="K567:S568"/>
    <mergeCell ref="T567:U568"/>
    <mergeCell ref="V567:AM567"/>
    <mergeCell ref="V568:AM568"/>
    <mergeCell ref="A561:I564"/>
    <mergeCell ref="J561:U561"/>
    <mergeCell ref="V561:AM561"/>
    <mergeCell ref="J562:J563"/>
    <mergeCell ref="K562:S563"/>
    <mergeCell ref="T562:U563"/>
    <mergeCell ref="V562:AM562"/>
    <mergeCell ref="V563:AM563"/>
    <mergeCell ref="J564:AM564"/>
    <mergeCell ref="C554:I556"/>
    <mergeCell ref="J554:AM556"/>
    <mergeCell ref="A557:I558"/>
    <mergeCell ref="J557:AM558"/>
    <mergeCell ref="A559:I560"/>
    <mergeCell ref="J559:AM560"/>
    <mergeCell ref="R548:U549"/>
    <mergeCell ref="V548:Z548"/>
    <mergeCell ref="AA548:AM548"/>
    <mergeCell ref="V549:AM549"/>
    <mergeCell ref="J550:AM550"/>
    <mergeCell ref="C551:I553"/>
    <mergeCell ref="J551:AM553"/>
    <mergeCell ref="A541:I543"/>
    <mergeCell ref="J541:AM543"/>
    <mergeCell ref="A544:I546"/>
    <mergeCell ref="J544:AM546"/>
    <mergeCell ref="A547:B556"/>
    <mergeCell ref="C547:I550"/>
    <mergeCell ref="J547:U547"/>
    <mergeCell ref="V547:AM547"/>
    <mergeCell ref="J548:J549"/>
    <mergeCell ref="K548:Q549"/>
    <mergeCell ref="J539:J540"/>
    <mergeCell ref="K539:K540"/>
    <mergeCell ref="L539:N540"/>
    <mergeCell ref="O539:O540"/>
    <mergeCell ref="P539:AK540"/>
    <mergeCell ref="AL539:AM540"/>
    <mergeCell ref="W535:W536"/>
    <mergeCell ref="X535:X536"/>
    <mergeCell ref="Y535:AM536"/>
    <mergeCell ref="J537:J538"/>
    <mergeCell ref="K537:K538"/>
    <mergeCell ref="L537:P538"/>
    <mergeCell ref="Q537:Q538"/>
    <mergeCell ref="R537:R538"/>
    <mergeCell ref="S537:AM538"/>
    <mergeCell ref="J534:U534"/>
    <mergeCell ref="V534:AD534"/>
    <mergeCell ref="AE534:AM534"/>
    <mergeCell ref="A535:I540"/>
    <mergeCell ref="J535:J536"/>
    <mergeCell ref="K535:K536"/>
    <mergeCell ref="L535:P536"/>
    <mergeCell ref="Q535:Q536"/>
    <mergeCell ref="R535:R536"/>
    <mergeCell ref="S535:V536"/>
    <mergeCell ref="A531:I534"/>
    <mergeCell ref="J531:U531"/>
    <mergeCell ref="V531:AM531"/>
    <mergeCell ref="J532:J533"/>
    <mergeCell ref="K532:S533"/>
    <mergeCell ref="T532:U533"/>
    <mergeCell ref="V532:AD532"/>
    <mergeCell ref="AE532:AM532"/>
    <mergeCell ref="V533:AD533"/>
    <mergeCell ref="AE533:AM533"/>
    <mergeCell ref="J523:U524"/>
    <mergeCell ref="V523:AM523"/>
    <mergeCell ref="V524:AM524"/>
    <mergeCell ref="D525:I527"/>
    <mergeCell ref="J525:AM527"/>
    <mergeCell ref="D528:I530"/>
    <mergeCell ref="J528:AM530"/>
    <mergeCell ref="A519:C530"/>
    <mergeCell ref="D519:I524"/>
    <mergeCell ref="J519:U520"/>
    <mergeCell ref="V519:AM519"/>
    <mergeCell ref="V520:AM520"/>
    <mergeCell ref="J521:J522"/>
    <mergeCell ref="K521:S522"/>
    <mergeCell ref="T521:U522"/>
    <mergeCell ref="V521:AM521"/>
    <mergeCell ref="V522:AM522"/>
    <mergeCell ref="A515:I518"/>
    <mergeCell ref="J515:U515"/>
    <mergeCell ref="V515:AM515"/>
    <mergeCell ref="J516:J517"/>
    <mergeCell ref="K516:S517"/>
    <mergeCell ref="T516:U517"/>
    <mergeCell ref="V516:AM516"/>
    <mergeCell ref="V517:AM517"/>
    <mergeCell ref="J518:AM518"/>
    <mergeCell ref="C508:I510"/>
    <mergeCell ref="J508:AM510"/>
    <mergeCell ref="A511:I512"/>
    <mergeCell ref="J511:AM512"/>
    <mergeCell ref="A513:I514"/>
    <mergeCell ref="J513:AM514"/>
    <mergeCell ref="R502:U503"/>
    <mergeCell ref="V502:Z502"/>
    <mergeCell ref="AA502:AM502"/>
    <mergeCell ref="V503:AM503"/>
    <mergeCell ref="J504:AM504"/>
    <mergeCell ref="C505:I507"/>
    <mergeCell ref="J505:AM507"/>
    <mergeCell ref="A495:I497"/>
    <mergeCell ref="J495:AM497"/>
    <mergeCell ref="A498:I500"/>
    <mergeCell ref="J498:AM500"/>
    <mergeCell ref="A501:B510"/>
    <mergeCell ref="C501:I504"/>
    <mergeCell ref="J501:U501"/>
    <mergeCell ref="V501:AM501"/>
    <mergeCell ref="J502:J503"/>
    <mergeCell ref="K502:Q503"/>
    <mergeCell ref="J493:J494"/>
    <mergeCell ref="K493:K494"/>
    <mergeCell ref="L493:N494"/>
    <mergeCell ref="O493:O494"/>
    <mergeCell ref="P493:AK494"/>
    <mergeCell ref="AL493:AM494"/>
    <mergeCell ref="W489:W490"/>
    <mergeCell ref="X489:X490"/>
    <mergeCell ref="Y489:AM490"/>
    <mergeCell ref="J491:J492"/>
    <mergeCell ref="K491:K492"/>
    <mergeCell ref="L491:P492"/>
    <mergeCell ref="Q491:Q492"/>
    <mergeCell ref="R491:R492"/>
    <mergeCell ref="S491:AM492"/>
    <mergeCell ref="J488:U488"/>
    <mergeCell ref="V488:AD488"/>
    <mergeCell ref="AE488:AM488"/>
    <mergeCell ref="A489:I494"/>
    <mergeCell ref="J489:J490"/>
    <mergeCell ref="K489:K490"/>
    <mergeCell ref="L489:P490"/>
    <mergeCell ref="Q489:Q490"/>
    <mergeCell ref="R489:R490"/>
    <mergeCell ref="S489:V490"/>
    <mergeCell ref="A485:I488"/>
    <mergeCell ref="J485:U485"/>
    <mergeCell ref="V485:AM485"/>
    <mergeCell ref="J486:J487"/>
    <mergeCell ref="K486:S487"/>
    <mergeCell ref="T486:U487"/>
    <mergeCell ref="V486:AD486"/>
    <mergeCell ref="AE486:AM486"/>
    <mergeCell ref="V487:AD487"/>
    <mergeCell ref="AE487:AM487"/>
    <mergeCell ref="J477:U478"/>
    <mergeCell ref="V477:AM477"/>
    <mergeCell ref="V478:AM478"/>
    <mergeCell ref="D479:I481"/>
    <mergeCell ref="J479:AM481"/>
    <mergeCell ref="D482:I484"/>
    <mergeCell ref="J482:AM484"/>
    <mergeCell ref="A473:C484"/>
    <mergeCell ref="D473:I478"/>
    <mergeCell ref="J473:U474"/>
    <mergeCell ref="V473:AM473"/>
    <mergeCell ref="V474:AM474"/>
    <mergeCell ref="J475:J476"/>
    <mergeCell ref="K475:S476"/>
    <mergeCell ref="T475:U476"/>
    <mergeCell ref="V475:AM475"/>
    <mergeCell ref="V476:AM476"/>
    <mergeCell ref="A469:I472"/>
    <mergeCell ref="J469:U469"/>
    <mergeCell ref="V469:AM469"/>
    <mergeCell ref="J470:J471"/>
    <mergeCell ref="K470:S471"/>
    <mergeCell ref="T470:U471"/>
    <mergeCell ref="V470:AM470"/>
    <mergeCell ref="V471:AM471"/>
    <mergeCell ref="J472:AM472"/>
    <mergeCell ref="C462:I464"/>
    <mergeCell ref="J462:AM464"/>
    <mergeCell ref="A465:I466"/>
    <mergeCell ref="J465:AM466"/>
    <mergeCell ref="A467:I468"/>
    <mergeCell ref="J467:AM468"/>
    <mergeCell ref="R456:U457"/>
    <mergeCell ref="V456:Z456"/>
    <mergeCell ref="AA456:AM456"/>
    <mergeCell ref="V457:AM457"/>
    <mergeCell ref="J458:AM458"/>
    <mergeCell ref="C459:I461"/>
    <mergeCell ref="J459:AM461"/>
    <mergeCell ref="A449:I451"/>
    <mergeCell ref="J449:AM451"/>
    <mergeCell ref="A452:I454"/>
    <mergeCell ref="J452:AM454"/>
    <mergeCell ref="A455:B464"/>
    <mergeCell ref="C455:I458"/>
    <mergeCell ref="J455:U455"/>
    <mergeCell ref="V455:AM455"/>
    <mergeCell ref="J456:J457"/>
    <mergeCell ref="K456:Q457"/>
    <mergeCell ref="J447:J448"/>
    <mergeCell ref="K447:K448"/>
    <mergeCell ref="L447:N448"/>
    <mergeCell ref="O447:O448"/>
    <mergeCell ref="P447:AK448"/>
    <mergeCell ref="AL447:AM448"/>
    <mergeCell ref="W443:W444"/>
    <mergeCell ref="X443:X444"/>
    <mergeCell ref="Y443:AM444"/>
    <mergeCell ref="J445:J446"/>
    <mergeCell ref="K445:K446"/>
    <mergeCell ref="L445:P446"/>
    <mergeCell ref="Q445:Q446"/>
    <mergeCell ref="R445:R446"/>
    <mergeCell ref="S445:AM446"/>
    <mergeCell ref="J442:U442"/>
    <mergeCell ref="V442:AD442"/>
    <mergeCell ref="AE442:AM442"/>
    <mergeCell ref="A443:I448"/>
    <mergeCell ref="J443:J444"/>
    <mergeCell ref="K443:K444"/>
    <mergeCell ref="L443:P444"/>
    <mergeCell ref="Q443:Q444"/>
    <mergeCell ref="R443:R444"/>
    <mergeCell ref="S443:V444"/>
    <mergeCell ref="A439:I442"/>
    <mergeCell ref="J439:U439"/>
    <mergeCell ref="V439:AM439"/>
    <mergeCell ref="J440:J441"/>
    <mergeCell ref="K440:S441"/>
    <mergeCell ref="T440:U441"/>
    <mergeCell ref="V440:AD440"/>
    <mergeCell ref="AE440:AM440"/>
    <mergeCell ref="V441:AD441"/>
    <mergeCell ref="AE441:AM441"/>
    <mergeCell ref="J431:U432"/>
    <mergeCell ref="V431:AM431"/>
    <mergeCell ref="V432:AM432"/>
    <mergeCell ref="D433:I435"/>
    <mergeCell ref="J433:AM435"/>
    <mergeCell ref="D436:I438"/>
    <mergeCell ref="J436:AM438"/>
    <mergeCell ref="A427:C438"/>
    <mergeCell ref="D427:I432"/>
    <mergeCell ref="J427:U428"/>
    <mergeCell ref="V427:AM427"/>
    <mergeCell ref="V428:AM428"/>
    <mergeCell ref="J429:J430"/>
    <mergeCell ref="K429:S430"/>
    <mergeCell ref="T429:U430"/>
    <mergeCell ref="V429:AM429"/>
    <mergeCell ref="V430:AM430"/>
    <mergeCell ref="A423:I426"/>
    <mergeCell ref="J423:U423"/>
    <mergeCell ref="V423:AM423"/>
    <mergeCell ref="J424:J425"/>
    <mergeCell ref="K424:S425"/>
    <mergeCell ref="T424:U425"/>
    <mergeCell ref="V424:AM424"/>
    <mergeCell ref="V425:AM425"/>
    <mergeCell ref="J426:AM426"/>
    <mergeCell ref="C416:I418"/>
    <mergeCell ref="J416:AM418"/>
    <mergeCell ref="A419:I420"/>
    <mergeCell ref="J419:AM420"/>
    <mergeCell ref="A421:I422"/>
    <mergeCell ref="J421:AM422"/>
    <mergeCell ref="R410:U411"/>
    <mergeCell ref="V410:Z410"/>
    <mergeCell ref="AA410:AM410"/>
    <mergeCell ref="V411:AM411"/>
    <mergeCell ref="J412:AM412"/>
    <mergeCell ref="C413:I415"/>
    <mergeCell ref="J413:AM415"/>
    <mergeCell ref="A403:I405"/>
    <mergeCell ref="J403:AM405"/>
    <mergeCell ref="A406:I408"/>
    <mergeCell ref="J406:AM408"/>
    <mergeCell ref="A409:B418"/>
    <mergeCell ref="C409:I412"/>
    <mergeCell ref="J409:U409"/>
    <mergeCell ref="V409:AM409"/>
    <mergeCell ref="J410:J411"/>
    <mergeCell ref="K410:Q411"/>
    <mergeCell ref="J401:J402"/>
    <mergeCell ref="K401:K402"/>
    <mergeCell ref="L401:N402"/>
    <mergeCell ref="O401:O402"/>
    <mergeCell ref="P401:AK402"/>
    <mergeCell ref="AL401:AM402"/>
    <mergeCell ref="W397:W398"/>
    <mergeCell ref="X397:X398"/>
    <mergeCell ref="Y397:AM398"/>
    <mergeCell ref="J399:J400"/>
    <mergeCell ref="K399:K400"/>
    <mergeCell ref="L399:P400"/>
    <mergeCell ref="Q399:Q400"/>
    <mergeCell ref="R399:R400"/>
    <mergeCell ref="S399:AM400"/>
    <mergeCell ref="J396:U396"/>
    <mergeCell ref="V396:AD396"/>
    <mergeCell ref="AE396:AM396"/>
    <mergeCell ref="A397:I402"/>
    <mergeCell ref="J397:J398"/>
    <mergeCell ref="K397:K398"/>
    <mergeCell ref="L397:P398"/>
    <mergeCell ref="Q397:Q398"/>
    <mergeCell ref="R397:R398"/>
    <mergeCell ref="S397:V398"/>
    <mergeCell ref="A393:I396"/>
    <mergeCell ref="J393:U393"/>
    <mergeCell ref="V393:AM393"/>
    <mergeCell ref="J394:J395"/>
    <mergeCell ref="K394:S395"/>
    <mergeCell ref="T394:U395"/>
    <mergeCell ref="V394:AD394"/>
    <mergeCell ref="AE394:AM394"/>
    <mergeCell ref="V395:AD395"/>
    <mergeCell ref="AE395:AM395"/>
    <mergeCell ref="J385:U386"/>
    <mergeCell ref="V385:AM385"/>
    <mergeCell ref="V386:AM386"/>
    <mergeCell ref="D387:I389"/>
    <mergeCell ref="J387:AM389"/>
    <mergeCell ref="D390:I392"/>
    <mergeCell ref="J390:AM392"/>
    <mergeCell ref="A381:C392"/>
    <mergeCell ref="D381:I386"/>
    <mergeCell ref="J381:U382"/>
    <mergeCell ref="V381:AM381"/>
    <mergeCell ref="V382:AM382"/>
    <mergeCell ref="J383:J384"/>
    <mergeCell ref="K383:S384"/>
    <mergeCell ref="T383:U384"/>
    <mergeCell ref="V383:AM383"/>
    <mergeCell ref="V384:AM384"/>
    <mergeCell ref="A377:I380"/>
    <mergeCell ref="J377:U377"/>
    <mergeCell ref="V377:AM377"/>
    <mergeCell ref="J378:J379"/>
    <mergeCell ref="K378:S379"/>
    <mergeCell ref="T378:U379"/>
    <mergeCell ref="V378:AM378"/>
    <mergeCell ref="V379:AM379"/>
    <mergeCell ref="J380:AM380"/>
    <mergeCell ref="C368:I370"/>
    <mergeCell ref="J368:AM370"/>
    <mergeCell ref="A371:AM372"/>
    <mergeCell ref="A373:I374"/>
    <mergeCell ref="J373:AM374"/>
    <mergeCell ref="A375:I376"/>
    <mergeCell ref="J375:AM376"/>
    <mergeCell ref="R362:U363"/>
    <mergeCell ref="V362:Z362"/>
    <mergeCell ref="AA362:AM362"/>
    <mergeCell ref="V363:AM363"/>
    <mergeCell ref="J364:AM364"/>
    <mergeCell ref="C365:I367"/>
    <mergeCell ref="J365:AM367"/>
    <mergeCell ref="A355:I357"/>
    <mergeCell ref="J355:AM357"/>
    <mergeCell ref="A358:I360"/>
    <mergeCell ref="J358:AM360"/>
    <mergeCell ref="A361:B370"/>
    <mergeCell ref="C361:I364"/>
    <mergeCell ref="J361:U361"/>
    <mergeCell ref="V361:AM361"/>
    <mergeCell ref="J362:J363"/>
    <mergeCell ref="K362:Q363"/>
    <mergeCell ref="J353:J354"/>
    <mergeCell ref="K353:K354"/>
    <mergeCell ref="L353:N354"/>
    <mergeCell ref="O353:O354"/>
    <mergeCell ref="P353:AK354"/>
    <mergeCell ref="AL353:AM354"/>
    <mergeCell ref="W349:W350"/>
    <mergeCell ref="X349:X350"/>
    <mergeCell ref="Y349:AM350"/>
    <mergeCell ref="J351:J352"/>
    <mergeCell ref="K351:K352"/>
    <mergeCell ref="L351:P352"/>
    <mergeCell ref="Q351:Q352"/>
    <mergeCell ref="R351:R352"/>
    <mergeCell ref="S351:AM352"/>
    <mergeCell ref="J348:U348"/>
    <mergeCell ref="V348:AD348"/>
    <mergeCell ref="AE348:AM348"/>
    <mergeCell ref="A349:I354"/>
    <mergeCell ref="J349:J350"/>
    <mergeCell ref="K349:K350"/>
    <mergeCell ref="L349:P350"/>
    <mergeCell ref="Q349:Q350"/>
    <mergeCell ref="R349:R350"/>
    <mergeCell ref="S349:V350"/>
    <mergeCell ref="A345:I348"/>
    <mergeCell ref="J345:U345"/>
    <mergeCell ref="V345:AM345"/>
    <mergeCell ref="J346:J347"/>
    <mergeCell ref="K346:S347"/>
    <mergeCell ref="T346:U347"/>
    <mergeCell ref="V346:AD346"/>
    <mergeCell ref="AE346:AM346"/>
    <mergeCell ref="V347:AD347"/>
    <mergeCell ref="AE347:AM347"/>
    <mergeCell ref="J337:U338"/>
    <mergeCell ref="V337:AM337"/>
    <mergeCell ref="V338:AM338"/>
    <mergeCell ref="D339:I341"/>
    <mergeCell ref="J339:AM341"/>
    <mergeCell ref="D342:I344"/>
    <mergeCell ref="J342:AM344"/>
    <mergeCell ref="A333:C344"/>
    <mergeCell ref="D333:I338"/>
    <mergeCell ref="J333:U334"/>
    <mergeCell ref="V333:AM333"/>
    <mergeCell ref="V334:AM334"/>
    <mergeCell ref="J335:J336"/>
    <mergeCell ref="K335:S336"/>
    <mergeCell ref="T335:U336"/>
    <mergeCell ref="V335:AM335"/>
    <mergeCell ref="V336:AM336"/>
    <mergeCell ref="A329:I332"/>
    <mergeCell ref="J329:U329"/>
    <mergeCell ref="V329:AM329"/>
    <mergeCell ref="J330:J331"/>
    <mergeCell ref="K330:S331"/>
    <mergeCell ref="T330:U331"/>
    <mergeCell ref="V330:AM330"/>
    <mergeCell ref="V331:AM331"/>
    <mergeCell ref="J332:AM332"/>
    <mergeCell ref="C322:I324"/>
    <mergeCell ref="J322:AM324"/>
    <mergeCell ref="A325:I326"/>
    <mergeCell ref="J325:AM326"/>
    <mergeCell ref="A327:I328"/>
    <mergeCell ref="J327:AM328"/>
    <mergeCell ref="R316:U317"/>
    <mergeCell ref="V316:Z316"/>
    <mergeCell ref="AA316:AM316"/>
    <mergeCell ref="V317:AM317"/>
    <mergeCell ref="J318:AM318"/>
    <mergeCell ref="C319:I321"/>
    <mergeCell ref="J319:AM321"/>
    <mergeCell ref="A309:I311"/>
    <mergeCell ref="J309:AM311"/>
    <mergeCell ref="A312:I314"/>
    <mergeCell ref="J312:AM314"/>
    <mergeCell ref="A315:B324"/>
    <mergeCell ref="C315:I318"/>
    <mergeCell ref="J315:U315"/>
    <mergeCell ref="V315:AM315"/>
    <mergeCell ref="J316:J317"/>
    <mergeCell ref="K316:Q317"/>
    <mergeCell ref="J307:J308"/>
    <mergeCell ref="K307:K308"/>
    <mergeCell ref="L307:N308"/>
    <mergeCell ref="O307:O308"/>
    <mergeCell ref="P307:AK308"/>
    <mergeCell ref="AL307:AM308"/>
    <mergeCell ref="Y303:AM304"/>
    <mergeCell ref="J305:J306"/>
    <mergeCell ref="K305:K306"/>
    <mergeCell ref="L305:P306"/>
    <mergeCell ref="Q305:Q306"/>
    <mergeCell ref="R305:R306"/>
    <mergeCell ref="S305:AM306"/>
    <mergeCell ref="AE302:AM302"/>
    <mergeCell ref="A303:I308"/>
    <mergeCell ref="J303:J304"/>
    <mergeCell ref="K303:K304"/>
    <mergeCell ref="L303:P304"/>
    <mergeCell ref="Q303:Q304"/>
    <mergeCell ref="R303:R304"/>
    <mergeCell ref="S303:V304"/>
    <mergeCell ref="W303:W304"/>
    <mergeCell ref="X303:X304"/>
    <mergeCell ref="A299:I302"/>
    <mergeCell ref="V299:AM299"/>
    <mergeCell ref="J300:J301"/>
    <mergeCell ref="K300:S301"/>
    <mergeCell ref="T300:T301"/>
    <mergeCell ref="V300:AD300"/>
    <mergeCell ref="AE300:AM300"/>
    <mergeCell ref="V301:AD301"/>
    <mergeCell ref="AE301:AM301"/>
    <mergeCell ref="V302:AD302"/>
    <mergeCell ref="J291:U292"/>
    <mergeCell ref="V291:AM291"/>
    <mergeCell ref="V292:AM292"/>
    <mergeCell ref="D293:I295"/>
    <mergeCell ref="J293:AM295"/>
    <mergeCell ref="D296:I298"/>
    <mergeCell ref="J296:AM298"/>
    <mergeCell ref="A287:C298"/>
    <mergeCell ref="D287:I292"/>
    <mergeCell ref="J287:U288"/>
    <mergeCell ref="V287:AM287"/>
    <mergeCell ref="V288:AM288"/>
    <mergeCell ref="J289:J290"/>
    <mergeCell ref="K289:S290"/>
    <mergeCell ref="T289:U290"/>
    <mergeCell ref="V289:AM289"/>
    <mergeCell ref="V290:AM290"/>
    <mergeCell ref="A283:I286"/>
    <mergeCell ref="J283:U283"/>
    <mergeCell ref="V283:AM283"/>
    <mergeCell ref="J284:J285"/>
    <mergeCell ref="K284:S285"/>
    <mergeCell ref="T284:U285"/>
    <mergeCell ref="V284:AM284"/>
    <mergeCell ref="V285:AM285"/>
    <mergeCell ref="J286:AM286"/>
    <mergeCell ref="C276:I278"/>
    <mergeCell ref="J276:AM278"/>
    <mergeCell ref="A279:I280"/>
    <mergeCell ref="J279:AM280"/>
    <mergeCell ref="A281:I282"/>
    <mergeCell ref="J281:AM282"/>
    <mergeCell ref="R270:U271"/>
    <mergeCell ref="V270:Z270"/>
    <mergeCell ref="AA270:AM270"/>
    <mergeCell ref="V271:AM271"/>
    <mergeCell ref="J272:AM272"/>
    <mergeCell ref="C273:I275"/>
    <mergeCell ref="J273:AM275"/>
    <mergeCell ref="A263:I265"/>
    <mergeCell ref="J263:AM265"/>
    <mergeCell ref="A266:I268"/>
    <mergeCell ref="J266:AM268"/>
    <mergeCell ref="A269:B278"/>
    <mergeCell ref="C269:I272"/>
    <mergeCell ref="J269:U269"/>
    <mergeCell ref="V269:AM269"/>
    <mergeCell ref="J270:J271"/>
    <mergeCell ref="K270:Q271"/>
    <mergeCell ref="J261:J262"/>
    <mergeCell ref="K261:K262"/>
    <mergeCell ref="L261:N262"/>
    <mergeCell ref="O261:O262"/>
    <mergeCell ref="P261:AK262"/>
    <mergeCell ref="AL261:AM262"/>
    <mergeCell ref="W257:W258"/>
    <mergeCell ref="X257:X258"/>
    <mergeCell ref="Y257:AM258"/>
    <mergeCell ref="J259:J260"/>
    <mergeCell ref="K259:K260"/>
    <mergeCell ref="L259:P260"/>
    <mergeCell ref="Q259:Q260"/>
    <mergeCell ref="R259:R260"/>
    <mergeCell ref="S259:AM260"/>
    <mergeCell ref="J256:U256"/>
    <mergeCell ref="V256:AD256"/>
    <mergeCell ref="AE256:AM256"/>
    <mergeCell ref="A257:I262"/>
    <mergeCell ref="J257:J258"/>
    <mergeCell ref="K257:K258"/>
    <mergeCell ref="L257:P258"/>
    <mergeCell ref="Q257:Q258"/>
    <mergeCell ref="R257:R258"/>
    <mergeCell ref="S257:V258"/>
    <mergeCell ref="A253:I256"/>
    <mergeCell ref="J253:U253"/>
    <mergeCell ref="V253:AM253"/>
    <mergeCell ref="J254:J255"/>
    <mergeCell ref="K254:S255"/>
    <mergeCell ref="T254:U255"/>
    <mergeCell ref="V254:AD254"/>
    <mergeCell ref="AE254:AM254"/>
    <mergeCell ref="V255:AD255"/>
    <mergeCell ref="AE255:AM255"/>
    <mergeCell ref="J245:U246"/>
    <mergeCell ref="V245:AM245"/>
    <mergeCell ref="V246:AM246"/>
    <mergeCell ref="D247:I249"/>
    <mergeCell ref="J247:AM249"/>
    <mergeCell ref="D250:I252"/>
    <mergeCell ref="J250:AM252"/>
    <mergeCell ref="A241:C252"/>
    <mergeCell ref="D241:I246"/>
    <mergeCell ref="J241:U242"/>
    <mergeCell ref="V241:AM241"/>
    <mergeCell ref="V242:AM242"/>
    <mergeCell ref="J243:J244"/>
    <mergeCell ref="K243:S244"/>
    <mergeCell ref="T243:U244"/>
    <mergeCell ref="V243:AM243"/>
    <mergeCell ref="V244:AM244"/>
    <mergeCell ref="A237:I240"/>
    <mergeCell ref="J237:U237"/>
    <mergeCell ref="V237:AM237"/>
    <mergeCell ref="J238:J239"/>
    <mergeCell ref="K238:S239"/>
    <mergeCell ref="T238:U239"/>
    <mergeCell ref="V238:AM238"/>
    <mergeCell ref="V239:AM239"/>
    <mergeCell ref="J240:AM240"/>
    <mergeCell ref="C230:I232"/>
    <mergeCell ref="J230:AM232"/>
    <mergeCell ref="A233:I234"/>
    <mergeCell ref="J233:AM234"/>
    <mergeCell ref="A235:I236"/>
    <mergeCell ref="J235:AM236"/>
    <mergeCell ref="R224:U225"/>
    <mergeCell ref="V224:Z224"/>
    <mergeCell ref="AA224:AM224"/>
    <mergeCell ref="V225:AM225"/>
    <mergeCell ref="J226:AM226"/>
    <mergeCell ref="C227:I229"/>
    <mergeCell ref="J227:AM229"/>
    <mergeCell ref="A217:I219"/>
    <mergeCell ref="J217:AM219"/>
    <mergeCell ref="A220:I222"/>
    <mergeCell ref="J220:AM222"/>
    <mergeCell ref="A223:B232"/>
    <mergeCell ref="C223:I226"/>
    <mergeCell ref="J223:U223"/>
    <mergeCell ref="V223:AM223"/>
    <mergeCell ref="J224:J225"/>
    <mergeCell ref="K224:Q225"/>
    <mergeCell ref="J215:J216"/>
    <mergeCell ref="K215:K216"/>
    <mergeCell ref="L215:N216"/>
    <mergeCell ref="O215:O216"/>
    <mergeCell ref="P215:AK216"/>
    <mergeCell ref="AL215:AM216"/>
    <mergeCell ref="W211:W212"/>
    <mergeCell ref="X211:X212"/>
    <mergeCell ref="Y211:AM212"/>
    <mergeCell ref="J213:J214"/>
    <mergeCell ref="K213:K214"/>
    <mergeCell ref="L213:P214"/>
    <mergeCell ref="Q213:Q214"/>
    <mergeCell ref="R213:R214"/>
    <mergeCell ref="S213:AM214"/>
    <mergeCell ref="J210:U210"/>
    <mergeCell ref="V210:AD210"/>
    <mergeCell ref="AE210:AM210"/>
    <mergeCell ref="A211:I216"/>
    <mergeCell ref="J211:J212"/>
    <mergeCell ref="K211:K212"/>
    <mergeCell ref="L211:P212"/>
    <mergeCell ref="Q211:Q212"/>
    <mergeCell ref="R211:R212"/>
    <mergeCell ref="S211:V212"/>
    <mergeCell ref="A207:I210"/>
    <mergeCell ref="J207:U207"/>
    <mergeCell ref="V207:AM207"/>
    <mergeCell ref="J208:J209"/>
    <mergeCell ref="K208:S209"/>
    <mergeCell ref="T208:U209"/>
    <mergeCell ref="V208:AD208"/>
    <mergeCell ref="AE208:AM208"/>
    <mergeCell ref="V209:AD209"/>
    <mergeCell ref="AE209:AM209"/>
    <mergeCell ref="J199:U200"/>
    <mergeCell ref="V199:AM199"/>
    <mergeCell ref="V200:AM200"/>
    <mergeCell ref="D201:I203"/>
    <mergeCell ref="J201:AM203"/>
    <mergeCell ref="D204:I206"/>
    <mergeCell ref="J204:AM206"/>
    <mergeCell ref="A195:C206"/>
    <mergeCell ref="D195:I200"/>
    <mergeCell ref="J195:U196"/>
    <mergeCell ref="V195:AM195"/>
    <mergeCell ref="V196:AM196"/>
    <mergeCell ref="J197:J198"/>
    <mergeCell ref="K197:S198"/>
    <mergeCell ref="T197:U198"/>
    <mergeCell ref="V197:AM197"/>
    <mergeCell ref="V198:AM198"/>
    <mergeCell ref="A191:I194"/>
    <mergeCell ref="J191:U191"/>
    <mergeCell ref="V191:AM191"/>
    <mergeCell ref="J192:J193"/>
    <mergeCell ref="K192:S193"/>
    <mergeCell ref="T192:U193"/>
    <mergeCell ref="V192:AM192"/>
    <mergeCell ref="V193:AM193"/>
    <mergeCell ref="J194:AM194"/>
    <mergeCell ref="C182:I184"/>
    <mergeCell ref="J182:AM184"/>
    <mergeCell ref="A185:AM186"/>
    <mergeCell ref="A187:I188"/>
    <mergeCell ref="J187:AM188"/>
    <mergeCell ref="A189:I190"/>
    <mergeCell ref="J189:AM190"/>
    <mergeCell ref="R176:U177"/>
    <mergeCell ref="V176:Z176"/>
    <mergeCell ref="AA176:AM176"/>
    <mergeCell ref="V177:AM177"/>
    <mergeCell ref="J178:AM178"/>
    <mergeCell ref="C179:I181"/>
    <mergeCell ref="J179:AM181"/>
    <mergeCell ref="A169:I171"/>
    <mergeCell ref="J169:AM171"/>
    <mergeCell ref="A172:I174"/>
    <mergeCell ref="J172:AM174"/>
    <mergeCell ref="A175:B184"/>
    <mergeCell ref="C175:I178"/>
    <mergeCell ref="J175:U175"/>
    <mergeCell ref="V175:AM175"/>
    <mergeCell ref="J176:J177"/>
    <mergeCell ref="K176:Q177"/>
    <mergeCell ref="J167:J168"/>
    <mergeCell ref="K167:K168"/>
    <mergeCell ref="L167:N168"/>
    <mergeCell ref="O167:O168"/>
    <mergeCell ref="P167:AK168"/>
    <mergeCell ref="AL167:AM168"/>
    <mergeCell ref="W163:W164"/>
    <mergeCell ref="X163:X164"/>
    <mergeCell ref="Y163:AM164"/>
    <mergeCell ref="J165:J166"/>
    <mergeCell ref="K165:K166"/>
    <mergeCell ref="L165:P166"/>
    <mergeCell ref="Q165:Q166"/>
    <mergeCell ref="R165:R166"/>
    <mergeCell ref="S165:AM166"/>
    <mergeCell ref="J162:U162"/>
    <mergeCell ref="V162:AD162"/>
    <mergeCell ref="AE162:AM162"/>
    <mergeCell ref="A163:I168"/>
    <mergeCell ref="J163:J164"/>
    <mergeCell ref="K163:K164"/>
    <mergeCell ref="L163:P164"/>
    <mergeCell ref="Q163:Q164"/>
    <mergeCell ref="R163:R164"/>
    <mergeCell ref="S163:V164"/>
    <mergeCell ref="A159:I162"/>
    <mergeCell ref="J159:U159"/>
    <mergeCell ref="V159:AM159"/>
    <mergeCell ref="J160:J161"/>
    <mergeCell ref="K160:S161"/>
    <mergeCell ref="T160:U161"/>
    <mergeCell ref="V160:AD160"/>
    <mergeCell ref="AE160:AM160"/>
    <mergeCell ref="V161:AD161"/>
    <mergeCell ref="AE161:AM161"/>
    <mergeCell ref="J151:U152"/>
    <mergeCell ref="V151:AM151"/>
    <mergeCell ref="V152:AM152"/>
    <mergeCell ref="D153:I155"/>
    <mergeCell ref="J153:AM155"/>
    <mergeCell ref="D156:I158"/>
    <mergeCell ref="J156:AM158"/>
    <mergeCell ref="A147:C158"/>
    <mergeCell ref="D147:I152"/>
    <mergeCell ref="J147:U148"/>
    <mergeCell ref="V147:AM147"/>
    <mergeCell ref="V148:AM148"/>
    <mergeCell ref="J149:J150"/>
    <mergeCell ref="K149:S150"/>
    <mergeCell ref="T149:U150"/>
    <mergeCell ref="V149:AM149"/>
    <mergeCell ref="V150:AM150"/>
    <mergeCell ref="A143:I146"/>
    <mergeCell ref="J143:U143"/>
    <mergeCell ref="V143:AM143"/>
    <mergeCell ref="J144:J145"/>
    <mergeCell ref="K144:S145"/>
    <mergeCell ref="T144:U145"/>
    <mergeCell ref="V144:AM144"/>
    <mergeCell ref="V145:AM145"/>
    <mergeCell ref="J146:AM146"/>
    <mergeCell ref="J137:L138"/>
    <mergeCell ref="M137:Q138"/>
    <mergeCell ref="R137:AM138"/>
    <mergeCell ref="A139:I140"/>
    <mergeCell ref="J139:AM140"/>
    <mergeCell ref="A141:I142"/>
    <mergeCell ref="J141:AM142"/>
    <mergeCell ref="A131:I132"/>
    <mergeCell ref="J131:AM132"/>
    <mergeCell ref="A133:AM134"/>
    <mergeCell ref="A135:I138"/>
    <mergeCell ref="J135:J136"/>
    <mergeCell ref="K135:Q136"/>
    <mergeCell ref="R135:T136"/>
    <mergeCell ref="U135:AM135"/>
    <mergeCell ref="U136:Y136"/>
    <mergeCell ref="Z136:AM136"/>
    <mergeCell ref="A109:I120"/>
    <mergeCell ref="J109:AM120"/>
    <mergeCell ref="A121:C130"/>
    <mergeCell ref="D121:I123"/>
    <mergeCell ref="J121:AM123"/>
    <mergeCell ref="D124:I126"/>
    <mergeCell ref="J124:AM126"/>
    <mergeCell ref="D127:I130"/>
    <mergeCell ref="J127:AM130"/>
    <mergeCell ref="AE106:AM106"/>
    <mergeCell ref="V107:AD107"/>
    <mergeCell ref="AE107:AM107"/>
    <mergeCell ref="J108:U108"/>
    <mergeCell ref="V108:AD108"/>
    <mergeCell ref="AE108:AM108"/>
    <mergeCell ref="A102:E108"/>
    <mergeCell ref="F102:I104"/>
    <mergeCell ref="J102:AM104"/>
    <mergeCell ref="F105:I108"/>
    <mergeCell ref="J105:U105"/>
    <mergeCell ref="V105:AM105"/>
    <mergeCell ref="J106:J107"/>
    <mergeCell ref="K106:S107"/>
    <mergeCell ref="T106:U107"/>
    <mergeCell ref="V106:AD106"/>
    <mergeCell ref="A93:I95"/>
    <mergeCell ref="J93:AM95"/>
    <mergeCell ref="A96:I98"/>
    <mergeCell ref="J96:AM98"/>
    <mergeCell ref="A99:C101"/>
    <mergeCell ref="D99:I101"/>
    <mergeCell ref="J99:AM101"/>
    <mergeCell ref="P85:AK86"/>
    <mergeCell ref="AL85:AM86"/>
    <mergeCell ref="A87:I89"/>
    <mergeCell ref="J87:AM89"/>
    <mergeCell ref="A90:I92"/>
    <mergeCell ref="J90:AM92"/>
    <mergeCell ref="X81:X82"/>
    <mergeCell ref="Y81:Y82"/>
    <mergeCell ref="Z81:AM82"/>
    <mergeCell ref="J83:J84"/>
    <mergeCell ref="K83:K84"/>
    <mergeCell ref="L83:AM84"/>
    <mergeCell ref="K73:K74"/>
    <mergeCell ref="L73:V74"/>
    <mergeCell ref="W73:W74"/>
    <mergeCell ref="X73:AK74"/>
    <mergeCell ref="AL73:AM74"/>
    <mergeCell ref="S79:AE80"/>
    <mergeCell ref="AF79:AF80"/>
    <mergeCell ref="AG79:AG80"/>
    <mergeCell ref="AH79:AM80"/>
    <mergeCell ref="J81:J82"/>
    <mergeCell ref="K81:K82"/>
    <mergeCell ref="L81:P82"/>
    <mergeCell ref="Q81:Q82"/>
    <mergeCell ref="R81:R82"/>
    <mergeCell ref="S81:W82"/>
    <mergeCell ref="A79:I86"/>
    <mergeCell ref="J79:J80"/>
    <mergeCell ref="K79:K80"/>
    <mergeCell ref="L79:P80"/>
    <mergeCell ref="Q79:Q80"/>
    <mergeCell ref="R79:R80"/>
    <mergeCell ref="J85:J86"/>
    <mergeCell ref="K85:K86"/>
    <mergeCell ref="L85:N86"/>
    <mergeCell ref="O85:O86"/>
    <mergeCell ref="U69:U70"/>
    <mergeCell ref="V69:AK70"/>
    <mergeCell ref="AL69:AM70"/>
    <mergeCell ref="J71:J72"/>
    <mergeCell ref="K71:K72"/>
    <mergeCell ref="L71:T72"/>
    <mergeCell ref="U71:U72"/>
    <mergeCell ref="V71:AK72"/>
    <mergeCell ref="AL71:AM72"/>
    <mergeCell ref="A63:I64"/>
    <mergeCell ref="J63:AM64"/>
    <mergeCell ref="A65:AM66"/>
    <mergeCell ref="A67:I78"/>
    <mergeCell ref="J67:J68"/>
    <mergeCell ref="K67:K68"/>
    <mergeCell ref="L67:AM68"/>
    <mergeCell ref="J69:J70"/>
    <mergeCell ref="K69:K70"/>
    <mergeCell ref="L69:T70"/>
    <mergeCell ref="J77:J78"/>
    <mergeCell ref="K77:K78"/>
    <mergeCell ref="L77:N78"/>
    <mergeCell ref="O77:O78"/>
    <mergeCell ref="P77:AK78"/>
    <mergeCell ref="AL77:AM78"/>
    <mergeCell ref="J75:J76"/>
    <mergeCell ref="K75:K76"/>
    <mergeCell ref="L75:P76"/>
    <mergeCell ref="Q75:Q76"/>
    <mergeCell ref="R75:AK76"/>
    <mergeCell ref="AL75:AM76"/>
    <mergeCell ref="J73:J74"/>
    <mergeCell ref="D53:I58"/>
    <mergeCell ref="J53:AM58"/>
    <mergeCell ref="D59:I60"/>
    <mergeCell ref="J59:AM60"/>
    <mergeCell ref="A61:I62"/>
    <mergeCell ref="J61:AM62"/>
    <mergeCell ref="J51:J52"/>
    <mergeCell ref="K51:K52"/>
    <mergeCell ref="L51:N52"/>
    <mergeCell ref="O51:O52"/>
    <mergeCell ref="P51:AK52"/>
    <mergeCell ref="AL51:AM52"/>
    <mergeCell ref="AD47:AD48"/>
    <mergeCell ref="AE47:AE48"/>
    <mergeCell ref="AF47:AM48"/>
    <mergeCell ref="J49:J50"/>
    <mergeCell ref="K49:K50"/>
    <mergeCell ref="L49:AM50"/>
    <mergeCell ref="J47:J48"/>
    <mergeCell ref="K47:K48"/>
    <mergeCell ref="L47:R48"/>
    <mergeCell ref="S47:S48"/>
    <mergeCell ref="T47:T48"/>
    <mergeCell ref="U47:AC48"/>
    <mergeCell ref="L41:R42"/>
    <mergeCell ref="S41:S42"/>
    <mergeCell ref="T41:T42"/>
    <mergeCell ref="U41:AC42"/>
    <mergeCell ref="J33:AM34"/>
    <mergeCell ref="J35:J36"/>
    <mergeCell ref="K35:K36"/>
    <mergeCell ref="L35:X36"/>
    <mergeCell ref="Y35:Y36"/>
    <mergeCell ref="Z35:Z36"/>
    <mergeCell ref="AA35:AM36"/>
    <mergeCell ref="AE43:AE44"/>
    <mergeCell ref="AF43:AM44"/>
    <mergeCell ref="J45:J46"/>
    <mergeCell ref="K45:K46"/>
    <mergeCell ref="L45:U46"/>
    <mergeCell ref="V45:V46"/>
    <mergeCell ref="W45:W46"/>
    <mergeCell ref="X45:AM46"/>
    <mergeCell ref="AD41:AD42"/>
    <mergeCell ref="AE41:AE42"/>
    <mergeCell ref="AF41:AM42"/>
    <mergeCell ref="J43:J44"/>
    <mergeCell ref="K43:K44"/>
    <mergeCell ref="L43:R44"/>
    <mergeCell ref="S43:S44"/>
    <mergeCell ref="T43:T44"/>
    <mergeCell ref="U43:AC44"/>
    <mergeCell ref="AD43:AD44"/>
    <mergeCell ref="S31:S32"/>
    <mergeCell ref="T31:T32"/>
    <mergeCell ref="U31:AA32"/>
    <mergeCell ref="AB31:AB32"/>
    <mergeCell ref="AC31:AC32"/>
    <mergeCell ref="AD31:AM32"/>
    <mergeCell ref="AE26:AM26"/>
    <mergeCell ref="V27:AD27"/>
    <mergeCell ref="AE27:AM27"/>
    <mergeCell ref="J28:AM28"/>
    <mergeCell ref="A29:C60"/>
    <mergeCell ref="D29:I52"/>
    <mergeCell ref="J29:AM30"/>
    <mergeCell ref="J31:J32"/>
    <mergeCell ref="K31:K32"/>
    <mergeCell ref="L31:R32"/>
    <mergeCell ref="A22:C24"/>
    <mergeCell ref="D22:I24"/>
    <mergeCell ref="J22:AM24"/>
    <mergeCell ref="A25:I28"/>
    <mergeCell ref="J25:U25"/>
    <mergeCell ref="V25:AM25"/>
    <mergeCell ref="J26:J27"/>
    <mergeCell ref="K26:S27"/>
    <mergeCell ref="T26:U27"/>
    <mergeCell ref="V26:AD26"/>
    <mergeCell ref="J37:J38"/>
    <mergeCell ref="K37:K38"/>
    <mergeCell ref="L37:AM38"/>
    <mergeCell ref="J39:AM40"/>
    <mergeCell ref="J41:J42"/>
    <mergeCell ref="K41:K42"/>
    <mergeCell ref="A1:AM2"/>
    <mergeCell ref="A3:AM4"/>
    <mergeCell ref="A5:AM6"/>
    <mergeCell ref="A7:AM8"/>
    <mergeCell ref="A9:I12"/>
    <mergeCell ref="J9:Y9"/>
    <mergeCell ref="Z9:AM9"/>
    <mergeCell ref="J10:J11"/>
    <mergeCell ref="K10:W11"/>
    <mergeCell ref="X10:Y11"/>
    <mergeCell ref="V15:AM15"/>
    <mergeCell ref="V16:AM16"/>
    <mergeCell ref="J17:U18"/>
    <mergeCell ref="V17:AM17"/>
    <mergeCell ref="V18:AM18"/>
    <mergeCell ref="A19:I21"/>
    <mergeCell ref="J19:AM21"/>
    <mergeCell ref="Z10:AM10"/>
    <mergeCell ref="Z11:AM11"/>
    <mergeCell ref="J12:AM12"/>
    <mergeCell ref="A13:I18"/>
    <mergeCell ref="J13:U14"/>
    <mergeCell ref="V13:AM13"/>
    <mergeCell ref="V14:AM14"/>
    <mergeCell ref="J15:J16"/>
    <mergeCell ref="K15:S16"/>
    <mergeCell ref="T15:U16"/>
  </mergeCells>
  <phoneticPr fontId="1"/>
  <conditionalFormatting sqref="J9:J10">
    <cfRule type="expression" dxfId="63" priority="24">
      <formula>$AO$163=TRUE</formula>
    </cfRule>
  </conditionalFormatting>
  <conditionalFormatting sqref="J15">
    <cfRule type="expression" dxfId="62" priority="26">
      <formula>$AO$163=TRUE</formula>
    </cfRule>
  </conditionalFormatting>
  <conditionalFormatting sqref="J17">
    <cfRule type="expression" dxfId="61" priority="27">
      <formula>$AO$163=TRUE</formula>
    </cfRule>
  </conditionalFormatting>
  <conditionalFormatting sqref="J26:J27">
    <cfRule type="expression" dxfId="60" priority="25">
      <formula>$AO$163=TRUE</formula>
    </cfRule>
  </conditionalFormatting>
  <conditionalFormatting sqref="J139:AM178 J187:AM226 J233:AM272 J279:AM318 J325:AM364 J373:AM412 J419:AM458 J465:AM504 J511:AM550 J557:AM596 J605:AM644 J651:AM690 J697:AM736 J743:AM782 J789:AM828 J837:AM876 J883:AM922 J929:AM968 J975:AM1014 J1021:AM1060">
    <cfRule type="expression" dxfId="59" priority="21">
      <formula>$BF$135&lt;&gt;1</formula>
    </cfRule>
  </conditionalFormatting>
  <conditionalFormatting sqref="J179:AM184">
    <cfRule type="expression" dxfId="58" priority="20">
      <formula>OR($BF$135&lt;&gt;1,$BF$175&lt;&gt;1)</formula>
    </cfRule>
  </conditionalFormatting>
  <conditionalFormatting sqref="J227:AM232">
    <cfRule type="expression" dxfId="57" priority="19">
      <formula>OR($BF$135&lt;&gt;1,$BF$223&lt;&gt;1)</formula>
    </cfRule>
  </conditionalFormatting>
  <conditionalFormatting sqref="J273:AM278">
    <cfRule type="expression" dxfId="56" priority="18">
      <formula>OR($BF$135&lt;&gt;1,$BF$269&lt;&gt;1)</formula>
    </cfRule>
  </conditionalFormatting>
  <conditionalFormatting sqref="J319:AM324">
    <cfRule type="expression" dxfId="55" priority="17">
      <formula>OR($BF$135&lt;&gt;1,$BF$315&lt;&gt;1)</formula>
    </cfRule>
  </conditionalFormatting>
  <conditionalFormatting sqref="J365:AM370">
    <cfRule type="expression" dxfId="54" priority="16">
      <formula>OR($BF$135&lt;&gt;1,$BF$361&lt;&gt;1)</formula>
    </cfRule>
  </conditionalFormatting>
  <conditionalFormatting sqref="J413:AM418">
    <cfRule type="expression" dxfId="53" priority="15">
      <formula>OR($BF$135&lt;&gt;1,$BF$409&lt;&gt;1)</formula>
    </cfRule>
  </conditionalFormatting>
  <conditionalFormatting sqref="J459:AM464">
    <cfRule type="expression" dxfId="52" priority="14">
      <formula>OR($BF$135&lt;&gt;1,$BF$455&lt;&gt;1)</formula>
    </cfRule>
  </conditionalFormatting>
  <conditionalFormatting sqref="J505:AM510">
    <cfRule type="expression" dxfId="51" priority="13">
      <formula>OR($BF$135&lt;&gt;1,$BF$501&lt;&gt;1)</formula>
    </cfRule>
  </conditionalFormatting>
  <conditionalFormatting sqref="J551:AM556">
    <cfRule type="expression" dxfId="50" priority="12">
      <formula>OR($BF$135&lt;&gt;1,$BF$547&lt;&gt;1)</formula>
    </cfRule>
  </conditionalFormatting>
  <conditionalFormatting sqref="J597:AM602">
    <cfRule type="expression" dxfId="49" priority="11">
      <formula>OR($BF$135&lt;&gt;1,$BF$593&lt;&gt;1)</formula>
    </cfRule>
  </conditionalFormatting>
  <conditionalFormatting sqref="J645:AM650">
    <cfRule type="expression" dxfId="48" priority="10">
      <formula>OR($BF$135&lt;&gt;1,$BF$641&lt;&gt;1)</formula>
    </cfRule>
  </conditionalFormatting>
  <conditionalFormatting sqref="J691:AM696">
    <cfRule type="expression" dxfId="47" priority="9">
      <formula>OR($BF$135&lt;&gt;1,$BF$687&lt;&gt;1)</formula>
    </cfRule>
  </conditionalFormatting>
  <conditionalFormatting sqref="J737:AM742">
    <cfRule type="expression" dxfId="46" priority="8">
      <formula>OR($BF$135&lt;&gt;1,$BF$733&lt;&gt;1)</formula>
    </cfRule>
  </conditionalFormatting>
  <conditionalFormatting sqref="J783:AM788">
    <cfRule type="expression" dxfId="45" priority="7">
      <formula>OR($BF$135&lt;&gt;1,$BF$779&lt;&gt;1)</formula>
    </cfRule>
  </conditionalFormatting>
  <conditionalFormatting sqref="J829:AM834">
    <cfRule type="expression" dxfId="44" priority="6">
      <formula>OR($BF$135&lt;&gt;1,$BF$825&lt;&gt;1)</formula>
    </cfRule>
  </conditionalFormatting>
  <conditionalFormatting sqref="J877:AM882">
    <cfRule type="expression" dxfId="43" priority="5">
      <formula>OR($BF$135&lt;&gt;1,$BF$873&lt;&gt;1)</formula>
    </cfRule>
  </conditionalFormatting>
  <conditionalFormatting sqref="J923:AM928">
    <cfRule type="expression" dxfId="42" priority="4">
      <formula>OR($BF$135&lt;&gt;1,$BF$919&lt;&gt;1)</formula>
    </cfRule>
  </conditionalFormatting>
  <conditionalFormatting sqref="J969:AM974">
    <cfRule type="expression" dxfId="41" priority="3">
      <formula>OR($BF$135&lt;&gt;1,$BF$965&lt;&gt;1)</formula>
    </cfRule>
  </conditionalFormatting>
  <conditionalFormatting sqref="J1015:AM1020">
    <cfRule type="expression" dxfId="40" priority="2">
      <formula>OR($BF$135&lt;&gt;1,$BF$1011&lt;&gt;1)</formula>
    </cfRule>
  </conditionalFormatting>
  <conditionalFormatting sqref="J1061:AM1066">
    <cfRule type="expression" dxfId="39" priority="1">
      <formula>OR($BF$135&lt;&gt;1,$BF$1057&lt;&gt;1)</formula>
    </cfRule>
  </conditionalFormatting>
  <conditionalFormatting sqref="J1073:AM1101 J1104:AM1219 J1222:AM1366 J1369:AM1513 J1516:AM1660">
    <cfRule type="expression" dxfId="38" priority="23">
      <formula>OR($BF$1068&lt;&gt;TRUE,$BF$1072=TRUE)</formula>
    </cfRule>
  </conditionalFormatting>
  <conditionalFormatting sqref="J1661:AM1689 J1692:AM1807 J1810:AM1954 J1957:AM2101 J2104:AM2248">
    <cfRule type="expression" dxfId="37" priority="22">
      <formula>OR($BF$1070&lt;&gt;TRUE,$BF$1072=TRUE)</formula>
    </cfRule>
  </conditionalFormatting>
  <dataValidations count="16">
    <dataValidation imeMode="hiragana" allowBlank="1" showInputMessage="1" showErrorMessage="1" sqref="J87:AM104 F2072:I2073 W1676:AM1678 AL2245:AM2245 W2001:AM2003 F2103:I2104 P1097:AK1098 F2161:I2162 AL1951:AM1951 J989:AM994 J1088:AM1090 J1073:AM1081 J1453:AM1464 J201:AM206 J2260:AM2265 J187:AM190 J247:AM252 J227:AM236 J169:AM174 J153:AM158 J179:AM184 J293:AM298 J1099:AM1101 J1061:AM1066 J1015:AM1024 P1049:AK1050 J897:AM902 J1119:AM1121 J943:AM948 J1130:AM1141 F2132:I2133 J1148:AM1150 J1159:AM1170 J1035:AM1040 P1128:AK1129 P1003:AK1004 J1177:AM1179 J1051:AM1056 J1103:AM1112 J969:AM978 P957:AK958 J923:AM932 P911:AK912 J1691:AM1700 P1627:AK1628 P1656:AK1657 J1647:AM1649 F1720:I1721 J1600:AM1611 F1749:I1750 F1778:I1779 J1658:AM1669 P1480:AK1481 AL2216:AM2216 J63:AM64 P215:AK216 J139:AM142 AL2098:AM2098 J273:AM282 P261:AK262 J319:AM328 L2245:O2245 J1005:AM1010 J263:AM268 J339:AM344 J387:AM392 J365:AM370 J413:AM422 J433:AM438 P401:AK402 J479:AM484 AL2158:AM2158 P307:AK308 P353:AK354 J403:AM408 J355:AM360 J459:AM468 P447:AK448 J309:AM314 J505:AM514 J449:AM454 J525:AM530 P493:AK494 J551:AM560 J495:AM500 J571:AM576 J619:AM624 J597:AM602 J645:AM654 J665:AM670 P633:AK634 J711:AM716 P167:AK168 P539:AK540 P585:AK586 J757:AM762 J635:AM640 J587:AM592 AL2187:AM2187 J691:AM700 P679:AK680 J541:AM546 J737:AM746 J681:AM686 J783:AM792 P725:AK726 P771:AK772 J727:AM732 J803:AM808 J851:AM856 J829:AM834 J877:AM886 J913:AM918 P865:AK866 J959:AM964 J773:AM778 P817:AK818 J867:AM872 J819:AM824 AL2129:AM2129 P1186:AK1187 J1188:AM1199 J1222:AM1230 J1206:AM1208 P1215:AK1216 J1248:AM1259 J1237:AM1239 P1157:AK1158 J1277:AM1288 F1515:I1515 A2267:AM2269 J1217:AM1219 P1246:AK1247 J1266:AM1268 J1295:AM1297 J2250:AM2253 J1306:AM1317 J1353:AM1355 J1368:AM1377 P1362:AK1363 J1324:AM1326 J1395:AM1406 J1384:AM1386 P1275:AK1276 J1424:AM1435 P1304:AK1305 P1333:AK1334 J1364:AM1366 P1393:AK1394 J1413:AM1415 J1442:AM1444 P1451:AK1452 J1471:AM1473 P1509:AK1510 J1531:AM1533 J1542:AM1553 AL2069:AM2069 J1560:AM1562 J1571:AM1582 P1422:AK1423 J1589:AM1591 P1598:AK1599 J1482:AM1493 P1540:AK1541 P1569:AK1570 J1618:AM1620 J1629:AM1640 AL1775:AM1775 AL1804:AM1804 F1838:I1839 F1809:I1810 AL1746:AM1746 F1867:I1868 J2245 F1896:I1897 F1925:I1926 AL1893:AM1893 F1985:I1986 L1922:O1922 F1956:I1957 W1854:AM1856 K2012:K2023 AL1982:AM1982 A5:AM6 J19:AM24 J53:AM58 V69:AK72 X73:AK74 R75:AK76 P77:AK78 P51:AK52 P85:AK86 J217:AM222 J373:AM376 J605:AM608 J837:AM840 F1691:I1692 AL1717:AM1717 AL1835:AM1835 AL1922:AM1922 F2014:I2015 F2043:I2044 W2030:AM2032 AL2040:AM2040 F2190:I2191 F2219:I2220 W2059:AM2061 L2187:O2187 J2188:AM2199 L2158:O2158 J2159:AM2170 L2129:O2129 J2130:AM2141 L2098:O2098 J2103:AM2112 J2099:AM2101 J2070:AM2081 L2040:O2040 L2069:O2069 W2088:AM2090 W2119:AM2121 W2148:AM2150 W2177:AM2179 W2206:AM2208 W2235:AM2237 J2246:AM2248 L2216:O2216 J2217:AM2228 J2041:AM2052 W1941:AM1943 J1956:AM1965 J1983:AM1994 L1951:O1951 W1972:AM1974 L1982:O1982 J1952:AM1954 W1883:AM1885 J1894:AM1905 L1893:O1893 W1912:AM1914 J1923:AM1934 J1865:AM1876 L1864:O1864 Y1834:AK1835 J1836:AM1847 W1825:AM1827 L1804:O1804 J1809:AM1818 J1805:AM1807 W1794:AM1796 L1775:O1775 Y1716:AK1717 J1776:AM1787 W1765:AM1767 L1746:O1746 J1747:AM1758 W1736:AM1738 L1686:O1686 J1718:AM1729 L1717:O1717 Y1685:AK1686 J1687:AM1689 V1675:V1678 J1335:AM1346 J1511:AM1513 J1500:AM1502 J1515:AM1524 Y2244:AK2245 J1676:U1678 W1707:AM1709 P1715:X1717 J1717 J1707:U1709 V1706:V1709 P1684:X1686 J1686 J1736:U1738 V1735:V1738 Y1745:AK1746 P1744:X1746 J1746 J1765:U1767 V1764:V1767 Y1774:AK1775 P1773:X1775 J1775 J1794:U1796 V1793:V1796 Y1803:AK1804 P1802:X1804 J1804 J1825:U1827 V1824:V1827 L1835:O1835 J1835 P1833:X1835 J1854:U1856 V1853:V1856 J1864 P1862:X1864 Y2215:AK2216 J1883:U1885 V1882:V1885 P1891:X1893 Y1863:AK1864 J1893 J1912:U1914 V1911:V1914 P1920:X1922 Y1892:AK1893 J1922 J1941:U1943 V1940:V1943 P1949:X1951 Y1921:AK1922 J1951 J1972:U1974 V1971:V1974 P1980:X1982 Y1950:AK1951 J1982 J2001:U2003 V2000:V2003 P2009:X2010 Y1981:AK1982 J2011:J2023 L2011:AM2023 J2030:U2032 V2029:V2032 P2038:X2040 Y2010:AK2010 J2040 J2059:U2061 V2058:V2061 J2069 P2067:X2069 Y2039:AK2040 J2088:U2090 V2087:V2090 P2096:X2098 Y2068:AK2069 J2098 J2119:U2121 V2118:V2121 P2127:X2129 Y2097:AK2098 J2129 J2148:U2150 V2147:V2150 P2156:X2158 Y2128:AK2129 J2158 J2177:U2179 V2176:V2179 P2185:X2187 Y2157:AK2158 J2187 J2206:U2208 V2205:V2208 P2214:X2216 Y2186:AK2187 J2216 J2235:U2237 V2234:V2237 P2243:X2245 J121:AM130 J109" xr:uid="{41711907-46B3-42BE-9EC3-6A587DB83BFB}"/>
    <dataValidation type="date" allowBlank="1" showInputMessage="1" showErrorMessage="1" errorTitle="日付入力エラー" error="正しい日付を入力してください。_x000a_（例：平成２６年４月１日、2014/4/1）" sqref="J131:AM132" xr:uid="{ECB96AA3-461D-4491-A208-4DE888910D8F}">
      <formula1>18264</formula1>
      <formula2>73415</formula2>
    </dataValidation>
    <dataValidation allowBlank="1" showInputMessage="1" showErrorMessage="1" errorTitle="入力エラー" error="正しい選択肢を選んでください。" sqref="J361:U361 J364:AM364 R362:U363 V361:AM363" xr:uid="{7B6A2E83-97CC-4744-85B6-0814954EFC83}"/>
    <dataValidation type="list" allowBlank="1" showInputMessage="1" showErrorMessage="1" errorTitle="入力エラー" error="正しい選択肢を選んでください。" sqref="K2256:Q2257" xr:uid="{283D8934-867B-478B-9F7D-57FAA34492B1}">
      <formula1>$CJ$2:$CJ$12</formula1>
    </dataValidation>
    <dataValidation type="list" allowBlank="1" showInputMessage="1" showErrorMessage="1" errorTitle="入力エラー" error="正しい選択肢を選んでください。" sqref="K1058:Q1059 K1012:Q1013 K966:Q967 K920:Q921 K874:Q875 K826:Q827 K780:Q781 K734:Q735 K688:Q689 K642:Q643 K594:Q595 K548:Q549 K502:Q503 K456:Q457 K410:Q411 K362:Q363 K316:Q317 K270:Q271 K224:Q225 K176:Q177" xr:uid="{15AFF640-60E3-4734-B22A-DCFF11227FEE}">
      <formula1>$CI$2:$CI$4</formula1>
    </dataValidation>
    <dataValidation type="list" allowBlank="1" showInputMessage="1" showErrorMessage="1" sqref="K300:S301" xr:uid="{03D632D6-2CF6-4DD6-A999-3CD25B80F789}">
      <formula1>$CH$2:$CH$8</formula1>
    </dataValidation>
    <dataValidation type="list" allowBlank="1" showInputMessage="1" showErrorMessage="1" errorTitle="入力エラー" error="正しい選択肢を選んでください。" sqref="K1026:S1027 K980:S981 K934:S935 K888:S889 K842:S843 K794:S795 K748:S749 K702:S703 K656:S657 K610:S611 K562:S563 K516:S517 K470:S471 K424:S425 K378:S379 K330:S331 K284:S285 K238:S239 K192:S193 K144:S145" xr:uid="{9E295AB0-296E-44BF-98E2-CE120D6A23AA}">
      <formula1>$CG$2:$CG$4</formula1>
    </dataValidation>
    <dataValidation type="list" allowBlank="1" showInputMessage="1" showErrorMessage="1" errorTitle="入力エラー" error="正しい選択肢を選んでください。" sqref="K135:Q136" xr:uid="{5B80CFA0-4D01-4A08-9561-E73B91F256A6}">
      <formula1>$CF$2:$CF$4</formula1>
    </dataValidation>
    <dataValidation type="list" allowBlank="1" showInputMessage="1" showErrorMessage="1" sqref="Z1069:Z1070 K1069:K1072" xr:uid="{C383B935-FA68-42FF-9AEC-0CBE4925B6E1}">
      <formula1>$CD$2:$CD$3</formula1>
    </dataValidation>
    <dataValidation type="list" allowBlank="1" showInputMessage="1" showErrorMessage="1" errorTitle="入力エラー" error="正しい選択肢を選んでください。" sqref="K26:S27" xr:uid="{616D6540-5D79-425C-816D-77DBA751F1A5}">
      <formula1>$CC$2:$CC$6</formula1>
    </dataValidation>
    <dataValidation type="list" allowBlank="1" showInputMessage="1" showErrorMessage="1" sqref="K1496 K1643 K1291 K1409" xr:uid="{77F7611A-706B-4154-A1A8-86508907DF4B}">
      <formula1>$CB$2:$CB$7</formula1>
    </dataValidation>
    <dataValidation type="list" allowBlank="1" showInputMessage="1" showErrorMessage="1" errorTitle="入力エラー" error="正しい選択肢を選んでください。" sqref="K10:W11" xr:uid="{448A1CED-C812-4254-84D8-162B25DB77B2}">
      <formula1>$CA$2:$CA$4</formula1>
    </dataValidation>
    <dataValidation type="list" allowBlank="1" showInputMessage="1" showErrorMessage="1" errorTitle="入力エラー" error="正しい選択肢を選んでください。" sqref="K15:S16 K2231:S2232 K2202:S2203 K2173:S2174 K2144:S2145 K2115:S2116 K2084:S2085 K2026:S2027 K2055:S2056 K1997:S1998 K1968:S1969 K1937:S1938 K1908:S1909 K1879:S1880 K1850:S1851 K1821:S1822 K1790:S1791 K1761:S1762 K1732:S1733 K1703:S1704 K1672:S1673 K1614:S1615 K1585:S1586 K1556:S1557 K1527:S1528 K1467:S1468 K1438:S1439 K1380:S1381 K1349:S1350 K1320:S1321 K1262:S1263 K1233:S1234 K1202:S1203 K1173:S1174 K1144:S1145 K1115:S1116 K1084:S1085 K1031:S1032 K985:S986 K939:S940 K893:S894 K847:S848 K799:S800 K753:S754 K707:S708 K661:S662 K615:S616 K567:S568 K521:S522 K475:S476 K429:S430 K383:S384 K335:S336 K289:S290 K243:S244 K197:S198 K149:S150" xr:uid="{D131F5E9-8C89-4711-A8C7-1437AB863D23}">
      <formula1>$CB$2:$CB$7</formula1>
    </dataValidation>
    <dataValidation type="list" allowBlank="1" showInputMessage="1" showErrorMessage="1" errorTitle="入力エラー" error="正しい選択肢を選んでください。" sqref="K31:K32 Y2238:Y2243 K2238:K2245 Y2209:Y2214 K2209:K2216 Y2180:Y2185 K2180:K2187 Y2151:Y2156 K2151:K2158 Y2122:Y2127 K2122:K2129 Y2091:Y2096 K2091:K2098 K2062:K2069 Y2062:Y2067 Y2033:Y2038 K2033:K2040 Y2004:Y2009 K2004:K2011 Y1975:Y1980 K1975:K1982 Y1944:Y1949 K1944:K1951 Y1915:Y1920 K1915:K1922 Y1886:Y1891 K1886:K1893 K1857:K1864 Y1857:Y1862 Y1828:Y1833 K1828:K1835 K1797:K1804 Y1797:Y1802 Y1768:Y1773 K1768:K1775 K1739:K1746 Y1739:Y1744 K1679:K1686 Y1679:Y1684 Y1710:Y1715 K1710:K1717 Y1650:Y1655 K1650:K1657 K1621:K1628 Y1621:Y1626 Y1592:Y1597 K1592:K1599 K1563:K1570 Y1563:Y1568 K1534:K1541 Y1534:Y1539 K1503:K1510 Y1503:Y1508 K1474:K1481 Y1474:Y1479 K1445:K1452 Y1445:Y1450 K1416:K1423 Y1416:Y1421 Y1387:Y1392 K1387:K1394 K1356:K1363 Y1356:Y1361 K1327:K1334 Y1327:Y1332 K1298:K1305 Y1298:Y1303 K1269:K1276 Y1269:Y1274 Y1240:Y1245 K1240:K1247 Y1209:Y1214 K1209:K1216 Y1180:Y1185 K1180:K1187 Y1151:Y1156 K1151:K1158 Y1122:Y1127 K1122:K1129 Y1091:Y1096 K1091:K1098 X1045:X1046 R1045:R1048 K1045:K1050 X999:X1000 R999:R1002 K999:K1004 X953:X954 R953:R956 K953:K958 X907:X908 R907:R910 K907:K912 X861:X862 R861:R864 K861:K866 X813:X814 R813:R816 K813:K818 X767:X768 R767:R770 K767:K772 X721:X722 R721:R724 K721:K726 X675:X676 R675:R678 K675:K680 X629:X630 R629:R632 K629:K634 X581:X582 R581:R584 K581:K586 X535:X536 R535:R538 K535:K540 X489:X490 R489:R492 K489:K494 X443:X444 R443:R446 K443:K448 X397:X398 R397:R400 K397:K402 X349:X350 R349:R352 K349:K354 X303:X304 R303:R306 K303:K308 X257:X258 R257:R260 K257:K262 X211:X212 R211:R214 K211:K216 X163:X164 R163:R166 K163:K168 AG79:AG80 Y81:Y82 R79:R82 K67:K86 AE41:AE44 AE47:AE48 W45:W46 T41:T44 T47:T48 K41:K52 K35:K38 Z35:Z36 AC31:AC32 T31:T32" xr:uid="{DA83D27D-B0C0-43BF-BF84-FF6862BCEBB0}">
      <formula1>$CD$2:$CD$3</formula1>
    </dataValidation>
    <dataValidation type="list" allowBlank="1" showInputMessage="1" showErrorMessage="1" errorTitle="入力エラー" error="正しい選択肢を選んでください。" sqref="K106:S107 K1042:S1043 K996:S997 K950:S951 K904:S905 K858:S859 K810:S811 K764:S765 K718:S719 K672:S673 K626:S627 K578:S579 K532:S533 K486:S487 K440:S441 K394:S395 K346:S347 K254:S255 K208:S209 K160:S161" xr:uid="{B43A92A9-6AC1-42E1-BBB8-0B9EA24572B6}">
      <formula1>$CH$2:$CH$8</formula1>
    </dataValidation>
    <dataValidation type="whole" imeMode="halfAlpha" allowBlank="1" showInputMessage="1" showErrorMessage="1" errorTitle="入力エラー" error="件数は半角数字で入力してください。" sqref="M137:Q138 S1069:V1070 AH1069:AK1070" xr:uid="{47CF921B-1DEE-4D81-B4ED-593846C58CEB}">
      <formula1>0</formula1>
      <formula2>1000000</formula2>
    </dataValidation>
  </dataValidations>
  <pageMargins left="0.78740157480314965" right="0.27559055118110237" top="0.74803149606299213" bottom="0.74803149606299213" header="0.31496062992125984" footer="0.31496062992125984"/>
  <pageSetup paperSize="9" fitToHeight="0" orientation="portrait" r:id="rId1"/>
  <rowBreaks count="5" manualBreakCount="5">
    <brk id="64" max="38" man="1"/>
    <brk id="123" max="38" man="1"/>
    <brk id="1066" max="38" man="1"/>
    <brk id="1141" max="38" man="1"/>
    <brk id="2248" max="38" man="1"/>
  </rowBreaks>
  <colBreaks count="2" manualBreakCount="2">
    <brk id="39" max="2268" man="1"/>
    <brk id="42" max="194" man="1"/>
  </colBreaks>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0172E7-BCE4-4163-9EE2-CC4D8F415F59}">
  <sheetPr>
    <pageSetUpPr fitToPage="1"/>
  </sheetPr>
  <dimension ref="A1:CJ2270"/>
  <sheetViews>
    <sheetView showWhiteSpace="0" view="pageBreakPreview" topLeftCell="A2252" zoomScaleNormal="100" zoomScaleSheetLayoutView="100" workbookViewId="0">
      <selection activeCell="J1668" sqref="J1668:AM1669"/>
    </sheetView>
  </sheetViews>
  <sheetFormatPr defaultColWidth="2.33203125" defaultRowHeight="9.75" customHeight="1"/>
  <cols>
    <col min="1" max="1" width="2.33203125" style="1" customWidth="1"/>
    <col min="2" max="40" width="2.33203125" style="1"/>
    <col min="41" max="41" width="2.33203125" style="1" customWidth="1"/>
    <col min="42" max="52" width="2.33203125" style="1"/>
    <col min="53" max="53" width="2.33203125" style="1" customWidth="1"/>
    <col min="54" max="54" width="2.33203125" style="1"/>
    <col min="55" max="56" width="2.33203125" style="1" customWidth="1"/>
    <col min="57" max="61" width="2.33203125" style="1" hidden="1" customWidth="1"/>
    <col min="62" max="78" width="2.33203125" style="1" customWidth="1"/>
    <col min="79" max="88" width="2.33203125" style="1" hidden="1" customWidth="1"/>
    <col min="89" max="92" width="2.33203125" style="1" customWidth="1"/>
    <col min="93" max="16384" width="2.33203125" style="1"/>
  </cols>
  <sheetData>
    <row r="1" spans="1:88" ht="9.75" customHeight="1">
      <c r="A1" s="39" t="s">
        <v>122</v>
      </c>
      <c r="B1" s="39"/>
      <c r="C1" s="39"/>
      <c r="D1" s="39"/>
      <c r="E1" s="39"/>
      <c r="F1" s="39"/>
      <c r="G1" s="39"/>
      <c r="H1" s="39"/>
      <c r="I1" s="39"/>
      <c r="J1" s="39"/>
      <c r="K1" s="39"/>
      <c r="L1" s="39"/>
      <c r="M1" s="39"/>
      <c r="N1" s="39"/>
      <c r="O1" s="39"/>
      <c r="P1" s="39"/>
      <c r="Q1" s="39"/>
      <c r="R1" s="39"/>
      <c r="S1" s="39"/>
      <c r="T1" s="39"/>
      <c r="U1" s="39"/>
      <c r="V1" s="39"/>
      <c r="W1" s="39"/>
      <c r="X1" s="39"/>
      <c r="Y1" s="39"/>
      <c r="Z1" s="39"/>
      <c r="AA1" s="39"/>
      <c r="AB1" s="39"/>
      <c r="AC1" s="39"/>
      <c r="AD1" s="39"/>
      <c r="AE1" s="39"/>
      <c r="AF1" s="39"/>
      <c r="AG1" s="39"/>
      <c r="AH1" s="39"/>
      <c r="AI1" s="39"/>
      <c r="AJ1" s="39"/>
      <c r="AK1" s="39"/>
      <c r="AL1" s="39"/>
      <c r="AM1" s="39"/>
      <c r="BI1" s="1" t="str">
        <f>"FORM=4"</f>
        <v>FORM=4</v>
      </c>
    </row>
    <row r="2" spans="1:88" ht="9.75" customHeight="1">
      <c r="A2" s="39"/>
      <c r="B2" s="39"/>
      <c r="C2" s="39"/>
      <c r="D2" s="39"/>
      <c r="E2" s="39"/>
      <c r="F2" s="39"/>
      <c r="G2" s="39"/>
      <c r="H2" s="39"/>
      <c r="I2" s="39"/>
      <c r="J2" s="39"/>
      <c r="K2" s="39"/>
      <c r="L2" s="39"/>
      <c r="M2" s="39"/>
      <c r="N2" s="39"/>
      <c r="O2" s="39"/>
      <c r="P2" s="39"/>
      <c r="Q2" s="39"/>
      <c r="R2" s="39"/>
      <c r="S2" s="39"/>
      <c r="T2" s="39"/>
      <c r="U2" s="39"/>
      <c r="V2" s="39"/>
      <c r="W2" s="39"/>
      <c r="X2" s="39"/>
      <c r="Y2" s="39"/>
      <c r="Z2" s="39"/>
      <c r="AA2" s="39"/>
      <c r="AB2" s="39"/>
      <c r="AC2" s="39"/>
      <c r="AD2" s="39"/>
      <c r="AE2" s="39"/>
      <c r="AF2" s="39"/>
      <c r="AG2" s="39"/>
      <c r="AH2" s="39"/>
      <c r="AI2" s="39"/>
      <c r="AJ2" s="39"/>
      <c r="AK2" s="39"/>
      <c r="AL2" s="39"/>
      <c r="AM2" s="39"/>
      <c r="BI2" s="1" t="str">
        <f>"VER=1.10"</f>
        <v>VER=1.10</v>
      </c>
    </row>
    <row r="3" spans="1:88" ht="9.75" customHeight="1">
      <c r="A3" s="113" t="s">
        <v>123</v>
      </c>
      <c r="B3" s="113"/>
      <c r="C3" s="113"/>
      <c r="D3" s="113"/>
      <c r="E3" s="113"/>
      <c r="F3" s="113"/>
      <c r="G3" s="113"/>
      <c r="H3" s="113"/>
      <c r="I3" s="113"/>
      <c r="J3" s="113"/>
      <c r="K3" s="113"/>
      <c r="L3" s="113"/>
      <c r="M3" s="113"/>
      <c r="N3" s="113"/>
      <c r="O3" s="113"/>
      <c r="P3" s="113"/>
      <c r="Q3" s="113"/>
      <c r="R3" s="113"/>
      <c r="S3" s="113"/>
      <c r="T3" s="113"/>
      <c r="U3" s="113"/>
      <c r="V3" s="113"/>
      <c r="W3" s="113"/>
      <c r="X3" s="113"/>
      <c r="Y3" s="113"/>
      <c r="Z3" s="113"/>
      <c r="AA3" s="113"/>
      <c r="AB3" s="113"/>
      <c r="AC3" s="113"/>
      <c r="AD3" s="113"/>
      <c r="AE3" s="113"/>
      <c r="AF3" s="113"/>
      <c r="AG3" s="113"/>
      <c r="AH3" s="113"/>
      <c r="AI3" s="113"/>
      <c r="AJ3" s="113"/>
      <c r="AK3" s="113"/>
      <c r="AL3" s="113"/>
      <c r="AM3" s="113"/>
      <c r="BI3" s="1" t="str">
        <f>"SHEET=4"</f>
        <v>SHEET=4</v>
      </c>
      <c r="CA3" s="1" t="s">
        <v>124</v>
      </c>
      <c r="CB3" s="1" t="s">
        <v>125</v>
      </c>
      <c r="CC3" s="1" t="s">
        <v>126</v>
      </c>
      <c r="CD3" s="1" t="s">
        <v>21</v>
      </c>
      <c r="CE3" s="1" t="s">
        <v>127</v>
      </c>
      <c r="CF3" s="1" t="s">
        <v>128</v>
      </c>
      <c r="CG3" s="1" t="s">
        <v>129</v>
      </c>
      <c r="CH3" s="1" t="s">
        <v>127</v>
      </c>
      <c r="CI3" s="1" t="s">
        <v>130</v>
      </c>
      <c r="CJ3" s="1" t="s">
        <v>131</v>
      </c>
    </row>
    <row r="4" spans="1:88" ht="9.75" customHeight="1">
      <c r="A4" s="113"/>
      <c r="B4" s="113"/>
      <c r="C4" s="113"/>
      <c r="D4" s="113"/>
      <c r="E4" s="113"/>
      <c r="F4" s="113"/>
      <c r="G4" s="113"/>
      <c r="H4" s="113"/>
      <c r="I4" s="113"/>
      <c r="J4" s="113"/>
      <c r="K4" s="113"/>
      <c r="L4" s="113"/>
      <c r="M4" s="113"/>
      <c r="N4" s="113"/>
      <c r="O4" s="113"/>
      <c r="P4" s="113"/>
      <c r="Q4" s="113"/>
      <c r="R4" s="113"/>
      <c r="S4" s="113"/>
      <c r="T4" s="113"/>
      <c r="U4" s="113"/>
      <c r="V4" s="113"/>
      <c r="W4" s="113"/>
      <c r="X4" s="113"/>
      <c r="Y4" s="113"/>
      <c r="Z4" s="113"/>
      <c r="AA4" s="113"/>
      <c r="AB4" s="113"/>
      <c r="AC4" s="113"/>
      <c r="AD4" s="113"/>
      <c r="AE4" s="113"/>
      <c r="AF4" s="113"/>
      <c r="AG4" s="113"/>
      <c r="AH4" s="113"/>
      <c r="AI4" s="113"/>
      <c r="AJ4" s="113"/>
      <c r="AK4" s="113"/>
      <c r="AL4" s="113"/>
      <c r="AM4" s="113"/>
      <c r="CA4" s="1" t="s">
        <v>132</v>
      </c>
      <c r="CB4" s="1" t="s">
        <v>26</v>
      </c>
      <c r="CC4" s="1" t="s">
        <v>133</v>
      </c>
      <c r="CE4" s="1" t="s">
        <v>134</v>
      </c>
      <c r="CF4" s="1" t="s">
        <v>135</v>
      </c>
      <c r="CG4" s="1" t="s">
        <v>136</v>
      </c>
      <c r="CH4" s="1" t="s">
        <v>134</v>
      </c>
      <c r="CI4" s="1" t="s">
        <v>137</v>
      </c>
      <c r="CJ4" s="1" t="s">
        <v>138</v>
      </c>
    </row>
    <row r="5" spans="1:88" ht="10.050000000000001" customHeight="1">
      <c r="A5" s="114" t="s">
        <v>759</v>
      </c>
      <c r="B5" s="115"/>
      <c r="C5" s="115"/>
      <c r="D5" s="115"/>
      <c r="E5" s="115"/>
      <c r="F5" s="115"/>
      <c r="G5" s="115"/>
      <c r="H5" s="115"/>
      <c r="I5" s="115"/>
      <c r="J5" s="115"/>
      <c r="K5" s="115"/>
      <c r="L5" s="115"/>
      <c r="M5" s="115"/>
      <c r="N5" s="115"/>
      <c r="O5" s="115"/>
      <c r="P5" s="115"/>
      <c r="Q5" s="115"/>
      <c r="R5" s="115"/>
      <c r="S5" s="115"/>
      <c r="T5" s="115"/>
      <c r="U5" s="115"/>
      <c r="V5" s="115"/>
      <c r="W5" s="115"/>
      <c r="X5" s="115"/>
      <c r="Y5" s="115"/>
      <c r="Z5" s="115"/>
      <c r="AA5" s="115"/>
      <c r="AB5" s="115"/>
      <c r="AC5" s="115"/>
      <c r="AD5" s="115"/>
      <c r="AE5" s="115"/>
      <c r="AF5" s="115"/>
      <c r="AG5" s="115"/>
      <c r="AH5" s="115"/>
      <c r="AI5" s="115"/>
      <c r="AJ5" s="115"/>
      <c r="AK5" s="115"/>
      <c r="AL5" s="115"/>
      <c r="AM5" s="116"/>
      <c r="BH5" s="1">
        <v>1</v>
      </c>
      <c r="BI5" s="1" t="str">
        <f>"ITEM"&amp;BH5&amp; BG5 &amp;"="&amp; IF(TRIM($A5)="","",$A5)</f>
        <v>ITEM1=(2)都道府県知事保存附票本人確認情報ファイル</v>
      </c>
      <c r="CB5" s="1" t="s">
        <v>139</v>
      </c>
      <c r="CC5" s="1" t="s">
        <v>140</v>
      </c>
      <c r="CE5" s="1" t="s">
        <v>141</v>
      </c>
      <c r="CH5" s="1" t="s">
        <v>141</v>
      </c>
      <c r="CJ5" s="1" t="s">
        <v>142</v>
      </c>
    </row>
    <row r="6" spans="1:88" ht="9.75" customHeight="1">
      <c r="A6" s="146"/>
      <c r="B6" s="147"/>
      <c r="C6" s="147"/>
      <c r="D6" s="147"/>
      <c r="E6" s="147"/>
      <c r="F6" s="147"/>
      <c r="G6" s="147"/>
      <c r="H6" s="147"/>
      <c r="I6" s="147"/>
      <c r="J6" s="147"/>
      <c r="K6" s="147"/>
      <c r="L6" s="147"/>
      <c r="M6" s="147"/>
      <c r="N6" s="147"/>
      <c r="O6" s="147"/>
      <c r="P6" s="147"/>
      <c r="Q6" s="147"/>
      <c r="R6" s="147"/>
      <c r="S6" s="147"/>
      <c r="T6" s="147"/>
      <c r="U6" s="147"/>
      <c r="V6" s="147"/>
      <c r="W6" s="147"/>
      <c r="X6" s="147"/>
      <c r="Y6" s="147"/>
      <c r="Z6" s="147"/>
      <c r="AA6" s="147"/>
      <c r="AB6" s="147"/>
      <c r="AC6" s="147"/>
      <c r="AD6" s="147"/>
      <c r="AE6" s="147"/>
      <c r="AF6" s="147"/>
      <c r="AG6" s="147"/>
      <c r="AH6" s="147"/>
      <c r="AI6" s="147"/>
      <c r="AJ6" s="147"/>
      <c r="AK6" s="147"/>
      <c r="AL6" s="147"/>
      <c r="AM6" s="148"/>
      <c r="BH6" s="1" t="s">
        <v>28</v>
      </c>
      <c r="CB6" s="1" t="s">
        <v>143</v>
      </c>
      <c r="CC6" s="1" t="s">
        <v>144</v>
      </c>
      <c r="CE6" s="1" t="s">
        <v>145</v>
      </c>
      <c r="CH6" s="1" t="s">
        <v>146</v>
      </c>
      <c r="CJ6" s="1" t="s">
        <v>147</v>
      </c>
    </row>
    <row r="7" spans="1:88" ht="9.75" customHeight="1">
      <c r="A7" s="130" t="s">
        <v>148</v>
      </c>
      <c r="B7" s="131"/>
      <c r="C7" s="131"/>
      <c r="D7" s="131"/>
      <c r="E7" s="131"/>
      <c r="F7" s="131"/>
      <c r="G7" s="131"/>
      <c r="H7" s="131"/>
      <c r="I7" s="131"/>
      <c r="J7" s="131"/>
      <c r="K7" s="131"/>
      <c r="L7" s="131"/>
      <c r="M7" s="131"/>
      <c r="N7" s="131"/>
      <c r="O7" s="131"/>
      <c r="P7" s="131"/>
      <c r="Q7" s="131"/>
      <c r="R7" s="131"/>
      <c r="S7" s="131"/>
      <c r="T7" s="131"/>
      <c r="U7" s="131"/>
      <c r="V7" s="131"/>
      <c r="W7" s="131"/>
      <c r="X7" s="131"/>
      <c r="Y7" s="131"/>
      <c r="Z7" s="131"/>
      <c r="AA7" s="131"/>
      <c r="AB7" s="131"/>
      <c r="AC7" s="131"/>
      <c r="AD7" s="131"/>
      <c r="AE7" s="131"/>
      <c r="AF7" s="131"/>
      <c r="AG7" s="131"/>
      <c r="AH7" s="131"/>
      <c r="AI7" s="131"/>
      <c r="AJ7" s="131"/>
      <c r="AK7" s="131"/>
      <c r="AL7" s="131"/>
      <c r="AM7" s="132"/>
      <c r="BH7" s="1" t="s">
        <v>28</v>
      </c>
      <c r="CB7" s="1" t="s">
        <v>149</v>
      </c>
      <c r="CE7" s="1" t="s">
        <v>150</v>
      </c>
      <c r="CH7" s="1" t="s">
        <v>151</v>
      </c>
      <c r="CJ7" s="1" t="s">
        <v>152</v>
      </c>
    </row>
    <row r="8" spans="1:88" ht="9.75" customHeight="1">
      <c r="A8" s="133"/>
      <c r="B8" s="134"/>
      <c r="C8" s="134"/>
      <c r="D8" s="134"/>
      <c r="E8" s="134"/>
      <c r="F8" s="134"/>
      <c r="G8" s="134"/>
      <c r="H8" s="134"/>
      <c r="I8" s="134"/>
      <c r="J8" s="134"/>
      <c r="K8" s="134"/>
      <c r="L8" s="134"/>
      <c r="M8" s="134"/>
      <c r="N8" s="134"/>
      <c r="O8" s="134"/>
      <c r="P8" s="134"/>
      <c r="Q8" s="134"/>
      <c r="R8" s="134"/>
      <c r="S8" s="134"/>
      <c r="T8" s="134"/>
      <c r="U8" s="134"/>
      <c r="V8" s="134"/>
      <c r="W8" s="134"/>
      <c r="X8" s="134"/>
      <c r="Y8" s="134"/>
      <c r="Z8" s="134"/>
      <c r="AA8" s="134"/>
      <c r="AB8" s="134"/>
      <c r="AC8" s="134"/>
      <c r="AD8" s="134"/>
      <c r="AE8" s="134"/>
      <c r="AF8" s="134"/>
      <c r="AG8" s="134"/>
      <c r="AH8" s="134"/>
      <c r="AI8" s="134"/>
      <c r="AJ8" s="134"/>
      <c r="AK8" s="134"/>
      <c r="AL8" s="134"/>
      <c r="AM8" s="135"/>
      <c r="BH8" s="1" t="s">
        <v>28</v>
      </c>
      <c r="CH8" s="1" t="s">
        <v>150</v>
      </c>
      <c r="CJ8" s="1" t="s">
        <v>153</v>
      </c>
    </row>
    <row r="9" spans="1:88" ht="9.75" customHeight="1">
      <c r="A9" s="120" t="s">
        <v>154</v>
      </c>
      <c r="B9" s="121"/>
      <c r="C9" s="121"/>
      <c r="D9" s="121"/>
      <c r="E9" s="121"/>
      <c r="F9" s="121"/>
      <c r="G9" s="121"/>
      <c r="H9" s="121"/>
      <c r="I9" s="122"/>
      <c r="J9" s="190"/>
      <c r="K9" s="191"/>
      <c r="L9" s="191"/>
      <c r="M9" s="191"/>
      <c r="N9" s="191"/>
      <c r="O9" s="191"/>
      <c r="P9" s="191"/>
      <c r="Q9" s="191"/>
      <c r="R9" s="191"/>
      <c r="S9" s="191"/>
      <c r="T9" s="191"/>
      <c r="U9" s="191"/>
      <c r="V9" s="191"/>
      <c r="W9" s="191"/>
      <c r="X9" s="191"/>
      <c r="Y9" s="191"/>
      <c r="Z9" s="154" t="s">
        <v>155</v>
      </c>
      <c r="AA9" s="154"/>
      <c r="AB9" s="154"/>
      <c r="AC9" s="154"/>
      <c r="AD9" s="154"/>
      <c r="AE9" s="154"/>
      <c r="AF9" s="154"/>
      <c r="AG9" s="154"/>
      <c r="AH9" s="154"/>
      <c r="AI9" s="154"/>
      <c r="AJ9" s="154"/>
      <c r="AK9" s="154"/>
      <c r="AL9" s="154"/>
      <c r="AM9" s="155"/>
      <c r="BE9" s="1" t="str">
        <f ca="1">MID(CELL("address",$CA$2),2,2)</f>
        <v>CA</v>
      </c>
      <c r="BF9" s="1">
        <f>IF(TRIM($K10)="","",IF(ISERROR(MATCH($K10,$CA$3:$CA$4,0)),"INPUT_ERROR",MATCH($K10,$CA$3:$CA$4,0)))</f>
        <v>1</v>
      </c>
      <c r="BH9" s="1">
        <v>2</v>
      </c>
      <c r="BI9" s="1" t="str">
        <f>"ITEM"&amp; BH9&amp; BG9 &amp; "=" &amp; $BF9</f>
        <v>ITEM2=1</v>
      </c>
      <c r="CJ9" s="1" t="s">
        <v>156</v>
      </c>
    </row>
    <row r="10" spans="1:88" ht="10.050000000000001" customHeight="1">
      <c r="A10" s="141"/>
      <c r="B10" s="142"/>
      <c r="C10" s="142"/>
      <c r="D10" s="142"/>
      <c r="E10" s="142"/>
      <c r="F10" s="142"/>
      <c r="G10" s="142"/>
      <c r="H10" s="142"/>
      <c r="I10" s="143"/>
      <c r="J10" s="144" t="s">
        <v>37</v>
      </c>
      <c r="K10" s="145" t="s">
        <v>707</v>
      </c>
      <c r="L10" s="145"/>
      <c r="M10" s="145"/>
      <c r="N10" s="145"/>
      <c r="O10" s="145"/>
      <c r="P10" s="145"/>
      <c r="Q10" s="145"/>
      <c r="R10" s="145"/>
      <c r="S10" s="145"/>
      <c r="T10" s="145"/>
      <c r="U10" s="145"/>
      <c r="V10" s="145"/>
      <c r="W10" s="145"/>
      <c r="X10" s="82" t="s">
        <v>38</v>
      </c>
      <c r="Y10" s="82"/>
      <c r="Z10" s="192" t="s">
        <v>157</v>
      </c>
      <c r="AA10" s="192"/>
      <c r="AB10" s="192"/>
      <c r="AC10" s="192"/>
      <c r="AD10" s="192"/>
      <c r="AE10" s="192"/>
      <c r="AF10" s="192"/>
      <c r="AG10" s="192"/>
      <c r="AH10" s="192"/>
      <c r="AI10" s="192"/>
      <c r="AJ10" s="192"/>
      <c r="AK10" s="192"/>
      <c r="AL10" s="192"/>
      <c r="AM10" s="193"/>
      <c r="BH10" s="1" t="s">
        <v>28</v>
      </c>
      <c r="CJ10" s="1" t="s">
        <v>158</v>
      </c>
    </row>
    <row r="11" spans="1:88" ht="9.75" customHeight="1">
      <c r="A11" s="141"/>
      <c r="B11" s="142"/>
      <c r="C11" s="142"/>
      <c r="D11" s="142"/>
      <c r="E11" s="142"/>
      <c r="F11" s="142"/>
      <c r="G11" s="142"/>
      <c r="H11" s="142"/>
      <c r="I11" s="143"/>
      <c r="J11" s="144"/>
      <c r="K11" s="145"/>
      <c r="L11" s="145"/>
      <c r="M11" s="145"/>
      <c r="N11" s="145"/>
      <c r="O11" s="145"/>
      <c r="P11" s="145"/>
      <c r="Q11" s="145"/>
      <c r="R11" s="145"/>
      <c r="S11" s="145"/>
      <c r="T11" s="145"/>
      <c r="U11" s="145"/>
      <c r="V11" s="145"/>
      <c r="W11" s="145"/>
      <c r="X11" s="82"/>
      <c r="Y11" s="82"/>
      <c r="Z11" s="192" t="s">
        <v>159</v>
      </c>
      <c r="AA11" s="192"/>
      <c r="AB11" s="192"/>
      <c r="AC11" s="192"/>
      <c r="AD11" s="192"/>
      <c r="AE11" s="192"/>
      <c r="AF11" s="192"/>
      <c r="AG11" s="192"/>
      <c r="AH11" s="192"/>
      <c r="AI11" s="192"/>
      <c r="AJ11" s="192"/>
      <c r="AK11" s="192"/>
      <c r="AL11" s="192"/>
      <c r="AM11" s="193"/>
      <c r="BH11" s="1" t="s">
        <v>28</v>
      </c>
      <c r="CJ11" s="1" t="s">
        <v>160</v>
      </c>
    </row>
    <row r="12" spans="1:88" ht="9.75" customHeight="1">
      <c r="A12" s="123"/>
      <c r="B12" s="124"/>
      <c r="C12" s="124"/>
      <c r="D12" s="124"/>
      <c r="E12" s="124"/>
      <c r="F12" s="124"/>
      <c r="G12" s="124"/>
      <c r="H12" s="124"/>
      <c r="I12" s="125"/>
      <c r="J12" s="194"/>
      <c r="K12" s="195"/>
      <c r="L12" s="195"/>
      <c r="M12" s="195"/>
      <c r="N12" s="195"/>
      <c r="O12" s="195"/>
      <c r="P12" s="195"/>
      <c r="Q12" s="195"/>
      <c r="R12" s="195"/>
      <c r="S12" s="195"/>
      <c r="T12" s="195"/>
      <c r="U12" s="195"/>
      <c r="V12" s="195"/>
      <c r="W12" s="195"/>
      <c r="X12" s="195"/>
      <c r="Y12" s="195"/>
      <c r="Z12" s="195"/>
      <c r="AA12" s="195"/>
      <c r="AB12" s="195"/>
      <c r="AC12" s="195"/>
      <c r="AD12" s="195"/>
      <c r="AE12" s="195"/>
      <c r="AF12" s="195"/>
      <c r="AG12" s="195"/>
      <c r="AH12" s="195"/>
      <c r="AI12" s="195"/>
      <c r="AJ12" s="195"/>
      <c r="AK12" s="195"/>
      <c r="AL12" s="195"/>
      <c r="AM12" s="196"/>
      <c r="BH12" s="1" t="s">
        <v>28</v>
      </c>
      <c r="CJ12" s="1" t="s">
        <v>161</v>
      </c>
    </row>
    <row r="13" spans="1:88" ht="9.75" customHeight="1">
      <c r="A13" s="153" t="s">
        <v>162</v>
      </c>
      <c r="B13" s="153"/>
      <c r="C13" s="153"/>
      <c r="D13" s="153"/>
      <c r="E13" s="153"/>
      <c r="F13" s="153"/>
      <c r="G13" s="153"/>
      <c r="H13" s="153"/>
      <c r="I13" s="153"/>
      <c r="J13" s="158"/>
      <c r="K13" s="154"/>
      <c r="L13" s="154"/>
      <c r="M13" s="154"/>
      <c r="N13" s="154"/>
      <c r="O13" s="154"/>
      <c r="P13" s="154"/>
      <c r="Q13" s="154"/>
      <c r="R13" s="154"/>
      <c r="S13" s="154"/>
      <c r="T13" s="154"/>
      <c r="U13" s="154"/>
      <c r="V13" s="154" t="s">
        <v>36</v>
      </c>
      <c r="W13" s="154"/>
      <c r="X13" s="154"/>
      <c r="Y13" s="154"/>
      <c r="Z13" s="154"/>
      <c r="AA13" s="154"/>
      <c r="AB13" s="154"/>
      <c r="AC13" s="154"/>
      <c r="AD13" s="154"/>
      <c r="AE13" s="154"/>
      <c r="AF13" s="154"/>
      <c r="AG13" s="154"/>
      <c r="AH13" s="154"/>
      <c r="AI13" s="154"/>
      <c r="AJ13" s="154"/>
      <c r="AK13" s="154"/>
      <c r="AL13" s="154"/>
      <c r="AM13" s="155"/>
      <c r="BE13" s="1" t="str">
        <f ca="1">MID(CELL("address",$CB$2),2,2)</f>
        <v>CB</v>
      </c>
      <c r="BF13" s="1">
        <f>IF(TRIM($K15)="","",IF(ISERROR(MATCH($K15,$CB$3:$CB$7,0)),"INPUT_ERROR",MATCH($K15,$CB$3:$CB$7,0)))</f>
        <v>5</v>
      </c>
      <c r="BH13" s="1">
        <v>3</v>
      </c>
      <c r="BI13" s="1" t="str">
        <f>"ITEM"&amp; BH13&amp; BG13 &amp; "=" &amp; $BF13</f>
        <v>ITEM3=5</v>
      </c>
    </row>
    <row r="14" spans="1:88" ht="9.75" customHeight="1">
      <c r="A14" s="153"/>
      <c r="B14" s="153"/>
      <c r="C14" s="153"/>
      <c r="D14" s="153"/>
      <c r="E14" s="153"/>
      <c r="F14" s="153"/>
      <c r="G14" s="153"/>
      <c r="H14" s="153"/>
      <c r="I14" s="153"/>
      <c r="J14" s="189"/>
      <c r="K14" s="82"/>
      <c r="L14" s="82"/>
      <c r="M14" s="82"/>
      <c r="N14" s="82"/>
      <c r="O14" s="82"/>
      <c r="P14" s="82"/>
      <c r="Q14" s="82"/>
      <c r="R14" s="82"/>
      <c r="S14" s="82"/>
      <c r="T14" s="82"/>
      <c r="U14" s="82"/>
      <c r="V14" s="82" t="s">
        <v>163</v>
      </c>
      <c r="W14" s="82"/>
      <c r="X14" s="82"/>
      <c r="Y14" s="82"/>
      <c r="Z14" s="82"/>
      <c r="AA14" s="82"/>
      <c r="AB14" s="82"/>
      <c r="AC14" s="82"/>
      <c r="AD14" s="82"/>
      <c r="AE14" s="82"/>
      <c r="AF14" s="82"/>
      <c r="AG14" s="82"/>
      <c r="AH14" s="82"/>
      <c r="AI14" s="82"/>
      <c r="AJ14" s="82"/>
      <c r="AK14" s="82"/>
      <c r="AL14" s="82"/>
      <c r="AM14" s="138"/>
      <c r="BH14" s="1" t="s">
        <v>28</v>
      </c>
    </row>
    <row r="15" spans="1:88" ht="10.050000000000001" customHeight="1">
      <c r="A15" s="153"/>
      <c r="B15" s="153"/>
      <c r="C15" s="153"/>
      <c r="D15" s="153"/>
      <c r="E15" s="153"/>
      <c r="F15" s="153"/>
      <c r="G15" s="153"/>
      <c r="H15" s="153"/>
      <c r="I15" s="153"/>
      <c r="J15" s="144" t="s">
        <v>37</v>
      </c>
      <c r="K15" s="145" t="s">
        <v>708</v>
      </c>
      <c r="L15" s="145"/>
      <c r="M15" s="145"/>
      <c r="N15" s="145"/>
      <c r="O15" s="145"/>
      <c r="P15" s="145"/>
      <c r="Q15" s="145"/>
      <c r="R15" s="145"/>
      <c r="S15" s="145"/>
      <c r="T15" s="82" t="s">
        <v>38</v>
      </c>
      <c r="U15" s="82"/>
      <c r="V15" s="82" t="s">
        <v>164</v>
      </c>
      <c r="W15" s="82"/>
      <c r="X15" s="82"/>
      <c r="Y15" s="82"/>
      <c r="Z15" s="82"/>
      <c r="AA15" s="82"/>
      <c r="AB15" s="82"/>
      <c r="AC15" s="82"/>
      <c r="AD15" s="82"/>
      <c r="AE15" s="82"/>
      <c r="AF15" s="82"/>
      <c r="AG15" s="82"/>
      <c r="AH15" s="82"/>
      <c r="AI15" s="82"/>
      <c r="AJ15" s="82"/>
      <c r="AK15" s="82"/>
      <c r="AL15" s="82"/>
      <c r="AM15" s="138"/>
      <c r="BH15" s="1" t="s">
        <v>28</v>
      </c>
    </row>
    <row r="16" spans="1:88" ht="9.75" customHeight="1">
      <c r="A16" s="153"/>
      <c r="B16" s="153"/>
      <c r="C16" s="153"/>
      <c r="D16" s="153"/>
      <c r="E16" s="153"/>
      <c r="F16" s="153"/>
      <c r="G16" s="153"/>
      <c r="H16" s="153"/>
      <c r="I16" s="153"/>
      <c r="J16" s="144"/>
      <c r="K16" s="145"/>
      <c r="L16" s="145"/>
      <c r="M16" s="145"/>
      <c r="N16" s="145"/>
      <c r="O16" s="145"/>
      <c r="P16" s="145"/>
      <c r="Q16" s="145"/>
      <c r="R16" s="145"/>
      <c r="S16" s="145"/>
      <c r="T16" s="82"/>
      <c r="U16" s="82"/>
      <c r="V16" s="82" t="s">
        <v>165</v>
      </c>
      <c r="W16" s="82"/>
      <c r="X16" s="82"/>
      <c r="Y16" s="82"/>
      <c r="Z16" s="82"/>
      <c r="AA16" s="82"/>
      <c r="AB16" s="82"/>
      <c r="AC16" s="82"/>
      <c r="AD16" s="82"/>
      <c r="AE16" s="82"/>
      <c r="AF16" s="82"/>
      <c r="AG16" s="82"/>
      <c r="AH16" s="82"/>
      <c r="AI16" s="82"/>
      <c r="AJ16" s="82"/>
      <c r="AK16" s="82"/>
      <c r="AL16" s="82"/>
      <c r="AM16" s="138"/>
      <c r="BH16" s="1" t="s">
        <v>28</v>
      </c>
    </row>
    <row r="17" spans="1:61" ht="9.75" customHeight="1">
      <c r="A17" s="153"/>
      <c r="B17" s="153"/>
      <c r="C17" s="153"/>
      <c r="D17" s="153"/>
      <c r="E17" s="153"/>
      <c r="F17" s="153"/>
      <c r="G17" s="153"/>
      <c r="H17" s="153"/>
      <c r="I17" s="153"/>
      <c r="J17" s="189"/>
      <c r="K17" s="82"/>
      <c r="L17" s="82"/>
      <c r="M17" s="82"/>
      <c r="N17" s="82"/>
      <c r="O17" s="82"/>
      <c r="P17" s="82"/>
      <c r="Q17" s="82"/>
      <c r="R17" s="82"/>
      <c r="S17" s="82"/>
      <c r="T17" s="82"/>
      <c r="U17" s="82"/>
      <c r="V17" s="82" t="s">
        <v>166</v>
      </c>
      <c r="W17" s="82"/>
      <c r="X17" s="82"/>
      <c r="Y17" s="82"/>
      <c r="Z17" s="82"/>
      <c r="AA17" s="82"/>
      <c r="AB17" s="82"/>
      <c r="AC17" s="82"/>
      <c r="AD17" s="82"/>
      <c r="AE17" s="82"/>
      <c r="AF17" s="82"/>
      <c r="AG17" s="82"/>
      <c r="AH17" s="82"/>
      <c r="AI17" s="82"/>
      <c r="AJ17" s="82"/>
      <c r="AK17" s="82"/>
      <c r="AL17" s="82"/>
      <c r="AM17" s="138"/>
      <c r="BH17" s="1" t="s">
        <v>28</v>
      </c>
    </row>
    <row r="18" spans="1:61" ht="9.75" customHeight="1">
      <c r="A18" s="153"/>
      <c r="B18" s="153"/>
      <c r="C18" s="153"/>
      <c r="D18" s="153"/>
      <c r="E18" s="153"/>
      <c r="F18" s="153"/>
      <c r="G18" s="153"/>
      <c r="H18" s="153"/>
      <c r="I18" s="153"/>
      <c r="J18" s="157"/>
      <c r="K18" s="98"/>
      <c r="L18" s="98"/>
      <c r="M18" s="98"/>
      <c r="N18" s="98"/>
      <c r="O18" s="98"/>
      <c r="P18" s="98"/>
      <c r="Q18" s="98"/>
      <c r="R18" s="98"/>
      <c r="S18" s="98"/>
      <c r="T18" s="98"/>
      <c r="U18" s="98"/>
      <c r="V18" s="98" t="s">
        <v>167</v>
      </c>
      <c r="W18" s="98"/>
      <c r="X18" s="98"/>
      <c r="Y18" s="98"/>
      <c r="Z18" s="98"/>
      <c r="AA18" s="98"/>
      <c r="AB18" s="98"/>
      <c r="AC18" s="98"/>
      <c r="AD18" s="98"/>
      <c r="AE18" s="98"/>
      <c r="AF18" s="98"/>
      <c r="AG18" s="98"/>
      <c r="AH18" s="98"/>
      <c r="AI18" s="98"/>
      <c r="AJ18" s="98"/>
      <c r="AK18" s="98"/>
      <c r="AL18" s="98"/>
      <c r="AM18" s="156"/>
      <c r="BH18" s="1" t="s">
        <v>28</v>
      </c>
    </row>
    <row r="19" spans="1:61" ht="10.050000000000001" customHeight="1">
      <c r="A19" s="141" t="s">
        <v>168</v>
      </c>
      <c r="B19" s="142"/>
      <c r="C19" s="142"/>
      <c r="D19" s="142"/>
      <c r="E19" s="142"/>
      <c r="F19" s="142"/>
      <c r="G19" s="142"/>
      <c r="H19" s="142"/>
      <c r="I19" s="143"/>
      <c r="J19" s="136" t="s">
        <v>760</v>
      </c>
      <c r="K19" s="126"/>
      <c r="L19" s="126"/>
      <c r="M19" s="126"/>
      <c r="N19" s="126"/>
      <c r="O19" s="126"/>
      <c r="P19" s="126"/>
      <c r="Q19" s="126"/>
      <c r="R19" s="126"/>
      <c r="S19" s="126"/>
      <c r="T19" s="126"/>
      <c r="U19" s="126"/>
      <c r="V19" s="126"/>
      <c r="W19" s="126"/>
      <c r="X19" s="126"/>
      <c r="Y19" s="126"/>
      <c r="Z19" s="126"/>
      <c r="AA19" s="126"/>
      <c r="AB19" s="126"/>
      <c r="AC19" s="126"/>
      <c r="AD19" s="126"/>
      <c r="AE19" s="126"/>
      <c r="AF19" s="126"/>
      <c r="AG19" s="126"/>
      <c r="AH19" s="126"/>
      <c r="AI19" s="126"/>
      <c r="AJ19" s="126"/>
      <c r="AK19" s="126"/>
      <c r="AL19" s="126"/>
      <c r="AM19" s="127"/>
      <c r="BH19" s="1">
        <v>4</v>
      </c>
      <c r="BI19" s="1" t="str">
        <f>"ITEM"&amp;BH19&amp; BG19 &amp;"="&amp; IF(TRIM($J19)="","",$J19)</f>
        <v>ITEM4=大阪府内のいずれかの市町村において、住基法第１６条（戸籍の附票の作成）に基づき戸籍の附票に記録された者
※消除者を含む。</v>
      </c>
    </row>
    <row r="20" spans="1:61" ht="9.75" customHeight="1">
      <c r="A20" s="141"/>
      <c r="B20" s="142"/>
      <c r="C20" s="142"/>
      <c r="D20" s="142"/>
      <c r="E20" s="142"/>
      <c r="F20" s="142"/>
      <c r="G20" s="142"/>
      <c r="H20" s="142"/>
      <c r="I20" s="143"/>
      <c r="J20" s="150"/>
      <c r="K20" s="151"/>
      <c r="L20" s="151"/>
      <c r="M20" s="151"/>
      <c r="N20" s="151"/>
      <c r="O20" s="151"/>
      <c r="P20" s="151"/>
      <c r="Q20" s="151"/>
      <c r="R20" s="151"/>
      <c r="S20" s="151"/>
      <c r="T20" s="151"/>
      <c r="U20" s="151"/>
      <c r="V20" s="151"/>
      <c r="W20" s="151"/>
      <c r="X20" s="151"/>
      <c r="Y20" s="151"/>
      <c r="Z20" s="151"/>
      <c r="AA20" s="151"/>
      <c r="AB20" s="151"/>
      <c r="AC20" s="151"/>
      <c r="AD20" s="151"/>
      <c r="AE20" s="151"/>
      <c r="AF20" s="151"/>
      <c r="AG20" s="151"/>
      <c r="AH20" s="151"/>
      <c r="AI20" s="151"/>
      <c r="AJ20" s="151"/>
      <c r="AK20" s="151"/>
      <c r="AL20" s="151"/>
      <c r="AM20" s="152"/>
      <c r="BH20" s="1" t="s">
        <v>28</v>
      </c>
    </row>
    <row r="21" spans="1:61" ht="17.399999999999999" customHeight="1">
      <c r="A21" s="141"/>
      <c r="B21" s="142"/>
      <c r="C21" s="142"/>
      <c r="D21" s="142"/>
      <c r="E21" s="142"/>
      <c r="F21" s="142"/>
      <c r="G21" s="142"/>
      <c r="H21" s="142"/>
      <c r="I21" s="143"/>
      <c r="J21" s="137"/>
      <c r="K21" s="128"/>
      <c r="L21" s="128"/>
      <c r="M21" s="128"/>
      <c r="N21" s="128"/>
      <c r="O21" s="128"/>
      <c r="P21" s="128"/>
      <c r="Q21" s="128"/>
      <c r="R21" s="128"/>
      <c r="S21" s="128"/>
      <c r="T21" s="128"/>
      <c r="U21" s="128"/>
      <c r="V21" s="128"/>
      <c r="W21" s="128"/>
      <c r="X21" s="128"/>
      <c r="Y21" s="128"/>
      <c r="Z21" s="128"/>
      <c r="AA21" s="128"/>
      <c r="AB21" s="128"/>
      <c r="AC21" s="128"/>
      <c r="AD21" s="128"/>
      <c r="AE21" s="128"/>
      <c r="AF21" s="128"/>
      <c r="AG21" s="128"/>
      <c r="AH21" s="128"/>
      <c r="AI21" s="128"/>
      <c r="AJ21" s="128"/>
      <c r="AK21" s="128"/>
      <c r="AL21" s="128"/>
      <c r="AM21" s="129"/>
      <c r="BH21" s="1" t="s">
        <v>28</v>
      </c>
    </row>
    <row r="22" spans="1:61" ht="21" customHeight="1">
      <c r="A22" s="141"/>
      <c r="B22" s="142"/>
      <c r="C22" s="143"/>
      <c r="D22" s="120" t="s">
        <v>169</v>
      </c>
      <c r="E22" s="121"/>
      <c r="F22" s="121"/>
      <c r="G22" s="121"/>
      <c r="H22" s="121"/>
      <c r="I22" s="122"/>
      <c r="J22" s="136" t="s">
        <v>761</v>
      </c>
      <c r="K22" s="126"/>
      <c r="L22" s="126"/>
      <c r="M22" s="126"/>
      <c r="N22" s="126"/>
      <c r="O22" s="126"/>
      <c r="P22" s="126"/>
      <c r="Q22" s="126"/>
      <c r="R22" s="126"/>
      <c r="S22" s="126"/>
      <c r="T22" s="126"/>
      <c r="U22" s="126"/>
      <c r="V22" s="126"/>
      <c r="W22" s="126"/>
      <c r="X22" s="126"/>
      <c r="Y22" s="126"/>
      <c r="Z22" s="126"/>
      <c r="AA22" s="126"/>
      <c r="AB22" s="126"/>
      <c r="AC22" s="126"/>
      <c r="AD22" s="126"/>
      <c r="AE22" s="126"/>
      <c r="AF22" s="126"/>
      <c r="AG22" s="126"/>
      <c r="AH22" s="126"/>
      <c r="AI22" s="126"/>
      <c r="AJ22" s="126"/>
      <c r="AK22" s="126"/>
      <c r="AL22" s="126"/>
      <c r="AM22" s="127"/>
      <c r="BH22" s="1">
        <v>5</v>
      </c>
      <c r="BI22" s="1" t="str">
        <f>"ITEM"&amp;BH22&amp; BG22 &amp;"="&amp; IF(TRIM($J22)="","",$J22)</f>
        <v>ITEM5=住基ネットを通じて全国共通の本人確認を行うため、本特定個人情報ファイル（都道府県知事保存附票本人確認情報ファイル）において大阪府内の戸籍の附票に記録された全ての者の情報を保有し、その記録を常に正確に更新・管理・提供する必要があるため。</v>
      </c>
    </row>
    <row r="23" spans="1:61" ht="9.75" customHeight="1">
      <c r="A23" s="141"/>
      <c r="B23" s="142"/>
      <c r="C23" s="143"/>
      <c r="D23" s="141"/>
      <c r="E23" s="142"/>
      <c r="F23" s="142"/>
      <c r="G23" s="142"/>
      <c r="H23" s="142"/>
      <c r="I23" s="143"/>
      <c r="J23" s="150"/>
      <c r="K23" s="151"/>
      <c r="L23" s="151"/>
      <c r="M23" s="151"/>
      <c r="N23" s="151"/>
      <c r="O23" s="151"/>
      <c r="P23" s="151"/>
      <c r="Q23" s="151"/>
      <c r="R23" s="151"/>
      <c r="S23" s="151"/>
      <c r="T23" s="151"/>
      <c r="U23" s="151"/>
      <c r="V23" s="151"/>
      <c r="W23" s="151"/>
      <c r="X23" s="151"/>
      <c r="Y23" s="151"/>
      <c r="Z23" s="151"/>
      <c r="AA23" s="151"/>
      <c r="AB23" s="151"/>
      <c r="AC23" s="151"/>
      <c r="AD23" s="151"/>
      <c r="AE23" s="151"/>
      <c r="AF23" s="151"/>
      <c r="AG23" s="151"/>
      <c r="AH23" s="151"/>
      <c r="AI23" s="151"/>
      <c r="AJ23" s="151"/>
      <c r="AK23" s="151"/>
      <c r="AL23" s="151"/>
      <c r="AM23" s="152"/>
      <c r="BH23" s="1" t="s">
        <v>28</v>
      </c>
    </row>
    <row r="24" spans="1:61" ht="9.75" customHeight="1">
      <c r="A24" s="123"/>
      <c r="B24" s="124"/>
      <c r="C24" s="125"/>
      <c r="D24" s="123"/>
      <c r="E24" s="124"/>
      <c r="F24" s="124"/>
      <c r="G24" s="124"/>
      <c r="H24" s="124"/>
      <c r="I24" s="125"/>
      <c r="J24" s="150"/>
      <c r="K24" s="151"/>
      <c r="L24" s="151"/>
      <c r="M24" s="151"/>
      <c r="N24" s="151"/>
      <c r="O24" s="151"/>
      <c r="P24" s="151"/>
      <c r="Q24" s="151"/>
      <c r="R24" s="151"/>
      <c r="S24" s="151"/>
      <c r="T24" s="151"/>
      <c r="U24" s="151"/>
      <c r="V24" s="151"/>
      <c r="W24" s="151"/>
      <c r="X24" s="151"/>
      <c r="Y24" s="151"/>
      <c r="Z24" s="151"/>
      <c r="AA24" s="151"/>
      <c r="AB24" s="151"/>
      <c r="AC24" s="151"/>
      <c r="AD24" s="151"/>
      <c r="AE24" s="151"/>
      <c r="AF24" s="151"/>
      <c r="AG24" s="151"/>
      <c r="AH24" s="151"/>
      <c r="AI24" s="151"/>
      <c r="AJ24" s="151"/>
      <c r="AK24" s="151"/>
      <c r="AL24" s="151"/>
      <c r="AM24" s="152"/>
      <c r="BH24" s="1" t="s">
        <v>28</v>
      </c>
    </row>
    <row r="25" spans="1:61" ht="9.75" customHeight="1">
      <c r="A25" s="120" t="s">
        <v>170</v>
      </c>
      <c r="B25" s="121"/>
      <c r="C25" s="121"/>
      <c r="D25" s="121"/>
      <c r="E25" s="121"/>
      <c r="F25" s="121"/>
      <c r="G25" s="121"/>
      <c r="H25" s="121"/>
      <c r="I25" s="122"/>
      <c r="J25" s="158"/>
      <c r="K25" s="154"/>
      <c r="L25" s="154"/>
      <c r="M25" s="154"/>
      <c r="N25" s="154"/>
      <c r="O25" s="154"/>
      <c r="P25" s="154"/>
      <c r="Q25" s="154"/>
      <c r="R25" s="154"/>
      <c r="S25" s="154"/>
      <c r="T25" s="154"/>
      <c r="U25" s="154"/>
      <c r="V25" s="154" t="s">
        <v>36</v>
      </c>
      <c r="W25" s="154"/>
      <c r="X25" s="154"/>
      <c r="Y25" s="154"/>
      <c r="Z25" s="154"/>
      <c r="AA25" s="154"/>
      <c r="AB25" s="154"/>
      <c r="AC25" s="154"/>
      <c r="AD25" s="154"/>
      <c r="AE25" s="154"/>
      <c r="AF25" s="154"/>
      <c r="AG25" s="154"/>
      <c r="AH25" s="154"/>
      <c r="AI25" s="154"/>
      <c r="AJ25" s="154"/>
      <c r="AK25" s="154"/>
      <c r="AL25" s="154"/>
      <c r="AM25" s="155"/>
      <c r="BE25" s="1" t="str">
        <f ca="1">MID(CELL("address",$CC$2),2,2)</f>
        <v>CC</v>
      </c>
      <c r="BF25" s="1">
        <f>IF(TRIM($K26)="","",IF(ISERROR(MATCH($K26,$CC$3:$CC$6,0)),"INPUT_ERROR",MATCH($K26,$CC$3:$CC$6,0)))</f>
        <v>2</v>
      </c>
      <c r="BH25" s="1">
        <v>6</v>
      </c>
      <c r="BI25" s="1" t="str">
        <f>"ITEM"&amp; BH25&amp; BG25 &amp; "=" &amp; $BF25</f>
        <v>ITEM6=2</v>
      </c>
    </row>
    <row r="26" spans="1:61" ht="10.050000000000001" customHeight="1">
      <c r="A26" s="141"/>
      <c r="B26" s="142"/>
      <c r="C26" s="142"/>
      <c r="D26" s="142"/>
      <c r="E26" s="142"/>
      <c r="F26" s="142"/>
      <c r="G26" s="142"/>
      <c r="H26" s="142"/>
      <c r="I26" s="143"/>
      <c r="J26" s="144" t="s">
        <v>37</v>
      </c>
      <c r="K26" s="145" t="s">
        <v>711</v>
      </c>
      <c r="L26" s="145"/>
      <c r="M26" s="145"/>
      <c r="N26" s="145"/>
      <c r="O26" s="145"/>
      <c r="P26" s="145"/>
      <c r="Q26" s="145"/>
      <c r="R26" s="145"/>
      <c r="S26" s="145"/>
      <c r="T26" s="82" t="s">
        <v>38</v>
      </c>
      <c r="U26" s="82"/>
      <c r="V26" s="82" t="s">
        <v>171</v>
      </c>
      <c r="W26" s="82"/>
      <c r="X26" s="82"/>
      <c r="Y26" s="82"/>
      <c r="Z26" s="82"/>
      <c r="AA26" s="82"/>
      <c r="AB26" s="82"/>
      <c r="AC26" s="82"/>
      <c r="AD26" s="82"/>
      <c r="AE26" s="82" t="s">
        <v>172</v>
      </c>
      <c r="AF26" s="82"/>
      <c r="AG26" s="82"/>
      <c r="AH26" s="82"/>
      <c r="AI26" s="82"/>
      <c r="AJ26" s="82"/>
      <c r="AK26" s="82"/>
      <c r="AL26" s="82"/>
      <c r="AM26" s="138"/>
      <c r="BH26" s="1" t="s">
        <v>28</v>
      </c>
    </row>
    <row r="27" spans="1:61" ht="9.75" customHeight="1">
      <c r="A27" s="141"/>
      <c r="B27" s="142"/>
      <c r="C27" s="142"/>
      <c r="D27" s="142"/>
      <c r="E27" s="142"/>
      <c r="F27" s="142"/>
      <c r="G27" s="142"/>
      <c r="H27" s="142"/>
      <c r="I27" s="143"/>
      <c r="J27" s="144"/>
      <c r="K27" s="145"/>
      <c r="L27" s="145"/>
      <c r="M27" s="145"/>
      <c r="N27" s="145"/>
      <c r="O27" s="145"/>
      <c r="P27" s="145"/>
      <c r="Q27" s="145"/>
      <c r="R27" s="145"/>
      <c r="S27" s="145"/>
      <c r="T27" s="82"/>
      <c r="U27" s="82"/>
      <c r="V27" s="82" t="s">
        <v>173</v>
      </c>
      <c r="W27" s="82"/>
      <c r="X27" s="82"/>
      <c r="Y27" s="82"/>
      <c r="Z27" s="82"/>
      <c r="AA27" s="82"/>
      <c r="AB27" s="82"/>
      <c r="AC27" s="82"/>
      <c r="AD27" s="82"/>
      <c r="AE27" s="82" t="s">
        <v>174</v>
      </c>
      <c r="AF27" s="82"/>
      <c r="AG27" s="82"/>
      <c r="AH27" s="82"/>
      <c r="AI27" s="82"/>
      <c r="AJ27" s="82"/>
      <c r="AK27" s="82"/>
      <c r="AL27" s="82"/>
      <c r="AM27" s="138"/>
      <c r="BH27" s="1" t="s">
        <v>28</v>
      </c>
    </row>
    <row r="28" spans="1:61" ht="9.75" customHeight="1">
      <c r="A28" s="141"/>
      <c r="B28" s="142"/>
      <c r="C28" s="142"/>
      <c r="D28" s="142"/>
      <c r="E28" s="142"/>
      <c r="F28" s="142"/>
      <c r="G28" s="142"/>
      <c r="H28" s="142"/>
      <c r="I28" s="143"/>
      <c r="J28" s="157"/>
      <c r="K28" s="98"/>
      <c r="L28" s="98"/>
      <c r="M28" s="98"/>
      <c r="N28" s="98"/>
      <c r="O28" s="98"/>
      <c r="P28" s="98"/>
      <c r="Q28" s="98"/>
      <c r="R28" s="98"/>
      <c r="S28" s="98"/>
      <c r="T28" s="98"/>
      <c r="U28" s="98"/>
      <c r="V28" s="98"/>
      <c r="W28" s="98"/>
      <c r="X28" s="98"/>
      <c r="Y28" s="98"/>
      <c r="Z28" s="98"/>
      <c r="AA28" s="98"/>
      <c r="AB28" s="98"/>
      <c r="AC28" s="98"/>
      <c r="AD28" s="98"/>
      <c r="AE28" s="98"/>
      <c r="AF28" s="98"/>
      <c r="AG28" s="98"/>
      <c r="AH28" s="98"/>
      <c r="AI28" s="98"/>
      <c r="AJ28" s="98"/>
      <c r="AK28" s="98"/>
      <c r="AL28" s="98"/>
      <c r="AM28" s="156"/>
      <c r="BH28" s="1" t="s">
        <v>28</v>
      </c>
    </row>
    <row r="29" spans="1:61" ht="9.75" customHeight="1">
      <c r="A29" s="141"/>
      <c r="B29" s="142"/>
      <c r="C29" s="143"/>
      <c r="D29" s="197" t="s">
        <v>175</v>
      </c>
      <c r="E29" s="198"/>
      <c r="F29" s="198"/>
      <c r="G29" s="198"/>
      <c r="H29" s="198"/>
      <c r="I29" s="198"/>
      <c r="J29" s="158" t="s">
        <v>176</v>
      </c>
      <c r="K29" s="154"/>
      <c r="L29" s="154"/>
      <c r="M29" s="154"/>
      <c r="N29" s="154"/>
      <c r="O29" s="154"/>
      <c r="P29" s="154"/>
      <c r="Q29" s="154"/>
      <c r="R29" s="154"/>
      <c r="S29" s="154"/>
      <c r="T29" s="154"/>
      <c r="U29" s="154"/>
      <c r="V29" s="154"/>
      <c r="W29" s="154"/>
      <c r="X29" s="154"/>
      <c r="Y29" s="154"/>
      <c r="Z29" s="154"/>
      <c r="AA29" s="154"/>
      <c r="AB29" s="154"/>
      <c r="AC29" s="154"/>
      <c r="AD29" s="154"/>
      <c r="AE29" s="154"/>
      <c r="AF29" s="154"/>
      <c r="AG29" s="154"/>
      <c r="AH29" s="154"/>
      <c r="AI29" s="154"/>
      <c r="AJ29" s="154"/>
      <c r="AK29" s="154"/>
      <c r="AL29" s="154"/>
      <c r="AM29" s="155"/>
      <c r="BF29" s="1" t="b">
        <f>IF($K31="○",TRUE,IF($K31="",FALSE,"INPUT_ERROR"))</f>
        <v>1</v>
      </c>
      <c r="BH29" s="1">
        <v>7</v>
      </c>
      <c r="BI29" s="1" t="str">
        <f t="shared" ref="BI29:BI47" si="0">"ITEM"&amp; BH29&amp; BG29 &amp; "=" &amp; $BF29</f>
        <v>ITEM7=TRUE</v>
      </c>
    </row>
    <row r="30" spans="1:61" ht="9.75" customHeight="1">
      <c r="A30" s="141"/>
      <c r="B30" s="142"/>
      <c r="C30" s="143"/>
      <c r="D30" s="199"/>
      <c r="E30" s="200"/>
      <c r="F30" s="200"/>
      <c r="G30" s="200"/>
      <c r="H30" s="200"/>
      <c r="I30" s="200"/>
      <c r="J30" s="189"/>
      <c r="K30" s="82"/>
      <c r="L30" s="82"/>
      <c r="M30" s="82"/>
      <c r="N30" s="82"/>
      <c r="O30" s="82"/>
      <c r="P30" s="82"/>
      <c r="Q30" s="82"/>
      <c r="R30" s="82"/>
      <c r="S30" s="82"/>
      <c r="T30" s="82"/>
      <c r="U30" s="82"/>
      <c r="V30" s="82"/>
      <c r="W30" s="82"/>
      <c r="X30" s="82"/>
      <c r="Y30" s="82"/>
      <c r="Z30" s="82"/>
      <c r="AA30" s="82"/>
      <c r="AB30" s="82"/>
      <c r="AC30" s="82"/>
      <c r="AD30" s="82"/>
      <c r="AE30" s="82"/>
      <c r="AF30" s="82"/>
      <c r="AG30" s="82"/>
      <c r="AH30" s="82"/>
      <c r="AI30" s="82"/>
      <c r="AJ30" s="82"/>
      <c r="AK30" s="82"/>
      <c r="AL30" s="82"/>
      <c r="AM30" s="138"/>
      <c r="BF30" s="1" t="b">
        <f>IF($T31="○",TRUE,IF($T31="",FALSE,"INPUT_ERROR"))</f>
        <v>0</v>
      </c>
      <c r="BH30" s="1">
        <v>8</v>
      </c>
      <c r="BI30" s="1" t="str">
        <f t="shared" si="0"/>
        <v>ITEM8=FALSE</v>
      </c>
    </row>
    <row r="31" spans="1:61" ht="10.050000000000001" customHeight="1">
      <c r="A31" s="141"/>
      <c r="B31" s="142"/>
      <c r="C31" s="143"/>
      <c r="D31" s="199"/>
      <c r="E31" s="200"/>
      <c r="F31" s="200"/>
      <c r="G31" s="200"/>
      <c r="H31" s="200"/>
      <c r="I31" s="200"/>
      <c r="J31" s="144" t="s">
        <v>37</v>
      </c>
      <c r="K31" s="159" t="s">
        <v>712</v>
      </c>
      <c r="L31" s="82" t="s">
        <v>177</v>
      </c>
      <c r="M31" s="82"/>
      <c r="N31" s="82"/>
      <c r="O31" s="82"/>
      <c r="P31" s="82"/>
      <c r="Q31" s="82"/>
      <c r="R31" s="82"/>
      <c r="S31" s="160" t="s">
        <v>37</v>
      </c>
      <c r="T31" s="159"/>
      <c r="U31" s="82" t="s">
        <v>178</v>
      </c>
      <c r="V31" s="82"/>
      <c r="W31" s="82"/>
      <c r="X31" s="82"/>
      <c r="Y31" s="82"/>
      <c r="Z31" s="82"/>
      <c r="AA31" s="82"/>
      <c r="AB31" s="160" t="s">
        <v>37</v>
      </c>
      <c r="AC31" s="159"/>
      <c r="AD31" s="82" t="s">
        <v>179</v>
      </c>
      <c r="AE31" s="82"/>
      <c r="AF31" s="82"/>
      <c r="AG31" s="82"/>
      <c r="AH31" s="82"/>
      <c r="AI31" s="82"/>
      <c r="AJ31" s="82"/>
      <c r="AK31" s="82"/>
      <c r="AL31" s="82"/>
      <c r="AM31" s="138"/>
      <c r="BF31" s="1" t="b">
        <f>IF($AC31="○",TRUE,IF($AC31="",FALSE,"INPUT_ERROR"))</f>
        <v>0</v>
      </c>
      <c r="BH31" s="1">
        <v>9</v>
      </c>
      <c r="BI31" s="1" t="str">
        <f t="shared" si="0"/>
        <v>ITEM9=FALSE</v>
      </c>
    </row>
    <row r="32" spans="1:61" ht="9.75" customHeight="1">
      <c r="A32" s="141"/>
      <c r="B32" s="142"/>
      <c r="C32" s="143"/>
      <c r="D32" s="199"/>
      <c r="E32" s="200"/>
      <c r="F32" s="200"/>
      <c r="G32" s="200"/>
      <c r="H32" s="200"/>
      <c r="I32" s="200"/>
      <c r="J32" s="144"/>
      <c r="K32" s="159"/>
      <c r="L32" s="82"/>
      <c r="M32" s="82"/>
      <c r="N32" s="82"/>
      <c r="O32" s="82"/>
      <c r="P32" s="82"/>
      <c r="Q32" s="82"/>
      <c r="R32" s="82"/>
      <c r="S32" s="160"/>
      <c r="T32" s="159"/>
      <c r="U32" s="82"/>
      <c r="V32" s="82"/>
      <c r="W32" s="82"/>
      <c r="X32" s="82"/>
      <c r="Y32" s="82"/>
      <c r="Z32" s="82"/>
      <c r="AA32" s="82"/>
      <c r="AB32" s="160"/>
      <c r="AC32" s="159"/>
      <c r="AD32" s="82"/>
      <c r="AE32" s="82"/>
      <c r="AF32" s="82"/>
      <c r="AG32" s="82"/>
      <c r="AH32" s="82"/>
      <c r="AI32" s="82"/>
      <c r="AJ32" s="82"/>
      <c r="AK32" s="82"/>
      <c r="AL32" s="82"/>
      <c r="AM32" s="138"/>
      <c r="BF32" s="1" t="b">
        <f>IF($K35="○",TRUE,IF($K35="",FALSE,"INPUT_ERROR"))</f>
        <v>1</v>
      </c>
      <c r="BH32" s="1">
        <v>10</v>
      </c>
      <c r="BI32" s="1" t="str">
        <f t="shared" si="0"/>
        <v>ITEM10=TRUE</v>
      </c>
    </row>
    <row r="33" spans="1:61" ht="9.75" customHeight="1">
      <c r="A33" s="141"/>
      <c r="B33" s="142"/>
      <c r="C33" s="143"/>
      <c r="D33" s="199"/>
      <c r="E33" s="200"/>
      <c r="F33" s="200"/>
      <c r="G33" s="200"/>
      <c r="H33" s="200"/>
      <c r="I33" s="200"/>
      <c r="J33" s="189" t="s">
        <v>180</v>
      </c>
      <c r="K33" s="82"/>
      <c r="L33" s="82"/>
      <c r="M33" s="82"/>
      <c r="N33" s="82"/>
      <c r="O33" s="82"/>
      <c r="P33" s="82"/>
      <c r="Q33" s="82"/>
      <c r="R33" s="82"/>
      <c r="S33" s="82"/>
      <c r="T33" s="82"/>
      <c r="U33" s="82"/>
      <c r="V33" s="82"/>
      <c r="W33" s="82"/>
      <c r="X33" s="82"/>
      <c r="Y33" s="82"/>
      <c r="Z33" s="82"/>
      <c r="AA33" s="82"/>
      <c r="AB33" s="82"/>
      <c r="AC33" s="82"/>
      <c r="AD33" s="82"/>
      <c r="AE33" s="82"/>
      <c r="AF33" s="82"/>
      <c r="AG33" s="82"/>
      <c r="AH33" s="82"/>
      <c r="AI33" s="82"/>
      <c r="AJ33" s="82"/>
      <c r="AK33" s="82"/>
      <c r="AL33" s="82"/>
      <c r="AM33" s="138"/>
      <c r="BF33" s="1" t="b">
        <f>IF($Z35="○",TRUE,IF($Z35="",FALSE,"INPUT_ERROR"))</f>
        <v>0</v>
      </c>
      <c r="BH33" s="1">
        <v>11</v>
      </c>
      <c r="BI33" s="1" t="str">
        <f t="shared" si="0"/>
        <v>ITEM11=FALSE</v>
      </c>
    </row>
    <row r="34" spans="1:61" ht="9.75" customHeight="1">
      <c r="A34" s="141"/>
      <c r="B34" s="142"/>
      <c r="C34" s="143"/>
      <c r="D34" s="199"/>
      <c r="E34" s="200"/>
      <c r="F34" s="200"/>
      <c r="G34" s="200"/>
      <c r="H34" s="200"/>
      <c r="I34" s="200"/>
      <c r="J34" s="189"/>
      <c r="K34" s="82"/>
      <c r="L34" s="82"/>
      <c r="M34" s="82"/>
      <c r="N34" s="82"/>
      <c r="O34" s="82"/>
      <c r="P34" s="82"/>
      <c r="Q34" s="82"/>
      <c r="R34" s="82"/>
      <c r="S34" s="82"/>
      <c r="T34" s="82"/>
      <c r="U34" s="82"/>
      <c r="V34" s="82"/>
      <c r="W34" s="82"/>
      <c r="X34" s="82"/>
      <c r="Y34" s="82"/>
      <c r="Z34" s="82"/>
      <c r="AA34" s="82"/>
      <c r="AB34" s="82"/>
      <c r="AC34" s="82"/>
      <c r="AD34" s="82"/>
      <c r="AE34" s="82"/>
      <c r="AF34" s="82"/>
      <c r="AG34" s="82"/>
      <c r="AH34" s="82"/>
      <c r="AI34" s="82"/>
      <c r="AJ34" s="82"/>
      <c r="AK34" s="82"/>
      <c r="AL34" s="82"/>
      <c r="AM34" s="138"/>
      <c r="BF34" s="1" t="b">
        <f>IF($K37="○",TRUE,IF($K37="",FALSE,"INPUT_ERROR"))</f>
        <v>0</v>
      </c>
      <c r="BH34" s="1">
        <v>12</v>
      </c>
      <c r="BI34" s="1" t="str">
        <f t="shared" si="0"/>
        <v>ITEM12=FALSE</v>
      </c>
    </row>
    <row r="35" spans="1:61" ht="10.050000000000001" customHeight="1">
      <c r="A35" s="141"/>
      <c r="B35" s="142"/>
      <c r="C35" s="143"/>
      <c r="D35" s="199"/>
      <c r="E35" s="200"/>
      <c r="F35" s="200"/>
      <c r="G35" s="200"/>
      <c r="H35" s="200"/>
      <c r="I35" s="200"/>
      <c r="J35" s="144" t="s">
        <v>37</v>
      </c>
      <c r="K35" s="159" t="s">
        <v>712</v>
      </c>
      <c r="L35" s="82" t="s">
        <v>691</v>
      </c>
      <c r="M35" s="82"/>
      <c r="N35" s="82"/>
      <c r="O35" s="82"/>
      <c r="P35" s="82"/>
      <c r="Q35" s="82"/>
      <c r="R35" s="82"/>
      <c r="S35" s="82"/>
      <c r="T35" s="82"/>
      <c r="U35" s="82"/>
      <c r="V35" s="82"/>
      <c r="W35" s="82"/>
      <c r="X35" s="82"/>
      <c r="Y35" s="160" t="s">
        <v>37</v>
      </c>
      <c r="Z35" s="159"/>
      <c r="AA35" s="82" t="s">
        <v>181</v>
      </c>
      <c r="AB35" s="82"/>
      <c r="AC35" s="82"/>
      <c r="AD35" s="82"/>
      <c r="AE35" s="82"/>
      <c r="AF35" s="82"/>
      <c r="AG35" s="82"/>
      <c r="AH35" s="82"/>
      <c r="AI35" s="82"/>
      <c r="AJ35" s="82"/>
      <c r="AK35" s="82"/>
      <c r="AL35" s="82"/>
      <c r="AM35" s="138"/>
      <c r="BF35" s="1" t="b">
        <f>IF($K41="○",TRUE,IF($K41="",FALSE,"INPUT_ERROR"))</f>
        <v>0</v>
      </c>
      <c r="BH35" s="1">
        <v>13</v>
      </c>
      <c r="BI35" s="1" t="str">
        <f t="shared" si="0"/>
        <v>ITEM13=FALSE</v>
      </c>
    </row>
    <row r="36" spans="1:61" ht="9.75" customHeight="1">
      <c r="A36" s="141"/>
      <c r="B36" s="142"/>
      <c r="C36" s="143"/>
      <c r="D36" s="199"/>
      <c r="E36" s="200"/>
      <c r="F36" s="200"/>
      <c r="G36" s="200"/>
      <c r="H36" s="200"/>
      <c r="I36" s="200"/>
      <c r="J36" s="144"/>
      <c r="K36" s="159"/>
      <c r="L36" s="82"/>
      <c r="M36" s="82"/>
      <c r="N36" s="82"/>
      <c r="O36" s="82"/>
      <c r="P36" s="82"/>
      <c r="Q36" s="82"/>
      <c r="R36" s="82"/>
      <c r="S36" s="82"/>
      <c r="T36" s="82"/>
      <c r="U36" s="82"/>
      <c r="V36" s="82"/>
      <c r="W36" s="82"/>
      <c r="X36" s="82"/>
      <c r="Y36" s="160"/>
      <c r="Z36" s="159"/>
      <c r="AA36" s="82"/>
      <c r="AB36" s="82"/>
      <c r="AC36" s="82"/>
      <c r="AD36" s="82"/>
      <c r="AE36" s="82"/>
      <c r="AF36" s="82"/>
      <c r="AG36" s="82"/>
      <c r="AH36" s="82"/>
      <c r="AI36" s="82"/>
      <c r="AJ36" s="82"/>
      <c r="AK36" s="82"/>
      <c r="AL36" s="82"/>
      <c r="AM36" s="138"/>
      <c r="BF36" s="1" t="b">
        <f>IF($T41="○",TRUE,IF($T41="",FALSE,"INPUT_ERROR"))</f>
        <v>0</v>
      </c>
      <c r="BH36" s="1">
        <v>14</v>
      </c>
      <c r="BI36" s="1" t="str">
        <f t="shared" si="0"/>
        <v>ITEM14=FALSE</v>
      </c>
    </row>
    <row r="37" spans="1:61" ht="9.75" customHeight="1">
      <c r="A37" s="141"/>
      <c r="B37" s="142"/>
      <c r="C37" s="143"/>
      <c r="D37" s="199"/>
      <c r="E37" s="200"/>
      <c r="F37" s="200"/>
      <c r="G37" s="200"/>
      <c r="H37" s="200"/>
      <c r="I37" s="200"/>
      <c r="J37" s="144" t="s">
        <v>37</v>
      </c>
      <c r="K37" s="159"/>
      <c r="L37" s="82" t="s">
        <v>182</v>
      </c>
      <c r="M37" s="82"/>
      <c r="N37" s="82"/>
      <c r="O37" s="82"/>
      <c r="P37" s="82"/>
      <c r="Q37" s="82"/>
      <c r="R37" s="82"/>
      <c r="S37" s="82"/>
      <c r="T37" s="82"/>
      <c r="U37" s="82"/>
      <c r="V37" s="82"/>
      <c r="W37" s="82"/>
      <c r="X37" s="82"/>
      <c r="Y37" s="82"/>
      <c r="Z37" s="82"/>
      <c r="AA37" s="82"/>
      <c r="AB37" s="82"/>
      <c r="AC37" s="82"/>
      <c r="AD37" s="82"/>
      <c r="AE37" s="82"/>
      <c r="AF37" s="82"/>
      <c r="AG37" s="82"/>
      <c r="AH37" s="82"/>
      <c r="AI37" s="82"/>
      <c r="AJ37" s="82"/>
      <c r="AK37" s="82"/>
      <c r="AL37" s="82"/>
      <c r="AM37" s="138"/>
      <c r="BF37" s="1" t="b">
        <f>IF($AE41="○",TRUE,IF($AE41="",FALSE,"INPUT_ERROR"))</f>
        <v>0</v>
      </c>
      <c r="BH37" s="1">
        <v>15</v>
      </c>
      <c r="BI37" s="1" t="str">
        <f t="shared" si="0"/>
        <v>ITEM15=FALSE</v>
      </c>
    </row>
    <row r="38" spans="1:61" ht="9.75" customHeight="1">
      <c r="A38" s="141"/>
      <c r="B38" s="142"/>
      <c r="C38" s="143"/>
      <c r="D38" s="199"/>
      <c r="E38" s="200"/>
      <c r="F38" s="200"/>
      <c r="G38" s="200"/>
      <c r="H38" s="200"/>
      <c r="I38" s="200"/>
      <c r="J38" s="144"/>
      <c r="K38" s="159"/>
      <c r="L38" s="82"/>
      <c r="M38" s="82"/>
      <c r="N38" s="82"/>
      <c r="O38" s="82"/>
      <c r="P38" s="82"/>
      <c r="Q38" s="82"/>
      <c r="R38" s="82"/>
      <c r="S38" s="82"/>
      <c r="T38" s="82"/>
      <c r="U38" s="82"/>
      <c r="V38" s="82"/>
      <c r="W38" s="82"/>
      <c r="X38" s="82"/>
      <c r="Y38" s="82"/>
      <c r="Z38" s="82"/>
      <c r="AA38" s="82"/>
      <c r="AB38" s="82"/>
      <c r="AC38" s="82"/>
      <c r="AD38" s="82"/>
      <c r="AE38" s="82"/>
      <c r="AF38" s="82"/>
      <c r="AG38" s="82"/>
      <c r="AH38" s="82"/>
      <c r="AI38" s="82"/>
      <c r="AJ38" s="82"/>
      <c r="AK38" s="82"/>
      <c r="AL38" s="82"/>
      <c r="AM38" s="138"/>
      <c r="BF38" s="1" t="b">
        <f>IF($K43="○",TRUE,IF($K43="",FALSE,"INPUT_ERROR"))</f>
        <v>0</v>
      </c>
      <c r="BH38" s="1">
        <v>16</v>
      </c>
      <c r="BI38" s="1" t="str">
        <f t="shared" si="0"/>
        <v>ITEM16=FALSE</v>
      </c>
    </row>
    <row r="39" spans="1:61" ht="9.75" customHeight="1">
      <c r="A39" s="141"/>
      <c r="B39" s="142"/>
      <c r="C39" s="143"/>
      <c r="D39" s="199"/>
      <c r="E39" s="200"/>
      <c r="F39" s="200"/>
      <c r="G39" s="200"/>
      <c r="H39" s="200"/>
      <c r="I39" s="200"/>
      <c r="J39" s="189" t="s">
        <v>183</v>
      </c>
      <c r="K39" s="82"/>
      <c r="L39" s="82"/>
      <c r="M39" s="82"/>
      <c r="N39" s="82"/>
      <c r="O39" s="82"/>
      <c r="P39" s="82"/>
      <c r="Q39" s="82"/>
      <c r="R39" s="82"/>
      <c r="S39" s="82"/>
      <c r="T39" s="82"/>
      <c r="U39" s="82"/>
      <c r="V39" s="82"/>
      <c r="W39" s="82"/>
      <c r="X39" s="82"/>
      <c r="Y39" s="82"/>
      <c r="Z39" s="82"/>
      <c r="AA39" s="82"/>
      <c r="AB39" s="82"/>
      <c r="AC39" s="82"/>
      <c r="AD39" s="82"/>
      <c r="AE39" s="82"/>
      <c r="AF39" s="82"/>
      <c r="AG39" s="82"/>
      <c r="AH39" s="82"/>
      <c r="AI39" s="82"/>
      <c r="AJ39" s="82"/>
      <c r="AK39" s="82"/>
      <c r="AL39" s="82"/>
      <c r="AM39" s="138"/>
      <c r="BF39" s="1" t="b">
        <f>IF($T43="○",TRUE,IF($T43="",FALSE,"INPUT_ERROR"))</f>
        <v>0</v>
      </c>
      <c r="BH39" s="1">
        <v>17</v>
      </c>
      <c r="BI39" s="1" t="str">
        <f t="shared" si="0"/>
        <v>ITEM17=FALSE</v>
      </c>
    </row>
    <row r="40" spans="1:61" ht="9.75" customHeight="1">
      <c r="A40" s="141"/>
      <c r="B40" s="142"/>
      <c r="C40" s="143"/>
      <c r="D40" s="199"/>
      <c r="E40" s="200"/>
      <c r="F40" s="200"/>
      <c r="G40" s="200"/>
      <c r="H40" s="200"/>
      <c r="I40" s="200"/>
      <c r="J40" s="189"/>
      <c r="K40" s="82"/>
      <c r="L40" s="82"/>
      <c r="M40" s="82"/>
      <c r="N40" s="82"/>
      <c r="O40" s="82"/>
      <c r="P40" s="82"/>
      <c r="Q40" s="82"/>
      <c r="R40" s="82"/>
      <c r="S40" s="82"/>
      <c r="T40" s="82"/>
      <c r="U40" s="82"/>
      <c r="V40" s="82"/>
      <c r="W40" s="82"/>
      <c r="X40" s="82"/>
      <c r="Y40" s="82"/>
      <c r="Z40" s="82"/>
      <c r="AA40" s="82"/>
      <c r="AB40" s="82"/>
      <c r="AC40" s="82"/>
      <c r="AD40" s="82"/>
      <c r="AE40" s="82"/>
      <c r="AF40" s="82"/>
      <c r="AG40" s="82"/>
      <c r="AH40" s="82"/>
      <c r="AI40" s="82"/>
      <c r="AJ40" s="82"/>
      <c r="AK40" s="82"/>
      <c r="AL40" s="82"/>
      <c r="AM40" s="138"/>
      <c r="BF40" s="1" t="b">
        <f>IF($AE43="○",TRUE,IF($AE43="",FALSE,"INPUT_ERROR"))</f>
        <v>0</v>
      </c>
      <c r="BH40" s="1">
        <v>18</v>
      </c>
      <c r="BI40" s="1" t="str">
        <f t="shared" si="0"/>
        <v>ITEM18=FALSE</v>
      </c>
    </row>
    <row r="41" spans="1:61" ht="9.75" customHeight="1">
      <c r="A41" s="141"/>
      <c r="B41" s="142"/>
      <c r="C41" s="143"/>
      <c r="D41" s="199"/>
      <c r="E41" s="200"/>
      <c r="F41" s="200"/>
      <c r="G41" s="200"/>
      <c r="H41" s="200"/>
      <c r="I41" s="200"/>
      <c r="J41" s="144" t="s">
        <v>37</v>
      </c>
      <c r="K41" s="159"/>
      <c r="L41" s="82" t="s">
        <v>184</v>
      </c>
      <c r="M41" s="82"/>
      <c r="N41" s="82"/>
      <c r="O41" s="82"/>
      <c r="P41" s="82"/>
      <c r="Q41" s="82"/>
      <c r="R41" s="82"/>
      <c r="S41" s="160" t="s">
        <v>37</v>
      </c>
      <c r="T41" s="159"/>
      <c r="U41" s="82" t="s">
        <v>185</v>
      </c>
      <c r="V41" s="82"/>
      <c r="W41" s="82"/>
      <c r="X41" s="82"/>
      <c r="Y41" s="82"/>
      <c r="Z41" s="82"/>
      <c r="AA41" s="82"/>
      <c r="AB41" s="82"/>
      <c r="AC41" s="82"/>
      <c r="AD41" s="160" t="s">
        <v>37</v>
      </c>
      <c r="AE41" s="159"/>
      <c r="AF41" s="82" t="s">
        <v>186</v>
      </c>
      <c r="AG41" s="82"/>
      <c r="AH41" s="82"/>
      <c r="AI41" s="82"/>
      <c r="AJ41" s="82"/>
      <c r="AK41" s="82"/>
      <c r="AL41" s="82"/>
      <c r="AM41" s="138"/>
      <c r="BF41" s="1" t="b">
        <f>IF($K45="○",TRUE,IF($K45="",FALSE,"INPUT_ERROR"))</f>
        <v>0</v>
      </c>
      <c r="BH41" s="1">
        <v>19</v>
      </c>
      <c r="BI41" s="1" t="str">
        <f t="shared" si="0"/>
        <v>ITEM19=FALSE</v>
      </c>
    </row>
    <row r="42" spans="1:61" ht="9.75" customHeight="1">
      <c r="A42" s="141"/>
      <c r="B42" s="142"/>
      <c r="C42" s="143"/>
      <c r="D42" s="199"/>
      <c r="E42" s="200"/>
      <c r="F42" s="200"/>
      <c r="G42" s="200"/>
      <c r="H42" s="200"/>
      <c r="I42" s="200"/>
      <c r="J42" s="144"/>
      <c r="K42" s="159"/>
      <c r="L42" s="82"/>
      <c r="M42" s="82"/>
      <c r="N42" s="82"/>
      <c r="O42" s="82"/>
      <c r="P42" s="82"/>
      <c r="Q42" s="82"/>
      <c r="R42" s="82"/>
      <c r="S42" s="160"/>
      <c r="T42" s="159"/>
      <c r="U42" s="82"/>
      <c r="V42" s="82"/>
      <c r="W42" s="82"/>
      <c r="X42" s="82"/>
      <c r="Y42" s="82"/>
      <c r="Z42" s="82"/>
      <c r="AA42" s="82"/>
      <c r="AB42" s="82"/>
      <c r="AC42" s="82"/>
      <c r="AD42" s="160"/>
      <c r="AE42" s="159"/>
      <c r="AF42" s="82"/>
      <c r="AG42" s="82"/>
      <c r="AH42" s="82"/>
      <c r="AI42" s="82"/>
      <c r="AJ42" s="82"/>
      <c r="AK42" s="82"/>
      <c r="AL42" s="82"/>
      <c r="AM42" s="138"/>
      <c r="BF42" s="1" t="b">
        <f>IF($W45="○",TRUE,IF($W45="",FALSE,"INPUT_ERROR"))</f>
        <v>0</v>
      </c>
      <c r="BH42" s="1">
        <v>20</v>
      </c>
      <c r="BI42" s="1" t="str">
        <f t="shared" si="0"/>
        <v>ITEM20=FALSE</v>
      </c>
    </row>
    <row r="43" spans="1:61" ht="9.75" customHeight="1">
      <c r="A43" s="141"/>
      <c r="B43" s="142"/>
      <c r="C43" s="143"/>
      <c r="D43" s="199"/>
      <c r="E43" s="200"/>
      <c r="F43" s="200"/>
      <c r="G43" s="200"/>
      <c r="H43" s="200"/>
      <c r="I43" s="200"/>
      <c r="J43" s="144" t="s">
        <v>37</v>
      </c>
      <c r="K43" s="159"/>
      <c r="L43" s="82" t="s">
        <v>187</v>
      </c>
      <c r="M43" s="82"/>
      <c r="N43" s="82"/>
      <c r="O43" s="82"/>
      <c r="P43" s="82"/>
      <c r="Q43" s="82"/>
      <c r="R43" s="82"/>
      <c r="S43" s="160" t="s">
        <v>37</v>
      </c>
      <c r="T43" s="159"/>
      <c r="U43" s="82" t="s">
        <v>188</v>
      </c>
      <c r="V43" s="82"/>
      <c r="W43" s="82"/>
      <c r="X43" s="82"/>
      <c r="Y43" s="82"/>
      <c r="Z43" s="82"/>
      <c r="AA43" s="82"/>
      <c r="AB43" s="82"/>
      <c r="AC43" s="82"/>
      <c r="AD43" s="160" t="s">
        <v>37</v>
      </c>
      <c r="AE43" s="159"/>
      <c r="AF43" s="82" t="s">
        <v>189</v>
      </c>
      <c r="AG43" s="82"/>
      <c r="AH43" s="82"/>
      <c r="AI43" s="82"/>
      <c r="AJ43" s="82"/>
      <c r="AK43" s="82"/>
      <c r="AL43" s="82"/>
      <c r="AM43" s="138"/>
      <c r="BF43" s="1" t="b">
        <f>IF($K47="○",TRUE,IF($K47="",FALSE,"INPUT_ERROR"))</f>
        <v>0</v>
      </c>
      <c r="BH43" s="1">
        <v>21</v>
      </c>
      <c r="BI43" s="1" t="str">
        <f t="shared" si="0"/>
        <v>ITEM21=FALSE</v>
      </c>
    </row>
    <row r="44" spans="1:61" ht="9.75" customHeight="1">
      <c r="A44" s="141"/>
      <c r="B44" s="142"/>
      <c r="C44" s="143"/>
      <c r="D44" s="199"/>
      <c r="E44" s="200"/>
      <c r="F44" s="200"/>
      <c r="G44" s="200"/>
      <c r="H44" s="200"/>
      <c r="I44" s="200"/>
      <c r="J44" s="144"/>
      <c r="K44" s="159"/>
      <c r="L44" s="82"/>
      <c r="M44" s="82"/>
      <c r="N44" s="82"/>
      <c r="O44" s="82"/>
      <c r="P44" s="82"/>
      <c r="Q44" s="82"/>
      <c r="R44" s="82"/>
      <c r="S44" s="160"/>
      <c r="T44" s="159"/>
      <c r="U44" s="82"/>
      <c r="V44" s="82"/>
      <c r="W44" s="82"/>
      <c r="X44" s="82"/>
      <c r="Y44" s="82"/>
      <c r="Z44" s="82"/>
      <c r="AA44" s="82"/>
      <c r="AB44" s="82"/>
      <c r="AC44" s="82"/>
      <c r="AD44" s="160"/>
      <c r="AE44" s="159"/>
      <c r="AF44" s="82"/>
      <c r="AG44" s="82"/>
      <c r="AH44" s="82"/>
      <c r="AI44" s="82"/>
      <c r="AJ44" s="82"/>
      <c r="AK44" s="82"/>
      <c r="AL44" s="82"/>
      <c r="AM44" s="138"/>
      <c r="BF44" s="1" t="b">
        <f>IF($T47="○",TRUE,IF($T47="",FALSE,"INPUT_ERROR"))</f>
        <v>0</v>
      </c>
      <c r="BH44" s="1">
        <v>22</v>
      </c>
      <c r="BI44" s="1" t="str">
        <f t="shared" si="0"/>
        <v>ITEM22=FALSE</v>
      </c>
    </row>
    <row r="45" spans="1:61" ht="9.75" customHeight="1">
      <c r="A45" s="141"/>
      <c r="B45" s="142"/>
      <c r="C45" s="143"/>
      <c r="D45" s="199"/>
      <c r="E45" s="200"/>
      <c r="F45" s="200"/>
      <c r="G45" s="200"/>
      <c r="H45" s="200"/>
      <c r="I45" s="200"/>
      <c r="J45" s="144" t="s">
        <v>37</v>
      </c>
      <c r="K45" s="159"/>
      <c r="L45" s="82" t="s">
        <v>190</v>
      </c>
      <c r="M45" s="82"/>
      <c r="N45" s="82"/>
      <c r="O45" s="82"/>
      <c r="P45" s="82"/>
      <c r="Q45" s="82"/>
      <c r="R45" s="82"/>
      <c r="S45" s="82"/>
      <c r="T45" s="82"/>
      <c r="U45" s="82"/>
      <c r="V45" s="160" t="s">
        <v>37</v>
      </c>
      <c r="W45" s="159"/>
      <c r="X45" s="82" t="s">
        <v>191</v>
      </c>
      <c r="Y45" s="82"/>
      <c r="Z45" s="82"/>
      <c r="AA45" s="82"/>
      <c r="AB45" s="82"/>
      <c r="AC45" s="82"/>
      <c r="AD45" s="82"/>
      <c r="AE45" s="82"/>
      <c r="AF45" s="82"/>
      <c r="AG45" s="82"/>
      <c r="AH45" s="82"/>
      <c r="AI45" s="82"/>
      <c r="AJ45" s="82"/>
      <c r="AK45" s="82"/>
      <c r="AL45" s="82"/>
      <c r="AM45" s="138"/>
      <c r="BF45" s="1" t="b">
        <f>IF($AE47="○",TRUE,IF($AE47="",FALSE,"INPUT_ERROR"))</f>
        <v>0</v>
      </c>
      <c r="BH45" s="1">
        <v>23</v>
      </c>
      <c r="BI45" s="1" t="str">
        <f t="shared" si="0"/>
        <v>ITEM23=FALSE</v>
      </c>
    </row>
    <row r="46" spans="1:61" ht="9.75" customHeight="1">
      <c r="A46" s="141"/>
      <c r="B46" s="142"/>
      <c r="C46" s="143"/>
      <c r="D46" s="199"/>
      <c r="E46" s="200"/>
      <c r="F46" s="200"/>
      <c r="G46" s="200"/>
      <c r="H46" s="200"/>
      <c r="I46" s="200"/>
      <c r="J46" s="144"/>
      <c r="K46" s="159"/>
      <c r="L46" s="82"/>
      <c r="M46" s="82"/>
      <c r="N46" s="82"/>
      <c r="O46" s="82"/>
      <c r="P46" s="82"/>
      <c r="Q46" s="82"/>
      <c r="R46" s="82"/>
      <c r="S46" s="82"/>
      <c r="T46" s="82"/>
      <c r="U46" s="82"/>
      <c r="V46" s="160"/>
      <c r="W46" s="159"/>
      <c r="X46" s="82"/>
      <c r="Y46" s="82"/>
      <c r="Z46" s="82"/>
      <c r="AA46" s="82"/>
      <c r="AB46" s="82"/>
      <c r="AC46" s="82"/>
      <c r="AD46" s="82"/>
      <c r="AE46" s="82"/>
      <c r="AF46" s="82"/>
      <c r="AG46" s="82"/>
      <c r="AH46" s="82"/>
      <c r="AI46" s="82"/>
      <c r="AJ46" s="82"/>
      <c r="AK46" s="82"/>
      <c r="AL46" s="82"/>
      <c r="AM46" s="138"/>
      <c r="BF46" s="1" t="b">
        <f>IF($K49="○",TRUE,IF($K49="",FALSE,"INPUT_ERROR"))</f>
        <v>0</v>
      </c>
      <c r="BH46" s="1">
        <v>24</v>
      </c>
      <c r="BI46" s="1" t="str">
        <f t="shared" si="0"/>
        <v>ITEM24=FALSE</v>
      </c>
    </row>
    <row r="47" spans="1:61" ht="9.75" customHeight="1">
      <c r="A47" s="141"/>
      <c r="B47" s="142"/>
      <c r="C47" s="143"/>
      <c r="D47" s="199"/>
      <c r="E47" s="200"/>
      <c r="F47" s="200"/>
      <c r="G47" s="200"/>
      <c r="H47" s="200"/>
      <c r="I47" s="200"/>
      <c r="J47" s="144" t="s">
        <v>37</v>
      </c>
      <c r="K47" s="159"/>
      <c r="L47" s="82" t="s">
        <v>192</v>
      </c>
      <c r="M47" s="82"/>
      <c r="N47" s="82"/>
      <c r="O47" s="82"/>
      <c r="P47" s="82"/>
      <c r="Q47" s="82"/>
      <c r="R47" s="82"/>
      <c r="S47" s="160" t="s">
        <v>37</v>
      </c>
      <c r="T47" s="159"/>
      <c r="U47" s="82" t="s">
        <v>193</v>
      </c>
      <c r="V47" s="82"/>
      <c r="W47" s="82"/>
      <c r="X47" s="82"/>
      <c r="Y47" s="82"/>
      <c r="Z47" s="82"/>
      <c r="AA47" s="82"/>
      <c r="AB47" s="82"/>
      <c r="AC47" s="82"/>
      <c r="AD47" s="160" t="s">
        <v>37</v>
      </c>
      <c r="AE47" s="159"/>
      <c r="AF47" s="82" t="s">
        <v>194</v>
      </c>
      <c r="AG47" s="82"/>
      <c r="AH47" s="82"/>
      <c r="AI47" s="82"/>
      <c r="AJ47" s="82"/>
      <c r="AK47" s="82"/>
      <c r="AL47" s="82"/>
      <c r="AM47" s="138"/>
      <c r="BF47" s="1" t="b">
        <f>IF($K51="○",TRUE,IF($K51="",FALSE,"INPUT_ERROR"))</f>
        <v>1</v>
      </c>
      <c r="BH47" s="1">
        <v>25</v>
      </c>
      <c r="BI47" s="1" t="str">
        <f t="shared" si="0"/>
        <v>ITEM25=TRUE</v>
      </c>
    </row>
    <row r="48" spans="1:61" ht="9.75" customHeight="1">
      <c r="A48" s="141"/>
      <c r="B48" s="142"/>
      <c r="C48" s="143"/>
      <c r="D48" s="199"/>
      <c r="E48" s="200"/>
      <c r="F48" s="200"/>
      <c r="G48" s="200"/>
      <c r="H48" s="200"/>
      <c r="I48" s="200"/>
      <c r="J48" s="144"/>
      <c r="K48" s="159"/>
      <c r="L48" s="82"/>
      <c r="M48" s="82"/>
      <c r="N48" s="82"/>
      <c r="O48" s="82"/>
      <c r="P48" s="82"/>
      <c r="Q48" s="82"/>
      <c r="R48" s="82"/>
      <c r="S48" s="160"/>
      <c r="T48" s="159"/>
      <c r="U48" s="82"/>
      <c r="V48" s="82"/>
      <c r="W48" s="82"/>
      <c r="X48" s="82"/>
      <c r="Y48" s="82"/>
      <c r="Z48" s="82"/>
      <c r="AA48" s="82"/>
      <c r="AB48" s="82"/>
      <c r="AC48" s="82"/>
      <c r="AD48" s="160"/>
      <c r="AE48" s="159"/>
      <c r="AF48" s="82"/>
      <c r="AG48" s="82"/>
      <c r="AH48" s="82"/>
      <c r="AI48" s="82"/>
      <c r="AJ48" s="82"/>
      <c r="AK48" s="82"/>
      <c r="AL48" s="82"/>
      <c r="AM48" s="138"/>
      <c r="BH48" s="1">
        <v>26</v>
      </c>
      <c r="BI48" s="1" t="str">
        <f>"ITEM"&amp;BH48&amp; BG48 &amp;"="&amp;  IF(TRIM($P51)="","",$P51)</f>
        <v>ITEM26=その他戸籍の附票関係情報（戸籍の表示に係る情報は含まない）</v>
      </c>
    </row>
    <row r="49" spans="1:61" ht="9.75" customHeight="1">
      <c r="A49" s="141"/>
      <c r="B49" s="142"/>
      <c r="C49" s="143"/>
      <c r="D49" s="199"/>
      <c r="E49" s="200"/>
      <c r="F49" s="200"/>
      <c r="G49" s="200"/>
      <c r="H49" s="200"/>
      <c r="I49" s="200"/>
      <c r="J49" s="144" t="s">
        <v>37</v>
      </c>
      <c r="K49" s="159"/>
      <c r="L49" s="82" t="s">
        <v>195</v>
      </c>
      <c r="M49" s="82"/>
      <c r="N49" s="82"/>
      <c r="O49" s="82"/>
      <c r="P49" s="82"/>
      <c r="Q49" s="82"/>
      <c r="R49" s="82"/>
      <c r="S49" s="82"/>
      <c r="T49" s="82"/>
      <c r="U49" s="82"/>
      <c r="V49" s="82"/>
      <c r="W49" s="82"/>
      <c r="X49" s="82"/>
      <c r="Y49" s="82"/>
      <c r="Z49" s="82"/>
      <c r="AA49" s="82"/>
      <c r="AB49" s="82"/>
      <c r="AC49" s="82"/>
      <c r="AD49" s="82"/>
      <c r="AE49" s="82"/>
      <c r="AF49" s="82"/>
      <c r="AG49" s="82"/>
      <c r="AH49" s="82"/>
      <c r="AI49" s="82"/>
      <c r="AJ49" s="82"/>
      <c r="AK49" s="82"/>
      <c r="AL49" s="82"/>
      <c r="AM49" s="138"/>
      <c r="BH49" s="1" t="s">
        <v>28</v>
      </c>
    </row>
    <row r="50" spans="1:61" ht="9.75" customHeight="1">
      <c r="A50" s="141"/>
      <c r="B50" s="142"/>
      <c r="C50" s="143"/>
      <c r="D50" s="199"/>
      <c r="E50" s="200"/>
      <c r="F50" s="200"/>
      <c r="G50" s="200"/>
      <c r="H50" s="200"/>
      <c r="I50" s="200"/>
      <c r="J50" s="144"/>
      <c r="K50" s="159"/>
      <c r="L50" s="82"/>
      <c r="M50" s="82"/>
      <c r="N50" s="82"/>
      <c r="O50" s="82"/>
      <c r="P50" s="82"/>
      <c r="Q50" s="82"/>
      <c r="R50" s="82"/>
      <c r="S50" s="82"/>
      <c r="T50" s="82"/>
      <c r="U50" s="82"/>
      <c r="V50" s="82"/>
      <c r="W50" s="82"/>
      <c r="X50" s="82"/>
      <c r="Y50" s="82"/>
      <c r="Z50" s="82"/>
      <c r="AA50" s="82"/>
      <c r="AB50" s="82"/>
      <c r="AC50" s="82"/>
      <c r="AD50" s="82"/>
      <c r="AE50" s="82"/>
      <c r="AF50" s="82"/>
      <c r="AG50" s="82"/>
      <c r="AH50" s="82"/>
      <c r="AI50" s="82"/>
      <c r="AJ50" s="82"/>
      <c r="AK50" s="82"/>
      <c r="AL50" s="82"/>
      <c r="AM50" s="138"/>
      <c r="BH50" s="1" t="s">
        <v>28</v>
      </c>
    </row>
    <row r="51" spans="1:61" ht="10.050000000000001" customHeight="1">
      <c r="A51" s="141"/>
      <c r="B51" s="142"/>
      <c r="C51" s="143"/>
      <c r="D51" s="199"/>
      <c r="E51" s="200"/>
      <c r="F51" s="200"/>
      <c r="G51" s="200"/>
      <c r="H51" s="200"/>
      <c r="I51" s="200"/>
      <c r="J51" s="144" t="s">
        <v>37</v>
      </c>
      <c r="K51" s="159" t="s">
        <v>712</v>
      </c>
      <c r="L51" s="82" t="s">
        <v>196</v>
      </c>
      <c r="M51" s="82"/>
      <c r="N51" s="82"/>
      <c r="O51" s="211" t="s">
        <v>197</v>
      </c>
      <c r="P51" s="151" t="s">
        <v>762</v>
      </c>
      <c r="Q51" s="151"/>
      <c r="R51" s="151"/>
      <c r="S51" s="151"/>
      <c r="T51" s="151"/>
      <c r="U51" s="151"/>
      <c r="V51" s="151"/>
      <c r="W51" s="151"/>
      <c r="X51" s="151"/>
      <c r="Y51" s="151"/>
      <c r="Z51" s="151"/>
      <c r="AA51" s="151"/>
      <c r="AB51" s="151"/>
      <c r="AC51" s="151"/>
      <c r="AD51" s="151"/>
      <c r="AE51" s="151"/>
      <c r="AF51" s="151"/>
      <c r="AG51" s="151"/>
      <c r="AH51" s="151"/>
      <c r="AI51" s="151"/>
      <c r="AJ51" s="151"/>
      <c r="AK51" s="151"/>
      <c r="AL51" s="82" t="s">
        <v>198</v>
      </c>
      <c r="AM51" s="138"/>
      <c r="BH51" s="1" t="s">
        <v>28</v>
      </c>
    </row>
    <row r="52" spans="1:61" ht="9.75" customHeight="1">
      <c r="A52" s="141"/>
      <c r="B52" s="142"/>
      <c r="C52" s="143"/>
      <c r="D52" s="201"/>
      <c r="E52" s="202"/>
      <c r="F52" s="202"/>
      <c r="G52" s="202"/>
      <c r="H52" s="202"/>
      <c r="I52" s="202"/>
      <c r="J52" s="161"/>
      <c r="K52" s="162"/>
      <c r="L52" s="98"/>
      <c r="M52" s="98"/>
      <c r="N52" s="98"/>
      <c r="O52" s="212"/>
      <c r="P52" s="128"/>
      <c r="Q52" s="128"/>
      <c r="R52" s="128"/>
      <c r="S52" s="128"/>
      <c r="T52" s="128"/>
      <c r="U52" s="128"/>
      <c r="V52" s="128"/>
      <c r="W52" s="128"/>
      <c r="X52" s="128"/>
      <c r="Y52" s="128"/>
      <c r="Z52" s="128"/>
      <c r="AA52" s="128"/>
      <c r="AB52" s="128"/>
      <c r="AC52" s="128"/>
      <c r="AD52" s="128"/>
      <c r="AE52" s="128"/>
      <c r="AF52" s="128"/>
      <c r="AG52" s="128"/>
      <c r="AH52" s="128"/>
      <c r="AI52" s="128"/>
      <c r="AJ52" s="128"/>
      <c r="AK52" s="128"/>
      <c r="AL52" s="98"/>
      <c r="AM52" s="156"/>
      <c r="BH52" s="1" t="s">
        <v>28</v>
      </c>
    </row>
    <row r="53" spans="1:61" ht="71.400000000000006" customHeight="1">
      <c r="A53" s="141"/>
      <c r="B53" s="142"/>
      <c r="C53" s="143"/>
      <c r="D53" s="120" t="s">
        <v>199</v>
      </c>
      <c r="E53" s="121"/>
      <c r="F53" s="121"/>
      <c r="G53" s="121"/>
      <c r="H53" s="121"/>
      <c r="I53" s="122"/>
      <c r="J53" s="150" t="s">
        <v>1281</v>
      </c>
      <c r="K53" s="151"/>
      <c r="L53" s="151"/>
      <c r="M53" s="151"/>
      <c r="N53" s="151"/>
      <c r="O53" s="151"/>
      <c r="P53" s="151"/>
      <c r="Q53" s="151"/>
      <c r="R53" s="151"/>
      <c r="S53" s="151"/>
      <c r="T53" s="151"/>
      <c r="U53" s="151"/>
      <c r="V53" s="151"/>
      <c r="W53" s="151"/>
      <c r="X53" s="151"/>
      <c r="Y53" s="151"/>
      <c r="Z53" s="151"/>
      <c r="AA53" s="151"/>
      <c r="AB53" s="151"/>
      <c r="AC53" s="151"/>
      <c r="AD53" s="151"/>
      <c r="AE53" s="151"/>
      <c r="AF53" s="151"/>
      <c r="AG53" s="151"/>
      <c r="AH53" s="151"/>
      <c r="AI53" s="151"/>
      <c r="AJ53" s="151"/>
      <c r="AK53" s="151"/>
      <c r="AL53" s="151"/>
      <c r="AM53" s="152"/>
      <c r="BH53" s="1">
        <v>27</v>
      </c>
      <c r="BI53" s="1" t="str">
        <f>"ITEM"&amp;BH53&amp; BG53 &amp;"="&amp; IF(TRIM($J53)="","",$J53)</f>
        <v>ITEM27=・５情報、その他戸籍の附票関係情報（戸籍の表示に係る情報は含まない。）
　法令に基づき戸籍の附票に記録された住民に関する記録を正確に行う上で、戸籍の附票の記載等に係る附票本人確認情報（５情報、住民票コード及びこれらの変更情報）を記録する必要がある。なお、別添２に記載のとおり、記録項目には戸籍の表示に係る情報（本籍及び筆頭者の氏名）は含まない。
・個人番号
　国外転出者に係る事務処理に関し、番号法で認められた場合に限り、大阪府の他の執行機関からの求めに応じ、当該個人の住民票コードを用いて、都道府県知事保存本人確認情報ファイルから個人番号を抽出し、附票大阪府サーバに連携する場合がある。提供後、個人番号は、都道府県知事保存附票本人確認情報ファイルに保有することはない。</v>
      </c>
    </row>
    <row r="54" spans="1:61" ht="9.75" customHeight="1">
      <c r="A54" s="141"/>
      <c r="B54" s="142"/>
      <c r="C54" s="143"/>
      <c r="D54" s="141"/>
      <c r="E54" s="142"/>
      <c r="F54" s="142"/>
      <c r="G54" s="142"/>
      <c r="H54" s="142"/>
      <c r="I54" s="143"/>
      <c r="J54" s="150"/>
      <c r="K54" s="151"/>
      <c r="L54" s="151"/>
      <c r="M54" s="151"/>
      <c r="N54" s="151"/>
      <c r="O54" s="151"/>
      <c r="P54" s="151"/>
      <c r="Q54" s="151"/>
      <c r="R54" s="151"/>
      <c r="S54" s="151"/>
      <c r="T54" s="151"/>
      <c r="U54" s="151"/>
      <c r="V54" s="151"/>
      <c r="W54" s="151"/>
      <c r="X54" s="151"/>
      <c r="Y54" s="151"/>
      <c r="Z54" s="151"/>
      <c r="AA54" s="151"/>
      <c r="AB54" s="151"/>
      <c r="AC54" s="151"/>
      <c r="AD54" s="151"/>
      <c r="AE54" s="151"/>
      <c r="AF54" s="151"/>
      <c r="AG54" s="151"/>
      <c r="AH54" s="151"/>
      <c r="AI54" s="151"/>
      <c r="AJ54" s="151"/>
      <c r="AK54" s="151"/>
      <c r="AL54" s="151"/>
      <c r="AM54" s="152"/>
      <c r="BH54" s="1" t="s">
        <v>28</v>
      </c>
    </row>
    <row r="55" spans="1:61" ht="9.75" customHeight="1">
      <c r="A55" s="141"/>
      <c r="B55" s="142"/>
      <c r="C55" s="143"/>
      <c r="D55" s="141"/>
      <c r="E55" s="142"/>
      <c r="F55" s="142"/>
      <c r="G55" s="142"/>
      <c r="H55" s="142"/>
      <c r="I55" s="143"/>
      <c r="J55" s="150"/>
      <c r="K55" s="151"/>
      <c r="L55" s="151"/>
      <c r="M55" s="151"/>
      <c r="N55" s="151"/>
      <c r="O55" s="151"/>
      <c r="P55" s="151"/>
      <c r="Q55" s="151"/>
      <c r="R55" s="151"/>
      <c r="S55" s="151"/>
      <c r="T55" s="151"/>
      <c r="U55" s="151"/>
      <c r="V55" s="151"/>
      <c r="W55" s="151"/>
      <c r="X55" s="151"/>
      <c r="Y55" s="151"/>
      <c r="Z55" s="151"/>
      <c r="AA55" s="151"/>
      <c r="AB55" s="151"/>
      <c r="AC55" s="151"/>
      <c r="AD55" s="151"/>
      <c r="AE55" s="151"/>
      <c r="AF55" s="151"/>
      <c r="AG55" s="151"/>
      <c r="AH55" s="151"/>
      <c r="AI55" s="151"/>
      <c r="AJ55" s="151"/>
      <c r="AK55" s="151"/>
      <c r="AL55" s="151"/>
      <c r="AM55" s="152"/>
      <c r="BH55" s="1" t="s">
        <v>28</v>
      </c>
    </row>
    <row r="56" spans="1:61" ht="9.75" customHeight="1">
      <c r="A56" s="141"/>
      <c r="B56" s="142"/>
      <c r="C56" s="143"/>
      <c r="D56" s="141"/>
      <c r="E56" s="142"/>
      <c r="F56" s="142"/>
      <c r="G56" s="142"/>
      <c r="H56" s="142"/>
      <c r="I56" s="143"/>
      <c r="J56" s="150"/>
      <c r="K56" s="151"/>
      <c r="L56" s="151"/>
      <c r="M56" s="151"/>
      <c r="N56" s="151"/>
      <c r="O56" s="151"/>
      <c r="P56" s="151"/>
      <c r="Q56" s="151"/>
      <c r="R56" s="151"/>
      <c r="S56" s="151"/>
      <c r="T56" s="151"/>
      <c r="U56" s="151"/>
      <c r="V56" s="151"/>
      <c r="W56" s="151"/>
      <c r="X56" s="151"/>
      <c r="Y56" s="151"/>
      <c r="Z56" s="151"/>
      <c r="AA56" s="151"/>
      <c r="AB56" s="151"/>
      <c r="AC56" s="151"/>
      <c r="AD56" s="151"/>
      <c r="AE56" s="151"/>
      <c r="AF56" s="151"/>
      <c r="AG56" s="151"/>
      <c r="AH56" s="151"/>
      <c r="AI56" s="151"/>
      <c r="AJ56" s="151"/>
      <c r="AK56" s="151"/>
      <c r="AL56" s="151"/>
      <c r="AM56" s="152"/>
      <c r="BH56" s="1" t="s">
        <v>28</v>
      </c>
    </row>
    <row r="57" spans="1:61" ht="9.75" customHeight="1">
      <c r="A57" s="141"/>
      <c r="B57" s="142"/>
      <c r="C57" s="143"/>
      <c r="D57" s="141"/>
      <c r="E57" s="142"/>
      <c r="F57" s="142"/>
      <c r="G57" s="142"/>
      <c r="H57" s="142"/>
      <c r="I57" s="143"/>
      <c r="J57" s="150"/>
      <c r="K57" s="151"/>
      <c r="L57" s="151"/>
      <c r="M57" s="151"/>
      <c r="N57" s="151"/>
      <c r="O57" s="151"/>
      <c r="P57" s="151"/>
      <c r="Q57" s="151"/>
      <c r="R57" s="151"/>
      <c r="S57" s="151"/>
      <c r="T57" s="151"/>
      <c r="U57" s="151"/>
      <c r="V57" s="151"/>
      <c r="W57" s="151"/>
      <c r="X57" s="151"/>
      <c r="Y57" s="151"/>
      <c r="Z57" s="151"/>
      <c r="AA57" s="151"/>
      <c r="AB57" s="151"/>
      <c r="AC57" s="151"/>
      <c r="AD57" s="151"/>
      <c r="AE57" s="151"/>
      <c r="AF57" s="151"/>
      <c r="AG57" s="151"/>
      <c r="AH57" s="151"/>
      <c r="AI57" s="151"/>
      <c r="AJ57" s="151"/>
      <c r="AK57" s="151"/>
      <c r="AL57" s="151"/>
      <c r="AM57" s="152"/>
      <c r="BH57" s="1" t="s">
        <v>28</v>
      </c>
    </row>
    <row r="58" spans="1:61" ht="9.75" customHeight="1">
      <c r="A58" s="141"/>
      <c r="B58" s="142"/>
      <c r="C58" s="143"/>
      <c r="D58" s="123"/>
      <c r="E58" s="124"/>
      <c r="F58" s="124"/>
      <c r="G58" s="124"/>
      <c r="H58" s="124"/>
      <c r="I58" s="125"/>
      <c r="J58" s="137"/>
      <c r="K58" s="128"/>
      <c r="L58" s="128"/>
      <c r="M58" s="128"/>
      <c r="N58" s="128"/>
      <c r="O58" s="128"/>
      <c r="P58" s="128"/>
      <c r="Q58" s="128"/>
      <c r="R58" s="128"/>
      <c r="S58" s="128"/>
      <c r="T58" s="128"/>
      <c r="U58" s="128"/>
      <c r="V58" s="128"/>
      <c r="W58" s="128"/>
      <c r="X58" s="128"/>
      <c r="Y58" s="128"/>
      <c r="Z58" s="128"/>
      <c r="AA58" s="128"/>
      <c r="AB58" s="128"/>
      <c r="AC58" s="128"/>
      <c r="AD58" s="128"/>
      <c r="AE58" s="128"/>
      <c r="AF58" s="128"/>
      <c r="AG58" s="128"/>
      <c r="AH58" s="128"/>
      <c r="AI58" s="128"/>
      <c r="AJ58" s="128"/>
      <c r="AK58" s="128"/>
      <c r="AL58" s="128"/>
      <c r="AM58" s="129"/>
      <c r="BH58" s="1" t="s">
        <v>28</v>
      </c>
    </row>
    <row r="59" spans="1:61" ht="9.75" customHeight="1">
      <c r="A59" s="141"/>
      <c r="B59" s="142"/>
      <c r="C59" s="143"/>
      <c r="D59" s="197" t="s">
        <v>200</v>
      </c>
      <c r="E59" s="198"/>
      <c r="F59" s="198"/>
      <c r="G59" s="198"/>
      <c r="H59" s="198"/>
      <c r="I59" s="203"/>
      <c r="J59" s="158" t="s">
        <v>201</v>
      </c>
      <c r="K59" s="154"/>
      <c r="L59" s="154"/>
      <c r="M59" s="154"/>
      <c r="N59" s="154"/>
      <c r="O59" s="154"/>
      <c r="P59" s="154"/>
      <c r="Q59" s="154"/>
      <c r="R59" s="154"/>
      <c r="S59" s="154"/>
      <c r="T59" s="154"/>
      <c r="U59" s="154"/>
      <c r="V59" s="154"/>
      <c r="W59" s="154"/>
      <c r="X59" s="154"/>
      <c r="Y59" s="154"/>
      <c r="Z59" s="154"/>
      <c r="AA59" s="154"/>
      <c r="AB59" s="154"/>
      <c r="AC59" s="154"/>
      <c r="AD59" s="154"/>
      <c r="AE59" s="154"/>
      <c r="AF59" s="154"/>
      <c r="AG59" s="154"/>
      <c r="AH59" s="154"/>
      <c r="AI59" s="154"/>
      <c r="AJ59" s="154"/>
      <c r="AK59" s="154"/>
      <c r="AL59" s="154"/>
      <c r="AM59" s="155"/>
      <c r="BH59" s="1" t="s">
        <v>28</v>
      </c>
    </row>
    <row r="60" spans="1:61" ht="9.75" customHeight="1">
      <c r="A60" s="123"/>
      <c r="B60" s="124"/>
      <c r="C60" s="125"/>
      <c r="D60" s="201"/>
      <c r="E60" s="202"/>
      <c r="F60" s="202"/>
      <c r="G60" s="202"/>
      <c r="H60" s="202"/>
      <c r="I60" s="204"/>
      <c r="J60" s="157"/>
      <c r="K60" s="98"/>
      <c r="L60" s="98"/>
      <c r="M60" s="98"/>
      <c r="N60" s="98"/>
      <c r="O60" s="98"/>
      <c r="P60" s="98"/>
      <c r="Q60" s="98"/>
      <c r="R60" s="98"/>
      <c r="S60" s="98"/>
      <c r="T60" s="98"/>
      <c r="U60" s="98"/>
      <c r="V60" s="98"/>
      <c r="W60" s="98"/>
      <c r="X60" s="98"/>
      <c r="Y60" s="98"/>
      <c r="Z60" s="98"/>
      <c r="AA60" s="98"/>
      <c r="AB60" s="98"/>
      <c r="AC60" s="98"/>
      <c r="AD60" s="98"/>
      <c r="AE60" s="98"/>
      <c r="AF60" s="98"/>
      <c r="AG60" s="98"/>
      <c r="AH60" s="98"/>
      <c r="AI60" s="98"/>
      <c r="AJ60" s="98"/>
      <c r="AK60" s="98"/>
      <c r="AL60" s="98"/>
      <c r="AM60" s="156"/>
      <c r="BH60" s="1" t="s">
        <v>28</v>
      </c>
    </row>
    <row r="61" spans="1:61" ht="10.050000000000001" customHeight="1">
      <c r="A61" s="120" t="s">
        <v>202</v>
      </c>
      <c r="B61" s="121"/>
      <c r="C61" s="121"/>
      <c r="D61" s="121"/>
      <c r="E61" s="121"/>
      <c r="F61" s="121"/>
      <c r="G61" s="121"/>
      <c r="H61" s="121"/>
      <c r="I61" s="122"/>
      <c r="J61" s="240">
        <v>45439</v>
      </c>
      <c r="K61" s="126"/>
      <c r="L61" s="126"/>
      <c r="M61" s="126"/>
      <c r="N61" s="126"/>
      <c r="O61" s="126"/>
      <c r="P61" s="126"/>
      <c r="Q61" s="126"/>
      <c r="R61" s="126"/>
      <c r="S61" s="126"/>
      <c r="T61" s="126"/>
      <c r="U61" s="126"/>
      <c r="V61" s="126"/>
      <c r="W61" s="126"/>
      <c r="X61" s="126"/>
      <c r="Y61" s="126"/>
      <c r="Z61" s="126"/>
      <c r="AA61" s="126"/>
      <c r="AB61" s="126"/>
      <c r="AC61" s="126"/>
      <c r="AD61" s="126"/>
      <c r="AE61" s="126"/>
      <c r="AF61" s="126"/>
      <c r="AG61" s="126"/>
      <c r="AH61" s="126"/>
      <c r="AI61" s="126"/>
      <c r="AJ61" s="126"/>
      <c r="AK61" s="126"/>
      <c r="AL61" s="126"/>
      <c r="AM61" s="127"/>
      <c r="BH61" s="1">
        <v>28</v>
      </c>
      <c r="BI61" s="1" t="str">
        <f>"ITEM"&amp;BH61&amp; BG61 &amp;"="&amp; IF(TRIM($J61)="","",$J61)</f>
        <v>ITEM28=45439</v>
      </c>
    </row>
    <row r="62" spans="1:61" ht="9.75" customHeight="1">
      <c r="A62" s="123"/>
      <c r="B62" s="124"/>
      <c r="C62" s="124"/>
      <c r="D62" s="124"/>
      <c r="E62" s="124"/>
      <c r="F62" s="124"/>
      <c r="G62" s="124"/>
      <c r="H62" s="124"/>
      <c r="I62" s="125"/>
      <c r="J62" s="137"/>
      <c r="K62" s="128"/>
      <c r="L62" s="128"/>
      <c r="M62" s="128"/>
      <c r="N62" s="128"/>
      <c r="O62" s="128"/>
      <c r="P62" s="128"/>
      <c r="Q62" s="128"/>
      <c r="R62" s="128"/>
      <c r="S62" s="128"/>
      <c r="T62" s="128"/>
      <c r="U62" s="128"/>
      <c r="V62" s="128"/>
      <c r="W62" s="128"/>
      <c r="X62" s="128"/>
      <c r="Y62" s="128"/>
      <c r="Z62" s="128"/>
      <c r="AA62" s="128"/>
      <c r="AB62" s="128"/>
      <c r="AC62" s="128"/>
      <c r="AD62" s="128"/>
      <c r="AE62" s="128"/>
      <c r="AF62" s="128"/>
      <c r="AG62" s="128"/>
      <c r="AH62" s="128"/>
      <c r="AI62" s="128"/>
      <c r="AJ62" s="128"/>
      <c r="AK62" s="128"/>
      <c r="AL62" s="128"/>
      <c r="AM62" s="129"/>
      <c r="BH62" s="1" t="s">
        <v>28</v>
      </c>
    </row>
    <row r="63" spans="1:61" ht="10.050000000000001" customHeight="1">
      <c r="A63" s="120" t="s">
        <v>203</v>
      </c>
      <c r="B63" s="121"/>
      <c r="C63" s="121"/>
      <c r="D63" s="121"/>
      <c r="E63" s="121"/>
      <c r="F63" s="121"/>
      <c r="G63" s="121"/>
      <c r="H63" s="121"/>
      <c r="I63" s="122"/>
      <c r="J63" s="136" t="s">
        <v>714</v>
      </c>
      <c r="K63" s="126"/>
      <c r="L63" s="126"/>
      <c r="M63" s="126"/>
      <c r="N63" s="126"/>
      <c r="O63" s="126"/>
      <c r="P63" s="126"/>
      <c r="Q63" s="126"/>
      <c r="R63" s="126"/>
      <c r="S63" s="126"/>
      <c r="T63" s="126"/>
      <c r="U63" s="126"/>
      <c r="V63" s="126"/>
      <c r="W63" s="126"/>
      <c r="X63" s="126"/>
      <c r="Y63" s="126"/>
      <c r="Z63" s="126"/>
      <c r="AA63" s="126"/>
      <c r="AB63" s="126"/>
      <c r="AC63" s="126"/>
      <c r="AD63" s="126"/>
      <c r="AE63" s="126"/>
      <c r="AF63" s="126"/>
      <c r="AG63" s="126"/>
      <c r="AH63" s="126"/>
      <c r="AI63" s="126"/>
      <c r="AJ63" s="126"/>
      <c r="AK63" s="126"/>
      <c r="AL63" s="126"/>
      <c r="AM63" s="127"/>
      <c r="BH63" s="1">
        <v>29</v>
      </c>
      <c r="BI63" s="1" t="str">
        <f>"ITEM"&amp;BH63&amp; BG63 &amp;"="&amp; IF(TRIM($J63)="","",$J63)</f>
        <v>ITEM29=総務部市町村局行政課行政グループ</v>
      </c>
    </row>
    <row r="64" spans="1:61" ht="9.75" customHeight="1">
      <c r="A64" s="123"/>
      <c r="B64" s="124"/>
      <c r="C64" s="124"/>
      <c r="D64" s="124"/>
      <c r="E64" s="124"/>
      <c r="F64" s="124"/>
      <c r="G64" s="124"/>
      <c r="H64" s="124"/>
      <c r="I64" s="125"/>
      <c r="J64" s="137"/>
      <c r="K64" s="128"/>
      <c r="L64" s="128"/>
      <c r="M64" s="128"/>
      <c r="N64" s="128"/>
      <c r="O64" s="128"/>
      <c r="P64" s="128"/>
      <c r="Q64" s="128"/>
      <c r="R64" s="128"/>
      <c r="S64" s="128"/>
      <c r="T64" s="128"/>
      <c r="U64" s="128"/>
      <c r="V64" s="128"/>
      <c r="W64" s="128"/>
      <c r="X64" s="128"/>
      <c r="Y64" s="128"/>
      <c r="Z64" s="128"/>
      <c r="AA64" s="128"/>
      <c r="AB64" s="128"/>
      <c r="AC64" s="128"/>
      <c r="AD64" s="128"/>
      <c r="AE64" s="128"/>
      <c r="AF64" s="128"/>
      <c r="AG64" s="128"/>
      <c r="AH64" s="128"/>
      <c r="AI64" s="128"/>
      <c r="AJ64" s="128"/>
      <c r="AK64" s="128"/>
      <c r="AL64" s="128"/>
      <c r="AM64" s="129"/>
      <c r="BH64" s="1" t="s">
        <v>28</v>
      </c>
    </row>
    <row r="65" spans="1:61" ht="9.75" customHeight="1">
      <c r="A65" s="130" t="s">
        <v>204</v>
      </c>
      <c r="B65" s="131"/>
      <c r="C65" s="131"/>
      <c r="D65" s="131"/>
      <c r="E65" s="131"/>
      <c r="F65" s="131"/>
      <c r="G65" s="131"/>
      <c r="H65" s="131"/>
      <c r="I65" s="131"/>
      <c r="J65" s="131"/>
      <c r="K65" s="131"/>
      <c r="L65" s="131"/>
      <c r="M65" s="131"/>
      <c r="N65" s="131"/>
      <c r="O65" s="131"/>
      <c r="P65" s="131"/>
      <c r="Q65" s="131"/>
      <c r="R65" s="131"/>
      <c r="S65" s="131"/>
      <c r="T65" s="131"/>
      <c r="U65" s="131"/>
      <c r="V65" s="131"/>
      <c r="W65" s="131"/>
      <c r="X65" s="131"/>
      <c r="Y65" s="131"/>
      <c r="Z65" s="131"/>
      <c r="AA65" s="131"/>
      <c r="AB65" s="131"/>
      <c r="AC65" s="131"/>
      <c r="AD65" s="131"/>
      <c r="AE65" s="131"/>
      <c r="AF65" s="131"/>
      <c r="AG65" s="131"/>
      <c r="AH65" s="131"/>
      <c r="AI65" s="131"/>
      <c r="AJ65" s="131"/>
      <c r="AK65" s="131"/>
      <c r="AL65" s="131"/>
      <c r="AM65" s="132"/>
      <c r="BH65" s="1" t="s">
        <v>28</v>
      </c>
    </row>
    <row r="66" spans="1:61" ht="9.75" customHeight="1">
      <c r="A66" s="133"/>
      <c r="B66" s="134"/>
      <c r="C66" s="134"/>
      <c r="D66" s="134"/>
      <c r="E66" s="134"/>
      <c r="F66" s="134"/>
      <c r="G66" s="134"/>
      <c r="H66" s="134"/>
      <c r="I66" s="134"/>
      <c r="J66" s="134"/>
      <c r="K66" s="134"/>
      <c r="L66" s="134"/>
      <c r="M66" s="134"/>
      <c r="N66" s="134"/>
      <c r="O66" s="134"/>
      <c r="P66" s="134"/>
      <c r="Q66" s="134"/>
      <c r="R66" s="134"/>
      <c r="S66" s="134"/>
      <c r="T66" s="134"/>
      <c r="U66" s="134"/>
      <c r="V66" s="134"/>
      <c r="W66" s="134"/>
      <c r="X66" s="134"/>
      <c r="Y66" s="134"/>
      <c r="Z66" s="134"/>
      <c r="AA66" s="134"/>
      <c r="AB66" s="134"/>
      <c r="AC66" s="134"/>
      <c r="AD66" s="134"/>
      <c r="AE66" s="134"/>
      <c r="AF66" s="134"/>
      <c r="AG66" s="134"/>
      <c r="AH66" s="134"/>
      <c r="AI66" s="134"/>
      <c r="AJ66" s="134"/>
      <c r="AK66" s="134"/>
      <c r="AL66" s="134"/>
      <c r="AM66" s="135"/>
      <c r="BH66" s="1" t="s">
        <v>28</v>
      </c>
    </row>
    <row r="67" spans="1:61" ht="9.75" customHeight="1">
      <c r="A67" s="197" t="s">
        <v>205</v>
      </c>
      <c r="B67" s="198"/>
      <c r="C67" s="198"/>
      <c r="D67" s="198"/>
      <c r="E67" s="198"/>
      <c r="F67" s="198"/>
      <c r="G67" s="198"/>
      <c r="H67" s="198"/>
      <c r="I67" s="203"/>
      <c r="J67" s="216" t="s">
        <v>37</v>
      </c>
      <c r="K67" s="217"/>
      <c r="L67" s="154" t="s">
        <v>206</v>
      </c>
      <c r="M67" s="154"/>
      <c r="N67" s="154"/>
      <c r="O67" s="154"/>
      <c r="P67" s="154"/>
      <c r="Q67" s="154"/>
      <c r="R67" s="154"/>
      <c r="S67" s="154"/>
      <c r="T67" s="154"/>
      <c r="U67" s="154"/>
      <c r="V67" s="154"/>
      <c r="W67" s="154"/>
      <c r="X67" s="154"/>
      <c r="Y67" s="154"/>
      <c r="Z67" s="154"/>
      <c r="AA67" s="154"/>
      <c r="AB67" s="154"/>
      <c r="AC67" s="154"/>
      <c r="AD67" s="154"/>
      <c r="AE67" s="154"/>
      <c r="AF67" s="154"/>
      <c r="AG67" s="154"/>
      <c r="AH67" s="154"/>
      <c r="AI67" s="154"/>
      <c r="AJ67" s="154"/>
      <c r="AK67" s="154"/>
      <c r="AL67" s="154"/>
      <c r="AM67" s="155"/>
      <c r="BF67" s="1" t="b">
        <f>IF($K67="○",TRUE,IF($K67="",FALSE,"INPUT_ERROR"))</f>
        <v>0</v>
      </c>
      <c r="BH67" s="1">
        <v>30</v>
      </c>
      <c r="BI67" s="1" t="str">
        <f>"ITEM"&amp; BH67&amp; BG67 &amp; "=" &amp; $BF67</f>
        <v>ITEM30=FALSE</v>
      </c>
    </row>
    <row r="68" spans="1:61" ht="9.75" customHeight="1">
      <c r="A68" s="199"/>
      <c r="B68" s="200"/>
      <c r="C68" s="200"/>
      <c r="D68" s="200"/>
      <c r="E68" s="200"/>
      <c r="F68" s="200"/>
      <c r="G68" s="200"/>
      <c r="H68" s="200"/>
      <c r="I68" s="215"/>
      <c r="J68" s="144"/>
      <c r="K68" s="159"/>
      <c r="L68" s="82"/>
      <c r="M68" s="82"/>
      <c r="N68" s="82"/>
      <c r="O68" s="82"/>
      <c r="P68" s="82"/>
      <c r="Q68" s="82"/>
      <c r="R68" s="82"/>
      <c r="S68" s="82"/>
      <c r="T68" s="82"/>
      <c r="U68" s="82"/>
      <c r="V68" s="82"/>
      <c r="W68" s="82"/>
      <c r="X68" s="82"/>
      <c r="Y68" s="82"/>
      <c r="Z68" s="82"/>
      <c r="AA68" s="82"/>
      <c r="AB68" s="82"/>
      <c r="AC68" s="82"/>
      <c r="AD68" s="82"/>
      <c r="AE68" s="82"/>
      <c r="AF68" s="82"/>
      <c r="AG68" s="82"/>
      <c r="AH68" s="82"/>
      <c r="AI68" s="82"/>
      <c r="AJ68" s="82"/>
      <c r="AK68" s="82"/>
      <c r="AL68" s="82"/>
      <c r="AM68" s="138"/>
      <c r="BH68" s="1" t="s">
        <v>28</v>
      </c>
    </row>
    <row r="69" spans="1:61" ht="9.75" customHeight="1">
      <c r="A69" s="199"/>
      <c r="B69" s="200"/>
      <c r="C69" s="200"/>
      <c r="D69" s="200"/>
      <c r="E69" s="200"/>
      <c r="F69" s="200"/>
      <c r="G69" s="200"/>
      <c r="H69" s="200"/>
      <c r="I69" s="215"/>
      <c r="J69" s="144" t="s">
        <v>37</v>
      </c>
      <c r="K69" s="159"/>
      <c r="L69" s="109" t="s">
        <v>207</v>
      </c>
      <c r="M69" s="109"/>
      <c r="N69" s="109"/>
      <c r="O69" s="109"/>
      <c r="P69" s="109"/>
      <c r="Q69" s="109"/>
      <c r="R69" s="109"/>
      <c r="S69" s="109"/>
      <c r="T69" s="109"/>
      <c r="U69" s="213" t="s">
        <v>60</v>
      </c>
      <c r="V69" s="147"/>
      <c r="W69" s="147"/>
      <c r="X69" s="147"/>
      <c r="Y69" s="147"/>
      <c r="Z69" s="147"/>
      <c r="AA69" s="147"/>
      <c r="AB69" s="147"/>
      <c r="AC69" s="147"/>
      <c r="AD69" s="147"/>
      <c r="AE69" s="147"/>
      <c r="AF69" s="147"/>
      <c r="AG69" s="147"/>
      <c r="AH69" s="147"/>
      <c r="AI69" s="147"/>
      <c r="AJ69" s="147"/>
      <c r="AK69" s="147"/>
      <c r="AL69" s="109" t="s">
        <v>61</v>
      </c>
      <c r="AM69" s="214"/>
      <c r="BF69" s="1" t="b">
        <f>IF($K69="○",TRUE,IF($K69="",FALSE,"INPUT_ERROR"))</f>
        <v>0</v>
      </c>
      <c r="BH69" s="1">
        <v>31</v>
      </c>
      <c r="BI69" s="1" t="str">
        <f>"ITEM"&amp; BH69&amp; BG69 &amp; "=" &amp; $BF69</f>
        <v>ITEM31=FALSE</v>
      </c>
    </row>
    <row r="70" spans="1:61" ht="9.75" customHeight="1">
      <c r="A70" s="199"/>
      <c r="B70" s="200"/>
      <c r="C70" s="200"/>
      <c r="D70" s="200"/>
      <c r="E70" s="200"/>
      <c r="F70" s="200"/>
      <c r="G70" s="200"/>
      <c r="H70" s="200"/>
      <c r="I70" s="215"/>
      <c r="J70" s="144"/>
      <c r="K70" s="159"/>
      <c r="L70" s="109"/>
      <c r="M70" s="109"/>
      <c r="N70" s="109"/>
      <c r="O70" s="109"/>
      <c r="P70" s="109"/>
      <c r="Q70" s="109"/>
      <c r="R70" s="109"/>
      <c r="S70" s="109"/>
      <c r="T70" s="109"/>
      <c r="U70" s="213"/>
      <c r="V70" s="147"/>
      <c r="W70" s="147"/>
      <c r="X70" s="147"/>
      <c r="Y70" s="147"/>
      <c r="Z70" s="147"/>
      <c r="AA70" s="147"/>
      <c r="AB70" s="147"/>
      <c r="AC70" s="147"/>
      <c r="AD70" s="147"/>
      <c r="AE70" s="147"/>
      <c r="AF70" s="147"/>
      <c r="AG70" s="147"/>
      <c r="AH70" s="147"/>
      <c r="AI70" s="147"/>
      <c r="AJ70" s="147"/>
      <c r="AK70" s="147"/>
      <c r="AL70" s="109"/>
      <c r="AM70" s="214"/>
      <c r="BH70" s="1">
        <v>32</v>
      </c>
      <c r="BI70" s="1" t="str">
        <f>"ITEM"&amp;BH70&amp; BG70 &amp;"="&amp;  IF(TRIM($V69)="","",$V69)</f>
        <v>ITEM32=</v>
      </c>
    </row>
    <row r="71" spans="1:61" ht="9.75" customHeight="1">
      <c r="A71" s="199"/>
      <c r="B71" s="200"/>
      <c r="C71" s="200"/>
      <c r="D71" s="200"/>
      <c r="E71" s="200"/>
      <c r="F71" s="200"/>
      <c r="G71" s="200"/>
      <c r="H71" s="200"/>
      <c r="I71" s="215"/>
      <c r="J71" s="144" t="s">
        <v>37</v>
      </c>
      <c r="K71" s="159"/>
      <c r="L71" s="109" t="s">
        <v>208</v>
      </c>
      <c r="M71" s="109"/>
      <c r="N71" s="109"/>
      <c r="O71" s="109"/>
      <c r="P71" s="109"/>
      <c r="Q71" s="109"/>
      <c r="R71" s="109"/>
      <c r="S71" s="109"/>
      <c r="T71" s="109"/>
      <c r="U71" s="213" t="s">
        <v>197</v>
      </c>
      <c r="V71" s="147"/>
      <c r="W71" s="147"/>
      <c r="X71" s="147"/>
      <c r="Y71" s="147"/>
      <c r="Z71" s="147"/>
      <c r="AA71" s="147"/>
      <c r="AB71" s="147"/>
      <c r="AC71" s="147"/>
      <c r="AD71" s="147"/>
      <c r="AE71" s="147"/>
      <c r="AF71" s="147"/>
      <c r="AG71" s="147"/>
      <c r="AH71" s="147"/>
      <c r="AI71" s="147"/>
      <c r="AJ71" s="147"/>
      <c r="AK71" s="147"/>
      <c r="AL71" s="109" t="s">
        <v>61</v>
      </c>
      <c r="AM71" s="214"/>
      <c r="BF71" s="1" t="b">
        <f>IF($K71="○",TRUE,IF($K71="",FALSE,"INPUT_ERROR"))</f>
        <v>0</v>
      </c>
      <c r="BH71" s="1">
        <v>33</v>
      </c>
      <c r="BI71" s="1" t="str">
        <f>"ITEM"&amp; BH71&amp; BG71 &amp; "=" &amp; $BF71</f>
        <v>ITEM33=FALSE</v>
      </c>
    </row>
    <row r="72" spans="1:61" ht="9.75" customHeight="1">
      <c r="A72" s="199"/>
      <c r="B72" s="200"/>
      <c r="C72" s="200"/>
      <c r="D72" s="200"/>
      <c r="E72" s="200"/>
      <c r="F72" s="200"/>
      <c r="G72" s="200"/>
      <c r="H72" s="200"/>
      <c r="I72" s="215"/>
      <c r="J72" s="144"/>
      <c r="K72" s="159"/>
      <c r="L72" s="109"/>
      <c r="M72" s="109"/>
      <c r="N72" s="109"/>
      <c r="O72" s="109"/>
      <c r="P72" s="109"/>
      <c r="Q72" s="109"/>
      <c r="R72" s="109"/>
      <c r="S72" s="109"/>
      <c r="T72" s="109"/>
      <c r="U72" s="213"/>
      <c r="V72" s="147"/>
      <c r="W72" s="147"/>
      <c r="X72" s="147"/>
      <c r="Y72" s="147"/>
      <c r="Z72" s="147"/>
      <c r="AA72" s="147"/>
      <c r="AB72" s="147"/>
      <c r="AC72" s="147"/>
      <c r="AD72" s="147"/>
      <c r="AE72" s="147"/>
      <c r="AF72" s="147"/>
      <c r="AG72" s="147"/>
      <c r="AH72" s="147"/>
      <c r="AI72" s="147"/>
      <c r="AJ72" s="147"/>
      <c r="AK72" s="147"/>
      <c r="AL72" s="109"/>
      <c r="AM72" s="214"/>
      <c r="BH72" s="1">
        <v>34</v>
      </c>
      <c r="BI72" s="1" t="str">
        <f>"ITEM"&amp;BH72&amp; BG72 &amp;"="&amp; IF(TRIM($V71)="","",$V71)</f>
        <v>ITEM34=</v>
      </c>
    </row>
    <row r="73" spans="1:61" ht="10.050000000000001" customHeight="1">
      <c r="A73" s="199"/>
      <c r="B73" s="200"/>
      <c r="C73" s="200"/>
      <c r="D73" s="200"/>
      <c r="E73" s="200"/>
      <c r="F73" s="200"/>
      <c r="G73" s="200"/>
      <c r="H73" s="200"/>
      <c r="I73" s="215"/>
      <c r="J73" s="144" t="s">
        <v>37</v>
      </c>
      <c r="K73" s="159" t="s">
        <v>712</v>
      </c>
      <c r="L73" s="109" t="s">
        <v>209</v>
      </c>
      <c r="M73" s="109"/>
      <c r="N73" s="109"/>
      <c r="O73" s="109"/>
      <c r="P73" s="109"/>
      <c r="Q73" s="109"/>
      <c r="R73" s="109"/>
      <c r="S73" s="109"/>
      <c r="T73" s="109"/>
      <c r="U73" s="109"/>
      <c r="V73" s="109"/>
      <c r="W73" s="213" t="s">
        <v>60</v>
      </c>
      <c r="X73" s="147" t="s">
        <v>715</v>
      </c>
      <c r="Y73" s="147"/>
      <c r="Z73" s="147"/>
      <c r="AA73" s="147"/>
      <c r="AB73" s="147"/>
      <c r="AC73" s="147"/>
      <c r="AD73" s="147"/>
      <c r="AE73" s="147"/>
      <c r="AF73" s="147"/>
      <c r="AG73" s="147"/>
      <c r="AH73" s="147"/>
      <c r="AI73" s="147"/>
      <c r="AJ73" s="147"/>
      <c r="AK73" s="147"/>
      <c r="AL73" s="109" t="s">
        <v>61</v>
      </c>
      <c r="AM73" s="214"/>
      <c r="BF73" s="1" t="b">
        <f>IF($K73="○",TRUE,IF($K73="",FALSE,"INPUT_ERROR"))</f>
        <v>1</v>
      </c>
      <c r="BH73" s="1">
        <v>35</v>
      </c>
      <c r="BI73" s="1" t="str">
        <f>"ITEM"&amp; BH73&amp; BG73 &amp; "=" &amp; $BF73</f>
        <v>ITEM35=TRUE</v>
      </c>
    </row>
    <row r="74" spans="1:61" ht="9.75" customHeight="1">
      <c r="A74" s="199"/>
      <c r="B74" s="200"/>
      <c r="C74" s="200"/>
      <c r="D74" s="200"/>
      <c r="E74" s="200"/>
      <c r="F74" s="200"/>
      <c r="G74" s="200"/>
      <c r="H74" s="200"/>
      <c r="I74" s="215"/>
      <c r="J74" s="144"/>
      <c r="K74" s="159"/>
      <c r="L74" s="109"/>
      <c r="M74" s="109"/>
      <c r="N74" s="109"/>
      <c r="O74" s="109"/>
      <c r="P74" s="109"/>
      <c r="Q74" s="109"/>
      <c r="R74" s="109"/>
      <c r="S74" s="109"/>
      <c r="T74" s="109"/>
      <c r="U74" s="109"/>
      <c r="V74" s="109"/>
      <c r="W74" s="213"/>
      <c r="X74" s="147"/>
      <c r="Y74" s="147"/>
      <c r="Z74" s="147"/>
      <c r="AA74" s="147"/>
      <c r="AB74" s="147"/>
      <c r="AC74" s="147"/>
      <c r="AD74" s="147"/>
      <c r="AE74" s="147"/>
      <c r="AF74" s="147"/>
      <c r="AG74" s="147"/>
      <c r="AH74" s="147"/>
      <c r="AI74" s="147"/>
      <c r="AJ74" s="147"/>
      <c r="AK74" s="147"/>
      <c r="AL74" s="109"/>
      <c r="AM74" s="214"/>
      <c r="BH74" s="1">
        <v>36</v>
      </c>
      <c r="BI74" s="1" t="str">
        <f>"ITEM"&amp;BH74&amp; BG74 &amp;"="&amp;  IF(TRIM($X73)="","",$X73)</f>
        <v>ITEM36=大阪府内市町村</v>
      </c>
    </row>
    <row r="75" spans="1:61" ht="9.75" customHeight="1">
      <c r="A75" s="199"/>
      <c r="B75" s="200"/>
      <c r="C75" s="200"/>
      <c r="D75" s="200"/>
      <c r="E75" s="200"/>
      <c r="F75" s="200"/>
      <c r="G75" s="200"/>
      <c r="H75" s="200"/>
      <c r="I75" s="215"/>
      <c r="J75" s="144" t="s">
        <v>37</v>
      </c>
      <c r="K75" s="159"/>
      <c r="L75" s="109" t="s">
        <v>210</v>
      </c>
      <c r="M75" s="109"/>
      <c r="N75" s="109"/>
      <c r="O75" s="109"/>
      <c r="P75" s="109"/>
      <c r="Q75" s="213" t="s">
        <v>60</v>
      </c>
      <c r="R75" s="147"/>
      <c r="S75" s="147"/>
      <c r="T75" s="147"/>
      <c r="U75" s="147"/>
      <c r="V75" s="147"/>
      <c r="W75" s="147"/>
      <c r="X75" s="147"/>
      <c r="Y75" s="147"/>
      <c r="Z75" s="147"/>
      <c r="AA75" s="147"/>
      <c r="AB75" s="147"/>
      <c r="AC75" s="147"/>
      <c r="AD75" s="147"/>
      <c r="AE75" s="147"/>
      <c r="AF75" s="147"/>
      <c r="AG75" s="147"/>
      <c r="AH75" s="147"/>
      <c r="AI75" s="147"/>
      <c r="AJ75" s="147"/>
      <c r="AK75" s="147"/>
      <c r="AL75" s="109" t="s">
        <v>61</v>
      </c>
      <c r="AM75" s="214"/>
      <c r="BF75" s="1" t="b">
        <f>IF($K75="○",TRUE,IF($K75="",FALSE,"INPUT_ERROR"))</f>
        <v>0</v>
      </c>
      <c r="BH75" s="1">
        <v>37</v>
      </c>
      <c r="BI75" s="1" t="str">
        <f>"ITEM"&amp; BH75&amp; BG75 &amp; "=" &amp; $BF75</f>
        <v>ITEM37=FALSE</v>
      </c>
    </row>
    <row r="76" spans="1:61" ht="9.75" customHeight="1">
      <c r="A76" s="199"/>
      <c r="B76" s="200"/>
      <c r="C76" s="200"/>
      <c r="D76" s="200"/>
      <c r="E76" s="200"/>
      <c r="F76" s="200"/>
      <c r="G76" s="200"/>
      <c r="H76" s="200"/>
      <c r="I76" s="215"/>
      <c r="J76" s="144"/>
      <c r="K76" s="159"/>
      <c r="L76" s="109"/>
      <c r="M76" s="109"/>
      <c r="N76" s="109"/>
      <c r="O76" s="109"/>
      <c r="P76" s="109"/>
      <c r="Q76" s="213"/>
      <c r="R76" s="147"/>
      <c r="S76" s="147"/>
      <c r="T76" s="147"/>
      <c r="U76" s="147"/>
      <c r="V76" s="147"/>
      <c r="W76" s="147"/>
      <c r="X76" s="147"/>
      <c r="Y76" s="147"/>
      <c r="Z76" s="147"/>
      <c r="AA76" s="147"/>
      <c r="AB76" s="147"/>
      <c r="AC76" s="147"/>
      <c r="AD76" s="147"/>
      <c r="AE76" s="147"/>
      <c r="AF76" s="147"/>
      <c r="AG76" s="147"/>
      <c r="AH76" s="147"/>
      <c r="AI76" s="147"/>
      <c r="AJ76" s="147"/>
      <c r="AK76" s="147"/>
      <c r="AL76" s="109"/>
      <c r="AM76" s="214"/>
      <c r="BH76" s="1">
        <v>38</v>
      </c>
      <c r="BI76" s="1" t="str">
        <f>"ITEM"&amp;BH76&amp; BG76 &amp;"="&amp; IF(TRIM($R75)="","",$R75)</f>
        <v>ITEM38=</v>
      </c>
    </row>
    <row r="77" spans="1:61" ht="10.050000000000001" customHeight="1">
      <c r="A77" s="199"/>
      <c r="B77" s="200"/>
      <c r="C77" s="200"/>
      <c r="D77" s="200"/>
      <c r="E77" s="200"/>
      <c r="F77" s="200"/>
      <c r="G77" s="200"/>
      <c r="H77" s="200"/>
      <c r="I77" s="215"/>
      <c r="J77" s="144" t="s">
        <v>37</v>
      </c>
      <c r="K77" s="159" t="s">
        <v>712</v>
      </c>
      <c r="L77" s="109" t="s">
        <v>59</v>
      </c>
      <c r="M77" s="109"/>
      <c r="N77" s="109"/>
      <c r="O77" s="213" t="s">
        <v>60</v>
      </c>
      <c r="P77" s="147" t="s">
        <v>763</v>
      </c>
      <c r="Q77" s="147"/>
      <c r="R77" s="147"/>
      <c r="S77" s="147"/>
      <c r="T77" s="147"/>
      <c r="U77" s="147"/>
      <c r="V77" s="147"/>
      <c r="W77" s="147"/>
      <c r="X77" s="147"/>
      <c r="Y77" s="147"/>
      <c r="Z77" s="147"/>
      <c r="AA77" s="147"/>
      <c r="AB77" s="147"/>
      <c r="AC77" s="147"/>
      <c r="AD77" s="147"/>
      <c r="AE77" s="147"/>
      <c r="AF77" s="147"/>
      <c r="AG77" s="147"/>
      <c r="AH77" s="147"/>
      <c r="AI77" s="147"/>
      <c r="AJ77" s="147"/>
      <c r="AK77" s="147"/>
      <c r="AL77" s="109" t="s">
        <v>61</v>
      </c>
      <c r="AM77" s="214"/>
      <c r="BF77" s="1" t="b">
        <f>IF($K77="○",TRUE,IF($K77="",FALSE,"INPUT_ERROR"))</f>
        <v>1</v>
      </c>
      <c r="BH77" s="1">
        <v>39</v>
      </c>
      <c r="BI77" s="1" t="str">
        <f>"ITEM"&amp; BH77&amp; BG77 &amp; "=" &amp; $BF77</f>
        <v>ITEM39=TRUE</v>
      </c>
    </row>
    <row r="78" spans="1:61" ht="9.75" customHeight="1">
      <c r="A78" s="201"/>
      <c r="B78" s="202"/>
      <c r="C78" s="202"/>
      <c r="D78" s="202"/>
      <c r="E78" s="202"/>
      <c r="F78" s="202"/>
      <c r="G78" s="202"/>
      <c r="H78" s="202"/>
      <c r="I78" s="204"/>
      <c r="J78" s="161"/>
      <c r="K78" s="162"/>
      <c r="L78" s="218"/>
      <c r="M78" s="218"/>
      <c r="N78" s="218"/>
      <c r="O78" s="219"/>
      <c r="P78" s="118"/>
      <c r="Q78" s="118"/>
      <c r="R78" s="118"/>
      <c r="S78" s="118"/>
      <c r="T78" s="118"/>
      <c r="U78" s="118"/>
      <c r="V78" s="118"/>
      <c r="W78" s="118"/>
      <c r="X78" s="118"/>
      <c r="Y78" s="118"/>
      <c r="Z78" s="118"/>
      <c r="AA78" s="118"/>
      <c r="AB78" s="118"/>
      <c r="AC78" s="118"/>
      <c r="AD78" s="118"/>
      <c r="AE78" s="118"/>
      <c r="AF78" s="118"/>
      <c r="AG78" s="118"/>
      <c r="AH78" s="118"/>
      <c r="AI78" s="118"/>
      <c r="AJ78" s="118"/>
      <c r="AK78" s="118"/>
      <c r="AL78" s="218"/>
      <c r="AM78" s="220"/>
      <c r="BH78" s="1">
        <v>40</v>
      </c>
      <c r="BI78" s="1" t="str">
        <f>"ITEM"&amp;BH78&amp; BG78 &amp;"="&amp; IF(TRIM($P77)="","",$P77)</f>
        <v>ITEM40=大阪府サーバ（※入手には該当しないが、大阪府サーバから個人番号を抽出する場合がある）</v>
      </c>
    </row>
    <row r="79" spans="1:61" ht="9.75" customHeight="1">
      <c r="A79" s="197" t="s">
        <v>211</v>
      </c>
      <c r="B79" s="198"/>
      <c r="C79" s="198"/>
      <c r="D79" s="198"/>
      <c r="E79" s="198"/>
      <c r="F79" s="198"/>
      <c r="G79" s="198"/>
      <c r="H79" s="198"/>
      <c r="I79" s="198"/>
      <c r="J79" s="216" t="s">
        <v>37</v>
      </c>
      <c r="K79" s="217"/>
      <c r="L79" s="83" t="s">
        <v>212</v>
      </c>
      <c r="M79" s="83"/>
      <c r="N79" s="83"/>
      <c r="O79" s="83"/>
      <c r="P79" s="83"/>
      <c r="Q79" s="221" t="s">
        <v>37</v>
      </c>
      <c r="R79" s="217"/>
      <c r="S79" s="83" t="s">
        <v>213</v>
      </c>
      <c r="T79" s="83"/>
      <c r="U79" s="83"/>
      <c r="V79" s="83"/>
      <c r="W79" s="83"/>
      <c r="X79" s="83"/>
      <c r="Y79" s="83"/>
      <c r="Z79" s="83"/>
      <c r="AA79" s="83"/>
      <c r="AB79" s="83"/>
      <c r="AC79" s="83"/>
      <c r="AD79" s="83"/>
      <c r="AE79" s="83"/>
      <c r="AF79" s="221" t="s">
        <v>37</v>
      </c>
      <c r="AG79" s="217"/>
      <c r="AH79" s="154" t="s">
        <v>214</v>
      </c>
      <c r="AI79" s="154"/>
      <c r="AJ79" s="154"/>
      <c r="AK79" s="154"/>
      <c r="AL79" s="154"/>
      <c r="AM79" s="155"/>
      <c r="BF79" s="1" t="b">
        <f>IF($K79="○",TRUE,IF($K79="",FALSE,"INPUT_ERROR"))</f>
        <v>0</v>
      </c>
      <c r="BH79" s="1">
        <v>41</v>
      </c>
      <c r="BI79" s="1" t="str">
        <f t="shared" ref="BI79:BI86" si="1">"ITEM"&amp; BH79&amp; BG79 &amp; "=" &amp; $BF79</f>
        <v>ITEM41=FALSE</v>
      </c>
    </row>
    <row r="80" spans="1:61" ht="9.75" customHeight="1">
      <c r="A80" s="199"/>
      <c r="B80" s="200"/>
      <c r="C80" s="200"/>
      <c r="D80" s="200"/>
      <c r="E80" s="200"/>
      <c r="F80" s="200"/>
      <c r="G80" s="200"/>
      <c r="H80" s="200"/>
      <c r="I80" s="200"/>
      <c r="J80" s="144"/>
      <c r="K80" s="159"/>
      <c r="L80" s="109"/>
      <c r="M80" s="109"/>
      <c r="N80" s="109"/>
      <c r="O80" s="109"/>
      <c r="P80" s="109"/>
      <c r="Q80" s="160"/>
      <c r="R80" s="159"/>
      <c r="S80" s="109"/>
      <c r="T80" s="109"/>
      <c r="U80" s="109"/>
      <c r="V80" s="109"/>
      <c r="W80" s="109"/>
      <c r="X80" s="109"/>
      <c r="Y80" s="109"/>
      <c r="Z80" s="109"/>
      <c r="AA80" s="109"/>
      <c r="AB80" s="109"/>
      <c r="AC80" s="109"/>
      <c r="AD80" s="109"/>
      <c r="AE80" s="109"/>
      <c r="AF80" s="160"/>
      <c r="AG80" s="159"/>
      <c r="AH80" s="82"/>
      <c r="AI80" s="82"/>
      <c r="AJ80" s="82"/>
      <c r="AK80" s="82"/>
      <c r="AL80" s="82"/>
      <c r="AM80" s="138"/>
      <c r="BF80" s="1" t="b">
        <f>IF($R79="○",TRUE,IF($R79="",FALSE,"INPUT_ERROR"))</f>
        <v>0</v>
      </c>
      <c r="BH80" s="1">
        <v>42</v>
      </c>
      <c r="BI80" s="1" t="str">
        <f t="shared" si="1"/>
        <v>ITEM42=FALSE</v>
      </c>
    </row>
    <row r="81" spans="1:61" ht="10.050000000000001" customHeight="1">
      <c r="A81" s="199"/>
      <c r="B81" s="200"/>
      <c r="C81" s="200"/>
      <c r="D81" s="200"/>
      <c r="E81" s="200"/>
      <c r="F81" s="200"/>
      <c r="G81" s="200"/>
      <c r="H81" s="200"/>
      <c r="I81" s="200"/>
      <c r="J81" s="144" t="s">
        <v>37</v>
      </c>
      <c r="K81" s="159"/>
      <c r="L81" s="82" t="s">
        <v>215</v>
      </c>
      <c r="M81" s="82"/>
      <c r="N81" s="82"/>
      <c r="O81" s="82"/>
      <c r="P81" s="82"/>
      <c r="Q81" s="160" t="s">
        <v>37</v>
      </c>
      <c r="R81" s="159" t="s">
        <v>712</v>
      </c>
      <c r="S81" s="82" t="s">
        <v>216</v>
      </c>
      <c r="T81" s="82"/>
      <c r="U81" s="82"/>
      <c r="V81" s="82"/>
      <c r="W81" s="82"/>
      <c r="X81" s="160" t="s">
        <v>37</v>
      </c>
      <c r="Y81" s="159"/>
      <c r="Z81" s="82" t="s">
        <v>217</v>
      </c>
      <c r="AA81" s="82"/>
      <c r="AB81" s="82"/>
      <c r="AC81" s="82"/>
      <c r="AD81" s="82"/>
      <c r="AE81" s="82"/>
      <c r="AF81" s="82"/>
      <c r="AG81" s="82"/>
      <c r="AH81" s="82"/>
      <c r="AI81" s="82"/>
      <c r="AJ81" s="82"/>
      <c r="AK81" s="82"/>
      <c r="AL81" s="82"/>
      <c r="AM81" s="138"/>
      <c r="BF81" s="1" t="b">
        <f>IF($AG79="○",TRUE,IF($AG79="",FALSE,"INPUT_ERROR"))</f>
        <v>0</v>
      </c>
      <c r="BH81" s="1">
        <v>43</v>
      </c>
      <c r="BI81" s="1" t="str">
        <f t="shared" si="1"/>
        <v>ITEM43=FALSE</v>
      </c>
    </row>
    <row r="82" spans="1:61" ht="9.75" customHeight="1">
      <c r="A82" s="199"/>
      <c r="B82" s="200"/>
      <c r="C82" s="200"/>
      <c r="D82" s="200"/>
      <c r="E82" s="200"/>
      <c r="F82" s="200"/>
      <c r="G82" s="200"/>
      <c r="H82" s="200"/>
      <c r="I82" s="200"/>
      <c r="J82" s="144"/>
      <c r="K82" s="159"/>
      <c r="L82" s="82"/>
      <c r="M82" s="82"/>
      <c r="N82" s="82"/>
      <c r="O82" s="82"/>
      <c r="P82" s="82"/>
      <c r="Q82" s="160"/>
      <c r="R82" s="159"/>
      <c r="S82" s="82"/>
      <c r="T82" s="82"/>
      <c r="U82" s="82"/>
      <c r="V82" s="82"/>
      <c r="W82" s="82"/>
      <c r="X82" s="160"/>
      <c r="Y82" s="159"/>
      <c r="Z82" s="82"/>
      <c r="AA82" s="82"/>
      <c r="AB82" s="82"/>
      <c r="AC82" s="82"/>
      <c r="AD82" s="82"/>
      <c r="AE82" s="82"/>
      <c r="AF82" s="82"/>
      <c r="AG82" s="82"/>
      <c r="AH82" s="82"/>
      <c r="AI82" s="82"/>
      <c r="AJ82" s="82"/>
      <c r="AK82" s="82"/>
      <c r="AL82" s="82"/>
      <c r="AM82" s="138"/>
      <c r="BF82" s="1" t="b">
        <f>IF($K81="○",TRUE,IF($K81="",FALSE,"INPUT_ERROR"))</f>
        <v>0</v>
      </c>
      <c r="BH82" s="1">
        <v>44</v>
      </c>
      <c r="BI82" s="1" t="str">
        <f t="shared" si="1"/>
        <v>ITEM44=FALSE</v>
      </c>
    </row>
    <row r="83" spans="1:61" ht="9.75" customHeight="1">
      <c r="A83" s="199"/>
      <c r="B83" s="200"/>
      <c r="C83" s="200"/>
      <c r="D83" s="200"/>
      <c r="E83" s="200"/>
      <c r="F83" s="200"/>
      <c r="G83" s="200"/>
      <c r="H83" s="200"/>
      <c r="I83" s="200"/>
      <c r="J83" s="144" t="s">
        <v>37</v>
      </c>
      <c r="K83" s="159"/>
      <c r="L83" s="82" t="s">
        <v>218</v>
      </c>
      <c r="M83" s="82"/>
      <c r="N83" s="82"/>
      <c r="O83" s="82"/>
      <c r="P83" s="82"/>
      <c r="Q83" s="82"/>
      <c r="R83" s="82"/>
      <c r="S83" s="82"/>
      <c r="T83" s="82"/>
      <c r="U83" s="82"/>
      <c r="V83" s="82"/>
      <c r="W83" s="82"/>
      <c r="X83" s="82"/>
      <c r="Y83" s="82"/>
      <c r="Z83" s="82"/>
      <c r="AA83" s="82"/>
      <c r="AB83" s="82"/>
      <c r="AC83" s="82"/>
      <c r="AD83" s="82"/>
      <c r="AE83" s="82"/>
      <c r="AF83" s="82"/>
      <c r="AG83" s="82"/>
      <c r="AH83" s="82"/>
      <c r="AI83" s="82"/>
      <c r="AJ83" s="82"/>
      <c r="AK83" s="82"/>
      <c r="AL83" s="82"/>
      <c r="AM83" s="138"/>
      <c r="BF83" s="1" t="b">
        <f>IF($R81="○",TRUE,IF($R81="",FALSE,"INPUT_ERROR"))</f>
        <v>1</v>
      </c>
      <c r="BH83" s="1">
        <v>45</v>
      </c>
      <c r="BI83" s="1" t="str">
        <f t="shared" si="1"/>
        <v>ITEM45=TRUE</v>
      </c>
    </row>
    <row r="84" spans="1:61" ht="9.75" customHeight="1">
      <c r="A84" s="199"/>
      <c r="B84" s="200"/>
      <c r="C84" s="200"/>
      <c r="D84" s="200"/>
      <c r="E84" s="200"/>
      <c r="F84" s="200"/>
      <c r="G84" s="200"/>
      <c r="H84" s="200"/>
      <c r="I84" s="200"/>
      <c r="J84" s="144"/>
      <c r="K84" s="159"/>
      <c r="L84" s="82"/>
      <c r="M84" s="82"/>
      <c r="N84" s="82"/>
      <c r="O84" s="82"/>
      <c r="P84" s="82"/>
      <c r="Q84" s="82"/>
      <c r="R84" s="82"/>
      <c r="S84" s="82"/>
      <c r="T84" s="82"/>
      <c r="U84" s="82"/>
      <c r="V84" s="82"/>
      <c r="W84" s="82"/>
      <c r="X84" s="82"/>
      <c r="Y84" s="82"/>
      <c r="Z84" s="82"/>
      <c r="AA84" s="82"/>
      <c r="AB84" s="82"/>
      <c r="AC84" s="82"/>
      <c r="AD84" s="82"/>
      <c r="AE84" s="82"/>
      <c r="AF84" s="82"/>
      <c r="AG84" s="82"/>
      <c r="AH84" s="82"/>
      <c r="AI84" s="82"/>
      <c r="AJ84" s="82"/>
      <c r="AK84" s="82"/>
      <c r="AL84" s="82"/>
      <c r="AM84" s="138"/>
      <c r="BF84" s="1" t="b">
        <f>IF($Y81="○",TRUE,IF($Y81="",FALSE,"INPUT_ERROR"))</f>
        <v>0</v>
      </c>
      <c r="BH84" s="1">
        <v>46</v>
      </c>
      <c r="BI84" s="1" t="str">
        <f t="shared" si="1"/>
        <v>ITEM46=FALSE</v>
      </c>
    </row>
    <row r="85" spans="1:61" ht="9.75" customHeight="1">
      <c r="A85" s="199"/>
      <c r="B85" s="200"/>
      <c r="C85" s="200"/>
      <c r="D85" s="200"/>
      <c r="E85" s="200"/>
      <c r="F85" s="200"/>
      <c r="G85" s="200"/>
      <c r="H85" s="200"/>
      <c r="I85" s="200"/>
      <c r="J85" s="144" t="s">
        <v>37</v>
      </c>
      <c r="K85" s="159"/>
      <c r="L85" s="82" t="s">
        <v>196</v>
      </c>
      <c r="M85" s="82"/>
      <c r="N85" s="82"/>
      <c r="O85" s="160" t="s">
        <v>197</v>
      </c>
      <c r="P85" s="222"/>
      <c r="Q85" s="222"/>
      <c r="R85" s="222"/>
      <c r="S85" s="222"/>
      <c r="T85" s="222"/>
      <c r="U85" s="222"/>
      <c r="V85" s="222"/>
      <c r="W85" s="222"/>
      <c r="X85" s="222"/>
      <c r="Y85" s="222"/>
      <c r="Z85" s="222"/>
      <c r="AA85" s="222"/>
      <c r="AB85" s="222"/>
      <c r="AC85" s="222"/>
      <c r="AD85" s="222"/>
      <c r="AE85" s="222"/>
      <c r="AF85" s="222"/>
      <c r="AG85" s="222"/>
      <c r="AH85" s="222"/>
      <c r="AI85" s="222"/>
      <c r="AJ85" s="222"/>
      <c r="AK85" s="222"/>
      <c r="AL85" s="82" t="s">
        <v>198</v>
      </c>
      <c r="AM85" s="138"/>
      <c r="BF85" s="1" t="b">
        <f>IF($K83="○",TRUE,IF($K83="",FALSE,"INPUT_ERROR"))</f>
        <v>0</v>
      </c>
      <c r="BH85" s="1">
        <v>47</v>
      </c>
      <c r="BI85" s="1" t="str">
        <f t="shared" si="1"/>
        <v>ITEM47=FALSE</v>
      </c>
    </row>
    <row r="86" spans="1:61" ht="9.75" customHeight="1">
      <c r="A86" s="201"/>
      <c r="B86" s="202"/>
      <c r="C86" s="202"/>
      <c r="D86" s="202"/>
      <c r="E86" s="202"/>
      <c r="F86" s="202"/>
      <c r="G86" s="202"/>
      <c r="H86" s="202"/>
      <c r="I86" s="202"/>
      <c r="J86" s="161"/>
      <c r="K86" s="162"/>
      <c r="L86" s="98"/>
      <c r="M86" s="98"/>
      <c r="N86" s="98"/>
      <c r="O86" s="163"/>
      <c r="P86" s="223"/>
      <c r="Q86" s="223"/>
      <c r="R86" s="223"/>
      <c r="S86" s="223"/>
      <c r="T86" s="223"/>
      <c r="U86" s="223"/>
      <c r="V86" s="223"/>
      <c r="W86" s="223"/>
      <c r="X86" s="223"/>
      <c r="Y86" s="223"/>
      <c r="Z86" s="223"/>
      <c r="AA86" s="223"/>
      <c r="AB86" s="223"/>
      <c r="AC86" s="223"/>
      <c r="AD86" s="223"/>
      <c r="AE86" s="223"/>
      <c r="AF86" s="223"/>
      <c r="AG86" s="223"/>
      <c r="AH86" s="223"/>
      <c r="AI86" s="223"/>
      <c r="AJ86" s="223"/>
      <c r="AK86" s="223"/>
      <c r="AL86" s="98"/>
      <c r="AM86" s="156"/>
      <c r="BF86" s="1" t="b">
        <f>IF($K85="○",TRUE,IF($K85="",FALSE,"INPUT_ERROR"))</f>
        <v>0</v>
      </c>
      <c r="BH86" s="1">
        <v>48</v>
      </c>
      <c r="BI86" s="1" t="str">
        <f t="shared" si="1"/>
        <v>ITEM48=FALSE</v>
      </c>
    </row>
    <row r="87" spans="1:61" ht="28.05" customHeight="1">
      <c r="A87" s="197" t="s">
        <v>219</v>
      </c>
      <c r="B87" s="198"/>
      <c r="C87" s="198"/>
      <c r="D87" s="198"/>
      <c r="E87" s="198"/>
      <c r="F87" s="198"/>
      <c r="G87" s="198"/>
      <c r="H87" s="198"/>
      <c r="I87" s="203"/>
      <c r="J87" s="146" t="s">
        <v>764</v>
      </c>
      <c r="K87" s="147"/>
      <c r="L87" s="147"/>
      <c r="M87" s="147"/>
      <c r="N87" s="147"/>
      <c r="O87" s="147"/>
      <c r="P87" s="147"/>
      <c r="Q87" s="147"/>
      <c r="R87" s="147"/>
      <c r="S87" s="147"/>
      <c r="T87" s="147"/>
      <c r="U87" s="147"/>
      <c r="V87" s="147"/>
      <c r="W87" s="147"/>
      <c r="X87" s="147"/>
      <c r="Y87" s="147"/>
      <c r="Z87" s="147"/>
      <c r="AA87" s="147"/>
      <c r="AB87" s="147"/>
      <c r="AC87" s="147"/>
      <c r="AD87" s="147"/>
      <c r="AE87" s="147"/>
      <c r="AF87" s="147"/>
      <c r="AG87" s="147"/>
      <c r="AH87" s="147"/>
      <c r="AI87" s="147"/>
      <c r="AJ87" s="147"/>
      <c r="AK87" s="147"/>
      <c r="AL87" s="147"/>
      <c r="AM87" s="148"/>
      <c r="BH87" s="1">
        <v>49</v>
      </c>
      <c r="BI87" s="1" t="str">
        <f>"ITEM"&amp;BH87&amp; BG87 &amp;"="&amp;  IF(TRIM($P85)="","",$P85)</f>
        <v>ITEM49=</v>
      </c>
    </row>
    <row r="88" spans="1:61" ht="9.75" customHeight="1">
      <c r="A88" s="199"/>
      <c r="B88" s="200"/>
      <c r="C88" s="200"/>
      <c r="D88" s="200"/>
      <c r="E88" s="200"/>
      <c r="F88" s="200"/>
      <c r="G88" s="200"/>
      <c r="H88" s="200"/>
      <c r="I88" s="215"/>
      <c r="J88" s="146"/>
      <c r="K88" s="147"/>
      <c r="L88" s="147"/>
      <c r="M88" s="147"/>
      <c r="N88" s="147"/>
      <c r="O88" s="147"/>
      <c r="P88" s="147"/>
      <c r="Q88" s="147"/>
      <c r="R88" s="147"/>
      <c r="S88" s="147"/>
      <c r="T88" s="147"/>
      <c r="U88" s="147"/>
      <c r="V88" s="147"/>
      <c r="W88" s="147"/>
      <c r="X88" s="147"/>
      <c r="Y88" s="147"/>
      <c r="Z88" s="147"/>
      <c r="AA88" s="147"/>
      <c r="AB88" s="147"/>
      <c r="AC88" s="147"/>
      <c r="AD88" s="147"/>
      <c r="AE88" s="147"/>
      <c r="AF88" s="147"/>
      <c r="AG88" s="147"/>
      <c r="AH88" s="147"/>
      <c r="AI88" s="147"/>
      <c r="AJ88" s="147"/>
      <c r="AK88" s="147"/>
      <c r="AL88" s="147"/>
      <c r="AM88" s="148"/>
      <c r="BH88" s="1">
        <v>50</v>
      </c>
      <c r="BI88" s="1" t="str">
        <f>"ITEM"&amp;BH88&amp; BG88 &amp;"="&amp; IF(TRIM($J87)="","",$J87)</f>
        <v>ITEM50=戸籍の附票において、附票本人確認情報の変更又は新規作成（出生等）が発生した都度入手する。
※番号法別表に掲げる事務につき、大阪府の他の執行機関等から国外転出者に係るものに関し求めがあった場合、個人番号をその都度抽出する場合がある。</v>
      </c>
    </row>
    <row r="89" spans="1:61" ht="9.75" customHeight="1">
      <c r="A89" s="201"/>
      <c r="B89" s="202"/>
      <c r="C89" s="202"/>
      <c r="D89" s="202"/>
      <c r="E89" s="202"/>
      <c r="F89" s="202"/>
      <c r="G89" s="202"/>
      <c r="H89" s="202"/>
      <c r="I89" s="204"/>
      <c r="J89" s="117"/>
      <c r="K89" s="118"/>
      <c r="L89" s="118"/>
      <c r="M89" s="118"/>
      <c r="N89" s="118"/>
      <c r="O89" s="118"/>
      <c r="P89" s="118"/>
      <c r="Q89" s="118"/>
      <c r="R89" s="118"/>
      <c r="S89" s="118"/>
      <c r="T89" s="118"/>
      <c r="U89" s="118"/>
      <c r="V89" s="118"/>
      <c r="W89" s="118"/>
      <c r="X89" s="118"/>
      <c r="Y89" s="118"/>
      <c r="Z89" s="118"/>
      <c r="AA89" s="118"/>
      <c r="AB89" s="118"/>
      <c r="AC89" s="118"/>
      <c r="AD89" s="118"/>
      <c r="AE89" s="118"/>
      <c r="AF89" s="118"/>
      <c r="AG89" s="118"/>
      <c r="AH89" s="118"/>
      <c r="AI89" s="118"/>
      <c r="AJ89" s="118"/>
      <c r="AK89" s="118"/>
      <c r="AL89" s="118"/>
      <c r="AM89" s="119"/>
      <c r="BH89" s="1" t="s">
        <v>28</v>
      </c>
    </row>
    <row r="90" spans="1:61" ht="138" customHeight="1">
      <c r="A90" s="197" t="s">
        <v>220</v>
      </c>
      <c r="B90" s="198"/>
      <c r="C90" s="198"/>
      <c r="D90" s="198"/>
      <c r="E90" s="198"/>
      <c r="F90" s="198"/>
      <c r="G90" s="198"/>
      <c r="H90" s="198"/>
      <c r="I90" s="203"/>
      <c r="J90" s="136" t="s">
        <v>765</v>
      </c>
      <c r="K90" s="126"/>
      <c r="L90" s="126"/>
      <c r="M90" s="126"/>
      <c r="N90" s="126"/>
      <c r="O90" s="126"/>
      <c r="P90" s="126"/>
      <c r="Q90" s="126"/>
      <c r="R90" s="126"/>
      <c r="S90" s="126"/>
      <c r="T90" s="126"/>
      <c r="U90" s="126"/>
      <c r="V90" s="126"/>
      <c r="W90" s="126"/>
      <c r="X90" s="126"/>
      <c r="Y90" s="126"/>
      <c r="Z90" s="126"/>
      <c r="AA90" s="126"/>
      <c r="AB90" s="126"/>
      <c r="AC90" s="126"/>
      <c r="AD90" s="126"/>
      <c r="AE90" s="126"/>
      <c r="AF90" s="126"/>
      <c r="AG90" s="126"/>
      <c r="AH90" s="126"/>
      <c r="AI90" s="126"/>
      <c r="AJ90" s="126"/>
      <c r="AK90" s="126"/>
      <c r="AL90" s="126"/>
      <c r="AM90" s="127"/>
      <c r="BH90" s="1">
        <v>51</v>
      </c>
      <c r="BI90" s="1" t="str">
        <f>"ITEM"&amp;BH90&amp; BG90 &amp;"="&amp; IF(TRIM($J90)="","",$J90)</f>
        <v>ITEM51=法令に基づき、住民の利便の増進と国及び地方公共団体の行政の合理化に資するため、国外転出者に係る本人確認を行う上で、市町村の戸籍の附票の記載事項に変更が生じた都度、当該市町村を通じて入手し、機構に通知する必要がある。
また、入手の手段として法令に基づき構築された専用回線である、住基ネット（※※）を用いることで、入手に係るリスクを軽減している。
※なお、住基法第３０条の４４の６第３項に基づき、都道府県知事保存附票本人確認情報（住民票コードに限る。）を利用し、第３０条の１５第１項又は第２項の規定による事務について個人番号を提供することができるとされている。
※※附票連携システムは、住基ネットを利用して構築されている。住基ネットは、保有情報・利用の制限、内部の不正利用の防止、外部からの侵入防止など、セキュリティ確保のための様々な措置が講じられており、平成１４年８月５日の稼働後、住基ネットへのハッキングや情報漏洩などの事件や障害は一度も発生していない。</v>
      </c>
    </row>
    <row r="91" spans="1:61" ht="9.75" customHeight="1">
      <c r="A91" s="199"/>
      <c r="B91" s="200"/>
      <c r="C91" s="200"/>
      <c r="D91" s="200"/>
      <c r="E91" s="200"/>
      <c r="F91" s="200"/>
      <c r="G91" s="200"/>
      <c r="H91" s="200"/>
      <c r="I91" s="215"/>
      <c r="J91" s="150"/>
      <c r="K91" s="151"/>
      <c r="L91" s="151"/>
      <c r="M91" s="151"/>
      <c r="N91" s="151"/>
      <c r="O91" s="151"/>
      <c r="P91" s="151"/>
      <c r="Q91" s="151"/>
      <c r="R91" s="151"/>
      <c r="S91" s="151"/>
      <c r="T91" s="151"/>
      <c r="U91" s="151"/>
      <c r="V91" s="151"/>
      <c r="W91" s="151"/>
      <c r="X91" s="151"/>
      <c r="Y91" s="151"/>
      <c r="Z91" s="151"/>
      <c r="AA91" s="151"/>
      <c r="AB91" s="151"/>
      <c r="AC91" s="151"/>
      <c r="AD91" s="151"/>
      <c r="AE91" s="151"/>
      <c r="AF91" s="151"/>
      <c r="AG91" s="151"/>
      <c r="AH91" s="151"/>
      <c r="AI91" s="151"/>
      <c r="AJ91" s="151"/>
      <c r="AK91" s="151"/>
      <c r="AL91" s="151"/>
      <c r="AM91" s="152"/>
      <c r="BH91" s="1" t="s">
        <v>28</v>
      </c>
    </row>
    <row r="92" spans="1:61" ht="9.75" customHeight="1">
      <c r="A92" s="201"/>
      <c r="B92" s="202"/>
      <c r="C92" s="202"/>
      <c r="D92" s="202"/>
      <c r="E92" s="202"/>
      <c r="F92" s="202"/>
      <c r="G92" s="202"/>
      <c r="H92" s="202"/>
      <c r="I92" s="204"/>
      <c r="J92" s="137"/>
      <c r="K92" s="128"/>
      <c r="L92" s="128"/>
      <c r="M92" s="128"/>
      <c r="N92" s="128"/>
      <c r="O92" s="128"/>
      <c r="P92" s="128"/>
      <c r="Q92" s="128"/>
      <c r="R92" s="128"/>
      <c r="S92" s="128"/>
      <c r="T92" s="128"/>
      <c r="U92" s="128"/>
      <c r="V92" s="128"/>
      <c r="W92" s="128"/>
      <c r="X92" s="128"/>
      <c r="Y92" s="128"/>
      <c r="Z92" s="128"/>
      <c r="AA92" s="128"/>
      <c r="AB92" s="128"/>
      <c r="AC92" s="128"/>
      <c r="AD92" s="128"/>
      <c r="AE92" s="128"/>
      <c r="AF92" s="128"/>
      <c r="AG92" s="128"/>
      <c r="AH92" s="128"/>
      <c r="AI92" s="128"/>
      <c r="AJ92" s="128"/>
      <c r="AK92" s="128"/>
      <c r="AL92" s="128"/>
      <c r="AM92" s="129"/>
      <c r="BH92" s="1" t="s">
        <v>28</v>
      </c>
    </row>
    <row r="93" spans="1:61" ht="49.05" customHeight="1">
      <c r="A93" s="197" t="s">
        <v>221</v>
      </c>
      <c r="B93" s="198"/>
      <c r="C93" s="198"/>
      <c r="D93" s="198"/>
      <c r="E93" s="198"/>
      <c r="F93" s="198"/>
      <c r="G93" s="198"/>
      <c r="H93" s="198"/>
      <c r="I93" s="203"/>
      <c r="J93" s="136" t="s">
        <v>766</v>
      </c>
      <c r="K93" s="126"/>
      <c r="L93" s="126"/>
      <c r="M93" s="126"/>
      <c r="N93" s="126"/>
      <c r="O93" s="126"/>
      <c r="P93" s="126"/>
      <c r="Q93" s="126"/>
      <c r="R93" s="126"/>
      <c r="S93" s="126"/>
      <c r="T93" s="126"/>
      <c r="U93" s="126"/>
      <c r="V93" s="126"/>
      <c r="W93" s="126"/>
      <c r="X93" s="126"/>
      <c r="Y93" s="126"/>
      <c r="Z93" s="126"/>
      <c r="AA93" s="126"/>
      <c r="AB93" s="126"/>
      <c r="AC93" s="126"/>
      <c r="AD93" s="126"/>
      <c r="AE93" s="126"/>
      <c r="AF93" s="126"/>
      <c r="AG93" s="126"/>
      <c r="AH93" s="126"/>
      <c r="AI93" s="126"/>
      <c r="AJ93" s="126"/>
      <c r="AK93" s="126"/>
      <c r="AL93" s="126"/>
      <c r="AM93" s="127"/>
      <c r="BH93" s="1">
        <v>52</v>
      </c>
      <c r="BI93" s="1" t="str">
        <f>"ITEM"&amp;BH93&amp; BG93 &amp;"="&amp; IF(TRIM($J93)="","",$J93)</f>
        <v>ITEM52=・大阪府知事が当該市町村の区域内における附票本人確認情報を入手することについて、住基法第３０条の４１（市町村長から都道府県知事への附票本人確認情報の通知等）に明示されている。
・大阪府知事が保有する附票本人確認情報を使用することについて、住基法第３０条の４２（都道府県知事から機構への附票本人確認情報の通知等）等及び大阪府ホームページに明示されている。
※大阪府知事が国外転出者に係る個人番号を抽出する場合があることについて、住基法第３０条の４４の６第３項に明示されている。</v>
      </c>
    </row>
    <row r="94" spans="1:61" ht="9.75" customHeight="1">
      <c r="A94" s="199"/>
      <c r="B94" s="200"/>
      <c r="C94" s="200"/>
      <c r="D94" s="200"/>
      <c r="E94" s="200"/>
      <c r="F94" s="200"/>
      <c r="G94" s="200"/>
      <c r="H94" s="200"/>
      <c r="I94" s="215"/>
      <c r="J94" s="150"/>
      <c r="K94" s="151"/>
      <c r="L94" s="151"/>
      <c r="M94" s="151"/>
      <c r="N94" s="151"/>
      <c r="O94" s="151"/>
      <c r="P94" s="151"/>
      <c r="Q94" s="151"/>
      <c r="R94" s="151"/>
      <c r="S94" s="151"/>
      <c r="T94" s="151"/>
      <c r="U94" s="151"/>
      <c r="V94" s="151"/>
      <c r="W94" s="151"/>
      <c r="X94" s="151"/>
      <c r="Y94" s="151"/>
      <c r="Z94" s="151"/>
      <c r="AA94" s="151"/>
      <c r="AB94" s="151"/>
      <c r="AC94" s="151"/>
      <c r="AD94" s="151"/>
      <c r="AE94" s="151"/>
      <c r="AF94" s="151"/>
      <c r="AG94" s="151"/>
      <c r="AH94" s="151"/>
      <c r="AI94" s="151"/>
      <c r="AJ94" s="151"/>
      <c r="AK94" s="151"/>
      <c r="AL94" s="151"/>
      <c r="AM94" s="152"/>
      <c r="BH94" s="1" t="s">
        <v>28</v>
      </c>
    </row>
    <row r="95" spans="1:61" ht="9.75" customHeight="1">
      <c r="A95" s="201"/>
      <c r="B95" s="202"/>
      <c r="C95" s="202"/>
      <c r="D95" s="202"/>
      <c r="E95" s="202"/>
      <c r="F95" s="202"/>
      <c r="G95" s="202"/>
      <c r="H95" s="202"/>
      <c r="I95" s="204"/>
      <c r="J95" s="137"/>
      <c r="K95" s="128"/>
      <c r="L95" s="128"/>
      <c r="M95" s="128"/>
      <c r="N95" s="128"/>
      <c r="O95" s="128"/>
      <c r="P95" s="128"/>
      <c r="Q95" s="128"/>
      <c r="R95" s="128"/>
      <c r="S95" s="128"/>
      <c r="T95" s="128"/>
      <c r="U95" s="128"/>
      <c r="V95" s="128"/>
      <c r="W95" s="128"/>
      <c r="X95" s="128"/>
      <c r="Y95" s="128"/>
      <c r="Z95" s="128"/>
      <c r="AA95" s="128"/>
      <c r="AB95" s="128"/>
      <c r="AC95" s="128"/>
      <c r="AD95" s="128"/>
      <c r="AE95" s="128"/>
      <c r="AF95" s="128"/>
      <c r="AG95" s="128"/>
      <c r="AH95" s="128"/>
      <c r="AI95" s="128"/>
      <c r="AJ95" s="128"/>
      <c r="AK95" s="128"/>
      <c r="AL95" s="128"/>
      <c r="AM95" s="129"/>
      <c r="BH95" s="1" t="s">
        <v>28</v>
      </c>
    </row>
    <row r="96" spans="1:61" ht="37.950000000000003" customHeight="1">
      <c r="A96" s="120" t="s">
        <v>222</v>
      </c>
      <c r="B96" s="121"/>
      <c r="C96" s="121"/>
      <c r="D96" s="121"/>
      <c r="E96" s="121"/>
      <c r="F96" s="121"/>
      <c r="G96" s="121"/>
      <c r="H96" s="121"/>
      <c r="I96" s="122"/>
      <c r="J96" s="27" t="s">
        <v>767</v>
      </c>
      <c r="K96" s="27"/>
      <c r="L96" s="27"/>
      <c r="M96" s="27"/>
      <c r="N96" s="27"/>
      <c r="O96" s="27"/>
      <c r="P96" s="27"/>
      <c r="Q96" s="27"/>
      <c r="R96" s="27"/>
      <c r="S96" s="27"/>
      <c r="T96" s="27"/>
      <c r="U96" s="27"/>
      <c r="V96" s="27"/>
      <c r="W96" s="27"/>
      <c r="X96" s="27"/>
      <c r="Y96" s="27"/>
      <c r="Z96" s="27"/>
      <c r="AA96" s="27"/>
      <c r="AB96" s="27"/>
      <c r="AC96" s="27"/>
      <c r="AD96" s="27"/>
      <c r="AE96" s="27"/>
      <c r="AF96" s="27"/>
      <c r="AG96" s="27"/>
      <c r="AH96" s="27"/>
      <c r="AI96" s="27"/>
      <c r="AJ96" s="27"/>
      <c r="AK96" s="27"/>
      <c r="AL96" s="27"/>
      <c r="AM96" s="27"/>
      <c r="BH96" s="1">
        <v>53</v>
      </c>
      <c r="BI96" s="1" t="str">
        <f>"ITEM"&amp;BH96&amp; BG96 &amp;"="&amp; IF(TRIM($J96)="","",$J96)</f>
        <v>ITEM53=特定個人情報ファイル（都道府県知事保存附票本人確認情報ファイル）において区域内の戸籍の附票に記録された全ての者の情報を保有し、その記録を常に正確に更新・管理・提供・移転する。
※番号法別表に掲げる事務につき、大阪府の他の執行機関から国外転出者に係るものに関し求めがあった場合、個人番号をその都度抽出し、第３０条の１５第１項又は第２項の規定による事務について提供する場合がある。</v>
      </c>
    </row>
    <row r="97" spans="1:61" ht="9.75" customHeight="1">
      <c r="A97" s="141"/>
      <c r="B97" s="142"/>
      <c r="C97" s="142"/>
      <c r="D97" s="142"/>
      <c r="E97" s="142"/>
      <c r="F97" s="142"/>
      <c r="G97" s="142"/>
      <c r="H97" s="142"/>
      <c r="I97" s="143"/>
      <c r="J97" s="27"/>
      <c r="K97" s="27"/>
      <c r="L97" s="27"/>
      <c r="M97" s="27"/>
      <c r="N97" s="27"/>
      <c r="O97" s="27"/>
      <c r="P97" s="27"/>
      <c r="Q97" s="27"/>
      <c r="R97" s="27"/>
      <c r="S97" s="27"/>
      <c r="T97" s="27"/>
      <c r="U97" s="27"/>
      <c r="V97" s="27"/>
      <c r="W97" s="27"/>
      <c r="X97" s="27"/>
      <c r="Y97" s="27"/>
      <c r="Z97" s="27"/>
      <c r="AA97" s="27"/>
      <c r="AB97" s="27"/>
      <c r="AC97" s="27"/>
      <c r="AD97" s="27"/>
      <c r="AE97" s="27"/>
      <c r="AF97" s="27"/>
      <c r="AG97" s="27"/>
      <c r="AH97" s="27"/>
      <c r="AI97" s="27"/>
      <c r="AJ97" s="27"/>
      <c r="AK97" s="27"/>
      <c r="AL97" s="27"/>
      <c r="AM97" s="27"/>
      <c r="BH97" s="1" t="s">
        <v>28</v>
      </c>
    </row>
    <row r="98" spans="1:61" ht="9.75" customHeight="1">
      <c r="A98" s="141"/>
      <c r="B98" s="142"/>
      <c r="C98" s="142"/>
      <c r="D98" s="142"/>
      <c r="E98" s="142"/>
      <c r="F98" s="142"/>
      <c r="G98" s="142"/>
      <c r="H98" s="142"/>
      <c r="I98" s="143"/>
      <c r="J98" s="27"/>
      <c r="K98" s="27"/>
      <c r="L98" s="27"/>
      <c r="M98" s="27"/>
      <c r="N98" s="27"/>
      <c r="O98" s="27"/>
      <c r="P98" s="27"/>
      <c r="Q98" s="27"/>
      <c r="R98" s="27"/>
      <c r="S98" s="27"/>
      <c r="T98" s="27"/>
      <c r="U98" s="27"/>
      <c r="V98" s="27"/>
      <c r="W98" s="27"/>
      <c r="X98" s="27"/>
      <c r="Y98" s="27"/>
      <c r="Z98" s="27"/>
      <c r="AA98" s="27"/>
      <c r="AB98" s="27"/>
      <c r="AC98" s="27"/>
      <c r="AD98" s="27"/>
      <c r="AE98" s="27"/>
      <c r="AF98" s="27"/>
      <c r="AG98" s="27"/>
      <c r="AH98" s="27"/>
      <c r="AI98" s="27"/>
      <c r="AJ98" s="27"/>
      <c r="AK98" s="27"/>
      <c r="AL98" s="27"/>
      <c r="AM98" s="27"/>
      <c r="BH98" s="1" t="s">
        <v>28</v>
      </c>
    </row>
    <row r="99" spans="1:61" ht="10.050000000000001" customHeight="1">
      <c r="A99" s="141"/>
      <c r="B99" s="142"/>
      <c r="C99" s="143"/>
      <c r="D99" s="120" t="s">
        <v>223</v>
      </c>
      <c r="E99" s="121"/>
      <c r="F99" s="121"/>
      <c r="G99" s="121"/>
      <c r="H99" s="121"/>
      <c r="I99" s="122"/>
      <c r="J99" s="136" t="s">
        <v>721</v>
      </c>
      <c r="K99" s="126"/>
      <c r="L99" s="126"/>
      <c r="M99" s="126"/>
      <c r="N99" s="126"/>
      <c r="O99" s="126"/>
      <c r="P99" s="126"/>
      <c r="Q99" s="126"/>
      <c r="R99" s="126"/>
      <c r="S99" s="126"/>
      <c r="T99" s="126"/>
      <c r="U99" s="126"/>
      <c r="V99" s="126"/>
      <c r="W99" s="126"/>
      <c r="X99" s="126"/>
      <c r="Y99" s="126"/>
      <c r="Z99" s="126"/>
      <c r="AA99" s="126"/>
      <c r="AB99" s="126"/>
      <c r="AC99" s="126"/>
      <c r="AD99" s="126"/>
      <c r="AE99" s="126"/>
      <c r="AF99" s="126"/>
      <c r="AG99" s="126"/>
      <c r="AH99" s="126"/>
      <c r="AI99" s="126"/>
      <c r="AJ99" s="126"/>
      <c r="AK99" s="126"/>
      <c r="AL99" s="126"/>
      <c r="AM99" s="127"/>
      <c r="BH99" s="1">
        <v>54</v>
      </c>
      <c r="BI99" s="1" t="str">
        <f>"ITEM"&amp;BH99&amp; BG99 &amp;"="&amp; IF(TRIM($J99)="","",$J99)</f>
        <v>ITEM54=―</v>
      </c>
    </row>
    <row r="100" spans="1:61" ht="9.75" customHeight="1">
      <c r="A100" s="141"/>
      <c r="B100" s="142"/>
      <c r="C100" s="143"/>
      <c r="D100" s="141"/>
      <c r="E100" s="142"/>
      <c r="F100" s="142"/>
      <c r="G100" s="142"/>
      <c r="H100" s="142"/>
      <c r="I100" s="143"/>
      <c r="J100" s="150"/>
      <c r="K100" s="151"/>
      <c r="L100" s="151"/>
      <c r="M100" s="151"/>
      <c r="N100" s="151"/>
      <c r="O100" s="151"/>
      <c r="P100" s="151"/>
      <c r="Q100" s="151"/>
      <c r="R100" s="151"/>
      <c r="S100" s="151"/>
      <c r="T100" s="151"/>
      <c r="U100" s="151"/>
      <c r="V100" s="151"/>
      <c r="W100" s="151"/>
      <c r="X100" s="151"/>
      <c r="Y100" s="151"/>
      <c r="Z100" s="151"/>
      <c r="AA100" s="151"/>
      <c r="AB100" s="151"/>
      <c r="AC100" s="151"/>
      <c r="AD100" s="151"/>
      <c r="AE100" s="151"/>
      <c r="AF100" s="151"/>
      <c r="AG100" s="151"/>
      <c r="AH100" s="151"/>
      <c r="AI100" s="151"/>
      <c r="AJ100" s="151"/>
      <c r="AK100" s="151"/>
      <c r="AL100" s="151"/>
      <c r="AM100" s="152"/>
      <c r="BH100" s="1" t="s">
        <v>28</v>
      </c>
    </row>
    <row r="101" spans="1:61" ht="9.75" customHeight="1">
      <c r="A101" s="123"/>
      <c r="B101" s="124"/>
      <c r="C101" s="125"/>
      <c r="D101" s="123"/>
      <c r="E101" s="124"/>
      <c r="F101" s="124"/>
      <c r="G101" s="124"/>
      <c r="H101" s="124"/>
      <c r="I101" s="125"/>
      <c r="J101" s="137"/>
      <c r="K101" s="128"/>
      <c r="L101" s="128"/>
      <c r="M101" s="128"/>
      <c r="N101" s="128"/>
      <c r="O101" s="128"/>
      <c r="P101" s="128"/>
      <c r="Q101" s="128"/>
      <c r="R101" s="128"/>
      <c r="S101" s="128"/>
      <c r="T101" s="128"/>
      <c r="U101" s="128"/>
      <c r="V101" s="128"/>
      <c r="W101" s="128"/>
      <c r="X101" s="128"/>
      <c r="Y101" s="128"/>
      <c r="Z101" s="128"/>
      <c r="AA101" s="128"/>
      <c r="AB101" s="128"/>
      <c r="AC101" s="128"/>
      <c r="AD101" s="128"/>
      <c r="AE101" s="128"/>
      <c r="AF101" s="128"/>
      <c r="AG101" s="128"/>
      <c r="AH101" s="128"/>
      <c r="AI101" s="128"/>
      <c r="AJ101" s="128"/>
      <c r="AK101" s="128"/>
      <c r="AL101" s="128"/>
      <c r="AM101" s="129"/>
      <c r="BH101" s="1" t="s">
        <v>28</v>
      </c>
    </row>
    <row r="102" spans="1:61" ht="10.050000000000001" customHeight="1">
      <c r="A102" s="120" t="s">
        <v>224</v>
      </c>
      <c r="B102" s="121"/>
      <c r="C102" s="121"/>
      <c r="D102" s="121"/>
      <c r="E102" s="122"/>
      <c r="F102" s="120" t="s">
        <v>225</v>
      </c>
      <c r="G102" s="121"/>
      <c r="H102" s="121"/>
      <c r="I102" s="122"/>
      <c r="J102" s="136" t="s">
        <v>714</v>
      </c>
      <c r="K102" s="126"/>
      <c r="L102" s="126"/>
      <c r="M102" s="126"/>
      <c r="N102" s="126"/>
      <c r="O102" s="126"/>
      <c r="P102" s="126"/>
      <c r="Q102" s="126"/>
      <c r="R102" s="126"/>
      <c r="S102" s="126"/>
      <c r="T102" s="126"/>
      <c r="U102" s="126"/>
      <c r="V102" s="126"/>
      <c r="W102" s="126"/>
      <c r="X102" s="126"/>
      <c r="Y102" s="126"/>
      <c r="Z102" s="126"/>
      <c r="AA102" s="126"/>
      <c r="AB102" s="126"/>
      <c r="AC102" s="126"/>
      <c r="AD102" s="126"/>
      <c r="AE102" s="126"/>
      <c r="AF102" s="126"/>
      <c r="AG102" s="126"/>
      <c r="AH102" s="126"/>
      <c r="AI102" s="126"/>
      <c r="AJ102" s="126"/>
      <c r="AK102" s="126"/>
      <c r="AL102" s="126"/>
      <c r="AM102" s="127"/>
      <c r="BH102" s="1">
        <v>55</v>
      </c>
      <c r="BI102" s="1" t="str">
        <f>"ITEM"&amp;BH102&amp; BG102 &amp;"="&amp; IF(TRIM($J102)="","",$J102)</f>
        <v>ITEM55=総務部市町村局行政課行政グループ</v>
      </c>
    </row>
    <row r="103" spans="1:61" ht="9.75" customHeight="1">
      <c r="A103" s="141"/>
      <c r="B103" s="142"/>
      <c r="C103" s="142"/>
      <c r="D103" s="142"/>
      <c r="E103" s="143"/>
      <c r="F103" s="141"/>
      <c r="G103" s="142"/>
      <c r="H103" s="142"/>
      <c r="I103" s="143"/>
      <c r="J103" s="150"/>
      <c r="K103" s="151"/>
      <c r="L103" s="151"/>
      <c r="M103" s="151"/>
      <c r="N103" s="151"/>
      <c r="O103" s="151"/>
      <c r="P103" s="151"/>
      <c r="Q103" s="151"/>
      <c r="R103" s="151"/>
      <c r="S103" s="151"/>
      <c r="T103" s="151"/>
      <c r="U103" s="151"/>
      <c r="V103" s="151"/>
      <c r="W103" s="151"/>
      <c r="X103" s="151"/>
      <c r="Y103" s="151"/>
      <c r="Z103" s="151"/>
      <c r="AA103" s="151"/>
      <c r="AB103" s="151"/>
      <c r="AC103" s="151"/>
      <c r="AD103" s="151"/>
      <c r="AE103" s="151"/>
      <c r="AF103" s="151"/>
      <c r="AG103" s="151"/>
      <c r="AH103" s="151"/>
      <c r="AI103" s="151"/>
      <c r="AJ103" s="151"/>
      <c r="AK103" s="151"/>
      <c r="AL103" s="151"/>
      <c r="AM103" s="152"/>
      <c r="BH103" s="1" t="s">
        <v>28</v>
      </c>
    </row>
    <row r="104" spans="1:61" ht="9.75" customHeight="1">
      <c r="A104" s="141"/>
      <c r="B104" s="142"/>
      <c r="C104" s="142"/>
      <c r="D104" s="142"/>
      <c r="E104" s="143"/>
      <c r="F104" s="123"/>
      <c r="G104" s="124"/>
      <c r="H104" s="124"/>
      <c r="I104" s="125"/>
      <c r="J104" s="137"/>
      <c r="K104" s="128"/>
      <c r="L104" s="128"/>
      <c r="M104" s="128"/>
      <c r="N104" s="128"/>
      <c r="O104" s="128"/>
      <c r="P104" s="128"/>
      <c r="Q104" s="128"/>
      <c r="R104" s="128"/>
      <c r="S104" s="128"/>
      <c r="T104" s="128"/>
      <c r="U104" s="128"/>
      <c r="V104" s="128"/>
      <c r="W104" s="128"/>
      <c r="X104" s="128"/>
      <c r="Y104" s="128"/>
      <c r="Z104" s="128"/>
      <c r="AA104" s="128"/>
      <c r="AB104" s="128"/>
      <c r="AC104" s="128"/>
      <c r="AD104" s="128"/>
      <c r="AE104" s="128"/>
      <c r="AF104" s="128"/>
      <c r="AG104" s="128"/>
      <c r="AH104" s="128"/>
      <c r="AI104" s="128"/>
      <c r="AJ104" s="128"/>
      <c r="AK104" s="128"/>
      <c r="AL104" s="128"/>
      <c r="AM104" s="129"/>
      <c r="BH104" s="1" t="s">
        <v>28</v>
      </c>
    </row>
    <row r="105" spans="1:61" ht="9.75" customHeight="1">
      <c r="A105" s="141"/>
      <c r="B105" s="142"/>
      <c r="C105" s="142"/>
      <c r="D105" s="142"/>
      <c r="E105" s="143"/>
      <c r="F105" s="120" t="s">
        <v>226</v>
      </c>
      <c r="G105" s="121"/>
      <c r="H105" s="121"/>
      <c r="I105" s="122"/>
      <c r="J105" s="190"/>
      <c r="K105" s="191"/>
      <c r="L105" s="191"/>
      <c r="M105" s="191"/>
      <c r="N105" s="191"/>
      <c r="O105" s="191"/>
      <c r="P105" s="191"/>
      <c r="Q105" s="191"/>
      <c r="R105" s="191"/>
      <c r="S105" s="191"/>
      <c r="T105" s="191"/>
      <c r="U105" s="191"/>
      <c r="V105" s="154" t="s">
        <v>36</v>
      </c>
      <c r="W105" s="154"/>
      <c r="X105" s="154"/>
      <c r="Y105" s="154"/>
      <c r="Z105" s="154"/>
      <c r="AA105" s="154"/>
      <c r="AB105" s="154"/>
      <c r="AC105" s="154"/>
      <c r="AD105" s="154"/>
      <c r="AE105" s="154"/>
      <c r="AF105" s="154"/>
      <c r="AG105" s="154"/>
      <c r="AH105" s="154"/>
      <c r="AI105" s="154"/>
      <c r="AJ105" s="154"/>
      <c r="AK105" s="154"/>
      <c r="AL105" s="154"/>
      <c r="AM105" s="155"/>
      <c r="BE105" s="1" t="str">
        <f ca="1">MID(CELL("address",$CH$2),2,2)</f>
        <v>CH</v>
      </c>
      <c r="BF105" s="1">
        <f>IF(TRIM($K106)="","",IF(ISERROR(MATCH($K106,$CH$3:$CH$8,0)),"INPUT_ERROR",MATCH($K106,$CH$3:$CH$8,0)))</f>
        <v>1</v>
      </c>
      <c r="BH105" s="1">
        <v>56</v>
      </c>
      <c r="BI105" s="1" t="str">
        <f>"ITEM"&amp; BH105&amp; BG105 &amp; "=" &amp; $BF105</f>
        <v>ITEM56=1</v>
      </c>
    </row>
    <row r="106" spans="1:61" ht="10.050000000000001" customHeight="1">
      <c r="A106" s="141"/>
      <c r="B106" s="142"/>
      <c r="C106" s="142"/>
      <c r="D106" s="142"/>
      <c r="E106" s="143"/>
      <c r="F106" s="141"/>
      <c r="G106" s="142"/>
      <c r="H106" s="142"/>
      <c r="I106" s="143"/>
      <c r="J106" s="144" t="s">
        <v>37</v>
      </c>
      <c r="K106" s="145" t="s">
        <v>722</v>
      </c>
      <c r="L106" s="145"/>
      <c r="M106" s="145"/>
      <c r="N106" s="145"/>
      <c r="O106" s="145"/>
      <c r="P106" s="145"/>
      <c r="Q106" s="145"/>
      <c r="R106" s="145"/>
      <c r="S106" s="145"/>
      <c r="T106" s="82" t="s">
        <v>38</v>
      </c>
      <c r="U106" s="82"/>
      <c r="V106" s="192" t="s">
        <v>227</v>
      </c>
      <c r="W106" s="192"/>
      <c r="X106" s="192"/>
      <c r="Y106" s="192"/>
      <c r="Z106" s="192"/>
      <c r="AA106" s="192"/>
      <c r="AB106" s="192"/>
      <c r="AC106" s="192"/>
      <c r="AD106" s="192"/>
      <c r="AE106" s="192" t="s">
        <v>228</v>
      </c>
      <c r="AF106" s="192"/>
      <c r="AG106" s="192"/>
      <c r="AH106" s="192"/>
      <c r="AI106" s="192"/>
      <c r="AJ106" s="192"/>
      <c r="AK106" s="192"/>
      <c r="AL106" s="192"/>
      <c r="AM106" s="193"/>
      <c r="BH106" s="1" t="s">
        <v>28</v>
      </c>
    </row>
    <row r="107" spans="1:61" ht="9.75" customHeight="1">
      <c r="A107" s="141"/>
      <c r="B107" s="142"/>
      <c r="C107" s="142"/>
      <c r="D107" s="142"/>
      <c r="E107" s="143"/>
      <c r="F107" s="141"/>
      <c r="G107" s="142"/>
      <c r="H107" s="142"/>
      <c r="I107" s="143"/>
      <c r="J107" s="144"/>
      <c r="K107" s="145"/>
      <c r="L107" s="145"/>
      <c r="M107" s="145"/>
      <c r="N107" s="145"/>
      <c r="O107" s="145"/>
      <c r="P107" s="145"/>
      <c r="Q107" s="145"/>
      <c r="R107" s="145"/>
      <c r="S107" s="145"/>
      <c r="T107" s="82"/>
      <c r="U107" s="82"/>
      <c r="V107" s="192" t="s">
        <v>229</v>
      </c>
      <c r="W107" s="192"/>
      <c r="X107" s="192"/>
      <c r="Y107" s="192"/>
      <c r="Z107" s="192"/>
      <c r="AA107" s="192"/>
      <c r="AB107" s="192"/>
      <c r="AC107" s="192"/>
      <c r="AD107" s="192"/>
      <c r="AE107" s="192" t="s">
        <v>230</v>
      </c>
      <c r="AF107" s="192"/>
      <c r="AG107" s="192"/>
      <c r="AH107" s="192"/>
      <c r="AI107" s="192"/>
      <c r="AJ107" s="192"/>
      <c r="AK107" s="192"/>
      <c r="AL107" s="192"/>
      <c r="AM107" s="193"/>
      <c r="BH107" s="1" t="s">
        <v>28</v>
      </c>
    </row>
    <row r="108" spans="1:61" ht="9.75" customHeight="1">
      <c r="A108" s="123"/>
      <c r="B108" s="124"/>
      <c r="C108" s="124"/>
      <c r="D108" s="124"/>
      <c r="E108" s="125"/>
      <c r="F108" s="123"/>
      <c r="G108" s="124"/>
      <c r="H108" s="124"/>
      <c r="I108" s="125"/>
      <c r="J108" s="194"/>
      <c r="K108" s="195"/>
      <c r="L108" s="195"/>
      <c r="M108" s="195"/>
      <c r="N108" s="195"/>
      <c r="O108" s="195"/>
      <c r="P108" s="195"/>
      <c r="Q108" s="195"/>
      <c r="R108" s="195"/>
      <c r="S108" s="195"/>
      <c r="T108" s="195"/>
      <c r="U108" s="195"/>
      <c r="V108" s="195" t="s">
        <v>231</v>
      </c>
      <c r="W108" s="195"/>
      <c r="X108" s="195"/>
      <c r="Y108" s="195"/>
      <c r="Z108" s="195"/>
      <c r="AA108" s="195"/>
      <c r="AB108" s="195"/>
      <c r="AC108" s="195"/>
      <c r="AD108" s="195"/>
      <c r="AE108" s="195" t="s">
        <v>232</v>
      </c>
      <c r="AF108" s="195"/>
      <c r="AG108" s="195"/>
      <c r="AH108" s="195"/>
      <c r="AI108" s="195"/>
      <c r="AJ108" s="195"/>
      <c r="AK108" s="195"/>
      <c r="AL108" s="195"/>
      <c r="AM108" s="196"/>
    </row>
    <row r="109" spans="1:61" ht="10.050000000000001" customHeight="1">
      <c r="A109" s="197" t="s">
        <v>233</v>
      </c>
      <c r="B109" s="198"/>
      <c r="C109" s="198"/>
      <c r="D109" s="198"/>
      <c r="E109" s="198"/>
      <c r="F109" s="198"/>
      <c r="G109" s="198"/>
      <c r="H109" s="198"/>
      <c r="I109" s="203"/>
      <c r="J109" s="136" t="s">
        <v>1282</v>
      </c>
      <c r="K109" s="126"/>
      <c r="L109" s="126"/>
      <c r="M109" s="126"/>
      <c r="N109" s="126"/>
      <c r="O109" s="126"/>
      <c r="P109" s="126"/>
      <c r="Q109" s="126"/>
      <c r="R109" s="126"/>
      <c r="S109" s="126"/>
      <c r="T109" s="126"/>
      <c r="U109" s="126"/>
      <c r="V109" s="126"/>
      <c r="W109" s="126"/>
      <c r="X109" s="126"/>
      <c r="Y109" s="126"/>
      <c r="Z109" s="126"/>
      <c r="AA109" s="126"/>
      <c r="AB109" s="126"/>
      <c r="AC109" s="126"/>
      <c r="AD109" s="126"/>
      <c r="AE109" s="126"/>
      <c r="AF109" s="126"/>
      <c r="AG109" s="126"/>
      <c r="AH109" s="126"/>
      <c r="AI109" s="126"/>
      <c r="AJ109" s="126"/>
      <c r="AK109" s="126"/>
      <c r="AL109" s="126"/>
      <c r="AM109" s="127"/>
      <c r="BH109" s="1" t="s">
        <v>234</v>
      </c>
      <c r="BI109" s="1" t="str">
        <f>"ITEM"&amp;BH109&amp; BG109 &amp;"="&amp; IF(TRIM($J109)="","",$J109)</f>
        <v>ITEM57_1=大阪府の他の執行機関又は他部署からの附票本人確認情報の照会要求を受け（大阪府の他の執行機関又は他部署→附票大阪府サーバ）、照会のあった住民票コード又は５情報の組合せを元に都道府県知事保存附票本人確認情報ファイルを検索し、該当する個人の附票本人確認情報を照会元へ提供・移転する（附票大阪府サーバ→大阪府の他の執行機関又は他部署）。
※その際、番号法で認められた場合に限り、附票本人確認情報の提供・移転に併せて、当該個人の住民票コードを用いて都道府県知事保存附票本人確認情報ファイルから個人番号を抽出し、照会元に提供・移転する場合がある。</v>
      </c>
    </row>
    <row r="110" spans="1:61" ht="9.75" customHeight="1">
      <c r="A110" s="199"/>
      <c r="B110" s="200"/>
      <c r="C110" s="200"/>
      <c r="D110" s="200"/>
      <c r="E110" s="200"/>
      <c r="F110" s="200"/>
      <c r="G110" s="200"/>
      <c r="H110" s="200"/>
      <c r="I110" s="215"/>
      <c r="J110" s="150"/>
      <c r="K110" s="151"/>
      <c r="L110" s="151"/>
      <c r="M110" s="151"/>
      <c r="N110" s="151"/>
      <c r="O110" s="151"/>
      <c r="P110" s="151"/>
      <c r="Q110" s="151"/>
      <c r="R110" s="151"/>
      <c r="S110" s="151"/>
      <c r="T110" s="151"/>
      <c r="U110" s="151"/>
      <c r="V110" s="151"/>
      <c r="W110" s="151"/>
      <c r="X110" s="151"/>
      <c r="Y110" s="151"/>
      <c r="Z110" s="151"/>
      <c r="AA110" s="151"/>
      <c r="AB110" s="151"/>
      <c r="AC110" s="151"/>
      <c r="AD110" s="151"/>
      <c r="AE110" s="151"/>
      <c r="AF110" s="151"/>
      <c r="AG110" s="151"/>
      <c r="AH110" s="151"/>
      <c r="AI110" s="151"/>
      <c r="AJ110" s="151"/>
      <c r="AK110" s="151"/>
      <c r="AL110" s="151"/>
      <c r="AM110" s="152"/>
    </row>
    <row r="111" spans="1:61" ht="9.75" customHeight="1">
      <c r="A111" s="199"/>
      <c r="B111" s="200"/>
      <c r="C111" s="200"/>
      <c r="D111" s="200"/>
      <c r="E111" s="200"/>
      <c r="F111" s="200"/>
      <c r="G111" s="200"/>
      <c r="H111" s="200"/>
      <c r="I111" s="215"/>
      <c r="J111" s="150"/>
      <c r="K111" s="151"/>
      <c r="L111" s="151"/>
      <c r="M111" s="151"/>
      <c r="N111" s="151"/>
      <c r="O111" s="151"/>
      <c r="P111" s="151"/>
      <c r="Q111" s="151"/>
      <c r="R111" s="151"/>
      <c r="S111" s="151"/>
      <c r="T111" s="151"/>
      <c r="U111" s="151"/>
      <c r="V111" s="151"/>
      <c r="W111" s="151"/>
      <c r="X111" s="151"/>
      <c r="Y111" s="151"/>
      <c r="Z111" s="151"/>
      <c r="AA111" s="151"/>
      <c r="AB111" s="151"/>
      <c r="AC111" s="151"/>
      <c r="AD111" s="151"/>
      <c r="AE111" s="151"/>
      <c r="AF111" s="151"/>
      <c r="AG111" s="151"/>
      <c r="AH111" s="151"/>
      <c r="AI111" s="151"/>
      <c r="AJ111" s="151"/>
      <c r="AK111" s="151"/>
      <c r="AL111" s="151"/>
      <c r="AM111" s="152"/>
    </row>
    <row r="112" spans="1:61" ht="9.75" customHeight="1">
      <c r="A112" s="199"/>
      <c r="B112" s="200"/>
      <c r="C112" s="200"/>
      <c r="D112" s="200"/>
      <c r="E112" s="200"/>
      <c r="F112" s="200"/>
      <c r="G112" s="200"/>
      <c r="H112" s="200"/>
      <c r="I112" s="215"/>
      <c r="J112" s="150"/>
      <c r="K112" s="151"/>
      <c r="L112" s="151"/>
      <c r="M112" s="151"/>
      <c r="N112" s="151"/>
      <c r="O112" s="151"/>
      <c r="P112" s="151"/>
      <c r="Q112" s="151"/>
      <c r="R112" s="151"/>
      <c r="S112" s="151"/>
      <c r="T112" s="151"/>
      <c r="U112" s="151"/>
      <c r="V112" s="151"/>
      <c r="W112" s="151"/>
      <c r="X112" s="151"/>
      <c r="Y112" s="151"/>
      <c r="Z112" s="151"/>
      <c r="AA112" s="151"/>
      <c r="AB112" s="151"/>
      <c r="AC112" s="151"/>
      <c r="AD112" s="151"/>
      <c r="AE112" s="151"/>
      <c r="AF112" s="151"/>
      <c r="AG112" s="151"/>
      <c r="AH112" s="151"/>
      <c r="AI112" s="151"/>
      <c r="AJ112" s="151"/>
      <c r="AK112" s="151"/>
      <c r="AL112" s="151"/>
      <c r="AM112" s="152"/>
    </row>
    <row r="113" spans="1:61" ht="9.75" customHeight="1">
      <c r="A113" s="199"/>
      <c r="B113" s="200"/>
      <c r="C113" s="200"/>
      <c r="D113" s="200"/>
      <c r="E113" s="200"/>
      <c r="F113" s="200"/>
      <c r="G113" s="200"/>
      <c r="H113" s="200"/>
      <c r="I113" s="215"/>
      <c r="J113" s="150"/>
      <c r="K113" s="151"/>
      <c r="L113" s="151"/>
      <c r="M113" s="151"/>
      <c r="N113" s="151"/>
      <c r="O113" s="151"/>
      <c r="P113" s="151"/>
      <c r="Q113" s="151"/>
      <c r="R113" s="151"/>
      <c r="S113" s="151"/>
      <c r="T113" s="151"/>
      <c r="U113" s="151"/>
      <c r="V113" s="151"/>
      <c r="W113" s="151"/>
      <c r="X113" s="151"/>
      <c r="Y113" s="151"/>
      <c r="Z113" s="151"/>
      <c r="AA113" s="151"/>
      <c r="AB113" s="151"/>
      <c r="AC113" s="151"/>
      <c r="AD113" s="151"/>
      <c r="AE113" s="151"/>
      <c r="AF113" s="151"/>
      <c r="AG113" s="151"/>
      <c r="AH113" s="151"/>
      <c r="AI113" s="151"/>
      <c r="AJ113" s="151"/>
      <c r="AK113" s="151"/>
      <c r="AL113" s="151"/>
      <c r="AM113" s="152"/>
      <c r="BH113" s="1" t="s">
        <v>28</v>
      </c>
    </row>
    <row r="114" spans="1:61" ht="9.75" customHeight="1">
      <c r="A114" s="199"/>
      <c r="B114" s="200"/>
      <c r="C114" s="200"/>
      <c r="D114" s="200"/>
      <c r="E114" s="200"/>
      <c r="F114" s="200"/>
      <c r="G114" s="200"/>
      <c r="H114" s="200"/>
      <c r="I114" s="215"/>
      <c r="J114" s="150"/>
      <c r="K114" s="151"/>
      <c r="L114" s="151"/>
      <c r="M114" s="151"/>
      <c r="N114" s="151"/>
      <c r="O114" s="151"/>
      <c r="P114" s="151"/>
      <c r="Q114" s="151"/>
      <c r="R114" s="151"/>
      <c r="S114" s="151"/>
      <c r="T114" s="151"/>
      <c r="U114" s="151"/>
      <c r="V114" s="151"/>
      <c r="W114" s="151"/>
      <c r="X114" s="151"/>
      <c r="Y114" s="151"/>
      <c r="Z114" s="151"/>
      <c r="AA114" s="151"/>
      <c r="AB114" s="151"/>
      <c r="AC114" s="151"/>
      <c r="AD114" s="151"/>
      <c r="AE114" s="151"/>
      <c r="AF114" s="151"/>
      <c r="AG114" s="151"/>
      <c r="AH114" s="151"/>
      <c r="AI114" s="151"/>
      <c r="AJ114" s="151"/>
      <c r="AK114" s="151"/>
      <c r="AL114" s="151"/>
      <c r="AM114" s="152"/>
    </row>
    <row r="115" spans="1:61" ht="9.75" customHeight="1">
      <c r="A115" s="199"/>
      <c r="B115" s="200"/>
      <c r="C115" s="200"/>
      <c r="D115" s="200"/>
      <c r="E115" s="200"/>
      <c r="F115" s="200"/>
      <c r="G115" s="200"/>
      <c r="H115" s="200"/>
      <c r="I115" s="215"/>
      <c r="J115" s="150"/>
      <c r="K115" s="151"/>
      <c r="L115" s="151"/>
      <c r="M115" s="151"/>
      <c r="N115" s="151"/>
      <c r="O115" s="151"/>
      <c r="P115" s="151"/>
      <c r="Q115" s="151"/>
      <c r="R115" s="151"/>
      <c r="S115" s="151"/>
      <c r="T115" s="151"/>
      <c r="U115" s="151"/>
      <c r="V115" s="151"/>
      <c r="W115" s="151"/>
      <c r="X115" s="151"/>
      <c r="Y115" s="151"/>
      <c r="Z115" s="151"/>
      <c r="AA115" s="151"/>
      <c r="AB115" s="151"/>
      <c r="AC115" s="151"/>
      <c r="AD115" s="151"/>
      <c r="AE115" s="151"/>
      <c r="AF115" s="151"/>
      <c r="AG115" s="151"/>
      <c r="AH115" s="151"/>
      <c r="AI115" s="151"/>
      <c r="AJ115" s="151"/>
      <c r="AK115" s="151"/>
      <c r="AL115" s="151"/>
      <c r="AM115" s="152"/>
    </row>
    <row r="116" spans="1:61" ht="9.75" customHeight="1">
      <c r="A116" s="199"/>
      <c r="B116" s="200"/>
      <c r="C116" s="200"/>
      <c r="D116" s="200"/>
      <c r="E116" s="200"/>
      <c r="F116" s="200"/>
      <c r="G116" s="200"/>
      <c r="H116" s="200"/>
      <c r="I116" s="215"/>
      <c r="J116" s="150"/>
      <c r="K116" s="151"/>
      <c r="L116" s="151"/>
      <c r="M116" s="151"/>
      <c r="N116" s="151"/>
      <c r="O116" s="151"/>
      <c r="P116" s="151"/>
      <c r="Q116" s="151"/>
      <c r="R116" s="151"/>
      <c r="S116" s="151"/>
      <c r="T116" s="151"/>
      <c r="U116" s="151"/>
      <c r="V116" s="151"/>
      <c r="W116" s="151"/>
      <c r="X116" s="151"/>
      <c r="Y116" s="151"/>
      <c r="Z116" s="151"/>
      <c r="AA116" s="151"/>
      <c r="AB116" s="151"/>
      <c r="AC116" s="151"/>
      <c r="AD116" s="151"/>
      <c r="AE116" s="151"/>
      <c r="AF116" s="151"/>
      <c r="AG116" s="151"/>
      <c r="AH116" s="151"/>
      <c r="AI116" s="151"/>
      <c r="AJ116" s="151"/>
      <c r="AK116" s="151"/>
      <c r="AL116" s="151"/>
      <c r="AM116" s="152"/>
    </row>
    <row r="117" spans="1:61" ht="9.75" customHeight="1">
      <c r="A117" s="199"/>
      <c r="B117" s="200"/>
      <c r="C117" s="200"/>
      <c r="D117" s="200"/>
      <c r="E117" s="200"/>
      <c r="F117" s="200"/>
      <c r="G117" s="200"/>
      <c r="H117" s="200"/>
      <c r="I117" s="215"/>
      <c r="J117" s="150"/>
      <c r="K117" s="151"/>
      <c r="L117" s="151"/>
      <c r="M117" s="151"/>
      <c r="N117" s="151"/>
      <c r="O117" s="151"/>
      <c r="P117" s="151"/>
      <c r="Q117" s="151"/>
      <c r="R117" s="151"/>
      <c r="S117" s="151"/>
      <c r="T117" s="151"/>
      <c r="U117" s="151"/>
      <c r="V117" s="151"/>
      <c r="W117" s="151"/>
      <c r="X117" s="151"/>
      <c r="Y117" s="151"/>
      <c r="Z117" s="151"/>
      <c r="AA117" s="151"/>
      <c r="AB117" s="151"/>
      <c r="AC117" s="151"/>
      <c r="AD117" s="151"/>
      <c r="AE117" s="151"/>
      <c r="AF117" s="151"/>
      <c r="AG117" s="151"/>
      <c r="AH117" s="151"/>
      <c r="AI117" s="151"/>
      <c r="AJ117" s="151"/>
      <c r="AK117" s="151"/>
      <c r="AL117" s="151"/>
      <c r="AM117" s="152"/>
    </row>
    <row r="118" spans="1:61" ht="9.75" customHeight="1">
      <c r="A118" s="199"/>
      <c r="B118" s="200"/>
      <c r="C118" s="200"/>
      <c r="D118" s="200"/>
      <c r="E118" s="200"/>
      <c r="F118" s="200"/>
      <c r="G118" s="200"/>
      <c r="H118" s="200"/>
      <c r="I118" s="215"/>
      <c r="J118" s="150"/>
      <c r="K118" s="151"/>
      <c r="L118" s="151"/>
      <c r="M118" s="151"/>
      <c r="N118" s="151"/>
      <c r="O118" s="151"/>
      <c r="P118" s="151"/>
      <c r="Q118" s="151"/>
      <c r="R118" s="151"/>
      <c r="S118" s="151"/>
      <c r="T118" s="151"/>
      <c r="U118" s="151"/>
      <c r="V118" s="151"/>
      <c r="W118" s="151"/>
      <c r="X118" s="151"/>
      <c r="Y118" s="151"/>
      <c r="Z118" s="151"/>
      <c r="AA118" s="151"/>
      <c r="AB118" s="151"/>
      <c r="AC118" s="151"/>
      <c r="AD118" s="151"/>
      <c r="AE118" s="151"/>
      <c r="AF118" s="151"/>
      <c r="AG118" s="151"/>
      <c r="AH118" s="151"/>
      <c r="AI118" s="151"/>
      <c r="AJ118" s="151"/>
      <c r="AK118" s="151"/>
      <c r="AL118" s="151"/>
      <c r="AM118" s="152"/>
    </row>
    <row r="119" spans="1:61" ht="9.75" customHeight="1">
      <c r="A119" s="199"/>
      <c r="B119" s="200"/>
      <c r="C119" s="200"/>
      <c r="D119" s="200"/>
      <c r="E119" s="200"/>
      <c r="F119" s="200"/>
      <c r="G119" s="200"/>
      <c r="H119" s="200"/>
      <c r="I119" s="215"/>
      <c r="J119" s="150"/>
      <c r="K119" s="151"/>
      <c r="L119" s="151"/>
      <c r="M119" s="151"/>
      <c r="N119" s="151"/>
      <c r="O119" s="151"/>
      <c r="P119" s="151"/>
      <c r="Q119" s="151"/>
      <c r="R119" s="151"/>
      <c r="S119" s="151"/>
      <c r="T119" s="151"/>
      <c r="U119" s="151"/>
      <c r="V119" s="151"/>
      <c r="W119" s="151"/>
      <c r="X119" s="151"/>
      <c r="Y119" s="151"/>
      <c r="Z119" s="151"/>
      <c r="AA119" s="151"/>
      <c r="AB119" s="151"/>
      <c r="AC119" s="151"/>
      <c r="AD119" s="151"/>
      <c r="AE119" s="151"/>
      <c r="AF119" s="151"/>
      <c r="AG119" s="151"/>
      <c r="AH119" s="151"/>
      <c r="AI119" s="151"/>
      <c r="AJ119" s="151"/>
      <c r="AK119" s="151"/>
      <c r="AL119" s="151"/>
      <c r="AM119" s="152"/>
      <c r="BH119" s="1" t="s">
        <v>235</v>
      </c>
      <c r="BI119" s="1" t="str">
        <f>"ITEM"&amp;BH119&amp; BG119 &amp;"="&amp; IF(TRIM($J119)="","",$J119)</f>
        <v>ITEM57_2=</v>
      </c>
    </row>
    <row r="120" spans="1:61" ht="9.75" customHeight="1">
      <c r="A120" s="199"/>
      <c r="B120" s="200"/>
      <c r="C120" s="200"/>
      <c r="D120" s="200"/>
      <c r="E120" s="200"/>
      <c r="F120" s="200"/>
      <c r="G120" s="200"/>
      <c r="H120" s="200"/>
      <c r="I120" s="215"/>
      <c r="J120" s="137"/>
      <c r="K120" s="128"/>
      <c r="L120" s="128"/>
      <c r="M120" s="128"/>
      <c r="N120" s="128"/>
      <c r="O120" s="128"/>
      <c r="P120" s="128"/>
      <c r="Q120" s="128"/>
      <c r="R120" s="128"/>
      <c r="S120" s="128"/>
      <c r="T120" s="128"/>
      <c r="U120" s="128"/>
      <c r="V120" s="128"/>
      <c r="W120" s="128"/>
      <c r="X120" s="128"/>
      <c r="Y120" s="128"/>
      <c r="Z120" s="128"/>
      <c r="AA120" s="128"/>
      <c r="AB120" s="128"/>
      <c r="AC120" s="128"/>
      <c r="AD120" s="128"/>
      <c r="AE120" s="128"/>
      <c r="AF120" s="128"/>
      <c r="AG120" s="128"/>
      <c r="AH120" s="128"/>
      <c r="AI120" s="128"/>
      <c r="AJ120" s="128"/>
      <c r="AK120" s="128"/>
      <c r="AL120" s="128"/>
      <c r="AM120" s="129"/>
      <c r="BH120" s="1" t="s">
        <v>236</v>
      </c>
      <c r="BI120" s="1" t="str">
        <f>"ITEM"&amp;BH120&amp; BG120 &amp;"="&amp; IF(TRIM($J120)="","",$J120)</f>
        <v>ITEM57_3=</v>
      </c>
    </row>
    <row r="121" spans="1:61" ht="10.050000000000001" customHeight="1">
      <c r="A121" s="199"/>
      <c r="B121" s="200"/>
      <c r="C121" s="215"/>
      <c r="D121" s="197" t="s">
        <v>237</v>
      </c>
      <c r="E121" s="198"/>
      <c r="F121" s="198"/>
      <c r="G121" s="198"/>
      <c r="H121" s="198"/>
      <c r="I121" s="203"/>
      <c r="J121" s="114" t="s">
        <v>768</v>
      </c>
      <c r="K121" s="115"/>
      <c r="L121" s="115"/>
      <c r="M121" s="115"/>
      <c r="N121" s="115"/>
      <c r="O121" s="115"/>
      <c r="P121" s="115"/>
      <c r="Q121" s="115"/>
      <c r="R121" s="115"/>
      <c r="S121" s="115"/>
      <c r="T121" s="115"/>
      <c r="U121" s="115"/>
      <c r="V121" s="115"/>
      <c r="W121" s="115"/>
      <c r="X121" s="115"/>
      <c r="Y121" s="115"/>
      <c r="Z121" s="115"/>
      <c r="AA121" s="115"/>
      <c r="AB121" s="115"/>
      <c r="AC121" s="115"/>
      <c r="AD121" s="115"/>
      <c r="AE121" s="115"/>
      <c r="AF121" s="115"/>
      <c r="AG121" s="115"/>
      <c r="AH121" s="115"/>
      <c r="AI121" s="115"/>
      <c r="AJ121" s="115"/>
      <c r="AK121" s="115"/>
      <c r="AL121" s="115"/>
      <c r="AM121" s="116"/>
      <c r="BH121" s="1">
        <v>58</v>
      </c>
      <c r="BI121" s="1" t="str">
        <f>"ITEM"&amp;BH121&amp; BG121 &amp;"="&amp; IF(TRIM($J121)="","",$J121)</f>
        <v>ITEM58=都道府県知事保存附票本人確認情報ファイルの住民票コードと都道府県知事保存本人確認情報</v>
      </c>
    </row>
    <row r="122" spans="1:61" ht="9.75" customHeight="1">
      <c r="A122" s="199"/>
      <c r="B122" s="200"/>
      <c r="C122" s="215"/>
      <c r="D122" s="199"/>
      <c r="E122" s="200"/>
      <c r="F122" s="200"/>
      <c r="G122" s="200"/>
      <c r="H122" s="200"/>
      <c r="I122" s="215"/>
      <c r="J122" s="146"/>
      <c r="K122" s="147"/>
      <c r="L122" s="147"/>
      <c r="M122" s="147"/>
      <c r="N122" s="147"/>
      <c r="O122" s="147"/>
      <c r="P122" s="147"/>
      <c r="Q122" s="147"/>
      <c r="R122" s="147"/>
      <c r="S122" s="147"/>
      <c r="T122" s="147"/>
      <c r="U122" s="147"/>
      <c r="V122" s="147"/>
      <c r="W122" s="147"/>
      <c r="X122" s="147"/>
      <c r="Y122" s="147"/>
      <c r="Z122" s="147"/>
      <c r="AA122" s="147"/>
      <c r="AB122" s="147"/>
      <c r="AC122" s="147"/>
      <c r="AD122" s="147"/>
      <c r="AE122" s="147"/>
      <c r="AF122" s="147"/>
      <c r="AG122" s="147"/>
      <c r="AH122" s="147"/>
      <c r="AI122" s="147"/>
      <c r="AJ122" s="147"/>
      <c r="AK122" s="147"/>
      <c r="AL122" s="147"/>
      <c r="AM122" s="148"/>
    </row>
    <row r="123" spans="1:61" ht="9.75" customHeight="1">
      <c r="A123" s="199"/>
      <c r="B123" s="200"/>
      <c r="C123" s="215"/>
      <c r="D123" s="201"/>
      <c r="E123" s="202"/>
      <c r="F123" s="202"/>
      <c r="G123" s="202"/>
      <c r="H123" s="202"/>
      <c r="I123" s="204"/>
      <c r="J123" s="146"/>
      <c r="K123" s="147"/>
      <c r="L123" s="147"/>
      <c r="M123" s="147"/>
      <c r="N123" s="147"/>
      <c r="O123" s="147"/>
      <c r="P123" s="147"/>
      <c r="Q123" s="147"/>
      <c r="R123" s="147"/>
      <c r="S123" s="147"/>
      <c r="T123" s="147"/>
      <c r="U123" s="147"/>
      <c r="V123" s="147"/>
      <c r="W123" s="147"/>
      <c r="X123" s="147"/>
      <c r="Y123" s="147"/>
      <c r="Z123" s="147"/>
      <c r="AA123" s="147"/>
      <c r="AB123" s="147"/>
      <c r="AC123" s="147"/>
      <c r="AD123" s="147"/>
      <c r="AE123" s="147"/>
      <c r="AF123" s="147"/>
      <c r="AG123" s="147"/>
      <c r="AH123" s="147"/>
      <c r="AI123" s="147"/>
      <c r="AJ123" s="147"/>
      <c r="AK123" s="147"/>
      <c r="AL123" s="147"/>
      <c r="AM123" s="148"/>
    </row>
    <row r="124" spans="1:61" ht="10.050000000000001" customHeight="1">
      <c r="A124" s="199"/>
      <c r="B124" s="200"/>
      <c r="C124" s="215"/>
      <c r="D124" s="120" t="s">
        <v>238</v>
      </c>
      <c r="E124" s="121"/>
      <c r="F124" s="121"/>
      <c r="G124" s="121"/>
      <c r="H124" s="121"/>
      <c r="I124" s="122"/>
      <c r="J124" s="136" t="s">
        <v>769</v>
      </c>
      <c r="K124" s="126"/>
      <c r="L124" s="126"/>
      <c r="M124" s="126"/>
      <c r="N124" s="126"/>
      <c r="O124" s="126"/>
      <c r="P124" s="126"/>
      <c r="Q124" s="126"/>
      <c r="R124" s="126"/>
      <c r="S124" s="126"/>
      <c r="T124" s="126"/>
      <c r="U124" s="126"/>
      <c r="V124" s="126"/>
      <c r="W124" s="126"/>
      <c r="X124" s="126"/>
      <c r="Y124" s="126"/>
      <c r="Z124" s="126"/>
      <c r="AA124" s="126"/>
      <c r="AB124" s="126"/>
      <c r="AC124" s="126"/>
      <c r="AD124" s="126"/>
      <c r="AE124" s="126"/>
      <c r="AF124" s="126"/>
      <c r="AG124" s="126"/>
      <c r="AH124" s="126"/>
      <c r="AI124" s="126"/>
      <c r="AJ124" s="126"/>
      <c r="AK124" s="126"/>
      <c r="AL124" s="126"/>
      <c r="AM124" s="127"/>
      <c r="BH124" s="1">
        <v>59</v>
      </c>
      <c r="BI124" s="1" t="str">
        <f>"ITEM"&amp;BH124&amp; BG124 &amp;"="&amp; IF(TRIM($J124)="","",$J124)</f>
        <v>ITEM59=該当なし。</v>
      </c>
    </row>
    <row r="125" spans="1:61" ht="9.75" customHeight="1">
      <c r="A125" s="199"/>
      <c r="B125" s="200"/>
      <c r="C125" s="215"/>
      <c r="D125" s="141"/>
      <c r="E125" s="142"/>
      <c r="F125" s="142"/>
      <c r="G125" s="142"/>
      <c r="H125" s="142"/>
      <c r="I125" s="143"/>
      <c r="J125" s="150"/>
      <c r="K125" s="151"/>
      <c r="L125" s="151"/>
      <c r="M125" s="151"/>
      <c r="N125" s="151"/>
      <c r="O125" s="151"/>
      <c r="P125" s="151"/>
      <c r="Q125" s="151"/>
      <c r="R125" s="151"/>
      <c r="S125" s="151"/>
      <c r="T125" s="151"/>
      <c r="U125" s="151"/>
      <c r="V125" s="151"/>
      <c r="W125" s="151"/>
      <c r="X125" s="151"/>
      <c r="Y125" s="151"/>
      <c r="Z125" s="151"/>
      <c r="AA125" s="151"/>
      <c r="AB125" s="151"/>
      <c r="AC125" s="151"/>
      <c r="AD125" s="151"/>
      <c r="AE125" s="151"/>
      <c r="AF125" s="151"/>
      <c r="AG125" s="151"/>
      <c r="AH125" s="151"/>
      <c r="AI125" s="151"/>
      <c r="AJ125" s="151"/>
      <c r="AK125" s="151"/>
      <c r="AL125" s="151"/>
      <c r="AM125" s="152"/>
    </row>
    <row r="126" spans="1:61" ht="9.75" customHeight="1">
      <c r="A126" s="199"/>
      <c r="B126" s="200"/>
      <c r="C126" s="215"/>
      <c r="D126" s="123"/>
      <c r="E126" s="124"/>
      <c r="F126" s="124"/>
      <c r="G126" s="124"/>
      <c r="H126" s="124"/>
      <c r="I126" s="125"/>
      <c r="J126" s="137"/>
      <c r="K126" s="128"/>
      <c r="L126" s="128"/>
      <c r="M126" s="128"/>
      <c r="N126" s="128"/>
      <c r="O126" s="128"/>
      <c r="P126" s="128"/>
      <c r="Q126" s="128"/>
      <c r="R126" s="128"/>
      <c r="S126" s="128"/>
      <c r="T126" s="128"/>
      <c r="U126" s="128"/>
      <c r="V126" s="128"/>
      <c r="W126" s="128"/>
      <c r="X126" s="128"/>
      <c r="Y126" s="128"/>
      <c r="Z126" s="128"/>
      <c r="AA126" s="128"/>
      <c r="AB126" s="128"/>
      <c r="AC126" s="128"/>
      <c r="AD126" s="128"/>
      <c r="AE126" s="128"/>
      <c r="AF126" s="128"/>
      <c r="AG126" s="128"/>
      <c r="AH126" s="128"/>
      <c r="AI126" s="128"/>
      <c r="AJ126" s="128"/>
      <c r="AK126" s="128"/>
      <c r="AL126" s="128"/>
      <c r="AM126" s="129"/>
    </row>
    <row r="127" spans="1:61" ht="10.050000000000001" customHeight="1">
      <c r="A127" s="199"/>
      <c r="B127" s="200"/>
      <c r="C127" s="215"/>
      <c r="D127" s="120" t="s">
        <v>239</v>
      </c>
      <c r="E127" s="121"/>
      <c r="F127" s="121"/>
      <c r="G127" s="121"/>
      <c r="H127" s="121"/>
      <c r="I127" s="122"/>
      <c r="J127" s="114" t="s">
        <v>769</v>
      </c>
      <c r="K127" s="115"/>
      <c r="L127" s="115"/>
      <c r="M127" s="115"/>
      <c r="N127" s="115"/>
      <c r="O127" s="115"/>
      <c r="P127" s="115"/>
      <c r="Q127" s="115"/>
      <c r="R127" s="115"/>
      <c r="S127" s="115"/>
      <c r="T127" s="115"/>
      <c r="U127" s="115"/>
      <c r="V127" s="115"/>
      <c r="W127" s="115"/>
      <c r="X127" s="115"/>
      <c r="Y127" s="115"/>
      <c r="Z127" s="115"/>
      <c r="AA127" s="115"/>
      <c r="AB127" s="115"/>
      <c r="AC127" s="115"/>
      <c r="AD127" s="115"/>
      <c r="AE127" s="115"/>
      <c r="AF127" s="115"/>
      <c r="AG127" s="115"/>
      <c r="AH127" s="115"/>
      <c r="AI127" s="115"/>
      <c r="AJ127" s="115"/>
      <c r="AK127" s="115"/>
      <c r="AL127" s="115"/>
      <c r="AM127" s="116"/>
      <c r="BH127" s="1">
        <v>60</v>
      </c>
      <c r="BI127" s="1" t="str">
        <f>"ITEM"&amp;BH127&amp; BG127 &amp;"="&amp; IF(TRIM($J127)="","",$J127)</f>
        <v>ITEM60=該当なし。</v>
      </c>
    </row>
    <row r="128" spans="1:61" ht="9.75" customHeight="1">
      <c r="A128" s="199"/>
      <c r="B128" s="200"/>
      <c r="C128" s="215"/>
      <c r="D128" s="141"/>
      <c r="E128" s="142"/>
      <c r="F128" s="142"/>
      <c r="G128" s="142"/>
      <c r="H128" s="142"/>
      <c r="I128" s="143"/>
      <c r="J128" s="146"/>
      <c r="K128" s="147"/>
      <c r="L128" s="147"/>
      <c r="M128" s="147"/>
      <c r="N128" s="147"/>
      <c r="O128" s="147"/>
      <c r="P128" s="147"/>
      <c r="Q128" s="147"/>
      <c r="R128" s="147"/>
      <c r="S128" s="147"/>
      <c r="T128" s="147"/>
      <c r="U128" s="147"/>
      <c r="V128" s="147"/>
      <c r="W128" s="147"/>
      <c r="X128" s="147"/>
      <c r="Y128" s="147"/>
      <c r="Z128" s="147"/>
      <c r="AA128" s="147"/>
      <c r="AB128" s="147"/>
      <c r="AC128" s="147"/>
      <c r="AD128" s="147"/>
      <c r="AE128" s="147"/>
      <c r="AF128" s="147"/>
      <c r="AG128" s="147"/>
      <c r="AH128" s="147"/>
      <c r="AI128" s="147"/>
      <c r="AJ128" s="147"/>
      <c r="AK128" s="147"/>
      <c r="AL128" s="147"/>
      <c r="AM128" s="148"/>
    </row>
    <row r="129" spans="1:61" ht="9.75" customHeight="1">
      <c r="A129" s="199"/>
      <c r="B129" s="200"/>
      <c r="C129" s="215"/>
      <c r="D129" s="141"/>
      <c r="E129" s="142"/>
      <c r="F129" s="142"/>
      <c r="G129" s="142"/>
      <c r="H129" s="142"/>
      <c r="I129" s="143"/>
      <c r="J129" s="146"/>
      <c r="K129" s="147"/>
      <c r="L129" s="147"/>
      <c r="M129" s="147"/>
      <c r="N129" s="147"/>
      <c r="O129" s="147"/>
      <c r="P129" s="147"/>
      <c r="Q129" s="147"/>
      <c r="R129" s="147"/>
      <c r="S129" s="147"/>
      <c r="T129" s="147"/>
      <c r="U129" s="147"/>
      <c r="V129" s="147"/>
      <c r="W129" s="147"/>
      <c r="X129" s="147"/>
      <c r="Y129" s="147"/>
      <c r="Z129" s="147"/>
      <c r="AA129" s="147"/>
      <c r="AB129" s="147"/>
      <c r="AC129" s="147"/>
      <c r="AD129" s="147"/>
      <c r="AE129" s="147"/>
      <c r="AF129" s="147"/>
      <c r="AG129" s="147"/>
      <c r="AH129" s="147"/>
      <c r="AI129" s="147"/>
      <c r="AJ129" s="147"/>
      <c r="AK129" s="147"/>
      <c r="AL129" s="147"/>
      <c r="AM129" s="148"/>
    </row>
    <row r="130" spans="1:61" ht="9.75" customHeight="1">
      <c r="A130" s="201"/>
      <c r="B130" s="202"/>
      <c r="C130" s="204"/>
      <c r="D130" s="123"/>
      <c r="E130" s="124"/>
      <c r="F130" s="124"/>
      <c r="G130" s="124"/>
      <c r="H130" s="124"/>
      <c r="I130" s="125"/>
      <c r="J130" s="117"/>
      <c r="K130" s="118"/>
      <c r="L130" s="118"/>
      <c r="M130" s="118"/>
      <c r="N130" s="118"/>
      <c r="O130" s="118"/>
      <c r="P130" s="118"/>
      <c r="Q130" s="118"/>
      <c r="R130" s="118"/>
      <c r="S130" s="118"/>
      <c r="T130" s="118"/>
      <c r="U130" s="118"/>
      <c r="V130" s="118"/>
      <c r="W130" s="118"/>
      <c r="X130" s="118"/>
      <c r="Y130" s="118"/>
      <c r="Z130" s="118"/>
      <c r="AA130" s="118"/>
      <c r="AB130" s="118"/>
      <c r="AC130" s="118"/>
      <c r="AD130" s="118"/>
      <c r="AE130" s="118"/>
      <c r="AF130" s="118"/>
      <c r="AG130" s="118"/>
      <c r="AH130" s="118"/>
      <c r="AI130" s="118"/>
      <c r="AJ130" s="118"/>
      <c r="AK130" s="118"/>
      <c r="AL130" s="118"/>
      <c r="AM130" s="119"/>
    </row>
    <row r="131" spans="1:61" ht="10.050000000000001" customHeight="1">
      <c r="A131" s="120" t="s">
        <v>240</v>
      </c>
      <c r="B131" s="121"/>
      <c r="C131" s="121"/>
      <c r="D131" s="121"/>
      <c r="E131" s="121"/>
      <c r="F131" s="121"/>
      <c r="G131" s="121"/>
      <c r="H131" s="121"/>
      <c r="I131" s="122"/>
      <c r="J131" s="240">
        <v>45439</v>
      </c>
      <c r="K131" s="241"/>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2"/>
      <c r="BH131" s="1">
        <v>61</v>
      </c>
      <c r="BI131" s="1" t="str">
        <f>"ITEM"&amp;BH131&amp; BG131 &amp;"="&amp;IF(TRIM($J131)="","",TEXT(J131,"yyyymmdd"))</f>
        <v>ITEM61=20240527</v>
      </c>
    </row>
    <row r="132" spans="1:61" ht="9.75" customHeight="1">
      <c r="A132" s="123"/>
      <c r="B132" s="124"/>
      <c r="C132" s="124"/>
      <c r="D132" s="124"/>
      <c r="E132" s="124"/>
      <c r="F132" s="124"/>
      <c r="G132" s="124"/>
      <c r="H132" s="124"/>
      <c r="I132" s="125"/>
      <c r="J132" s="243"/>
      <c r="K132" s="244"/>
      <c r="L132" s="244"/>
      <c r="M132" s="244"/>
      <c r="N132" s="244"/>
      <c r="O132" s="244"/>
      <c r="P132" s="244"/>
      <c r="Q132" s="244"/>
      <c r="R132" s="244"/>
      <c r="S132" s="244"/>
      <c r="T132" s="244"/>
      <c r="U132" s="244"/>
      <c r="V132" s="244"/>
      <c r="W132" s="244"/>
      <c r="X132" s="244"/>
      <c r="Y132" s="244"/>
      <c r="Z132" s="244"/>
      <c r="AA132" s="244"/>
      <c r="AB132" s="244"/>
      <c r="AC132" s="244"/>
      <c r="AD132" s="244"/>
      <c r="AE132" s="244"/>
      <c r="AF132" s="244"/>
      <c r="AG132" s="244"/>
      <c r="AH132" s="244"/>
      <c r="AI132" s="244"/>
      <c r="AJ132" s="244"/>
      <c r="AK132" s="244"/>
      <c r="AL132" s="244"/>
      <c r="AM132" s="245"/>
    </row>
    <row r="133" spans="1:61" ht="9.75" customHeight="1">
      <c r="A133" s="130" t="s">
        <v>241</v>
      </c>
      <c r="B133" s="131"/>
      <c r="C133" s="131"/>
      <c r="D133" s="131"/>
      <c r="E133" s="131"/>
      <c r="F133" s="131"/>
      <c r="G133" s="131"/>
      <c r="H133" s="131"/>
      <c r="I133" s="131"/>
      <c r="J133" s="131"/>
      <c r="K133" s="131"/>
      <c r="L133" s="131"/>
      <c r="M133" s="131"/>
      <c r="N133" s="131"/>
      <c r="O133" s="131"/>
      <c r="P133" s="131"/>
      <c r="Q133" s="131"/>
      <c r="R133" s="131"/>
      <c r="S133" s="131"/>
      <c r="T133" s="131"/>
      <c r="U133" s="131"/>
      <c r="V133" s="131"/>
      <c r="W133" s="131"/>
      <c r="X133" s="131"/>
      <c r="Y133" s="131"/>
      <c r="Z133" s="131"/>
      <c r="AA133" s="131"/>
      <c r="AB133" s="131"/>
      <c r="AC133" s="131"/>
      <c r="AD133" s="131"/>
      <c r="AE133" s="131"/>
      <c r="AF133" s="131"/>
      <c r="AG133" s="131"/>
      <c r="AH133" s="131"/>
      <c r="AI133" s="131"/>
      <c r="AJ133" s="131"/>
      <c r="AK133" s="131"/>
      <c r="AL133" s="131"/>
      <c r="AM133" s="132"/>
    </row>
    <row r="134" spans="1:61" ht="9.75" customHeight="1">
      <c r="A134" s="133"/>
      <c r="B134" s="134"/>
      <c r="C134" s="134"/>
      <c r="D134" s="134"/>
      <c r="E134" s="134"/>
      <c r="F134" s="134"/>
      <c r="G134" s="134"/>
      <c r="H134" s="134"/>
      <c r="I134" s="134"/>
      <c r="J134" s="134"/>
      <c r="K134" s="134"/>
      <c r="L134" s="134"/>
      <c r="M134" s="134"/>
      <c r="N134" s="134"/>
      <c r="O134" s="134"/>
      <c r="P134" s="134"/>
      <c r="Q134" s="134"/>
      <c r="R134" s="134"/>
      <c r="S134" s="134"/>
      <c r="T134" s="134"/>
      <c r="U134" s="134"/>
      <c r="V134" s="134"/>
      <c r="W134" s="134"/>
      <c r="X134" s="134"/>
      <c r="Y134" s="134"/>
      <c r="Z134" s="134"/>
      <c r="AA134" s="134"/>
      <c r="AB134" s="134"/>
      <c r="AC134" s="134"/>
      <c r="AD134" s="134"/>
      <c r="AE134" s="134"/>
      <c r="AF134" s="134"/>
      <c r="AG134" s="134"/>
      <c r="AH134" s="134"/>
      <c r="AI134" s="134"/>
      <c r="AJ134" s="134"/>
      <c r="AK134" s="134"/>
      <c r="AL134" s="134"/>
      <c r="AM134" s="135"/>
    </row>
    <row r="135" spans="1:61" ht="10.050000000000001" customHeight="1">
      <c r="A135" s="120" t="s">
        <v>242</v>
      </c>
      <c r="B135" s="121"/>
      <c r="C135" s="121"/>
      <c r="D135" s="121"/>
      <c r="E135" s="121"/>
      <c r="F135" s="121"/>
      <c r="G135" s="121"/>
      <c r="H135" s="121"/>
      <c r="I135" s="122"/>
      <c r="J135" s="221" t="s">
        <v>37</v>
      </c>
      <c r="K135" s="249" t="s">
        <v>725</v>
      </c>
      <c r="L135" s="249"/>
      <c r="M135" s="249"/>
      <c r="N135" s="249"/>
      <c r="O135" s="249"/>
      <c r="P135" s="249"/>
      <c r="Q135" s="249"/>
      <c r="R135" s="154" t="s">
        <v>38</v>
      </c>
      <c r="S135" s="154"/>
      <c r="T135" s="154"/>
      <c r="U135" s="154" t="s">
        <v>36</v>
      </c>
      <c r="V135" s="154"/>
      <c r="W135" s="154"/>
      <c r="X135" s="154"/>
      <c r="Y135" s="154"/>
      <c r="Z135" s="154"/>
      <c r="AA135" s="154"/>
      <c r="AB135" s="154"/>
      <c r="AC135" s="154"/>
      <c r="AD135" s="154"/>
      <c r="AE135" s="154"/>
      <c r="AF135" s="154"/>
      <c r="AG135" s="154"/>
      <c r="AH135" s="154"/>
      <c r="AI135" s="154"/>
      <c r="AJ135" s="154"/>
      <c r="AK135" s="154"/>
      <c r="AL135" s="154"/>
      <c r="AM135" s="155"/>
      <c r="BE135" s="1" t="str">
        <f ca="1">MID(CELL("address",$CF$2),2,2)</f>
        <v>CF</v>
      </c>
      <c r="BF135" s="1">
        <f>IF(TRIM($K135)="","",IF(ISERROR(MATCH($K135,$CF$3:$CF$4,0)),"INPUT_ERROR",MATCH($K135,$CF$3:$CF$4,0)))</f>
        <v>1</v>
      </c>
      <c r="BH135" s="1">
        <v>62</v>
      </c>
      <c r="BI135" s="1" t="str">
        <f>"ITEM"&amp; BH135&amp; BG135 &amp; "=" &amp; $BF135</f>
        <v>ITEM62=1</v>
      </c>
    </row>
    <row r="136" spans="1:61" ht="9.75" customHeight="1">
      <c r="A136" s="141"/>
      <c r="B136" s="142"/>
      <c r="C136" s="142"/>
      <c r="D136" s="142"/>
      <c r="E136" s="142"/>
      <c r="F136" s="142"/>
      <c r="G136" s="142"/>
      <c r="H136" s="142"/>
      <c r="I136" s="143"/>
      <c r="J136" s="160"/>
      <c r="K136" s="145"/>
      <c r="L136" s="145"/>
      <c r="M136" s="145"/>
      <c r="N136" s="145"/>
      <c r="O136" s="145"/>
      <c r="P136" s="145"/>
      <c r="Q136" s="145"/>
      <c r="R136" s="82"/>
      <c r="S136" s="82"/>
      <c r="T136" s="82"/>
      <c r="U136" s="192" t="s">
        <v>243</v>
      </c>
      <c r="V136" s="192"/>
      <c r="W136" s="192"/>
      <c r="X136" s="192"/>
      <c r="Y136" s="192"/>
      <c r="Z136" s="192" t="s">
        <v>244</v>
      </c>
      <c r="AA136" s="192"/>
      <c r="AB136" s="192"/>
      <c r="AC136" s="192"/>
      <c r="AD136" s="192"/>
      <c r="AE136" s="192"/>
      <c r="AF136" s="192"/>
      <c r="AG136" s="192"/>
      <c r="AH136" s="192"/>
      <c r="AI136" s="192"/>
      <c r="AJ136" s="192"/>
      <c r="AK136" s="192"/>
      <c r="AL136" s="192"/>
      <c r="AM136" s="193"/>
    </row>
    <row r="137" spans="1:61" ht="10.050000000000001" customHeight="1">
      <c r="A137" s="141"/>
      <c r="B137" s="142"/>
      <c r="C137" s="142"/>
      <c r="D137" s="142"/>
      <c r="E137" s="142"/>
      <c r="F137" s="142"/>
      <c r="G137" s="142"/>
      <c r="H137" s="142"/>
      <c r="I137" s="143"/>
      <c r="J137" s="144" t="s">
        <v>197</v>
      </c>
      <c r="K137" s="160"/>
      <c r="L137" s="160"/>
      <c r="M137" s="226">
        <v>1</v>
      </c>
      <c r="N137" s="226"/>
      <c r="O137" s="226"/>
      <c r="P137" s="226"/>
      <c r="Q137" s="226"/>
      <c r="R137" s="82" t="s">
        <v>245</v>
      </c>
      <c r="S137" s="82"/>
      <c r="T137" s="82"/>
      <c r="U137" s="82"/>
      <c r="V137" s="82"/>
      <c r="W137" s="82"/>
      <c r="X137" s="82"/>
      <c r="Y137" s="82"/>
      <c r="Z137" s="82"/>
      <c r="AA137" s="82"/>
      <c r="AB137" s="82"/>
      <c r="AC137" s="82"/>
      <c r="AD137" s="82"/>
      <c r="AE137" s="82"/>
      <c r="AF137" s="82"/>
      <c r="AG137" s="82"/>
      <c r="AH137" s="82"/>
      <c r="AI137" s="82"/>
      <c r="AJ137" s="82"/>
      <c r="AK137" s="82"/>
      <c r="AL137" s="82"/>
      <c r="AM137" s="138"/>
      <c r="BH137" s="1">
        <v>63</v>
      </c>
      <c r="BI137" s="1" t="str">
        <f>"ITEM"&amp;BH137&amp; BG137 &amp;"=" &amp; $M137</f>
        <v>ITEM63=1</v>
      </c>
    </row>
    <row r="138" spans="1:61" ht="9.75" customHeight="1" thickBot="1">
      <c r="A138" s="246"/>
      <c r="B138" s="247"/>
      <c r="C138" s="247"/>
      <c r="D138" s="247"/>
      <c r="E138" s="247"/>
      <c r="F138" s="247"/>
      <c r="G138" s="247"/>
      <c r="H138" s="247"/>
      <c r="I138" s="248"/>
      <c r="J138" s="224"/>
      <c r="K138" s="225"/>
      <c r="L138" s="225"/>
      <c r="M138" s="227"/>
      <c r="N138" s="227"/>
      <c r="O138" s="227"/>
      <c r="P138" s="227"/>
      <c r="Q138" s="227"/>
      <c r="R138" s="228"/>
      <c r="S138" s="228"/>
      <c r="T138" s="228"/>
      <c r="U138" s="228"/>
      <c r="V138" s="228"/>
      <c r="W138" s="228"/>
      <c r="X138" s="228"/>
      <c r="Y138" s="228"/>
      <c r="Z138" s="228"/>
      <c r="AA138" s="228"/>
      <c r="AB138" s="228"/>
      <c r="AC138" s="228"/>
      <c r="AD138" s="228"/>
      <c r="AE138" s="228"/>
      <c r="AF138" s="228"/>
      <c r="AG138" s="228"/>
      <c r="AH138" s="228"/>
      <c r="AI138" s="228"/>
      <c r="AJ138" s="228"/>
      <c r="AK138" s="228"/>
      <c r="AL138" s="228"/>
      <c r="AM138" s="229"/>
      <c r="BH138" s="1" t="s">
        <v>28</v>
      </c>
    </row>
    <row r="139" spans="1:61" ht="10.050000000000001" customHeight="1">
      <c r="A139" s="176" t="s">
        <v>246</v>
      </c>
      <c r="B139" s="177"/>
      <c r="C139" s="177"/>
      <c r="D139" s="177"/>
      <c r="E139" s="177"/>
      <c r="F139" s="177"/>
      <c r="G139" s="177"/>
      <c r="H139" s="177"/>
      <c r="I139" s="178"/>
      <c r="J139" s="233" t="s">
        <v>770</v>
      </c>
      <c r="K139" s="234"/>
      <c r="L139" s="234"/>
      <c r="M139" s="234"/>
      <c r="N139" s="234"/>
      <c r="O139" s="234"/>
      <c r="P139" s="234"/>
      <c r="Q139" s="234"/>
      <c r="R139" s="234"/>
      <c r="S139" s="234"/>
      <c r="T139" s="234"/>
      <c r="U139" s="234"/>
      <c r="V139" s="234"/>
      <c r="W139" s="234"/>
      <c r="X139" s="234"/>
      <c r="Y139" s="234"/>
      <c r="Z139" s="234"/>
      <c r="AA139" s="234"/>
      <c r="AB139" s="234"/>
      <c r="AC139" s="234"/>
      <c r="AD139" s="234"/>
      <c r="AE139" s="234"/>
      <c r="AF139" s="234"/>
      <c r="AG139" s="234"/>
      <c r="AH139" s="234"/>
      <c r="AI139" s="234"/>
      <c r="AJ139" s="234"/>
      <c r="AK139" s="234"/>
      <c r="AL139" s="234"/>
      <c r="AM139" s="235"/>
      <c r="BG139" s="1" t="s">
        <v>247</v>
      </c>
      <c r="BH139" s="1">
        <v>64</v>
      </c>
      <c r="BI139" s="1" t="str">
        <f>"ITEM"&amp;BH139&amp; BG139 &amp;"="&amp; IF(TRIM($J139)="","",$J139)</f>
        <v>ITEM64#KBN2_1=附票都道府県サーバの運用及び監視に関する業務</v>
      </c>
    </row>
    <row r="140" spans="1:61" ht="9.75" customHeight="1" thickBot="1">
      <c r="A140" s="230"/>
      <c r="B140" s="231"/>
      <c r="C140" s="231"/>
      <c r="D140" s="231"/>
      <c r="E140" s="231"/>
      <c r="F140" s="231"/>
      <c r="G140" s="231"/>
      <c r="H140" s="231"/>
      <c r="I140" s="232"/>
      <c r="J140" s="236"/>
      <c r="K140" s="237"/>
      <c r="L140" s="237"/>
      <c r="M140" s="237"/>
      <c r="N140" s="237"/>
      <c r="O140" s="237"/>
      <c r="P140" s="237"/>
      <c r="Q140" s="237"/>
      <c r="R140" s="237"/>
      <c r="S140" s="237"/>
      <c r="T140" s="237"/>
      <c r="U140" s="237"/>
      <c r="V140" s="237"/>
      <c r="W140" s="237"/>
      <c r="X140" s="237"/>
      <c r="Y140" s="237"/>
      <c r="Z140" s="237"/>
      <c r="AA140" s="237"/>
      <c r="AB140" s="237"/>
      <c r="AC140" s="237"/>
      <c r="AD140" s="237"/>
      <c r="AE140" s="237"/>
      <c r="AF140" s="237"/>
      <c r="AG140" s="237"/>
      <c r="AH140" s="237"/>
      <c r="AI140" s="237"/>
      <c r="AJ140" s="237"/>
      <c r="AK140" s="237"/>
      <c r="AL140" s="237"/>
      <c r="AM140" s="238"/>
      <c r="BH140" s="1" t="s">
        <v>28</v>
      </c>
    </row>
    <row r="141" spans="1:61" ht="48" customHeight="1">
      <c r="A141" s="141" t="s">
        <v>248</v>
      </c>
      <c r="B141" s="142"/>
      <c r="C141" s="142"/>
      <c r="D141" s="142"/>
      <c r="E141" s="142"/>
      <c r="F141" s="142"/>
      <c r="G141" s="142"/>
      <c r="H141" s="142"/>
      <c r="I141" s="143"/>
      <c r="J141" s="239" t="s">
        <v>771</v>
      </c>
      <c r="K141" s="239"/>
      <c r="L141" s="239"/>
      <c r="M141" s="239"/>
      <c r="N141" s="239"/>
      <c r="O141" s="239"/>
      <c r="P141" s="239"/>
      <c r="Q141" s="239"/>
      <c r="R141" s="239"/>
      <c r="S141" s="239"/>
      <c r="T141" s="239"/>
      <c r="U141" s="239"/>
      <c r="V141" s="239"/>
      <c r="W141" s="239"/>
      <c r="X141" s="239"/>
      <c r="Y141" s="239"/>
      <c r="Z141" s="239"/>
      <c r="AA141" s="239"/>
      <c r="AB141" s="239"/>
      <c r="AC141" s="239"/>
      <c r="AD141" s="239"/>
      <c r="AE141" s="239"/>
      <c r="AF141" s="239"/>
      <c r="AG141" s="239"/>
      <c r="AH141" s="239"/>
      <c r="AI141" s="239"/>
      <c r="AJ141" s="239"/>
      <c r="AK141" s="239"/>
      <c r="AL141" s="239"/>
      <c r="AM141" s="239"/>
      <c r="BG141" s="1" t="s">
        <v>247</v>
      </c>
      <c r="BH141" s="1">
        <v>65</v>
      </c>
      <c r="BI141" s="1" t="str">
        <f>"ITEM"&amp;BH141&amp; BG141 &amp;"="&amp; IF(TRIM($J141)="","",$J141)</f>
        <v>ITEM65#KBN2_1=全国の都道府県サーバを１拠点（集約センター）に集約化したことに伴い、都道府県サーバの運用と同様に附票都道府県サーバの運用及び監視に関する業務を、集約センター運用者に委託する。
委託する業務は、直接附票本人確認情報に係わらない（直接附票本人確認情報にアクセスできず、閲覧・更新・削除等を行わない。）業務を対象とする。</v>
      </c>
    </row>
    <row r="142" spans="1:61" ht="9.75" customHeight="1">
      <c r="A142" s="141"/>
      <c r="B142" s="142"/>
      <c r="C142" s="142"/>
      <c r="D142" s="142"/>
      <c r="E142" s="142"/>
      <c r="F142" s="142"/>
      <c r="G142" s="142"/>
      <c r="H142" s="142"/>
      <c r="I142" s="143"/>
      <c r="J142" s="27"/>
      <c r="K142" s="27"/>
      <c r="L142" s="27"/>
      <c r="M142" s="27"/>
      <c r="N142" s="27"/>
      <c r="O142" s="27"/>
      <c r="P142" s="27"/>
      <c r="Q142" s="27"/>
      <c r="R142" s="27"/>
      <c r="S142" s="27"/>
      <c r="T142" s="27"/>
      <c r="U142" s="27"/>
      <c r="V142" s="27"/>
      <c r="W142" s="27"/>
      <c r="X142" s="27"/>
      <c r="Y142" s="27"/>
      <c r="Z142" s="27"/>
      <c r="AA142" s="27"/>
      <c r="AB142" s="27"/>
      <c r="AC142" s="27"/>
      <c r="AD142" s="27"/>
      <c r="AE142" s="27"/>
      <c r="AF142" s="27"/>
      <c r="AG142" s="27"/>
      <c r="AH142" s="27"/>
      <c r="AI142" s="27"/>
      <c r="AJ142" s="27"/>
      <c r="AK142" s="27"/>
      <c r="AL142" s="27"/>
      <c r="AM142" s="27"/>
      <c r="BH142" s="1" t="s">
        <v>28</v>
      </c>
    </row>
    <row r="143" spans="1:61" ht="9.75" customHeight="1">
      <c r="A143" s="120" t="s">
        <v>249</v>
      </c>
      <c r="B143" s="121"/>
      <c r="C143" s="121"/>
      <c r="D143" s="121"/>
      <c r="E143" s="121"/>
      <c r="F143" s="121"/>
      <c r="G143" s="121"/>
      <c r="H143" s="121"/>
      <c r="I143" s="122"/>
      <c r="J143" s="190"/>
      <c r="K143" s="191"/>
      <c r="L143" s="191"/>
      <c r="M143" s="191"/>
      <c r="N143" s="191"/>
      <c r="O143" s="191"/>
      <c r="P143" s="191"/>
      <c r="Q143" s="191"/>
      <c r="R143" s="191"/>
      <c r="S143" s="191"/>
      <c r="T143" s="191"/>
      <c r="U143" s="191"/>
      <c r="V143" s="154" t="s">
        <v>36</v>
      </c>
      <c r="W143" s="154"/>
      <c r="X143" s="154"/>
      <c r="Y143" s="154"/>
      <c r="Z143" s="154"/>
      <c r="AA143" s="154"/>
      <c r="AB143" s="154"/>
      <c r="AC143" s="154"/>
      <c r="AD143" s="154"/>
      <c r="AE143" s="154"/>
      <c r="AF143" s="154"/>
      <c r="AG143" s="154"/>
      <c r="AH143" s="154"/>
      <c r="AI143" s="154"/>
      <c r="AJ143" s="154"/>
      <c r="AK143" s="154"/>
      <c r="AL143" s="154"/>
      <c r="AM143" s="155"/>
      <c r="BE143" s="1" t="str">
        <f ca="1">MID(CELL("address",$CG$2),2,2)</f>
        <v>CG</v>
      </c>
      <c r="BF143" s="1">
        <f>IF(TRIM($K144)="","",IF(ISERROR(MATCH($K144,$CG$3:$CG$4,0)),"INPUT_ERROR",MATCH($K144,$CG$3:$CG$4,0)))</f>
        <v>1</v>
      </c>
      <c r="BG143" s="1" t="s">
        <v>247</v>
      </c>
      <c r="BH143" s="1">
        <v>66</v>
      </c>
      <c r="BI143" s="1" t="str">
        <f>"ITEM"&amp; BH143&amp; BG143 &amp;"="&amp; $BF143</f>
        <v>ITEM66#KBN2_1=1</v>
      </c>
    </row>
    <row r="144" spans="1:61" ht="10.050000000000001" customHeight="1">
      <c r="A144" s="141"/>
      <c r="B144" s="142"/>
      <c r="C144" s="142"/>
      <c r="D144" s="142"/>
      <c r="E144" s="142"/>
      <c r="F144" s="142"/>
      <c r="G144" s="142"/>
      <c r="H144" s="142"/>
      <c r="I144" s="143"/>
      <c r="J144" s="144" t="s">
        <v>37</v>
      </c>
      <c r="K144" s="145" t="s">
        <v>728</v>
      </c>
      <c r="L144" s="145"/>
      <c r="M144" s="145"/>
      <c r="N144" s="145"/>
      <c r="O144" s="145"/>
      <c r="P144" s="145"/>
      <c r="Q144" s="145"/>
      <c r="R144" s="145"/>
      <c r="S144" s="145"/>
      <c r="T144" s="82" t="s">
        <v>38</v>
      </c>
      <c r="U144" s="82"/>
      <c r="V144" s="82" t="s">
        <v>250</v>
      </c>
      <c r="W144" s="82"/>
      <c r="X144" s="82"/>
      <c r="Y144" s="82"/>
      <c r="Z144" s="82"/>
      <c r="AA144" s="82"/>
      <c r="AB144" s="82"/>
      <c r="AC144" s="82"/>
      <c r="AD144" s="82"/>
      <c r="AE144" s="82"/>
      <c r="AF144" s="82"/>
      <c r="AG144" s="82"/>
      <c r="AH144" s="82"/>
      <c r="AI144" s="82"/>
      <c r="AJ144" s="82"/>
      <c r="AK144" s="82"/>
      <c r="AL144" s="82"/>
      <c r="AM144" s="138"/>
    </row>
    <row r="145" spans="1:61" ht="9.75" customHeight="1">
      <c r="A145" s="141"/>
      <c r="B145" s="142"/>
      <c r="C145" s="142"/>
      <c r="D145" s="142"/>
      <c r="E145" s="142"/>
      <c r="F145" s="142"/>
      <c r="G145" s="142"/>
      <c r="H145" s="142"/>
      <c r="I145" s="143"/>
      <c r="J145" s="144"/>
      <c r="K145" s="145"/>
      <c r="L145" s="145"/>
      <c r="M145" s="145"/>
      <c r="N145" s="145"/>
      <c r="O145" s="145"/>
      <c r="P145" s="145"/>
      <c r="Q145" s="145"/>
      <c r="R145" s="145"/>
      <c r="S145" s="145"/>
      <c r="T145" s="82"/>
      <c r="U145" s="82"/>
      <c r="V145" s="82" t="s">
        <v>251</v>
      </c>
      <c r="W145" s="82"/>
      <c r="X145" s="82"/>
      <c r="Y145" s="82"/>
      <c r="Z145" s="82"/>
      <c r="AA145" s="82"/>
      <c r="AB145" s="82"/>
      <c r="AC145" s="82"/>
      <c r="AD145" s="82"/>
      <c r="AE145" s="82"/>
      <c r="AF145" s="82"/>
      <c r="AG145" s="82"/>
      <c r="AH145" s="82"/>
      <c r="AI145" s="82"/>
      <c r="AJ145" s="82"/>
      <c r="AK145" s="82"/>
      <c r="AL145" s="82"/>
      <c r="AM145" s="138"/>
    </row>
    <row r="146" spans="1:61" ht="9.75" customHeight="1">
      <c r="A146" s="141"/>
      <c r="B146" s="142"/>
      <c r="C146" s="142"/>
      <c r="D146" s="142"/>
      <c r="E146" s="142"/>
      <c r="F146" s="142"/>
      <c r="G146" s="142"/>
      <c r="H146" s="142"/>
      <c r="I146" s="143"/>
      <c r="J146" s="157"/>
      <c r="K146" s="98"/>
      <c r="L146" s="98"/>
      <c r="M146" s="98"/>
      <c r="N146" s="98"/>
      <c r="O146" s="98"/>
      <c r="P146" s="98"/>
      <c r="Q146" s="98"/>
      <c r="R146" s="98"/>
      <c r="S146" s="98"/>
      <c r="T146" s="98"/>
      <c r="U146" s="98"/>
      <c r="V146" s="98"/>
      <c r="W146" s="98"/>
      <c r="X146" s="98"/>
      <c r="Y146" s="98"/>
      <c r="Z146" s="98"/>
      <c r="AA146" s="98"/>
      <c r="AB146" s="98"/>
      <c r="AC146" s="98"/>
      <c r="AD146" s="98"/>
      <c r="AE146" s="98"/>
      <c r="AF146" s="98"/>
      <c r="AG146" s="98"/>
      <c r="AH146" s="98"/>
      <c r="AI146" s="98"/>
      <c r="AJ146" s="98"/>
      <c r="AK146" s="98"/>
      <c r="AL146" s="98"/>
      <c r="AM146" s="156"/>
    </row>
    <row r="147" spans="1:61" ht="9.75" customHeight="1">
      <c r="A147" s="141"/>
      <c r="B147" s="142"/>
      <c r="C147" s="143"/>
      <c r="D147" s="120" t="s">
        <v>252</v>
      </c>
      <c r="E147" s="121"/>
      <c r="F147" s="121"/>
      <c r="G147" s="121"/>
      <c r="H147" s="121"/>
      <c r="I147" s="122"/>
      <c r="J147" s="158"/>
      <c r="K147" s="154"/>
      <c r="L147" s="154"/>
      <c r="M147" s="154"/>
      <c r="N147" s="154"/>
      <c r="O147" s="154"/>
      <c r="P147" s="154"/>
      <c r="Q147" s="154"/>
      <c r="R147" s="154"/>
      <c r="S147" s="154"/>
      <c r="T147" s="154"/>
      <c r="U147" s="154"/>
      <c r="V147" s="154" t="s">
        <v>36</v>
      </c>
      <c r="W147" s="154"/>
      <c r="X147" s="154"/>
      <c r="Y147" s="154"/>
      <c r="Z147" s="154"/>
      <c r="AA147" s="154"/>
      <c r="AB147" s="154"/>
      <c r="AC147" s="154"/>
      <c r="AD147" s="154"/>
      <c r="AE147" s="154"/>
      <c r="AF147" s="154"/>
      <c r="AG147" s="154"/>
      <c r="AH147" s="154"/>
      <c r="AI147" s="154"/>
      <c r="AJ147" s="154"/>
      <c r="AK147" s="154"/>
      <c r="AL147" s="154"/>
      <c r="AM147" s="155"/>
      <c r="BE147" s="1" t="str">
        <f ca="1">MID(CELL("address",$CB$2),2,2)</f>
        <v>CB</v>
      </c>
      <c r="BF147" s="1">
        <f>IF(TRIM($K149)="","",IF(ISERROR(MATCH($K149,$CB$3:$CB$7,0)),"INPUT_ERROR",MATCH($K149,$CB$3:$CB$7,0)))</f>
        <v>5</v>
      </c>
      <c r="BG147" s="1" t="s">
        <v>247</v>
      </c>
      <c r="BH147" s="1">
        <v>67</v>
      </c>
      <c r="BI147" s="1" t="str">
        <f>"ITEM"&amp; BH147&amp; BG147 &amp;"="&amp; $BF147</f>
        <v>ITEM67#KBN2_1=5</v>
      </c>
    </row>
    <row r="148" spans="1:61" ht="9.75" customHeight="1">
      <c r="A148" s="141"/>
      <c r="B148" s="142"/>
      <c r="C148" s="143"/>
      <c r="D148" s="141"/>
      <c r="E148" s="142"/>
      <c r="F148" s="142"/>
      <c r="G148" s="142"/>
      <c r="H148" s="142"/>
      <c r="I148" s="143"/>
      <c r="J148" s="189"/>
      <c r="K148" s="82"/>
      <c r="L148" s="82"/>
      <c r="M148" s="82"/>
      <c r="N148" s="82"/>
      <c r="O148" s="82"/>
      <c r="P148" s="82"/>
      <c r="Q148" s="82"/>
      <c r="R148" s="82"/>
      <c r="S148" s="82"/>
      <c r="T148" s="82"/>
      <c r="U148" s="82"/>
      <c r="V148" s="82" t="s">
        <v>163</v>
      </c>
      <c r="W148" s="82"/>
      <c r="X148" s="82"/>
      <c r="Y148" s="82"/>
      <c r="Z148" s="82"/>
      <c r="AA148" s="82"/>
      <c r="AB148" s="82"/>
      <c r="AC148" s="82"/>
      <c r="AD148" s="82"/>
      <c r="AE148" s="82"/>
      <c r="AF148" s="82"/>
      <c r="AG148" s="82"/>
      <c r="AH148" s="82"/>
      <c r="AI148" s="82"/>
      <c r="AJ148" s="82"/>
      <c r="AK148" s="82"/>
      <c r="AL148" s="82"/>
      <c r="AM148" s="138"/>
      <c r="BH148" s="1" t="s">
        <v>28</v>
      </c>
    </row>
    <row r="149" spans="1:61" ht="10.050000000000001" customHeight="1">
      <c r="A149" s="141"/>
      <c r="B149" s="142"/>
      <c r="C149" s="143"/>
      <c r="D149" s="141"/>
      <c r="E149" s="142"/>
      <c r="F149" s="142"/>
      <c r="G149" s="142"/>
      <c r="H149" s="142"/>
      <c r="I149" s="143"/>
      <c r="J149" s="144" t="s">
        <v>37</v>
      </c>
      <c r="K149" s="145" t="s">
        <v>708</v>
      </c>
      <c r="L149" s="145"/>
      <c r="M149" s="145"/>
      <c r="N149" s="145"/>
      <c r="O149" s="145"/>
      <c r="P149" s="145"/>
      <c r="Q149" s="145"/>
      <c r="R149" s="145"/>
      <c r="S149" s="145"/>
      <c r="T149" s="82" t="s">
        <v>38</v>
      </c>
      <c r="U149" s="82"/>
      <c r="V149" s="82" t="s">
        <v>253</v>
      </c>
      <c r="W149" s="82"/>
      <c r="X149" s="82"/>
      <c r="Y149" s="82"/>
      <c r="Z149" s="82"/>
      <c r="AA149" s="82"/>
      <c r="AB149" s="82"/>
      <c r="AC149" s="82"/>
      <c r="AD149" s="82"/>
      <c r="AE149" s="82"/>
      <c r="AF149" s="82"/>
      <c r="AG149" s="82"/>
      <c r="AH149" s="82"/>
      <c r="AI149" s="82"/>
      <c r="AJ149" s="82"/>
      <c r="AK149" s="82"/>
      <c r="AL149" s="82"/>
      <c r="AM149" s="138"/>
      <c r="BH149" s="1" t="s">
        <v>28</v>
      </c>
    </row>
    <row r="150" spans="1:61" ht="9.75" customHeight="1">
      <c r="A150" s="141"/>
      <c r="B150" s="142"/>
      <c r="C150" s="143"/>
      <c r="D150" s="141"/>
      <c r="E150" s="142"/>
      <c r="F150" s="142"/>
      <c r="G150" s="142"/>
      <c r="H150" s="142"/>
      <c r="I150" s="143"/>
      <c r="J150" s="144"/>
      <c r="K150" s="145"/>
      <c r="L150" s="145"/>
      <c r="M150" s="145"/>
      <c r="N150" s="145"/>
      <c r="O150" s="145"/>
      <c r="P150" s="145"/>
      <c r="Q150" s="145"/>
      <c r="R150" s="145"/>
      <c r="S150" s="145"/>
      <c r="T150" s="82"/>
      <c r="U150" s="82"/>
      <c r="V150" s="82" t="s">
        <v>254</v>
      </c>
      <c r="W150" s="82"/>
      <c r="X150" s="82"/>
      <c r="Y150" s="82"/>
      <c r="Z150" s="82"/>
      <c r="AA150" s="82"/>
      <c r="AB150" s="82"/>
      <c r="AC150" s="82"/>
      <c r="AD150" s="82"/>
      <c r="AE150" s="82"/>
      <c r="AF150" s="82"/>
      <c r="AG150" s="82"/>
      <c r="AH150" s="82"/>
      <c r="AI150" s="82"/>
      <c r="AJ150" s="82"/>
      <c r="AK150" s="82"/>
      <c r="AL150" s="82"/>
      <c r="AM150" s="138"/>
      <c r="BH150" s="1" t="s">
        <v>28</v>
      </c>
    </row>
    <row r="151" spans="1:61" ht="9.75" customHeight="1">
      <c r="A151" s="141"/>
      <c r="B151" s="142"/>
      <c r="C151" s="143"/>
      <c r="D151" s="141"/>
      <c r="E151" s="142"/>
      <c r="F151" s="142"/>
      <c r="G151" s="142"/>
      <c r="H151" s="142"/>
      <c r="I151" s="143"/>
      <c r="J151" s="189"/>
      <c r="K151" s="82"/>
      <c r="L151" s="82"/>
      <c r="M151" s="82"/>
      <c r="N151" s="82"/>
      <c r="O151" s="82"/>
      <c r="P151" s="82"/>
      <c r="Q151" s="82"/>
      <c r="R151" s="82"/>
      <c r="S151" s="82"/>
      <c r="T151" s="82"/>
      <c r="U151" s="82"/>
      <c r="V151" s="82" t="s">
        <v>255</v>
      </c>
      <c r="W151" s="82"/>
      <c r="X151" s="82"/>
      <c r="Y151" s="82"/>
      <c r="Z151" s="82"/>
      <c r="AA151" s="82"/>
      <c r="AB151" s="82"/>
      <c r="AC151" s="82"/>
      <c r="AD151" s="82"/>
      <c r="AE151" s="82"/>
      <c r="AF151" s="82"/>
      <c r="AG151" s="82"/>
      <c r="AH151" s="82"/>
      <c r="AI151" s="82"/>
      <c r="AJ151" s="82"/>
      <c r="AK151" s="82"/>
      <c r="AL151" s="82"/>
      <c r="AM151" s="138"/>
      <c r="BH151" s="1" t="s">
        <v>28</v>
      </c>
    </row>
    <row r="152" spans="1:61" ht="9.75" customHeight="1">
      <c r="A152" s="141"/>
      <c r="B152" s="142"/>
      <c r="C152" s="143"/>
      <c r="D152" s="123"/>
      <c r="E152" s="124"/>
      <c r="F152" s="124"/>
      <c r="G152" s="124"/>
      <c r="H152" s="124"/>
      <c r="I152" s="125"/>
      <c r="J152" s="157"/>
      <c r="K152" s="98"/>
      <c r="L152" s="98"/>
      <c r="M152" s="98"/>
      <c r="N152" s="98"/>
      <c r="O152" s="98"/>
      <c r="P152" s="98"/>
      <c r="Q152" s="98"/>
      <c r="R152" s="98"/>
      <c r="S152" s="98"/>
      <c r="T152" s="98"/>
      <c r="U152" s="98"/>
      <c r="V152" s="98" t="s">
        <v>256</v>
      </c>
      <c r="W152" s="98"/>
      <c r="X152" s="98"/>
      <c r="Y152" s="98"/>
      <c r="Z152" s="98"/>
      <c r="AA152" s="98"/>
      <c r="AB152" s="98"/>
      <c r="AC152" s="98"/>
      <c r="AD152" s="98"/>
      <c r="AE152" s="98"/>
      <c r="AF152" s="98"/>
      <c r="AG152" s="98"/>
      <c r="AH152" s="98"/>
      <c r="AI152" s="98"/>
      <c r="AJ152" s="98"/>
      <c r="AK152" s="98"/>
      <c r="AL152" s="98"/>
      <c r="AM152" s="156"/>
      <c r="BH152" s="1" t="s">
        <v>28</v>
      </c>
    </row>
    <row r="153" spans="1:61" ht="10.050000000000001" customHeight="1">
      <c r="A153" s="141"/>
      <c r="B153" s="142"/>
      <c r="C153" s="143"/>
      <c r="D153" s="120" t="s">
        <v>257</v>
      </c>
      <c r="E153" s="121"/>
      <c r="F153" s="121"/>
      <c r="G153" s="121"/>
      <c r="H153" s="121"/>
      <c r="I153" s="122"/>
      <c r="J153" s="136" t="s">
        <v>729</v>
      </c>
      <c r="K153" s="126"/>
      <c r="L153" s="126"/>
      <c r="M153" s="126"/>
      <c r="N153" s="126"/>
      <c r="O153" s="126"/>
      <c r="P153" s="126"/>
      <c r="Q153" s="126"/>
      <c r="R153" s="126"/>
      <c r="S153" s="126"/>
      <c r="T153" s="126"/>
      <c r="U153" s="126"/>
      <c r="V153" s="126"/>
      <c r="W153" s="126"/>
      <c r="X153" s="126"/>
      <c r="Y153" s="126"/>
      <c r="Z153" s="126"/>
      <c r="AA153" s="126"/>
      <c r="AB153" s="126"/>
      <c r="AC153" s="126"/>
      <c r="AD153" s="126"/>
      <c r="AE153" s="126"/>
      <c r="AF153" s="126"/>
      <c r="AG153" s="126"/>
      <c r="AH153" s="126"/>
      <c r="AI153" s="126"/>
      <c r="AJ153" s="126"/>
      <c r="AK153" s="126"/>
      <c r="AL153" s="126"/>
      <c r="AM153" s="127"/>
      <c r="BG153" s="1" t="s">
        <v>247</v>
      </c>
      <c r="BH153" s="1">
        <v>68</v>
      </c>
      <c r="BI153" s="1" t="str">
        <f>"ITEM"&amp;BH153&amp; BG153 &amp;"="&amp; IF(TRIM($J153)="","",$J153)</f>
        <v>ITEM68#KBN2_1=「２．③対象となる本人の範囲」と同上</v>
      </c>
    </row>
    <row r="154" spans="1:61" ht="9.75" customHeight="1">
      <c r="A154" s="141"/>
      <c r="B154" s="142"/>
      <c r="C154" s="143"/>
      <c r="D154" s="141"/>
      <c r="E154" s="142"/>
      <c r="F154" s="142"/>
      <c r="G154" s="142"/>
      <c r="H154" s="142"/>
      <c r="I154" s="143"/>
      <c r="J154" s="150"/>
      <c r="K154" s="151"/>
      <c r="L154" s="151"/>
      <c r="M154" s="151"/>
      <c r="N154" s="151"/>
      <c r="O154" s="151"/>
      <c r="P154" s="151"/>
      <c r="Q154" s="151"/>
      <c r="R154" s="151"/>
      <c r="S154" s="151"/>
      <c r="T154" s="151"/>
      <c r="U154" s="151"/>
      <c r="V154" s="151"/>
      <c r="W154" s="151"/>
      <c r="X154" s="151"/>
      <c r="Y154" s="151"/>
      <c r="Z154" s="151"/>
      <c r="AA154" s="151"/>
      <c r="AB154" s="151"/>
      <c r="AC154" s="151"/>
      <c r="AD154" s="151"/>
      <c r="AE154" s="151"/>
      <c r="AF154" s="151"/>
      <c r="AG154" s="151"/>
      <c r="AH154" s="151"/>
      <c r="AI154" s="151"/>
      <c r="AJ154" s="151"/>
      <c r="AK154" s="151"/>
      <c r="AL154" s="151"/>
      <c r="AM154" s="152"/>
      <c r="BH154" s="1" t="s">
        <v>28</v>
      </c>
    </row>
    <row r="155" spans="1:61" ht="9.75" customHeight="1">
      <c r="A155" s="141"/>
      <c r="B155" s="142"/>
      <c r="C155" s="143"/>
      <c r="D155" s="123"/>
      <c r="E155" s="124"/>
      <c r="F155" s="124"/>
      <c r="G155" s="124"/>
      <c r="H155" s="124"/>
      <c r="I155" s="125"/>
      <c r="J155" s="150"/>
      <c r="K155" s="151"/>
      <c r="L155" s="151"/>
      <c r="M155" s="151"/>
      <c r="N155" s="151"/>
      <c r="O155" s="151"/>
      <c r="P155" s="151"/>
      <c r="Q155" s="151"/>
      <c r="R155" s="151"/>
      <c r="S155" s="151"/>
      <c r="T155" s="151"/>
      <c r="U155" s="151"/>
      <c r="V155" s="151"/>
      <c r="W155" s="151"/>
      <c r="X155" s="151"/>
      <c r="Y155" s="151"/>
      <c r="Z155" s="151"/>
      <c r="AA155" s="151"/>
      <c r="AB155" s="151"/>
      <c r="AC155" s="151"/>
      <c r="AD155" s="151"/>
      <c r="AE155" s="151"/>
      <c r="AF155" s="151"/>
      <c r="AG155" s="151"/>
      <c r="AH155" s="151"/>
      <c r="AI155" s="151"/>
      <c r="AJ155" s="151"/>
      <c r="AK155" s="151"/>
      <c r="AL155" s="151"/>
      <c r="AM155" s="152"/>
    </row>
    <row r="156" spans="1:61" ht="43.05" customHeight="1">
      <c r="A156" s="141"/>
      <c r="B156" s="142"/>
      <c r="C156" s="143"/>
      <c r="D156" s="120" t="s">
        <v>199</v>
      </c>
      <c r="E156" s="121"/>
      <c r="F156" s="121"/>
      <c r="G156" s="121"/>
      <c r="H156" s="121"/>
      <c r="I156" s="122"/>
      <c r="J156" s="136" t="s">
        <v>772</v>
      </c>
      <c r="K156" s="126"/>
      <c r="L156" s="126"/>
      <c r="M156" s="126"/>
      <c r="N156" s="126"/>
      <c r="O156" s="126"/>
      <c r="P156" s="126"/>
      <c r="Q156" s="126"/>
      <c r="R156" s="126"/>
      <c r="S156" s="126"/>
      <c r="T156" s="126"/>
      <c r="U156" s="126"/>
      <c r="V156" s="126"/>
      <c r="W156" s="126"/>
      <c r="X156" s="126"/>
      <c r="Y156" s="126"/>
      <c r="Z156" s="126"/>
      <c r="AA156" s="126"/>
      <c r="AB156" s="126"/>
      <c r="AC156" s="126"/>
      <c r="AD156" s="126"/>
      <c r="AE156" s="126"/>
      <c r="AF156" s="126"/>
      <c r="AG156" s="126"/>
      <c r="AH156" s="126"/>
      <c r="AI156" s="126"/>
      <c r="AJ156" s="126"/>
      <c r="AK156" s="126"/>
      <c r="AL156" s="126"/>
      <c r="AM156" s="127"/>
      <c r="BG156" s="1" t="s">
        <v>247</v>
      </c>
      <c r="BH156" s="1">
        <v>69</v>
      </c>
      <c r="BI156" s="1" t="str">
        <f>"ITEM"&amp;BH156&amp; BG156 &amp;"="&amp; IF(TRIM($J156)="","",$J156)</f>
        <v>ITEM69#KBN2_1=本特定人情報ファイル（都道府県知事保存附票本人確認情報ファイル）が保存される附票都道府県サーバの運用及び監視業務を委託することによる。
なお、「①委託内容」の通り、委託事項は、直接附票本人確認情報に係わらない事務を対象としているため、委託先においては、特定個人情報ファイルに記録された情報そのものを扱う事務は実施しない。</v>
      </c>
    </row>
    <row r="157" spans="1:61" ht="9.75" customHeight="1">
      <c r="A157" s="141"/>
      <c r="B157" s="142"/>
      <c r="C157" s="143"/>
      <c r="D157" s="141"/>
      <c r="E157" s="142"/>
      <c r="F157" s="142"/>
      <c r="G157" s="142"/>
      <c r="H157" s="142"/>
      <c r="I157" s="143"/>
      <c r="J157" s="150"/>
      <c r="K157" s="151"/>
      <c r="L157" s="151"/>
      <c r="M157" s="151"/>
      <c r="N157" s="151"/>
      <c r="O157" s="151"/>
      <c r="P157" s="151"/>
      <c r="Q157" s="151"/>
      <c r="R157" s="151"/>
      <c r="S157" s="151"/>
      <c r="T157" s="151"/>
      <c r="U157" s="151"/>
      <c r="V157" s="151"/>
      <c r="W157" s="151"/>
      <c r="X157" s="151"/>
      <c r="Y157" s="151"/>
      <c r="Z157" s="151"/>
      <c r="AA157" s="151"/>
      <c r="AB157" s="151"/>
      <c r="AC157" s="151"/>
      <c r="AD157" s="151"/>
      <c r="AE157" s="151"/>
      <c r="AF157" s="151"/>
      <c r="AG157" s="151"/>
      <c r="AH157" s="151"/>
      <c r="AI157" s="151"/>
      <c r="AJ157" s="151"/>
      <c r="AK157" s="151"/>
      <c r="AL157" s="151"/>
      <c r="AM157" s="152"/>
      <c r="BH157" s="1" t="s">
        <v>28</v>
      </c>
    </row>
    <row r="158" spans="1:61" ht="9.75" customHeight="1">
      <c r="A158" s="123"/>
      <c r="B158" s="124"/>
      <c r="C158" s="125"/>
      <c r="D158" s="123"/>
      <c r="E158" s="124"/>
      <c r="F158" s="124"/>
      <c r="G158" s="124"/>
      <c r="H158" s="124"/>
      <c r="I158" s="125"/>
      <c r="J158" s="137"/>
      <c r="K158" s="128"/>
      <c r="L158" s="128"/>
      <c r="M158" s="128"/>
      <c r="N158" s="128"/>
      <c r="O158" s="128"/>
      <c r="P158" s="128"/>
      <c r="Q158" s="128"/>
      <c r="R158" s="128"/>
      <c r="S158" s="128"/>
      <c r="T158" s="128"/>
      <c r="U158" s="128"/>
      <c r="V158" s="128"/>
      <c r="W158" s="128"/>
      <c r="X158" s="128"/>
      <c r="Y158" s="128"/>
      <c r="Z158" s="128"/>
      <c r="AA158" s="128"/>
      <c r="AB158" s="128"/>
      <c r="AC158" s="128"/>
      <c r="AD158" s="128"/>
      <c r="AE158" s="128"/>
      <c r="AF158" s="128"/>
      <c r="AG158" s="128"/>
      <c r="AH158" s="128"/>
      <c r="AI158" s="128"/>
      <c r="AJ158" s="128"/>
      <c r="AK158" s="128"/>
      <c r="AL158" s="128"/>
      <c r="AM158" s="129"/>
    </row>
    <row r="159" spans="1:61" ht="9.75" customHeight="1">
      <c r="A159" s="120" t="s">
        <v>258</v>
      </c>
      <c r="B159" s="121"/>
      <c r="C159" s="121"/>
      <c r="D159" s="121"/>
      <c r="E159" s="121"/>
      <c r="F159" s="121"/>
      <c r="G159" s="121"/>
      <c r="H159" s="121"/>
      <c r="I159" s="122"/>
      <c r="J159" s="190"/>
      <c r="K159" s="191"/>
      <c r="L159" s="191"/>
      <c r="M159" s="191"/>
      <c r="N159" s="191"/>
      <c r="O159" s="191"/>
      <c r="P159" s="191"/>
      <c r="Q159" s="191"/>
      <c r="R159" s="191"/>
      <c r="S159" s="191"/>
      <c r="T159" s="191"/>
      <c r="U159" s="191"/>
      <c r="V159" s="154" t="s">
        <v>36</v>
      </c>
      <c r="W159" s="154"/>
      <c r="X159" s="154"/>
      <c r="Y159" s="154"/>
      <c r="Z159" s="154"/>
      <c r="AA159" s="154"/>
      <c r="AB159" s="154"/>
      <c r="AC159" s="154"/>
      <c r="AD159" s="154"/>
      <c r="AE159" s="154"/>
      <c r="AF159" s="154"/>
      <c r="AG159" s="154"/>
      <c r="AH159" s="154"/>
      <c r="AI159" s="154"/>
      <c r="AJ159" s="154"/>
      <c r="AK159" s="154"/>
      <c r="AL159" s="154"/>
      <c r="AM159" s="155"/>
      <c r="BE159" s="1" t="str">
        <f ca="1">MID(CELL("address",$CH$2),2,2)</f>
        <v>CH</v>
      </c>
      <c r="BF159" s="1">
        <f>IF(TRIM($K160)="","",IF(ISERROR(MATCH($K160,$CH$3:$CH$8,0)),"INPUT_ERROR",MATCH($K160,$CH$3:$CH$8,0)))</f>
        <v>1</v>
      </c>
      <c r="BG159" s="1" t="s">
        <v>247</v>
      </c>
      <c r="BH159" s="1">
        <v>70</v>
      </c>
      <c r="BI159" s="1" t="str">
        <f>"ITEM"&amp; BH159&amp; BG159 &amp;"="&amp; $BF159</f>
        <v>ITEM70#KBN2_1=1</v>
      </c>
    </row>
    <row r="160" spans="1:61" ht="10.050000000000001" customHeight="1">
      <c r="A160" s="141"/>
      <c r="B160" s="142"/>
      <c r="C160" s="142"/>
      <c r="D160" s="142"/>
      <c r="E160" s="142"/>
      <c r="F160" s="142"/>
      <c r="G160" s="142"/>
      <c r="H160" s="142"/>
      <c r="I160" s="143"/>
      <c r="J160" s="144" t="s">
        <v>37</v>
      </c>
      <c r="K160" s="145" t="s">
        <v>722</v>
      </c>
      <c r="L160" s="145"/>
      <c r="M160" s="145"/>
      <c r="N160" s="145"/>
      <c r="O160" s="145"/>
      <c r="P160" s="145"/>
      <c r="Q160" s="145"/>
      <c r="R160" s="145"/>
      <c r="S160" s="145"/>
      <c r="T160" s="82" t="s">
        <v>38</v>
      </c>
      <c r="U160" s="82"/>
      <c r="V160" s="82" t="s">
        <v>259</v>
      </c>
      <c r="W160" s="82"/>
      <c r="X160" s="82"/>
      <c r="Y160" s="82"/>
      <c r="Z160" s="82"/>
      <c r="AA160" s="82"/>
      <c r="AB160" s="82"/>
      <c r="AC160" s="82"/>
      <c r="AD160" s="82"/>
      <c r="AE160" s="82" t="s">
        <v>260</v>
      </c>
      <c r="AF160" s="82"/>
      <c r="AG160" s="82"/>
      <c r="AH160" s="82"/>
      <c r="AI160" s="82"/>
      <c r="AJ160" s="82"/>
      <c r="AK160" s="82"/>
      <c r="AL160" s="82"/>
      <c r="AM160" s="138"/>
      <c r="BH160" s="1" t="s">
        <v>28</v>
      </c>
    </row>
    <row r="161" spans="1:61" ht="9.75" customHeight="1">
      <c r="A161" s="141"/>
      <c r="B161" s="142"/>
      <c r="C161" s="142"/>
      <c r="D161" s="142"/>
      <c r="E161" s="142"/>
      <c r="F161" s="142"/>
      <c r="G161" s="142"/>
      <c r="H161" s="142"/>
      <c r="I161" s="143"/>
      <c r="J161" s="144"/>
      <c r="K161" s="145"/>
      <c r="L161" s="145"/>
      <c r="M161" s="145"/>
      <c r="N161" s="145"/>
      <c r="O161" s="145"/>
      <c r="P161" s="145"/>
      <c r="Q161" s="145"/>
      <c r="R161" s="145"/>
      <c r="S161" s="145"/>
      <c r="T161" s="82"/>
      <c r="U161" s="82"/>
      <c r="V161" s="82" t="s">
        <v>261</v>
      </c>
      <c r="W161" s="82"/>
      <c r="X161" s="82"/>
      <c r="Y161" s="82"/>
      <c r="Z161" s="82"/>
      <c r="AA161" s="82"/>
      <c r="AB161" s="82"/>
      <c r="AC161" s="82"/>
      <c r="AD161" s="82"/>
      <c r="AE161" s="82" t="s">
        <v>262</v>
      </c>
      <c r="AF161" s="82"/>
      <c r="AG161" s="82"/>
      <c r="AH161" s="82"/>
      <c r="AI161" s="82"/>
      <c r="AJ161" s="82"/>
      <c r="AK161" s="82"/>
      <c r="AL161" s="82"/>
      <c r="AM161" s="138"/>
      <c r="BH161" s="1" t="s">
        <v>28</v>
      </c>
    </row>
    <row r="162" spans="1:61" ht="9.75" customHeight="1">
      <c r="A162" s="141"/>
      <c r="B162" s="142"/>
      <c r="C162" s="142"/>
      <c r="D162" s="142"/>
      <c r="E162" s="142"/>
      <c r="F162" s="142"/>
      <c r="G162" s="142"/>
      <c r="H162" s="142"/>
      <c r="I162" s="143"/>
      <c r="J162" s="194"/>
      <c r="K162" s="195"/>
      <c r="L162" s="195"/>
      <c r="M162" s="195"/>
      <c r="N162" s="195"/>
      <c r="O162" s="195"/>
      <c r="P162" s="195"/>
      <c r="Q162" s="195"/>
      <c r="R162" s="195"/>
      <c r="S162" s="195"/>
      <c r="T162" s="195"/>
      <c r="U162" s="195"/>
      <c r="V162" s="98" t="s">
        <v>231</v>
      </c>
      <c r="W162" s="98"/>
      <c r="X162" s="98"/>
      <c r="Y162" s="98"/>
      <c r="Z162" s="98"/>
      <c r="AA162" s="98"/>
      <c r="AB162" s="98"/>
      <c r="AC162" s="98"/>
      <c r="AD162" s="98"/>
      <c r="AE162" s="98" t="s">
        <v>232</v>
      </c>
      <c r="AF162" s="98"/>
      <c r="AG162" s="98"/>
      <c r="AH162" s="98"/>
      <c r="AI162" s="98"/>
      <c r="AJ162" s="98"/>
      <c r="AK162" s="98"/>
      <c r="AL162" s="98"/>
      <c r="AM162" s="156"/>
      <c r="BH162" s="1" t="s">
        <v>28</v>
      </c>
    </row>
    <row r="163" spans="1:61" ht="10.050000000000001" customHeight="1">
      <c r="A163" s="120" t="s">
        <v>263</v>
      </c>
      <c r="B163" s="121"/>
      <c r="C163" s="121"/>
      <c r="D163" s="121"/>
      <c r="E163" s="121"/>
      <c r="F163" s="121"/>
      <c r="G163" s="121"/>
      <c r="H163" s="121"/>
      <c r="I163" s="121"/>
      <c r="J163" s="216" t="s">
        <v>37</v>
      </c>
      <c r="K163" s="217" t="s">
        <v>712</v>
      </c>
      <c r="L163" s="154" t="s">
        <v>216</v>
      </c>
      <c r="M163" s="154"/>
      <c r="N163" s="154"/>
      <c r="O163" s="154"/>
      <c r="P163" s="154"/>
      <c r="Q163" s="221" t="s">
        <v>37</v>
      </c>
      <c r="R163" s="217"/>
      <c r="S163" s="154" t="s">
        <v>215</v>
      </c>
      <c r="T163" s="154"/>
      <c r="U163" s="154"/>
      <c r="V163" s="154"/>
      <c r="W163" s="221" t="s">
        <v>37</v>
      </c>
      <c r="X163" s="217"/>
      <c r="Y163" s="83" t="s">
        <v>264</v>
      </c>
      <c r="Z163" s="83"/>
      <c r="AA163" s="83"/>
      <c r="AB163" s="83"/>
      <c r="AC163" s="83"/>
      <c r="AD163" s="83"/>
      <c r="AE163" s="83"/>
      <c r="AF163" s="83"/>
      <c r="AG163" s="83"/>
      <c r="AH163" s="83"/>
      <c r="AI163" s="83"/>
      <c r="AJ163" s="83"/>
      <c r="AK163" s="83"/>
      <c r="AL163" s="83"/>
      <c r="AM163" s="251"/>
      <c r="BF163" s="1" t="b">
        <f>IF($K163="○",TRUE,IF($K163="",FALSE,"INPUT_ERROR"))</f>
        <v>1</v>
      </c>
      <c r="BG163" s="1" t="s">
        <v>247</v>
      </c>
      <c r="BH163" s="1">
        <v>71</v>
      </c>
      <c r="BI163" s="1" t="str">
        <f t="shared" ref="BI163:BI168" si="2">"ITEM"&amp; BH163&amp; BG163 &amp;"="&amp; $BF163</f>
        <v>ITEM71#KBN2_1=TRUE</v>
      </c>
    </row>
    <row r="164" spans="1:61" ht="9.75" customHeight="1">
      <c r="A164" s="141"/>
      <c r="B164" s="142"/>
      <c r="C164" s="142"/>
      <c r="D164" s="142"/>
      <c r="E164" s="142"/>
      <c r="F164" s="142"/>
      <c r="G164" s="142"/>
      <c r="H164" s="142"/>
      <c r="I164" s="142"/>
      <c r="J164" s="144"/>
      <c r="K164" s="159"/>
      <c r="L164" s="82"/>
      <c r="M164" s="82"/>
      <c r="N164" s="82"/>
      <c r="O164" s="82"/>
      <c r="P164" s="82"/>
      <c r="Q164" s="160"/>
      <c r="R164" s="159"/>
      <c r="S164" s="82"/>
      <c r="T164" s="82"/>
      <c r="U164" s="82"/>
      <c r="V164" s="82"/>
      <c r="W164" s="160"/>
      <c r="X164" s="159"/>
      <c r="Y164" s="109"/>
      <c r="Z164" s="109"/>
      <c r="AA164" s="109"/>
      <c r="AB164" s="109"/>
      <c r="AC164" s="109"/>
      <c r="AD164" s="109"/>
      <c r="AE164" s="109"/>
      <c r="AF164" s="109"/>
      <c r="AG164" s="109"/>
      <c r="AH164" s="109"/>
      <c r="AI164" s="109"/>
      <c r="AJ164" s="109"/>
      <c r="AK164" s="109"/>
      <c r="AL164" s="109"/>
      <c r="AM164" s="214"/>
      <c r="BF164" s="1" t="b">
        <f>IF($R163="○",TRUE,IF($R163="",FALSE,"INPUT_ERROR"))</f>
        <v>0</v>
      </c>
      <c r="BG164" s="1" t="s">
        <v>247</v>
      </c>
      <c r="BH164" s="1">
        <v>72</v>
      </c>
      <c r="BI164" s="1" t="str">
        <f t="shared" si="2"/>
        <v>ITEM72#KBN2_1=FALSE</v>
      </c>
    </row>
    <row r="165" spans="1:61" ht="9.75" customHeight="1">
      <c r="A165" s="141"/>
      <c r="B165" s="142"/>
      <c r="C165" s="142"/>
      <c r="D165" s="142"/>
      <c r="E165" s="142"/>
      <c r="F165" s="142"/>
      <c r="G165" s="142"/>
      <c r="H165" s="142"/>
      <c r="I165" s="142"/>
      <c r="J165" s="252" t="s">
        <v>37</v>
      </c>
      <c r="K165" s="159"/>
      <c r="L165" s="253" t="s">
        <v>214</v>
      </c>
      <c r="M165" s="253"/>
      <c r="N165" s="253"/>
      <c r="O165" s="253"/>
      <c r="P165" s="253"/>
      <c r="Q165" s="160" t="s">
        <v>37</v>
      </c>
      <c r="R165" s="159"/>
      <c r="S165" s="109" t="s">
        <v>212</v>
      </c>
      <c r="T165" s="109"/>
      <c r="U165" s="109"/>
      <c r="V165" s="109"/>
      <c r="W165" s="109"/>
      <c r="X165" s="109"/>
      <c r="Y165" s="109"/>
      <c r="Z165" s="109"/>
      <c r="AA165" s="109"/>
      <c r="AB165" s="109"/>
      <c r="AC165" s="109"/>
      <c r="AD165" s="109"/>
      <c r="AE165" s="109"/>
      <c r="AF165" s="109"/>
      <c r="AG165" s="109"/>
      <c r="AH165" s="109"/>
      <c r="AI165" s="109"/>
      <c r="AJ165" s="109"/>
      <c r="AK165" s="109"/>
      <c r="AL165" s="109"/>
      <c r="AM165" s="214"/>
      <c r="BF165" s="1" t="b">
        <f>IF($X163="○",TRUE,IF($X163="",FALSE,"INPUT_ERROR"))</f>
        <v>0</v>
      </c>
      <c r="BG165" s="1" t="s">
        <v>247</v>
      </c>
      <c r="BH165" s="1">
        <v>73</v>
      </c>
      <c r="BI165" s="1" t="str">
        <f t="shared" si="2"/>
        <v>ITEM73#KBN2_1=FALSE</v>
      </c>
    </row>
    <row r="166" spans="1:61" ht="9.75" customHeight="1">
      <c r="A166" s="141"/>
      <c r="B166" s="142"/>
      <c r="C166" s="142"/>
      <c r="D166" s="142"/>
      <c r="E166" s="142"/>
      <c r="F166" s="142"/>
      <c r="G166" s="142"/>
      <c r="H166" s="142"/>
      <c r="I166" s="142"/>
      <c r="J166" s="252"/>
      <c r="K166" s="159"/>
      <c r="L166" s="253"/>
      <c r="M166" s="253"/>
      <c r="N166" s="253"/>
      <c r="O166" s="253"/>
      <c r="P166" s="253"/>
      <c r="Q166" s="160"/>
      <c r="R166" s="159"/>
      <c r="S166" s="109"/>
      <c r="T166" s="109"/>
      <c r="U166" s="109"/>
      <c r="V166" s="109"/>
      <c r="W166" s="109"/>
      <c r="X166" s="109"/>
      <c r="Y166" s="109"/>
      <c r="Z166" s="109"/>
      <c r="AA166" s="109"/>
      <c r="AB166" s="109"/>
      <c r="AC166" s="109"/>
      <c r="AD166" s="109"/>
      <c r="AE166" s="109"/>
      <c r="AF166" s="109"/>
      <c r="AG166" s="109"/>
      <c r="AH166" s="109"/>
      <c r="AI166" s="109"/>
      <c r="AJ166" s="109"/>
      <c r="AK166" s="109"/>
      <c r="AL166" s="109"/>
      <c r="AM166" s="214"/>
      <c r="BF166" s="1" t="b">
        <f>IF($K165="○",TRUE,IF($K165="",FALSE,"INPUT_ERROR"))</f>
        <v>0</v>
      </c>
      <c r="BG166" s="1" t="s">
        <v>247</v>
      </c>
      <c r="BH166" s="1">
        <v>74</v>
      </c>
      <c r="BI166" s="1" t="str">
        <f t="shared" si="2"/>
        <v>ITEM74#KBN2_1=FALSE</v>
      </c>
    </row>
    <row r="167" spans="1:61" ht="9.75" customHeight="1">
      <c r="A167" s="141"/>
      <c r="B167" s="142"/>
      <c r="C167" s="142"/>
      <c r="D167" s="142"/>
      <c r="E167" s="142"/>
      <c r="F167" s="142"/>
      <c r="G167" s="142"/>
      <c r="H167" s="142"/>
      <c r="I167" s="142"/>
      <c r="J167" s="144" t="s">
        <v>37</v>
      </c>
      <c r="K167" s="159"/>
      <c r="L167" s="82" t="s">
        <v>196</v>
      </c>
      <c r="M167" s="82"/>
      <c r="N167" s="82"/>
      <c r="O167" s="160" t="s">
        <v>197</v>
      </c>
      <c r="P167" s="151"/>
      <c r="Q167" s="151"/>
      <c r="R167" s="151"/>
      <c r="S167" s="151"/>
      <c r="T167" s="151"/>
      <c r="U167" s="151"/>
      <c r="V167" s="151"/>
      <c r="W167" s="151"/>
      <c r="X167" s="151"/>
      <c r="Y167" s="151"/>
      <c r="Z167" s="151"/>
      <c r="AA167" s="151"/>
      <c r="AB167" s="151"/>
      <c r="AC167" s="151"/>
      <c r="AD167" s="151"/>
      <c r="AE167" s="151"/>
      <c r="AF167" s="151"/>
      <c r="AG167" s="151"/>
      <c r="AH167" s="151"/>
      <c r="AI167" s="151"/>
      <c r="AJ167" s="151"/>
      <c r="AK167" s="151"/>
      <c r="AL167" s="82" t="s">
        <v>198</v>
      </c>
      <c r="AM167" s="138"/>
      <c r="BF167" s="1" t="b">
        <f>IF($R165="○",TRUE,IF($R165="",FALSE,"INPUT_ERROR"))</f>
        <v>0</v>
      </c>
      <c r="BG167" s="1" t="s">
        <v>247</v>
      </c>
      <c r="BH167" s="1">
        <v>75</v>
      </c>
      <c r="BI167" s="1" t="str">
        <f t="shared" si="2"/>
        <v>ITEM75#KBN2_1=FALSE</v>
      </c>
    </row>
    <row r="168" spans="1:61" ht="9.75" customHeight="1">
      <c r="A168" s="123"/>
      <c r="B168" s="124"/>
      <c r="C168" s="124"/>
      <c r="D168" s="124"/>
      <c r="E168" s="124"/>
      <c r="F168" s="124"/>
      <c r="G168" s="124"/>
      <c r="H168" s="124"/>
      <c r="I168" s="124"/>
      <c r="J168" s="161"/>
      <c r="K168" s="162"/>
      <c r="L168" s="98"/>
      <c r="M168" s="98"/>
      <c r="N168" s="98"/>
      <c r="O168" s="163"/>
      <c r="P168" s="128"/>
      <c r="Q168" s="128"/>
      <c r="R168" s="128"/>
      <c r="S168" s="128"/>
      <c r="T168" s="128"/>
      <c r="U168" s="128"/>
      <c r="V168" s="128"/>
      <c r="W168" s="128"/>
      <c r="X168" s="128"/>
      <c r="Y168" s="128"/>
      <c r="Z168" s="128"/>
      <c r="AA168" s="128"/>
      <c r="AB168" s="128"/>
      <c r="AC168" s="128"/>
      <c r="AD168" s="128"/>
      <c r="AE168" s="128"/>
      <c r="AF168" s="128"/>
      <c r="AG168" s="128"/>
      <c r="AH168" s="128"/>
      <c r="AI168" s="128"/>
      <c r="AJ168" s="128"/>
      <c r="AK168" s="128"/>
      <c r="AL168" s="98"/>
      <c r="AM168" s="156"/>
      <c r="BF168" s="1" t="b">
        <f>IF($K167="○",TRUE,IF($K167="",FALSE,"INPUT_ERROR"))</f>
        <v>0</v>
      </c>
      <c r="BG168" s="1" t="s">
        <v>247</v>
      </c>
      <c r="BH168" s="1">
        <v>76</v>
      </c>
      <c r="BI168" s="1" t="str">
        <f t="shared" si="2"/>
        <v>ITEM76#KBN2_1=FALSE</v>
      </c>
    </row>
    <row r="169" spans="1:61" ht="10.050000000000001" customHeight="1">
      <c r="A169" s="120" t="s">
        <v>265</v>
      </c>
      <c r="B169" s="121"/>
      <c r="C169" s="121"/>
      <c r="D169" s="121"/>
      <c r="E169" s="121"/>
      <c r="F169" s="121"/>
      <c r="G169" s="121"/>
      <c r="H169" s="121"/>
      <c r="I169" s="122"/>
      <c r="J169" s="150" t="s">
        <v>731</v>
      </c>
      <c r="K169" s="151"/>
      <c r="L169" s="151"/>
      <c r="M169" s="151"/>
      <c r="N169" s="151"/>
      <c r="O169" s="151"/>
      <c r="P169" s="151"/>
      <c r="Q169" s="151"/>
      <c r="R169" s="151"/>
      <c r="S169" s="151"/>
      <c r="T169" s="151"/>
      <c r="U169" s="151"/>
      <c r="V169" s="151"/>
      <c r="W169" s="151"/>
      <c r="X169" s="151"/>
      <c r="Y169" s="151"/>
      <c r="Z169" s="151"/>
      <c r="AA169" s="151"/>
      <c r="AB169" s="151"/>
      <c r="AC169" s="151"/>
      <c r="AD169" s="151"/>
      <c r="AE169" s="151"/>
      <c r="AF169" s="151"/>
      <c r="AG169" s="151"/>
      <c r="AH169" s="151"/>
      <c r="AI169" s="151"/>
      <c r="AJ169" s="151"/>
      <c r="AK169" s="151"/>
      <c r="AL169" s="151"/>
      <c r="AM169" s="152"/>
      <c r="BG169" s="1" t="s">
        <v>247</v>
      </c>
      <c r="BH169" s="1">
        <v>77</v>
      </c>
      <c r="BI169" s="1" t="str">
        <f>"ITEM"&amp;BH169&amp; BG169 &amp;"="&amp;  IF(TRIM($P167)="","",$P167)</f>
        <v>ITEM77#KBN2_1=</v>
      </c>
    </row>
    <row r="170" spans="1:61" ht="9.75" customHeight="1">
      <c r="A170" s="141"/>
      <c r="B170" s="142"/>
      <c r="C170" s="142"/>
      <c r="D170" s="142"/>
      <c r="E170" s="142"/>
      <c r="F170" s="142"/>
      <c r="G170" s="142"/>
      <c r="H170" s="142"/>
      <c r="I170" s="143"/>
      <c r="J170" s="150"/>
      <c r="K170" s="151"/>
      <c r="L170" s="151"/>
      <c r="M170" s="151"/>
      <c r="N170" s="151"/>
      <c r="O170" s="151"/>
      <c r="P170" s="151"/>
      <c r="Q170" s="151"/>
      <c r="R170" s="151"/>
      <c r="S170" s="151"/>
      <c r="T170" s="151"/>
      <c r="U170" s="151"/>
      <c r="V170" s="151"/>
      <c r="W170" s="151"/>
      <c r="X170" s="151"/>
      <c r="Y170" s="151"/>
      <c r="Z170" s="151"/>
      <c r="AA170" s="151"/>
      <c r="AB170" s="151"/>
      <c r="AC170" s="151"/>
      <c r="AD170" s="151"/>
      <c r="AE170" s="151"/>
      <c r="AF170" s="151"/>
      <c r="AG170" s="151"/>
      <c r="AH170" s="151"/>
      <c r="AI170" s="151"/>
      <c r="AJ170" s="151"/>
      <c r="AK170" s="151"/>
      <c r="AL170" s="151"/>
      <c r="AM170" s="152"/>
      <c r="BG170" s="1" t="s">
        <v>247</v>
      </c>
      <c r="BH170" s="1">
        <v>78</v>
      </c>
      <c r="BI170" s="1" t="str">
        <f>"ITEM"&amp;BH170&amp; BG170 &amp;"="&amp; IF(TRIM($J169)="","",$J169)</f>
        <v>ITEM78#KBN2_1=大阪府ホームページ（委託役務等随意契約実績状況）にて公表している。
https://www.pref.osaka.lg.jp/keiyaku_2/e-nyuusatsu/itakuekimuzuikei.html</v>
      </c>
    </row>
    <row r="171" spans="1:61" ht="9.75" customHeight="1">
      <c r="A171" s="123"/>
      <c r="B171" s="124"/>
      <c r="C171" s="124"/>
      <c r="D171" s="124"/>
      <c r="E171" s="124"/>
      <c r="F171" s="124"/>
      <c r="G171" s="124"/>
      <c r="H171" s="124"/>
      <c r="I171" s="125"/>
      <c r="J171" s="150"/>
      <c r="K171" s="151"/>
      <c r="L171" s="151"/>
      <c r="M171" s="151"/>
      <c r="N171" s="151"/>
      <c r="O171" s="151"/>
      <c r="P171" s="151"/>
      <c r="Q171" s="151"/>
      <c r="R171" s="151"/>
      <c r="S171" s="151"/>
      <c r="T171" s="151"/>
      <c r="U171" s="151"/>
      <c r="V171" s="151"/>
      <c r="W171" s="151"/>
      <c r="X171" s="151"/>
      <c r="Y171" s="151"/>
      <c r="Z171" s="151"/>
      <c r="AA171" s="151"/>
      <c r="AB171" s="151"/>
      <c r="AC171" s="151"/>
      <c r="AD171" s="151"/>
      <c r="AE171" s="151"/>
      <c r="AF171" s="151"/>
      <c r="AG171" s="151"/>
      <c r="AH171" s="151"/>
      <c r="AI171" s="151"/>
      <c r="AJ171" s="151"/>
      <c r="AK171" s="151"/>
      <c r="AL171" s="151"/>
      <c r="AM171" s="152"/>
      <c r="BH171" s="1" t="s">
        <v>28</v>
      </c>
    </row>
    <row r="172" spans="1:61" ht="10.050000000000001" customHeight="1">
      <c r="A172" s="153" t="s">
        <v>266</v>
      </c>
      <c r="B172" s="153"/>
      <c r="C172" s="153"/>
      <c r="D172" s="153"/>
      <c r="E172" s="153"/>
      <c r="F172" s="153"/>
      <c r="G172" s="153"/>
      <c r="H172" s="153"/>
      <c r="I172" s="153"/>
      <c r="J172" s="136" t="s">
        <v>732</v>
      </c>
      <c r="K172" s="126"/>
      <c r="L172" s="126"/>
      <c r="M172" s="126"/>
      <c r="N172" s="126"/>
      <c r="O172" s="126"/>
      <c r="P172" s="126"/>
      <c r="Q172" s="126"/>
      <c r="R172" s="126"/>
      <c r="S172" s="126"/>
      <c r="T172" s="126"/>
      <c r="U172" s="126"/>
      <c r="V172" s="126"/>
      <c r="W172" s="126"/>
      <c r="X172" s="126"/>
      <c r="Y172" s="126"/>
      <c r="Z172" s="126"/>
      <c r="AA172" s="126"/>
      <c r="AB172" s="126"/>
      <c r="AC172" s="126"/>
      <c r="AD172" s="126"/>
      <c r="AE172" s="126"/>
      <c r="AF172" s="126"/>
      <c r="AG172" s="126"/>
      <c r="AH172" s="126"/>
      <c r="AI172" s="126"/>
      <c r="AJ172" s="126"/>
      <c r="AK172" s="126"/>
      <c r="AL172" s="126"/>
      <c r="AM172" s="127"/>
      <c r="BG172" s="1" t="s">
        <v>247</v>
      </c>
      <c r="BH172" s="1">
        <v>79</v>
      </c>
      <c r="BI172" s="1" t="str">
        <f>"ITEM"&amp;BH172&amp; BG172 &amp;"="&amp; IF(TRIM($J172)="","",$J172)</f>
        <v>ITEM79#KBN2_1=地方公共団体情報システム機構（機構）</v>
      </c>
    </row>
    <row r="173" spans="1:61" ht="9.75" customHeight="1">
      <c r="A173" s="153"/>
      <c r="B173" s="153"/>
      <c r="C173" s="153"/>
      <c r="D173" s="153"/>
      <c r="E173" s="153"/>
      <c r="F173" s="153"/>
      <c r="G173" s="153"/>
      <c r="H173" s="153"/>
      <c r="I173" s="153"/>
      <c r="J173" s="150"/>
      <c r="K173" s="151"/>
      <c r="L173" s="151"/>
      <c r="M173" s="151"/>
      <c r="N173" s="151"/>
      <c r="O173" s="151"/>
      <c r="P173" s="151"/>
      <c r="Q173" s="151"/>
      <c r="R173" s="151"/>
      <c r="S173" s="151"/>
      <c r="T173" s="151"/>
      <c r="U173" s="151"/>
      <c r="V173" s="151"/>
      <c r="W173" s="151"/>
      <c r="X173" s="151"/>
      <c r="Y173" s="151"/>
      <c r="Z173" s="151"/>
      <c r="AA173" s="151"/>
      <c r="AB173" s="151"/>
      <c r="AC173" s="151"/>
      <c r="AD173" s="151"/>
      <c r="AE173" s="151"/>
      <c r="AF173" s="151"/>
      <c r="AG173" s="151"/>
      <c r="AH173" s="151"/>
      <c r="AI173" s="151"/>
      <c r="AJ173" s="151"/>
      <c r="AK173" s="151"/>
      <c r="AL173" s="151"/>
      <c r="AM173" s="152"/>
      <c r="BH173" s="1" t="s">
        <v>28</v>
      </c>
    </row>
    <row r="174" spans="1:61" ht="9.75" customHeight="1">
      <c r="A174" s="153"/>
      <c r="B174" s="153"/>
      <c r="C174" s="153"/>
      <c r="D174" s="153"/>
      <c r="E174" s="153"/>
      <c r="F174" s="153"/>
      <c r="G174" s="153"/>
      <c r="H174" s="153"/>
      <c r="I174" s="153"/>
      <c r="J174" s="150"/>
      <c r="K174" s="151"/>
      <c r="L174" s="151"/>
      <c r="M174" s="151"/>
      <c r="N174" s="151"/>
      <c r="O174" s="151"/>
      <c r="P174" s="151"/>
      <c r="Q174" s="151"/>
      <c r="R174" s="151"/>
      <c r="S174" s="151"/>
      <c r="T174" s="151"/>
      <c r="U174" s="151"/>
      <c r="V174" s="151"/>
      <c r="W174" s="151"/>
      <c r="X174" s="151"/>
      <c r="Y174" s="151"/>
      <c r="Z174" s="151"/>
      <c r="AA174" s="151"/>
      <c r="AB174" s="151"/>
      <c r="AC174" s="151"/>
      <c r="AD174" s="151"/>
      <c r="AE174" s="151"/>
      <c r="AF174" s="151"/>
      <c r="AG174" s="151"/>
      <c r="AH174" s="151"/>
      <c r="AI174" s="151"/>
      <c r="AJ174" s="151"/>
      <c r="AK174" s="151"/>
      <c r="AL174" s="151"/>
      <c r="AM174" s="152"/>
      <c r="BH174" s="1" t="s">
        <v>28</v>
      </c>
    </row>
    <row r="175" spans="1:61" ht="9.75" customHeight="1">
      <c r="A175" s="250" t="s">
        <v>267</v>
      </c>
      <c r="B175" s="250"/>
      <c r="C175" s="141" t="s">
        <v>268</v>
      </c>
      <c r="D175" s="142"/>
      <c r="E175" s="142"/>
      <c r="F175" s="142"/>
      <c r="G175" s="142"/>
      <c r="H175" s="142"/>
      <c r="I175" s="143"/>
      <c r="J175" s="158"/>
      <c r="K175" s="154"/>
      <c r="L175" s="154"/>
      <c r="M175" s="154"/>
      <c r="N175" s="154"/>
      <c r="O175" s="154"/>
      <c r="P175" s="154"/>
      <c r="Q175" s="154"/>
      <c r="R175" s="154"/>
      <c r="S175" s="154"/>
      <c r="T175" s="154"/>
      <c r="U175" s="154"/>
      <c r="V175" s="154" t="s">
        <v>36</v>
      </c>
      <c r="W175" s="154"/>
      <c r="X175" s="154"/>
      <c r="Y175" s="154"/>
      <c r="Z175" s="154"/>
      <c r="AA175" s="154"/>
      <c r="AB175" s="154"/>
      <c r="AC175" s="154"/>
      <c r="AD175" s="154"/>
      <c r="AE175" s="154"/>
      <c r="AF175" s="154"/>
      <c r="AG175" s="154"/>
      <c r="AH175" s="154"/>
      <c r="AI175" s="154"/>
      <c r="AJ175" s="154"/>
      <c r="AK175" s="154"/>
      <c r="AL175" s="154"/>
      <c r="AM175" s="155"/>
      <c r="BE175" s="1" t="str">
        <f ca="1">MID(CELL("address",$CI$2),2,2)</f>
        <v>CI</v>
      </c>
      <c r="BF175" s="1">
        <f>IF(TRIM($K176)="","",IF(ISERROR(MATCH($K176,$CI$3:$CI$4,0)),"INPUT_ERROR",MATCH($K176,$CI$3:$CI$4,0)))</f>
        <v>1</v>
      </c>
      <c r="BG175" s="1" t="s">
        <v>247</v>
      </c>
      <c r="BH175" s="1">
        <v>80</v>
      </c>
      <c r="BI175" s="1" t="str">
        <f>"ITEM"&amp; BH175&amp; BG175 &amp;"="&amp; $BF175</f>
        <v>ITEM80#KBN2_1=1</v>
      </c>
    </row>
    <row r="176" spans="1:61" ht="10.050000000000001" customHeight="1">
      <c r="A176" s="250"/>
      <c r="B176" s="250"/>
      <c r="C176" s="141"/>
      <c r="D176" s="142"/>
      <c r="E176" s="142"/>
      <c r="F176" s="142"/>
      <c r="G176" s="142"/>
      <c r="H176" s="142"/>
      <c r="I176" s="143"/>
      <c r="J176" s="144" t="s">
        <v>37</v>
      </c>
      <c r="K176" s="145" t="s">
        <v>733</v>
      </c>
      <c r="L176" s="145"/>
      <c r="M176" s="145"/>
      <c r="N176" s="145"/>
      <c r="O176" s="145"/>
      <c r="P176" s="145"/>
      <c r="Q176" s="145"/>
      <c r="R176" s="82" t="s">
        <v>38</v>
      </c>
      <c r="S176" s="82"/>
      <c r="T176" s="82"/>
      <c r="U176" s="82"/>
      <c r="V176" s="82" t="s">
        <v>269</v>
      </c>
      <c r="W176" s="82"/>
      <c r="X176" s="82"/>
      <c r="Y176" s="82"/>
      <c r="Z176" s="82"/>
      <c r="AA176" s="82" t="s">
        <v>270</v>
      </c>
      <c r="AB176" s="82"/>
      <c r="AC176" s="82"/>
      <c r="AD176" s="82"/>
      <c r="AE176" s="82"/>
      <c r="AF176" s="82"/>
      <c r="AG176" s="82"/>
      <c r="AH176" s="82"/>
      <c r="AI176" s="82"/>
      <c r="AJ176" s="82"/>
      <c r="AK176" s="82"/>
      <c r="AL176" s="82"/>
      <c r="AM176" s="138"/>
      <c r="BH176" s="1" t="s">
        <v>28</v>
      </c>
    </row>
    <row r="177" spans="1:61" ht="9.75" customHeight="1">
      <c r="A177" s="250"/>
      <c r="B177" s="250"/>
      <c r="C177" s="141"/>
      <c r="D177" s="142"/>
      <c r="E177" s="142"/>
      <c r="F177" s="142"/>
      <c r="G177" s="142"/>
      <c r="H177" s="142"/>
      <c r="I177" s="143"/>
      <c r="J177" s="144"/>
      <c r="K177" s="145"/>
      <c r="L177" s="145"/>
      <c r="M177" s="145"/>
      <c r="N177" s="145"/>
      <c r="O177" s="145"/>
      <c r="P177" s="145"/>
      <c r="Q177" s="145"/>
      <c r="R177" s="82"/>
      <c r="S177" s="82"/>
      <c r="T177" s="82"/>
      <c r="U177" s="82"/>
      <c r="V177" s="82"/>
      <c r="W177" s="82"/>
      <c r="X177" s="82"/>
      <c r="Y177" s="82"/>
      <c r="Z177" s="82"/>
      <c r="AA177" s="82"/>
      <c r="AB177" s="82"/>
      <c r="AC177" s="82"/>
      <c r="AD177" s="82"/>
      <c r="AE177" s="82"/>
      <c r="AF177" s="82"/>
      <c r="AG177" s="82"/>
      <c r="AH177" s="82"/>
      <c r="AI177" s="82"/>
      <c r="AJ177" s="82"/>
      <c r="AK177" s="82"/>
      <c r="AL177" s="82"/>
      <c r="AM177" s="138"/>
      <c r="BH177" s="1" t="s">
        <v>28</v>
      </c>
    </row>
    <row r="178" spans="1:61" ht="9.75" customHeight="1">
      <c r="A178" s="250"/>
      <c r="B178" s="250"/>
      <c r="C178" s="123"/>
      <c r="D178" s="124"/>
      <c r="E178" s="124"/>
      <c r="F178" s="124"/>
      <c r="G178" s="124"/>
      <c r="H178" s="124"/>
      <c r="I178" s="125"/>
      <c r="J178" s="157"/>
      <c r="K178" s="98"/>
      <c r="L178" s="98"/>
      <c r="M178" s="98"/>
      <c r="N178" s="98"/>
      <c r="O178" s="98"/>
      <c r="P178" s="98"/>
      <c r="Q178" s="98"/>
      <c r="R178" s="98"/>
      <c r="S178" s="98"/>
      <c r="T178" s="98"/>
      <c r="U178" s="98"/>
      <c r="V178" s="98"/>
      <c r="W178" s="98"/>
      <c r="X178" s="98"/>
      <c r="Y178" s="98"/>
      <c r="Z178" s="98"/>
      <c r="AA178" s="98"/>
      <c r="AB178" s="98"/>
      <c r="AC178" s="98"/>
      <c r="AD178" s="98"/>
      <c r="AE178" s="98"/>
      <c r="AF178" s="98"/>
      <c r="AG178" s="98"/>
      <c r="AH178" s="98"/>
      <c r="AI178" s="98"/>
      <c r="AJ178" s="98"/>
      <c r="AK178" s="98"/>
      <c r="AL178" s="98"/>
      <c r="AM178" s="156"/>
      <c r="BH178" s="1" t="s">
        <v>28</v>
      </c>
    </row>
    <row r="179" spans="1:61" ht="10.050000000000001" customHeight="1">
      <c r="A179" s="250"/>
      <c r="B179" s="250"/>
      <c r="C179" s="120" t="s">
        <v>271</v>
      </c>
      <c r="D179" s="121"/>
      <c r="E179" s="121"/>
      <c r="F179" s="121"/>
      <c r="G179" s="121"/>
      <c r="H179" s="121"/>
      <c r="I179" s="122"/>
      <c r="J179" s="260" t="s">
        <v>734</v>
      </c>
      <c r="K179" s="260"/>
      <c r="L179" s="260"/>
      <c r="M179" s="260"/>
      <c r="N179" s="260"/>
      <c r="O179" s="260"/>
      <c r="P179" s="260"/>
      <c r="Q179" s="260"/>
      <c r="R179" s="260"/>
      <c r="S179" s="260"/>
      <c r="T179" s="260"/>
      <c r="U179" s="260"/>
      <c r="V179" s="260"/>
      <c r="W179" s="260"/>
      <c r="X179" s="260"/>
      <c r="Y179" s="260"/>
      <c r="Z179" s="260"/>
      <c r="AA179" s="260"/>
      <c r="AB179" s="260"/>
      <c r="AC179" s="260"/>
      <c r="AD179" s="260"/>
      <c r="AE179" s="260"/>
      <c r="AF179" s="260"/>
      <c r="AG179" s="260"/>
      <c r="AH179" s="260"/>
      <c r="AI179" s="260"/>
      <c r="AJ179" s="260"/>
      <c r="AK179" s="260"/>
      <c r="AL179" s="260"/>
      <c r="AM179" s="260"/>
      <c r="BG179" s="1" t="s">
        <v>247</v>
      </c>
      <c r="BH179" s="1">
        <v>81</v>
      </c>
      <c r="BI179" s="1" t="str">
        <f>"ITEM"&amp;BH179&amp; BG179 &amp;"="&amp; IF(TRIM($J179)="","",$J179)</f>
        <v>ITEM81#KBN2_1=再委託を行う際は、契約書に基づき、再委託する業務範囲や再委託の条件、再委託に対する管理方法等を書面において確認した上で、承諾を行っている。</v>
      </c>
    </row>
    <row r="180" spans="1:61" ht="9.75" customHeight="1">
      <c r="A180" s="250"/>
      <c r="B180" s="250"/>
      <c r="C180" s="141"/>
      <c r="D180" s="142"/>
      <c r="E180" s="142"/>
      <c r="F180" s="142"/>
      <c r="G180" s="142"/>
      <c r="H180" s="142"/>
      <c r="I180" s="143"/>
      <c r="J180" s="27"/>
      <c r="K180" s="27"/>
      <c r="L180" s="27"/>
      <c r="M180" s="27"/>
      <c r="N180" s="27"/>
      <c r="O180" s="27"/>
      <c r="P180" s="27"/>
      <c r="Q180" s="27"/>
      <c r="R180" s="27"/>
      <c r="S180" s="27"/>
      <c r="T180" s="27"/>
      <c r="U180" s="27"/>
      <c r="V180" s="27"/>
      <c r="W180" s="27"/>
      <c r="X180" s="27"/>
      <c r="Y180" s="27"/>
      <c r="Z180" s="27"/>
      <c r="AA180" s="27"/>
      <c r="AB180" s="27"/>
      <c r="AC180" s="27"/>
      <c r="AD180" s="27"/>
      <c r="AE180" s="27"/>
      <c r="AF180" s="27"/>
      <c r="AG180" s="27"/>
      <c r="AH180" s="27"/>
      <c r="AI180" s="27"/>
      <c r="AJ180" s="27"/>
      <c r="AK180" s="27"/>
      <c r="AL180" s="27"/>
      <c r="AM180" s="27"/>
      <c r="BH180" s="1" t="s">
        <v>28</v>
      </c>
    </row>
    <row r="181" spans="1:61" ht="9.75" customHeight="1">
      <c r="A181" s="250"/>
      <c r="B181" s="250"/>
      <c r="C181" s="123"/>
      <c r="D181" s="124"/>
      <c r="E181" s="124"/>
      <c r="F181" s="124"/>
      <c r="G181" s="124"/>
      <c r="H181" s="124"/>
      <c r="I181" s="125"/>
      <c r="J181" s="27"/>
      <c r="K181" s="27"/>
      <c r="L181" s="27"/>
      <c r="M181" s="27"/>
      <c r="N181" s="27"/>
      <c r="O181" s="27"/>
      <c r="P181" s="27"/>
      <c r="Q181" s="27"/>
      <c r="R181" s="27"/>
      <c r="S181" s="27"/>
      <c r="T181" s="27"/>
      <c r="U181" s="27"/>
      <c r="V181" s="27"/>
      <c r="W181" s="27"/>
      <c r="X181" s="27"/>
      <c r="Y181" s="27"/>
      <c r="Z181" s="27"/>
      <c r="AA181" s="27"/>
      <c r="AB181" s="27"/>
      <c r="AC181" s="27"/>
      <c r="AD181" s="27"/>
      <c r="AE181" s="27"/>
      <c r="AF181" s="27"/>
      <c r="AG181" s="27"/>
      <c r="AH181" s="27"/>
      <c r="AI181" s="27"/>
      <c r="AJ181" s="27"/>
      <c r="AK181" s="27"/>
      <c r="AL181" s="27"/>
      <c r="AM181" s="27"/>
      <c r="BH181" s="1" t="s">
        <v>28</v>
      </c>
    </row>
    <row r="182" spans="1:61" ht="10.050000000000001" customHeight="1">
      <c r="A182" s="250"/>
      <c r="B182" s="250"/>
      <c r="C182" s="120" t="s">
        <v>272</v>
      </c>
      <c r="D182" s="121"/>
      <c r="E182" s="121"/>
      <c r="F182" s="121"/>
      <c r="G182" s="121"/>
      <c r="H182" s="121"/>
      <c r="I182" s="122"/>
      <c r="J182" s="136" t="s">
        <v>773</v>
      </c>
      <c r="K182" s="126"/>
      <c r="L182" s="126"/>
      <c r="M182" s="126"/>
      <c r="N182" s="126"/>
      <c r="O182" s="126"/>
      <c r="P182" s="126"/>
      <c r="Q182" s="126"/>
      <c r="R182" s="126"/>
      <c r="S182" s="126"/>
      <c r="T182" s="126"/>
      <c r="U182" s="126"/>
      <c r="V182" s="126"/>
      <c r="W182" s="126"/>
      <c r="X182" s="126"/>
      <c r="Y182" s="126"/>
      <c r="Z182" s="126"/>
      <c r="AA182" s="126"/>
      <c r="AB182" s="126"/>
      <c r="AC182" s="126"/>
      <c r="AD182" s="126"/>
      <c r="AE182" s="126"/>
      <c r="AF182" s="126"/>
      <c r="AG182" s="126"/>
      <c r="AH182" s="126"/>
      <c r="AI182" s="126"/>
      <c r="AJ182" s="126"/>
      <c r="AK182" s="126"/>
      <c r="AL182" s="126"/>
      <c r="AM182" s="127"/>
      <c r="BG182" s="1" t="s">
        <v>247</v>
      </c>
      <c r="BH182" s="1">
        <v>82</v>
      </c>
      <c r="BI182" s="1" t="str">
        <f>"ITEM"&amp;BH182&amp; BG182 &amp;"="&amp; IF(TRIM($J182)="","",$J182)</f>
        <v>ITEM82#KBN2_1=附票都道府県サーバの運用及び監視に関する業務。再委託する業務は、直接附票本人確認情報に係わらない（直接附票本人確認情報にアクセスできず、閲覧・更新・削除等を行わない）業務を対象とする。</v>
      </c>
    </row>
    <row r="183" spans="1:61" ht="9.75" customHeight="1">
      <c r="A183" s="250"/>
      <c r="B183" s="250"/>
      <c r="C183" s="141"/>
      <c r="D183" s="142"/>
      <c r="E183" s="142"/>
      <c r="F183" s="142"/>
      <c r="G183" s="142"/>
      <c r="H183" s="142"/>
      <c r="I183" s="143"/>
      <c r="J183" s="150"/>
      <c r="K183" s="151"/>
      <c r="L183" s="151"/>
      <c r="M183" s="151"/>
      <c r="N183" s="151"/>
      <c r="O183" s="151"/>
      <c r="P183" s="151"/>
      <c r="Q183" s="151"/>
      <c r="R183" s="151"/>
      <c r="S183" s="151"/>
      <c r="T183" s="151"/>
      <c r="U183" s="151"/>
      <c r="V183" s="151"/>
      <c r="W183" s="151"/>
      <c r="X183" s="151"/>
      <c r="Y183" s="151"/>
      <c r="Z183" s="151"/>
      <c r="AA183" s="151"/>
      <c r="AB183" s="151"/>
      <c r="AC183" s="151"/>
      <c r="AD183" s="151"/>
      <c r="AE183" s="151"/>
      <c r="AF183" s="151"/>
      <c r="AG183" s="151"/>
      <c r="AH183" s="151"/>
      <c r="AI183" s="151"/>
      <c r="AJ183" s="151"/>
      <c r="AK183" s="151"/>
      <c r="AL183" s="151"/>
      <c r="AM183" s="152"/>
      <c r="BH183" s="1" t="s">
        <v>28</v>
      </c>
    </row>
    <row r="184" spans="1:61" ht="22.2" customHeight="1">
      <c r="A184" s="250"/>
      <c r="B184" s="250"/>
      <c r="C184" s="123"/>
      <c r="D184" s="124"/>
      <c r="E184" s="124"/>
      <c r="F184" s="124"/>
      <c r="G184" s="124"/>
      <c r="H184" s="124"/>
      <c r="I184" s="125"/>
      <c r="J184" s="137"/>
      <c r="K184" s="128"/>
      <c r="L184" s="128"/>
      <c r="M184" s="128"/>
      <c r="N184" s="128"/>
      <c r="O184" s="128"/>
      <c r="P184" s="128"/>
      <c r="Q184" s="128"/>
      <c r="R184" s="128"/>
      <c r="S184" s="128"/>
      <c r="T184" s="128"/>
      <c r="U184" s="128"/>
      <c r="V184" s="128"/>
      <c r="W184" s="128"/>
      <c r="X184" s="128"/>
      <c r="Y184" s="128"/>
      <c r="Z184" s="128"/>
      <c r="AA184" s="128"/>
      <c r="AB184" s="128"/>
      <c r="AC184" s="128"/>
      <c r="AD184" s="128"/>
      <c r="AE184" s="128"/>
      <c r="AF184" s="128"/>
      <c r="AG184" s="128"/>
      <c r="AH184" s="128"/>
      <c r="AI184" s="128"/>
      <c r="AJ184" s="128"/>
      <c r="AK184" s="128"/>
      <c r="AL184" s="128"/>
      <c r="AM184" s="129"/>
      <c r="BH184" s="1" t="s">
        <v>28</v>
      </c>
    </row>
    <row r="185" spans="1:61" ht="9.75" customHeight="1">
      <c r="A185" s="170" t="s">
        <v>273</v>
      </c>
      <c r="B185" s="171"/>
      <c r="C185" s="171"/>
      <c r="D185" s="171"/>
      <c r="E185" s="171"/>
      <c r="F185" s="171"/>
      <c r="G185" s="171"/>
      <c r="H185" s="171"/>
      <c r="I185" s="171"/>
      <c r="J185" s="171"/>
      <c r="K185" s="171"/>
      <c r="L185" s="171"/>
      <c r="M185" s="171"/>
      <c r="N185" s="171"/>
      <c r="O185" s="171"/>
      <c r="P185" s="171"/>
      <c r="Q185" s="171"/>
      <c r="R185" s="171"/>
      <c r="S185" s="171"/>
      <c r="T185" s="171"/>
      <c r="U185" s="171"/>
      <c r="V185" s="171"/>
      <c r="W185" s="171"/>
      <c r="X185" s="171"/>
      <c r="Y185" s="171"/>
      <c r="Z185" s="171"/>
      <c r="AA185" s="171"/>
      <c r="AB185" s="171"/>
      <c r="AC185" s="171"/>
      <c r="AD185" s="171"/>
      <c r="AE185" s="171"/>
      <c r="AF185" s="171"/>
      <c r="AG185" s="171"/>
      <c r="AH185" s="171"/>
      <c r="AI185" s="171"/>
      <c r="AJ185" s="171"/>
      <c r="AK185" s="171"/>
      <c r="AL185" s="171"/>
      <c r="AM185" s="172"/>
    </row>
    <row r="186" spans="1:61" ht="9.75" customHeight="1">
      <c r="A186" s="176"/>
      <c r="B186" s="177"/>
      <c r="C186" s="177"/>
      <c r="D186" s="177"/>
      <c r="E186" s="177"/>
      <c r="F186" s="177"/>
      <c r="G186" s="177"/>
      <c r="H186" s="177"/>
      <c r="I186" s="177"/>
      <c r="J186" s="177"/>
      <c r="K186" s="177"/>
      <c r="L186" s="177"/>
      <c r="M186" s="177"/>
      <c r="N186" s="177"/>
      <c r="O186" s="177"/>
      <c r="P186" s="177"/>
      <c r="Q186" s="177"/>
      <c r="R186" s="177"/>
      <c r="S186" s="177"/>
      <c r="T186" s="177"/>
      <c r="U186" s="177"/>
      <c r="V186" s="177"/>
      <c r="W186" s="177"/>
      <c r="X186" s="177"/>
      <c r="Y186" s="177"/>
      <c r="Z186" s="177"/>
      <c r="AA186" s="177"/>
      <c r="AB186" s="177"/>
      <c r="AC186" s="177"/>
      <c r="AD186" s="177"/>
      <c r="AE186" s="177"/>
      <c r="AF186" s="177"/>
      <c r="AG186" s="177"/>
      <c r="AH186" s="177"/>
      <c r="AI186" s="177"/>
      <c r="AJ186" s="177"/>
      <c r="AK186" s="177"/>
      <c r="AL186" s="177"/>
      <c r="AM186" s="178"/>
    </row>
    <row r="187" spans="1:61" ht="9.75" hidden="1" customHeight="1">
      <c r="A187" s="254" t="s">
        <v>274</v>
      </c>
      <c r="B187" s="255"/>
      <c r="C187" s="255"/>
      <c r="D187" s="255"/>
      <c r="E187" s="255"/>
      <c r="F187" s="255"/>
      <c r="G187" s="255"/>
      <c r="H187" s="255"/>
      <c r="I187" s="256"/>
      <c r="J187" s="233"/>
      <c r="K187" s="234"/>
      <c r="L187" s="234"/>
      <c r="M187" s="234"/>
      <c r="N187" s="234"/>
      <c r="O187" s="234"/>
      <c r="P187" s="234"/>
      <c r="Q187" s="234"/>
      <c r="R187" s="234"/>
      <c r="S187" s="234"/>
      <c r="T187" s="234"/>
      <c r="U187" s="234"/>
      <c r="V187" s="234"/>
      <c r="W187" s="234"/>
      <c r="X187" s="234"/>
      <c r="Y187" s="234"/>
      <c r="Z187" s="234"/>
      <c r="AA187" s="234"/>
      <c r="AB187" s="234"/>
      <c r="AC187" s="234"/>
      <c r="AD187" s="234"/>
      <c r="AE187" s="234"/>
      <c r="AF187" s="234"/>
      <c r="AG187" s="234"/>
      <c r="AH187" s="234"/>
      <c r="AI187" s="234"/>
      <c r="AJ187" s="234"/>
      <c r="AK187" s="234"/>
      <c r="AL187" s="234"/>
      <c r="AM187" s="235"/>
      <c r="BG187" s="1" t="s">
        <v>275</v>
      </c>
      <c r="BH187" s="1">
        <v>64</v>
      </c>
      <c r="BI187" s="1" t="str">
        <f>"ITEM"&amp;BH187&amp; BG187 &amp;"="&amp; IF(TRIM($J187)="","",$J187)</f>
        <v>ITEM64#KBN2_2=</v>
      </c>
    </row>
    <row r="188" spans="1:61" ht="9.75" hidden="1" customHeight="1" thickBot="1">
      <c r="A188" s="230"/>
      <c r="B188" s="231"/>
      <c r="C188" s="231"/>
      <c r="D188" s="231"/>
      <c r="E188" s="231"/>
      <c r="F188" s="231"/>
      <c r="G188" s="231"/>
      <c r="H188" s="231"/>
      <c r="I188" s="232"/>
      <c r="J188" s="236"/>
      <c r="K188" s="237"/>
      <c r="L188" s="237"/>
      <c r="M188" s="237"/>
      <c r="N188" s="237"/>
      <c r="O188" s="237"/>
      <c r="P188" s="237"/>
      <c r="Q188" s="237"/>
      <c r="R188" s="237"/>
      <c r="S188" s="237"/>
      <c r="T188" s="237"/>
      <c r="U188" s="237"/>
      <c r="V188" s="237"/>
      <c r="W188" s="237"/>
      <c r="X188" s="237"/>
      <c r="Y188" s="237"/>
      <c r="Z188" s="237"/>
      <c r="AA188" s="237"/>
      <c r="AB188" s="237"/>
      <c r="AC188" s="237"/>
      <c r="AD188" s="237"/>
      <c r="AE188" s="237"/>
      <c r="AF188" s="237"/>
      <c r="AG188" s="237"/>
      <c r="AH188" s="237"/>
      <c r="AI188" s="237"/>
      <c r="AJ188" s="237"/>
      <c r="AK188" s="237"/>
      <c r="AL188" s="237"/>
      <c r="AM188" s="238"/>
      <c r="BH188" s="1" t="s">
        <v>28</v>
      </c>
    </row>
    <row r="189" spans="1:61" ht="9.75" hidden="1" customHeight="1">
      <c r="A189" s="257" t="s">
        <v>248</v>
      </c>
      <c r="B189" s="258"/>
      <c r="C189" s="258"/>
      <c r="D189" s="258"/>
      <c r="E189" s="258"/>
      <c r="F189" s="258"/>
      <c r="G189" s="258"/>
      <c r="H189" s="258"/>
      <c r="I189" s="259"/>
      <c r="J189" s="239"/>
      <c r="K189" s="239"/>
      <c r="L189" s="239"/>
      <c r="M189" s="239"/>
      <c r="N189" s="239"/>
      <c r="O189" s="239"/>
      <c r="P189" s="239"/>
      <c r="Q189" s="239"/>
      <c r="R189" s="239"/>
      <c r="S189" s="239"/>
      <c r="T189" s="239"/>
      <c r="U189" s="239"/>
      <c r="V189" s="239"/>
      <c r="W189" s="239"/>
      <c r="X189" s="239"/>
      <c r="Y189" s="239"/>
      <c r="Z189" s="239"/>
      <c r="AA189" s="239"/>
      <c r="AB189" s="239"/>
      <c r="AC189" s="239"/>
      <c r="AD189" s="239"/>
      <c r="AE189" s="239"/>
      <c r="AF189" s="239"/>
      <c r="AG189" s="239"/>
      <c r="AH189" s="239"/>
      <c r="AI189" s="239"/>
      <c r="AJ189" s="239"/>
      <c r="AK189" s="239"/>
      <c r="AL189" s="239"/>
      <c r="AM189" s="239"/>
      <c r="BG189" s="1" t="s">
        <v>275</v>
      </c>
      <c r="BH189" s="1">
        <v>65</v>
      </c>
      <c r="BI189" s="1" t="str">
        <f>"ITEM"&amp;BH189&amp; BG189 &amp;"="&amp; IF(TRIM($J189)="","",$J189)</f>
        <v>ITEM65#KBN2_2=</v>
      </c>
    </row>
    <row r="190" spans="1:61" ht="9.75" hidden="1" customHeight="1">
      <c r="A190" s="123"/>
      <c r="B190" s="124"/>
      <c r="C190" s="124"/>
      <c r="D190" s="124"/>
      <c r="E190" s="124"/>
      <c r="F190" s="124"/>
      <c r="G190" s="124"/>
      <c r="H190" s="124"/>
      <c r="I190" s="125"/>
      <c r="J190" s="27"/>
      <c r="K190" s="27"/>
      <c r="L190" s="27"/>
      <c r="M190" s="27"/>
      <c r="N190" s="27"/>
      <c r="O190" s="27"/>
      <c r="P190" s="27"/>
      <c r="Q190" s="27"/>
      <c r="R190" s="27"/>
      <c r="S190" s="27"/>
      <c r="T190" s="27"/>
      <c r="U190" s="27"/>
      <c r="V190" s="27"/>
      <c r="W190" s="27"/>
      <c r="X190" s="27"/>
      <c r="Y190" s="27"/>
      <c r="Z190" s="27"/>
      <c r="AA190" s="27"/>
      <c r="AB190" s="27"/>
      <c r="AC190" s="27"/>
      <c r="AD190" s="27"/>
      <c r="AE190" s="27"/>
      <c r="AF190" s="27"/>
      <c r="AG190" s="27"/>
      <c r="AH190" s="27"/>
      <c r="AI190" s="27"/>
      <c r="AJ190" s="27"/>
      <c r="AK190" s="27"/>
      <c r="AL190" s="27"/>
      <c r="AM190" s="27"/>
      <c r="BH190" s="1" t="s">
        <v>28</v>
      </c>
    </row>
    <row r="191" spans="1:61" ht="9.75" hidden="1" customHeight="1">
      <c r="A191" s="120" t="s">
        <v>249</v>
      </c>
      <c r="B191" s="121"/>
      <c r="C191" s="121"/>
      <c r="D191" s="121"/>
      <c r="E191" s="121"/>
      <c r="F191" s="121"/>
      <c r="G191" s="121"/>
      <c r="H191" s="121"/>
      <c r="I191" s="122"/>
      <c r="J191" s="190"/>
      <c r="K191" s="191"/>
      <c r="L191" s="191"/>
      <c r="M191" s="191"/>
      <c r="N191" s="191"/>
      <c r="O191" s="191"/>
      <c r="P191" s="191"/>
      <c r="Q191" s="191"/>
      <c r="R191" s="191"/>
      <c r="S191" s="191"/>
      <c r="T191" s="191"/>
      <c r="U191" s="191"/>
      <c r="V191" s="154" t="s">
        <v>36</v>
      </c>
      <c r="W191" s="154"/>
      <c r="X191" s="154"/>
      <c r="Y191" s="154"/>
      <c r="Z191" s="154"/>
      <c r="AA191" s="154"/>
      <c r="AB191" s="154"/>
      <c r="AC191" s="154"/>
      <c r="AD191" s="154"/>
      <c r="AE191" s="154"/>
      <c r="AF191" s="154"/>
      <c r="AG191" s="154"/>
      <c r="AH191" s="154"/>
      <c r="AI191" s="154"/>
      <c r="AJ191" s="154"/>
      <c r="AK191" s="154"/>
      <c r="AL191" s="154"/>
      <c r="AM191" s="155"/>
      <c r="BE191" s="1" t="str">
        <f ca="1">MID(CELL("address",$CG$2),2,2)</f>
        <v>CG</v>
      </c>
      <c r="BF191" s="1" t="str">
        <f>IF(TRIM($K192)="","",IF(ISERROR(MATCH($K192,$CG$3:$CG$4,0)),"INPUT_ERROR",MATCH($K192,$CG$3:$CG$4,0)))</f>
        <v/>
      </c>
      <c r="BG191" s="1" t="s">
        <v>275</v>
      </c>
      <c r="BH191" s="1">
        <v>66</v>
      </c>
      <c r="BI191" s="1" t="str">
        <f>"ITEM"&amp; BH191&amp; BG191 &amp;"="&amp; $BF191</f>
        <v>ITEM66#KBN2_2=</v>
      </c>
    </row>
    <row r="192" spans="1:61" ht="9.75" hidden="1" customHeight="1">
      <c r="A192" s="141"/>
      <c r="B192" s="142"/>
      <c r="C192" s="142"/>
      <c r="D192" s="142"/>
      <c r="E192" s="142"/>
      <c r="F192" s="142"/>
      <c r="G192" s="142"/>
      <c r="H192" s="142"/>
      <c r="I192" s="143"/>
      <c r="J192" s="144" t="s">
        <v>37</v>
      </c>
      <c r="K192" s="145"/>
      <c r="L192" s="145"/>
      <c r="M192" s="145"/>
      <c r="N192" s="145"/>
      <c r="O192" s="145"/>
      <c r="P192" s="145"/>
      <c r="Q192" s="145"/>
      <c r="R192" s="145"/>
      <c r="S192" s="145"/>
      <c r="T192" s="82" t="s">
        <v>38</v>
      </c>
      <c r="U192" s="82"/>
      <c r="V192" s="82" t="s">
        <v>250</v>
      </c>
      <c r="W192" s="82"/>
      <c r="X192" s="82"/>
      <c r="Y192" s="82"/>
      <c r="Z192" s="82"/>
      <c r="AA192" s="82"/>
      <c r="AB192" s="82"/>
      <c r="AC192" s="82"/>
      <c r="AD192" s="82"/>
      <c r="AE192" s="82"/>
      <c r="AF192" s="82"/>
      <c r="AG192" s="82"/>
      <c r="AH192" s="82"/>
      <c r="AI192" s="82"/>
      <c r="AJ192" s="82"/>
      <c r="AK192" s="82"/>
      <c r="AL192" s="82"/>
      <c r="AM192" s="138"/>
    </row>
    <row r="193" spans="1:61" ht="9.75" hidden="1" customHeight="1">
      <c r="A193" s="141"/>
      <c r="B193" s="142"/>
      <c r="C193" s="142"/>
      <c r="D193" s="142"/>
      <c r="E193" s="142"/>
      <c r="F193" s="142"/>
      <c r="G193" s="142"/>
      <c r="H193" s="142"/>
      <c r="I193" s="143"/>
      <c r="J193" s="144"/>
      <c r="K193" s="145"/>
      <c r="L193" s="145"/>
      <c r="M193" s="145"/>
      <c r="N193" s="145"/>
      <c r="O193" s="145"/>
      <c r="P193" s="145"/>
      <c r="Q193" s="145"/>
      <c r="R193" s="145"/>
      <c r="S193" s="145"/>
      <c r="T193" s="82"/>
      <c r="U193" s="82"/>
      <c r="V193" s="82" t="s">
        <v>251</v>
      </c>
      <c r="W193" s="82"/>
      <c r="X193" s="82"/>
      <c r="Y193" s="82"/>
      <c r="Z193" s="82"/>
      <c r="AA193" s="82"/>
      <c r="AB193" s="82"/>
      <c r="AC193" s="82"/>
      <c r="AD193" s="82"/>
      <c r="AE193" s="82"/>
      <c r="AF193" s="82"/>
      <c r="AG193" s="82"/>
      <c r="AH193" s="82"/>
      <c r="AI193" s="82"/>
      <c r="AJ193" s="82"/>
      <c r="AK193" s="82"/>
      <c r="AL193" s="82"/>
      <c r="AM193" s="138"/>
    </row>
    <row r="194" spans="1:61" ht="9.75" hidden="1" customHeight="1">
      <c r="A194" s="141"/>
      <c r="B194" s="142"/>
      <c r="C194" s="142"/>
      <c r="D194" s="142"/>
      <c r="E194" s="142"/>
      <c r="F194" s="142"/>
      <c r="G194" s="142"/>
      <c r="H194" s="142"/>
      <c r="I194" s="143"/>
      <c r="J194" s="194"/>
      <c r="K194" s="195"/>
      <c r="L194" s="195"/>
      <c r="M194" s="195"/>
      <c r="N194" s="195"/>
      <c r="O194" s="195"/>
      <c r="P194" s="195"/>
      <c r="Q194" s="195"/>
      <c r="R194" s="195"/>
      <c r="S194" s="195"/>
      <c r="T194" s="195"/>
      <c r="U194" s="195"/>
      <c r="V194" s="195"/>
      <c r="W194" s="195"/>
      <c r="X194" s="195"/>
      <c r="Y194" s="195"/>
      <c r="Z194" s="195"/>
      <c r="AA194" s="195"/>
      <c r="AB194" s="195"/>
      <c r="AC194" s="195"/>
      <c r="AD194" s="195"/>
      <c r="AE194" s="195"/>
      <c r="AF194" s="195"/>
      <c r="AG194" s="195"/>
      <c r="AH194" s="195"/>
      <c r="AI194" s="195"/>
      <c r="AJ194" s="195"/>
      <c r="AK194" s="195"/>
      <c r="AL194" s="195"/>
      <c r="AM194" s="196"/>
    </row>
    <row r="195" spans="1:61" ht="9.75" hidden="1" customHeight="1">
      <c r="A195" s="141"/>
      <c r="B195" s="142"/>
      <c r="C195" s="143"/>
      <c r="D195" s="120" t="s">
        <v>252</v>
      </c>
      <c r="E195" s="121"/>
      <c r="F195" s="121"/>
      <c r="G195" s="121"/>
      <c r="H195" s="121"/>
      <c r="I195" s="122"/>
      <c r="J195" s="158"/>
      <c r="K195" s="154"/>
      <c r="L195" s="154"/>
      <c r="M195" s="154"/>
      <c r="N195" s="154"/>
      <c r="O195" s="154"/>
      <c r="P195" s="154"/>
      <c r="Q195" s="154"/>
      <c r="R195" s="154"/>
      <c r="S195" s="154"/>
      <c r="T195" s="154"/>
      <c r="U195" s="154"/>
      <c r="V195" s="154" t="s">
        <v>36</v>
      </c>
      <c r="W195" s="154"/>
      <c r="X195" s="154"/>
      <c r="Y195" s="154"/>
      <c r="Z195" s="154"/>
      <c r="AA195" s="154"/>
      <c r="AB195" s="154"/>
      <c r="AC195" s="154"/>
      <c r="AD195" s="154"/>
      <c r="AE195" s="154"/>
      <c r="AF195" s="154"/>
      <c r="AG195" s="154"/>
      <c r="AH195" s="154"/>
      <c r="AI195" s="154"/>
      <c r="AJ195" s="154"/>
      <c r="AK195" s="154"/>
      <c r="AL195" s="154"/>
      <c r="AM195" s="155"/>
      <c r="BE195" s="1" t="str">
        <f ca="1">MID(CELL("address",$CB$2),2,2)</f>
        <v>CB</v>
      </c>
      <c r="BF195" s="1" t="str">
        <f>IF(TRIM($K197)="","",IF(ISERROR(MATCH($K197,$CB$3:$CB$7,0)),"INPUT_ERROR",MATCH($K197,$CB$3:$CB$7,0)))</f>
        <v/>
      </c>
      <c r="BG195" s="1" t="s">
        <v>275</v>
      </c>
      <c r="BH195" s="1">
        <v>67</v>
      </c>
      <c r="BI195" s="1" t="str">
        <f>"ITEM"&amp; BH195&amp; BG195 &amp;"="&amp; $BF195</f>
        <v>ITEM67#KBN2_2=</v>
      </c>
    </row>
    <row r="196" spans="1:61" ht="9.75" hidden="1" customHeight="1">
      <c r="A196" s="141"/>
      <c r="B196" s="142"/>
      <c r="C196" s="143"/>
      <c r="D196" s="141"/>
      <c r="E196" s="142"/>
      <c r="F196" s="142"/>
      <c r="G196" s="142"/>
      <c r="H196" s="142"/>
      <c r="I196" s="143"/>
      <c r="J196" s="189"/>
      <c r="K196" s="82"/>
      <c r="L196" s="82"/>
      <c r="M196" s="82"/>
      <c r="N196" s="82"/>
      <c r="O196" s="82"/>
      <c r="P196" s="82"/>
      <c r="Q196" s="82"/>
      <c r="R196" s="82"/>
      <c r="S196" s="82"/>
      <c r="T196" s="82"/>
      <c r="U196" s="82"/>
      <c r="V196" s="82" t="s">
        <v>163</v>
      </c>
      <c r="W196" s="82"/>
      <c r="X196" s="82"/>
      <c r="Y196" s="82"/>
      <c r="Z196" s="82"/>
      <c r="AA196" s="82"/>
      <c r="AB196" s="82"/>
      <c r="AC196" s="82"/>
      <c r="AD196" s="82"/>
      <c r="AE196" s="82"/>
      <c r="AF196" s="82"/>
      <c r="AG196" s="82"/>
      <c r="AH196" s="82"/>
      <c r="AI196" s="82"/>
      <c r="AJ196" s="82"/>
      <c r="AK196" s="82"/>
      <c r="AL196" s="82"/>
      <c r="AM196" s="138"/>
      <c r="BH196" s="1" t="s">
        <v>28</v>
      </c>
    </row>
    <row r="197" spans="1:61" ht="9.75" hidden="1" customHeight="1">
      <c r="A197" s="141"/>
      <c r="B197" s="142"/>
      <c r="C197" s="143"/>
      <c r="D197" s="141"/>
      <c r="E197" s="142"/>
      <c r="F197" s="142"/>
      <c r="G197" s="142"/>
      <c r="H197" s="142"/>
      <c r="I197" s="143"/>
      <c r="J197" s="144" t="s">
        <v>37</v>
      </c>
      <c r="K197" s="145"/>
      <c r="L197" s="145"/>
      <c r="M197" s="145"/>
      <c r="N197" s="145"/>
      <c r="O197" s="145"/>
      <c r="P197" s="145"/>
      <c r="Q197" s="145"/>
      <c r="R197" s="145"/>
      <c r="S197" s="145"/>
      <c r="T197" s="82" t="s">
        <v>38</v>
      </c>
      <c r="U197" s="82"/>
      <c r="V197" s="82" t="s">
        <v>253</v>
      </c>
      <c r="W197" s="82"/>
      <c r="X197" s="82"/>
      <c r="Y197" s="82"/>
      <c r="Z197" s="82"/>
      <c r="AA197" s="82"/>
      <c r="AB197" s="82"/>
      <c r="AC197" s="82"/>
      <c r="AD197" s="82"/>
      <c r="AE197" s="82"/>
      <c r="AF197" s="82"/>
      <c r="AG197" s="82"/>
      <c r="AH197" s="82"/>
      <c r="AI197" s="82"/>
      <c r="AJ197" s="82"/>
      <c r="AK197" s="82"/>
      <c r="AL197" s="82"/>
      <c r="AM197" s="138"/>
      <c r="BH197" s="1" t="s">
        <v>28</v>
      </c>
    </row>
    <row r="198" spans="1:61" ht="9.75" hidden="1" customHeight="1">
      <c r="A198" s="141"/>
      <c r="B198" s="142"/>
      <c r="C198" s="143"/>
      <c r="D198" s="141"/>
      <c r="E198" s="142"/>
      <c r="F198" s="142"/>
      <c r="G198" s="142"/>
      <c r="H198" s="142"/>
      <c r="I198" s="143"/>
      <c r="J198" s="144"/>
      <c r="K198" s="145"/>
      <c r="L198" s="145"/>
      <c r="M198" s="145"/>
      <c r="N198" s="145"/>
      <c r="O198" s="145"/>
      <c r="P198" s="145"/>
      <c r="Q198" s="145"/>
      <c r="R198" s="145"/>
      <c r="S198" s="145"/>
      <c r="T198" s="82"/>
      <c r="U198" s="82"/>
      <c r="V198" s="82" t="s">
        <v>254</v>
      </c>
      <c r="W198" s="82"/>
      <c r="X198" s="82"/>
      <c r="Y198" s="82"/>
      <c r="Z198" s="82"/>
      <c r="AA198" s="82"/>
      <c r="AB198" s="82"/>
      <c r="AC198" s="82"/>
      <c r="AD198" s="82"/>
      <c r="AE198" s="82"/>
      <c r="AF198" s="82"/>
      <c r="AG198" s="82"/>
      <c r="AH198" s="82"/>
      <c r="AI198" s="82"/>
      <c r="AJ198" s="82"/>
      <c r="AK198" s="82"/>
      <c r="AL198" s="82"/>
      <c r="AM198" s="138"/>
      <c r="BH198" s="1" t="s">
        <v>28</v>
      </c>
    </row>
    <row r="199" spans="1:61" ht="9.75" hidden="1" customHeight="1">
      <c r="A199" s="141"/>
      <c r="B199" s="142"/>
      <c r="C199" s="143"/>
      <c r="D199" s="141"/>
      <c r="E199" s="142"/>
      <c r="F199" s="142"/>
      <c r="G199" s="142"/>
      <c r="H199" s="142"/>
      <c r="I199" s="143"/>
      <c r="J199" s="189"/>
      <c r="K199" s="82"/>
      <c r="L199" s="82"/>
      <c r="M199" s="82"/>
      <c r="N199" s="82"/>
      <c r="O199" s="82"/>
      <c r="P199" s="82"/>
      <c r="Q199" s="82"/>
      <c r="R199" s="82"/>
      <c r="S199" s="82"/>
      <c r="T199" s="82"/>
      <c r="U199" s="82"/>
      <c r="V199" s="82" t="s">
        <v>255</v>
      </c>
      <c r="W199" s="82"/>
      <c r="X199" s="82"/>
      <c r="Y199" s="82"/>
      <c r="Z199" s="82"/>
      <c r="AA199" s="82"/>
      <c r="AB199" s="82"/>
      <c r="AC199" s="82"/>
      <c r="AD199" s="82"/>
      <c r="AE199" s="82"/>
      <c r="AF199" s="82"/>
      <c r="AG199" s="82"/>
      <c r="AH199" s="82"/>
      <c r="AI199" s="82"/>
      <c r="AJ199" s="82"/>
      <c r="AK199" s="82"/>
      <c r="AL199" s="82"/>
      <c r="AM199" s="138"/>
      <c r="BH199" s="1" t="s">
        <v>28</v>
      </c>
    </row>
    <row r="200" spans="1:61" ht="9.75" hidden="1" customHeight="1">
      <c r="A200" s="141"/>
      <c r="B200" s="142"/>
      <c r="C200" s="143"/>
      <c r="D200" s="123"/>
      <c r="E200" s="124"/>
      <c r="F200" s="124"/>
      <c r="G200" s="124"/>
      <c r="H200" s="124"/>
      <c r="I200" s="125"/>
      <c r="J200" s="157"/>
      <c r="K200" s="98"/>
      <c r="L200" s="98"/>
      <c r="M200" s="98"/>
      <c r="N200" s="98"/>
      <c r="O200" s="98"/>
      <c r="P200" s="98"/>
      <c r="Q200" s="98"/>
      <c r="R200" s="98"/>
      <c r="S200" s="98"/>
      <c r="T200" s="98"/>
      <c r="U200" s="98"/>
      <c r="V200" s="98" t="s">
        <v>256</v>
      </c>
      <c r="W200" s="98"/>
      <c r="X200" s="98"/>
      <c r="Y200" s="98"/>
      <c r="Z200" s="98"/>
      <c r="AA200" s="98"/>
      <c r="AB200" s="98"/>
      <c r="AC200" s="98"/>
      <c r="AD200" s="98"/>
      <c r="AE200" s="98"/>
      <c r="AF200" s="98"/>
      <c r="AG200" s="98"/>
      <c r="AH200" s="98"/>
      <c r="AI200" s="98"/>
      <c r="AJ200" s="98"/>
      <c r="AK200" s="98"/>
      <c r="AL200" s="98"/>
      <c r="AM200" s="156"/>
      <c r="BH200" s="1" t="s">
        <v>28</v>
      </c>
    </row>
    <row r="201" spans="1:61" ht="9.75" hidden="1" customHeight="1">
      <c r="A201" s="141"/>
      <c r="B201" s="142"/>
      <c r="C201" s="143"/>
      <c r="D201" s="120" t="s">
        <v>257</v>
      </c>
      <c r="E201" s="121"/>
      <c r="F201" s="121"/>
      <c r="G201" s="121"/>
      <c r="H201" s="121"/>
      <c r="I201" s="122"/>
      <c r="J201" s="136"/>
      <c r="K201" s="126"/>
      <c r="L201" s="126"/>
      <c r="M201" s="126"/>
      <c r="N201" s="126"/>
      <c r="O201" s="126"/>
      <c r="P201" s="126"/>
      <c r="Q201" s="126"/>
      <c r="R201" s="126"/>
      <c r="S201" s="126"/>
      <c r="T201" s="126"/>
      <c r="U201" s="126"/>
      <c r="V201" s="126"/>
      <c r="W201" s="126"/>
      <c r="X201" s="126"/>
      <c r="Y201" s="126"/>
      <c r="Z201" s="126"/>
      <c r="AA201" s="126"/>
      <c r="AB201" s="126"/>
      <c r="AC201" s="126"/>
      <c r="AD201" s="126"/>
      <c r="AE201" s="126"/>
      <c r="AF201" s="126"/>
      <c r="AG201" s="126"/>
      <c r="AH201" s="126"/>
      <c r="AI201" s="126"/>
      <c r="AJ201" s="126"/>
      <c r="AK201" s="126"/>
      <c r="AL201" s="126"/>
      <c r="AM201" s="127"/>
      <c r="BG201" s="1" t="s">
        <v>275</v>
      </c>
      <c r="BH201" s="1">
        <v>68</v>
      </c>
      <c r="BI201" s="1" t="str">
        <f>"ITEM"&amp;BH201&amp; BG201 &amp;"="&amp; IF(TRIM($J201)="","",$J201)</f>
        <v>ITEM68#KBN2_2=</v>
      </c>
    </row>
    <row r="202" spans="1:61" ht="9.75" hidden="1" customHeight="1">
      <c r="A202" s="141"/>
      <c r="B202" s="142"/>
      <c r="C202" s="143"/>
      <c r="D202" s="141"/>
      <c r="E202" s="142"/>
      <c r="F202" s="142"/>
      <c r="G202" s="142"/>
      <c r="H202" s="142"/>
      <c r="I202" s="143"/>
      <c r="J202" s="150"/>
      <c r="K202" s="151"/>
      <c r="L202" s="151"/>
      <c r="M202" s="151"/>
      <c r="N202" s="151"/>
      <c r="O202" s="151"/>
      <c r="P202" s="151"/>
      <c r="Q202" s="151"/>
      <c r="R202" s="151"/>
      <c r="S202" s="151"/>
      <c r="T202" s="151"/>
      <c r="U202" s="151"/>
      <c r="V202" s="151"/>
      <c r="W202" s="151"/>
      <c r="X202" s="151"/>
      <c r="Y202" s="151"/>
      <c r="Z202" s="151"/>
      <c r="AA202" s="151"/>
      <c r="AB202" s="151"/>
      <c r="AC202" s="151"/>
      <c r="AD202" s="151"/>
      <c r="AE202" s="151"/>
      <c r="AF202" s="151"/>
      <c r="AG202" s="151"/>
      <c r="AH202" s="151"/>
      <c r="AI202" s="151"/>
      <c r="AJ202" s="151"/>
      <c r="AK202" s="151"/>
      <c r="AL202" s="151"/>
      <c r="AM202" s="152"/>
      <c r="BH202" s="1" t="s">
        <v>28</v>
      </c>
    </row>
    <row r="203" spans="1:61" ht="9.75" hidden="1" customHeight="1">
      <c r="A203" s="141"/>
      <c r="B203" s="142"/>
      <c r="C203" s="143"/>
      <c r="D203" s="123"/>
      <c r="E203" s="124"/>
      <c r="F203" s="124"/>
      <c r="G203" s="124"/>
      <c r="H203" s="124"/>
      <c r="I203" s="125"/>
      <c r="J203" s="150"/>
      <c r="K203" s="151"/>
      <c r="L203" s="151"/>
      <c r="M203" s="151"/>
      <c r="N203" s="151"/>
      <c r="O203" s="151"/>
      <c r="P203" s="151"/>
      <c r="Q203" s="151"/>
      <c r="R203" s="151"/>
      <c r="S203" s="151"/>
      <c r="T203" s="151"/>
      <c r="U203" s="151"/>
      <c r="V203" s="151"/>
      <c r="W203" s="151"/>
      <c r="X203" s="151"/>
      <c r="Y203" s="151"/>
      <c r="Z203" s="151"/>
      <c r="AA203" s="151"/>
      <c r="AB203" s="151"/>
      <c r="AC203" s="151"/>
      <c r="AD203" s="151"/>
      <c r="AE203" s="151"/>
      <c r="AF203" s="151"/>
      <c r="AG203" s="151"/>
      <c r="AH203" s="151"/>
      <c r="AI203" s="151"/>
      <c r="AJ203" s="151"/>
      <c r="AK203" s="151"/>
      <c r="AL203" s="151"/>
      <c r="AM203" s="152"/>
    </row>
    <row r="204" spans="1:61" ht="9.75" hidden="1" customHeight="1">
      <c r="A204" s="141"/>
      <c r="B204" s="142"/>
      <c r="C204" s="143"/>
      <c r="D204" s="120" t="s">
        <v>199</v>
      </c>
      <c r="E204" s="121"/>
      <c r="F204" s="121"/>
      <c r="G204" s="121"/>
      <c r="H204" s="121"/>
      <c r="I204" s="122"/>
      <c r="J204" s="136"/>
      <c r="K204" s="126"/>
      <c r="L204" s="126"/>
      <c r="M204" s="126"/>
      <c r="N204" s="126"/>
      <c r="O204" s="126"/>
      <c r="P204" s="126"/>
      <c r="Q204" s="126"/>
      <c r="R204" s="126"/>
      <c r="S204" s="126"/>
      <c r="T204" s="126"/>
      <c r="U204" s="126"/>
      <c r="V204" s="126"/>
      <c r="W204" s="126"/>
      <c r="X204" s="126"/>
      <c r="Y204" s="126"/>
      <c r="Z204" s="126"/>
      <c r="AA204" s="126"/>
      <c r="AB204" s="126"/>
      <c r="AC204" s="126"/>
      <c r="AD204" s="126"/>
      <c r="AE204" s="126"/>
      <c r="AF204" s="126"/>
      <c r="AG204" s="126"/>
      <c r="AH204" s="126"/>
      <c r="AI204" s="126"/>
      <c r="AJ204" s="126"/>
      <c r="AK204" s="126"/>
      <c r="AL204" s="126"/>
      <c r="AM204" s="127"/>
      <c r="BG204" s="1" t="s">
        <v>275</v>
      </c>
      <c r="BH204" s="1">
        <v>69</v>
      </c>
      <c r="BI204" s="1" t="str">
        <f>"ITEM"&amp;BH204&amp; BG204 &amp;"="&amp; IF(TRIM($J204)="","",$J204)</f>
        <v>ITEM69#KBN2_2=</v>
      </c>
    </row>
    <row r="205" spans="1:61" ht="9.75" hidden="1" customHeight="1">
      <c r="A205" s="141"/>
      <c r="B205" s="142"/>
      <c r="C205" s="143"/>
      <c r="D205" s="141"/>
      <c r="E205" s="142"/>
      <c r="F205" s="142"/>
      <c r="G205" s="142"/>
      <c r="H205" s="142"/>
      <c r="I205" s="143"/>
      <c r="J205" s="150"/>
      <c r="K205" s="151"/>
      <c r="L205" s="151"/>
      <c r="M205" s="151"/>
      <c r="N205" s="151"/>
      <c r="O205" s="151"/>
      <c r="P205" s="151"/>
      <c r="Q205" s="151"/>
      <c r="R205" s="151"/>
      <c r="S205" s="151"/>
      <c r="T205" s="151"/>
      <c r="U205" s="151"/>
      <c r="V205" s="151"/>
      <c r="W205" s="151"/>
      <c r="X205" s="151"/>
      <c r="Y205" s="151"/>
      <c r="Z205" s="151"/>
      <c r="AA205" s="151"/>
      <c r="AB205" s="151"/>
      <c r="AC205" s="151"/>
      <c r="AD205" s="151"/>
      <c r="AE205" s="151"/>
      <c r="AF205" s="151"/>
      <c r="AG205" s="151"/>
      <c r="AH205" s="151"/>
      <c r="AI205" s="151"/>
      <c r="AJ205" s="151"/>
      <c r="AK205" s="151"/>
      <c r="AL205" s="151"/>
      <c r="AM205" s="152"/>
      <c r="BH205" s="1" t="s">
        <v>28</v>
      </c>
    </row>
    <row r="206" spans="1:61" ht="9.75" hidden="1" customHeight="1">
      <c r="A206" s="123"/>
      <c r="B206" s="124"/>
      <c r="C206" s="125"/>
      <c r="D206" s="123"/>
      <c r="E206" s="124"/>
      <c r="F206" s="124"/>
      <c r="G206" s="124"/>
      <c r="H206" s="124"/>
      <c r="I206" s="125"/>
      <c r="J206" s="137"/>
      <c r="K206" s="128"/>
      <c r="L206" s="128"/>
      <c r="M206" s="128"/>
      <c r="N206" s="128"/>
      <c r="O206" s="128"/>
      <c r="P206" s="128"/>
      <c r="Q206" s="128"/>
      <c r="R206" s="128"/>
      <c r="S206" s="128"/>
      <c r="T206" s="128"/>
      <c r="U206" s="128"/>
      <c r="V206" s="128"/>
      <c r="W206" s="128"/>
      <c r="X206" s="128"/>
      <c r="Y206" s="128"/>
      <c r="Z206" s="128"/>
      <c r="AA206" s="128"/>
      <c r="AB206" s="128"/>
      <c r="AC206" s="128"/>
      <c r="AD206" s="128"/>
      <c r="AE206" s="128"/>
      <c r="AF206" s="128"/>
      <c r="AG206" s="128"/>
      <c r="AH206" s="128"/>
      <c r="AI206" s="128"/>
      <c r="AJ206" s="128"/>
      <c r="AK206" s="128"/>
      <c r="AL206" s="128"/>
      <c r="AM206" s="129"/>
    </row>
    <row r="207" spans="1:61" ht="9.75" hidden="1" customHeight="1">
      <c r="A207" s="120" t="s">
        <v>258</v>
      </c>
      <c r="B207" s="121"/>
      <c r="C207" s="121"/>
      <c r="D207" s="121"/>
      <c r="E207" s="121"/>
      <c r="F207" s="121"/>
      <c r="G207" s="121"/>
      <c r="H207" s="121"/>
      <c r="I207" s="122"/>
      <c r="J207" s="190"/>
      <c r="K207" s="191"/>
      <c r="L207" s="191"/>
      <c r="M207" s="191"/>
      <c r="N207" s="191"/>
      <c r="O207" s="191"/>
      <c r="P207" s="191"/>
      <c r="Q207" s="191"/>
      <c r="R207" s="191"/>
      <c r="S207" s="191"/>
      <c r="T207" s="191"/>
      <c r="U207" s="191"/>
      <c r="V207" s="154" t="s">
        <v>36</v>
      </c>
      <c r="W207" s="154"/>
      <c r="X207" s="154"/>
      <c r="Y207" s="154"/>
      <c r="Z207" s="154"/>
      <c r="AA207" s="154"/>
      <c r="AB207" s="154"/>
      <c r="AC207" s="154"/>
      <c r="AD207" s="154"/>
      <c r="AE207" s="154"/>
      <c r="AF207" s="154"/>
      <c r="AG207" s="154"/>
      <c r="AH207" s="154"/>
      <c r="AI207" s="154"/>
      <c r="AJ207" s="154"/>
      <c r="AK207" s="154"/>
      <c r="AL207" s="154"/>
      <c r="AM207" s="155"/>
      <c r="BE207" s="1" t="str">
        <f ca="1">MID(CELL("address",$CH$2),2,2)</f>
        <v>CH</v>
      </c>
      <c r="BF207" s="1" t="str">
        <f>IF(TRIM($K208)="","",IF(ISERROR(MATCH($K208,$CH$3:$CH$8,0)),"INPUT_ERROR",MATCH($K208,$CH$3:$CH$8,0)))</f>
        <v/>
      </c>
      <c r="BG207" s="1" t="s">
        <v>275</v>
      </c>
      <c r="BH207" s="1">
        <v>70</v>
      </c>
      <c r="BI207" s="1" t="str">
        <f>"ITEM"&amp; BH207&amp; BG207 &amp;"="&amp; $BF207</f>
        <v>ITEM70#KBN2_2=</v>
      </c>
    </row>
    <row r="208" spans="1:61" ht="9.75" hidden="1" customHeight="1">
      <c r="A208" s="141"/>
      <c r="B208" s="142"/>
      <c r="C208" s="142"/>
      <c r="D208" s="142"/>
      <c r="E208" s="142"/>
      <c r="F208" s="142"/>
      <c r="G208" s="142"/>
      <c r="H208" s="142"/>
      <c r="I208" s="143"/>
      <c r="J208" s="144" t="s">
        <v>37</v>
      </c>
      <c r="K208" s="145"/>
      <c r="L208" s="145"/>
      <c r="M208" s="145"/>
      <c r="N208" s="145"/>
      <c r="O208" s="145"/>
      <c r="P208" s="145"/>
      <c r="Q208" s="145"/>
      <c r="R208" s="145"/>
      <c r="S208" s="145"/>
      <c r="T208" s="82" t="s">
        <v>38</v>
      </c>
      <c r="U208" s="82"/>
      <c r="V208" s="82" t="s">
        <v>259</v>
      </c>
      <c r="W208" s="82"/>
      <c r="X208" s="82"/>
      <c r="Y208" s="82"/>
      <c r="Z208" s="82"/>
      <c r="AA208" s="82"/>
      <c r="AB208" s="82"/>
      <c r="AC208" s="82"/>
      <c r="AD208" s="82"/>
      <c r="AE208" s="82" t="s">
        <v>260</v>
      </c>
      <c r="AF208" s="82"/>
      <c r="AG208" s="82"/>
      <c r="AH208" s="82"/>
      <c r="AI208" s="82"/>
      <c r="AJ208" s="82"/>
      <c r="AK208" s="82"/>
      <c r="AL208" s="82"/>
      <c r="AM208" s="138"/>
      <c r="BH208" s="1" t="s">
        <v>28</v>
      </c>
    </row>
    <row r="209" spans="1:61" ht="9.75" hidden="1" customHeight="1">
      <c r="A209" s="141"/>
      <c r="B209" s="142"/>
      <c r="C209" s="142"/>
      <c r="D209" s="142"/>
      <c r="E209" s="142"/>
      <c r="F209" s="142"/>
      <c r="G209" s="142"/>
      <c r="H209" s="142"/>
      <c r="I209" s="143"/>
      <c r="J209" s="144"/>
      <c r="K209" s="145"/>
      <c r="L209" s="145"/>
      <c r="M209" s="145"/>
      <c r="N209" s="145"/>
      <c r="O209" s="145"/>
      <c r="P209" s="145"/>
      <c r="Q209" s="145"/>
      <c r="R209" s="145"/>
      <c r="S209" s="145"/>
      <c r="T209" s="82"/>
      <c r="U209" s="82"/>
      <c r="V209" s="82" t="s">
        <v>261</v>
      </c>
      <c r="W209" s="82"/>
      <c r="X209" s="82"/>
      <c r="Y209" s="82"/>
      <c r="Z209" s="82"/>
      <c r="AA209" s="82"/>
      <c r="AB209" s="82"/>
      <c r="AC209" s="82"/>
      <c r="AD209" s="82"/>
      <c r="AE209" s="82" t="s">
        <v>262</v>
      </c>
      <c r="AF209" s="82"/>
      <c r="AG209" s="82"/>
      <c r="AH209" s="82"/>
      <c r="AI209" s="82"/>
      <c r="AJ209" s="82"/>
      <c r="AK209" s="82"/>
      <c r="AL209" s="82"/>
      <c r="AM209" s="138"/>
      <c r="BH209" s="1" t="s">
        <v>28</v>
      </c>
    </row>
    <row r="210" spans="1:61" ht="9.75" hidden="1" customHeight="1">
      <c r="A210" s="141"/>
      <c r="B210" s="142"/>
      <c r="C210" s="142"/>
      <c r="D210" s="142"/>
      <c r="E210" s="142"/>
      <c r="F210" s="142"/>
      <c r="G210" s="142"/>
      <c r="H210" s="142"/>
      <c r="I210" s="143"/>
      <c r="J210" s="194"/>
      <c r="K210" s="195"/>
      <c r="L210" s="195"/>
      <c r="M210" s="195"/>
      <c r="N210" s="195"/>
      <c r="O210" s="195"/>
      <c r="P210" s="195"/>
      <c r="Q210" s="195"/>
      <c r="R210" s="195"/>
      <c r="S210" s="195"/>
      <c r="T210" s="195"/>
      <c r="U210" s="195"/>
      <c r="V210" s="98" t="s">
        <v>231</v>
      </c>
      <c r="W210" s="98"/>
      <c r="X210" s="98"/>
      <c r="Y210" s="98"/>
      <c r="Z210" s="98"/>
      <c r="AA210" s="98"/>
      <c r="AB210" s="98"/>
      <c r="AC210" s="98"/>
      <c r="AD210" s="98"/>
      <c r="AE210" s="98" t="s">
        <v>232</v>
      </c>
      <c r="AF210" s="98"/>
      <c r="AG210" s="98"/>
      <c r="AH210" s="98"/>
      <c r="AI210" s="98"/>
      <c r="AJ210" s="98"/>
      <c r="AK210" s="98"/>
      <c r="AL210" s="98"/>
      <c r="AM210" s="156"/>
      <c r="BH210" s="1" t="s">
        <v>28</v>
      </c>
    </row>
    <row r="211" spans="1:61" ht="9.75" hidden="1" customHeight="1">
      <c r="A211" s="120" t="s">
        <v>263</v>
      </c>
      <c r="B211" s="121"/>
      <c r="C211" s="121"/>
      <c r="D211" s="121"/>
      <c r="E211" s="121"/>
      <c r="F211" s="121"/>
      <c r="G211" s="121"/>
      <c r="H211" s="121"/>
      <c r="I211" s="121"/>
      <c r="J211" s="216" t="s">
        <v>37</v>
      </c>
      <c r="K211" s="217"/>
      <c r="L211" s="154" t="s">
        <v>216</v>
      </c>
      <c r="M211" s="154"/>
      <c r="N211" s="154"/>
      <c r="O211" s="154"/>
      <c r="P211" s="154"/>
      <c r="Q211" s="221" t="s">
        <v>37</v>
      </c>
      <c r="R211" s="217"/>
      <c r="S211" s="154" t="s">
        <v>215</v>
      </c>
      <c r="T211" s="154"/>
      <c r="U211" s="154"/>
      <c r="V211" s="154"/>
      <c r="W211" s="221" t="s">
        <v>37</v>
      </c>
      <c r="X211" s="217"/>
      <c r="Y211" s="83" t="s">
        <v>264</v>
      </c>
      <c r="Z211" s="83"/>
      <c r="AA211" s="83"/>
      <c r="AB211" s="83"/>
      <c r="AC211" s="83"/>
      <c r="AD211" s="83"/>
      <c r="AE211" s="83"/>
      <c r="AF211" s="83"/>
      <c r="AG211" s="83"/>
      <c r="AH211" s="83"/>
      <c r="AI211" s="83"/>
      <c r="AJ211" s="83"/>
      <c r="AK211" s="83"/>
      <c r="AL211" s="83"/>
      <c r="AM211" s="251"/>
      <c r="BF211" s="1" t="b">
        <f>IF($K211="○",TRUE,IF($K211="",FALSE,"INPUT_ERROR"))</f>
        <v>0</v>
      </c>
      <c r="BG211" s="1" t="s">
        <v>275</v>
      </c>
      <c r="BH211" s="1">
        <v>71</v>
      </c>
      <c r="BI211" s="1" t="str">
        <f t="shared" ref="BI211:BI216" si="3">"ITEM"&amp; BH211&amp; BG211 &amp;"="&amp; $BF211</f>
        <v>ITEM71#KBN2_2=FALSE</v>
      </c>
    </row>
    <row r="212" spans="1:61" ht="9.75" hidden="1" customHeight="1">
      <c r="A212" s="141"/>
      <c r="B212" s="142"/>
      <c r="C212" s="142"/>
      <c r="D212" s="142"/>
      <c r="E212" s="142"/>
      <c r="F212" s="142"/>
      <c r="G212" s="142"/>
      <c r="H212" s="142"/>
      <c r="I212" s="142"/>
      <c r="J212" s="144"/>
      <c r="K212" s="159"/>
      <c r="L212" s="82"/>
      <c r="M212" s="82"/>
      <c r="N212" s="82"/>
      <c r="O212" s="82"/>
      <c r="P212" s="82"/>
      <c r="Q212" s="160"/>
      <c r="R212" s="159"/>
      <c r="S212" s="82"/>
      <c r="T212" s="82"/>
      <c r="U212" s="82"/>
      <c r="V212" s="82"/>
      <c r="W212" s="160"/>
      <c r="X212" s="159"/>
      <c r="Y212" s="109"/>
      <c r="Z212" s="109"/>
      <c r="AA212" s="109"/>
      <c r="AB212" s="109"/>
      <c r="AC212" s="109"/>
      <c r="AD212" s="109"/>
      <c r="AE212" s="109"/>
      <c r="AF212" s="109"/>
      <c r="AG212" s="109"/>
      <c r="AH212" s="109"/>
      <c r="AI212" s="109"/>
      <c r="AJ212" s="109"/>
      <c r="AK212" s="109"/>
      <c r="AL212" s="109"/>
      <c r="AM212" s="214"/>
      <c r="BF212" s="1" t="b">
        <f>IF($R211="○",TRUE,IF($R211="",FALSE,"INPUT_ERROR"))</f>
        <v>0</v>
      </c>
      <c r="BG212" s="1" t="s">
        <v>275</v>
      </c>
      <c r="BH212" s="1">
        <v>72</v>
      </c>
      <c r="BI212" s="1" t="str">
        <f t="shared" si="3"/>
        <v>ITEM72#KBN2_2=FALSE</v>
      </c>
    </row>
    <row r="213" spans="1:61" ht="9.75" hidden="1" customHeight="1">
      <c r="A213" s="141"/>
      <c r="B213" s="142"/>
      <c r="C213" s="142"/>
      <c r="D213" s="142"/>
      <c r="E213" s="142"/>
      <c r="F213" s="142"/>
      <c r="G213" s="142"/>
      <c r="H213" s="142"/>
      <c r="I213" s="142"/>
      <c r="J213" s="252" t="s">
        <v>37</v>
      </c>
      <c r="K213" s="159"/>
      <c r="L213" s="253" t="s">
        <v>214</v>
      </c>
      <c r="M213" s="253"/>
      <c r="N213" s="253"/>
      <c r="O213" s="253"/>
      <c r="P213" s="253"/>
      <c r="Q213" s="160" t="s">
        <v>37</v>
      </c>
      <c r="R213" s="159"/>
      <c r="S213" s="109" t="s">
        <v>212</v>
      </c>
      <c r="T213" s="109"/>
      <c r="U213" s="109"/>
      <c r="V213" s="109"/>
      <c r="W213" s="109"/>
      <c r="X213" s="109"/>
      <c r="Y213" s="109"/>
      <c r="Z213" s="109"/>
      <c r="AA213" s="109"/>
      <c r="AB213" s="109"/>
      <c r="AC213" s="109"/>
      <c r="AD213" s="109"/>
      <c r="AE213" s="109"/>
      <c r="AF213" s="109"/>
      <c r="AG213" s="109"/>
      <c r="AH213" s="109"/>
      <c r="AI213" s="109"/>
      <c r="AJ213" s="109"/>
      <c r="AK213" s="109"/>
      <c r="AL213" s="109"/>
      <c r="AM213" s="214"/>
      <c r="BF213" s="1" t="b">
        <f>IF($X211="○",TRUE,IF($X211="",FALSE,"INPUT_ERROR"))</f>
        <v>0</v>
      </c>
      <c r="BG213" s="1" t="s">
        <v>275</v>
      </c>
      <c r="BH213" s="1">
        <v>73</v>
      </c>
      <c r="BI213" s="1" t="str">
        <f t="shared" si="3"/>
        <v>ITEM73#KBN2_2=FALSE</v>
      </c>
    </row>
    <row r="214" spans="1:61" ht="9.75" hidden="1" customHeight="1">
      <c r="A214" s="141"/>
      <c r="B214" s="142"/>
      <c r="C214" s="142"/>
      <c r="D214" s="142"/>
      <c r="E214" s="142"/>
      <c r="F214" s="142"/>
      <c r="G214" s="142"/>
      <c r="H214" s="142"/>
      <c r="I214" s="142"/>
      <c r="J214" s="252"/>
      <c r="K214" s="159"/>
      <c r="L214" s="253"/>
      <c r="M214" s="253"/>
      <c r="N214" s="253"/>
      <c r="O214" s="253"/>
      <c r="P214" s="253"/>
      <c r="Q214" s="160"/>
      <c r="R214" s="159"/>
      <c r="S214" s="109"/>
      <c r="T214" s="109"/>
      <c r="U214" s="109"/>
      <c r="V214" s="109"/>
      <c r="W214" s="109"/>
      <c r="X214" s="109"/>
      <c r="Y214" s="109"/>
      <c r="Z214" s="109"/>
      <c r="AA214" s="109"/>
      <c r="AB214" s="109"/>
      <c r="AC214" s="109"/>
      <c r="AD214" s="109"/>
      <c r="AE214" s="109"/>
      <c r="AF214" s="109"/>
      <c r="AG214" s="109"/>
      <c r="AH214" s="109"/>
      <c r="AI214" s="109"/>
      <c r="AJ214" s="109"/>
      <c r="AK214" s="109"/>
      <c r="AL214" s="109"/>
      <c r="AM214" s="214"/>
      <c r="BF214" s="1" t="b">
        <f>IF($K213="○",TRUE,IF($K213="",FALSE,"INPUT_ERROR"))</f>
        <v>0</v>
      </c>
      <c r="BG214" s="1" t="s">
        <v>275</v>
      </c>
      <c r="BH214" s="1">
        <v>74</v>
      </c>
      <c r="BI214" s="1" t="str">
        <f t="shared" si="3"/>
        <v>ITEM74#KBN2_2=FALSE</v>
      </c>
    </row>
    <row r="215" spans="1:61" ht="9.75" hidden="1" customHeight="1">
      <c r="A215" s="141"/>
      <c r="B215" s="142"/>
      <c r="C215" s="142"/>
      <c r="D215" s="142"/>
      <c r="E215" s="142"/>
      <c r="F215" s="142"/>
      <c r="G215" s="142"/>
      <c r="H215" s="142"/>
      <c r="I215" s="142"/>
      <c r="J215" s="144" t="s">
        <v>37</v>
      </c>
      <c r="K215" s="159"/>
      <c r="L215" s="82" t="s">
        <v>196</v>
      </c>
      <c r="M215" s="82"/>
      <c r="N215" s="82"/>
      <c r="O215" s="160" t="s">
        <v>197</v>
      </c>
      <c r="P215" s="151"/>
      <c r="Q215" s="151"/>
      <c r="R215" s="151"/>
      <c r="S215" s="151"/>
      <c r="T215" s="151"/>
      <c r="U215" s="151"/>
      <c r="V215" s="151"/>
      <c r="W215" s="151"/>
      <c r="X215" s="151"/>
      <c r="Y215" s="151"/>
      <c r="Z215" s="151"/>
      <c r="AA215" s="151"/>
      <c r="AB215" s="151"/>
      <c r="AC215" s="151"/>
      <c r="AD215" s="151"/>
      <c r="AE215" s="151"/>
      <c r="AF215" s="151"/>
      <c r="AG215" s="151"/>
      <c r="AH215" s="151"/>
      <c r="AI215" s="151"/>
      <c r="AJ215" s="151"/>
      <c r="AK215" s="151"/>
      <c r="AL215" s="82" t="s">
        <v>198</v>
      </c>
      <c r="AM215" s="138"/>
      <c r="BF215" s="1" t="b">
        <f>IF($R213="○",TRUE,IF($R213="",FALSE,"INPUT_ERROR"))</f>
        <v>0</v>
      </c>
      <c r="BG215" s="1" t="s">
        <v>275</v>
      </c>
      <c r="BH215" s="1">
        <v>75</v>
      </c>
      <c r="BI215" s="1" t="str">
        <f t="shared" si="3"/>
        <v>ITEM75#KBN2_2=FALSE</v>
      </c>
    </row>
    <row r="216" spans="1:61" ht="9.75" hidden="1" customHeight="1">
      <c r="A216" s="123"/>
      <c r="B216" s="124"/>
      <c r="C216" s="124"/>
      <c r="D216" s="124"/>
      <c r="E216" s="124"/>
      <c r="F216" s="124"/>
      <c r="G216" s="124"/>
      <c r="H216" s="124"/>
      <c r="I216" s="124"/>
      <c r="J216" s="161"/>
      <c r="K216" s="162"/>
      <c r="L216" s="98"/>
      <c r="M216" s="98"/>
      <c r="N216" s="98"/>
      <c r="O216" s="163"/>
      <c r="P216" s="128"/>
      <c r="Q216" s="128"/>
      <c r="R216" s="128"/>
      <c r="S216" s="128"/>
      <c r="T216" s="128"/>
      <c r="U216" s="128"/>
      <c r="V216" s="128"/>
      <c r="W216" s="128"/>
      <c r="X216" s="128"/>
      <c r="Y216" s="128"/>
      <c r="Z216" s="128"/>
      <c r="AA216" s="128"/>
      <c r="AB216" s="128"/>
      <c r="AC216" s="128"/>
      <c r="AD216" s="128"/>
      <c r="AE216" s="128"/>
      <c r="AF216" s="128"/>
      <c r="AG216" s="128"/>
      <c r="AH216" s="128"/>
      <c r="AI216" s="128"/>
      <c r="AJ216" s="128"/>
      <c r="AK216" s="128"/>
      <c r="AL216" s="98"/>
      <c r="AM216" s="156"/>
      <c r="BF216" s="1" t="b">
        <f>IF($K215="○",TRUE,IF($K215="",FALSE,"INPUT_ERROR"))</f>
        <v>0</v>
      </c>
      <c r="BG216" s="1" t="s">
        <v>275</v>
      </c>
      <c r="BH216" s="1">
        <v>76</v>
      </c>
      <c r="BI216" s="1" t="str">
        <f t="shared" si="3"/>
        <v>ITEM76#KBN2_2=FALSE</v>
      </c>
    </row>
    <row r="217" spans="1:61" ht="9.75" hidden="1" customHeight="1">
      <c r="A217" s="120" t="s">
        <v>265</v>
      </c>
      <c r="B217" s="121"/>
      <c r="C217" s="121"/>
      <c r="D217" s="121"/>
      <c r="E217" s="121"/>
      <c r="F217" s="121"/>
      <c r="G217" s="121"/>
      <c r="H217" s="121"/>
      <c r="I217" s="122"/>
      <c r="J217" s="150"/>
      <c r="K217" s="151"/>
      <c r="L217" s="151"/>
      <c r="M217" s="151"/>
      <c r="N217" s="151"/>
      <c r="O217" s="151"/>
      <c r="P217" s="151"/>
      <c r="Q217" s="151"/>
      <c r="R217" s="151"/>
      <c r="S217" s="151"/>
      <c r="T217" s="151"/>
      <c r="U217" s="151"/>
      <c r="V217" s="151"/>
      <c r="W217" s="151"/>
      <c r="X217" s="151"/>
      <c r="Y217" s="151"/>
      <c r="Z217" s="151"/>
      <c r="AA217" s="151"/>
      <c r="AB217" s="151"/>
      <c r="AC217" s="151"/>
      <c r="AD217" s="151"/>
      <c r="AE217" s="151"/>
      <c r="AF217" s="151"/>
      <c r="AG217" s="151"/>
      <c r="AH217" s="151"/>
      <c r="AI217" s="151"/>
      <c r="AJ217" s="151"/>
      <c r="AK217" s="151"/>
      <c r="AL217" s="151"/>
      <c r="AM217" s="152"/>
      <c r="BG217" s="1" t="s">
        <v>275</v>
      </c>
      <c r="BH217" s="1">
        <v>77</v>
      </c>
      <c r="BI217" s="1" t="str">
        <f>"ITEM"&amp;BH217&amp; BG217 &amp;"="&amp;  IF(TRIM($P215)="","",$P215)</f>
        <v>ITEM77#KBN2_2=</v>
      </c>
    </row>
    <row r="218" spans="1:61" ht="9.75" hidden="1" customHeight="1">
      <c r="A218" s="141"/>
      <c r="B218" s="142"/>
      <c r="C218" s="142"/>
      <c r="D218" s="142"/>
      <c r="E218" s="142"/>
      <c r="F218" s="142"/>
      <c r="G218" s="142"/>
      <c r="H218" s="142"/>
      <c r="I218" s="143"/>
      <c r="J218" s="150"/>
      <c r="K218" s="151"/>
      <c r="L218" s="151"/>
      <c r="M218" s="151"/>
      <c r="N218" s="151"/>
      <c r="O218" s="151"/>
      <c r="P218" s="151"/>
      <c r="Q218" s="151"/>
      <c r="R218" s="151"/>
      <c r="S218" s="151"/>
      <c r="T218" s="151"/>
      <c r="U218" s="151"/>
      <c r="V218" s="151"/>
      <c r="W218" s="151"/>
      <c r="X218" s="151"/>
      <c r="Y218" s="151"/>
      <c r="Z218" s="151"/>
      <c r="AA218" s="151"/>
      <c r="AB218" s="151"/>
      <c r="AC218" s="151"/>
      <c r="AD218" s="151"/>
      <c r="AE218" s="151"/>
      <c r="AF218" s="151"/>
      <c r="AG218" s="151"/>
      <c r="AH218" s="151"/>
      <c r="AI218" s="151"/>
      <c r="AJ218" s="151"/>
      <c r="AK218" s="151"/>
      <c r="AL218" s="151"/>
      <c r="AM218" s="152"/>
      <c r="BG218" s="1" t="s">
        <v>275</v>
      </c>
      <c r="BH218" s="1">
        <v>78</v>
      </c>
      <c r="BI218" s="1" t="str">
        <f>"ITEM"&amp;BH218&amp; BG218 &amp;"="&amp; IF(TRIM($J217)="","",$J217)</f>
        <v>ITEM78#KBN2_2=</v>
      </c>
    </row>
    <row r="219" spans="1:61" ht="9.75" hidden="1" customHeight="1">
      <c r="A219" s="123"/>
      <c r="B219" s="124"/>
      <c r="C219" s="124"/>
      <c r="D219" s="124"/>
      <c r="E219" s="124"/>
      <c r="F219" s="124"/>
      <c r="G219" s="124"/>
      <c r="H219" s="124"/>
      <c r="I219" s="125"/>
      <c r="J219" s="150"/>
      <c r="K219" s="151"/>
      <c r="L219" s="151"/>
      <c r="M219" s="151"/>
      <c r="N219" s="151"/>
      <c r="O219" s="151"/>
      <c r="P219" s="151"/>
      <c r="Q219" s="151"/>
      <c r="R219" s="151"/>
      <c r="S219" s="151"/>
      <c r="T219" s="151"/>
      <c r="U219" s="151"/>
      <c r="V219" s="151"/>
      <c r="W219" s="151"/>
      <c r="X219" s="151"/>
      <c r="Y219" s="151"/>
      <c r="Z219" s="151"/>
      <c r="AA219" s="151"/>
      <c r="AB219" s="151"/>
      <c r="AC219" s="151"/>
      <c r="AD219" s="151"/>
      <c r="AE219" s="151"/>
      <c r="AF219" s="151"/>
      <c r="AG219" s="151"/>
      <c r="AH219" s="151"/>
      <c r="AI219" s="151"/>
      <c r="AJ219" s="151"/>
      <c r="AK219" s="151"/>
      <c r="AL219" s="151"/>
      <c r="AM219" s="152"/>
      <c r="BH219" s="1" t="s">
        <v>28</v>
      </c>
    </row>
    <row r="220" spans="1:61" ht="9.75" hidden="1" customHeight="1">
      <c r="A220" s="153" t="s">
        <v>266</v>
      </c>
      <c r="B220" s="153"/>
      <c r="C220" s="153"/>
      <c r="D220" s="153"/>
      <c r="E220" s="153"/>
      <c r="F220" s="153"/>
      <c r="G220" s="153"/>
      <c r="H220" s="153"/>
      <c r="I220" s="153"/>
      <c r="J220" s="136"/>
      <c r="K220" s="126"/>
      <c r="L220" s="126"/>
      <c r="M220" s="126"/>
      <c r="N220" s="126"/>
      <c r="O220" s="126"/>
      <c r="P220" s="126"/>
      <c r="Q220" s="126"/>
      <c r="R220" s="126"/>
      <c r="S220" s="126"/>
      <c r="T220" s="126"/>
      <c r="U220" s="126"/>
      <c r="V220" s="126"/>
      <c r="W220" s="126"/>
      <c r="X220" s="126"/>
      <c r="Y220" s="126"/>
      <c r="Z220" s="126"/>
      <c r="AA220" s="126"/>
      <c r="AB220" s="126"/>
      <c r="AC220" s="126"/>
      <c r="AD220" s="126"/>
      <c r="AE220" s="126"/>
      <c r="AF220" s="126"/>
      <c r="AG220" s="126"/>
      <c r="AH220" s="126"/>
      <c r="AI220" s="126"/>
      <c r="AJ220" s="126"/>
      <c r="AK220" s="126"/>
      <c r="AL220" s="126"/>
      <c r="AM220" s="127"/>
      <c r="BG220" s="1" t="s">
        <v>275</v>
      </c>
      <c r="BH220" s="1">
        <v>79</v>
      </c>
      <c r="BI220" s="1" t="str">
        <f>"ITEM"&amp;BH220&amp; BG220 &amp;"="&amp; IF(TRIM($J220)="","",$J220)</f>
        <v>ITEM79#KBN2_2=</v>
      </c>
    </row>
    <row r="221" spans="1:61" ht="9.75" hidden="1" customHeight="1">
      <c r="A221" s="153"/>
      <c r="B221" s="153"/>
      <c r="C221" s="153"/>
      <c r="D221" s="153"/>
      <c r="E221" s="153"/>
      <c r="F221" s="153"/>
      <c r="G221" s="153"/>
      <c r="H221" s="153"/>
      <c r="I221" s="153"/>
      <c r="J221" s="150"/>
      <c r="K221" s="151"/>
      <c r="L221" s="151"/>
      <c r="M221" s="151"/>
      <c r="N221" s="151"/>
      <c r="O221" s="151"/>
      <c r="P221" s="151"/>
      <c r="Q221" s="151"/>
      <c r="R221" s="151"/>
      <c r="S221" s="151"/>
      <c r="T221" s="151"/>
      <c r="U221" s="151"/>
      <c r="V221" s="151"/>
      <c r="W221" s="151"/>
      <c r="X221" s="151"/>
      <c r="Y221" s="151"/>
      <c r="Z221" s="151"/>
      <c r="AA221" s="151"/>
      <c r="AB221" s="151"/>
      <c r="AC221" s="151"/>
      <c r="AD221" s="151"/>
      <c r="AE221" s="151"/>
      <c r="AF221" s="151"/>
      <c r="AG221" s="151"/>
      <c r="AH221" s="151"/>
      <c r="AI221" s="151"/>
      <c r="AJ221" s="151"/>
      <c r="AK221" s="151"/>
      <c r="AL221" s="151"/>
      <c r="AM221" s="152"/>
      <c r="BH221" s="1" t="s">
        <v>28</v>
      </c>
    </row>
    <row r="222" spans="1:61" ht="9.75" hidden="1" customHeight="1">
      <c r="A222" s="153"/>
      <c r="B222" s="153"/>
      <c r="C222" s="153"/>
      <c r="D222" s="153"/>
      <c r="E222" s="153"/>
      <c r="F222" s="153"/>
      <c r="G222" s="153"/>
      <c r="H222" s="153"/>
      <c r="I222" s="153"/>
      <c r="J222" s="150"/>
      <c r="K222" s="151"/>
      <c r="L222" s="151"/>
      <c r="M222" s="151"/>
      <c r="N222" s="151"/>
      <c r="O222" s="151"/>
      <c r="P222" s="151"/>
      <c r="Q222" s="151"/>
      <c r="R222" s="151"/>
      <c r="S222" s="151"/>
      <c r="T222" s="151"/>
      <c r="U222" s="151"/>
      <c r="V222" s="151"/>
      <c r="W222" s="151"/>
      <c r="X222" s="151"/>
      <c r="Y222" s="151"/>
      <c r="Z222" s="151"/>
      <c r="AA222" s="151"/>
      <c r="AB222" s="151"/>
      <c r="AC222" s="151"/>
      <c r="AD222" s="151"/>
      <c r="AE222" s="151"/>
      <c r="AF222" s="151"/>
      <c r="AG222" s="151"/>
      <c r="AH222" s="151"/>
      <c r="AI222" s="151"/>
      <c r="AJ222" s="151"/>
      <c r="AK222" s="151"/>
      <c r="AL222" s="151"/>
      <c r="AM222" s="152"/>
      <c r="BH222" s="1" t="s">
        <v>28</v>
      </c>
    </row>
    <row r="223" spans="1:61" ht="9.75" hidden="1" customHeight="1">
      <c r="A223" s="250" t="s">
        <v>267</v>
      </c>
      <c r="B223" s="250"/>
      <c r="C223" s="141" t="s">
        <v>268</v>
      </c>
      <c r="D223" s="142"/>
      <c r="E223" s="142"/>
      <c r="F223" s="142"/>
      <c r="G223" s="142"/>
      <c r="H223" s="142"/>
      <c r="I223" s="143"/>
      <c r="J223" s="158"/>
      <c r="K223" s="154"/>
      <c r="L223" s="154"/>
      <c r="M223" s="154"/>
      <c r="N223" s="154"/>
      <c r="O223" s="154"/>
      <c r="P223" s="154"/>
      <c r="Q223" s="154"/>
      <c r="R223" s="154"/>
      <c r="S223" s="154"/>
      <c r="T223" s="154"/>
      <c r="U223" s="154"/>
      <c r="V223" s="154" t="s">
        <v>36</v>
      </c>
      <c r="W223" s="154"/>
      <c r="X223" s="154"/>
      <c r="Y223" s="154"/>
      <c r="Z223" s="154"/>
      <c r="AA223" s="154"/>
      <c r="AB223" s="154"/>
      <c r="AC223" s="154"/>
      <c r="AD223" s="154"/>
      <c r="AE223" s="154"/>
      <c r="AF223" s="154"/>
      <c r="AG223" s="154"/>
      <c r="AH223" s="154"/>
      <c r="AI223" s="154"/>
      <c r="AJ223" s="154"/>
      <c r="AK223" s="154"/>
      <c r="AL223" s="154"/>
      <c r="AM223" s="155"/>
      <c r="BE223" s="1" t="str">
        <f ca="1">MID(CELL("address",$CI$2),2,2)</f>
        <v>CI</v>
      </c>
      <c r="BF223" s="1" t="str">
        <f>IF(TRIM($K224)="","",IF(ISERROR(MATCH($K224,$CI$3:$CI$4,0)),"INPUT_ERROR",MATCH($K224,$CI$3:$CI$4,0)))</f>
        <v/>
      </c>
      <c r="BG223" s="1" t="s">
        <v>275</v>
      </c>
      <c r="BH223" s="1">
        <v>80</v>
      </c>
      <c r="BI223" s="1" t="str">
        <f>"ITEM"&amp; BH223&amp; BG223 &amp;"="&amp; $BF223</f>
        <v>ITEM80#KBN2_2=</v>
      </c>
    </row>
    <row r="224" spans="1:61" ht="9.75" hidden="1" customHeight="1">
      <c r="A224" s="250"/>
      <c r="B224" s="250"/>
      <c r="C224" s="141"/>
      <c r="D224" s="142"/>
      <c r="E224" s="142"/>
      <c r="F224" s="142"/>
      <c r="G224" s="142"/>
      <c r="H224" s="142"/>
      <c r="I224" s="143"/>
      <c r="J224" s="144" t="s">
        <v>37</v>
      </c>
      <c r="K224" s="145"/>
      <c r="L224" s="145"/>
      <c r="M224" s="145"/>
      <c r="N224" s="145"/>
      <c r="O224" s="145"/>
      <c r="P224" s="145"/>
      <c r="Q224" s="145"/>
      <c r="R224" s="82" t="s">
        <v>38</v>
      </c>
      <c r="S224" s="82"/>
      <c r="T224" s="82"/>
      <c r="U224" s="82"/>
      <c r="V224" s="82" t="s">
        <v>269</v>
      </c>
      <c r="W224" s="82"/>
      <c r="X224" s="82"/>
      <c r="Y224" s="82"/>
      <c r="Z224" s="82"/>
      <c r="AA224" s="82" t="s">
        <v>270</v>
      </c>
      <c r="AB224" s="82"/>
      <c r="AC224" s="82"/>
      <c r="AD224" s="82"/>
      <c r="AE224" s="82"/>
      <c r="AF224" s="82"/>
      <c r="AG224" s="82"/>
      <c r="AH224" s="82"/>
      <c r="AI224" s="82"/>
      <c r="AJ224" s="82"/>
      <c r="AK224" s="82"/>
      <c r="AL224" s="82"/>
      <c r="AM224" s="138"/>
      <c r="BH224" s="1" t="s">
        <v>28</v>
      </c>
    </row>
    <row r="225" spans="1:61" ht="9.75" hidden="1" customHeight="1">
      <c r="A225" s="250"/>
      <c r="B225" s="250"/>
      <c r="C225" s="141"/>
      <c r="D225" s="142"/>
      <c r="E225" s="142"/>
      <c r="F225" s="142"/>
      <c r="G225" s="142"/>
      <c r="H225" s="142"/>
      <c r="I225" s="143"/>
      <c r="J225" s="144"/>
      <c r="K225" s="145"/>
      <c r="L225" s="145"/>
      <c r="M225" s="145"/>
      <c r="N225" s="145"/>
      <c r="O225" s="145"/>
      <c r="P225" s="145"/>
      <c r="Q225" s="145"/>
      <c r="R225" s="82"/>
      <c r="S225" s="82"/>
      <c r="T225" s="82"/>
      <c r="U225" s="82"/>
      <c r="V225" s="82"/>
      <c r="W225" s="82"/>
      <c r="X225" s="82"/>
      <c r="Y225" s="82"/>
      <c r="Z225" s="82"/>
      <c r="AA225" s="82"/>
      <c r="AB225" s="82"/>
      <c r="AC225" s="82"/>
      <c r="AD225" s="82"/>
      <c r="AE225" s="82"/>
      <c r="AF225" s="82"/>
      <c r="AG225" s="82"/>
      <c r="AH225" s="82"/>
      <c r="AI225" s="82"/>
      <c r="AJ225" s="82"/>
      <c r="AK225" s="82"/>
      <c r="AL225" s="82"/>
      <c r="AM225" s="138"/>
      <c r="BH225" s="1" t="s">
        <v>28</v>
      </c>
    </row>
    <row r="226" spans="1:61" ht="9.75" hidden="1" customHeight="1">
      <c r="A226" s="250"/>
      <c r="B226" s="250"/>
      <c r="C226" s="123"/>
      <c r="D226" s="124"/>
      <c r="E226" s="124"/>
      <c r="F226" s="124"/>
      <c r="G226" s="124"/>
      <c r="H226" s="124"/>
      <c r="I226" s="125"/>
      <c r="J226" s="157"/>
      <c r="K226" s="98"/>
      <c r="L226" s="98"/>
      <c r="M226" s="98"/>
      <c r="N226" s="98"/>
      <c r="O226" s="98"/>
      <c r="P226" s="98"/>
      <c r="Q226" s="98"/>
      <c r="R226" s="98"/>
      <c r="S226" s="98"/>
      <c r="T226" s="98"/>
      <c r="U226" s="98"/>
      <c r="V226" s="98"/>
      <c r="W226" s="98"/>
      <c r="X226" s="98"/>
      <c r="Y226" s="98"/>
      <c r="Z226" s="98"/>
      <c r="AA226" s="98"/>
      <c r="AB226" s="98"/>
      <c r="AC226" s="98"/>
      <c r="AD226" s="98"/>
      <c r="AE226" s="98"/>
      <c r="AF226" s="98"/>
      <c r="AG226" s="98"/>
      <c r="AH226" s="98"/>
      <c r="AI226" s="98"/>
      <c r="AJ226" s="98"/>
      <c r="AK226" s="98"/>
      <c r="AL226" s="98"/>
      <c r="AM226" s="156"/>
      <c r="BH226" s="1" t="s">
        <v>28</v>
      </c>
    </row>
    <row r="227" spans="1:61" ht="9.75" hidden="1" customHeight="1">
      <c r="A227" s="250"/>
      <c r="B227" s="250"/>
      <c r="C227" s="120" t="s">
        <v>271</v>
      </c>
      <c r="D227" s="121"/>
      <c r="E227" s="121"/>
      <c r="F227" s="121"/>
      <c r="G227" s="121"/>
      <c r="H227" s="121"/>
      <c r="I227" s="122"/>
      <c r="J227" s="260"/>
      <c r="K227" s="260"/>
      <c r="L227" s="260"/>
      <c r="M227" s="260"/>
      <c r="N227" s="260"/>
      <c r="O227" s="260"/>
      <c r="P227" s="260"/>
      <c r="Q227" s="260"/>
      <c r="R227" s="260"/>
      <c r="S227" s="260"/>
      <c r="T227" s="260"/>
      <c r="U227" s="260"/>
      <c r="V227" s="260"/>
      <c r="W227" s="260"/>
      <c r="X227" s="260"/>
      <c r="Y227" s="260"/>
      <c r="Z227" s="260"/>
      <c r="AA227" s="260"/>
      <c r="AB227" s="260"/>
      <c r="AC227" s="260"/>
      <c r="AD227" s="260"/>
      <c r="AE227" s="260"/>
      <c r="AF227" s="260"/>
      <c r="AG227" s="260"/>
      <c r="AH227" s="260"/>
      <c r="AI227" s="260"/>
      <c r="AJ227" s="260"/>
      <c r="AK227" s="260"/>
      <c r="AL227" s="260"/>
      <c r="AM227" s="260"/>
      <c r="BG227" s="1" t="s">
        <v>275</v>
      </c>
      <c r="BH227" s="1">
        <v>81</v>
      </c>
      <c r="BI227" s="1" t="str">
        <f>"ITEM"&amp;BH227&amp; BG227 &amp;"="&amp; IF(TRIM($J227)="","",$J227)</f>
        <v>ITEM81#KBN2_2=</v>
      </c>
    </row>
    <row r="228" spans="1:61" ht="9.75" hidden="1" customHeight="1">
      <c r="A228" s="250"/>
      <c r="B228" s="250"/>
      <c r="C228" s="141"/>
      <c r="D228" s="142"/>
      <c r="E228" s="142"/>
      <c r="F228" s="142"/>
      <c r="G228" s="142"/>
      <c r="H228" s="142"/>
      <c r="I228" s="143"/>
      <c r="J228" s="27"/>
      <c r="K228" s="27"/>
      <c r="L228" s="27"/>
      <c r="M228" s="27"/>
      <c r="N228" s="27"/>
      <c r="O228" s="27"/>
      <c r="P228" s="27"/>
      <c r="Q228" s="27"/>
      <c r="R228" s="27"/>
      <c r="S228" s="27"/>
      <c r="T228" s="27"/>
      <c r="U228" s="27"/>
      <c r="V228" s="27"/>
      <c r="W228" s="27"/>
      <c r="X228" s="27"/>
      <c r="Y228" s="27"/>
      <c r="Z228" s="27"/>
      <c r="AA228" s="27"/>
      <c r="AB228" s="27"/>
      <c r="AC228" s="27"/>
      <c r="AD228" s="27"/>
      <c r="AE228" s="27"/>
      <c r="AF228" s="27"/>
      <c r="AG228" s="27"/>
      <c r="AH228" s="27"/>
      <c r="AI228" s="27"/>
      <c r="AJ228" s="27"/>
      <c r="AK228" s="27"/>
      <c r="AL228" s="27"/>
      <c r="AM228" s="27"/>
      <c r="BH228" s="1" t="s">
        <v>28</v>
      </c>
    </row>
    <row r="229" spans="1:61" ht="9.75" hidden="1" customHeight="1">
      <c r="A229" s="250"/>
      <c r="B229" s="250"/>
      <c r="C229" s="123"/>
      <c r="D229" s="124"/>
      <c r="E229" s="124"/>
      <c r="F229" s="124"/>
      <c r="G229" s="124"/>
      <c r="H229" s="124"/>
      <c r="I229" s="125"/>
      <c r="J229" s="27"/>
      <c r="K229" s="27"/>
      <c r="L229" s="27"/>
      <c r="M229" s="27"/>
      <c r="N229" s="27"/>
      <c r="O229" s="27"/>
      <c r="P229" s="27"/>
      <c r="Q229" s="27"/>
      <c r="R229" s="27"/>
      <c r="S229" s="27"/>
      <c r="T229" s="27"/>
      <c r="U229" s="27"/>
      <c r="V229" s="27"/>
      <c r="W229" s="27"/>
      <c r="X229" s="27"/>
      <c r="Y229" s="27"/>
      <c r="Z229" s="27"/>
      <c r="AA229" s="27"/>
      <c r="AB229" s="27"/>
      <c r="AC229" s="27"/>
      <c r="AD229" s="27"/>
      <c r="AE229" s="27"/>
      <c r="AF229" s="27"/>
      <c r="AG229" s="27"/>
      <c r="AH229" s="27"/>
      <c r="AI229" s="27"/>
      <c r="AJ229" s="27"/>
      <c r="AK229" s="27"/>
      <c r="AL229" s="27"/>
      <c r="AM229" s="27"/>
      <c r="BH229" s="1" t="s">
        <v>28</v>
      </c>
    </row>
    <row r="230" spans="1:61" ht="9.75" hidden="1" customHeight="1">
      <c r="A230" s="250"/>
      <c r="B230" s="250"/>
      <c r="C230" s="120" t="s">
        <v>272</v>
      </c>
      <c r="D230" s="121"/>
      <c r="E230" s="121"/>
      <c r="F230" s="121"/>
      <c r="G230" s="121"/>
      <c r="H230" s="121"/>
      <c r="I230" s="122"/>
      <c r="J230" s="136"/>
      <c r="K230" s="126"/>
      <c r="L230" s="126"/>
      <c r="M230" s="126"/>
      <c r="N230" s="126"/>
      <c r="O230" s="126"/>
      <c r="P230" s="126"/>
      <c r="Q230" s="126"/>
      <c r="R230" s="126"/>
      <c r="S230" s="126"/>
      <c r="T230" s="126"/>
      <c r="U230" s="126"/>
      <c r="V230" s="126"/>
      <c r="W230" s="126"/>
      <c r="X230" s="126"/>
      <c r="Y230" s="126"/>
      <c r="Z230" s="126"/>
      <c r="AA230" s="126"/>
      <c r="AB230" s="126"/>
      <c r="AC230" s="126"/>
      <c r="AD230" s="126"/>
      <c r="AE230" s="126"/>
      <c r="AF230" s="126"/>
      <c r="AG230" s="126"/>
      <c r="AH230" s="126"/>
      <c r="AI230" s="126"/>
      <c r="AJ230" s="126"/>
      <c r="AK230" s="126"/>
      <c r="AL230" s="126"/>
      <c r="AM230" s="127"/>
      <c r="BG230" s="1" t="s">
        <v>275</v>
      </c>
      <c r="BH230" s="1">
        <v>82</v>
      </c>
      <c r="BI230" s="1" t="str">
        <f>"ITEM"&amp;BH230&amp; BG230 &amp;"="&amp; IF(TRIM($J230)="","",$J230)</f>
        <v>ITEM82#KBN2_2=</v>
      </c>
    </row>
    <row r="231" spans="1:61" ht="9.75" hidden="1" customHeight="1">
      <c r="A231" s="250"/>
      <c r="B231" s="250"/>
      <c r="C231" s="141"/>
      <c r="D231" s="142"/>
      <c r="E231" s="142"/>
      <c r="F231" s="142"/>
      <c r="G231" s="142"/>
      <c r="H231" s="142"/>
      <c r="I231" s="143"/>
      <c r="J231" s="150"/>
      <c r="K231" s="151"/>
      <c r="L231" s="151"/>
      <c r="M231" s="151"/>
      <c r="N231" s="151"/>
      <c r="O231" s="151"/>
      <c r="P231" s="151"/>
      <c r="Q231" s="151"/>
      <c r="R231" s="151"/>
      <c r="S231" s="151"/>
      <c r="T231" s="151"/>
      <c r="U231" s="151"/>
      <c r="V231" s="151"/>
      <c r="W231" s="151"/>
      <c r="X231" s="151"/>
      <c r="Y231" s="151"/>
      <c r="Z231" s="151"/>
      <c r="AA231" s="151"/>
      <c r="AB231" s="151"/>
      <c r="AC231" s="151"/>
      <c r="AD231" s="151"/>
      <c r="AE231" s="151"/>
      <c r="AF231" s="151"/>
      <c r="AG231" s="151"/>
      <c r="AH231" s="151"/>
      <c r="AI231" s="151"/>
      <c r="AJ231" s="151"/>
      <c r="AK231" s="151"/>
      <c r="AL231" s="151"/>
      <c r="AM231" s="152"/>
      <c r="BH231" s="1" t="s">
        <v>28</v>
      </c>
    </row>
    <row r="232" spans="1:61" ht="9.75" hidden="1" customHeight="1" thickBot="1">
      <c r="A232" s="261"/>
      <c r="B232" s="261"/>
      <c r="C232" s="141"/>
      <c r="D232" s="142"/>
      <c r="E232" s="142"/>
      <c r="F232" s="142"/>
      <c r="G232" s="142"/>
      <c r="H232" s="142"/>
      <c r="I232" s="143"/>
      <c r="J232" s="137"/>
      <c r="K232" s="128"/>
      <c r="L232" s="128"/>
      <c r="M232" s="128"/>
      <c r="N232" s="128"/>
      <c r="O232" s="128"/>
      <c r="P232" s="128"/>
      <c r="Q232" s="128"/>
      <c r="R232" s="128"/>
      <c r="S232" s="128"/>
      <c r="T232" s="128"/>
      <c r="U232" s="128"/>
      <c r="V232" s="128"/>
      <c r="W232" s="128"/>
      <c r="X232" s="128"/>
      <c r="Y232" s="128"/>
      <c r="Z232" s="128"/>
      <c r="AA232" s="128"/>
      <c r="AB232" s="128"/>
      <c r="AC232" s="128"/>
      <c r="AD232" s="128"/>
      <c r="AE232" s="128"/>
      <c r="AF232" s="128"/>
      <c r="AG232" s="128"/>
      <c r="AH232" s="128"/>
      <c r="AI232" s="128"/>
      <c r="AJ232" s="128"/>
      <c r="AK232" s="128"/>
      <c r="AL232" s="128"/>
      <c r="AM232" s="129"/>
      <c r="BH232" s="1" t="s">
        <v>28</v>
      </c>
    </row>
    <row r="233" spans="1:61" ht="9.75" hidden="1" customHeight="1">
      <c r="A233" s="254" t="s">
        <v>276</v>
      </c>
      <c r="B233" s="255"/>
      <c r="C233" s="255"/>
      <c r="D233" s="255"/>
      <c r="E233" s="255"/>
      <c r="F233" s="255"/>
      <c r="G233" s="255"/>
      <c r="H233" s="255"/>
      <c r="I233" s="256"/>
      <c r="J233" s="233"/>
      <c r="K233" s="234"/>
      <c r="L233" s="234"/>
      <c r="M233" s="234"/>
      <c r="N233" s="234"/>
      <c r="O233" s="234"/>
      <c r="P233" s="234"/>
      <c r="Q233" s="234"/>
      <c r="R233" s="234"/>
      <c r="S233" s="234"/>
      <c r="T233" s="234"/>
      <c r="U233" s="234"/>
      <c r="V233" s="234"/>
      <c r="W233" s="234"/>
      <c r="X233" s="234"/>
      <c r="Y233" s="234"/>
      <c r="Z233" s="234"/>
      <c r="AA233" s="234"/>
      <c r="AB233" s="234"/>
      <c r="AC233" s="234"/>
      <c r="AD233" s="234"/>
      <c r="AE233" s="234"/>
      <c r="AF233" s="234"/>
      <c r="AG233" s="234"/>
      <c r="AH233" s="234"/>
      <c r="AI233" s="234"/>
      <c r="AJ233" s="234"/>
      <c r="AK233" s="234"/>
      <c r="AL233" s="234"/>
      <c r="AM233" s="235"/>
      <c r="BG233" s="1" t="s">
        <v>277</v>
      </c>
      <c r="BH233" s="1">
        <v>64</v>
      </c>
      <c r="BI233" s="1" t="str">
        <f>"ITEM"&amp;BH233&amp; BG233 &amp;"="&amp; IF(TRIM($J233)="","",$J233)</f>
        <v>ITEM64#KBN2_3=</v>
      </c>
    </row>
    <row r="234" spans="1:61" ht="9.75" hidden="1" customHeight="1" thickBot="1">
      <c r="A234" s="230"/>
      <c r="B234" s="231"/>
      <c r="C234" s="231"/>
      <c r="D234" s="231"/>
      <c r="E234" s="231"/>
      <c r="F234" s="231"/>
      <c r="G234" s="231"/>
      <c r="H234" s="231"/>
      <c r="I234" s="232"/>
      <c r="J234" s="236"/>
      <c r="K234" s="237"/>
      <c r="L234" s="237"/>
      <c r="M234" s="237"/>
      <c r="N234" s="237"/>
      <c r="O234" s="237"/>
      <c r="P234" s="237"/>
      <c r="Q234" s="237"/>
      <c r="R234" s="237"/>
      <c r="S234" s="237"/>
      <c r="T234" s="237"/>
      <c r="U234" s="237"/>
      <c r="V234" s="237"/>
      <c r="W234" s="237"/>
      <c r="X234" s="237"/>
      <c r="Y234" s="237"/>
      <c r="Z234" s="237"/>
      <c r="AA234" s="237"/>
      <c r="AB234" s="237"/>
      <c r="AC234" s="237"/>
      <c r="AD234" s="237"/>
      <c r="AE234" s="237"/>
      <c r="AF234" s="237"/>
      <c r="AG234" s="237"/>
      <c r="AH234" s="237"/>
      <c r="AI234" s="237"/>
      <c r="AJ234" s="237"/>
      <c r="AK234" s="237"/>
      <c r="AL234" s="237"/>
      <c r="AM234" s="238"/>
      <c r="BH234" s="1" t="s">
        <v>28</v>
      </c>
    </row>
    <row r="235" spans="1:61" ht="9.75" hidden="1" customHeight="1">
      <c r="A235" s="257" t="s">
        <v>248</v>
      </c>
      <c r="B235" s="258"/>
      <c r="C235" s="258"/>
      <c r="D235" s="258"/>
      <c r="E235" s="258"/>
      <c r="F235" s="258"/>
      <c r="G235" s="258"/>
      <c r="H235" s="258"/>
      <c r="I235" s="259"/>
      <c r="J235" s="239"/>
      <c r="K235" s="239"/>
      <c r="L235" s="239"/>
      <c r="M235" s="239"/>
      <c r="N235" s="239"/>
      <c r="O235" s="239"/>
      <c r="P235" s="239"/>
      <c r="Q235" s="239"/>
      <c r="R235" s="239"/>
      <c r="S235" s="239"/>
      <c r="T235" s="239"/>
      <c r="U235" s="239"/>
      <c r="V235" s="239"/>
      <c r="W235" s="239"/>
      <c r="X235" s="239"/>
      <c r="Y235" s="239"/>
      <c r="Z235" s="239"/>
      <c r="AA235" s="239"/>
      <c r="AB235" s="239"/>
      <c r="AC235" s="239"/>
      <c r="AD235" s="239"/>
      <c r="AE235" s="239"/>
      <c r="AF235" s="239"/>
      <c r="AG235" s="239"/>
      <c r="AH235" s="239"/>
      <c r="AI235" s="239"/>
      <c r="AJ235" s="239"/>
      <c r="AK235" s="239"/>
      <c r="AL235" s="239"/>
      <c r="AM235" s="239"/>
      <c r="BG235" s="1" t="s">
        <v>277</v>
      </c>
      <c r="BH235" s="1">
        <v>65</v>
      </c>
      <c r="BI235" s="1" t="str">
        <f>"ITEM"&amp;BH235&amp; BG235 &amp;"="&amp; IF(TRIM($J235)="","",$J235)</f>
        <v>ITEM65#KBN2_3=</v>
      </c>
    </row>
    <row r="236" spans="1:61" ht="9.75" hidden="1" customHeight="1">
      <c r="A236" s="123"/>
      <c r="B236" s="124"/>
      <c r="C236" s="124"/>
      <c r="D236" s="124"/>
      <c r="E236" s="124"/>
      <c r="F236" s="124"/>
      <c r="G236" s="124"/>
      <c r="H236" s="124"/>
      <c r="I236" s="125"/>
      <c r="J236" s="27"/>
      <c r="K236" s="27"/>
      <c r="L236" s="27"/>
      <c r="M236" s="27"/>
      <c r="N236" s="27"/>
      <c r="O236" s="27"/>
      <c r="P236" s="27"/>
      <c r="Q236" s="27"/>
      <c r="R236" s="27"/>
      <c r="S236" s="27"/>
      <c r="T236" s="27"/>
      <c r="U236" s="27"/>
      <c r="V236" s="27"/>
      <c r="W236" s="27"/>
      <c r="X236" s="27"/>
      <c r="Y236" s="27"/>
      <c r="Z236" s="27"/>
      <c r="AA236" s="27"/>
      <c r="AB236" s="27"/>
      <c r="AC236" s="27"/>
      <c r="AD236" s="27"/>
      <c r="AE236" s="27"/>
      <c r="AF236" s="27"/>
      <c r="AG236" s="27"/>
      <c r="AH236" s="27"/>
      <c r="AI236" s="27"/>
      <c r="AJ236" s="27"/>
      <c r="AK236" s="27"/>
      <c r="AL236" s="27"/>
      <c r="AM236" s="27"/>
      <c r="BH236" s="1" t="s">
        <v>28</v>
      </c>
    </row>
    <row r="237" spans="1:61" ht="9.75" hidden="1" customHeight="1">
      <c r="A237" s="120" t="s">
        <v>249</v>
      </c>
      <c r="B237" s="121"/>
      <c r="C237" s="121"/>
      <c r="D237" s="121"/>
      <c r="E237" s="121"/>
      <c r="F237" s="121"/>
      <c r="G237" s="121"/>
      <c r="H237" s="121"/>
      <c r="I237" s="122"/>
      <c r="J237" s="158"/>
      <c r="K237" s="154"/>
      <c r="L237" s="154"/>
      <c r="M237" s="154"/>
      <c r="N237" s="154"/>
      <c r="O237" s="154"/>
      <c r="P237" s="154"/>
      <c r="Q237" s="154"/>
      <c r="R237" s="154"/>
      <c r="S237" s="154"/>
      <c r="T237" s="154"/>
      <c r="U237" s="154"/>
      <c r="V237" s="154" t="s">
        <v>36</v>
      </c>
      <c r="W237" s="154"/>
      <c r="X237" s="154"/>
      <c r="Y237" s="154"/>
      <c r="Z237" s="154"/>
      <c r="AA237" s="154"/>
      <c r="AB237" s="154"/>
      <c r="AC237" s="154"/>
      <c r="AD237" s="154"/>
      <c r="AE237" s="154"/>
      <c r="AF237" s="154"/>
      <c r="AG237" s="154"/>
      <c r="AH237" s="154"/>
      <c r="AI237" s="154"/>
      <c r="AJ237" s="154"/>
      <c r="AK237" s="154"/>
      <c r="AL237" s="154"/>
      <c r="AM237" s="155"/>
      <c r="BE237" s="1" t="str">
        <f ca="1">MID(CELL("address",$CG$2),2,2)</f>
        <v>CG</v>
      </c>
      <c r="BF237" s="1" t="str">
        <f>IF(TRIM($K238)="","",IF(ISERROR(MATCH($K238,$CG$3:$CG$4,0)),"INPUT_ERROR",MATCH($K238,$CG$3:$CG$4,0)))</f>
        <v/>
      </c>
      <c r="BG237" s="1" t="s">
        <v>277</v>
      </c>
      <c r="BH237" s="1">
        <v>66</v>
      </c>
      <c r="BI237" s="1" t="str">
        <f>"ITEM"&amp; BH237&amp; BG237 &amp;"="&amp; $BF237</f>
        <v>ITEM66#KBN2_3=</v>
      </c>
    </row>
    <row r="238" spans="1:61" ht="9.75" hidden="1" customHeight="1">
      <c r="A238" s="141"/>
      <c r="B238" s="142"/>
      <c r="C238" s="142"/>
      <c r="D238" s="142"/>
      <c r="E238" s="142"/>
      <c r="F238" s="142"/>
      <c r="G238" s="142"/>
      <c r="H238" s="142"/>
      <c r="I238" s="143"/>
      <c r="J238" s="144" t="s">
        <v>37</v>
      </c>
      <c r="K238" s="145"/>
      <c r="L238" s="145"/>
      <c r="M238" s="145"/>
      <c r="N238" s="145"/>
      <c r="O238" s="145"/>
      <c r="P238" s="145"/>
      <c r="Q238" s="145"/>
      <c r="R238" s="145"/>
      <c r="S238" s="145"/>
      <c r="T238" s="82" t="s">
        <v>38</v>
      </c>
      <c r="U238" s="82"/>
      <c r="V238" s="82" t="s">
        <v>250</v>
      </c>
      <c r="W238" s="82"/>
      <c r="X238" s="82"/>
      <c r="Y238" s="82"/>
      <c r="Z238" s="82"/>
      <c r="AA238" s="82"/>
      <c r="AB238" s="82"/>
      <c r="AC238" s="82"/>
      <c r="AD238" s="82"/>
      <c r="AE238" s="82"/>
      <c r="AF238" s="82"/>
      <c r="AG238" s="82"/>
      <c r="AH238" s="82"/>
      <c r="AI238" s="82"/>
      <c r="AJ238" s="82"/>
      <c r="AK238" s="82"/>
      <c r="AL238" s="82"/>
      <c r="AM238" s="138"/>
    </row>
    <row r="239" spans="1:61" ht="9.75" hidden="1" customHeight="1">
      <c r="A239" s="141"/>
      <c r="B239" s="142"/>
      <c r="C239" s="142"/>
      <c r="D239" s="142"/>
      <c r="E239" s="142"/>
      <c r="F239" s="142"/>
      <c r="G239" s="142"/>
      <c r="H239" s="142"/>
      <c r="I239" s="143"/>
      <c r="J239" s="144"/>
      <c r="K239" s="145"/>
      <c r="L239" s="145"/>
      <c r="M239" s="145"/>
      <c r="N239" s="145"/>
      <c r="O239" s="145"/>
      <c r="P239" s="145"/>
      <c r="Q239" s="145"/>
      <c r="R239" s="145"/>
      <c r="S239" s="145"/>
      <c r="T239" s="82"/>
      <c r="U239" s="82"/>
      <c r="V239" s="82" t="s">
        <v>251</v>
      </c>
      <c r="W239" s="82"/>
      <c r="X239" s="82"/>
      <c r="Y239" s="82"/>
      <c r="Z239" s="82"/>
      <c r="AA239" s="82"/>
      <c r="AB239" s="82"/>
      <c r="AC239" s="82"/>
      <c r="AD239" s="82"/>
      <c r="AE239" s="82"/>
      <c r="AF239" s="82"/>
      <c r="AG239" s="82"/>
      <c r="AH239" s="82"/>
      <c r="AI239" s="82"/>
      <c r="AJ239" s="82"/>
      <c r="AK239" s="82"/>
      <c r="AL239" s="82"/>
      <c r="AM239" s="138"/>
    </row>
    <row r="240" spans="1:61" ht="9.75" hidden="1" customHeight="1">
      <c r="A240" s="141"/>
      <c r="B240" s="142"/>
      <c r="C240" s="142"/>
      <c r="D240" s="142"/>
      <c r="E240" s="142"/>
      <c r="F240" s="142"/>
      <c r="G240" s="142"/>
      <c r="H240" s="142"/>
      <c r="I240" s="143"/>
      <c r="J240" s="157"/>
      <c r="K240" s="98"/>
      <c r="L240" s="98"/>
      <c r="M240" s="98"/>
      <c r="N240" s="98"/>
      <c r="O240" s="98"/>
      <c r="P240" s="98"/>
      <c r="Q240" s="98"/>
      <c r="R240" s="98"/>
      <c r="S240" s="98"/>
      <c r="T240" s="98"/>
      <c r="U240" s="98"/>
      <c r="V240" s="98"/>
      <c r="W240" s="98"/>
      <c r="X240" s="98"/>
      <c r="Y240" s="98"/>
      <c r="Z240" s="98"/>
      <c r="AA240" s="98"/>
      <c r="AB240" s="98"/>
      <c r="AC240" s="98"/>
      <c r="AD240" s="98"/>
      <c r="AE240" s="98"/>
      <c r="AF240" s="98"/>
      <c r="AG240" s="98"/>
      <c r="AH240" s="98"/>
      <c r="AI240" s="98"/>
      <c r="AJ240" s="98"/>
      <c r="AK240" s="98"/>
      <c r="AL240" s="98"/>
      <c r="AM240" s="156"/>
    </row>
    <row r="241" spans="1:61" ht="9.75" hidden="1" customHeight="1">
      <c r="A241" s="141"/>
      <c r="B241" s="142"/>
      <c r="C241" s="143"/>
      <c r="D241" s="120" t="s">
        <v>252</v>
      </c>
      <c r="E241" s="121"/>
      <c r="F241" s="121"/>
      <c r="G241" s="121"/>
      <c r="H241" s="121"/>
      <c r="I241" s="122"/>
      <c r="J241" s="158"/>
      <c r="K241" s="154"/>
      <c r="L241" s="154"/>
      <c r="M241" s="154"/>
      <c r="N241" s="154"/>
      <c r="O241" s="154"/>
      <c r="P241" s="154"/>
      <c r="Q241" s="154"/>
      <c r="R241" s="154"/>
      <c r="S241" s="154"/>
      <c r="T241" s="154"/>
      <c r="U241" s="154"/>
      <c r="V241" s="154" t="s">
        <v>36</v>
      </c>
      <c r="W241" s="154"/>
      <c r="X241" s="154"/>
      <c r="Y241" s="154"/>
      <c r="Z241" s="154"/>
      <c r="AA241" s="154"/>
      <c r="AB241" s="154"/>
      <c r="AC241" s="154"/>
      <c r="AD241" s="154"/>
      <c r="AE241" s="154"/>
      <c r="AF241" s="154"/>
      <c r="AG241" s="154"/>
      <c r="AH241" s="154"/>
      <c r="AI241" s="154"/>
      <c r="AJ241" s="154"/>
      <c r="AK241" s="154"/>
      <c r="AL241" s="154"/>
      <c r="AM241" s="155"/>
      <c r="BE241" s="1" t="str">
        <f ca="1">MID(CELL("address",$CB$2),2,2)</f>
        <v>CB</v>
      </c>
      <c r="BF241" s="1" t="str">
        <f>IF(TRIM($K243)="","",IF(ISERROR(MATCH($K243,$CB$3:$CB$7,0)),"INPUT_ERROR",MATCH($K243,$CB$3:$CB$7,0)))</f>
        <v/>
      </c>
      <c r="BG241" s="1" t="s">
        <v>277</v>
      </c>
      <c r="BH241" s="1">
        <v>67</v>
      </c>
      <c r="BI241" s="1" t="str">
        <f>"ITEM"&amp; BH241&amp; BG241 &amp;"="&amp; $BF241</f>
        <v>ITEM67#KBN2_3=</v>
      </c>
    </row>
    <row r="242" spans="1:61" ht="9.75" hidden="1" customHeight="1">
      <c r="A242" s="141"/>
      <c r="B242" s="142"/>
      <c r="C242" s="143"/>
      <c r="D242" s="141"/>
      <c r="E242" s="142"/>
      <c r="F242" s="142"/>
      <c r="G242" s="142"/>
      <c r="H242" s="142"/>
      <c r="I242" s="143"/>
      <c r="J242" s="189"/>
      <c r="K242" s="82"/>
      <c r="L242" s="82"/>
      <c r="M242" s="82"/>
      <c r="N242" s="82"/>
      <c r="O242" s="82"/>
      <c r="P242" s="82"/>
      <c r="Q242" s="82"/>
      <c r="R242" s="82"/>
      <c r="S242" s="82"/>
      <c r="T242" s="82"/>
      <c r="U242" s="82"/>
      <c r="V242" s="82" t="s">
        <v>163</v>
      </c>
      <c r="W242" s="82"/>
      <c r="X242" s="82"/>
      <c r="Y242" s="82"/>
      <c r="Z242" s="82"/>
      <c r="AA242" s="82"/>
      <c r="AB242" s="82"/>
      <c r="AC242" s="82"/>
      <c r="AD242" s="82"/>
      <c r="AE242" s="82"/>
      <c r="AF242" s="82"/>
      <c r="AG242" s="82"/>
      <c r="AH242" s="82"/>
      <c r="AI242" s="82"/>
      <c r="AJ242" s="82"/>
      <c r="AK242" s="82"/>
      <c r="AL242" s="82"/>
      <c r="AM242" s="138"/>
      <c r="BH242" s="1" t="s">
        <v>28</v>
      </c>
    </row>
    <row r="243" spans="1:61" ht="9.75" hidden="1" customHeight="1">
      <c r="A243" s="141"/>
      <c r="B243" s="142"/>
      <c r="C243" s="143"/>
      <c r="D243" s="141"/>
      <c r="E243" s="142"/>
      <c r="F243" s="142"/>
      <c r="G243" s="142"/>
      <c r="H243" s="142"/>
      <c r="I243" s="143"/>
      <c r="J243" s="144" t="s">
        <v>37</v>
      </c>
      <c r="K243" s="145"/>
      <c r="L243" s="145"/>
      <c r="M243" s="145"/>
      <c r="N243" s="145"/>
      <c r="O243" s="145"/>
      <c r="P243" s="145"/>
      <c r="Q243" s="145"/>
      <c r="R243" s="145"/>
      <c r="S243" s="145"/>
      <c r="T243" s="82" t="s">
        <v>38</v>
      </c>
      <c r="U243" s="82"/>
      <c r="V243" s="82" t="s">
        <v>253</v>
      </c>
      <c r="W243" s="82"/>
      <c r="X243" s="82"/>
      <c r="Y243" s="82"/>
      <c r="Z243" s="82"/>
      <c r="AA243" s="82"/>
      <c r="AB243" s="82"/>
      <c r="AC243" s="82"/>
      <c r="AD243" s="82"/>
      <c r="AE243" s="82"/>
      <c r="AF243" s="82"/>
      <c r="AG243" s="82"/>
      <c r="AH243" s="82"/>
      <c r="AI243" s="82"/>
      <c r="AJ243" s="82"/>
      <c r="AK243" s="82"/>
      <c r="AL243" s="82"/>
      <c r="AM243" s="138"/>
      <c r="BH243" s="1" t="s">
        <v>28</v>
      </c>
    </row>
    <row r="244" spans="1:61" ht="9.75" hidden="1" customHeight="1">
      <c r="A244" s="141"/>
      <c r="B244" s="142"/>
      <c r="C244" s="143"/>
      <c r="D244" s="141"/>
      <c r="E244" s="142"/>
      <c r="F244" s="142"/>
      <c r="G244" s="142"/>
      <c r="H244" s="142"/>
      <c r="I244" s="143"/>
      <c r="J244" s="144"/>
      <c r="K244" s="145"/>
      <c r="L244" s="145"/>
      <c r="M244" s="145"/>
      <c r="N244" s="145"/>
      <c r="O244" s="145"/>
      <c r="P244" s="145"/>
      <c r="Q244" s="145"/>
      <c r="R244" s="145"/>
      <c r="S244" s="145"/>
      <c r="T244" s="82"/>
      <c r="U244" s="82"/>
      <c r="V244" s="82" t="s">
        <v>254</v>
      </c>
      <c r="W244" s="82"/>
      <c r="X244" s="82"/>
      <c r="Y244" s="82"/>
      <c r="Z244" s="82"/>
      <c r="AA244" s="82"/>
      <c r="AB244" s="82"/>
      <c r="AC244" s="82"/>
      <c r="AD244" s="82"/>
      <c r="AE244" s="82"/>
      <c r="AF244" s="82"/>
      <c r="AG244" s="82"/>
      <c r="AH244" s="82"/>
      <c r="AI244" s="82"/>
      <c r="AJ244" s="82"/>
      <c r="AK244" s="82"/>
      <c r="AL244" s="82"/>
      <c r="AM244" s="138"/>
      <c r="BH244" s="1" t="s">
        <v>28</v>
      </c>
    </row>
    <row r="245" spans="1:61" ht="9.75" hidden="1" customHeight="1">
      <c r="A245" s="141"/>
      <c r="B245" s="142"/>
      <c r="C245" s="143"/>
      <c r="D245" s="141"/>
      <c r="E245" s="142"/>
      <c r="F245" s="142"/>
      <c r="G245" s="142"/>
      <c r="H245" s="142"/>
      <c r="I245" s="143"/>
      <c r="J245" s="189"/>
      <c r="K245" s="82"/>
      <c r="L245" s="82"/>
      <c r="M245" s="82"/>
      <c r="N245" s="82"/>
      <c r="O245" s="82"/>
      <c r="P245" s="82"/>
      <c r="Q245" s="82"/>
      <c r="R245" s="82"/>
      <c r="S245" s="82"/>
      <c r="T245" s="82"/>
      <c r="U245" s="82"/>
      <c r="V245" s="82" t="s">
        <v>255</v>
      </c>
      <c r="W245" s="82"/>
      <c r="X245" s="82"/>
      <c r="Y245" s="82"/>
      <c r="Z245" s="82"/>
      <c r="AA245" s="82"/>
      <c r="AB245" s="82"/>
      <c r="AC245" s="82"/>
      <c r="AD245" s="82"/>
      <c r="AE245" s="82"/>
      <c r="AF245" s="82"/>
      <c r="AG245" s="82"/>
      <c r="AH245" s="82"/>
      <c r="AI245" s="82"/>
      <c r="AJ245" s="82"/>
      <c r="AK245" s="82"/>
      <c r="AL245" s="82"/>
      <c r="AM245" s="138"/>
      <c r="BH245" s="1" t="s">
        <v>28</v>
      </c>
    </row>
    <row r="246" spans="1:61" ht="9.75" hidden="1" customHeight="1">
      <c r="A246" s="141"/>
      <c r="B246" s="142"/>
      <c r="C246" s="143"/>
      <c r="D246" s="123"/>
      <c r="E246" s="124"/>
      <c r="F246" s="124"/>
      <c r="G246" s="124"/>
      <c r="H246" s="124"/>
      <c r="I246" s="125"/>
      <c r="J246" s="157"/>
      <c r="K246" s="98"/>
      <c r="L246" s="98"/>
      <c r="M246" s="98"/>
      <c r="N246" s="98"/>
      <c r="O246" s="98"/>
      <c r="P246" s="98"/>
      <c r="Q246" s="98"/>
      <c r="R246" s="98"/>
      <c r="S246" s="98"/>
      <c r="T246" s="98"/>
      <c r="U246" s="98"/>
      <c r="V246" s="98" t="s">
        <v>256</v>
      </c>
      <c r="W246" s="98"/>
      <c r="X246" s="98"/>
      <c r="Y246" s="98"/>
      <c r="Z246" s="98"/>
      <c r="AA246" s="98"/>
      <c r="AB246" s="98"/>
      <c r="AC246" s="98"/>
      <c r="AD246" s="98"/>
      <c r="AE246" s="98"/>
      <c r="AF246" s="98"/>
      <c r="AG246" s="98"/>
      <c r="AH246" s="98"/>
      <c r="AI246" s="98"/>
      <c r="AJ246" s="98"/>
      <c r="AK246" s="98"/>
      <c r="AL246" s="98"/>
      <c r="AM246" s="156"/>
      <c r="BH246" s="1" t="s">
        <v>28</v>
      </c>
    </row>
    <row r="247" spans="1:61" ht="9.75" hidden="1" customHeight="1">
      <c r="A247" s="141"/>
      <c r="B247" s="142"/>
      <c r="C247" s="143"/>
      <c r="D247" s="120" t="s">
        <v>257</v>
      </c>
      <c r="E247" s="121"/>
      <c r="F247" s="121"/>
      <c r="G247" s="121"/>
      <c r="H247" s="121"/>
      <c r="I247" s="122"/>
      <c r="J247" s="136"/>
      <c r="K247" s="126"/>
      <c r="L247" s="126"/>
      <c r="M247" s="126"/>
      <c r="N247" s="126"/>
      <c r="O247" s="126"/>
      <c r="P247" s="126"/>
      <c r="Q247" s="126"/>
      <c r="R247" s="126"/>
      <c r="S247" s="126"/>
      <c r="T247" s="126"/>
      <c r="U247" s="126"/>
      <c r="V247" s="126"/>
      <c r="W247" s="126"/>
      <c r="X247" s="126"/>
      <c r="Y247" s="126"/>
      <c r="Z247" s="126"/>
      <c r="AA247" s="126"/>
      <c r="AB247" s="126"/>
      <c r="AC247" s="126"/>
      <c r="AD247" s="126"/>
      <c r="AE247" s="126"/>
      <c r="AF247" s="126"/>
      <c r="AG247" s="126"/>
      <c r="AH247" s="126"/>
      <c r="AI247" s="126"/>
      <c r="AJ247" s="126"/>
      <c r="AK247" s="126"/>
      <c r="AL247" s="126"/>
      <c r="AM247" s="127"/>
      <c r="BG247" s="1" t="s">
        <v>277</v>
      </c>
      <c r="BH247" s="1">
        <v>68</v>
      </c>
      <c r="BI247" s="1" t="str">
        <f>"ITEM"&amp;BH247&amp; BG247 &amp;"="&amp; IF(TRIM($J247)="","",$J247)</f>
        <v>ITEM68#KBN2_3=</v>
      </c>
    </row>
    <row r="248" spans="1:61" ht="9.75" hidden="1" customHeight="1">
      <c r="A248" s="141"/>
      <c r="B248" s="142"/>
      <c r="C248" s="143"/>
      <c r="D248" s="141"/>
      <c r="E248" s="142"/>
      <c r="F248" s="142"/>
      <c r="G248" s="142"/>
      <c r="H248" s="142"/>
      <c r="I248" s="143"/>
      <c r="J248" s="150"/>
      <c r="K248" s="151"/>
      <c r="L248" s="151"/>
      <c r="M248" s="151"/>
      <c r="N248" s="151"/>
      <c r="O248" s="151"/>
      <c r="P248" s="151"/>
      <c r="Q248" s="151"/>
      <c r="R248" s="151"/>
      <c r="S248" s="151"/>
      <c r="T248" s="151"/>
      <c r="U248" s="151"/>
      <c r="V248" s="151"/>
      <c r="W248" s="151"/>
      <c r="X248" s="151"/>
      <c r="Y248" s="151"/>
      <c r="Z248" s="151"/>
      <c r="AA248" s="151"/>
      <c r="AB248" s="151"/>
      <c r="AC248" s="151"/>
      <c r="AD248" s="151"/>
      <c r="AE248" s="151"/>
      <c r="AF248" s="151"/>
      <c r="AG248" s="151"/>
      <c r="AH248" s="151"/>
      <c r="AI248" s="151"/>
      <c r="AJ248" s="151"/>
      <c r="AK248" s="151"/>
      <c r="AL248" s="151"/>
      <c r="AM248" s="152"/>
      <c r="BH248" s="1" t="s">
        <v>28</v>
      </c>
    </row>
    <row r="249" spans="1:61" ht="9.75" hidden="1" customHeight="1">
      <c r="A249" s="141"/>
      <c r="B249" s="142"/>
      <c r="C249" s="143"/>
      <c r="D249" s="123"/>
      <c r="E249" s="124"/>
      <c r="F249" s="124"/>
      <c r="G249" s="124"/>
      <c r="H249" s="124"/>
      <c r="I249" s="125"/>
      <c r="J249" s="150"/>
      <c r="K249" s="151"/>
      <c r="L249" s="151"/>
      <c r="M249" s="151"/>
      <c r="N249" s="151"/>
      <c r="O249" s="151"/>
      <c r="P249" s="151"/>
      <c r="Q249" s="151"/>
      <c r="R249" s="151"/>
      <c r="S249" s="151"/>
      <c r="T249" s="151"/>
      <c r="U249" s="151"/>
      <c r="V249" s="151"/>
      <c r="W249" s="151"/>
      <c r="X249" s="151"/>
      <c r="Y249" s="151"/>
      <c r="Z249" s="151"/>
      <c r="AA249" s="151"/>
      <c r="AB249" s="151"/>
      <c r="AC249" s="151"/>
      <c r="AD249" s="151"/>
      <c r="AE249" s="151"/>
      <c r="AF249" s="151"/>
      <c r="AG249" s="151"/>
      <c r="AH249" s="151"/>
      <c r="AI249" s="151"/>
      <c r="AJ249" s="151"/>
      <c r="AK249" s="151"/>
      <c r="AL249" s="151"/>
      <c r="AM249" s="152"/>
    </row>
    <row r="250" spans="1:61" ht="9.75" hidden="1" customHeight="1">
      <c r="A250" s="141"/>
      <c r="B250" s="142"/>
      <c r="C250" s="143"/>
      <c r="D250" s="120" t="s">
        <v>199</v>
      </c>
      <c r="E250" s="121"/>
      <c r="F250" s="121"/>
      <c r="G250" s="121"/>
      <c r="H250" s="121"/>
      <c r="I250" s="122"/>
      <c r="J250" s="136"/>
      <c r="K250" s="126"/>
      <c r="L250" s="126"/>
      <c r="M250" s="126"/>
      <c r="N250" s="126"/>
      <c r="O250" s="126"/>
      <c r="P250" s="126"/>
      <c r="Q250" s="126"/>
      <c r="R250" s="126"/>
      <c r="S250" s="126"/>
      <c r="T250" s="126"/>
      <c r="U250" s="126"/>
      <c r="V250" s="126"/>
      <c r="W250" s="126"/>
      <c r="X250" s="126"/>
      <c r="Y250" s="126"/>
      <c r="Z250" s="126"/>
      <c r="AA250" s="126"/>
      <c r="AB250" s="126"/>
      <c r="AC250" s="126"/>
      <c r="AD250" s="126"/>
      <c r="AE250" s="126"/>
      <c r="AF250" s="126"/>
      <c r="AG250" s="126"/>
      <c r="AH250" s="126"/>
      <c r="AI250" s="126"/>
      <c r="AJ250" s="126"/>
      <c r="AK250" s="126"/>
      <c r="AL250" s="126"/>
      <c r="AM250" s="127"/>
      <c r="BG250" s="1" t="s">
        <v>277</v>
      </c>
      <c r="BH250" s="1">
        <v>69</v>
      </c>
      <c r="BI250" s="1" t="str">
        <f>"ITEM"&amp;BH250&amp; BG250 &amp;"="&amp; IF(TRIM($J250)="","",$J250)</f>
        <v>ITEM69#KBN2_3=</v>
      </c>
    </row>
    <row r="251" spans="1:61" ht="9.75" hidden="1" customHeight="1">
      <c r="A251" s="141"/>
      <c r="B251" s="142"/>
      <c r="C251" s="143"/>
      <c r="D251" s="141"/>
      <c r="E251" s="142"/>
      <c r="F251" s="142"/>
      <c r="G251" s="142"/>
      <c r="H251" s="142"/>
      <c r="I251" s="143"/>
      <c r="J251" s="150"/>
      <c r="K251" s="151"/>
      <c r="L251" s="151"/>
      <c r="M251" s="151"/>
      <c r="N251" s="151"/>
      <c r="O251" s="151"/>
      <c r="P251" s="151"/>
      <c r="Q251" s="151"/>
      <c r="R251" s="151"/>
      <c r="S251" s="151"/>
      <c r="T251" s="151"/>
      <c r="U251" s="151"/>
      <c r="V251" s="151"/>
      <c r="W251" s="151"/>
      <c r="X251" s="151"/>
      <c r="Y251" s="151"/>
      <c r="Z251" s="151"/>
      <c r="AA251" s="151"/>
      <c r="AB251" s="151"/>
      <c r="AC251" s="151"/>
      <c r="AD251" s="151"/>
      <c r="AE251" s="151"/>
      <c r="AF251" s="151"/>
      <c r="AG251" s="151"/>
      <c r="AH251" s="151"/>
      <c r="AI251" s="151"/>
      <c r="AJ251" s="151"/>
      <c r="AK251" s="151"/>
      <c r="AL251" s="151"/>
      <c r="AM251" s="152"/>
      <c r="BH251" s="1" t="s">
        <v>28</v>
      </c>
    </row>
    <row r="252" spans="1:61" ht="9.75" hidden="1" customHeight="1">
      <c r="A252" s="123"/>
      <c r="B252" s="124"/>
      <c r="C252" s="125"/>
      <c r="D252" s="123"/>
      <c r="E252" s="124"/>
      <c r="F252" s="124"/>
      <c r="G252" s="124"/>
      <c r="H252" s="124"/>
      <c r="I252" s="125"/>
      <c r="J252" s="137"/>
      <c r="K252" s="128"/>
      <c r="L252" s="128"/>
      <c r="M252" s="128"/>
      <c r="N252" s="128"/>
      <c r="O252" s="128"/>
      <c r="P252" s="128"/>
      <c r="Q252" s="128"/>
      <c r="R252" s="128"/>
      <c r="S252" s="128"/>
      <c r="T252" s="128"/>
      <c r="U252" s="128"/>
      <c r="V252" s="128"/>
      <c r="W252" s="128"/>
      <c r="X252" s="128"/>
      <c r="Y252" s="128"/>
      <c r="Z252" s="128"/>
      <c r="AA252" s="128"/>
      <c r="AB252" s="128"/>
      <c r="AC252" s="128"/>
      <c r="AD252" s="128"/>
      <c r="AE252" s="128"/>
      <c r="AF252" s="128"/>
      <c r="AG252" s="128"/>
      <c r="AH252" s="128"/>
      <c r="AI252" s="128"/>
      <c r="AJ252" s="128"/>
      <c r="AK252" s="128"/>
      <c r="AL252" s="128"/>
      <c r="AM252" s="129"/>
    </row>
    <row r="253" spans="1:61" ht="9.75" hidden="1" customHeight="1">
      <c r="A253" s="120" t="s">
        <v>258</v>
      </c>
      <c r="B253" s="121"/>
      <c r="C253" s="121"/>
      <c r="D253" s="121"/>
      <c r="E253" s="121"/>
      <c r="F253" s="121"/>
      <c r="G253" s="121"/>
      <c r="H253" s="121"/>
      <c r="I253" s="122"/>
      <c r="J253" s="158"/>
      <c r="K253" s="154"/>
      <c r="L253" s="154"/>
      <c r="M253" s="154"/>
      <c r="N253" s="154"/>
      <c r="O253" s="154"/>
      <c r="P253" s="154"/>
      <c r="Q253" s="154"/>
      <c r="R253" s="154"/>
      <c r="S253" s="154"/>
      <c r="T253" s="154"/>
      <c r="U253" s="154"/>
      <c r="V253" s="154" t="s">
        <v>36</v>
      </c>
      <c r="W253" s="154"/>
      <c r="X253" s="154"/>
      <c r="Y253" s="154"/>
      <c r="Z253" s="154"/>
      <c r="AA253" s="154"/>
      <c r="AB253" s="154"/>
      <c r="AC253" s="154"/>
      <c r="AD253" s="154"/>
      <c r="AE253" s="154"/>
      <c r="AF253" s="154"/>
      <c r="AG253" s="154"/>
      <c r="AH253" s="154"/>
      <c r="AI253" s="154"/>
      <c r="AJ253" s="154"/>
      <c r="AK253" s="154"/>
      <c r="AL253" s="154"/>
      <c r="AM253" s="155"/>
      <c r="BE253" s="1" t="str">
        <f ca="1">MID(CELL("address",$CH$2),2,2)</f>
        <v>CH</v>
      </c>
      <c r="BF253" s="1" t="str">
        <f>IF(TRIM($K254)="","",IF(ISERROR(MATCH($K254,$CH$3:$CH$8,0)),"INPUT_ERROR",MATCH($K254,$CH$3:$CH$8,0)))</f>
        <v/>
      </c>
      <c r="BG253" s="1" t="s">
        <v>277</v>
      </c>
      <c r="BH253" s="1">
        <v>70</v>
      </c>
      <c r="BI253" s="1" t="str">
        <f>"ITEM"&amp; BH253&amp; BG253 &amp;"="&amp; $BF253</f>
        <v>ITEM70#KBN2_3=</v>
      </c>
    </row>
    <row r="254" spans="1:61" ht="9.75" hidden="1" customHeight="1">
      <c r="A254" s="141"/>
      <c r="B254" s="142"/>
      <c r="C254" s="142"/>
      <c r="D254" s="142"/>
      <c r="E254" s="142"/>
      <c r="F254" s="142"/>
      <c r="G254" s="142"/>
      <c r="H254" s="142"/>
      <c r="I254" s="143"/>
      <c r="J254" s="144" t="s">
        <v>37</v>
      </c>
      <c r="K254" s="145"/>
      <c r="L254" s="145"/>
      <c r="M254" s="145"/>
      <c r="N254" s="145"/>
      <c r="O254" s="145"/>
      <c r="P254" s="145"/>
      <c r="Q254" s="145"/>
      <c r="R254" s="145"/>
      <c r="S254" s="145"/>
      <c r="T254" s="82" t="s">
        <v>38</v>
      </c>
      <c r="U254" s="82"/>
      <c r="V254" s="82" t="s">
        <v>259</v>
      </c>
      <c r="W254" s="82"/>
      <c r="X254" s="82"/>
      <c r="Y254" s="82"/>
      <c r="Z254" s="82"/>
      <c r="AA254" s="82"/>
      <c r="AB254" s="82"/>
      <c r="AC254" s="82"/>
      <c r="AD254" s="82"/>
      <c r="AE254" s="82" t="s">
        <v>260</v>
      </c>
      <c r="AF254" s="82"/>
      <c r="AG254" s="82"/>
      <c r="AH254" s="82"/>
      <c r="AI254" s="82"/>
      <c r="AJ254" s="82"/>
      <c r="AK254" s="82"/>
      <c r="AL254" s="82"/>
      <c r="AM254" s="138"/>
      <c r="BH254" s="1" t="s">
        <v>28</v>
      </c>
    </row>
    <row r="255" spans="1:61" ht="9.75" hidden="1" customHeight="1">
      <c r="A255" s="141"/>
      <c r="B255" s="142"/>
      <c r="C255" s="142"/>
      <c r="D255" s="142"/>
      <c r="E255" s="142"/>
      <c r="F255" s="142"/>
      <c r="G255" s="142"/>
      <c r="H255" s="142"/>
      <c r="I255" s="143"/>
      <c r="J255" s="144"/>
      <c r="K255" s="145"/>
      <c r="L255" s="145"/>
      <c r="M255" s="145"/>
      <c r="N255" s="145"/>
      <c r="O255" s="145"/>
      <c r="P255" s="145"/>
      <c r="Q255" s="145"/>
      <c r="R255" s="145"/>
      <c r="S255" s="145"/>
      <c r="T255" s="82"/>
      <c r="U255" s="82"/>
      <c r="V255" s="82" t="s">
        <v>261</v>
      </c>
      <c r="W255" s="82"/>
      <c r="X255" s="82"/>
      <c r="Y255" s="82"/>
      <c r="Z255" s="82"/>
      <c r="AA255" s="82"/>
      <c r="AB255" s="82"/>
      <c r="AC255" s="82"/>
      <c r="AD255" s="82"/>
      <c r="AE255" s="82" t="s">
        <v>262</v>
      </c>
      <c r="AF255" s="82"/>
      <c r="AG255" s="82"/>
      <c r="AH255" s="82"/>
      <c r="AI255" s="82"/>
      <c r="AJ255" s="82"/>
      <c r="AK255" s="82"/>
      <c r="AL255" s="82"/>
      <c r="AM255" s="138"/>
      <c r="BH255" s="1" t="s">
        <v>28</v>
      </c>
    </row>
    <row r="256" spans="1:61" ht="9.75" hidden="1" customHeight="1">
      <c r="A256" s="141"/>
      <c r="B256" s="142"/>
      <c r="C256" s="142"/>
      <c r="D256" s="142"/>
      <c r="E256" s="142"/>
      <c r="F256" s="142"/>
      <c r="G256" s="142"/>
      <c r="H256" s="142"/>
      <c r="I256" s="143"/>
      <c r="J256" s="157"/>
      <c r="K256" s="98"/>
      <c r="L256" s="98"/>
      <c r="M256" s="98"/>
      <c r="N256" s="98"/>
      <c r="O256" s="98"/>
      <c r="P256" s="98"/>
      <c r="Q256" s="98"/>
      <c r="R256" s="98"/>
      <c r="S256" s="98"/>
      <c r="T256" s="98"/>
      <c r="U256" s="98"/>
      <c r="V256" s="98" t="s">
        <v>231</v>
      </c>
      <c r="W256" s="98"/>
      <c r="X256" s="98"/>
      <c r="Y256" s="98"/>
      <c r="Z256" s="98"/>
      <c r="AA256" s="98"/>
      <c r="AB256" s="98"/>
      <c r="AC256" s="98"/>
      <c r="AD256" s="98"/>
      <c r="AE256" s="98" t="s">
        <v>232</v>
      </c>
      <c r="AF256" s="98"/>
      <c r="AG256" s="98"/>
      <c r="AH256" s="98"/>
      <c r="AI256" s="98"/>
      <c r="AJ256" s="98"/>
      <c r="AK256" s="98"/>
      <c r="AL256" s="98"/>
      <c r="AM256" s="156"/>
      <c r="BH256" s="1" t="s">
        <v>28</v>
      </c>
    </row>
    <row r="257" spans="1:61" ht="9.75" hidden="1" customHeight="1">
      <c r="A257" s="120" t="s">
        <v>263</v>
      </c>
      <c r="B257" s="121"/>
      <c r="C257" s="121"/>
      <c r="D257" s="121"/>
      <c r="E257" s="121"/>
      <c r="F257" s="121"/>
      <c r="G257" s="121"/>
      <c r="H257" s="121"/>
      <c r="I257" s="121"/>
      <c r="J257" s="216" t="s">
        <v>37</v>
      </c>
      <c r="K257" s="217"/>
      <c r="L257" s="154" t="s">
        <v>216</v>
      </c>
      <c r="M257" s="154"/>
      <c r="N257" s="154"/>
      <c r="O257" s="154"/>
      <c r="P257" s="154"/>
      <c r="Q257" s="221" t="s">
        <v>37</v>
      </c>
      <c r="R257" s="217"/>
      <c r="S257" s="154" t="s">
        <v>215</v>
      </c>
      <c r="T257" s="154"/>
      <c r="U257" s="154"/>
      <c r="V257" s="154"/>
      <c r="W257" s="221" t="s">
        <v>37</v>
      </c>
      <c r="X257" s="217"/>
      <c r="Y257" s="83" t="s">
        <v>264</v>
      </c>
      <c r="Z257" s="83"/>
      <c r="AA257" s="83"/>
      <c r="AB257" s="83"/>
      <c r="AC257" s="83"/>
      <c r="AD257" s="83"/>
      <c r="AE257" s="83"/>
      <c r="AF257" s="83"/>
      <c r="AG257" s="83"/>
      <c r="AH257" s="83"/>
      <c r="AI257" s="83"/>
      <c r="AJ257" s="83"/>
      <c r="AK257" s="83"/>
      <c r="AL257" s="83"/>
      <c r="AM257" s="251"/>
      <c r="BF257" s="1" t="b">
        <f>IF($K257="○",TRUE,IF($K257="",FALSE,"INPUT_ERROR"))</f>
        <v>0</v>
      </c>
      <c r="BG257" s="1" t="s">
        <v>277</v>
      </c>
      <c r="BH257" s="1">
        <v>71</v>
      </c>
      <c r="BI257" s="1" t="str">
        <f t="shared" ref="BI257:BI262" si="4">"ITEM"&amp; BH257&amp; BG257 &amp;"="&amp; $BF257</f>
        <v>ITEM71#KBN2_3=FALSE</v>
      </c>
    </row>
    <row r="258" spans="1:61" ht="9.75" hidden="1" customHeight="1">
      <c r="A258" s="141"/>
      <c r="B258" s="142"/>
      <c r="C258" s="142"/>
      <c r="D258" s="142"/>
      <c r="E258" s="142"/>
      <c r="F258" s="142"/>
      <c r="G258" s="142"/>
      <c r="H258" s="142"/>
      <c r="I258" s="142"/>
      <c r="J258" s="144"/>
      <c r="K258" s="159"/>
      <c r="L258" s="82"/>
      <c r="M258" s="82"/>
      <c r="N258" s="82"/>
      <c r="O258" s="82"/>
      <c r="P258" s="82"/>
      <c r="Q258" s="160"/>
      <c r="R258" s="159"/>
      <c r="S258" s="82"/>
      <c r="T258" s="82"/>
      <c r="U258" s="82"/>
      <c r="V258" s="82"/>
      <c r="W258" s="160"/>
      <c r="X258" s="159"/>
      <c r="Y258" s="109"/>
      <c r="Z258" s="109"/>
      <c r="AA258" s="109"/>
      <c r="AB258" s="109"/>
      <c r="AC258" s="109"/>
      <c r="AD258" s="109"/>
      <c r="AE258" s="109"/>
      <c r="AF258" s="109"/>
      <c r="AG258" s="109"/>
      <c r="AH258" s="109"/>
      <c r="AI258" s="109"/>
      <c r="AJ258" s="109"/>
      <c r="AK258" s="109"/>
      <c r="AL258" s="109"/>
      <c r="AM258" s="214"/>
      <c r="BF258" s="1" t="b">
        <f>IF($R257="○",TRUE,IF($R257="",FALSE,"INPUT_ERROR"))</f>
        <v>0</v>
      </c>
      <c r="BG258" s="1" t="s">
        <v>277</v>
      </c>
      <c r="BH258" s="1">
        <v>72</v>
      </c>
      <c r="BI258" s="1" t="str">
        <f t="shared" si="4"/>
        <v>ITEM72#KBN2_3=FALSE</v>
      </c>
    </row>
    <row r="259" spans="1:61" ht="9.75" hidden="1" customHeight="1">
      <c r="A259" s="141"/>
      <c r="B259" s="142"/>
      <c r="C259" s="142"/>
      <c r="D259" s="142"/>
      <c r="E259" s="142"/>
      <c r="F259" s="142"/>
      <c r="G259" s="142"/>
      <c r="H259" s="142"/>
      <c r="I259" s="142"/>
      <c r="J259" s="252" t="s">
        <v>37</v>
      </c>
      <c r="K259" s="159"/>
      <c r="L259" s="253" t="s">
        <v>214</v>
      </c>
      <c r="M259" s="253"/>
      <c r="N259" s="253"/>
      <c r="O259" s="253"/>
      <c r="P259" s="253"/>
      <c r="Q259" s="160" t="s">
        <v>37</v>
      </c>
      <c r="R259" s="159"/>
      <c r="S259" s="109" t="s">
        <v>212</v>
      </c>
      <c r="T259" s="109"/>
      <c r="U259" s="109"/>
      <c r="V259" s="109"/>
      <c r="W259" s="109"/>
      <c r="X259" s="109"/>
      <c r="Y259" s="109"/>
      <c r="Z259" s="109"/>
      <c r="AA259" s="109"/>
      <c r="AB259" s="109"/>
      <c r="AC259" s="109"/>
      <c r="AD259" s="109"/>
      <c r="AE259" s="109"/>
      <c r="AF259" s="109"/>
      <c r="AG259" s="109"/>
      <c r="AH259" s="109"/>
      <c r="AI259" s="109"/>
      <c r="AJ259" s="109"/>
      <c r="AK259" s="109"/>
      <c r="AL259" s="109"/>
      <c r="AM259" s="214"/>
      <c r="BF259" s="1" t="b">
        <f>IF($X257="○",TRUE,IF($X257="",FALSE,"INPUT_ERROR"))</f>
        <v>0</v>
      </c>
      <c r="BG259" s="1" t="s">
        <v>277</v>
      </c>
      <c r="BH259" s="1">
        <v>73</v>
      </c>
      <c r="BI259" s="1" t="str">
        <f t="shared" si="4"/>
        <v>ITEM73#KBN2_3=FALSE</v>
      </c>
    </row>
    <row r="260" spans="1:61" ht="9.75" hidden="1" customHeight="1">
      <c r="A260" s="141"/>
      <c r="B260" s="142"/>
      <c r="C260" s="142"/>
      <c r="D260" s="142"/>
      <c r="E260" s="142"/>
      <c r="F260" s="142"/>
      <c r="G260" s="142"/>
      <c r="H260" s="142"/>
      <c r="I260" s="142"/>
      <c r="J260" s="252"/>
      <c r="K260" s="159"/>
      <c r="L260" s="253"/>
      <c r="M260" s="253"/>
      <c r="N260" s="253"/>
      <c r="O260" s="253"/>
      <c r="P260" s="253"/>
      <c r="Q260" s="160"/>
      <c r="R260" s="159"/>
      <c r="S260" s="109"/>
      <c r="T260" s="109"/>
      <c r="U260" s="109"/>
      <c r="V260" s="109"/>
      <c r="W260" s="109"/>
      <c r="X260" s="109"/>
      <c r="Y260" s="109"/>
      <c r="Z260" s="109"/>
      <c r="AA260" s="109"/>
      <c r="AB260" s="109"/>
      <c r="AC260" s="109"/>
      <c r="AD260" s="109"/>
      <c r="AE260" s="109"/>
      <c r="AF260" s="109"/>
      <c r="AG260" s="109"/>
      <c r="AH260" s="109"/>
      <c r="AI260" s="109"/>
      <c r="AJ260" s="109"/>
      <c r="AK260" s="109"/>
      <c r="AL260" s="109"/>
      <c r="AM260" s="214"/>
      <c r="BF260" s="1" t="b">
        <f>IF($K259="○",TRUE,IF($K259="",FALSE,"INPUT_ERROR"))</f>
        <v>0</v>
      </c>
      <c r="BG260" s="1" t="s">
        <v>277</v>
      </c>
      <c r="BH260" s="1">
        <v>74</v>
      </c>
      <c r="BI260" s="1" t="str">
        <f t="shared" si="4"/>
        <v>ITEM74#KBN2_3=FALSE</v>
      </c>
    </row>
    <row r="261" spans="1:61" ht="9.75" hidden="1" customHeight="1">
      <c r="A261" s="141"/>
      <c r="B261" s="142"/>
      <c r="C261" s="142"/>
      <c r="D261" s="142"/>
      <c r="E261" s="142"/>
      <c r="F261" s="142"/>
      <c r="G261" s="142"/>
      <c r="H261" s="142"/>
      <c r="I261" s="142"/>
      <c r="J261" s="144" t="s">
        <v>37</v>
      </c>
      <c r="K261" s="159"/>
      <c r="L261" s="82" t="s">
        <v>196</v>
      </c>
      <c r="M261" s="82"/>
      <c r="N261" s="82"/>
      <c r="O261" s="160" t="s">
        <v>197</v>
      </c>
      <c r="P261" s="151"/>
      <c r="Q261" s="151"/>
      <c r="R261" s="151"/>
      <c r="S261" s="151"/>
      <c r="T261" s="151"/>
      <c r="U261" s="151"/>
      <c r="V261" s="151"/>
      <c r="W261" s="151"/>
      <c r="X261" s="151"/>
      <c r="Y261" s="151"/>
      <c r="Z261" s="151"/>
      <c r="AA261" s="151"/>
      <c r="AB261" s="151"/>
      <c r="AC261" s="151"/>
      <c r="AD261" s="151"/>
      <c r="AE261" s="151"/>
      <c r="AF261" s="151"/>
      <c r="AG261" s="151"/>
      <c r="AH261" s="151"/>
      <c r="AI261" s="151"/>
      <c r="AJ261" s="151"/>
      <c r="AK261" s="151"/>
      <c r="AL261" s="82" t="s">
        <v>198</v>
      </c>
      <c r="AM261" s="138"/>
      <c r="BF261" s="1" t="b">
        <f>IF($R259="○",TRUE,IF($R259="",FALSE,"INPUT_ERROR"))</f>
        <v>0</v>
      </c>
      <c r="BG261" s="1" t="s">
        <v>277</v>
      </c>
      <c r="BH261" s="1">
        <v>75</v>
      </c>
      <c r="BI261" s="1" t="str">
        <f t="shared" si="4"/>
        <v>ITEM75#KBN2_3=FALSE</v>
      </c>
    </row>
    <row r="262" spans="1:61" ht="9.75" hidden="1" customHeight="1">
      <c r="A262" s="123"/>
      <c r="B262" s="124"/>
      <c r="C262" s="124"/>
      <c r="D262" s="124"/>
      <c r="E262" s="124"/>
      <c r="F262" s="124"/>
      <c r="G262" s="124"/>
      <c r="H262" s="124"/>
      <c r="I262" s="124"/>
      <c r="J262" s="161"/>
      <c r="K262" s="162"/>
      <c r="L262" s="98"/>
      <c r="M262" s="98"/>
      <c r="N262" s="98"/>
      <c r="O262" s="163"/>
      <c r="P262" s="128"/>
      <c r="Q262" s="128"/>
      <c r="R262" s="128"/>
      <c r="S262" s="128"/>
      <c r="T262" s="128"/>
      <c r="U262" s="128"/>
      <c r="V262" s="128"/>
      <c r="W262" s="128"/>
      <c r="X262" s="128"/>
      <c r="Y262" s="128"/>
      <c r="Z262" s="128"/>
      <c r="AA262" s="128"/>
      <c r="AB262" s="128"/>
      <c r="AC262" s="128"/>
      <c r="AD262" s="128"/>
      <c r="AE262" s="128"/>
      <c r="AF262" s="128"/>
      <c r="AG262" s="128"/>
      <c r="AH262" s="128"/>
      <c r="AI262" s="128"/>
      <c r="AJ262" s="128"/>
      <c r="AK262" s="128"/>
      <c r="AL262" s="98"/>
      <c r="AM262" s="156"/>
      <c r="BF262" s="1" t="b">
        <f>IF($K261="○",TRUE,IF($K261="",FALSE,"INPUT_ERROR"))</f>
        <v>0</v>
      </c>
      <c r="BG262" s="1" t="s">
        <v>277</v>
      </c>
      <c r="BH262" s="1">
        <v>76</v>
      </c>
      <c r="BI262" s="1" t="str">
        <f t="shared" si="4"/>
        <v>ITEM76#KBN2_3=FALSE</v>
      </c>
    </row>
    <row r="263" spans="1:61" ht="9.75" hidden="1" customHeight="1">
      <c r="A263" s="120" t="s">
        <v>265</v>
      </c>
      <c r="B263" s="121"/>
      <c r="C263" s="121"/>
      <c r="D263" s="121"/>
      <c r="E263" s="121"/>
      <c r="F263" s="121"/>
      <c r="G263" s="121"/>
      <c r="H263" s="121"/>
      <c r="I263" s="122"/>
      <c r="J263" s="150"/>
      <c r="K263" s="151"/>
      <c r="L263" s="151"/>
      <c r="M263" s="151"/>
      <c r="N263" s="151"/>
      <c r="O263" s="151"/>
      <c r="P263" s="151"/>
      <c r="Q263" s="151"/>
      <c r="R263" s="151"/>
      <c r="S263" s="151"/>
      <c r="T263" s="151"/>
      <c r="U263" s="151"/>
      <c r="V263" s="151"/>
      <c r="W263" s="151"/>
      <c r="X263" s="151"/>
      <c r="Y263" s="151"/>
      <c r="Z263" s="151"/>
      <c r="AA263" s="151"/>
      <c r="AB263" s="151"/>
      <c r="AC263" s="151"/>
      <c r="AD263" s="151"/>
      <c r="AE263" s="151"/>
      <c r="AF263" s="151"/>
      <c r="AG263" s="151"/>
      <c r="AH263" s="151"/>
      <c r="AI263" s="151"/>
      <c r="AJ263" s="151"/>
      <c r="AK263" s="151"/>
      <c r="AL263" s="151"/>
      <c r="AM263" s="152"/>
      <c r="BG263" s="1" t="s">
        <v>277</v>
      </c>
      <c r="BH263" s="1">
        <v>77</v>
      </c>
      <c r="BI263" s="1" t="str">
        <f>"ITEM"&amp;BH263&amp; BG263 &amp;"="&amp;  IF(TRIM($P261)="","",$P261)</f>
        <v>ITEM77#KBN2_3=</v>
      </c>
    </row>
    <row r="264" spans="1:61" ht="9.75" hidden="1" customHeight="1">
      <c r="A264" s="141"/>
      <c r="B264" s="142"/>
      <c r="C264" s="142"/>
      <c r="D264" s="142"/>
      <c r="E264" s="142"/>
      <c r="F264" s="142"/>
      <c r="G264" s="142"/>
      <c r="H264" s="142"/>
      <c r="I264" s="143"/>
      <c r="J264" s="150"/>
      <c r="K264" s="151"/>
      <c r="L264" s="151"/>
      <c r="M264" s="151"/>
      <c r="N264" s="151"/>
      <c r="O264" s="151"/>
      <c r="P264" s="151"/>
      <c r="Q264" s="151"/>
      <c r="R264" s="151"/>
      <c r="S264" s="151"/>
      <c r="T264" s="151"/>
      <c r="U264" s="151"/>
      <c r="V264" s="151"/>
      <c r="W264" s="151"/>
      <c r="X264" s="151"/>
      <c r="Y264" s="151"/>
      <c r="Z264" s="151"/>
      <c r="AA264" s="151"/>
      <c r="AB264" s="151"/>
      <c r="AC264" s="151"/>
      <c r="AD264" s="151"/>
      <c r="AE264" s="151"/>
      <c r="AF264" s="151"/>
      <c r="AG264" s="151"/>
      <c r="AH264" s="151"/>
      <c r="AI264" s="151"/>
      <c r="AJ264" s="151"/>
      <c r="AK264" s="151"/>
      <c r="AL264" s="151"/>
      <c r="AM264" s="152"/>
      <c r="BG264" s="1" t="s">
        <v>277</v>
      </c>
      <c r="BH264" s="1">
        <v>78</v>
      </c>
      <c r="BI264" s="1" t="str">
        <f>"ITEM"&amp;BH264&amp; BG264 &amp;"="&amp; IF(TRIM($J263)="","",$J263)</f>
        <v>ITEM78#KBN2_3=</v>
      </c>
    </row>
    <row r="265" spans="1:61" ht="9.75" hidden="1" customHeight="1">
      <c r="A265" s="123"/>
      <c r="B265" s="124"/>
      <c r="C265" s="124"/>
      <c r="D265" s="124"/>
      <c r="E265" s="124"/>
      <c r="F265" s="124"/>
      <c r="G265" s="124"/>
      <c r="H265" s="124"/>
      <c r="I265" s="125"/>
      <c r="J265" s="150"/>
      <c r="K265" s="151"/>
      <c r="L265" s="151"/>
      <c r="M265" s="151"/>
      <c r="N265" s="151"/>
      <c r="O265" s="151"/>
      <c r="P265" s="151"/>
      <c r="Q265" s="151"/>
      <c r="R265" s="151"/>
      <c r="S265" s="151"/>
      <c r="T265" s="151"/>
      <c r="U265" s="151"/>
      <c r="V265" s="151"/>
      <c r="W265" s="151"/>
      <c r="X265" s="151"/>
      <c r="Y265" s="151"/>
      <c r="Z265" s="151"/>
      <c r="AA265" s="151"/>
      <c r="AB265" s="151"/>
      <c r="AC265" s="151"/>
      <c r="AD265" s="151"/>
      <c r="AE265" s="151"/>
      <c r="AF265" s="151"/>
      <c r="AG265" s="151"/>
      <c r="AH265" s="151"/>
      <c r="AI265" s="151"/>
      <c r="AJ265" s="151"/>
      <c r="AK265" s="151"/>
      <c r="AL265" s="151"/>
      <c r="AM265" s="152"/>
      <c r="BH265" s="1" t="s">
        <v>28</v>
      </c>
    </row>
    <row r="266" spans="1:61" ht="9.75" hidden="1" customHeight="1">
      <c r="A266" s="153" t="s">
        <v>266</v>
      </c>
      <c r="B266" s="153"/>
      <c r="C266" s="153"/>
      <c r="D266" s="153"/>
      <c r="E266" s="153"/>
      <c r="F266" s="153"/>
      <c r="G266" s="153"/>
      <c r="H266" s="153"/>
      <c r="I266" s="153"/>
      <c r="J266" s="136"/>
      <c r="K266" s="126"/>
      <c r="L266" s="126"/>
      <c r="M266" s="126"/>
      <c r="N266" s="126"/>
      <c r="O266" s="126"/>
      <c r="P266" s="126"/>
      <c r="Q266" s="126"/>
      <c r="R266" s="126"/>
      <c r="S266" s="126"/>
      <c r="T266" s="126"/>
      <c r="U266" s="126"/>
      <c r="V266" s="126"/>
      <c r="W266" s="126"/>
      <c r="X266" s="126"/>
      <c r="Y266" s="126"/>
      <c r="Z266" s="126"/>
      <c r="AA266" s="126"/>
      <c r="AB266" s="126"/>
      <c r="AC266" s="126"/>
      <c r="AD266" s="126"/>
      <c r="AE266" s="126"/>
      <c r="AF266" s="126"/>
      <c r="AG266" s="126"/>
      <c r="AH266" s="126"/>
      <c r="AI266" s="126"/>
      <c r="AJ266" s="126"/>
      <c r="AK266" s="126"/>
      <c r="AL266" s="126"/>
      <c r="AM266" s="127"/>
      <c r="BG266" s="1" t="s">
        <v>277</v>
      </c>
      <c r="BH266" s="1">
        <v>79</v>
      </c>
      <c r="BI266" s="1" t="str">
        <f>"ITEM"&amp;BH266&amp; BG266 &amp;"="&amp; IF(TRIM($J266)="","",$J266)</f>
        <v>ITEM79#KBN2_3=</v>
      </c>
    </row>
    <row r="267" spans="1:61" ht="9.75" hidden="1" customHeight="1">
      <c r="A267" s="153"/>
      <c r="B267" s="153"/>
      <c r="C267" s="153"/>
      <c r="D267" s="153"/>
      <c r="E267" s="153"/>
      <c r="F267" s="153"/>
      <c r="G267" s="153"/>
      <c r="H267" s="153"/>
      <c r="I267" s="153"/>
      <c r="J267" s="150"/>
      <c r="K267" s="151"/>
      <c r="L267" s="151"/>
      <c r="M267" s="151"/>
      <c r="N267" s="151"/>
      <c r="O267" s="151"/>
      <c r="P267" s="151"/>
      <c r="Q267" s="151"/>
      <c r="R267" s="151"/>
      <c r="S267" s="151"/>
      <c r="T267" s="151"/>
      <c r="U267" s="151"/>
      <c r="V267" s="151"/>
      <c r="W267" s="151"/>
      <c r="X267" s="151"/>
      <c r="Y267" s="151"/>
      <c r="Z267" s="151"/>
      <c r="AA267" s="151"/>
      <c r="AB267" s="151"/>
      <c r="AC267" s="151"/>
      <c r="AD267" s="151"/>
      <c r="AE267" s="151"/>
      <c r="AF267" s="151"/>
      <c r="AG267" s="151"/>
      <c r="AH267" s="151"/>
      <c r="AI267" s="151"/>
      <c r="AJ267" s="151"/>
      <c r="AK267" s="151"/>
      <c r="AL267" s="151"/>
      <c r="AM267" s="152"/>
      <c r="BH267" s="1" t="s">
        <v>28</v>
      </c>
    </row>
    <row r="268" spans="1:61" ht="9.75" hidden="1" customHeight="1">
      <c r="A268" s="153"/>
      <c r="B268" s="153"/>
      <c r="C268" s="153"/>
      <c r="D268" s="153"/>
      <c r="E268" s="153"/>
      <c r="F268" s="153"/>
      <c r="G268" s="153"/>
      <c r="H268" s="153"/>
      <c r="I268" s="153"/>
      <c r="J268" s="150"/>
      <c r="K268" s="151"/>
      <c r="L268" s="151"/>
      <c r="M268" s="151"/>
      <c r="N268" s="151"/>
      <c r="O268" s="151"/>
      <c r="P268" s="151"/>
      <c r="Q268" s="151"/>
      <c r="R268" s="151"/>
      <c r="S268" s="151"/>
      <c r="T268" s="151"/>
      <c r="U268" s="151"/>
      <c r="V268" s="151"/>
      <c r="W268" s="151"/>
      <c r="X268" s="151"/>
      <c r="Y268" s="151"/>
      <c r="Z268" s="151"/>
      <c r="AA268" s="151"/>
      <c r="AB268" s="151"/>
      <c r="AC268" s="151"/>
      <c r="AD268" s="151"/>
      <c r="AE268" s="151"/>
      <c r="AF268" s="151"/>
      <c r="AG268" s="151"/>
      <c r="AH268" s="151"/>
      <c r="AI268" s="151"/>
      <c r="AJ268" s="151"/>
      <c r="AK268" s="151"/>
      <c r="AL268" s="151"/>
      <c r="AM268" s="152"/>
      <c r="BH268" s="1" t="s">
        <v>28</v>
      </c>
    </row>
    <row r="269" spans="1:61" ht="9.75" hidden="1" customHeight="1">
      <c r="A269" s="250" t="s">
        <v>267</v>
      </c>
      <c r="B269" s="250"/>
      <c r="C269" s="141" t="s">
        <v>268</v>
      </c>
      <c r="D269" s="142"/>
      <c r="E269" s="142"/>
      <c r="F269" s="142"/>
      <c r="G269" s="142"/>
      <c r="H269" s="142"/>
      <c r="I269" s="143"/>
      <c r="J269" s="158"/>
      <c r="K269" s="154"/>
      <c r="L269" s="154"/>
      <c r="M269" s="154"/>
      <c r="N269" s="154"/>
      <c r="O269" s="154"/>
      <c r="P269" s="154"/>
      <c r="Q269" s="154"/>
      <c r="R269" s="154"/>
      <c r="S269" s="154"/>
      <c r="T269" s="154"/>
      <c r="U269" s="154"/>
      <c r="V269" s="154" t="s">
        <v>36</v>
      </c>
      <c r="W269" s="154"/>
      <c r="X269" s="154"/>
      <c r="Y269" s="154"/>
      <c r="Z269" s="154"/>
      <c r="AA269" s="154"/>
      <c r="AB269" s="154"/>
      <c r="AC269" s="154"/>
      <c r="AD269" s="154"/>
      <c r="AE269" s="154"/>
      <c r="AF269" s="154"/>
      <c r="AG269" s="154"/>
      <c r="AH269" s="154"/>
      <c r="AI269" s="154"/>
      <c r="AJ269" s="154"/>
      <c r="AK269" s="154"/>
      <c r="AL269" s="154"/>
      <c r="AM269" s="155"/>
      <c r="BE269" s="1" t="str">
        <f ca="1">MID(CELL("address",$CI$2),2,2)</f>
        <v>CI</v>
      </c>
      <c r="BF269" s="1" t="str">
        <f>IF(TRIM($K270)="","",IF(ISERROR(MATCH($K270,$CI$3:$CI$4,0)),"INPUT_ERROR",MATCH($K270,$CI$3:$CI$4,0)))</f>
        <v/>
      </c>
      <c r="BG269" s="1" t="s">
        <v>277</v>
      </c>
      <c r="BH269" s="1">
        <v>80</v>
      </c>
      <c r="BI269" s="1" t="str">
        <f>"ITEM"&amp; BH269&amp; BG269 &amp;"="&amp; $BF269</f>
        <v>ITEM80#KBN2_3=</v>
      </c>
    </row>
    <row r="270" spans="1:61" ht="9.75" hidden="1" customHeight="1">
      <c r="A270" s="250"/>
      <c r="B270" s="250"/>
      <c r="C270" s="141"/>
      <c r="D270" s="142"/>
      <c r="E270" s="142"/>
      <c r="F270" s="142"/>
      <c r="G270" s="142"/>
      <c r="H270" s="142"/>
      <c r="I270" s="143"/>
      <c r="J270" s="144" t="s">
        <v>37</v>
      </c>
      <c r="K270" s="145"/>
      <c r="L270" s="145"/>
      <c r="M270" s="145"/>
      <c r="N270" s="145"/>
      <c r="O270" s="145"/>
      <c r="P270" s="145"/>
      <c r="Q270" s="145"/>
      <c r="R270" s="82" t="s">
        <v>38</v>
      </c>
      <c r="S270" s="82"/>
      <c r="T270" s="82"/>
      <c r="U270" s="82"/>
      <c r="V270" s="82" t="s">
        <v>269</v>
      </c>
      <c r="W270" s="82"/>
      <c r="X270" s="82"/>
      <c r="Y270" s="82"/>
      <c r="Z270" s="82"/>
      <c r="AA270" s="82" t="s">
        <v>270</v>
      </c>
      <c r="AB270" s="82"/>
      <c r="AC270" s="82"/>
      <c r="AD270" s="82"/>
      <c r="AE270" s="82"/>
      <c r="AF270" s="82"/>
      <c r="AG270" s="82"/>
      <c r="AH270" s="82"/>
      <c r="AI270" s="82"/>
      <c r="AJ270" s="82"/>
      <c r="AK270" s="82"/>
      <c r="AL270" s="82"/>
      <c r="AM270" s="138"/>
      <c r="BH270" s="1" t="s">
        <v>28</v>
      </c>
    </row>
    <row r="271" spans="1:61" ht="9.75" hidden="1" customHeight="1">
      <c r="A271" s="250"/>
      <c r="B271" s="250"/>
      <c r="C271" s="141"/>
      <c r="D271" s="142"/>
      <c r="E271" s="142"/>
      <c r="F271" s="142"/>
      <c r="G271" s="142"/>
      <c r="H271" s="142"/>
      <c r="I271" s="143"/>
      <c r="J271" s="144"/>
      <c r="K271" s="145"/>
      <c r="L271" s="145"/>
      <c r="M271" s="145"/>
      <c r="N271" s="145"/>
      <c r="O271" s="145"/>
      <c r="P271" s="145"/>
      <c r="Q271" s="145"/>
      <c r="R271" s="82"/>
      <c r="S271" s="82"/>
      <c r="T271" s="82"/>
      <c r="U271" s="82"/>
      <c r="V271" s="82"/>
      <c r="W271" s="82"/>
      <c r="X271" s="82"/>
      <c r="Y271" s="82"/>
      <c r="Z271" s="82"/>
      <c r="AA271" s="82"/>
      <c r="AB271" s="82"/>
      <c r="AC271" s="82"/>
      <c r="AD271" s="82"/>
      <c r="AE271" s="82"/>
      <c r="AF271" s="82"/>
      <c r="AG271" s="82"/>
      <c r="AH271" s="82"/>
      <c r="AI271" s="82"/>
      <c r="AJ271" s="82"/>
      <c r="AK271" s="82"/>
      <c r="AL271" s="82"/>
      <c r="AM271" s="138"/>
      <c r="BH271" s="1" t="s">
        <v>28</v>
      </c>
    </row>
    <row r="272" spans="1:61" ht="9.75" hidden="1" customHeight="1">
      <c r="A272" s="250"/>
      <c r="B272" s="250"/>
      <c r="C272" s="123"/>
      <c r="D272" s="124"/>
      <c r="E272" s="124"/>
      <c r="F272" s="124"/>
      <c r="G272" s="124"/>
      <c r="H272" s="124"/>
      <c r="I272" s="125"/>
      <c r="J272" s="157"/>
      <c r="K272" s="98"/>
      <c r="L272" s="98"/>
      <c r="M272" s="98"/>
      <c r="N272" s="98"/>
      <c r="O272" s="98"/>
      <c r="P272" s="98"/>
      <c r="Q272" s="98"/>
      <c r="R272" s="98"/>
      <c r="S272" s="98"/>
      <c r="T272" s="98"/>
      <c r="U272" s="98"/>
      <c r="V272" s="98"/>
      <c r="W272" s="98"/>
      <c r="X272" s="98"/>
      <c r="Y272" s="98"/>
      <c r="Z272" s="98"/>
      <c r="AA272" s="98"/>
      <c r="AB272" s="98"/>
      <c r="AC272" s="98"/>
      <c r="AD272" s="98"/>
      <c r="AE272" s="98"/>
      <c r="AF272" s="98"/>
      <c r="AG272" s="98"/>
      <c r="AH272" s="98"/>
      <c r="AI272" s="98"/>
      <c r="AJ272" s="98"/>
      <c r="AK272" s="98"/>
      <c r="AL272" s="98"/>
      <c r="AM272" s="156"/>
      <c r="BH272" s="1" t="s">
        <v>28</v>
      </c>
    </row>
    <row r="273" spans="1:61" ht="9.75" hidden="1" customHeight="1">
      <c r="A273" s="250"/>
      <c r="B273" s="250"/>
      <c r="C273" s="120" t="s">
        <v>271</v>
      </c>
      <c r="D273" s="121"/>
      <c r="E273" s="121"/>
      <c r="F273" s="121"/>
      <c r="G273" s="121"/>
      <c r="H273" s="121"/>
      <c r="I273" s="122"/>
      <c r="J273" s="260"/>
      <c r="K273" s="260"/>
      <c r="L273" s="260"/>
      <c r="M273" s="260"/>
      <c r="N273" s="260"/>
      <c r="O273" s="260"/>
      <c r="P273" s="260"/>
      <c r="Q273" s="260"/>
      <c r="R273" s="260"/>
      <c r="S273" s="260"/>
      <c r="T273" s="260"/>
      <c r="U273" s="260"/>
      <c r="V273" s="260"/>
      <c r="W273" s="260"/>
      <c r="X273" s="260"/>
      <c r="Y273" s="260"/>
      <c r="Z273" s="260"/>
      <c r="AA273" s="260"/>
      <c r="AB273" s="260"/>
      <c r="AC273" s="260"/>
      <c r="AD273" s="260"/>
      <c r="AE273" s="260"/>
      <c r="AF273" s="260"/>
      <c r="AG273" s="260"/>
      <c r="AH273" s="260"/>
      <c r="AI273" s="260"/>
      <c r="AJ273" s="260"/>
      <c r="AK273" s="260"/>
      <c r="AL273" s="260"/>
      <c r="AM273" s="260"/>
      <c r="BG273" s="1" t="s">
        <v>277</v>
      </c>
      <c r="BH273" s="1">
        <v>81</v>
      </c>
      <c r="BI273" s="1" t="str">
        <f>"ITEM"&amp;BH273&amp; BG273 &amp;"="&amp; IF(TRIM($J273)="","",$J273)</f>
        <v>ITEM81#KBN2_3=</v>
      </c>
    </row>
    <row r="274" spans="1:61" ht="9.75" hidden="1" customHeight="1">
      <c r="A274" s="250"/>
      <c r="B274" s="250"/>
      <c r="C274" s="141"/>
      <c r="D274" s="142"/>
      <c r="E274" s="142"/>
      <c r="F274" s="142"/>
      <c r="G274" s="142"/>
      <c r="H274" s="142"/>
      <c r="I274" s="143"/>
      <c r="J274" s="27"/>
      <c r="K274" s="27"/>
      <c r="L274" s="27"/>
      <c r="M274" s="27"/>
      <c r="N274" s="27"/>
      <c r="O274" s="27"/>
      <c r="P274" s="27"/>
      <c r="Q274" s="27"/>
      <c r="R274" s="27"/>
      <c r="S274" s="27"/>
      <c r="T274" s="27"/>
      <c r="U274" s="27"/>
      <c r="V274" s="27"/>
      <c r="W274" s="27"/>
      <c r="X274" s="27"/>
      <c r="Y274" s="27"/>
      <c r="Z274" s="27"/>
      <c r="AA274" s="27"/>
      <c r="AB274" s="27"/>
      <c r="AC274" s="27"/>
      <c r="AD274" s="27"/>
      <c r="AE274" s="27"/>
      <c r="AF274" s="27"/>
      <c r="AG274" s="27"/>
      <c r="AH274" s="27"/>
      <c r="AI274" s="27"/>
      <c r="AJ274" s="27"/>
      <c r="AK274" s="27"/>
      <c r="AL274" s="27"/>
      <c r="AM274" s="27"/>
      <c r="BH274" s="1" t="s">
        <v>28</v>
      </c>
    </row>
    <row r="275" spans="1:61" ht="9.75" hidden="1" customHeight="1">
      <c r="A275" s="250"/>
      <c r="B275" s="250"/>
      <c r="C275" s="123"/>
      <c r="D275" s="124"/>
      <c r="E275" s="124"/>
      <c r="F275" s="124"/>
      <c r="G275" s="124"/>
      <c r="H275" s="124"/>
      <c r="I275" s="125"/>
      <c r="J275" s="27"/>
      <c r="K275" s="27"/>
      <c r="L275" s="27"/>
      <c r="M275" s="27"/>
      <c r="N275" s="27"/>
      <c r="O275" s="27"/>
      <c r="P275" s="27"/>
      <c r="Q275" s="27"/>
      <c r="R275" s="27"/>
      <c r="S275" s="27"/>
      <c r="T275" s="27"/>
      <c r="U275" s="27"/>
      <c r="V275" s="27"/>
      <c r="W275" s="27"/>
      <c r="X275" s="27"/>
      <c r="Y275" s="27"/>
      <c r="Z275" s="27"/>
      <c r="AA275" s="27"/>
      <c r="AB275" s="27"/>
      <c r="AC275" s="27"/>
      <c r="AD275" s="27"/>
      <c r="AE275" s="27"/>
      <c r="AF275" s="27"/>
      <c r="AG275" s="27"/>
      <c r="AH275" s="27"/>
      <c r="AI275" s="27"/>
      <c r="AJ275" s="27"/>
      <c r="AK275" s="27"/>
      <c r="AL275" s="27"/>
      <c r="AM275" s="27"/>
      <c r="BH275" s="1" t="s">
        <v>28</v>
      </c>
    </row>
    <row r="276" spans="1:61" ht="9.75" hidden="1" customHeight="1">
      <c r="A276" s="250"/>
      <c r="B276" s="250"/>
      <c r="C276" s="120" t="s">
        <v>272</v>
      </c>
      <c r="D276" s="121"/>
      <c r="E276" s="121"/>
      <c r="F276" s="121"/>
      <c r="G276" s="121"/>
      <c r="H276" s="121"/>
      <c r="I276" s="122"/>
      <c r="J276" s="136"/>
      <c r="K276" s="126"/>
      <c r="L276" s="126"/>
      <c r="M276" s="126"/>
      <c r="N276" s="126"/>
      <c r="O276" s="126"/>
      <c r="P276" s="126"/>
      <c r="Q276" s="126"/>
      <c r="R276" s="126"/>
      <c r="S276" s="126"/>
      <c r="T276" s="126"/>
      <c r="U276" s="126"/>
      <c r="V276" s="126"/>
      <c r="W276" s="126"/>
      <c r="X276" s="126"/>
      <c r="Y276" s="126"/>
      <c r="Z276" s="126"/>
      <c r="AA276" s="126"/>
      <c r="AB276" s="126"/>
      <c r="AC276" s="126"/>
      <c r="AD276" s="126"/>
      <c r="AE276" s="126"/>
      <c r="AF276" s="126"/>
      <c r="AG276" s="126"/>
      <c r="AH276" s="126"/>
      <c r="AI276" s="126"/>
      <c r="AJ276" s="126"/>
      <c r="AK276" s="126"/>
      <c r="AL276" s="126"/>
      <c r="AM276" s="127"/>
      <c r="BG276" s="1" t="s">
        <v>277</v>
      </c>
      <c r="BH276" s="1">
        <v>82</v>
      </c>
      <c r="BI276" s="1" t="str">
        <f>"ITEM"&amp;BH276&amp; BG276 &amp;"="&amp; IF(TRIM($J276)="","",$J276)</f>
        <v>ITEM82#KBN2_3=</v>
      </c>
    </row>
    <row r="277" spans="1:61" ht="9.75" hidden="1" customHeight="1">
      <c r="A277" s="250"/>
      <c r="B277" s="250"/>
      <c r="C277" s="141"/>
      <c r="D277" s="142"/>
      <c r="E277" s="142"/>
      <c r="F277" s="142"/>
      <c r="G277" s="142"/>
      <c r="H277" s="142"/>
      <c r="I277" s="143"/>
      <c r="J277" s="150"/>
      <c r="K277" s="151"/>
      <c r="L277" s="151"/>
      <c r="M277" s="151"/>
      <c r="N277" s="151"/>
      <c r="O277" s="151"/>
      <c r="P277" s="151"/>
      <c r="Q277" s="151"/>
      <c r="R277" s="151"/>
      <c r="S277" s="151"/>
      <c r="T277" s="151"/>
      <c r="U277" s="151"/>
      <c r="V277" s="151"/>
      <c r="W277" s="151"/>
      <c r="X277" s="151"/>
      <c r="Y277" s="151"/>
      <c r="Z277" s="151"/>
      <c r="AA277" s="151"/>
      <c r="AB277" s="151"/>
      <c r="AC277" s="151"/>
      <c r="AD277" s="151"/>
      <c r="AE277" s="151"/>
      <c r="AF277" s="151"/>
      <c r="AG277" s="151"/>
      <c r="AH277" s="151"/>
      <c r="AI277" s="151"/>
      <c r="AJ277" s="151"/>
      <c r="AK277" s="151"/>
      <c r="AL277" s="151"/>
      <c r="AM277" s="152"/>
      <c r="BH277" s="1" t="s">
        <v>28</v>
      </c>
    </row>
    <row r="278" spans="1:61" ht="9.75" hidden="1" customHeight="1" thickBot="1">
      <c r="A278" s="261"/>
      <c r="B278" s="261"/>
      <c r="C278" s="141"/>
      <c r="D278" s="142"/>
      <c r="E278" s="142"/>
      <c r="F278" s="142"/>
      <c r="G278" s="142"/>
      <c r="H278" s="142"/>
      <c r="I278" s="143"/>
      <c r="J278" s="137"/>
      <c r="K278" s="128"/>
      <c r="L278" s="128"/>
      <c r="M278" s="128"/>
      <c r="N278" s="128"/>
      <c r="O278" s="128"/>
      <c r="P278" s="128"/>
      <c r="Q278" s="128"/>
      <c r="R278" s="128"/>
      <c r="S278" s="128"/>
      <c r="T278" s="128"/>
      <c r="U278" s="128"/>
      <c r="V278" s="128"/>
      <c r="W278" s="128"/>
      <c r="X278" s="128"/>
      <c r="Y278" s="128"/>
      <c r="Z278" s="128"/>
      <c r="AA278" s="128"/>
      <c r="AB278" s="128"/>
      <c r="AC278" s="128"/>
      <c r="AD278" s="128"/>
      <c r="AE278" s="128"/>
      <c r="AF278" s="128"/>
      <c r="AG278" s="128"/>
      <c r="AH278" s="128"/>
      <c r="AI278" s="128"/>
      <c r="AJ278" s="128"/>
      <c r="AK278" s="128"/>
      <c r="AL278" s="128"/>
      <c r="AM278" s="129"/>
      <c r="BH278" s="1" t="s">
        <v>28</v>
      </c>
    </row>
    <row r="279" spans="1:61" ht="9.75" hidden="1" customHeight="1">
      <c r="A279" s="254" t="s">
        <v>278</v>
      </c>
      <c r="B279" s="255"/>
      <c r="C279" s="255"/>
      <c r="D279" s="255"/>
      <c r="E279" s="255"/>
      <c r="F279" s="255"/>
      <c r="G279" s="255"/>
      <c r="H279" s="255"/>
      <c r="I279" s="256"/>
      <c r="J279" s="233"/>
      <c r="K279" s="234"/>
      <c r="L279" s="234"/>
      <c r="M279" s="234"/>
      <c r="N279" s="234"/>
      <c r="O279" s="234"/>
      <c r="P279" s="234"/>
      <c r="Q279" s="234"/>
      <c r="R279" s="234"/>
      <c r="S279" s="234"/>
      <c r="T279" s="234"/>
      <c r="U279" s="234"/>
      <c r="V279" s="234"/>
      <c r="W279" s="234"/>
      <c r="X279" s="234"/>
      <c r="Y279" s="234"/>
      <c r="Z279" s="234"/>
      <c r="AA279" s="234"/>
      <c r="AB279" s="234"/>
      <c r="AC279" s="234"/>
      <c r="AD279" s="234"/>
      <c r="AE279" s="234"/>
      <c r="AF279" s="234"/>
      <c r="AG279" s="234"/>
      <c r="AH279" s="234"/>
      <c r="AI279" s="234"/>
      <c r="AJ279" s="234"/>
      <c r="AK279" s="234"/>
      <c r="AL279" s="234"/>
      <c r="AM279" s="235"/>
      <c r="BG279" s="1" t="s">
        <v>279</v>
      </c>
      <c r="BH279" s="1">
        <v>64</v>
      </c>
      <c r="BI279" s="1" t="str">
        <f>"ITEM"&amp;BH279&amp; BG279 &amp;"="&amp; IF(TRIM($J279)="","",$J279)</f>
        <v>ITEM64#KBN2_4=</v>
      </c>
    </row>
    <row r="280" spans="1:61" ht="9.75" hidden="1" customHeight="1" thickBot="1">
      <c r="A280" s="230"/>
      <c r="B280" s="231"/>
      <c r="C280" s="231"/>
      <c r="D280" s="231"/>
      <c r="E280" s="231"/>
      <c r="F280" s="231"/>
      <c r="G280" s="231"/>
      <c r="H280" s="231"/>
      <c r="I280" s="232"/>
      <c r="J280" s="236"/>
      <c r="K280" s="237"/>
      <c r="L280" s="237"/>
      <c r="M280" s="237"/>
      <c r="N280" s="237"/>
      <c r="O280" s="237"/>
      <c r="P280" s="237"/>
      <c r="Q280" s="237"/>
      <c r="R280" s="237"/>
      <c r="S280" s="237"/>
      <c r="T280" s="237"/>
      <c r="U280" s="237"/>
      <c r="V280" s="237"/>
      <c r="W280" s="237"/>
      <c r="X280" s="237"/>
      <c r="Y280" s="237"/>
      <c r="Z280" s="237"/>
      <c r="AA280" s="237"/>
      <c r="AB280" s="237"/>
      <c r="AC280" s="237"/>
      <c r="AD280" s="237"/>
      <c r="AE280" s="237"/>
      <c r="AF280" s="237"/>
      <c r="AG280" s="237"/>
      <c r="AH280" s="237"/>
      <c r="AI280" s="237"/>
      <c r="AJ280" s="237"/>
      <c r="AK280" s="237"/>
      <c r="AL280" s="237"/>
      <c r="AM280" s="238"/>
      <c r="BH280" s="1" t="s">
        <v>28</v>
      </c>
    </row>
    <row r="281" spans="1:61" ht="9.75" hidden="1" customHeight="1">
      <c r="A281" s="141" t="s">
        <v>248</v>
      </c>
      <c r="B281" s="142"/>
      <c r="C281" s="142"/>
      <c r="D281" s="142"/>
      <c r="E281" s="142"/>
      <c r="F281" s="142"/>
      <c r="G281" s="142"/>
      <c r="H281" s="142"/>
      <c r="I281" s="143"/>
      <c r="J281" s="239"/>
      <c r="K281" s="239"/>
      <c r="L281" s="239"/>
      <c r="M281" s="239"/>
      <c r="N281" s="239"/>
      <c r="O281" s="239"/>
      <c r="P281" s="239"/>
      <c r="Q281" s="239"/>
      <c r="R281" s="239"/>
      <c r="S281" s="239"/>
      <c r="T281" s="239"/>
      <c r="U281" s="239"/>
      <c r="V281" s="239"/>
      <c r="W281" s="239"/>
      <c r="X281" s="239"/>
      <c r="Y281" s="239"/>
      <c r="Z281" s="239"/>
      <c r="AA281" s="239"/>
      <c r="AB281" s="239"/>
      <c r="AC281" s="239"/>
      <c r="AD281" s="239"/>
      <c r="AE281" s="239"/>
      <c r="AF281" s="239"/>
      <c r="AG281" s="239"/>
      <c r="AH281" s="239"/>
      <c r="AI281" s="239"/>
      <c r="AJ281" s="239"/>
      <c r="AK281" s="239"/>
      <c r="AL281" s="239"/>
      <c r="AM281" s="239"/>
      <c r="BG281" s="1" t="s">
        <v>279</v>
      </c>
      <c r="BH281" s="1">
        <v>65</v>
      </c>
      <c r="BI281" s="1" t="str">
        <f>"ITEM"&amp;BH281&amp; BG281 &amp;"="&amp; IF(TRIM($J281)="","",$J281)</f>
        <v>ITEM65#KBN2_4=</v>
      </c>
    </row>
    <row r="282" spans="1:61" ht="9.75" hidden="1" customHeight="1">
      <c r="A282" s="141"/>
      <c r="B282" s="142"/>
      <c r="C282" s="142"/>
      <c r="D282" s="142"/>
      <c r="E282" s="142"/>
      <c r="F282" s="142"/>
      <c r="G282" s="142"/>
      <c r="H282" s="142"/>
      <c r="I282" s="143"/>
      <c r="J282" s="27"/>
      <c r="K282" s="27"/>
      <c r="L282" s="27"/>
      <c r="M282" s="27"/>
      <c r="N282" s="27"/>
      <c r="O282" s="27"/>
      <c r="P282" s="27"/>
      <c r="Q282" s="27"/>
      <c r="R282" s="27"/>
      <c r="S282" s="27"/>
      <c r="T282" s="27"/>
      <c r="U282" s="27"/>
      <c r="V282" s="27"/>
      <c r="W282" s="27"/>
      <c r="X282" s="27"/>
      <c r="Y282" s="27"/>
      <c r="Z282" s="27"/>
      <c r="AA282" s="27"/>
      <c r="AB282" s="27"/>
      <c r="AC282" s="27"/>
      <c r="AD282" s="27"/>
      <c r="AE282" s="27"/>
      <c r="AF282" s="27"/>
      <c r="AG282" s="27"/>
      <c r="AH282" s="27"/>
      <c r="AI282" s="27"/>
      <c r="AJ282" s="27"/>
      <c r="AK282" s="27"/>
      <c r="AL282" s="27"/>
      <c r="AM282" s="27"/>
      <c r="BH282" s="1" t="s">
        <v>28</v>
      </c>
    </row>
    <row r="283" spans="1:61" ht="9.75" hidden="1" customHeight="1">
      <c r="A283" s="120" t="s">
        <v>249</v>
      </c>
      <c r="B283" s="121"/>
      <c r="C283" s="121"/>
      <c r="D283" s="121"/>
      <c r="E283" s="121"/>
      <c r="F283" s="121"/>
      <c r="G283" s="121"/>
      <c r="H283" s="121"/>
      <c r="I283" s="122"/>
      <c r="J283" s="158"/>
      <c r="K283" s="154"/>
      <c r="L283" s="154"/>
      <c r="M283" s="154"/>
      <c r="N283" s="154"/>
      <c r="O283" s="154"/>
      <c r="P283" s="154"/>
      <c r="Q283" s="154"/>
      <c r="R283" s="154"/>
      <c r="S283" s="154"/>
      <c r="T283" s="154"/>
      <c r="U283" s="154"/>
      <c r="V283" s="154" t="s">
        <v>36</v>
      </c>
      <c r="W283" s="154"/>
      <c r="X283" s="154"/>
      <c r="Y283" s="154"/>
      <c r="Z283" s="154"/>
      <c r="AA283" s="154"/>
      <c r="AB283" s="154"/>
      <c r="AC283" s="154"/>
      <c r="AD283" s="154"/>
      <c r="AE283" s="154"/>
      <c r="AF283" s="154"/>
      <c r="AG283" s="154"/>
      <c r="AH283" s="154"/>
      <c r="AI283" s="154"/>
      <c r="AJ283" s="154"/>
      <c r="AK283" s="154"/>
      <c r="AL283" s="154"/>
      <c r="AM283" s="155"/>
      <c r="BE283" s="1" t="str">
        <f ca="1">MID(CELL("address",$CG$2),2,2)</f>
        <v>CG</v>
      </c>
      <c r="BF283" s="1" t="str">
        <f>IF(TRIM($K284)="","",IF(ISERROR(MATCH($K284,$CG$3:$CG$4,0)),"INPUT_ERROR",MATCH($K284,$CG$3:$CG$4,0)))</f>
        <v/>
      </c>
      <c r="BG283" s="1" t="s">
        <v>279</v>
      </c>
      <c r="BH283" s="1">
        <v>66</v>
      </c>
      <c r="BI283" s="1" t="str">
        <f>"ITEM"&amp; BH283&amp; BG283 &amp;"="&amp; $BF283</f>
        <v>ITEM66#KBN2_4=</v>
      </c>
    </row>
    <row r="284" spans="1:61" ht="9.75" hidden="1" customHeight="1">
      <c r="A284" s="141"/>
      <c r="B284" s="142"/>
      <c r="C284" s="142"/>
      <c r="D284" s="142"/>
      <c r="E284" s="142"/>
      <c r="F284" s="142"/>
      <c r="G284" s="142"/>
      <c r="H284" s="142"/>
      <c r="I284" s="143"/>
      <c r="J284" s="144" t="s">
        <v>37</v>
      </c>
      <c r="K284" s="145"/>
      <c r="L284" s="145"/>
      <c r="M284" s="145"/>
      <c r="N284" s="145"/>
      <c r="O284" s="145"/>
      <c r="P284" s="145"/>
      <c r="Q284" s="145"/>
      <c r="R284" s="145"/>
      <c r="S284" s="145"/>
      <c r="T284" s="82" t="s">
        <v>38</v>
      </c>
      <c r="U284" s="82"/>
      <c r="V284" s="82" t="s">
        <v>250</v>
      </c>
      <c r="W284" s="82"/>
      <c r="X284" s="82"/>
      <c r="Y284" s="82"/>
      <c r="Z284" s="82"/>
      <c r="AA284" s="82"/>
      <c r="AB284" s="82"/>
      <c r="AC284" s="82"/>
      <c r="AD284" s="82"/>
      <c r="AE284" s="82"/>
      <c r="AF284" s="82"/>
      <c r="AG284" s="82"/>
      <c r="AH284" s="82"/>
      <c r="AI284" s="82"/>
      <c r="AJ284" s="82"/>
      <c r="AK284" s="82"/>
      <c r="AL284" s="82"/>
      <c r="AM284" s="138"/>
    </row>
    <row r="285" spans="1:61" ht="9.75" hidden="1" customHeight="1">
      <c r="A285" s="141"/>
      <c r="B285" s="142"/>
      <c r="C285" s="142"/>
      <c r="D285" s="142"/>
      <c r="E285" s="142"/>
      <c r="F285" s="142"/>
      <c r="G285" s="142"/>
      <c r="H285" s="142"/>
      <c r="I285" s="143"/>
      <c r="J285" s="144"/>
      <c r="K285" s="145"/>
      <c r="L285" s="145"/>
      <c r="M285" s="145"/>
      <c r="N285" s="145"/>
      <c r="O285" s="145"/>
      <c r="P285" s="145"/>
      <c r="Q285" s="145"/>
      <c r="R285" s="145"/>
      <c r="S285" s="145"/>
      <c r="T285" s="82"/>
      <c r="U285" s="82"/>
      <c r="V285" s="82" t="s">
        <v>251</v>
      </c>
      <c r="W285" s="82"/>
      <c r="X285" s="82"/>
      <c r="Y285" s="82"/>
      <c r="Z285" s="82"/>
      <c r="AA285" s="82"/>
      <c r="AB285" s="82"/>
      <c r="AC285" s="82"/>
      <c r="AD285" s="82"/>
      <c r="AE285" s="82"/>
      <c r="AF285" s="82"/>
      <c r="AG285" s="82"/>
      <c r="AH285" s="82"/>
      <c r="AI285" s="82"/>
      <c r="AJ285" s="82"/>
      <c r="AK285" s="82"/>
      <c r="AL285" s="82"/>
      <c r="AM285" s="138"/>
    </row>
    <row r="286" spans="1:61" ht="9.75" hidden="1" customHeight="1">
      <c r="A286" s="141"/>
      <c r="B286" s="142"/>
      <c r="C286" s="142"/>
      <c r="D286" s="142"/>
      <c r="E286" s="142"/>
      <c r="F286" s="142"/>
      <c r="G286" s="142"/>
      <c r="H286" s="142"/>
      <c r="I286" s="143"/>
      <c r="J286" s="157"/>
      <c r="K286" s="98"/>
      <c r="L286" s="98"/>
      <c r="M286" s="98"/>
      <c r="N286" s="98"/>
      <c r="O286" s="98"/>
      <c r="P286" s="98"/>
      <c r="Q286" s="98"/>
      <c r="R286" s="98"/>
      <c r="S286" s="98"/>
      <c r="T286" s="98"/>
      <c r="U286" s="98"/>
      <c r="V286" s="98"/>
      <c r="W286" s="98"/>
      <c r="X286" s="98"/>
      <c r="Y286" s="98"/>
      <c r="Z286" s="98"/>
      <c r="AA286" s="98"/>
      <c r="AB286" s="98"/>
      <c r="AC286" s="98"/>
      <c r="AD286" s="98"/>
      <c r="AE286" s="98"/>
      <c r="AF286" s="98"/>
      <c r="AG286" s="98"/>
      <c r="AH286" s="98"/>
      <c r="AI286" s="98"/>
      <c r="AJ286" s="98"/>
      <c r="AK286" s="98"/>
      <c r="AL286" s="98"/>
      <c r="AM286" s="156"/>
    </row>
    <row r="287" spans="1:61" ht="9.75" hidden="1" customHeight="1">
      <c r="A287" s="141"/>
      <c r="B287" s="142"/>
      <c r="C287" s="143"/>
      <c r="D287" s="120" t="s">
        <v>252</v>
      </c>
      <c r="E287" s="121"/>
      <c r="F287" s="121"/>
      <c r="G287" s="121"/>
      <c r="H287" s="121"/>
      <c r="I287" s="122"/>
      <c r="J287" s="158"/>
      <c r="K287" s="154"/>
      <c r="L287" s="154"/>
      <c r="M287" s="154"/>
      <c r="N287" s="154"/>
      <c r="O287" s="154"/>
      <c r="P287" s="154"/>
      <c r="Q287" s="154"/>
      <c r="R287" s="154"/>
      <c r="S287" s="154"/>
      <c r="T287" s="154"/>
      <c r="U287" s="154"/>
      <c r="V287" s="154" t="s">
        <v>36</v>
      </c>
      <c r="W287" s="154"/>
      <c r="X287" s="154"/>
      <c r="Y287" s="154"/>
      <c r="Z287" s="154"/>
      <c r="AA287" s="154"/>
      <c r="AB287" s="154"/>
      <c r="AC287" s="154"/>
      <c r="AD287" s="154"/>
      <c r="AE287" s="154"/>
      <c r="AF287" s="154"/>
      <c r="AG287" s="154"/>
      <c r="AH287" s="154"/>
      <c r="AI287" s="154"/>
      <c r="AJ287" s="154"/>
      <c r="AK287" s="154"/>
      <c r="AL287" s="154"/>
      <c r="AM287" s="155"/>
      <c r="BE287" s="1" t="str">
        <f ca="1">MID(CELL("address",$CB$2),2,2)</f>
        <v>CB</v>
      </c>
      <c r="BF287" s="1" t="str">
        <f>IF(TRIM($K289)="","",IF(ISERROR(MATCH($K289,$CB$3:$CB$7,0)),"INPUT_ERROR",MATCH($K289,$CB$3:$CB$7,0)))</f>
        <v/>
      </c>
      <c r="BG287" s="1" t="s">
        <v>279</v>
      </c>
      <c r="BH287" s="1">
        <v>67</v>
      </c>
      <c r="BI287" s="1" t="str">
        <f>"ITEM"&amp; BH287&amp; BG287 &amp;"="&amp; $BF287</f>
        <v>ITEM67#KBN2_4=</v>
      </c>
    </row>
    <row r="288" spans="1:61" ht="9.75" hidden="1" customHeight="1">
      <c r="A288" s="141"/>
      <c r="B288" s="142"/>
      <c r="C288" s="143"/>
      <c r="D288" s="141"/>
      <c r="E288" s="142"/>
      <c r="F288" s="142"/>
      <c r="G288" s="142"/>
      <c r="H288" s="142"/>
      <c r="I288" s="143"/>
      <c r="J288" s="189"/>
      <c r="K288" s="82"/>
      <c r="L288" s="82"/>
      <c r="M288" s="82"/>
      <c r="N288" s="82"/>
      <c r="O288" s="82"/>
      <c r="P288" s="82"/>
      <c r="Q288" s="82"/>
      <c r="R288" s="82"/>
      <c r="S288" s="82"/>
      <c r="T288" s="82"/>
      <c r="U288" s="82"/>
      <c r="V288" s="82" t="s">
        <v>163</v>
      </c>
      <c r="W288" s="82"/>
      <c r="X288" s="82"/>
      <c r="Y288" s="82"/>
      <c r="Z288" s="82"/>
      <c r="AA288" s="82"/>
      <c r="AB288" s="82"/>
      <c r="AC288" s="82"/>
      <c r="AD288" s="82"/>
      <c r="AE288" s="82"/>
      <c r="AF288" s="82"/>
      <c r="AG288" s="82"/>
      <c r="AH288" s="82"/>
      <c r="AI288" s="82"/>
      <c r="AJ288" s="82"/>
      <c r="AK288" s="82"/>
      <c r="AL288" s="82"/>
      <c r="AM288" s="138"/>
      <c r="BH288" s="1" t="s">
        <v>28</v>
      </c>
    </row>
    <row r="289" spans="1:61" ht="9.75" hidden="1" customHeight="1">
      <c r="A289" s="141"/>
      <c r="B289" s="142"/>
      <c r="C289" s="143"/>
      <c r="D289" s="141"/>
      <c r="E289" s="142"/>
      <c r="F289" s="142"/>
      <c r="G289" s="142"/>
      <c r="H289" s="142"/>
      <c r="I289" s="143"/>
      <c r="J289" s="144" t="s">
        <v>37</v>
      </c>
      <c r="K289" s="145"/>
      <c r="L289" s="145"/>
      <c r="M289" s="145"/>
      <c r="N289" s="145"/>
      <c r="O289" s="145"/>
      <c r="P289" s="145"/>
      <c r="Q289" s="145"/>
      <c r="R289" s="145"/>
      <c r="S289" s="145"/>
      <c r="T289" s="82" t="s">
        <v>38</v>
      </c>
      <c r="U289" s="82"/>
      <c r="V289" s="82" t="s">
        <v>253</v>
      </c>
      <c r="W289" s="82"/>
      <c r="X289" s="82"/>
      <c r="Y289" s="82"/>
      <c r="Z289" s="82"/>
      <c r="AA289" s="82"/>
      <c r="AB289" s="82"/>
      <c r="AC289" s="82"/>
      <c r="AD289" s="82"/>
      <c r="AE289" s="82"/>
      <c r="AF289" s="82"/>
      <c r="AG289" s="82"/>
      <c r="AH289" s="82"/>
      <c r="AI289" s="82"/>
      <c r="AJ289" s="82"/>
      <c r="AK289" s="82"/>
      <c r="AL289" s="82"/>
      <c r="AM289" s="138"/>
      <c r="BH289" s="1" t="s">
        <v>28</v>
      </c>
    </row>
    <row r="290" spans="1:61" ht="9.75" hidden="1" customHeight="1">
      <c r="A290" s="141"/>
      <c r="B290" s="142"/>
      <c r="C290" s="143"/>
      <c r="D290" s="141"/>
      <c r="E290" s="142"/>
      <c r="F290" s="142"/>
      <c r="G290" s="142"/>
      <c r="H290" s="142"/>
      <c r="I290" s="143"/>
      <c r="J290" s="144"/>
      <c r="K290" s="145"/>
      <c r="L290" s="145"/>
      <c r="M290" s="145"/>
      <c r="N290" s="145"/>
      <c r="O290" s="145"/>
      <c r="P290" s="145"/>
      <c r="Q290" s="145"/>
      <c r="R290" s="145"/>
      <c r="S290" s="145"/>
      <c r="T290" s="82"/>
      <c r="U290" s="82"/>
      <c r="V290" s="82" t="s">
        <v>254</v>
      </c>
      <c r="W290" s="82"/>
      <c r="X290" s="82"/>
      <c r="Y290" s="82"/>
      <c r="Z290" s="82"/>
      <c r="AA290" s="82"/>
      <c r="AB290" s="82"/>
      <c r="AC290" s="82"/>
      <c r="AD290" s="82"/>
      <c r="AE290" s="82"/>
      <c r="AF290" s="82"/>
      <c r="AG290" s="82"/>
      <c r="AH290" s="82"/>
      <c r="AI290" s="82"/>
      <c r="AJ290" s="82"/>
      <c r="AK290" s="82"/>
      <c r="AL290" s="82"/>
      <c r="AM290" s="138"/>
      <c r="BH290" s="1" t="s">
        <v>28</v>
      </c>
    </row>
    <row r="291" spans="1:61" ht="9.75" hidden="1" customHeight="1">
      <c r="A291" s="141"/>
      <c r="B291" s="142"/>
      <c r="C291" s="143"/>
      <c r="D291" s="141"/>
      <c r="E291" s="142"/>
      <c r="F291" s="142"/>
      <c r="G291" s="142"/>
      <c r="H291" s="142"/>
      <c r="I291" s="143"/>
      <c r="J291" s="189"/>
      <c r="K291" s="82"/>
      <c r="L291" s="82"/>
      <c r="M291" s="82"/>
      <c r="N291" s="82"/>
      <c r="O291" s="82"/>
      <c r="P291" s="82"/>
      <c r="Q291" s="82"/>
      <c r="R291" s="82"/>
      <c r="S291" s="82"/>
      <c r="T291" s="82"/>
      <c r="U291" s="82"/>
      <c r="V291" s="82" t="s">
        <v>255</v>
      </c>
      <c r="W291" s="82"/>
      <c r="X291" s="82"/>
      <c r="Y291" s="82"/>
      <c r="Z291" s="82"/>
      <c r="AA291" s="82"/>
      <c r="AB291" s="82"/>
      <c r="AC291" s="82"/>
      <c r="AD291" s="82"/>
      <c r="AE291" s="82"/>
      <c r="AF291" s="82"/>
      <c r="AG291" s="82"/>
      <c r="AH291" s="82"/>
      <c r="AI291" s="82"/>
      <c r="AJ291" s="82"/>
      <c r="AK291" s="82"/>
      <c r="AL291" s="82"/>
      <c r="AM291" s="138"/>
      <c r="BH291" s="1" t="s">
        <v>28</v>
      </c>
    </row>
    <row r="292" spans="1:61" ht="9.75" hidden="1" customHeight="1">
      <c r="A292" s="141"/>
      <c r="B292" s="142"/>
      <c r="C292" s="143"/>
      <c r="D292" s="123"/>
      <c r="E292" s="124"/>
      <c r="F292" s="124"/>
      <c r="G292" s="124"/>
      <c r="H292" s="124"/>
      <c r="I292" s="125"/>
      <c r="J292" s="157"/>
      <c r="K292" s="98"/>
      <c r="L292" s="98"/>
      <c r="M292" s="98"/>
      <c r="N292" s="98"/>
      <c r="O292" s="98"/>
      <c r="P292" s="98"/>
      <c r="Q292" s="98"/>
      <c r="R292" s="98"/>
      <c r="S292" s="98"/>
      <c r="T292" s="98"/>
      <c r="U292" s="98"/>
      <c r="V292" s="98" t="s">
        <v>256</v>
      </c>
      <c r="W292" s="98"/>
      <c r="X292" s="98"/>
      <c r="Y292" s="98"/>
      <c r="Z292" s="98"/>
      <c r="AA292" s="98"/>
      <c r="AB292" s="98"/>
      <c r="AC292" s="98"/>
      <c r="AD292" s="98"/>
      <c r="AE292" s="98"/>
      <c r="AF292" s="98"/>
      <c r="AG292" s="98"/>
      <c r="AH292" s="98"/>
      <c r="AI292" s="98"/>
      <c r="AJ292" s="98"/>
      <c r="AK292" s="98"/>
      <c r="AL292" s="98"/>
      <c r="AM292" s="156"/>
      <c r="BH292" s="1" t="s">
        <v>28</v>
      </c>
    </row>
    <row r="293" spans="1:61" ht="9.75" hidden="1" customHeight="1">
      <c r="A293" s="141"/>
      <c r="B293" s="142"/>
      <c r="C293" s="143"/>
      <c r="D293" s="120" t="s">
        <v>257</v>
      </c>
      <c r="E293" s="121"/>
      <c r="F293" s="121"/>
      <c r="G293" s="121"/>
      <c r="H293" s="121"/>
      <c r="I293" s="122"/>
      <c r="J293" s="136"/>
      <c r="K293" s="126"/>
      <c r="L293" s="126"/>
      <c r="M293" s="126"/>
      <c r="N293" s="126"/>
      <c r="O293" s="126"/>
      <c r="P293" s="126"/>
      <c r="Q293" s="126"/>
      <c r="R293" s="126"/>
      <c r="S293" s="126"/>
      <c r="T293" s="126"/>
      <c r="U293" s="126"/>
      <c r="V293" s="126"/>
      <c r="W293" s="126"/>
      <c r="X293" s="126"/>
      <c r="Y293" s="126"/>
      <c r="Z293" s="126"/>
      <c r="AA293" s="126"/>
      <c r="AB293" s="126"/>
      <c r="AC293" s="126"/>
      <c r="AD293" s="126"/>
      <c r="AE293" s="126"/>
      <c r="AF293" s="126"/>
      <c r="AG293" s="126"/>
      <c r="AH293" s="126"/>
      <c r="AI293" s="126"/>
      <c r="AJ293" s="126"/>
      <c r="AK293" s="126"/>
      <c r="AL293" s="126"/>
      <c r="AM293" s="127"/>
      <c r="BG293" s="1" t="s">
        <v>279</v>
      </c>
      <c r="BH293" s="1">
        <v>68</v>
      </c>
      <c r="BI293" s="1" t="str">
        <f>"ITEM"&amp;BH293&amp; BG293 &amp;"="&amp; IF(TRIM($J293)="","",$J293)</f>
        <v>ITEM68#KBN2_4=</v>
      </c>
    </row>
    <row r="294" spans="1:61" ht="9.75" hidden="1" customHeight="1">
      <c r="A294" s="141"/>
      <c r="B294" s="142"/>
      <c r="C294" s="143"/>
      <c r="D294" s="141"/>
      <c r="E294" s="142"/>
      <c r="F294" s="142"/>
      <c r="G294" s="142"/>
      <c r="H294" s="142"/>
      <c r="I294" s="143"/>
      <c r="J294" s="150"/>
      <c r="K294" s="151"/>
      <c r="L294" s="151"/>
      <c r="M294" s="151"/>
      <c r="N294" s="151"/>
      <c r="O294" s="151"/>
      <c r="P294" s="151"/>
      <c r="Q294" s="151"/>
      <c r="R294" s="151"/>
      <c r="S294" s="151"/>
      <c r="T294" s="151"/>
      <c r="U294" s="151"/>
      <c r="V294" s="151"/>
      <c r="W294" s="151"/>
      <c r="X294" s="151"/>
      <c r="Y294" s="151"/>
      <c r="Z294" s="151"/>
      <c r="AA294" s="151"/>
      <c r="AB294" s="151"/>
      <c r="AC294" s="151"/>
      <c r="AD294" s="151"/>
      <c r="AE294" s="151"/>
      <c r="AF294" s="151"/>
      <c r="AG294" s="151"/>
      <c r="AH294" s="151"/>
      <c r="AI294" s="151"/>
      <c r="AJ294" s="151"/>
      <c r="AK294" s="151"/>
      <c r="AL294" s="151"/>
      <c r="AM294" s="152"/>
      <c r="BH294" s="1" t="s">
        <v>28</v>
      </c>
    </row>
    <row r="295" spans="1:61" ht="9.75" hidden="1" customHeight="1">
      <c r="A295" s="141"/>
      <c r="B295" s="142"/>
      <c r="C295" s="143"/>
      <c r="D295" s="123"/>
      <c r="E295" s="124"/>
      <c r="F295" s="124"/>
      <c r="G295" s="124"/>
      <c r="H295" s="124"/>
      <c r="I295" s="125"/>
      <c r="J295" s="150"/>
      <c r="K295" s="151"/>
      <c r="L295" s="151"/>
      <c r="M295" s="151"/>
      <c r="N295" s="151"/>
      <c r="O295" s="151"/>
      <c r="P295" s="151"/>
      <c r="Q295" s="151"/>
      <c r="R295" s="151"/>
      <c r="S295" s="151"/>
      <c r="T295" s="151"/>
      <c r="U295" s="151"/>
      <c r="V295" s="151"/>
      <c r="W295" s="151"/>
      <c r="X295" s="151"/>
      <c r="Y295" s="151"/>
      <c r="Z295" s="151"/>
      <c r="AA295" s="151"/>
      <c r="AB295" s="151"/>
      <c r="AC295" s="151"/>
      <c r="AD295" s="151"/>
      <c r="AE295" s="151"/>
      <c r="AF295" s="151"/>
      <c r="AG295" s="151"/>
      <c r="AH295" s="151"/>
      <c r="AI295" s="151"/>
      <c r="AJ295" s="151"/>
      <c r="AK295" s="151"/>
      <c r="AL295" s="151"/>
      <c r="AM295" s="152"/>
    </row>
    <row r="296" spans="1:61" ht="9.75" hidden="1" customHeight="1">
      <c r="A296" s="141"/>
      <c r="B296" s="142"/>
      <c r="C296" s="143"/>
      <c r="D296" s="120" t="s">
        <v>199</v>
      </c>
      <c r="E296" s="121"/>
      <c r="F296" s="121"/>
      <c r="G296" s="121"/>
      <c r="H296" s="121"/>
      <c r="I296" s="122"/>
      <c r="J296" s="136"/>
      <c r="K296" s="126"/>
      <c r="L296" s="126"/>
      <c r="M296" s="126"/>
      <c r="N296" s="126"/>
      <c r="O296" s="126"/>
      <c r="P296" s="126"/>
      <c r="Q296" s="126"/>
      <c r="R296" s="126"/>
      <c r="S296" s="126"/>
      <c r="T296" s="126"/>
      <c r="U296" s="126"/>
      <c r="V296" s="126"/>
      <c r="W296" s="126"/>
      <c r="X296" s="126"/>
      <c r="Y296" s="126"/>
      <c r="Z296" s="126"/>
      <c r="AA296" s="126"/>
      <c r="AB296" s="126"/>
      <c r="AC296" s="126"/>
      <c r="AD296" s="126"/>
      <c r="AE296" s="126"/>
      <c r="AF296" s="126"/>
      <c r="AG296" s="126"/>
      <c r="AH296" s="126"/>
      <c r="AI296" s="126"/>
      <c r="AJ296" s="126"/>
      <c r="AK296" s="126"/>
      <c r="AL296" s="126"/>
      <c r="AM296" s="127"/>
      <c r="BG296" s="1" t="s">
        <v>279</v>
      </c>
      <c r="BH296" s="1">
        <v>69</v>
      </c>
      <c r="BI296" s="1" t="str">
        <f>"ITEM"&amp;BH296&amp; BG296 &amp;"="&amp; IF(TRIM($J296)="","",$J296)</f>
        <v>ITEM69#KBN2_4=</v>
      </c>
    </row>
    <row r="297" spans="1:61" ht="9.75" hidden="1" customHeight="1">
      <c r="A297" s="141"/>
      <c r="B297" s="142"/>
      <c r="C297" s="143"/>
      <c r="D297" s="141"/>
      <c r="E297" s="142"/>
      <c r="F297" s="142"/>
      <c r="G297" s="142"/>
      <c r="H297" s="142"/>
      <c r="I297" s="143"/>
      <c r="J297" s="150"/>
      <c r="K297" s="151"/>
      <c r="L297" s="151"/>
      <c r="M297" s="151"/>
      <c r="N297" s="151"/>
      <c r="O297" s="151"/>
      <c r="P297" s="151"/>
      <c r="Q297" s="151"/>
      <c r="R297" s="151"/>
      <c r="S297" s="151"/>
      <c r="T297" s="151"/>
      <c r="U297" s="151"/>
      <c r="V297" s="151"/>
      <c r="W297" s="151"/>
      <c r="X297" s="151"/>
      <c r="Y297" s="151"/>
      <c r="Z297" s="151"/>
      <c r="AA297" s="151"/>
      <c r="AB297" s="151"/>
      <c r="AC297" s="151"/>
      <c r="AD297" s="151"/>
      <c r="AE297" s="151"/>
      <c r="AF297" s="151"/>
      <c r="AG297" s="151"/>
      <c r="AH297" s="151"/>
      <c r="AI297" s="151"/>
      <c r="AJ297" s="151"/>
      <c r="AK297" s="151"/>
      <c r="AL297" s="151"/>
      <c r="AM297" s="152"/>
      <c r="BH297" s="1" t="s">
        <v>28</v>
      </c>
    </row>
    <row r="298" spans="1:61" ht="9.75" hidden="1" customHeight="1">
      <c r="A298" s="123"/>
      <c r="B298" s="124"/>
      <c r="C298" s="125"/>
      <c r="D298" s="123"/>
      <c r="E298" s="124"/>
      <c r="F298" s="124"/>
      <c r="G298" s="124"/>
      <c r="H298" s="124"/>
      <c r="I298" s="125"/>
      <c r="J298" s="137"/>
      <c r="K298" s="128"/>
      <c r="L298" s="128"/>
      <c r="M298" s="128"/>
      <c r="N298" s="128"/>
      <c r="O298" s="128"/>
      <c r="P298" s="128"/>
      <c r="Q298" s="128"/>
      <c r="R298" s="128"/>
      <c r="S298" s="128"/>
      <c r="T298" s="128"/>
      <c r="U298" s="128"/>
      <c r="V298" s="128"/>
      <c r="W298" s="128"/>
      <c r="X298" s="128"/>
      <c r="Y298" s="128"/>
      <c r="Z298" s="128"/>
      <c r="AA298" s="128"/>
      <c r="AB298" s="128"/>
      <c r="AC298" s="128"/>
      <c r="AD298" s="128"/>
      <c r="AE298" s="128"/>
      <c r="AF298" s="128"/>
      <c r="AG298" s="128"/>
      <c r="AH298" s="128"/>
      <c r="AI298" s="128"/>
      <c r="AJ298" s="128"/>
      <c r="AK298" s="128"/>
      <c r="AL298" s="128"/>
      <c r="AM298" s="129"/>
    </row>
    <row r="299" spans="1:61" ht="9.75" hidden="1" customHeight="1">
      <c r="A299" s="120" t="s">
        <v>258</v>
      </c>
      <c r="B299" s="121"/>
      <c r="C299" s="121"/>
      <c r="D299" s="121"/>
      <c r="E299" s="121"/>
      <c r="F299" s="121"/>
      <c r="G299" s="121"/>
      <c r="H299" s="121"/>
      <c r="I299" s="122"/>
      <c r="J299" s="15"/>
      <c r="K299" s="16"/>
      <c r="L299" s="16"/>
      <c r="M299" s="16"/>
      <c r="N299" s="16"/>
      <c r="O299" s="16"/>
      <c r="P299" s="16"/>
      <c r="Q299" s="16"/>
      <c r="R299" s="16"/>
      <c r="S299" s="16"/>
      <c r="T299" s="16"/>
      <c r="U299" s="14"/>
      <c r="V299" s="154" t="s">
        <v>36</v>
      </c>
      <c r="W299" s="154"/>
      <c r="X299" s="154"/>
      <c r="Y299" s="154"/>
      <c r="Z299" s="154"/>
      <c r="AA299" s="154"/>
      <c r="AB299" s="154"/>
      <c r="AC299" s="154"/>
      <c r="AD299" s="154"/>
      <c r="AE299" s="154"/>
      <c r="AF299" s="154"/>
      <c r="AG299" s="154"/>
      <c r="AH299" s="154"/>
      <c r="AI299" s="154"/>
      <c r="AJ299" s="154"/>
      <c r="AK299" s="154"/>
      <c r="AL299" s="154"/>
      <c r="AM299" s="155"/>
      <c r="BE299" s="1" t="str">
        <f ca="1">MID(CELL("address",$CH$2),2,2)</f>
        <v>CH</v>
      </c>
      <c r="BF299" s="1" t="str">
        <f>IF(TRIM($K300)="","",IF(ISERROR(MATCH($K300,$CH$3:$CH$8,0)),"INPUT_ERROR",MATCH($K300,$CH$3:$CH$8,0)))</f>
        <v/>
      </c>
      <c r="BG299" s="1" t="s">
        <v>279</v>
      </c>
      <c r="BH299" s="1">
        <v>70</v>
      </c>
      <c r="BI299" s="1" t="str">
        <f>"ITEM"&amp; BH299&amp; BG299 &amp;"="&amp; $BF299</f>
        <v>ITEM70#KBN2_4=</v>
      </c>
    </row>
    <row r="300" spans="1:61" ht="9.75" hidden="1" customHeight="1">
      <c r="A300" s="141"/>
      <c r="B300" s="142"/>
      <c r="C300" s="142"/>
      <c r="D300" s="142"/>
      <c r="E300" s="142"/>
      <c r="F300" s="142"/>
      <c r="G300" s="142"/>
      <c r="H300" s="142"/>
      <c r="I300" s="143"/>
      <c r="J300" s="144" t="s">
        <v>37</v>
      </c>
      <c r="K300" s="145"/>
      <c r="L300" s="145"/>
      <c r="M300" s="145"/>
      <c r="N300" s="145"/>
      <c r="O300" s="145"/>
      <c r="P300" s="145"/>
      <c r="Q300" s="145"/>
      <c r="R300" s="145"/>
      <c r="S300" s="145"/>
      <c r="T300" s="82" t="s">
        <v>38</v>
      </c>
      <c r="U300" s="13"/>
      <c r="V300" s="82" t="s">
        <v>259</v>
      </c>
      <c r="W300" s="82"/>
      <c r="X300" s="82"/>
      <c r="Y300" s="82"/>
      <c r="Z300" s="82"/>
      <c r="AA300" s="82"/>
      <c r="AB300" s="82"/>
      <c r="AC300" s="82"/>
      <c r="AD300" s="82"/>
      <c r="AE300" s="82" t="s">
        <v>260</v>
      </c>
      <c r="AF300" s="82"/>
      <c r="AG300" s="82"/>
      <c r="AH300" s="82"/>
      <c r="AI300" s="82"/>
      <c r="AJ300" s="82"/>
      <c r="AK300" s="82"/>
      <c r="AL300" s="82"/>
      <c r="AM300" s="138"/>
      <c r="BH300" s="1" t="s">
        <v>28</v>
      </c>
    </row>
    <row r="301" spans="1:61" ht="9.75" hidden="1" customHeight="1">
      <c r="A301" s="141"/>
      <c r="B301" s="142"/>
      <c r="C301" s="142"/>
      <c r="D301" s="142"/>
      <c r="E301" s="142"/>
      <c r="F301" s="142"/>
      <c r="G301" s="142"/>
      <c r="H301" s="142"/>
      <c r="I301" s="143"/>
      <c r="J301" s="144"/>
      <c r="K301" s="145"/>
      <c r="L301" s="145"/>
      <c r="M301" s="145"/>
      <c r="N301" s="145"/>
      <c r="O301" s="145"/>
      <c r="P301" s="145"/>
      <c r="Q301" s="145"/>
      <c r="R301" s="145"/>
      <c r="S301" s="145"/>
      <c r="T301" s="82"/>
      <c r="U301" s="13"/>
      <c r="V301" s="82" t="s">
        <v>261</v>
      </c>
      <c r="W301" s="82"/>
      <c r="X301" s="82"/>
      <c r="Y301" s="82"/>
      <c r="Z301" s="82"/>
      <c r="AA301" s="82"/>
      <c r="AB301" s="82"/>
      <c r="AC301" s="82"/>
      <c r="AD301" s="82"/>
      <c r="AE301" s="82" t="s">
        <v>262</v>
      </c>
      <c r="AF301" s="82"/>
      <c r="AG301" s="82"/>
      <c r="AH301" s="82"/>
      <c r="AI301" s="82"/>
      <c r="AJ301" s="82"/>
      <c r="AK301" s="82"/>
      <c r="AL301" s="82"/>
      <c r="AM301" s="138"/>
      <c r="BH301" s="1" t="s">
        <v>28</v>
      </c>
    </row>
    <row r="302" spans="1:61" ht="9.75" hidden="1" customHeight="1">
      <c r="A302" s="141"/>
      <c r="B302" s="142"/>
      <c r="C302" s="142"/>
      <c r="D302" s="142"/>
      <c r="E302" s="142"/>
      <c r="F302" s="142"/>
      <c r="G302" s="142"/>
      <c r="H302" s="142"/>
      <c r="I302" s="143"/>
      <c r="J302" s="2"/>
      <c r="K302" s="17"/>
      <c r="L302" s="17"/>
      <c r="M302" s="17"/>
      <c r="N302" s="17"/>
      <c r="O302" s="17"/>
      <c r="P302" s="17"/>
      <c r="Q302" s="17"/>
      <c r="R302" s="17"/>
      <c r="S302" s="17"/>
      <c r="T302" s="17"/>
      <c r="U302" s="13"/>
      <c r="V302" s="98" t="s">
        <v>231</v>
      </c>
      <c r="W302" s="98"/>
      <c r="X302" s="98"/>
      <c r="Y302" s="98"/>
      <c r="Z302" s="98"/>
      <c r="AA302" s="98"/>
      <c r="AB302" s="98"/>
      <c r="AC302" s="98"/>
      <c r="AD302" s="98"/>
      <c r="AE302" s="98" t="s">
        <v>232</v>
      </c>
      <c r="AF302" s="98"/>
      <c r="AG302" s="98"/>
      <c r="AH302" s="98"/>
      <c r="AI302" s="98"/>
      <c r="AJ302" s="98"/>
      <c r="AK302" s="98"/>
      <c r="AL302" s="98"/>
      <c r="AM302" s="156"/>
      <c r="BH302" s="1" t="s">
        <v>28</v>
      </c>
    </row>
    <row r="303" spans="1:61" ht="9.75" hidden="1" customHeight="1">
      <c r="A303" s="120" t="s">
        <v>263</v>
      </c>
      <c r="B303" s="121"/>
      <c r="C303" s="121"/>
      <c r="D303" s="121"/>
      <c r="E303" s="121"/>
      <c r="F303" s="121"/>
      <c r="G303" s="121"/>
      <c r="H303" s="121"/>
      <c r="I303" s="121"/>
      <c r="J303" s="216" t="s">
        <v>37</v>
      </c>
      <c r="K303" s="217"/>
      <c r="L303" s="154" t="s">
        <v>216</v>
      </c>
      <c r="M303" s="154"/>
      <c r="N303" s="154"/>
      <c r="O303" s="154"/>
      <c r="P303" s="154"/>
      <c r="Q303" s="221" t="s">
        <v>37</v>
      </c>
      <c r="R303" s="217"/>
      <c r="S303" s="154" t="s">
        <v>215</v>
      </c>
      <c r="T303" s="154"/>
      <c r="U303" s="154"/>
      <c r="V303" s="154"/>
      <c r="W303" s="221" t="s">
        <v>37</v>
      </c>
      <c r="X303" s="217"/>
      <c r="Y303" s="83" t="s">
        <v>264</v>
      </c>
      <c r="Z303" s="83"/>
      <c r="AA303" s="83"/>
      <c r="AB303" s="83"/>
      <c r="AC303" s="83"/>
      <c r="AD303" s="83"/>
      <c r="AE303" s="83"/>
      <c r="AF303" s="83"/>
      <c r="AG303" s="83"/>
      <c r="AH303" s="83"/>
      <c r="AI303" s="83"/>
      <c r="AJ303" s="83"/>
      <c r="AK303" s="83"/>
      <c r="AL303" s="83"/>
      <c r="AM303" s="251"/>
      <c r="BF303" s="1" t="b">
        <f>IF($K303="○",TRUE,IF($K303="",FALSE,"INPUT_ERROR"))</f>
        <v>0</v>
      </c>
      <c r="BG303" s="1" t="s">
        <v>279</v>
      </c>
      <c r="BH303" s="1">
        <v>71</v>
      </c>
      <c r="BI303" s="1" t="str">
        <f t="shared" ref="BI303:BI308" si="5">"ITEM"&amp; BH303&amp; BG303 &amp;"="&amp; $BF303</f>
        <v>ITEM71#KBN2_4=FALSE</v>
      </c>
    </row>
    <row r="304" spans="1:61" ht="9.75" hidden="1" customHeight="1">
      <c r="A304" s="141"/>
      <c r="B304" s="142"/>
      <c r="C304" s="142"/>
      <c r="D304" s="142"/>
      <c r="E304" s="142"/>
      <c r="F304" s="142"/>
      <c r="G304" s="142"/>
      <c r="H304" s="142"/>
      <c r="I304" s="142"/>
      <c r="J304" s="144"/>
      <c r="K304" s="159"/>
      <c r="L304" s="82"/>
      <c r="M304" s="82"/>
      <c r="N304" s="82"/>
      <c r="O304" s="82"/>
      <c r="P304" s="82"/>
      <c r="Q304" s="160"/>
      <c r="R304" s="159"/>
      <c r="S304" s="82"/>
      <c r="T304" s="82"/>
      <c r="U304" s="82"/>
      <c r="V304" s="82"/>
      <c r="W304" s="160"/>
      <c r="X304" s="159"/>
      <c r="Y304" s="109"/>
      <c r="Z304" s="109"/>
      <c r="AA304" s="109"/>
      <c r="AB304" s="109"/>
      <c r="AC304" s="109"/>
      <c r="AD304" s="109"/>
      <c r="AE304" s="109"/>
      <c r="AF304" s="109"/>
      <c r="AG304" s="109"/>
      <c r="AH304" s="109"/>
      <c r="AI304" s="109"/>
      <c r="AJ304" s="109"/>
      <c r="AK304" s="109"/>
      <c r="AL304" s="109"/>
      <c r="AM304" s="214"/>
      <c r="BF304" s="1" t="b">
        <f>IF($R303="○",TRUE,IF($R303="",FALSE,"INPUT_ERROR"))</f>
        <v>0</v>
      </c>
      <c r="BG304" s="1" t="s">
        <v>279</v>
      </c>
      <c r="BH304" s="1">
        <v>72</v>
      </c>
      <c r="BI304" s="1" t="str">
        <f t="shared" si="5"/>
        <v>ITEM72#KBN2_4=FALSE</v>
      </c>
    </row>
    <row r="305" spans="1:61" ht="9.75" hidden="1" customHeight="1">
      <c r="A305" s="141"/>
      <c r="B305" s="142"/>
      <c r="C305" s="142"/>
      <c r="D305" s="142"/>
      <c r="E305" s="142"/>
      <c r="F305" s="142"/>
      <c r="G305" s="142"/>
      <c r="H305" s="142"/>
      <c r="I305" s="142"/>
      <c r="J305" s="252" t="s">
        <v>37</v>
      </c>
      <c r="K305" s="159"/>
      <c r="L305" s="253" t="s">
        <v>214</v>
      </c>
      <c r="M305" s="253"/>
      <c r="N305" s="253"/>
      <c r="O305" s="253"/>
      <c r="P305" s="253"/>
      <c r="Q305" s="160" t="s">
        <v>37</v>
      </c>
      <c r="R305" s="159"/>
      <c r="S305" s="109" t="s">
        <v>212</v>
      </c>
      <c r="T305" s="109"/>
      <c r="U305" s="109"/>
      <c r="V305" s="109"/>
      <c r="W305" s="109"/>
      <c r="X305" s="109"/>
      <c r="Y305" s="109"/>
      <c r="Z305" s="109"/>
      <c r="AA305" s="109"/>
      <c r="AB305" s="109"/>
      <c r="AC305" s="109"/>
      <c r="AD305" s="109"/>
      <c r="AE305" s="109"/>
      <c r="AF305" s="109"/>
      <c r="AG305" s="109"/>
      <c r="AH305" s="109"/>
      <c r="AI305" s="109"/>
      <c r="AJ305" s="109"/>
      <c r="AK305" s="109"/>
      <c r="AL305" s="109"/>
      <c r="AM305" s="214"/>
      <c r="BF305" s="1" t="b">
        <f>IF($X303="○",TRUE,IF($X303="",FALSE,"INPUT_ERROR"))</f>
        <v>0</v>
      </c>
      <c r="BG305" s="1" t="s">
        <v>279</v>
      </c>
      <c r="BH305" s="1">
        <v>73</v>
      </c>
      <c r="BI305" s="1" t="str">
        <f t="shared" si="5"/>
        <v>ITEM73#KBN2_4=FALSE</v>
      </c>
    </row>
    <row r="306" spans="1:61" ht="9.75" hidden="1" customHeight="1">
      <c r="A306" s="141"/>
      <c r="B306" s="142"/>
      <c r="C306" s="142"/>
      <c r="D306" s="142"/>
      <c r="E306" s="142"/>
      <c r="F306" s="142"/>
      <c r="G306" s="142"/>
      <c r="H306" s="142"/>
      <c r="I306" s="142"/>
      <c r="J306" s="252"/>
      <c r="K306" s="159"/>
      <c r="L306" s="253"/>
      <c r="M306" s="253"/>
      <c r="N306" s="253"/>
      <c r="O306" s="253"/>
      <c r="P306" s="253"/>
      <c r="Q306" s="160"/>
      <c r="R306" s="159"/>
      <c r="S306" s="109"/>
      <c r="T306" s="109"/>
      <c r="U306" s="109"/>
      <c r="V306" s="109"/>
      <c r="W306" s="109"/>
      <c r="X306" s="109"/>
      <c r="Y306" s="109"/>
      <c r="Z306" s="109"/>
      <c r="AA306" s="109"/>
      <c r="AB306" s="109"/>
      <c r="AC306" s="109"/>
      <c r="AD306" s="109"/>
      <c r="AE306" s="109"/>
      <c r="AF306" s="109"/>
      <c r="AG306" s="109"/>
      <c r="AH306" s="109"/>
      <c r="AI306" s="109"/>
      <c r="AJ306" s="109"/>
      <c r="AK306" s="109"/>
      <c r="AL306" s="109"/>
      <c r="AM306" s="214"/>
      <c r="BF306" s="1" t="b">
        <f>IF($K305="○",TRUE,IF($K305="",FALSE,"INPUT_ERROR"))</f>
        <v>0</v>
      </c>
      <c r="BG306" s="1" t="s">
        <v>279</v>
      </c>
      <c r="BH306" s="1">
        <v>74</v>
      </c>
      <c r="BI306" s="1" t="str">
        <f t="shared" si="5"/>
        <v>ITEM74#KBN2_4=FALSE</v>
      </c>
    </row>
    <row r="307" spans="1:61" ht="9.75" hidden="1" customHeight="1">
      <c r="A307" s="141"/>
      <c r="B307" s="142"/>
      <c r="C307" s="142"/>
      <c r="D307" s="142"/>
      <c r="E307" s="142"/>
      <c r="F307" s="142"/>
      <c r="G307" s="142"/>
      <c r="H307" s="142"/>
      <c r="I307" s="142"/>
      <c r="J307" s="144" t="s">
        <v>37</v>
      </c>
      <c r="K307" s="159"/>
      <c r="L307" s="82" t="s">
        <v>196</v>
      </c>
      <c r="M307" s="82"/>
      <c r="N307" s="82"/>
      <c r="O307" s="160" t="s">
        <v>197</v>
      </c>
      <c r="P307" s="151"/>
      <c r="Q307" s="151"/>
      <c r="R307" s="151"/>
      <c r="S307" s="151"/>
      <c r="T307" s="151"/>
      <c r="U307" s="151"/>
      <c r="V307" s="151"/>
      <c r="W307" s="151"/>
      <c r="X307" s="151"/>
      <c r="Y307" s="151"/>
      <c r="Z307" s="151"/>
      <c r="AA307" s="151"/>
      <c r="AB307" s="151"/>
      <c r="AC307" s="151"/>
      <c r="AD307" s="151"/>
      <c r="AE307" s="151"/>
      <c r="AF307" s="151"/>
      <c r="AG307" s="151"/>
      <c r="AH307" s="151"/>
      <c r="AI307" s="151"/>
      <c r="AJ307" s="151"/>
      <c r="AK307" s="151"/>
      <c r="AL307" s="82" t="s">
        <v>198</v>
      </c>
      <c r="AM307" s="138"/>
      <c r="BF307" s="1" t="b">
        <f>IF($R305="○",TRUE,IF($R305="",FALSE,"INPUT_ERROR"))</f>
        <v>0</v>
      </c>
      <c r="BG307" s="1" t="s">
        <v>279</v>
      </c>
      <c r="BH307" s="1">
        <v>75</v>
      </c>
      <c r="BI307" s="1" t="str">
        <f t="shared" si="5"/>
        <v>ITEM75#KBN2_4=FALSE</v>
      </c>
    </row>
    <row r="308" spans="1:61" ht="9.75" hidden="1" customHeight="1">
      <c r="A308" s="123"/>
      <c r="B308" s="124"/>
      <c r="C308" s="124"/>
      <c r="D308" s="124"/>
      <c r="E308" s="124"/>
      <c r="F308" s="124"/>
      <c r="G308" s="124"/>
      <c r="H308" s="124"/>
      <c r="I308" s="124"/>
      <c r="J308" s="161"/>
      <c r="K308" s="162"/>
      <c r="L308" s="98"/>
      <c r="M308" s="98"/>
      <c r="N308" s="98"/>
      <c r="O308" s="163"/>
      <c r="P308" s="128"/>
      <c r="Q308" s="128"/>
      <c r="R308" s="128"/>
      <c r="S308" s="128"/>
      <c r="T308" s="128"/>
      <c r="U308" s="128"/>
      <c r="V308" s="128"/>
      <c r="W308" s="128"/>
      <c r="X308" s="128"/>
      <c r="Y308" s="128"/>
      <c r="Z308" s="128"/>
      <c r="AA308" s="128"/>
      <c r="AB308" s="128"/>
      <c r="AC308" s="128"/>
      <c r="AD308" s="128"/>
      <c r="AE308" s="128"/>
      <c r="AF308" s="128"/>
      <c r="AG308" s="128"/>
      <c r="AH308" s="128"/>
      <c r="AI308" s="128"/>
      <c r="AJ308" s="128"/>
      <c r="AK308" s="128"/>
      <c r="AL308" s="98"/>
      <c r="AM308" s="156"/>
      <c r="BF308" s="1" t="b">
        <f>IF($K307="○",TRUE,IF($K307="",FALSE,"INPUT_ERROR"))</f>
        <v>0</v>
      </c>
      <c r="BG308" s="1" t="s">
        <v>279</v>
      </c>
      <c r="BH308" s="1">
        <v>76</v>
      </c>
      <c r="BI308" s="1" t="str">
        <f t="shared" si="5"/>
        <v>ITEM76#KBN2_4=FALSE</v>
      </c>
    </row>
    <row r="309" spans="1:61" ht="9.75" hidden="1" customHeight="1">
      <c r="A309" s="120" t="s">
        <v>265</v>
      </c>
      <c r="B309" s="121"/>
      <c r="C309" s="121"/>
      <c r="D309" s="121"/>
      <c r="E309" s="121"/>
      <c r="F309" s="121"/>
      <c r="G309" s="121"/>
      <c r="H309" s="121"/>
      <c r="I309" s="122"/>
      <c r="J309" s="150"/>
      <c r="K309" s="151"/>
      <c r="L309" s="151"/>
      <c r="M309" s="151"/>
      <c r="N309" s="151"/>
      <c r="O309" s="151"/>
      <c r="P309" s="151"/>
      <c r="Q309" s="151"/>
      <c r="R309" s="151"/>
      <c r="S309" s="151"/>
      <c r="T309" s="151"/>
      <c r="U309" s="151"/>
      <c r="V309" s="151"/>
      <c r="W309" s="151"/>
      <c r="X309" s="151"/>
      <c r="Y309" s="151"/>
      <c r="Z309" s="151"/>
      <c r="AA309" s="151"/>
      <c r="AB309" s="151"/>
      <c r="AC309" s="151"/>
      <c r="AD309" s="151"/>
      <c r="AE309" s="151"/>
      <c r="AF309" s="151"/>
      <c r="AG309" s="151"/>
      <c r="AH309" s="151"/>
      <c r="AI309" s="151"/>
      <c r="AJ309" s="151"/>
      <c r="AK309" s="151"/>
      <c r="AL309" s="151"/>
      <c r="AM309" s="152"/>
      <c r="BG309" s="1" t="s">
        <v>279</v>
      </c>
      <c r="BH309" s="1">
        <v>77</v>
      </c>
      <c r="BI309" s="1" t="str">
        <f>"ITEM"&amp;BH309&amp; BG309 &amp;"="&amp;  IF(TRIM($P307)="","",$P307)</f>
        <v>ITEM77#KBN2_4=</v>
      </c>
    </row>
    <row r="310" spans="1:61" ht="9.75" hidden="1" customHeight="1">
      <c r="A310" s="141"/>
      <c r="B310" s="142"/>
      <c r="C310" s="142"/>
      <c r="D310" s="142"/>
      <c r="E310" s="142"/>
      <c r="F310" s="142"/>
      <c r="G310" s="142"/>
      <c r="H310" s="142"/>
      <c r="I310" s="143"/>
      <c r="J310" s="150"/>
      <c r="K310" s="151"/>
      <c r="L310" s="151"/>
      <c r="M310" s="151"/>
      <c r="N310" s="151"/>
      <c r="O310" s="151"/>
      <c r="P310" s="151"/>
      <c r="Q310" s="151"/>
      <c r="R310" s="151"/>
      <c r="S310" s="151"/>
      <c r="T310" s="151"/>
      <c r="U310" s="151"/>
      <c r="V310" s="151"/>
      <c r="W310" s="151"/>
      <c r="X310" s="151"/>
      <c r="Y310" s="151"/>
      <c r="Z310" s="151"/>
      <c r="AA310" s="151"/>
      <c r="AB310" s="151"/>
      <c r="AC310" s="151"/>
      <c r="AD310" s="151"/>
      <c r="AE310" s="151"/>
      <c r="AF310" s="151"/>
      <c r="AG310" s="151"/>
      <c r="AH310" s="151"/>
      <c r="AI310" s="151"/>
      <c r="AJ310" s="151"/>
      <c r="AK310" s="151"/>
      <c r="AL310" s="151"/>
      <c r="AM310" s="152"/>
      <c r="BG310" s="1" t="s">
        <v>279</v>
      </c>
      <c r="BH310" s="1">
        <v>78</v>
      </c>
      <c r="BI310" s="1" t="str">
        <f>"ITEM"&amp;BH310&amp; BG310 &amp;"="&amp; IF(TRIM($J309)="","",$J309)</f>
        <v>ITEM78#KBN2_4=</v>
      </c>
    </row>
    <row r="311" spans="1:61" ht="9.75" hidden="1" customHeight="1">
      <c r="A311" s="123"/>
      <c r="B311" s="124"/>
      <c r="C311" s="124"/>
      <c r="D311" s="124"/>
      <c r="E311" s="124"/>
      <c r="F311" s="124"/>
      <c r="G311" s="124"/>
      <c r="H311" s="124"/>
      <c r="I311" s="125"/>
      <c r="J311" s="150"/>
      <c r="K311" s="151"/>
      <c r="L311" s="151"/>
      <c r="M311" s="151"/>
      <c r="N311" s="151"/>
      <c r="O311" s="151"/>
      <c r="P311" s="151"/>
      <c r="Q311" s="151"/>
      <c r="R311" s="151"/>
      <c r="S311" s="151"/>
      <c r="T311" s="151"/>
      <c r="U311" s="151"/>
      <c r="V311" s="151"/>
      <c r="W311" s="151"/>
      <c r="X311" s="151"/>
      <c r="Y311" s="151"/>
      <c r="Z311" s="151"/>
      <c r="AA311" s="151"/>
      <c r="AB311" s="151"/>
      <c r="AC311" s="151"/>
      <c r="AD311" s="151"/>
      <c r="AE311" s="151"/>
      <c r="AF311" s="151"/>
      <c r="AG311" s="151"/>
      <c r="AH311" s="151"/>
      <c r="AI311" s="151"/>
      <c r="AJ311" s="151"/>
      <c r="AK311" s="151"/>
      <c r="AL311" s="151"/>
      <c r="AM311" s="152"/>
      <c r="BH311" s="1" t="s">
        <v>28</v>
      </c>
    </row>
    <row r="312" spans="1:61" ht="9.75" hidden="1" customHeight="1">
      <c r="A312" s="153" t="s">
        <v>266</v>
      </c>
      <c r="B312" s="153"/>
      <c r="C312" s="153"/>
      <c r="D312" s="153"/>
      <c r="E312" s="153"/>
      <c r="F312" s="153"/>
      <c r="G312" s="153"/>
      <c r="H312" s="153"/>
      <c r="I312" s="153"/>
      <c r="J312" s="136"/>
      <c r="K312" s="126"/>
      <c r="L312" s="126"/>
      <c r="M312" s="126"/>
      <c r="N312" s="126"/>
      <c r="O312" s="126"/>
      <c r="P312" s="126"/>
      <c r="Q312" s="126"/>
      <c r="R312" s="126"/>
      <c r="S312" s="126"/>
      <c r="T312" s="126"/>
      <c r="U312" s="126"/>
      <c r="V312" s="126"/>
      <c r="W312" s="126"/>
      <c r="X312" s="126"/>
      <c r="Y312" s="126"/>
      <c r="Z312" s="126"/>
      <c r="AA312" s="126"/>
      <c r="AB312" s="126"/>
      <c r="AC312" s="126"/>
      <c r="AD312" s="126"/>
      <c r="AE312" s="126"/>
      <c r="AF312" s="126"/>
      <c r="AG312" s="126"/>
      <c r="AH312" s="126"/>
      <c r="AI312" s="126"/>
      <c r="AJ312" s="126"/>
      <c r="AK312" s="126"/>
      <c r="AL312" s="126"/>
      <c r="AM312" s="127"/>
      <c r="BG312" s="1" t="s">
        <v>279</v>
      </c>
      <c r="BH312" s="1">
        <v>79</v>
      </c>
      <c r="BI312" s="1" t="str">
        <f>"ITEM"&amp;BH312&amp; BG312 &amp;"="&amp; IF(TRIM($J312)="","",$J312)</f>
        <v>ITEM79#KBN2_4=</v>
      </c>
    </row>
    <row r="313" spans="1:61" ht="9.75" hidden="1" customHeight="1">
      <c r="A313" s="153"/>
      <c r="B313" s="153"/>
      <c r="C313" s="153"/>
      <c r="D313" s="153"/>
      <c r="E313" s="153"/>
      <c r="F313" s="153"/>
      <c r="G313" s="153"/>
      <c r="H313" s="153"/>
      <c r="I313" s="153"/>
      <c r="J313" s="150"/>
      <c r="K313" s="151"/>
      <c r="L313" s="151"/>
      <c r="M313" s="151"/>
      <c r="N313" s="151"/>
      <c r="O313" s="151"/>
      <c r="P313" s="151"/>
      <c r="Q313" s="151"/>
      <c r="R313" s="151"/>
      <c r="S313" s="151"/>
      <c r="T313" s="151"/>
      <c r="U313" s="151"/>
      <c r="V313" s="151"/>
      <c r="W313" s="151"/>
      <c r="X313" s="151"/>
      <c r="Y313" s="151"/>
      <c r="Z313" s="151"/>
      <c r="AA313" s="151"/>
      <c r="AB313" s="151"/>
      <c r="AC313" s="151"/>
      <c r="AD313" s="151"/>
      <c r="AE313" s="151"/>
      <c r="AF313" s="151"/>
      <c r="AG313" s="151"/>
      <c r="AH313" s="151"/>
      <c r="AI313" s="151"/>
      <c r="AJ313" s="151"/>
      <c r="AK313" s="151"/>
      <c r="AL313" s="151"/>
      <c r="AM313" s="152"/>
      <c r="BH313" s="1" t="s">
        <v>28</v>
      </c>
    </row>
    <row r="314" spans="1:61" ht="9.75" hidden="1" customHeight="1">
      <c r="A314" s="153"/>
      <c r="B314" s="153"/>
      <c r="C314" s="153"/>
      <c r="D314" s="153"/>
      <c r="E314" s="153"/>
      <c r="F314" s="153"/>
      <c r="G314" s="153"/>
      <c r="H314" s="153"/>
      <c r="I314" s="153"/>
      <c r="J314" s="150"/>
      <c r="K314" s="151"/>
      <c r="L314" s="151"/>
      <c r="M314" s="151"/>
      <c r="N314" s="151"/>
      <c r="O314" s="151"/>
      <c r="P314" s="151"/>
      <c r="Q314" s="151"/>
      <c r="R314" s="151"/>
      <c r="S314" s="151"/>
      <c r="T314" s="151"/>
      <c r="U314" s="151"/>
      <c r="V314" s="151"/>
      <c r="W314" s="151"/>
      <c r="X314" s="151"/>
      <c r="Y314" s="151"/>
      <c r="Z314" s="151"/>
      <c r="AA314" s="151"/>
      <c r="AB314" s="151"/>
      <c r="AC314" s="151"/>
      <c r="AD314" s="151"/>
      <c r="AE314" s="151"/>
      <c r="AF314" s="151"/>
      <c r="AG314" s="151"/>
      <c r="AH314" s="151"/>
      <c r="AI314" s="151"/>
      <c r="AJ314" s="151"/>
      <c r="AK314" s="151"/>
      <c r="AL314" s="151"/>
      <c r="AM314" s="152"/>
      <c r="BH314" s="1" t="s">
        <v>28</v>
      </c>
    </row>
    <row r="315" spans="1:61" ht="9.75" hidden="1" customHeight="1">
      <c r="A315" s="250" t="s">
        <v>267</v>
      </c>
      <c r="B315" s="250"/>
      <c r="C315" s="141" t="s">
        <v>268</v>
      </c>
      <c r="D315" s="142"/>
      <c r="E315" s="142"/>
      <c r="F315" s="142"/>
      <c r="G315" s="142"/>
      <c r="H315" s="142"/>
      <c r="I315" s="143"/>
      <c r="J315" s="158"/>
      <c r="K315" s="154"/>
      <c r="L315" s="154"/>
      <c r="M315" s="154"/>
      <c r="N315" s="154"/>
      <c r="O315" s="154"/>
      <c r="P315" s="154"/>
      <c r="Q315" s="154"/>
      <c r="R315" s="154"/>
      <c r="S315" s="154"/>
      <c r="T315" s="154"/>
      <c r="U315" s="154"/>
      <c r="V315" s="154" t="s">
        <v>36</v>
      </c>
      <c r="W315" s="154"/>
      <c r="X315" s="154"/>
      <c r="Y315" s="154"/>
      <c r="Z315" s="154"/>
      <c r="AA315" s="154"/>
      <c r="AB315" s="154"/>
      <c r="AC315" s="154"/>
      <c r="AD315" s="154"/>
      <c r="AE315" s="154"/>
      <c r="AF315" s="154"/>
      <c r="AG315" s="154"/>
      <c r="AH315" s="154"/>
      <c r="AI315" s="154"/>
      <c r="AJ315" s="154"/>
      <c r="AK315" s="154"/>
      <c r="AL315" s="154"/>
      <c r="AM315" s="155"/>
      <c r="BE315" s="1" t="str">
        <f ca="1">MID(CELL("address",$CI$2),2,2)</f>
        <v>CI</v>
      </c>
      <c r="BF315" s="1" t="str">
        <f>IF(TRIM($K316)="","",IF(ISERROR(MATCH($K316,$CI$3:$CI$4,0)),"INPUT_ERROR",MATCH($K316,$CI$3:$CI$4,0)))</f>
        <v/>
      </c>
      <c r="BG315" s="1" t="s">
        <v>279</v>
      </c>
      <c r="BH315" s="1">
        <v>80</v>
      </c>
      <c r="BI315" s="1" t="str">
        <f>"ITEM"&amp; BH315&amp; BG315 &amp;"="&amp; $BF315</f>
        <v>ITEM80#KBN2_4=</v>
      </c>
    </row>
    <row r="316" spans="1:61" ht="9.75" hidden="1" customHeight="1">
      <c r="A316" s="250"/>
      <c r="B316" s="250"/>
      <c r="C316" s="141"/>
      <c r="D316" s="142"/>
      <c r="E316" s="142"/>
      <c r="F316" s="142"/>
      <c r="G316" s="142"/>
      <c r="H316" s="142"/>
      <c r="I316" s="143"/>
      <c r="J316" s="144" t="s">
        <v>37</v>
      </c>
      <c r="K316" s="145"/>
      <c r="L316" s="145"/>
      <c r="M316" s="145"/>
      <c r="N316" s="145"/>
      <c r="O316" s="145"/>
      <c r="P316" s="145"/>
      <c r="Q316" s="145"/>
      <c r="R316" s="82" t="s">
        <v>38</v>
      </c>
      <c r="S316" s="82"/>
      <c r="T316" s="82"/>
      <c r="U316" s="82"/>
      <c r="V316" s="82" t="s">
        <v>269</v>
      </c>
      <c r="W316" s="82"/>
      <c r="X316" s="82"/>
      <c r="Y316" s="82"/>
      <c r="Z316" s="82"/>
      <c r="AA316" s="82" t="s">
        <v>270</v>
      </c>
      <c r="AB316" s="82"/>
      <c r="AC316" s="82"/>
      <c r="AD316" s="82"/>
      <c r="AE316" s="82"/>
      <c r="AF316" s="82"/>
      <c r="AG316" s="82"/>
      <c r="AH316" s="82"/>
      <c r="AI316" s="82"/>
      <c r="AJ316" s="82"/>
      <c r="AK316" s="82"/>
      <c r="AL316" s="82"/>
      <c r="AM316" s="138"/>
      <c r="BH316" s="1" t="s">
        <v>28</v>
      </c>
    </row>
    <row r="317" spans="1:61" ht="9.75" hidden="1" customHeight="1">
      <c r="A317" s="250"/>
      <c r="B317" s="250"/>
      <c r="C317" s="141"/>
      <c r="D317" s="142"/>
      <c r="E317" s="142"/>
      <c r="F317" s="142"/>
      <c r="G317" s="142"/>
      <c r="H317" s="142"/>
      <c r="I317" s="143"/>
      <c r="J317" s="144"/>
      <c r="K317" s="145"/>
      <c r="L317" s="145"/>
      <c r="M317" s="145"/>
      <c r="N317" s="145"/>
      <c r="O317" s="145"/>
      <c r="P317" s="145"/>
      <c r="Q317" s="145"/>
      <c r="R317" s="82"/>
      <c r="S317" s="82"/>
      <c r="T317" s="82"/>
      <c r="U317" s="82"/>
      <c r="V317" s="82"/>
      <c r="W317" s="82"/>
      <c r="X317" s="82"/>
      <c r="Y317" s="82"/>
      <c r="Z317" s="82"/>
      <c r="AA317" s="82"/>
      <c r="AB317" s="82"/>
      <c r="AC317" s="82"/>
      <c r="AD317" s="82"/>
      <c r="AE317" s="82"/>
      <c r="AF317" s="82"/>
      <c r="AG317" s="82"/>
      <c r="AH317" s="82"/>
      <c r="AI317" s="82"/>
      <c r="AJ317" s="82"/>
      <c r="AK317" s="82"/>
      <c r="AL317" s="82"/>
      <c r="AM317" s="138"/>
      <c r="BH317" s="1" t="s">
        <v>28</v>
      </c>
    </row>
    <row r="318" spans="1:61" ht="9.75" hidden="1" customHeight="1">
      <c r="A318" s="250"/>
      <c r="B318" s="250"/>
      <c r="C318" s="123"/>
      <c r="D318" s="124"/>
      <c r="E318" s="124"/>
      <c r="F318" s="124"/>
      <c r="G318" s="124"/>
      <c r="H318" s="124"/>
      <c r="I318" s="125"/>
      <c r="J318" s="157"/>
      <c r="K318" s="98"/>
      <c r="L318" s="98"/>
      <c r="M318" s="98"/>
      <c r="N318" s="98"/>
      <c r="O318" s="98"/>
      <c r="P318" s="98"/>
      <c r="Q318" s="98"/>
      <c r="R318" s="98"/>
      <c r="S318" s="98"/>
      <c r="T318" s="98"/>
      <c r="U318" s="98"/>
      <c r="V318" s="98"/>
      <c r="W318" s="98"/>
      <c r="X318" s="98"/>
      <c r="Y318" s="98"/>
      <c r="Z318" s="98"/>
      <c r="AA318" s="98"/>
      <c r="AB318" s="98"/>
      <c r="AC318" s="98"/>
      <c r="AD318" s="98"/>
      <c r="AE318" s="98"/>
      <c r="AF318" s="98"/>
      <c r="AG318" s="98"/>
      <c r="AH318" s="98"/>
      <c r="AI318" s="98"/>
      <c r="AJ318" s="98"/>
      <c r="AK318" s="98"/>
      <c r="AL318" s="98"/>
      <c r="AM318" s="156"/>
      <c r="BH318" s="1" t="s">
        <v>28</v>
      </c>
    </row>
    <row r="319" spans="1:61" ht="9.75" hidden="1" customHeight="1">
      <c r="A319" s="250"/>
      <c r="B319" s="250"/>
      <c r="C319" s="120" t="s">
        <v>271</v>
      </c>
      <c r="D319" s="121"/>
      <c r="E319" s="121"/>
      <c r="F319" s="121"/>
      <c r="G319" s="121"/>
      <c r="H319" s="121"/>
      <c r="I319" s="122"/>
      <c r="J319" s="260"/>
      <c r="K319" s="260"/>
      <c r="L319" s="260"/>
      <c r="M319" s="260"/>
      <c r="N319" s="260"/>
      <c r="O319" s="260"/>
      <c r="P319" s="260"/>
      <c r="Q319" s="260"/>
      <c r="R319" s="260"/>
      <c r="S319" s="260"/>
      <c r="T319" s="260"/>
      <c r="U319" s="260"/>
      <c r="V319" s="260"/>
      <c r="W319" s="260"/>
      <c r="X319" s="260"/>
      <c r="Y319" s="260"/>
      <c r="Z319" s="260"/>
      <c r="AA319" s="260"/>
      <c r="AB319" s="260"/>
      <c r="AC319" s="260"/>
      <c r="AD319" s="260"/>
      <c r="AE319" s="260"/>
      <c r="AF319" s="260"/>
      <c r="AG319" s="260"/>
      <c r="AH319" s="260"/>
      <c r="AI319" s="260"/>
      <c r="AJ319" s="260"/>
      <c r="AK319" s="260"/>
      <c r="AL319" s="260"/>
      <c r="AM319" s="260"/>
      <c r="BG319" s="1" t="s">
        <v>279</v>
      </c>
      <c r="BH319" s="1">
        <v>81</v>
      </c>
      <c r="BI319" s="1" t="str">
        <f>"ITEM"&amp;BH319&amp; BG319 &amp;"="&amp; IF(TRIM($J319)="","",$J319)</f>
        <v>ITEM81#KBN2_4=</v>
      </c>
    </row>
    <row r="320" spans="1:61" ht="9.75" hidden="1" customHeight="1">
      <c r="A320" s="250"/>
      <c r="B320" s="250"/>
      <c r="C320" s="141"/>
      <c r="D320" s="142"/>
      <c r="E320" s="142"/>
      <c r="F320" s="142"/>
      <c r="G320" s="142"/>
      <c r="H320" s="142"/>
      <c r="I320" s="143"/>
      <c r="J320" s="27"/>
      <c r="K320" s="27"/>
      <c r="L320" s="27"/>
      <c r="M320" s="27"/>
      <c r="N320" s="27"/>
      <c r="O320" s="27"/>
      <c r="P320" s="27"/>
      <c r="Q320" s="27"/>
      <c r="R320" s="27"/>
      <c r="S320" s="27"/>
      <c r="T320" s="27"/>
      <c r="U320" s="27"/>
      <c r="V320" s="27"/>
      <c r="W320" s="27"/>
      <c r="X320" s="27"/>
      <c r="Y320" s="27"/>
      <c r="Z320" s="27"/>
      <c r="AA320" s="27"/>
      <c r="AB320" s="27"/>
      <c r="AC320" s="27"/>
      <c r="AD320" s="27"/>
      <c r="AE320" s="27"/>
      <c r="AF320" s="27"/>
      <c r="AG320" s="27"/>
      <c r="AH320" s="27"/>
      <c r="AI320" s="27"/>
      <c r="AJ320" s="27"/>
      <c r="AK320" s="27"/>
      <c r="AL320" s="27"/>
      <c r="AM320" s="27"/>
      <c r="BH320" s="1" t="s">
        <v>28</v>
      </c>
    </row>
    <row r="321" spans="1:61" ht="9.75" hidden="1" customHeight="1">
      <c r="A321" s="250"/>
      <c r="B321" s="250"/>
      <c r="C321" s="123"/>
      <c r="D321" s="124"/>
      <c r="E321" s="124"/>
      <c r="F321" s="124"/>
      <c r="G321" s="124"/>
      <c r="H321" s="124"/>
      <c r="I321" s="125"/>
      <c r="J321" s="27"/>
      <c r="K321" s="27"/>
      <c r="L321" s="27"/>
      <c r="M321" s="27"/>
      <c r="N321" s="27"/>
      <c r="O321" s="27"/>
      <c r="P321" s="27"/>
      <c r="Q321" s="27"/>
      <c r="R321" s="27"/>
      <c r="S321" s="27"/>
      <c r="T321" s="27"/>
      <c r="U321" s="27"/>
      <c r="V321" s="27"/>
      <c r="W321" s="27"/>
      <c r="X321" s="27"/>
      <c r="Y321" s="27"/>
      <c r="Z321" s="27"/>
      <c r="AA321" s="27"/>
      <c r="AB321" s="27"/>
      <c r="AC321" s="27"/>
      <c r="AD321" s="27"/>
      <c r="AE321" s="27"/>
      <c r="AF321" s="27"/>
      <c r="AG321" s="27"/>
      <c r="AH321" s="27"/>
      <c r="AI321" s="27"/>
      <c r="AJ321" s="27"/>
      <c r="AK321" s="27"/>
      <c r="AL321" s="27"/>
      <c r="AM321" s="27"/>
      <c r="BH321" s="1" t="s">
        <v>28</v>
      </c>
    </row>
    <row r="322" spans="1:61" ht="9.75" hidden="1" customHeight="1">
      <c r="A322" s="250"/>
      <c r="B322" s="250"/>
      <c r="C322" s="120" t="s">
        <v>272</v>
      </c>
      <c r="D322" s="121"/>
      <c r="E322" s="121"/>
      <c r="F322" s="121"/>
      <c r="G322" s="121"/>
      <c r="H322" s="121"/>
      <c r="I322" s="122"/>
      <c r="J322" s="136"/>
      <c r="K322" s="126"/>
      <c r="L322" s="126"/>
      <c r="M322" s="126"/>
      <c r="N322" s="126"/>
      <c r="O322" s="126"/>
      <c r="P322" s="126"/>
      <c r="Q322" s="126"/>
      <c r="R322" s="126"/>
      <c r="S322" s="126"/>
      <c r="T322" s="126"/>
      <c r="U322" s="126"/>
      <c r="V322" s="126"/>
      <c r="W322" s="126"/>
      <c r="X322" s="126"/>
      <c r="Y322" s="126"/>
      <c r="Z322" s="126"/>
      <c r="AA322" s="126"/>
      <c r="AB322" s="126"/>
      <c r="AC322" s="126"/>
      <c r="AD322" s="126"/>
      <c r="AE322" s="126"/>
      <c r="AF322" s="126"/>
      <c r="AG322" s="126"/>
      <c r="AH322" s="126"/>
      <c r="AI322" s="126"/>
      <c r="AJ322" s="126"/>
      <c r="AK322" s="126"/>
      <c r="AL322" s="126"/>
      <c r="AM322" s="127"/>
      <c r="BG322" s="1" t="s">
        <v>279</v>
      </c>
      <c r="BH322" s="1">
        <v>82</v>
      </c>
      <c r="BI322" s="1" t="str">
        <f>"ITEM"&amp;BH322&amp; BG322 &amp;"="&amp; IF(TRIM($J322)="","",$J322)</f>
        <v>ITEM82#KBN2_4=</v>
      </c>
    </row>
    <row r="323" spans="1:61" ht="9.75" hidden="1" customHeight="1">
      <c r="A323" s="250"/>
      <c r="B323" s="250"/>
      <c r="C323" s="141"/>
      <c r="D323" s="142"/>
      <c r="E323" s="142"/>
      <c r="F323" s="142"/>
      <c r="G323" s="142"/>
      <c r="H323" s="142"/>
      <c r="I323" s="143"/>
      <c r="J323" s="150"/>
      <c r="K323" s="151"/>
      <c r="L323" s="151"/>
      <c r="M323" s="151"/>
      <c r="N323" s="151"/>
      <c r="O323" s="151"/>
      <c r="P323" s="151"/>
      <c r="Q323" s="151"/>
      <c r="R323" s="151"/>
      <c r="S323" s="151"/>
      <c r="T323" s="151"/>
      <c r="U323" s="151"/>
      <c r="V323" s="151"/>
      <c r="W323" s="151"/>
      <c r="X323" s="151"/>
      <c r="Y323" s="151"/>
      <c r="Z323" s="151"/>
      <c r="AA323" s="151"/>
      <c r="AB323" s="151"/>
      <c r="AC323" s="151"/>
      <c r="AD323" s="151"/>
      <c r="AE323" s="151"/>
      <c r="AF323" s="151"/>
      <c r="AG323" s="151"/>
      <c r="AH323" s="151"/>
      <c r="AI323" s="151"/>
      <c r="AJ323" s="151"/>
      <c r="AK323" s="151"/>
      <c r="AL323" s="151"/>
      <c r="AM323" s="152"/>
      <c r="BH323" s="1" t="s">
        <v>28</v>
      </c>
    </row>
    <row r="324" spans="1:61" ht="9.75" hidden="1" customHeight="1" thickBot="1">
      <c r="A324" s="250"/>
      <c r="B324" s="250"/>
      <c r="C324" s="123"/>
      <c r="D324" s="124"/>
      <c r="E324" s="124"/>
      <c r="F324" s="124"/>
      <c r="G324" s="124"/>
      <c r="H324" s="124"/>
      <c r="I324" s="125"/>
      <c r="J324" s="137"/>
      <c r="K324" s="128"/>
      <c r="L324" s="128"/>
      <c r="M324" s="128"/>
      <c r="N324" s="128"/>
      <c r="O324" s="128"/>
      <c r="P324" s="128"/>
      <c r="Q324" s="128"/>
      <c r="R324" s="128"/>
      <c r="S324" s="128"/>
      <c r="T324" s="128"/>
      <c r="U324" s="128"/>
      <c r="V324" s="128"/>
      <c r="W324" s="128"/>
      <c r="X324" s="128"/>
      <c r="Y324" s="128"/>
      <c r="Z324" s="128"/>
      <c r="AA324" s="128"/>
      <c r="AB324" s="128"/>
      <c r="AC324" s="128"/>
      <c r="AD324" s="128"/>
      <c r="AE324" s="128"/>
      <c r="AF324" s="128"/>
      <c r="AG324" s="128"/>
      <c r="AH324" s="128"/>
      <c r="AI324" s="128"/>
      <c r="AJ324" s="128"/>
      <c r="AK324" s="128"/>
      <c r="AL324" s="128"/>
      <c r="AM324" s="129"/>
      <c r="BH324" s="1" t="s">
        <v>28</v>
      </c>
    </row>
    <row r="325" spans="1:61" ht="9.75" hidden="1" customHeight="1">
      <c r="A325" s="254" t="s">
        <v>280</v>
      </c>
      <c r="B325" s="255"/>
      <c r="C325" s="255"/>
      <c r="D325" s="255"/>
      <c r="E325" s="255"/>
      <c r="F325" s="255"/>
      <c r="G325" s="255"/>
      <c r="H325" s="255"/>
      <c r="I325" s="256"/>
      <c r="J325" s="233"/>
      <c r="K325" s="234"/>
      <c r="L325" s="234"/>
      <c r="M325" s="234"/>
      <c r="N325" s="234"/>
      <c r="O325" s="234"/>
      <c r="P325" s="234"/>
      <c r="Q325" s="234"/>
      <c r="R325" s="234"/>
      <c r="S325" s="234"/>
      <c r="T325" s="234"/>
      <c r="U325" s="234"/>
      <c r="V325" s="234"/>
      <c r="W325" s="234"/>
      <c r="X325" s="234"/>
      <c r="Y325" s="234"/>
      <c r="Z325" s="234"/>
      <c r="AA325" s="234"/>
      <c r="AB325" s="234"/>
      <c r="AC325" s="234"/>
      <c r="AD325" s="234"/>
      <c r="AE325" s="234"/>
      <c r="AF325" s="234"/>
      <c r="AG325" s="234"/>
      <c r="AH325" s="234"/>
      <c r="AI325" s="234"/>
      <c r="AJ325" s="234"/>
      <c r="AK325" s="234"/>
      <c r="AL325" s="234"/>
      <c r="AM325" s="235"/>
      <c r="BG325" s="1" t="s">
        <v>281</v>
      </c>
      <c r="BH325" s="1">
        <v>64</v>
      </c>
      <c r="BI325" s="1" t="str">
        <f>"ITEM"&amp;BH325&amp; BG325 &amp;"="&amp; IF(TRIM($J325)="","",$J325)</f>
        <v>ITEM64#KBN2_5=</v>
      </c>
    </row>
    <row r="326" spans="1:61" ht="9.75" hidden="1" customHeight="1" thickBot="1">
      <c r="A326" s="176"/>
      <c r="B326" s="177"/>
      <c r="C326" s="177"/>
      <c r="D326" s="177"/>
      <c r="E326" s="177"/>
      <c r="F326" s="177"/>
      <c r="G326" s="177"/>
      <c r="H326" s="177"/>
      <c r="I326" s="178"/>
      <c r="J326" s="236"/>
      <c r="K326" s="237"/>
      <c r="L326" s="237"/>
      <c r="M326" s="237"/>
      <c r="N326" s="237"/>
      <c r="O326" s="237"/>
      <c r="P326" s="237"/>
      <c r="Q326" s="237"/>
      <c r="R326" s="237"/>
      <c r="S326" s="237"/>
      <c r="T326" s="237"/>
      <c r="U326" s="237"/>
      <c r="V326" s="237"/>
      <c r="W326" s="237"/>
      <c r="X326" s="237"/>
      <c r="Y326" s="237"/>
      <c r="Z326" s="237"/>
      <c r="AA326" s="237"/>
      <c r="AB326" s="237"/>
      <c r="AC326" s="237"/>
      <c r="AD326" s="237"/>
      <c r="AE326" s="237"/>
      <c r="AF326" s="237"/>
      <c r="AG326" s="237"/>
      <c r="AH326" s="237"/>
      <c r="AI326" s="237"/>
      <c r="AJ326" s="237"/>
      <c r="AK326" s="237"/>
      <c r="AL326" s="237"/>
      <c r="AM326" s="238"/>
      <c r="BH326" s="1" t="s">
        <v>28</v>
      </c>
    </row>
    <row r="327" spans="1:61" ht="9.75" hidden="1" customHeight="1">
      <c r="A327" s="257" t="s">
        <v>248</v>
      </c>
      <c r="B327" s="258"/>
      <c r="C327" s="258"/>
      <c r="D327" s="258"/>
      <c r="E327" s="258"/>
      <c r="F327" s="258"/>
      <c r="G327" s="258"/>
      <c r="H327" s="258"/>
      <c r="I327" s="259"/>
      <c r="J327" s="239"/>
      <c r="K327" s="239"/>
      <c r="L327" s="239"/>
      <c r="M327" s="239"/>
      <c r="N327" s="239"/>
      <c r="O327" s="239"/>
      <c r="P327" s="239"/>
      <c r="Q327" s="239"/>
      <c r="R327" s="239"/>
      <c r="S327" s="239"/>
      <c r="T327" s="239"/>
      <c r="U327" s="239"/>
      <c r="V327" s="239"/>
      <c r="W327" s="239"/>
      <c r="X327" s="239"/>
      <c r="Y327" s="239"/>
      <c r="Z327" s="239"/>
      <c r="AA327" s="239"/>
      <c r="AB327" s="239"/>
      <c r="AC327" s="239"/>
      <c r="AD327" s="239"/>
      <c r="AE327" s="239"/>
      <c r="AF327" s="239"/>
      <c r="AG327" s="239"/>
      <c r="AH327" s="239"/>
      <c r="AI327" s="239"/>
      <c r="AJ327" s="239"/>
      <c r="AK327" s="239"/>
      <c r="AL327" s="239"/>
      <c r="AM327" s="239"/>
      <c r="BG327" s="1" t="s">
        <v>281</v>
      </c>
      <c r="BH327" s="1">
        <v>65</v>
      </c>
      <c r="BI327" s="1" t="str">
        <f>"ITEM"&amp;BH327&amp; BG327 &amp;"="&amp; IF(TRIM($J327)="","",$J327)</f>
        <v>ITEM65#KBN2_5=</v>
      </c>
    </row>
    <row r="328" spans="1:61" ht="9.75" hidden="1" customHeight="1">
      <c r="A328" s="123"/>
      <c r="B328" s="124"/>
      <c r="C328" s="124"/>
      <c r="D328" s="124"/>
      <c r="E328" s="124"/>
      <c r="F328" s="124"/>
      <c r="G328" s="124"/>
      <c r="H328" s="124"/>
      <c r="I328" s="125"/>
      <c r="J328" s="27"/>
      <c r="K328" s="27"/>
      <c r="L328" s="27"/>
      <c r="M328" s="27"/>
      <c r="N328" s="27"/>
      <c r="O328" s="27"/>
      <c r="P328" s="27"/>
      <c r="Q328" s="27"/>
      <c r="R328" s="27"/>
      <c r="S328" s="27"/>
      <c r="T328" s="27"/>
      <c r="U328" s="27"/>
      <c r="V328" s="27"/>
      <c r="W328" s="27"/>
      <c r="X328" s="27"/>
      <c r="Y328" s="27"/>
      <c r="Z328" s="27"/>
      <c r="AA328" s="27"/>
      <c r="AB328" s="27"/>
      <c r="AC328" s="27"/>
      <c r="AD328" s="27"/>
      <c r="AE328" s="27"/>
      <c r="AF328" s="27"/>
      <c r="AG328" s="27"/>
      <c r="AH328" s="27"/>
      <c r="AI328" s="27"/>
      <c r="AJ328" s="27"/>
      <c r="AK328" s="27"/>
      <c r="AL328" s="27"/>
      <c r="AM328" s="27"/>
      <c r="BH328" s="1" t="s">
        <v>28</v>
      </c>
    </row>
    <row r="329" spans="1:61" ht="9.75" hidden="1" customHeight="1">
      <c r="A329" s="120" t="s">
        <v>249</v>
      </c>
      <c r="B329" s="121"/>
      <c r="C329" s="121"/>
      <c r="D329" s="121"/>
      <c r="E329" s="121"/>
      <c r="F329" s="121"/>
      <c r="G329" s="121"/>
      <c r="H329" s="121"/>
      <c r="I329" s="122"/>
      <c r="J329" s="158"/>
      <c r="K329" s="154"/>
      <c r="L329" s="154"/>
      <c r="M329" s="154"/>
      <c r="N329" s="154"/>
      <c r="O329" s="154"/>
      <c r="P329" s="154"/>
      <c r="Q329" s="154"/>
      <c r="R329" s="154"/>
      <c r="S329" s="154"/>
      <c r="T329" s="154"/>
      <c r="U329" s="154"/>
      <c r="V329" s="154" t="s">
        <v>36</v>
      </c>
      <c r="W329" s="154"/>
      <c r="X329" s="154"/>
      <c r="Y329" s="154"/>
      <c r="Z329" s="154"/>
      <c r="AA329" s="154"/>
      <c r="AB329" s="154"/>
      <c r="AC329" s="154"/>
      <c r="AD329" s="154"/>
      <c r="AE329" s="154"/>
      <c r="AF329" s="154"/>
      <c r="AG329" s="154"/>
      <c r="AH329" s="154"/>
      <c r="AI329" s="154"/>
      <c r="AJ329" s="154"/>
      <c r="AK329" s="154"/>
      <c r="AL329" s="154"/>
      <c r="AM329" s="155"/>
      <c r="BE329" s="1" t="str">
        <f ca="1">MID(CELL("address",$CG$2),2,2)</f>
        <v>CG</v>
      </c>
      <c r="BF329" s="1" t="str">
        <f>IF(TRIM($K330)="","",IF(ISERROR(MATCH($K330,$CG$3:$CG$4,0)),"INPUT_ERROR",MATCH($K330,$CG$3:$CG$4,0)))</f>
        <v/>
      </c>
      <c r="BG329" s="1" t="s">
        <v>281</v>
      </c>
      <c r="BH329" s="1">
        <v>66</v>
      </c>
      <c r="BI329" s="1" t="str">
        <f>"ITEM"&amp; BH329&amp; BG329 &amp;"="&amp; $BF329</f>
        <v>ITEM66#KBN2_5=</v>
      </c>
    </row>
    <row r="330" spans="1:61" ht="9.75" hidden="1" customHeight="1">
      <c r="A330" s="141"/>
      <c r="B330" s="142"/>
      <c r="C330" s="142"/>
      <c r="D330" s="142"/>
      <c r="E330" s="142"/>
      <c r="F330" s="142"/>
      <c r="G330" s="142"/>
      <c r="H330" s="142"/>
      <c r="I330" s="143"/>
      <c r="J330" s="144" t="s">
        <v>37</v>
      </c>
      <c r="K330" s="145"/>
      <c r="L330" s="145"/>
      <c r="M330" s="145"/>
      <c r="N330" s="145"/>
      <c r="O330" s="145"/>
      <c r="P330" s="145"/>
      <c r="Q330" s="145"/>
      <c r="R330" s="145"/>
      <c r="S330" s="145"/>
      <c r="T330" s="82" t="s">
        <v>38</v>
      </c>
      <c r="U330" s="82"/>
      <c r="V330" s="82" t="s">
        <v>250</v>
      </c>
      <c r="W330" s="82"/>
      <c r="X330" s="82"/>
      <c r="Y330" s="82"/>
      <c r="Z330" s="82"/>
      <c r="AA330" s="82"/>
      <c r="AB330" s="82"/>
      <c r="AC330" s="82"/>
      <c r="AD330" s="82"/>
      <c r="AE330" s="82"/>
      <c r="AF330" s="82"/>
      <c r="AG330" s="82"/>
      <c r="AH330" s="82"/>
      <c r="AI330" s="82"/>
      <c r="AJ330" s="82"/>
      <c r="AK330" s="82"/>
      <c r="AL330" s="82"/>
      <c r="AM330" s="138"/>
    </row>
    <row r="331" spans="1:61" ht="9.75" hidden="1" customHeight="1">
      <c r="A331" s="141"/>
      <c r="B331" s="142"/>
      <c r="C331" s="142"/>
      <c r="D331" s="142"/>
      <c r="E331" s="142"/>
      <c r="F331" s="142"/>
      <c r="G331" s="142"/>
      <c r="H331" s="142"/>
      <c r="I331" s="143"/>
      <c r="J331" s="144"/>
      <c r="K331" s="145"/>
      <c r="L331" s="145"/>
      <c r="M331" s="145"/>
      <c r="N331" s="145"/>
      <c r="O331" s="145"/>
      <c r="P331" s="145"/>
      <c r="Q331" s="145"/>
      <c r="R331" s="145"/>
      <c r="S331" s="145"/>
      <c r="T331" s="82"/>
      <c r="U331" s="82"/>
      <c r="V331" s="82" t="s">
        <v>251</v>
      </c>
      <c r="W331" s="82"/>
      <c r="X331" s="82"/>
      <c r="Y331" s="82"/>
      <c r="Z331" s="82"/>
      <c r="AA331" s="82"/>
      <c r="AB331" s="82"/>
      <c r="AC331" s="82"/>
      <c r="AD331" s="82"/>
      <c r="AE331" s="82"/>
      <c r="AF331" s="82"/>
      <c r="AG331" s="82"/>
      <c r="AH331" s="82"/>
      <c r="AI331" s="82"/>
      <c r="AJ331" s="82"/>
      <c r="AK331" s="82"/>
      <c r="AL331" s="82"/>
      <c r="AM331" s="138"/>
    </row>
    <row r="332" spans="1:61" ht="9.75" hidden="1" customHeight="1">
      <c r="A332" s="141"/>
      <c r="B332" s="142"/>
      <c r="C332" s="142"/>
      <c r="D332" s="142"/>
      <c r="E332" s="142"/>
      <c r="F332" s="142"/>
      <c r="G332" s="142"/>
      <c r="H332" s="142"/>
      <c r="I332" s="143"/>
      <c r="J332" s="157"/>
      <c r="K332" s="98"/>
      <c r="L332" s="98"/>
      <c r="M332" s="98"/>
      <c r="N332" s="98"/>
      <c r="O332" s="98"/>
      <c r="P332" s="98"/>
      <c r="Q332" s="98"/>
      <c r="R332" s="98"/>
      <c r="S332" s="98"/>
      <c r="T332" s="98"/>
      <c r="U332" s="98"/>
      <c r="V332" s="98"/>
      <c r="W332" s="98"/>
      <c r="X332" s="98"/>
      <c r="Y332" s="98"/>
      <c r="Z332" s="98"/>
      <c r="AA332" s="98"/>
      <c r="AB332" s="98"/>
      <c r="AC332" s="98"/>
      <c r="AD332" s="98"/>
      <c r="AE332" s="98"/>
      <c r="AF332" s="98"/>
      <c r="AG332" s="98"/>
      <c r="AH332" s="98"/>
      <c r="AI332" s="98"/>
      <c r="AJ332" s="98"/>
      <c r="AK332" s="98"/>
      <c r="AL332" s="98"/>
      <c r="AM332" s="156"/>
    </row>
    <row r="333" spans="1:61" ht="9.75" hidden="1" customHeight="1">
      <c r="A333" s="141"/>
      <c r="B333" s="142"/>
      <c r="C333" s="143"/>
      <c r="D333" s="120" t="s">
        <v>252</v>
      </c>
      <c r="E333" s="121"/>
      <c r="F333" s="121"/>
      <c r="G333" s="121"/>
      <c r="H333" s="121"/>
      <c r="I333" s="122"/>
      <c r="J333" s="158"/>
      <c r="K333" s="154"/>
      <c r="L333" s="154"/>
      <c r="M333" s="154"/>
      <c r="N333" s="154"/>
      <c r="O333" s="154"/>
      <c r="P333" s="154"/>
      <c r="Q333" s="154"/>
      <c r="R333" s="154"/>
      <c r="S333" s="154"/>
      <c r="T333" s="154"/>
      <c r="U333" s="154"/>
      <c r="V333" s="154" t="s">
        <v>36</v>
      </c>
      <c r="W333" s="154"/>
      <c r="X333" s="154"/>
      <c r="Y333" s="154"/>
      <c r="Z333" s="154"/>
      <c r="AA333" s="154"/>
      <c r="AB333" s="154"/>
      <c r="AC333" s="154"/>
      <c r="AD333" s="154"/>
      <c r="AE333" s="154"/>
      <c r="AF333" s="154"/>
      <c r="AG333" s="154"/>
      <c r="AH333" s="154"/>
      <c r="AI333" s="154"/>
      <c r="AJ333" s="154"/>
      <c r="AK333" s="154"/>
      <c r="AL333" s="154"/>
      <c r="AM333" s="155"/>
      <c r="BE333" s="1" t="str">
        <f ca="1">MID(CELL("address",$CB$2),2,2)</f>
        <v>CB</v>
      </c>
      <c r="BF333" s="1" t="str">
        <f>IF(TRIM($K335)="","",IF(ISERROR(MATCH($K335,$CB$3:$CB$7,0)),"INPUT_ERROR",MATCH($K335,$CB$3:$CB$7,0)))</f>
        <v/>
      </c>
      <c r="BG333" s="1" t="s">
        <v>281</v>
      </c>
      <c r="BH333" s="1">
        <v>67</v>
      </c>
      <c r="BI333" s="1" t="str">
        <f>"ITEM"&amp; BH333&amp; BG333 &amp;"="&amp; $BF333</f>
        <v>ITEM67#KBN2_5=</v>
      </c>
    </row>
    <row r="334" spans="1:61" ht="9.75" hidden="1" customHeight="1">
      <c r="A334" s="141"/>
      <c r="B334" s="142"/>
      <c r="C334" s="143"/>
      <c r="D334" s="141"/>
      <c r="E334" s="142"/>
      <c r="F334" s="142"/>
      <c r="G334" s="142"/>
      <c r="H334" s="142"/>
      <c r="I334" s="143"/>
      <c r="J334" s="189"/>
      <c r="K334" s="82"/>
      <c r="L334" s="82"/>
      <c r="M334" s="82"/>
      <c r="N334" s="82"/>
      <c r="O334" s="82"/>
      <c r="P334" s="82"/>
      <c r="Q334" s="82"/>
      <c r="R334" s="82"/>
      <c r="S334" s="82"/>
      <c r="T334" s="82"/>
      <c r="U334" s="82"/>
      <c r="V334" s="82" t="s">
        <v>163</v>
      </c>
      <c r="W334" s="82"/>
      <c r="X334" s="82"/>
      <c r="Y334" s="82"/>
      <c r="Z334" s="82"/>
      <c r="AA334" s="82"/>
      <c r="AB334" s="82"/>
      <c r="AC334" s="82"/>
      <c r="AD334" s="82"/>
      <c r="AE334" s="82"/>
      <c r="AF334" s="82"/>
      <c r="AG334" s="82"/>
      <c r="AH334" s="82"/>
      <c r="AI334" s="82"/>
      <c r="AJ334" s="82"/>
      <c r="AK334" s="82"/>
      <c r="AL334" s="82"/>
      <c r="AM334" s="138"/>
      <c r="BH334" s="1" t="s">
        <v>28</v>
      </c>
    </row>
    <row r="335" spans="1:61" ht="9.75" hidden="1" customHeight="1">
      <c r="A335" s="141"/>
      <c r="B335" s="142"/>
      <c r="C335" s="143"/>
      <c r="D335" s="141"/>
      <c r="E335" s="142"/>
      <c r="F335" s="142"/>
      <c r="G335" s="142"/>
      <c r="H335" s="142"/>
      <c r="I335" s="143"/>
      <c r="J335" s="144" t="s">
        <v>37</v>
      </c>
      <c r="K335" s="145"/>
      <c r="L335" s="145"/>
      <c r="M335" s="145"/>
      <c r="N335" s="145"/>
      <c r="O335" s="145"/>
      <c r="P335" s="145"/>
      <c r="Q335" s="145"/>
      <c r="R335" s="145"/>
      <c r="S335" s="145"/>
      <c r="T335" s="82" t="s">
        <v>38</v>
      </c>
      <c r="U335" s="82"/>
      <c r="V335" s="82" t="s">
        <v>253</v>
      </c>
      <c r="W335" s="82"/>
      <c r="X335" s="82"/>
      <c r="Y335" s="82"/>
      <c r="Z335" s="82"/>
      <c r="AA335" s="82"/>
      <c r="AB335" s="82"/>
      <c r="AC335" s="82"/>
      <c r="AD335" s="82"/>
      <c r="AE335" s="82"/>
      <c r="AF335" s="82"/>
      <c r="AG335" s="82"/>
      <c r="AH335" s="82"/>
      <c r="AI335" s="82"/>
      <c r="AJ335" s="82"/>
      <c r="AK335" s="82"/>
      <c r="AL335" s="82"/>
      <c r="AM335" s="138"/>
      <c r="BH335" s="1" t="s">
        <v>28</v>
      </c>
    </row>
    <row r="336" spans="1:61" ht="9.75" hidden="1" customHeight="1">
      <c r="A336" s="141"/>
      <c r="B336" s="142"/>
      <c r="C336" s="143"/>
      <c r="D336" s="141"/>
      <c r="E336" s="142"/>
      <c r="F336" s="142"/>
      <c r="G336" s="142"/>
      <c r="H336" s="142"/>
      <c r="I336" s="143"/>
      <c r="J336" s="144"/>
      <c r="K336" s="145"/>
      <c r="L336" s="145"/>
      <c r="M336" s="145"/>
      <c r="N336" s="145"/>
      <c r="O336" s="145"/>
      <c r="P336" s="145"/>
      <c r="Q336" s="145"/>
      <c r="R336" s="145"/>
      <c r="S336" s="145"/>
      <c r="T336" s="82"/>
      <c r="U336" s="82"/>
      <c r="V336" s="82" t="s">
        <v>254</v>
      </c>
      <c r="W336" s="82"/>
      <c r="X336" s="82"/>
      <c r="Y336" s="82"/>
      <c r="Z336" s="82"/>
      <c r="AA336" s="82"/>
      <c r="AB336" s="82"/>
      <c r="AC336" s="82"/>
      <c r="AD336" s="82"/>
      <c r="AE336" s="82"/>
      <c r="AF336" s="82"/>
      <c r="AG336" s="82"/>
      <c r="AH336" s="82"/>
      <c r="AI336" s="82"/>
      <c r="AJ336" s="82"/>
      <c r="AK336" s="82"/>
      <c r="AL336" s="82"/>
      <c r="AM336" s="138"/>
      <c r="BH336" s="1" t="s">
        <v>28</v>
      </c>
    </row>
    <row r="337" spans="1:61" ht="9.75" hidden="1" customHeight="1">
      <c r="A337" s="141"/>
      <c r="B337" s="142"/>
      <c r="C337" s="143"/>
      <c r="D337" s="141"/>
      <c r="E337" s="142"/>
      <c r="F337" s="142"/>
      <c r="G337" s="142"/>
      <c r="H337" s="142"/>
      <c r="I337" s="143"/>
      <c r="J337" s="189"/>
      <c r="K337" s="82"/>
      <c r="L337" s="82"/>
      <c r="M337" s="82"/>
      <c r="N337" s="82"/>
      <c r="O337" s="82"/>
      <c r="P337" s="82"/>
      <c r="Q337" s="82"/>
      <c r="R337" s="82"/>
      <c r="S337" s="82"/>
      <c r="T337" s="82"/>
      <c r="U337" s="82"/>
      <c r="V337" s="82" t="s">
        <v>255</v>
      </c>
      <c r="W337" s="82"/>
      <c r="X337" s="82"/>
      <c r="Y337" s="82"/>
      <c r="Z337" s="82"/>
      <c r="AA337" s="82"/>
      <c r="AB337" s="82"/>
      <c r="AC337" s="82"/>
      <c r="AD337" s="82"/>
      <c r="AE337" s="82"/>
      <c r="AF337" s="82"/>
      <c r="AG337" s="82"/>
      <c r="AH337" s="82"/>
      <c r="AI337" s="82"/>
      <c r="AJ337" s="82"/>
      <c r="AK337" s="82"/>
      <c r="AL337" s="82"/>
      <c r="AM337" s="138"/>
      <c r="BH337" s="1" t="s">
        <v>28</v>
      </c>
    </row>
    <row r="338" spans="1:61" ht="9.75" hidden="1" customHeight="1">
      <c r="A338" s="141"/>
      <c r="B338" s="142"/>
      <c r="C338" s="143"/>
      <c r="D338" s="123"/>
      <c r="E338" s="124"/>
      <c r="F338" s="124"/>
      <c r="G338" s="124"/>
      <c r="H338" s="124"/>
      <c r="I338" s="125"/>
      <c r="J338" s="157"/>
      <c r="K338" s="98"/>
      <c r="L338" s="98"/>
      <c r="M338" s="98"/>
      <c r="N338" s="98"/>
      <c r="O338" s="98"/>
      <c r="P338" s="98"/>
      <c r="Q338" s="98"/>
      <c r="R338" s="98"/>
      <c r="S338" s="98"/>
      <c r="T338" s="98"/>
      <c r="U338" s="98"/>
      <c r="V338" s="98" t="s">
        <v>256</v>
      </c>
      <c r="W338" s="98"/>
      <c r="X338" s="98"/>
      <c r="Y338" s="98"/>
      <c r="Z338" s="98"/>
      <c r="AA338" s="98"/>
      <c r="AB338" s="98"/>
      <c r="AC338" s="98"/>
      <c r="AD338" s="98"/>
      <c r="AE338" s="98"/>
      <c r="AF338" s="98"/>
      <c r="AG338" s="98"/>
      <c r="AH338" s="98"/>
      <c r="AI338" s="98"/>
      <c r="AJ338" s="98"/>
      <c r="AK338" s="98"/>
      <c r="AL338" s="98"/>
      <c r="AM338" s="156"/>
      <c r="BH338" s="1" t="s">
        <v>28</v>
      </c>
    </row>
    <row r="339" spans="1:61" ht="9.75" hidden="1" customHeight="1">
      <c r="A339" s="141"/>
      <c r="B339" s="142"/>
      <c r="C339" s="143"/>
      <c r="D339" s="120" t="s">
        <v>257</v>
      </c>
      <c r="E339" s="121"/>
      <c r="F339" s="121"/>
      <c r="G339" s="121"/>
      <c r="H339" s="121"/>
      <c r="I339" s="122"/>
      <c r="J339" s="136"/>
      <c r="K339" s="126"/>
      <c r="L339" s="126"/>
      <c r="M339" s="126"/>
      <c r="N339" s="126"/>
      <c r="O339" s="126"/>
      <c r="P339" s="126"/>
      <c r="Q339" s="126"/>
      <c r="R339" s="126"/>
      <c r="S339" s="126"/>
      <c r="T339" s="126"/>
      <c r="U339" s="126"/>
      <c r="V339" s="126"/>
      <c r="W339" s="126"/>
      <c r="X339" s="126"/>
      <c r="Y339" s="126"/>
      <c r="Z339" s="126"/>
      <c r="AA339" s="126"/>
      <c r="AB339" s="126"/>
      <c r="AC339" s="126"/>
      <c r="AD339" s="126"/>
      <c r="AE339" s="126"/>
      <c r="AF339" s="126"/>
      <c r="AG339" s="126"/>
      <c r="AH339" s="126"/>
      <c r="AI339" s="126"/>
      <c r="AJ339" s="126"/>
      <c r="AK339" s="126"/>
      <c r="AL339" s="126"/>
      <c r="AM339" s="127"/>
      <c r="BG339" s="1" t="s">
        <v>281</v>
      </c>
      <c r="BH339" s="1">
        <v>68</v>
      </c>
      <c r="BI339" s="1" t="str">
        <f>"ITEM"&amp;BH339&amp; BG339 &amp;"="&amp; IF(TRIM($J339)="","",$J339)</f>
        <v>ITEM68#KBN2_5=</v>
      </c>
    </row>
    <row r="340" spans="1:61" ht="9.75" hidden="1" customHeight="1">
      <c r="A340" s="141"/>
      <c r="B340" s="142"/>
      <c r="C340" s="143"/>
      <c r="D340" s="141"/>
      <c r="E340" s="142"/>
      <c r="F340" s="142"/>
      <c r="G340" s="142"/>
      <c r="H340" s="142"/>
      <c r="I340" s="143"/>
      <c r="J340" s="150"/>
      <c r="K340" s="151"/>
      <c r="L340" s="151"/>
      <c r="M340" s="151"/>
      <c r="N340" s="151"/>
      <c r="O340" s="151"/>
      <c r="P340" s="151"/>
      <c r="Q340" s="151"/>
      <c r="R340" s="151"/>
      <c r="S340" s="151"/>
      <c r="T340" s="151"/>
      <c r="U340" s="151"/>
      <c r="V340" s="151"/>
      <c r="W340" s="151"/>
      <c r="X340" s="151"/>
      <c r="Y340" s="151"/>
      <c r="Z340" s="151"/>
      <c r="AA340" s="151"/>
      <c r="AB340" s="151"/>
      <c r="AC340" s="151"/>
      <c r="AD340" s="151"/>
      <c r="AE340" s="151"/>
      <c r="AF340" s="151"/>
      <c r="AG340" s="151"/>
      <c r="AH340" s="151"/>
      <c r="AI340" s="151"/>
      <c r="AJ340" s="151"/>
      <c r="AK340" s="151"/>
      <c r="AL340" s="151"/>
      <c r="AM340" s="152"/>
      <c r="BH340" s="1" t="s">
        <v>28</v>
      </c>
    </row>
    <row r="341" spans="1:61" ht="9.75" hidden="1" customHeight="1">
      <c r="A341" s="141"/>
      <c r="B341" s="142"/>
      <c r="C341" s="143"/>
      <c r="D341" s="123"/>
      <c r="E341" s="124"/>
      <c r="F341" s="124"/>
      <c r="G341" s="124"/>
      <c r="H341" s="124"/>
      <c r="I341" s="125"/>
      <c r="J341" s="150"/>
      <c r="K341" s="151"/>
      <c r="L341" s="151"/>
      <c r="M341" s="151"/>
      <c r="N341" s="151"/>
      <c r="O341" s="151"/>
      <c r="P341" s="151"/>
      <c r="Q341" s="151"/>
      <c r="R341" s="151"/>
      <c r="S341" s="151"/>
      <c r="T341" s="151"/>
      <c r="U341" s="151"/>
      <c r="V341" s="151"/>
      <c r="W341" s="151"/>
      <c r="X341" s="151"/>
      <c r="Y341" s="151"/>
      <c r="Z341" s="151"/>
      <c r="AA341" s="151"/>
      <c r="AB341" s="151"/>
      <c r="AC341" s="151"/>
      <c r="AD341" s="151"/>
      <c r="AE341" s="151"/>
      <c r="AF341" s="151"/>
      <c r="AG341" s="151"/>
      <c r="AH341" s="151"/>
      <c r="AI341" s="151"/>
      <c r="AJ341" s="151"/>
      <c r="AK341" s="151"/>
      <c r="AL341" s="151"/>
      <c r="AM341" s="152"/>
    </row>
    <row r="342" spans="1:61" ht="9.75" hidden="1" customHeight="1">
      <c r="A342" s="141"/>
      <c r="B342" s="142"/>
      <c r="C342" s="143"/>
      <c r="D342" s="120" t="s">
        <v>199</v>
      </c>
      <c r="E342" s="121"/>
      <c r="F342" s="121"/>
      <c r="G342" s="121"/>
      <c r="H342" s="121"/>
      <c r="I342" s="122"/>
      <c r="J342" s="136"/>
      <c r="K342" s="126"/>
      <c r="L342" s="126"/>
      <c r="M342" s="126"/>
      <c r="N342" s="126"/>
      <c r="O342" s="126"/>
      <c r="P342" s="126"/>
      <c r="Q342" s="126"/>
      <c r="R342" s="126"/>
      <c r="S342" s="126"/>
      <c r="T342" s="126"/>
      <c r="U342" s="126"/>
      <c r="V342" s="126"/>
      <c r="W342" s="126"/>
      <c r="X342" s="126"/>
      <c r="Y342" s="126"/>
      <c r="Z342" s="126"/>
      <c r="AA342" s="126"/>
      <c r="AB342" s="126"/>
      <c r="AC342" s="126"/>
      <c r="AD342" s="126"/>
      <c r="AE342" s="126"/>
      <c r="AF342" s="126"/>
      <c r="AG342" s="126"/>
      <c r="AH342" s="126"/>
      <c r="AI342" s="126"/>
      <c r="AJ342" s="126"/>
      <c r="AK342" s="126"/>
      <c r="AL342" s="126"/>
      <c r="AM342" s="127"/>
      <c r="BG342" s="1" t="s">
        <v>281</v>
      </c>
      <c r="BH342" s="1">
        <v>69</v>
      </c>
      <c r="BI342" s="1" t="str">
        <f>"ITEM"&amp;BH342&amp; BG342 &amp;"="&amp; IF(TRIM($J342)="","",$J342)</f>
        <v>ITEM69#KBN2_5=</v>
      </c>
    </row>
    <row r="343" spans="1:61" ht="9.75" hidden="1" customHeight="1">
      <c r="A343" s="141"/>
      <c r="B343" s="142"/>
      <c r="C343" s="143"/>
      <c r="D343" s="141"/>
      <c r="E343" s="142"/>
      <c r="F343" s="142"/>
      <c r="G343" s="142"/>
      <c r="H343" s="142"/>
      <c r="I343" s="143"/>
      <c r="J343" s="150"/>
      <c r="K343" s="151"/>
      <c r="L343" s="151"/>
      <c r="M343" s="151"/>
      <c r="N343" s="151"/>
      <c r="O343" s="151"/>
      <c r="P343" s="151"/>
      <c r="Q343" s="151"/>
      <c r="R343" s="151"/>
      <c r="S343" s="151"/>
      <c r="T343" s="151"/>
      <c r="U343" s="151"/>
      <c r="V343" s="151"/>
      <c r="W343" s="151"/>
      <c r="X343" s="151"/>
      <c r="Y343" s="151"/>
      <c r="Z343" s="151"/>
      <c r="AA343" s="151"/>
      <c r="AB343" s="151"/>
      <c r="AC343" s="151"/>
      <c r="AD343" s="151"/>
      <c r="AE343" s="151"/>
      <c r="AF343" s="151"/>
      <c r="AG343" s="151"/>
      <c r="AH343" s="151"/>
      <c r="AI343" s="151"/>
      <c r="AJ343" s="151"/>
      <c r="AK343" s="151"/>
      <c r="AL343" s="151"/>
      <c r="AM343" s="152"/>
      <c r="BH343" s="1" t="s">
        <v>28</v>
      </c>
    </row>
    <row r="344" spans="1:61" ht="9.75" hidden="1" customHeight="1">
      <c r="A344" s="123"/>
      <c r="B344" s="124"/>
      <c r="C344" s="125"/>
      <c r="D344" s="123"/>
      <c r="E344" s="124"/>
      <c r="F344" s="124"/>
      <c r="G344" s="124"/>
      <c r="H344" s="124"/>
      <c r="I344" s="125"/>
      <c r="J344" s="137"/>
      <c r="K344" s="128"/>
      <c r="L344" s="128"/>
      <c r="M344" s="128"/>
      <c r="N344" s="128"/>
      <c r="O344" s="128"/>
      <c r="P344" s="128"/>
      <c r="Q344" s="128"/>
      <c r="R344" s="128"/>
      <c r="S344" s="128"/>
      <c r="T344" s="128"/>
      <c r="U344" s="128"/>
      <c r="V344" s="128"/>
      <c r="W344" s="128"/>
      <c r="X344" s="128"/>
      <c r="Y344" s="128"/>
      <c r="Z344" s="128"/>
      <c r="AA344" s="128"/>
      <c r="AB344" s="128"/>
      <c r="AC344" s="128"/>
      <c r="AD344" s="128"/>
      <c r="AE344" s="128"/>
      <c r="AF344" s="128"/>
      <c r="AG344" s="128"/>
      <c r="AH344" s="128"/>
      <c r="AI344" s="128"/>
      <c r="AJ344" s="128"/>
      <c r="AK344" s="128"/>
      <c r="AL344" s="128"/>
      <c r="AM344" s="129"/>
    </row>
    <row r="345" spans="1:61" ht="9.75" hidden="1" customHeight="1">
      <c r="A345" s="120" t="s">
        <v>258</v>
      </c>
      <c r="B345" s="121"/>
      <c r="C345" s="121"/>
      <c r="D345" s="121"/>
      <c r="E345" s="121"/>
      <c r="F345" s="121"/>
      <c r="G345" s="121"/>
      <c r="H345" s="121"/>
      <c r="I345" s="122"/>
      <c r="J345" s="158"/>
      <c r="K345" s="154"/>
      <c r="L345" s="154"/>
      <c r="M345" s="154"/>
      <c r="N345" s="154"/>
      <c r="O345" s="154"/>
      <c r="P345" s="154"/>
      <c r="Q345" s="154"/>
      <c r="R345" s="154"/>
      <c r="S345" s="154"/>
      <c r="T345" s="154"/>
      <c r="U345" s="154"/>
      <c r="V345" s="154" t="s">
        <v>36</v>
      </c>
      <c r="W345" s="154"/>
      <c r="X345" s="154"/>
      <c r="Y345" s="154"/>
      <c r="Z345" s="154"/>
      <c r="AA345" s="154"/>
      <c r="AB345" s="154"/>
      <c r="AC345" s="154"/>
      <c r="AD345" s="154"/>
      <c r="AE345" s="154"/>
      <c r="AF345" s="154"/>
      <c r="AG345" s="154"/>
      <c r="AH345" s="154"/>
      <c r="AI345" s="154"/>
      <c r="AJ345" s="154"/>
      <c r="AK345" s="154"/>
      <c r="AL345" s="154"/>
      <c r="AM345" s="155"/>
      <c r="BE345" s="1" t="str">
        <f ca="1">MID(CELL("address",$CH$2),2,2)</f>
        <v>CH</v>
      </c>
      <c r="BF345" s="1" t="str">
        <f>IF(TRIM($K346)="","",IF(ISERROR(MATCH($K346,$CH$3:$CH$8,0)),"INPUT_ERROR",MATCH($K346,$CH$3:$CH$8,0)))</f>
        <v/>
      </c>
      <c r="BG345" s="1" t="s">
        <v>281</v>
      </c>
      <c r="BH345" s="1">
        <v>70</v>
      </c>
      <c r="BI345" s="1" t="str">
        <f>"ITEM"&amp; BH345&amp; BG345 &amp;"="&amp; $BF345</f>
        <v>ITEM70#KBN2_5=</v>
      </c>
    </row>
    <row r="346" spans="1:61" ht="9.75" hidden="1" customHeight="1">
      <c r="A346" s="141"/>
      <c r="B346" s="142"/>
      <c r="C346" s="142"/>
      <c r="D346" s="142"/>
      <c r="E346" s="142"/>
      <c r="F346" s="142"/>
      <c r="G346" s="142"/>
      <c r="H346" s="142"/>
      <c r="I346" s="143"/>
      <c r="J346" s="144" t="s">
        <v>37</v>
      </c>
      <c r="K346" s="145"/>
      <c r="L346" s="145"/>
      <c r="M346" s="145"/>
      <c r="N346" s="145"/>
      <c r="O346" s="145"/>
      <c r="P346" s="145"/>
      <c r="Q346" s="145"/>
      <c r="R346" s="145"/>
      <c r="S346" s="145"/>
      <c r="T346" s="82" t="s">
        <v>38</v>
      </c>
      <c r="U346" s="82"/>
      <c r="V346" s="82" t="s">
        <v>259</v>
      </c>
      <c r="W346" s="82"/>
      <c r="X346" s="82"/>
      <c r="Y346" s="82"/>
      <c r="Z346" s="82"/>
      <c r="AA346" s="82"/>
      <c r="AB346" s="82"/>
      <c r="AC346" s="82"/>
      <c r="AD346" s="82"/>
      <c r="AE346" s="82" t="s">
        <v>260</v>
      </c>
      <c r="AF346" s="82"/>
      <c r="AG346" s="82"/>
      <c r="AH346" s="82"/>
      <c r="AI346" s="82"/>
      <c r="AJ346" s="82"/>
      <c r="AK346" s="82"/>
      <c r="AL346" s="82"/>
      <c r="AM346" s="138"/>
      <c r="BH346" s="1" t="s">
        <v>28</v>
      </c>
    </row>
    <row r="347" spans="1:61" ht="9.75" hidden="1" customHeight="1">
      <c r="A347" s="141"/>
      <c r="B347" s="142"/>
      <c r="C347" s="142"/>
      <c r="D347" s="142"/>
      <c r="E347" s="142"/>
      <c r="F347" s="142"/>
      <c r="G347" s="142"/>
      <c r="H347" s="142"/>
      <c r="I347" s="143"/>
      <c r="J347" s="144"/>
      <c r="K347" s="145"/>
      <c r="L347" s="145"/>
      <c r="M347" s="145"/>
      <c r="N347" s="145"/>
      <c r="O347" s="145"/>
      <c r="P347" s="145"/>
      <c r="Q347" s="145"/>
      <c r="R347" s="145"/>
      <c r="S347" s="145"/>
      <c r="T347" s="82"/>
      <c r="U347" s="82"/>
      <c r="V347" s="82" t="s">
        <v>261</v>
      </c>
      <c r="W347" s="82"/>
      <c r="X347" s="82"/>
      <c r="Y347" s="82"/>
      <c r="Z347" s="82"/>
      <c r="AA347" s="82"/>
      <c r="AB347" s="82"/>
      <c r="AC347" s="82"/>
      <c r="AD347" s="82"/>
      <c r="AE347" s="82" t="s">
        <v>262</v>
      </c>
      <c r="AF347" s="82"/>
      <c r="AG347" s="82"/>
      <c r="AH347" s="82"/>
      <c r="AI347" s="82"/>
      <c r="AJ347" s="82"/>
      <c r="AK347" s="82"/>
      <c r="AL347" s="82"/>
      <c r="AM347" s="138"/>
      <c r="BH347" s="1" t="s">
        <v>28</v>
      </c>
    </row>
    <row r="348" spans="1:61" ht="9.75" hidden="1" customHeight="1">
      <c r="A348" s="141"/>
      <c r="B348" s="142"/>
      <c r="C348" s="142"/>
      <c r="D348" s="142"/>
      <c r="E348" s="142"/>
      <c r="F348" s="142"/>
      <c r="G348" s="142"/>
      <c r="H348" s="142"/>
      <c r="I348" s="143"/>
      <c r="J348" s="157"/>
      <c r="K348" s="98"/>
      <c r="L348" s="98"/>
      <c r="M348" s="98"/>
      <c r="N348" s="98"/>
      <c r="O348" s="98"/>
      <c r="P348" s="98"/>
      <c r="Q348" s="98"/>
      <c r="R348" s="98"/>
      <c r="S348" s="98"/>
      <c r="T348" s="98"/>
      <c r="U348" s="98"/>
      <c r="V348" s="98" t="s">
        <v>231</v>
      </c>
      <c r="W348" s="98"/>
      <c r="X348" s="98"/>
      <c r="Y348" s="98"/>
      <c r="Z348" s="98"/>
      <c r="AA348" s="98"/>
      <c r="AB348" s="98"/>
      <c r="AC348" s="98"/>
      <c r="AD348" s="98"/>
      <c r="AE348" s="98" t="s">
        <v>232</v>
      </c>
      <c r="AF348" s="98"/>
      <c r="AG348" s="98"/>
      <c r="AH348" s="98"/>
      <c r="AI348" s="98"/>
      <c r="AJ348" s="98"/>
      <c r="AK348" s="98"/>
      <c r="AL348" s="98"/>
      <c r="AM348" s="156"/>
      <c r="BH348" s="1" t="s">
        <v>28</v>
      </c>
    </row>
    <row r="349" spans="1:61" ht="9.75" hidden="1" customHeight="1">
      <c r="A349" s="120" t="s">
        <v>263</v>
      </c>
      <c r="B349" s="121"/>
      <c r="C349" s="121"/>
      <c r="D349" s="121"/>
      <c r="E349" s="121"/>
      <c r="F349" s="121"/>
      <c r="G349" s="121"/>
      <c r="H349" s="121"/>
      <c r="I349" s="121"/>
      <c r="J349" s="216" t="s">
        <v>37</v>
      </c>
      <c r="K349" s="217"/>
      <c r="L349" s="154" t="s">
        <v>216</v>
      </c>
      <c r="M349" s="154"/>
      <c r="N349" s="154"/>
      <c r="O349" s="154"/>
      <c r="P349" s="154"/>
      <c r="Q349" s="221" t="s">
        <v>37</v>
      </c>
      <c r="R349" s="217"/>
      <c r="S349" s="154" t="s">
        <v>215</v>
      </c>
      <c r="T349" s="154"/>
      <c r="U349" s="154"/>
      <c r="V349" s="154"/>
      <c r="W349" s="221" t="s">
        <v>37</v>
      </c>
      <c r="X349" s="217"/>
      <c r="Y349" s="83" t="s">
        <v>264</v>
      </c>
      <c r="Z349" s="83"/>
      <c r="AA349" s="83"/>
      <c r="AB349" s="83"/>
      <c r="AC349" s="83"/>
      <c r="AD349" s="83"/>
      <c r="AE349" s="83"/>
      <c r="AF349" s="83"/>
      <c r="AG349" s="83"/>
      <c r="AH349" s="83"/>
      <c r="AI349" s="83"/>
      <c r="AJ349" s="83"/>
      <c r="AK349" s="83"/>
      <c r="AL349" s="83"/>
      <c r="AM349" s="251"/>
      <c r="BF349" s="1" t="b">
        <f>IF($K349="○",TRUE,IF($K349="",FALSE,"INPUT_ERROR"))</f>
        <v>0</v>
      </c>
      <c r="BG349" s="1" t="s">
        <v>281</v>
      </c>
      <c r="BH349" s="1">
        <v>71</v>
      </c>
      <c r="BI349" s="1" t="str">
        <f t="shared" ref="BI349:BI354" si="6">"ITEM"&amp; BH349&amp; BG349 &amp;"="&amp; $BF349</f>
        <v>ITEM71#KBN2_5=FALSE</v>
      </c>
    </row>
    <row r="350" spans="1:61" ht="9.75" hidden="1" customHeight="1">
      <c r="A350" s="141"/>
      <c r="B350" s="142"/>
      <c r="C350" s="142"/>
      <c r="D350" s="142"/>
      <c r="E350" s="142"/>
      <c r="F350" s="142"/>
      <c r="G350" s="142"/>
      <c r="H350" s="142"/>
      <c r="I350" s="142"/>
      <c r="J350" s="144"/>
      <c r="K350" s="159"/>
      <c r="L350" s="82"/>
      <c r="M350" s="82"/>
      <c r="N350" s="82"/>
      <c r="O350" s="82"/>
      <c r="P350" s="82"/>
      <c r="Q350" s="160"/>
      <c r="R350" s="159"/>
      <c r="S350" s="82"/>
      <c r="T350" s="82"/>
      <c r="U350" s="82"/>
      <c r="V350" s="82"/>
      <c r="W350" s="160"/>
      <c r="X350" s="159"/>
      <c r="Y350" s="109"/>
      <c r="Z350" s="109"/>
      <c r="AA350" s="109"/>
      <c r="AB350" s="109"/>
      <c r="AC350" s="109"/>
      <c r="AD350" s="109"/>
      <c r="AE350" s="109"/>
      <c r="AF350" s="109"/>
      <c r="AG350" s="109"/>
      <c r="AH350" s="109"/>
      <c r="AI350" s="109"/>
      <c r="AJ350" s="109"/>
      <c r="AK350" s="109"/>
      <c r="AL350" s="109"/>
      <c r="AM350" s="214"/>
      <c r="BF350" s="1" t="b">
        <f>IF($R349="○",TRUE,IF($R349="",FALSE,"INPUT_ERROR"))</f>
        <v>0</v>
      </c>
      <c r="BG350" s="1" t="s">
        <v>281</v>
      </c>
      <c r="BH350" s="1">
        <v>72</v>
      </c>
      <c r="BI350" s="1" t="str">
        <f t="shared" si="6"/>
        <v>ITEM72#KBN2_5=FALSE</v>
      </c>
    </row>
    <row r="351" spans="1:61" ht="9.75" hidden="1" customHeight="1">
      <c r="A351" s="141"/>
      <c r="B351" s="142"/>
      <c r="C351" s="142"/>
      <c r="D351" s="142"/>
      <c r="E351" s="142"/>
      <c r="F351" s="142"/>
      <c r="G351" s="142"/>
      <c r="H351" s="142"/>
      <c r="I351" s="142"/>
      <c r="J351" s="252" t="s">
        <v>37</v>
      </c>
      <c r="K351" s="159"/>
      <c r="L351" s="253" t="s">
        <v>214</v>
      </c>
      <c r="M351" s="253"/>
      <c r="N351" s="253"/>
      <c r="O351" s="253"/>
      <c r="P351" s="253"/>
      <c r="Q351" s="160" t="s">
        <v>37</v>
      </c>
      <c r="R351" s="159"/>
      <c r="S351" s="109" t="s">
        <v>212</v>
      </c>
      <c r="T351" s="109"/>
      <c r="U351" s="109"/>
      <c r="V351" s="109"/>
      <c r="W351" s="109"/>
      <c r="X351" s="109"/>
      <c r="Y351" s="109"/>
      <c r="Z351" s="109"/>
      <c r="AA351" s="109"/>
      <c r="AB351" s="109"/>
      <c r="AC351" s="109"/>
      <c r="AD351" s="109"/>
      <c r="AE351" s="109"/>
      <c r="AF351" s="109"/>
      <c r="AG351" s="109"/>
      <c r="AH351" s="109"/>
      <c r="AI351" s="109"/>
      <c r="AJ351" s="109"/>
      <c r="AK351" s="109"/>
      <c r="AL351" s="109"/>
      <c r="AM351" s="214"/>
      <c r="BF351" s="1" t="b">
        <f>IF($X349="○",TRUE,IF($X349="",FALSE,"INPUT_ERROR"))</f>
        <v>0</v>
      </c>
      <c r="BG351" s="1" t="s">
        <v>281</v>
      </c>
      <c r="BH351" s="1">
        <v>73</v>
      </c>
      <c r="BI351" s="1" t="str">
        <f t="shared" si="6"/>
        <v>ITEM73#KBN2_5=FALSE</v>
      </c>
    </row>
    <row r="352" spans="1:61" ht="9.75" hidden="1" customHeight="1">
      <c r="A352" s="141"/>
      <c r="B352" s="142"/>
      <c r="C352" s="142"/>
      <c r="D352" s="142"/>
      <c r="E352" s="142"/>
      <c r="F352" s="142"/>
      <c r="G352" s="142"/>
      <c r="H352" s="142"/>
      <c r="I352" s="142"/>
      <c r="J352" s="252"/>
      <c r="K352" s="159"/>
      <c r="L352" s="253"/>
      <c r="M352" s="253"/>
      <c r="N352" s="253"/>
      <c r="O352" s="253"/>
      <c r="P352" s="253"/>
      <c r="Q352" s="160"/>
      <c r="R352" s="159"/>
      <c r="S352" s="109"/>
      <c r="T352" s="109"/>
      <c r="U352" s="109"/>
      <c r="V352" s="109"/>
      <c r="W352" s="109"/>
      <c r="X352" s="109"/>
      <c r="Y352" s="109"/>
      <c r="Z352" s="109"/>
      <c r="AA352" s="109"/>
      <c r="AB352" s="109"/>
      <c r="AC352" s="109"/>
      <c r="AD352" s="109"/>
      <c r="AE352" s="109"/>
      <c r="AF352" s="109"/>
      <c r="AG352" s="109"/>
      <c r="AH352" s="109"/>
      <c r="AI352" s="109"/>
      <c r="AJ352" s="109"/>
      <c r="AK352" s="109"/>
      <c r="AL352" s="109"/>
      <c r="AM352" s="214"/>
      <c r="BF352" s="1" t="b">
        <f>IF($K351="○",TRUE,IF($K351="",FALSE,"INPUT_ERROR"))</f>
        <v>0</v>
      </c>
      <c r="BG352" s="1" t="s">
        <v>281</v>
      </c>
      <c r="BH352" s="1">
        <v>74</v>
      </c>
      <c r="BI352" s="1" t="str">
        <f t="shared" si="6"/>
        <v>ITEM74#KBN2_5=FALSE</v>
      </c>
    </row>
    <row r="353" spans="1:61" ht="9.75" hidden="1" customHeight="1">
      <c r="A353" s="141"/>
      <c r="B353" s="142"/>
      <c r="C353" s="142"/>
      <c r="D353" s="142"/>
      <c r="E353" s="142"/>
      <c r="F353" s="142"/>
      <c r="G353" s="142"/>
      <c r="H353" s="142"/>
      <c r="I353" s="142"/>
      <c r="J353" s="144" t="s">
        <v>37</v>
      </c>
      <c r="K353" s="159"/>
      <c r="L353" s="82" t="s">
        <v>196</v>
      </c>
      <c r="M353" s="82"/>
      <c r="N353" s="82"/>
      <c r="O353" s="160" t="s">
        <v>197</v>
      </c>
      <c r="P353" s="151"/>
      <c r="Q353" s="151"/>
      <c r="R353" s="151"/>
      <c r="S353" s="151"/>
      <c r="T353" s="151"/>
      <c r="U353" s="151"/>
      <c r="V353" s="151"/>
      <c r="W353" s="151"/>
      <c r="X353" s="151"/>
      <c r="Y353" s="151"/>
      <c r="Z353" s="151"/>
      <c r="AA353" s="151"/>
      <c r="AB353" s="151"/>
      <c r="AC353" s="151"/>
      <c r="AD353" s="151"/>
      <c r="AE353" s="151"/>
      <c r="AF353" s="151"/>
      <c r="AG353" s="151"/>
      <c r="AH353" s="151"/>
      <c r="AI353" s="151"/>
      <c r="AJ353" s="151"/>
      <c r="AK353" s="151"/>
      <c r="AL353" s="82" t="s">
        <v>198</v>
      </c>
      <c r="AM353" s="138"/>
      <c r="BF353" s="1" t="b">
        <f>IF($R351="○",TRUE,IF($R351="",FALSE,"INPUT_ERROR"))</f>
        <v>0</v>
      </c>
      <c r="BG353" s="1" t="s">
        <v>281</v>
      </c>
      <c r="BH353" s="1">
        <v>75</v>
      </c>
      <c r="BI353" s="1" t="str">
        <f t="shared" si="6"/>
        <v>ITEM75#KBN2_5=FALSE</v>
      </c>
    </row>
    <row r="354" spans="1:61" ht="9.75" hidden="1" customHeight="1">
      <c r="A354" s="123"/>
      <c r="B354" s="124"/>
      <c r="C354" s="124"/>
      <c r="D354" s="124"/>
      <c r="E354" s="124"/>
      <c r="F354" s="124"/>
      <c r="G354" s="124"/>
      <c r="H354" s="124"/>
      <c r="I354" s="124"/>
      <c r="J354" s="161"/>
      <c r="K354" s="162"/>
      <c r="L354" s="98"/>
      <c r="M354" s="98"/>
      <c r="N354" s="98"/>
      <c r="O354" s="163"/>
      <c r="P354" s="128"/>
      <c r="Q354" s="128"/>
      <c r="R354" s="128"/>
      <c r="S354" s="128"/>
      <c r="T354" s="128"/>
      <c r="U354" s="128"/>
      <c r="V354" s="128"/>
      <c r="W354" s="128"/>
      <c r="X354" s="128"/>
      <c r="Y354" s="128"/>
      <c r="Z354" s="128"/>
      <c r="AA354" s="128"/>
      <c r="AB354" s="128"/>
      <c r="AC354" s="128"/>
      <c r="AD354" s="128"/>
      <c r="AE354" s="128"/>
      <c r="AF354" s="128"/>
      <c r="AG354" s="128"/>
      <c r="AH354" s="128"/>
      <c r="AI354" s="128"/>
      <c r="AJ354" s="128"/>
      <c r="AK354" s="128"/>
      <c r="AL354" s="98"/>
      <c r="AM354" s="156"/>
      <c r="BF354" s="1" t="b">
        <f>IF($K353="○",TRUE,IF($K353="",FALSE,"INPUT_ERROR"))</f>
        <v>0</v>
      </c>
      <c r="BG354" s="1" t="s">
        <v>281</v>
      </c>
      <c r="BH354" s="1">
        <v>76</v>
      </c>
      <c r="BI354" s="1" t="str">
        <f t="shared" si="6"/>
        <v>ITEM76#KBN2_5=FALSE</v>
      </c>
    </row>
    <row r="355" spans="1:61" ht="9.75" hidden="1" customHeight="1">
      <c r="A355" s="120" t="s">
        <v>265</v>
      </c>
      <c r="B355" s="121"/>
      <c r="C355" s="121"/>
      <c r="D355" s="121"/>
      <c r="E355" s="121"/>
      <c r="F355" s="121"/>
      <c r="G355" s="121"/>
      <c r="H355" s="121"/>
      <c r="I355" s="122"/>
      <c r="J355" s="150"/>
      <c r="K355" s="151"/>
      <c r="L355" s="151"/>
      <c r="M355" s="151"/>
      <c r="N355" s="151"/>
      <c r="O355" s="151"/>
      <c r="P355" s="151"/>
      <c r="Q355" s="151"/>
      <c r="R355" s="151"/>
      <c r="S355" s="151"/>
      <c r="T355" s="151"/>
      <c r="U355" s="151"/>
      <c r="V355" s="151"/>
      <c r="W355" s="151"/>
      <c r="X355" s="151"/>
      <c r="Y355" s="151"/>
      <c r="Z355" s="151"/>
      <c r="AA355" s="151"/>
      <c r="AB355" s="151"/>
      <c r="AC355" s="151"/>
      <c r="AD355" s="151"/>
      <c r="AE355" s="151"/>
      <c r="AF355" s="151"/>
      <c r="AG355" s="151"/>
      <c r="AH355" s="151"/>
      <c r="AI355" s="151"/>
      <c r="AJ355" s="151"/>
      <c r="AK355" s="151"/>
      <c r="AL355" s="151"/>
      <c r="AM355" s="152"/>
      <c r="BG355" s="1" t="s">
        <v>281</v>
      </c>
      <c r="BH355" s="1">
        <v>77</v>
      </c>
      <c r="BI355" s="1" t="str">
        <f>"ITEM"&amp;BH355&amp; BG355 &amp;"="&amp;  IF(TRIM($P353)="","",$P353)</f>
        <v>ITEM77#KBN2_5=</v>
      </c>
    </row>
    <row r="356" spans="1:61" ht="9.75" hidden="1" customHeight="1">
      <c r="A356" s="141"/>
      <c r="B356" s="142"/>
      <c r="C356" s="142"/>
      <c r="D356" s="142"/>
      <c r="E356" s="142"/>
      <c r="F356" s="142"/>
      <c r="G356" s="142"/>
      <c r="H356" s="142"/>
      <c r="I356" s="143"/>
      <c r="J356" s="150"/>
      <c r="K356" s="151"/>
      <c r="L356" s="151"/>
      <c r="M356" s="151"/>
      <c r="N356" s="151"/>
      <c r="O356" s="151"/>
      <c r="P356" s="151"/>
      <c r="Q356" s="151"/>
      <c r="R356" s="151"/>
      <c r="S356" s="151"/>
      <c r="T356" s="151"/>
      <c r="U356" s="151"/>
      <c r="V356" s="151"/>
      <c r="W356" s="151"/>
      <c r="X356" s="151"/>
      <c r="Y356" s="151"/>
      <c r="Z356" s="151"/>
      <c r="AA356" s="151"/>
      <c r="AB356" s="151"/>
      <c r="AC356" s="151"/>
      <c r="AD356" s="151"/>
      <c r="AE356" s="151"/>
      <c r="AF356" s="151"/>
      <c r="AG356" s="151"/>
      <c r="AH356" s="151"/>
      <c r="AI356" s="151"/>
      <c r="AJ356" s="151"/>
      <c r="AK356" s="151"/>
      <c r="AL356" s="151"/>
      <c r="AM356" s="152"/>
      <c r="BG356" s="1" t="s">
        <v>281</v>
      </c>
      <c r="BH356" s="1">
        <v>78</v>
      </c>
      <c r="BI356" s="1" t="str">
        <f>"ITEM"&amp;BH356&amp; BG356 &amp;"="&amp; IF(TRIM($J355)="","",$J355)</f>
        <v>ITEM78#KBN2_5=</v>
      </c>
    </row>
    <row r="357" spans="1:61" ht="9.75" hidden="1" customHeight="1">
      <c r="A357" s="123"/>
      <c r="B357" s="124"/>
      <c r="C357" s="124"/>
      <c r="D357" s="124"/>
      <c r="E357" s="124"/>
      <c r="F357" s="124"/>
      <c r="G357" s="124"/>
      <c r="H357" s="124"/>
      <c r="I357" s="125"/>
      <c r="J357" s="150"/>
      <c r="K357" s="151"/>
      <c r="L357" s="151"/>
      <c r="M357" s="151"/>
      <c r="N357" s="151"/>
      <c r="O357" s="151"/>
      <c r="P357" s="151"/>
      <c r="Q357" s="151"/>
      <c r="R357" s="151"/>
      <c r="S357" s="151"/>
      <c r="T357" s="151"/>
      <c r="U357" s="151"/>
      <c r="V357" s="151"/>
      <c r="W357" s="151"/>
      <c r="X357" s="151"/>
      <c r="Y357" s="151"/>
      <c r="Z357" s="151"/>
      <c r="AA357" s="151"/>
      <c r="AB357" s="151"/>
      <c r="AC357" s="151"/>
      <c r="AD357" s="151"/>
      <c r="AE357" s="151"/>
      <c r="AF357" s="151"/>
      <c r="AG357" s="151"/>
      <c r="AH357" s="151"/>
      <c r="AI357" s="151"/>
      <c r="AJ357" s="151"/>
      <c r="AK357" s="151"/>
      <c r="AL357" s="151"/>
      <c r="AM357" s="152"/>
      <c r="BH357" s="1" t="s">
        <v>28</v>
      </c>
    </row>
    <row r="358" spans="1:61" ht="9.75" hidden="1" customHeight="1">
      <c r="A358" s="153" t="s">
        <v>266</v>
      </c>
      <c r="B358" s="153"/>
      <c r="C358" s="153"/>
      <c r="D358" s="153"/>
      <c r="E358" s="153"/>
      <c r="F358" s="153"/>
      <c r="G358" s="153"/>
      <c r="H358" s="153"/>
      <c r="I358" s="153"/>
      <c r="J358" s="136"/>
      <c r="K358" s="126"/>
      <c r="L358" s="126"/>
      <c r="M358" s="126"/>
      <c r="N358" s="126"/>
      <c r="O358" s="126"/>
      <c r="P358" s="126"/>
      <c r="Q358" s="126"/>
      <c r="R358" s="126"/>
      <c r="S358" s="126"/>
      <c r="T358" s="126"/>
      <c r="U358" s="126"/>
      <c r="V358" s="126"/>
      <c r="W358" s="126"/>
      <c r="X358" s="126"/>
      <c r="Y358" s="126"/>
      <c r="Z358" s="126"/>
      <c r="AA358" s="126"/>
      <c r="AB358" s="126"/>
      <c r="AC358" s="126"/>
      <c r="AD358" s="126"/>
      <c r="AE358" s="126"/>
      <c r="AF358" s="126"/>
      <c r="AG358" s="126"/>
      <c r="AH358" s="126"/>
      <c r="AI358" s="126"/>
      <c r="AJ358" s="126"/>
      <c r="AK358" s="126"/>
      <c r="AL358" s="126"/>
      <c r="AM358" s="127"/>
      <c r="BG358" s="1" t="s">
        <v>281</v>
      </c>
      <c r="BH358" s="1">
        <v>79</v>
      </c>
      <c r="BI358" s="1" t="str">
        <f>"ITEM"&amp;BH358&amp; BG358 &amp;"="&amp; IF(TRIM($J358)="","",$J358)</f>
        <v>ITEM79#KBN2_5=</v>
      </c>
    </row>
    <row r="359" spans="1:61" ht="9.75" hidden="1" customHeight="1">
      <c r="A359" s="153"/>
      <c r="B359" s="153"/>
      <c r="C359" s="153"/>
      <c r="D359" s="153"/>
      <c r="E359" s="153"/>
      <c r="F359" s="153"/>
      <c r="G359" s="153"/>
      <c r="H359" s="153"/>
      <c r="I359" s="153"/>
      <c r="J359" s="150"/>
      <c r="K359" s="151"/>
      <c r="L359" s="151"/>
      <c r="M359" s="151"/>
      <c r="N359" s="151"/>
      <c r="O359" s="151"/>
      <c r="P359" s="151"/>
      <c r="Q359" s="151"/>
      <c r="R359" s="151"/>
      <c r="S359" s="151"/>
      <c r="T359" s="151"/>
      <c r="U359" s="151"/>
      <c r="V359" s="151"/>
      <c r="W359" s="151"/>
      <c r="X359" s="151"/>
      <c r="Y359" s="151"/>
      <c r="Z359" s="151"/>
      <c r="AA359" s="151"/>
      <c r="AB359" s="151"/>
      <c r="AC359" s="151"/>
      <c r="AD359" s="151"/>
      <c r="AE359" s="151"/>
      <c r="AF359" s="151"/>
      <c r="AG359" s="151"/>
      <c r="AH359" s="151"/>
      <c r="AI359" s="151"/>
      <c r="AJ359" s="151"/>
      <c r="AK359" s="151"/>
      <c r="AL359" s="151"/>
      <c r="AM359" s="152"/>
      <c r="BH359" s="1" t="s">
        <v>28</v>
      </c>
    </row>
    <row r="360" spans="1:61" ht="9.75" hidden="1" customHeight="1">
      <c r="A360" s="153"/>
      <c r="B360" s="153"/>
      <c r="C360" s="153"/>
      <c r="D360" s="153"/>
      <c r="E360" s="153"/>
      <c r="F360" s="153"/>
      <c r="G360" s="153"/>
      <c r="H360" s="153"/>
      <c r="I360" s="153"/>
      <c r="J360" s="150"/>
      <c r="K360" s="151"/>
      <c r="L360" s="151"/>
      <c r="M360" s="151"/>
      <c r="N360" s="151"/>
      <c r="O360" s="151"/>
      <c r="P360" s="151"/>
      <c r="Q360" s="151"/>
      <c r="R360" s="151"/>
      <c r="S360" s="151"/>
      <c r="T360" s="151"/>
      <c r="U360" s="151"/>
      <c r="V360" s="151"/>
      <c r="W360" s="151"/>
      <c r="X360" s="151"/>
      <c r="Y360" s="151"/>
      <c r="Z360" s="151"/>
      <c r="AA360" s="151"/>
      <c r="AB360" s="151"/>
      <c r="AC360" s="151"/>
      <c r="AD360" s="151"/>
      <c r="AE360" s="151"/>
      <c r="AF360" s="151"/>
      <c r="AG360" s="151"/>
      <c r="AH360" s="151"/>
      <c r="AI360" s="151"/>
      <c r="AJ360" s="151"/>
      <c r="AK360" s="151"/>
      <c r="AL360" s="151"/>
      <c r="AM360" s="152"/>
      <c r="BH360" s="1" t="s">
        <v>28</v>
      </c>
    </row>
    <row r="361" spans="1:61" ht="9.75" hidden="1" customHeight="1">
      <c r="A361" s="250" t="s">
        <v>267</v>
      </c>
      <c r="B361" s="250"/>
      <c r="C361" s="141" t="s">
        <v>268</v>
      </c>
      <c r="D361" s="142"/>
      <c r="E361" s="142"/>
      <c r="F361" s="142"/>
      <c r="G361" s="142"/>
      <c r="H361" s="142"/>
      <c r="I361" s="143"/>
      <c r="J361" s="158"/>
      <c r="K361" s="154"/>
      <c r="L361" s="154"/>
      <c r="M361" s="154"/>
      <c r="N361" s="154"/>
      <c r="O361" s="154"/>
      <c r="P361" s="154"/>
      <c r="Q361" s="154"/>
      <c r="R361" s="154"/>
      <c r="S361" s="154"/>
      <c r="T361" s="154"/>
      <c r="U361" s="154"/>
      <c r="V361" s="154" t="s">
        <v>36</v>
      </c>
      <c r="W361" s="154"/>
      <c r="X361" s="154"/>
      <c r="Y361" s="154"/>
      <c r="Z361" s="154"/>
      <c r="AA361" s="154"/>
      <c r="AB361" s="154"/>
      <c r="AC361" s="154"/>
      <c r="AD361" s="154"/>
      <c r="AE361" s="154"/>
      <c r="AF361" s="154"/>
      <c r="AG361" s="154"/>
      <c r="AH361" s="154"/>
      <c r="AI361" s="154"/>
      <c r="AJ361" s="154"/>
      <c r="AK361" s="154"/>
      <c r="AL361" s="154"/>
      <c r="AM361" s="155"/>
      <c r="BE361" s="1" t="str">
        <f ca="1">MID(CELL("address",$CI$2),2,2)</f>
        <v>CI</v>
      </c>
      <c r="BF361" s="1" t="str">
        <f>IF(TRIM($K362)="","",IF(ISERROR(MATCH($K362,$CI$3:$CI$4,0)),"INPUT_ERROR",MATCH($K362,$CI$3:$CI$4,0)))</f>
        <v/>
      </c>
      <c r="BG361" s="1" t="s">
        <v>281</v>
      </c>
      <c r="BH361" s="1">
        <v>80</v>
      </c>
      <c r="BI361" s="1" t="str">
        <f>"ITEM"&amp; BH361&amp; BG361 &amp;"="&amp; $BF361</f>
        <v>ITEM80#KBN2_5=</v>
      </c>
    </row>
    <row r="362" spans="1:61" ht="9.75" hidden="1" customHeight="1">
      <c r="A362" s="250"/>
      <c r="B362" s="250"/>
      <c r="C362" s="141"/>
      <c r="D362" s="142"/>
      <c r="E362" s="142"/>
      <c r="F362" s="142"/>
      <c r="G362" s="142"/>
      <c r="H362" s="142"/>
      <c r="I362" s="143"/>
      <c r="J362" s="144" t="s">
        <v>37</v>
      </c>
      <c r="K362" s="145"/>
      <c r="L362" s="145"/>
      <c r="M362" s="145"/>
      <c r="N362" s="145"/>
      <c r="O362" s="145"/>
      <c r="P362" s="145"/>
      <c r="Q362" s="145"/>
      <c r="R362" s="82" t="s">
        <v>38</v>
      </c>
      <c r="S362" s="82"/>
      <c r="T362" s="82"/>
      <c r="U362" s="82"/>
      <c r="V362" s="82" t="s">
        <v>269</v>
      </c>
      <c r="W362" s="82"/>
      <c r="X362" s="82"/>
      <c r="Y362" s="82"/>
      <c r="Z362" s="82"/>
      <c r="AA362" s="82" t="s">
        <v>270</v>
      </c>
      <c r="AB362" s="82"/>
      <c r="AC362" s="82"/>
      <c r="AD362" s="82"/>
      <c r="AE362" s="82"/>
      <c r="AF362" s="82"/>
      <c r="AG362" s="82"/>
      <c r="AH362" s="82"/>
      <c r="AI362" s="82"/>
      <c r="AJ362" s="82"/>
      <c r="AK362" s="82"/>
      <c r="AL362" s="82"/>
      <c r="AM362" s="138"/>
      <c r="BH362" s="1" t="s">
        <v>28</v>
      </c>
    </row>
    <row r="363" spans="1:61" ht="9.75" hidden="1" customHeight="1">
      <c r="A363" s="250"/>
      <c r="B363" s="250"/>
      <c r="C363" s="141"/>
      <c r="D363" s="142"/>
      <c r="E363" s="142"/>
      <c r="F363" s="142"/>
      <c r="G363" s="142"/>
      <c r="H363" s="142"/>
      <c r="I363" s="143"/>
      <c r="J363" s="144"/>
      <c r="K363" s="145"/>
      <c r="L363" s="145"/>
      <c r="M363" s="145"/>
      <c r="N363" s="145"/>
      <c r="O363" s="145"/>
      <c r="P363" s="145"/>
      <c r="Q363" s="145"/>
      <c r="R363" s="82"/>
      <c r="S363" s="82"/>
      <c r="T363" s="82"/>
      <c r="U363" s="82"/>
      <c r="V363" s="82"/>
      <c r="W363" s="82"/>
      <c r="X363" s="82"/>
      <c r="Y363" s="82"/>
      <c r="Z363" s="82"/>
      <c r="AA363" s="82"/>
      <c r="AB363" s="82"/>
      <c r="AC363" s="82"/>
      <c r="AD363" s="82"/>
      <c r="AE363" s="82"/>
      <c r="AF363" s="82"/>
      <c r="AG363" s="82"/>
      <c r="AH363" s="82"/>
      <c r="AI363" s="82"/>
      <c r="AJ363" s="82"/>
      <c r="AK363" s="82"/>
      <c r="AL363" s="82"/>
      <c r="AM363" s="138"/>
      <c r="BH363" s="1" t="s">
        <v>28</v>
      </c>
    </row>
    <row r="364" spans="1:61" ht="9.75" hidden="1" customHeight="1">
      <c r="A364" s="250"/>
      <c r="B364" s="250"/>
      <c r="C364" s="123"/>
      <c r="D364" s="124"/>
      <c r="E364" s="124"/>
      <c r="F364" s="124"/>
      <c r="G364" s="124"/>
      <c r="H364" s="124"/>
      <c r="I364" s="125"/>
      <c r="J364" s="157"/>
      <c r="K364" s="98"/>
      <c r="L364" s="98"/>
      <c r="M364" s="98"/>
      <c r="N364" s="98"/>
      <c r="O364" s="98"/>
      <c r="P364" s="98"/>
      <c r="Q364" s="98"/>
      <c r="R364" s="98"/>
      <c r="S364" s="98"/>
      <c r="T364" s="98"/>
      <c r="U364" s="98"/>
      <c r="V364" s="98"/>
      <c r="W364" s="98"/>
      <c r="X364" s="98"/>
      <c r="Y364" s="98"/>
      <c r="Z364" s="98"/>
      <c r="AA364" s="98"/>
      <c r="AB364" s="98"/>
      <c r="AC364" s="98"/>
      <c r="AD364" s="98"/>
      <c r="AE364" s="98"/>
      <c r="AF364" s="98"/>
      <c r="AG364" s="98"/>
      <c r="AH364" s="98"/>
      <c r="AI364" s="98"/>
      <c r="AJ364" s="98"/>
      <c r="AK364" s="98"/>
      <c r="AL364" s="98"/>
      <c r="AM364" s="156"/>
      <c r="BH364" s="1" t="s">
        <v>28</v>
      </c>
    </row>
    <row r="365" spans="1:61" ht="9.75" hidden="1" customHeight="1">
      <c r="A365" s="250"/>
      <c r="B365" s="250"/>
      <c r="C365" s="120" t="s">
        <v>271</v>
      </c>
      <c r="D365" s="121"/>
      <c r="E365" s="121"/>
      <c r="F365" s="121"/>
      <c r="G365" s="121"/>
      <c r="H365" s="121"/>
      <c r="I365" s="122"/>
      <c r="J365" s="260"/>
      <c r="K365" s="260"/>
      <c r="L365" s="260"/>
      <c r="M365" s="260"/>
      <c r="N365" s="260"/>
      <c r="O365" s="260"/>
      <c r="P365" s="260"/>
      <c r="Q365" s="260"/>
      <c r="R365" s="260"/>
      <c r="S365" s="260"/>
      <c r="T365" s="260"/>
      <c r="U365" s="260"/>
      <c r="V365" s="260"/>
      <c r="W365" s="260"/>
      <c r="X365" s="260"/>
      <c r="Y365" s="260"/>
      <c r="Z365" s="260"/>
      <c r="AA365" s="260"/>
      <c r="AB365" s="260"/>
      <c r="AC365" s="260"/>
      <c r="AD365" s="260"/>
      <c r="AE365" s="260"/>
      <c r="AF365" s="260"/>
      <c r="AG365" s="260"/>
      <c r="AH365" s="260"/>
      <c r="AI365" s="260"/>
      <c r="AJ365" s="260"/>
      <c r="AK365" s="260"/>
      <c r="AL365" s="260"/>
      <c r="AM365" s="260"/>
      <c r="BG365" s="1" t="s">
        <v>281</v>
      </c>
      <c r="BH365" s="1">
        <v>81</v>
      </c>
      <c r="BI365" s="1" t="str">
        <f>"ITEM"&amp;BH365&amp; BG365 &amp;"="&amp; IF(TRIM($J365)="","",$J365)</f>
        <v>ITEM81#KBN2_5=</v>
      </c>
    </row>
    <row r="366" spans="1:61" ht="9.75" hidden="1" customHeight="1">
      <c r="A366" s="250"/>
      <c r="B366" s="250"/>
      <c r="C366" s="141"/>
      <c r="D366" s="142"/>
      <c r="E366" s="142"/>
      <c r="F366" s="142"/>
      <c r="G366" s="142"/>
      <c r="H366" s="142"/>
      <c r="I366" s="143"/>
      <c r="J366" s="27"/>
      <c r="K366" s="27"/>
      <c r="L366" s="27"/>
      <c r="M366" s="27"/>
      <c r="N366" s="27"/>
      <c r="O366" s="27"/>
      <c r="P366" s="27"/>
      <c r="Q366" s="27"/>
      <c r="R366" s="27"/>
      <c r="S366" s="27"/>
      <c r="T366" s="27"/>
      <c r="U366" s="27"/>
      <c r="V366" s="27"/>
      <c r="W366" s="27"/>
      <c r="X366" s="27"/>
      <c r="Y366" s="27"/>
      <c r="Z366" s="27"/>
      <c r="AA366" s="27"/>
      <c r="AB366" s="27"/>
      <c r="AC366" s="27"/>
      <c r="AD366" s="27"/>
      <c r="AE366" s="27"/>
      <c r="AF366" s="27"/>
      <c r="AG366" s="27"/>
      <c r="AH366" s="27"/>
      <c r="AI366" s="27"/>
      <c r="AJ366" s="27"/>
      <c r="AK366" s="27"/>
      <c r="AL366" s="27"/>
      <c r="AM366" s="27"/>
      <c r="BH366" s="1" t="s">
        <v>28</v>
      </c>
    </row>
    <row r="367" spans="1:61" ht="9.75" hidden="1" customHeight="1">
      <c r="A367" s="250"/>
      <c r="B367" s="250"/>
      <c r="C367" s="123"/>
      <c r="D367" s="124"/>
      <c r="E367" s="124"/>
      <c r="F367" s="124"/>
      <c r="G367" s="124"/>
      <c r="H367" s="124"/>
      <c r="I367" s="125"/>
      <c r="J367" s="27"/>
      <c r="K367" s="27"/>
      <c r="L367" s="27"/>
      <c r="M367" s="27"/>
      <c r="N367" s="27"/>
      <c r="O367" s="27"/>
      <c r="P367" s="27"/>
      <c r="Q367" s="27"/>
      <c r="R367" s="27"/>
      <c r="S367" s="27"/>
      <c r="T367" s="27"/>
      <c r="U367" s="27"/>
      <c r="V367" s="27"/>
      <c r="W367" s="27"/>
      <c r="X367" s="27"/>
      <c r="Y367" s="27"/>
      <c r="Z367" s="27"/>
      <c r="AA367" s="27"/>
      <c r="AB367" s="27"/>
      <c r="AC367" s="27"/>
      <c r="AD367" s="27"/>
      <c r="AE367" s="27"/>
      <c r="AF367" s="27"/>
      <c r="AG367" s="27"/>
      <c r="AH367" s="27"/>
      <c r="AI367" s="27"/>
      <c r="AJ367" s="27"/>
      <c r="AK367" s="27"/>
      <c r="AL367" s="27"/>
      <c r="AM367" s="27"/>
      <c r="BH367" s="1" t="s">
        <v>28</v>
      </c>
    </row>
    <row r="368" spans="1:61" ht="9.75" hidden="1" customHeight="1">
      <c r="A368" s="250"/>
      <c r="B368" s="250"/>
      <c r="C368" s="120" t="s">
        <v>272</v>
      </c>
      <c r="D368" s="121"/>
      <c r="E368" s="121"/>
      <c r="F368" s="121"/>
      <c r="G368" s="121"/>
      <c r="H368" s="121"/>
      <c r="I368" s="122"/>
      <c r="J368" s="136"/>
      <c r="K368" s="126"/>
      <c r="L368" s="126"/>
      <c r="M368" s="126"/>
      <c r="N368" s="126"/>
      <c r="O368" s="126"/>
      <c r="P368" s="126"/>
      <c r="Q368" s="126"/>
      <c r="R368" s="126"/>
      <c r="S368" s="126"/>
      <c r="T368" s="126"/>
      <c r="U368" s="126"/>
      <c r="V368" s="126"/>
      <c r="W368" s="126"/>
      <c r="X368" s="126"/>
      <c r="Y368" s="126"/>
      <c r="Z368" s="126"/>
      <c r="AA368" s="126"/>
      <c r="AB368" s="126"/>
      <c r="AC368" s="126"/>
      <c r="AD368" s="126"/>
      <c r="AE368" s="126"/>
      <c r="AF368" s="126"/>
      <c r="AG368" s="126"/>
      <c r="AH368" s="126"/>
      <c r="AI368" s="126"/>
      <c r="AJ368" s="126"/>
      <c r="AK368" s="126"/>
      <c r="AL368" s="126"/>
      <c r="AM368" s="127"/>
      <c r="BG368" s="1" t="s">
        <v>281</v>
      </c>
      <c r="BH368" s="1">
        <v>82</v>
      </c>
      <c r="BI368" s="1" t="str">
        <f>"ITEM"&amp;BH368&amp; BG368 &amp;"="&amp; IF(TRIM($J368)="","",$J368)</f>
        <v>ITEM82#KBN2_5=</v>
      </c>
    </row>
    <row r="369" spans="1:61" ht="9.75" hidden="1" customHeight="1">
      <c r="A369" s="250"/>
      <c r="B369" s="250"/>
      <c r="C369" s="141"/>
      <c r="D369" s="142"/>
      <c r="E369" s="142"/>
      <c r="F369" s="142"/>
      <c r="G369" s="142"/>
      <c r="H369" s="142"/>
      <c r="I369" s="143"/>
      <c r="J369" s="150"/>
      <c r="K369" s="151"/>
      <c r="L369" s="151"/>
      <c r="M369" s="151"/>
      <c r="N369" s="151"/>
      <c r="O369" s="151"/>
      <c r="P369" s="151"/>
      <c r="Q369" s="151"/>
      <c r="R369" s="151"/>
      <c r="S369" s="151"/>
      <c r="T369" s="151"/>
      <c r="U369" s="151"/>
      <c r="V369" s="151"/>
      <c r="W369" s="151"/>
      <c r="X369" s="151"/>
      <c r="Y369" s="151"/>
      <c r="Z369" s="151"/>
      <c r="AA369" s="151"/>
      <c r="AB369" s="151"/>
      <c r="AC369" s="151"/>
      <c r="AD369" s="151"/>
      <c r="AE369" s="151"/>
      <c r="AF369" s="151"/>
      <c r="AG369" s="151"/>
      <c r="AH369" s="151"/>
      <c r="AI369" s="151"/>
      <c r="AJ369" s="151"/>
      <c r="AK369" s="151"/>
      <c r="AL369" s="151"/>
      <c r="AM369" s="152"/>
      <c r="BH369" s="1" t="s">
        <v>28</v>
      </c>
    </row>
    <row r="370" spans="1:61" ht="9.75" hidden="1" customHeight="1">
      <c r="A370" s="250"/>
      <c r="B370" s="250"/>
      <c r="C370" s="123"/>
      <c r="D370" s="124"/>
      <c r="E370" s="124"/>
      <c r="F370" s="124"/>
      <c r="G370" s="124"/>
      <c r="H370" s="124"/>
      <c r="I370" s="125"/>
      <c r="J370" s="137"/>
      <c r="K370" s="128"/>
      <c r="L370" s="128"/>
      <c r="M370" s="128"/>
      <c r="N370" s="128"/>
      <c r="O370" s="128"/>
      <c r="P370" s="128"/>
      <c r="Q370" s="128"/>
      <c r="R370" s="128"/>
      <c r="S370" s="128"/>
      <c r="T370" s="128"/>
      <c r="U370" s="128"/>
      <c r="V370" s="128"/>
      <c r="W370" s="128"/>
      <c r="X370" s="128"/>
      <c r="Y370" s="128"/>
      <c r="Z370" s="128"/>
      <c r="AA370" s="128"/>
      <c r="AB370" s="128"/>
      <c r="AC370" s="128"/>
      <c r="AD370" s="128"/>
      <c r="AE370" s="128"/>
      <c r="AF370" s="128"/>
      <c r="AG370" s="128"/>
      <c r="AH370" s="128"/>
      <c r="AI370" s="128"/>
      <c r="AJ370" s="128"/>
      <c r="AK370" s="128"/>
      <c r="AL370" s="128"/>
      <c r="AM370" s="129"/>
      <c r="BH370" s="1" t="s">
        <v>28</v>
      </c>
    </row>
    <row r="371" spans="1:61" ht="9.75" customHeight="1">
      <c r="A371" s="170" t="s">
        <v>282</v>
      </c>
      <c r="B371" s="171"/>
      <c r="C371" s="171"/>
      <c r="D371" s="171"/>
      <c r="E371" s="171"/>
      <c r="F371" s="171"/>
      <c r="G371" s="171"/>
      <c r="H371" s="171"/>
      <c r="I371" s="171"/>
      <c r="J371" s="171"/>
      <c r="K371" s="171"/>
      <c r="L371" s="171"/>
      <c r="M371" s="171"/>
      <c r="N371" s="171"/>
      <c r="O371" s="171"/>
      <c r="P371" s="171"/>
      <c r="Q371" s="171"/>
      <c r="R371" s="171"/>
      <c r="S371" s="171"/>
      <c r="T371" s="171"/>
      <c r="U371" s="171"/>
      <c r="V371" s="171"/>
      <c r="W371" s="171"/>
      <c r="X371" s="171"/>
      <c r="Y371" s="171"/>
      <c r="Z371" s="171"/>
      <c r="AA371" s="171"/>
      <c r="AB371" s="171"/>
      <c r="AC371" s="171"/>
      <c r="AD371" s="171"/>
      <c r="AE371" s="171"/>
      <c r="AF371" s="171"/>
      <c r="AG371" s="171"/>
      <c r="AH371" s="171"/>
      <c r="AI371" s="171"/>
      <c r="AJ371" s="171"/>
      <c r="AK371" s="171"/>
      <c r="AL371" s="171"/>
      <c r="AM371" s="172"/>
    </row>
    <row r="372" spans="1:61" ht="9.75" customHeight="1">
      <c r="A372" s="176"/>
      <c r="B372" s="177"/>
      <c r="C372" s="177"/>
      <c r="D372" s="177"/>
      <c r="E372" s="177"/>
      <c r="F372" s="177"/>
      <c r="G372" s="177"/>
      <c r="H372" s="177"/>
      <c r="I372" s="177"/>
      <c r="J372" s="177"/>
      <c r="K372" s="177"/>
      <c r="L372" s="177"/>
      <c r="M372" s="177"/>
      <c r="N372" s="177"/>
      <c r="O372" s="177"/>
      <c r="P372" s="177"/>
      <c r="Q372" s="177"/>
      <c r="R372" s="177"/>
      <c r="S372" s="177"/>
      <c r="T372" s="177"/>
      <c r="U372" s="177"/>
      <c r="V372" s="177"/>
      <c r="W372" s="177"/>
      <c r="X372" s="177"/>
      <c r="Y372" s="177"/>
      <c r="Z372" s="177"/>
      <c r="AA372" s="177"/>
      <c r="AB372" s="177"/>
      <c r="AC372" s="177"/>
      <c r="AD372" s="177"/>
      <c r="AE372" s="177"/>
      <c r="AF372" s="177"/>
      <c r="AG372" s="177"/>
      <c r="AH372" s="177"/>
      <c r="AI372" s="177"/>
      <c r="AJ372" s="177"/>
      <c r="AK372" s="177"/>
      <c r="AL372" s="177"/>
      <c r="AM372" s="178"/>
    </row>
    <row r="373" spans="1:61" ht="9.75" hidden="1" customHeight="1">
      <c r="A373" s="254" t="s">
        <v>283</v>
      </c>
      <c r="B373" s="255"/>
      <c r="C373" s="255"/>
      <c r="D373" s="255"/>
      <c r="E373" s="255"/>
      <c r="F373" s="255"/>
      <c r="G373" s="255"/>
      <c r="H373" s="255"/>
      <c r="I373" s="256"/>
      <c r="J373" s="233"/>
      <c r="K373" s="234"/>
      <c r="L373" s="234"/>
      <c r="M373" s="234"/>
      <c r="N373" s="234"/>
      <c r="O373" s="234"/>
      <c r="P373" s="234"/>
      <c r="Q373" s="234"/>
      <c r="R373" s="234"/>
      <c r="S373" s="234"/>
      <c r="T373" s="234"/>
      <c r="U373" s="234"/>
      <c r="V373" s="234"/>
      <c r="W373" s="234"/>
      <c r="X373" s="234"/>
      <c r="Y373" s="234"/>
      <c r="Z373" s="234"/>
      <c r="AA373" s="234"/>
      <c r="AB373" s="234"/>
      <c r="AC373" s="234"/>
      <c r="AD373" s="234"/>
      <c r="AE373" s="234"/>
      <c r="AF373" s="234"/>
      <c r="AG373" s="234"/>
      <c r="AH373" s="234"/>
      <c r="AI373" s="234"/>
      <c r="AJ373" s="234"/>
      <c r="AK373" s="234"/>
      <c r="AL373" s="234"/>
      <c r="AM373" s="235"/>
      <c r="BG373" s="1" t="s">
        <v>284</v>
      </c>
      <c r="BH373" s="1">
        <v>64</v>
      </c>
      <c r="BI373" s="1" t="str">
        <f>"ITEM"&amp;BH373&amp; BG373 &amp;"="&amp; IF(TRIM($J373)="","",$J373)</f>
        <v>ITEM64#KBN2_6=</v>
      </c>
    </row>
    <row r="374" spans="1:61" ht="9.75" hidden="1" customHeight="1" thickBot="1">
      <c r="A374" s="230"/>
      <c r="B374" s="231"/>
      <c r="C374" s="231"/>
      <c r="D374" s="231"/>
      <c r="E374" s="231"/>
      <c r="F374" s="231"/>
      <c r="G374" s="231"/>
      <c r="H374" s="231"/>
      <c r="I374" s="232"/>
      <c r="J374" s="236"/>
      <c r="K374" s="237"/>
      <c r="L374" s="237"/>
      <c r="M374" s="237"/>
      <c r="N374" s="237"/>
      <c r="O374" s="237"/>
      <c r="P374" s="237"/>
      <c r="Q374" s="237"/>
      <c r="R374" s="237"/>
      <c r="S374" s="237"/>
      <c r="T374" s="237"/>
      <c r="U374" s="237"/>
      <c r="V374" s="237"/>
      <c r="W374" s="237"/>
      <c r="X374" s="237"/>
      <c r="Y374" s="237"/>
      <c r="Z374" s="237"/>
      <c r="AA374" s="237"/>
      <c r="AB374" s="237"/>
      <c r="AC374" s="237"/>
      <c r="AD374" s="237"/>
      <c r="AE374" s="237"/>
      <c r="AF374" s="237"/>
      <c r="AG374" s="237"/>
      <c r="AH374" s="237"/>
      <c r="AI374" s="237"/>
      <c r="AJ374" s="237"/>
      <c r="AK374" s="237"/>
      <c r="AL374" s="237"/>
      <c r="AM374" s="238"/>
      <c r="BH374" s="1" t="s">
        <v>28</v>
      </c>
    </row>
    <row r="375" spans="1:61" ht="9.75" hidden="1" customHeight="1">
      <c r="A375" s="257" t="s">
        <v>248</v>
      </c>
      <c r="B375" s="258"/>
      <c r="C375" s="258"/>
      <c r="D375" s="258"/>
      <c r="E375" s="258"/>
      <c r="F375" s="258"/>
      <c r="G375" s="258"/>
      <c r="H375" s="258"/>
      <c r="I375" s="259"/>
      <c r="J375" s="239"/>
      <c r="K375" s="239"/>
      <c r="L375" s="239"/>
      <c r="M375" s="239"/>
      <c r="N375" s="239"/>
      <c r="O375" s="239"/>
      <c r="P375" s="239"/>
      <c r="Q375" s="239"/>
      <c r="R375" s="239"/>
      <c r="S375" s="239"/>
      <c r="T375" s="239"/>
      <c r="U375" s="239"/>
      <c r="V375" s="239"/>
      <c r="W375" s="239"/>
      <c r="X375" s="239"/>
      <c r="Y375" s="239"/>
      <c r="Z375" s="239"/>
      <c r="AA375" s="239"/>
      <c r="AB375" s="239"/>
      <c r="AC375" s="239"/>
      <c r="AD375" s="239"/>
      <c r="AE375" s="239"/>
      <c r="AF375" s="239"/>
      <c r="AG375" s="239"/>
      <c r="AH375" s="239"/>
      <c r="AI375" s="239"/>
      <c r="AJ375" s="239"/>
      <c r="AK375" s="239"/>
      <c r="AL375" s="239"/>
      <c r="AM375" s="239"/>
      <c r="BG375" s="1" t="s">
        <v>284</v>
      </c>
      <c r="BH375" s="1">
        <v>65</v>
      </c>
      <c r="BI375" s="1" t="str">
        <f>"ITEM"&amp;BH375&amp; BG375 &amp;"="&amp; IF(TRIM($J375)="","",$J375)</f>
        <v>ITEM65#KBN2_6=</v>
      </c>
    </row>
    <row r="376" spans="1:61" ht="9.75" hidden="1" customHeight="1">
      <c r="A376" s="123"/>
      <c r="B376" s="124"/>
      <c r="C376" s="124"/>
      <c r="D376" s="124"/>
      <c r="E376" s="124"/>
      <c r="F376" s="124"/>
      <c r="G376" s="124"/>
      <c r="H376" s="124"/>
      <c r="I376" s="125"/>
      <c r="J376" s="27"/>
      <c r="K376" s="27"/>
      <c r="L376" s="27"/>
      <c r="M376" s="27"/>
      <c r="N376" s="27"/>
      <c r="O376" s="27"/>
      <c r="P376" s="27"/>
      <c r="Q376" s="27"/>
      <c r="R376" s="27"/>
      <c r="S376" s="27"/>
      <c r="T376" s="27"/>
      <c r="U376" s="27"/>
      <c r="V376" s="27"/>
      <c r="W376" s="27"/>
      <c r="X376" s="27"/>
      <c r="Y376" s="27"/>
      <c r="Z376" s="27"/>
      <c r="AA376" s="27"/>
      <c r="AB376" s="27"/>
      <c r="AC376" s="27"/>
      <c r="AD376" s="27"/>
      <c r="AE376" s="27"/>
      <c r="AF376" s="27"/>
      <c r="AG376" s="27"/>
      <c r="AH376" s="27"/>
      <c r="AI376" s="27"/>
      <c r="AJ376" s="27"/>
      <c r="AK376" s="27"/>
      <c r="AL376" s="27"/>
      <c r="AM376" s="27"/>
      <c r="BH376" s="1" t="s">
        <v>28</v>
      </c>
    </row>
    <row r="377" spans="1:61" ht="9.75" hidden="1" customHeight="1">
      <c r="A377" s="120" t="s">
        <v>249</v>
      </c>
      <c r="B377" s="121"/>
      <c r="C377" s="121"/>
      <c r="D377" s="121"/>
      <c r="E377" s="121"/>
      <c r="F377" s="121"/>
      <c r="G377" s="121"/>
      <c r="H377" s="121"/>
      <c r="I377" s="122"/>
      <c r="J377" s="158"/>
      <c r="K377" s="154"/>
      <c r="L377" s="154"/>
      <c r="M377" s="154"/>
      <c r="N377" s="154"/>
      <c r="O377" s="154"/>
      <c r="P377" s="154"/>
      <c r="Q377" s="154"/>
      <c r="R377" s="154"/>
      <c r="S377" s="154"/>
      <c r="T377" s="154"/>
      <c r="U377" s="154"/>
      <c r="V377" s="154" t="s">
        <v>36</v>
      </c>
      <c r="W377" s="154"/>
      <c r="X377" s="154"/>
      <c r="Y377" s="154"/>
      <c r="Z377" s="154"/>
      <c r="AA377" s="154"/>
      <c r="AB377" s="154"/>
      <c r="AC377" s="154"/>
      <c r="AD377" s="154"/>
      <c r="AE377" s="154"/>
      <c r="AF377" s="154"/>
      <c r="AG377" s="154"/>
      <c r="AH377" s="154"/>
      <c r="AI377" s="154"/>
      <c r="AJ377" s="154"/>
      <c r="AK377" s="154"/>
      <c r="AL377" s="154"/>
      <c r="AM377" s="155"/>
      <c r="BE377" s="1" t="str">
        <f ca="1">MID(CELL("address",$CG$2),2,2)</f>
        <v>CG</v>
      </c>
      <c r="BF377" s="1" t="str">
        <f>IF(TRIM($K378)="","",IF(ISERROR(MATCH($K378,$CG$3:$CG$4,0)),"INPUT_ERROR",MATCH($K378,$CG$3:$CG$4,0)))</f>
        <v/>
      </c>
      <c r="BG377" s="1" t="s">
        <v>284</v>
      </c>
      <c r="BH377" s="1">
        <v>66</v>
      </c>
      <c r="BI377" s="1" t="str">
        <f>"ITEM"&amp; BH377&amp; BG377 &amp;"="&amp; $BF377</f>
        <v>ITEM66#KBN2_6=</v>
      </c>
    </row>
    <row r="378" spans="1:61" ht="9.75" hidden="1" customHeight="1">
      <c r="A378" s="141"/>
      <c r="B378" s="142"/>
      <c r="C378" s="142"/>
      <c r="D378" s="142"/>
      <c r="E378" s="142"/>
      <c r="F378" s="142"/>
      <c r="G378" s="142"/>
      <c r="H378" s="142"/>
      <c r="I378" s="143"/>
      <c r="J378" s="144" t="s">
        <v>37</v>
      </c>
      <c r="K378" s="145"/>
      <c r="L378" s="145"/>
      <c r="M378" s="145"/>
      <c r="N378" s="145"/>
      <c r="O378" s="145"/>
      <c r="P378" s="145"/>
      <c r="Q378" s="145"/>
      <c r="R378" s="145"/>
      <c r="S378" s="145"/>
      <c r="T378" s="82" t="s">
        <v>38</v>
      </c>
      <c r="U378" s="82"/>
      <c r="V378" s="82" t="s">
        <v>250</v>
      </c>
      <c r="W378" s="82"/>
      <c r="X378" s="82"/>
      <c r="Y378" s="82"/>
      <c r="Z378" s="82"/>
      <c r="AA378" s="82"/>
      <c r="AB378" s="82"/>
      <c r="AC378" s="82"/>
      <c r="AD378" s="82"/>
      <c r="AE378" s="82"/>
      <c r="AF378" s="82"/>
      <c r="AG378" s="82"/>
      <c r="AH378" s="82"/>
      <c r="AI378" s="82"/>
      <c r="AJ378" s="82"/>
      <c r="AK378" s="82"/>
      <c r="AL378" s="82"/>
      <c r="AM378" s="138"/>
    </row>
    <row r="379" spans="1:61" ht="9.75" hidden="1" customHeight="1">
      <c r="A379" s="141"/>
      <c r="B379" s="142"/>
      <c r="C379" s="142"/>
      <c r="D379" s="142"/>
      <c r="E379" s="142"/>
      <c r="F379" s="142"/>
      <c r="G379" s="142"/>
      <c r="H379" s="142"/>
      <c r="I379" s="143"/>
      <c r="J379" s="144"/>
      <c r="K379" s="145"/>
      <c r="L379" s="145"/>
      <c r="M379" s="145"/>
      <c r="N379" s="145"/>
      <c r="O379" s="145"/>
      <c r="P379" s="145"/>
      <c r="Q379" s="145"/>
      <c r="R379" s="145"/>
      <c r="S379" s="145"/>
      <c r="T379" s="82"/>
      <c r="U379" s="82"/>
      <c r="V379" s="82" t="s">
        <v>251</v>
      </c>
      <c r="W379" s="82"/>
      <c r="X379" s="82"/>
      <c r="Y379" s="82"/>
      <c r="Z379" s="82"/>
      <c r="AA379" s="82"/>
      <c r="AB379" s="82"/>
      <c r="AC379" s="82"/>
      <c r="AD379" s="82"/>
      <c r="AE379" s="82"/>
      <c r="AF379" s="82"/>
      <c r="AG379" s="82"/>
      <c r="AH379" s="82"/>
      <c r="AI379" s="82"/>
      <c r="AJ379" s="82"/>
      <c r="AK379" s="82"/>
      <c r="AL379" s="82"/>
      <c r="AM379" s="138"/>
    </row>
    <row r="380" spans="1:61" ht="9.75" hidden="1" customHeight="1">
      <c r="A380" s="141"/>
      <c r="B380" s="142"/>
      <c r="C380" s="142"/>
      <c r="D380" s="142"/>
      <c r="E380" s="142"/>
      <c r="F380" s="142"/>
      <c r="G380" s="142"/>
      <c r="H380" s="142"/>
      <c r="I380" s="143"/>
      <c r="J380" s="157"/>
      <c r="K380" s="98"/>
      <c r="L380" s="98"/>
      <c r="M380" s="98"/>
      <c r="N380" s="98"/>
      <c r="O380" s="98"/>
      <c r="P380" s="98"/>
      <c r="Q380" s="98"/>
      <c r="R380" s="98"/>
      <c r="S380" s="98"/>
      <c r="T380" s="98"/>
      <c r="U380" s="98"/>
      <c r="V380" s="98"/>
      <c r="W380" s="98"/>
      <c r="X380" s="98"/>
      <c r="Y380" s="98"/>
      <c r="Z380" s="98"/>
      <c r="AA380" s="98"/>
      <c r="AB380" s="98"/>
      <c r="AC380" s="98"/>
      <c r="AD380" s="98"/>
      <c r="AE380" s="98"/>
      <c r="AF380" s="98"/>
      <c r="AG380" s="98"/>
      <c r="AH380" s="98"/>
      <c r="AI380" s="98"/>
      <c r="AJ380" s="98"/>
      <c r="AK380" s="98"/>
      <c r="AL380" s="98"/>
      <c r="AM380" s="156"/>
    </row>
    <row r="381" spans="1:61" ht="9.75" hidden="1" customHeight="1">
      <c r="A381" s="141"/>
      <c r="B381" s="142"/>
      <c r="C381" s="143"/>
      <c r="D381" s="120" t="s">
        <v>252</v>
      </c>
      <c r="E381" s="121"/>
      <c r="F381" s="121"/>
      <c r="G381" s="121"/>
      <c r="H381" s="121"/>
      <c r="I381" s="122"/>
      <c r="J381" s="158"/>
      <c r="K381" s="154"/>
      <c r="L381" s="154"/>
      <c r="M381" s="154"/>
      <c r="N381" s="154"/>
      <c r="O381" s="154"/>
      <c r="P381" s="154"/>
      <c r="Q381" s="154"/>
      <c r="R381" s="154"/>
      <c r="S381" s="154"/>
      <c r="T381" s="154"/>
      <c r="U381" s="154"/>
      <c r="V381" s="154" t="s">
        <v>36</v>
      </c>
      <c r="W381" s="154"/>
      <c r="X381" s="154"/>
      <c r="Y381" s="154"/>
      <c r="Z381" s="154"/>
      <c r="AA381" s="154"/>
      <c r="AB381" s="154"/>
      <c r="AC381" s="154"/>
      <c r="AD381" s="154"/>
      <c r="AE381" s="154"/>
      <c r="AF381" s="154"/>
      <c r="AG381" s="154"/>
      <c r="AH381" s="154"/>
      <c r="AI381" s="154"/>
      <c r="AJ381" s="154"/>
      <c r="AK381" s="154"/>
      <c r="AL381" s="154"/>
      <c r="AM381" s="155"/>
      <c r="BE381" s="1" t="str">
        <f ca="1">MID(CELL("address",$CB$2),2,2)</f>
        <v>CB</v>
      </c>
      <c r="BF381" s="1" t="str">
        <f>IF(TRIM($K383)="","",IF(ISERROR(MATCH($K383,$CB$3:$CB$7,0)),"INPUT_ERROR",MATCH($K383,$CB$3:$CB$7,0)))</f>
        <v/>
      </c>
      <c r="BG381" s="1" t="s">
        <v>284</v>
      </c>
      <c r="BH381" s="1">
        <v>67</v>
      </c>
      <c r="BI381" s="1" t="str">
        <f>"ITEM"&amp; BH381&amp; BG381 &amp;"="&amp; $BF381</f>
        <v>ITEM67#KBN2_6=</v>
      </c>
    </row>
    <row r="382" spans="1:61" ht="9.75" hidden="1" customHeight="1">
      <c r="A382" s="141"/>
      <c r="B382" s="142"/>
      <c r="C382" s="143"/>
      <c r="D382" s="141"/>
      <c r="E382" s="142"/>
      <c r="F382" s="142"/>
      <c r="G382" s="142"/>
      <c r="H382" s="142"/>
      <c r="I382" s="143"/>
      <c r="J382" s="189"/>
      <c r="K382" s="82"/>
      <c r="L382" s="82"/>
      <c r="M382" s="82"/>
      <c r="N382" s="82"/>
      <c r="O382" s="82"/>
      <c r="P382" s="82"/>
      <c r="Q382" s="82"/>
      <c r="R382" s="82"/>
      <c r="S382" s="82"/>
      <c r="T382" s="82"/>
      <c r="U382" s="82"/>
      <c r="V382" s="82" t="s">
        <v>163</v>
      </c>
      <c r="W382" s="82"/>
      <c r="X382" s="82"/>
      <c r="Y382" s="82"/>
      <c r="Z382" s="82"/>
      <c r="AA382" s="82"/>
      <c r="AB382" s="82"/>
      <c r="AC382" s="82"/>
      <c r="AD382" s="82"/>
      <c r="AE382" s="82"/>
      <c r="AF382" s="82"/>
      <c r="AG382" s="82"/>
      <c r="AH382" s="82"/>
      <c r="AI382" s="82"/>
      <c r="AJ382" s="82"/>
      <c r="AK382" s="82"/>
      <c r="AL382" s="82"/>
      <c r="AM382" s="138"/>
      <c r="BH382" s="1" t="s">
        <v>28</v>
      </c>
    </row>
    <row r="383" spans="1:61" ht="9.75" hidden="1" customHeight="1">
      <c r="A383" s="141"/>
      <c r="B383" s="142"/>
      <c r="C383" s="143"/>
      <c r="D383" s="141"/>
      <c r="E383" s="142"/>
      <c r="F383" s="142"/>
      <c r="G383" s="142"/>
      <c r="H383" s="142"/>
      <c r="I383" s="143"/>
      <c r="J383" s="144" t="s">
        <v>37</v>
      </c>
      <c r="K383" s="145"/>
      <c r="L383" s="145"/>
      <c r="M383" s="145"/>
      <c r="N383" s="145"/>
      <c r="O383" s="145"/>
      <c r="P383" s="145"/>
      <c r="Q383" s="145"/>
      <c r="R383" s="145"/>
      <c r="S383" s="145"/>
      <c r="T383" s="82" t="s">
        <v>38</v>
      </c>
      <c r="U383" s="82"/>
      <c r="V383" s="82" t="s">
        <v>253</v>
      </c>
      <c r="W383" s="82"/>
      <c r="X383" s="82"/>
      <c r="Y383" s="82"/>
      <c r="Z383" s="82"/>
      <c r="AA383" s="82"/>
      <c r="AB383" s="82"/>
      <c r="AC383" s="82"/>
      <c r="AD383" s="82"/>
      <c r="AE383" s="82"/>
      <c r="AF383" s="82"/>
      <c r="AG383" s="82"/>
      <c r="AH383" s="82"/>
      <c r="AI383" s="82"/>
      <c r="AJ383" s="82"/>
      <c r="AK383" s="82"/>
      <c r="AL383" s="82"/>
      <c r="AM383" s="138"/>
      <c r="BH383" s="1" t="s">
        <v>28</v>
      </c>
    </row>
    <row r="384" spans="1:61" ht="9.75" hidden="1" customHeight="1">
      <c r="A384" s="141"/>
      <c r="B384" s="142"/>
      <c r="C384" s="143"/>
      <c r="D384" s="141"/>
      <c r="E384" s="142"/>
      <c r="F384" s="142"/>
      <c r="G384" s="142"/>
      <c r="H384" s="142"/>
      <c r="I384" s="143"/>
      <c r="J384" s="144"/>
      <c r="K384" s="145"/>
      <c r="L384" s="145"/>
      <c r="M384" s="145"/>
      <c r="N384" s="145"/>
      <c r="O384" s="145"/>
      <c r="P384" s="145"/>
      <c r="Q384" s="145"/>
      <c r="R384" s="145"/>
      <c r="S384" s="145"/>
      <c r="T384" s="82"/>
      <c r="U384" s="82"/>
      <c r="V384" s="82" t="s">
        <v>254</v>
      </c>
      <c r="W384" s="82"/>
      <c r="X384" s="82"/>
      <c r="Y384" s="82"/>
      <c r="Z384" s="82"/>
      <c r="AA384" s="82"/>
      <c r="AB384" s="82"/>
      <c r="AC384" s="82"/>
      <c r="AD384" s="82"/>
      <c r="AE384" s="82"/>
      <c r="AF384" s="82"/>
      <c r="AG384" s="82"/>
      <c r="AH384" s="82"/>
      <c r="AI384" s="82"/>
      <c r="AJ384" s="82"/>
      <c r="AK384" s="82"/>
      <c r="AL384" s="82"/>
      <c r="AM384" s="138"/>
      <c r="BH384" s="1" t="s">
        <v>28</v>
      </c>
    </row>
    <row r="385" spans="1:61" ht="9.75" hidden="1" customHeight="1">
      <c r="A385" s="141"/>
      <c r="B385" s="142"/>
      <c r="C385" s="143"/>
      <c r="D385" s="141"/>
      <c r="E385" s="142"/>
      <c r="F385" s="142"/>
      <c r="G385" s="142"/>
      <c r="H385" s="142"/>
      <c r="I385" s="143"/>
      <c r="J385" s="189"/>
      <c r="K385" s="82"/>
      <c r="L385" s="82"/>
      <c r="M385" s="82"/>
      <c r="N385" s="82"/>
      <c r="O385" s="82"/>
      <c r="P385" s="82"/>
      <c r="Q385" s="82"/>
      <c r="R385" s="82"/>
      <c r="S385" s="82"/>
      <c r="T385" s="82"/>
      <c r="U385" s="82"/>
      <c r="V385" s="82" t="s">
        <v>255</v>
      </c>
      <c r="W385" s="82"/>
      <c r="X385" s="82"/>
      <c r="Y385" s="82"/>
      <c r="Z385" s="82"/>
      <c r="AA385" s="82"/>
      <c r="AB385" s="82"/>
      <c r="AC385" s="82"/>
      <c r="AD385" s="82"/>
      <c r="AE385" s="82"/>
      <c r="AF385" s="82"/>
      <c r="AG385" s="82"/>
      <c r="AH385" s="82"/>
      <c r="AI385" s="82"/>
      <c r="AJ385" s="82"/>
      <c r="AK385" s="82"/>
      <c r="AL385" s="82"/>
      <c r="AM385" s="138"/>
      <c r="BH385" s="1" t="s">
        <v>28</v>
      </c>
    </row>
    <row r="386" spans="1:61" ht="9.75" hidden="1" customHeight="1">
      <c r="A386" s="141"/>
      <c r="B386" s="142"/>
      <c r="C386" s="143"/>
      <c r="D386" s="123"/>
      <c r="E386" s="124"/>
      <c r="F386" s="124"/>
      <c r="G386" s="124"/>
      <c r="H386" s="124"/>
      <c r="I386" s="125"/>
      <c r="J386" s="157"/>
      <c r="K386" s="98"/>
      <c r="L386" s="98"/>
      <c r="M386" s="98"/>
      <c r="N386" s="98"/>
      <c r="O386" s="98"/>
      <c r="P386" s="98"/>
      <c r="Q386" s="98"/>
      <c r="R386" s="98"/>
      <c r="S386" s="98"/>
      <c r="T386" s="98"/>
      <c r="U386" s="98"/>
      <c r="V386" s="98" t="s">
        <v>256</v>
      </c>
      <c r="W386" s="98"/>
      <c r="X386" s="98"/>
      <c r="Y386" s="98"/>
      <c r="Z386" s="98"/>
      <c r="AA386" s="98"/>
      <c r="AB386" s="98"/>
      <c r="AC386" s="98"/>
      <c r="AD386" s="98"/>
      <c r="AE386" s="98"/>
      <c r="AF386" s="98"/>
      <c r="AG386" s="98"/>
      <c r="AH386" s="98"/>
      <c r="AI386" s="98"/>
      <c r="AJ386" s="98"/>
      <c r="AK386" s="98"/>
      <c r="AL386" s="98"/>
      <c r="AM386" s="156"/>
      <c r="BH386" s="1" t="s">
        <v>28</v>
      </c>
    </row>
    <row r="387" spans="1:61" ht="9.75" hidden="1" customHeight="1">
      <c r="A387" s="141"/>
      <c r="B387" s="142"/>
      <c r="C387" s="143"/>
      <c r="D387" s="120" t="s">
        <v>257</v>
      </c>
      <c r="E387" s="121"/>
      <c r="F387" s="121"/>
      <c r="G387" s="121"/>
      <c r="H387" s="121"/>
      <c r="I387" s="122"/>
      <c r="J387" s="136"/>
      <c r="K387" s="126"/>
      <c r="L387" s="126"/>
      <c r="M387" s="126"/>
      <c r="N387" s="126"/>
      <c r="O387" s="126"/>
      <c r="P387" s="126"/>
      <c r="Q387" s="126"/>
      <c r="R387" s="126"/>
      <c r="S387" s="126"/>
      <c r="T387" s="126"/>
      <c r="U387" s="126"/>
      <c r="V387" s="126"/>
      <c r="W387" s="126"/>
      <c r="X387" s="126"/>
      <c r="Y387" s="126"/>
      <c r="Z387" s="126"/>
      <c r="AA387" s="126"/>
      <c r="AB387" s="126"/>
      <c r="AC387" s="126"/>
      <c r="AD387" s="126"/>
      <c r="AE387" s="126"/>
      <c r="AF387" s="126"/>
      <c r="AG387" s="126"/>
      <c r="AH387" s="126"/>
      <c r="AI387" s="126"/>
      <c r="AJ387" s="126"/>
      <c r="AK387" s="126"/>
      <c r="AL387" s="126"/>
      <c r="AM387" s="127"/>
      <c r="BG387" s="1" t="s">
        <v>284</v>
      </c>
      <c r="BH387" s="1">
        <v>68</v>
      </c>
      <c r="BI387" s="1" t="str">
        <f>"ITEM"&amp;BH387&amp; BG387 &amp;"="&amp; IF(TRIM($J387)="","",$J387)</f>
        <v>ITEM68#KBN2_6=</v>
      </c>
    </row>
    <row r="388" spans="1:61" ht="9.75" hidden="1" customHeight="1">
      <c r="A388" s="141"/>
      <c r="B388" s="142"/>
      <c r="C388" s="143"/>
      <c r="D388" s="141"/>
      <c r="E388" s="142"/>
      <c r="F388" s="142"/>
      <c r="G388" s="142"/>
      <c r="H388" s="142"/>
      <c r="I388" s="143"/>
      <c r="J388" s="150"/>
      <c r="K388" s="151"/>
      <c r="L388" s="151"/>
      <c r="M388" s="151"/>
      <c r="N388" s="151"/>
      <c r="O388" s="151"/>
      <c r="P388" s="151"/>
      <c r="Q388" s="151"/>
      <c r="R388" s="151"/>
      <c r="S388" s="151"/>
      <c r="T388" s="151"/>
      <c r="U388" s="151"/>
      <c r="V388" s="151"/>
      <c r="W388" s="151"/>
      <c r="X388" s="151"/>
      <c r="Y388" s="151"/>
      <c r="Z388" s="151"/>
      <c r="AA388" s="151"/>
      <c r="AB388" s="151"/>
      <c r="AC388" s="151"/>
      <c r="AD388" s="151"/>
      <c r="AE388" s="151"/>
      <c r="AF388" s="151"/>
      <c r="AG388" s="151"/>
      <c r="AH388" s="151"/>
      <c r="AI388" s="151"/>
      <c r="AJ388" s="151"/>
      <c r="AK388" s="151"/>
      <c r="AL388" s="151"/>
      <c r="AM388" s="152"/>
      <c r="BH388" s="1" t="s">
        <v>28</v>
      </c>
    </row>
    <row r="389" spans="1:61" ht="9.75" hidden="1" customHeight="1">
      <c r="A389" s="141"/>
      <c r="B389" s="142"/>
      <c r="C389" s="143"/>
      <c r="D389" s="123"/>
      <c r="E389" s="124"/>
      <c r="F389" s="124"/>
      <c r="G389" s="124"/>
      <c r="H389" s="124"/>
      <c r="I389" s="125"/>
      <c r="J389" s="150"/>
      <c r="K389" s="151"/>
      <c r="L389" s="151"/>
      <c r="M389" s="151"/>
      <c r="N389" s="151"/>
      <c r="O389" s="151"/>
      <c r="P389" s="151"/>
      <c r="Q389" s="151"/>
      <c r="R389" s="151"/>
      <c r="S389" s="151"/>
      <c r="T389" s="151"/>
      <c r="U389" s="151"/>
      <c r="V389" s="151"/>
      <c r="W389" s="151"/>
      <c r="X389" s="151"/>
      <c r="Y389" s="151"/>
      <c r="Z389" s="151"/>
      <c r="AA389" s="151"/>
      <c r="AB389" s="151"/>
      <c r="AC389" s="151"/>
      <c r="AD389" s="151"/>
      <c r="AE389" s="151"/>
      <c r="AF389" s="151"/>
      <c r="AG389" s="151"/>
      <c r="AH389" s="151"/>
      <c r="AI389" s="151"/>
      <c r="AJ389" s="151"/>
      <c r="AK389" s="151"/>
      <c r="AL389" s="151"/>
      <c r="AM389" s="152"/>
    </row>
    <row r="390" spans="1:61" ht="9.75" hidden="1" customHeight="1">
      <c r="A390" s="141"/>
      <c r="B390" s="142"/>
      <c r="C390" s="143"/>
      <c r="D390" s="120" t="s">
        <v>199</v>
      </c>
      <c r="E390" s="121"/>
      <c r="F390" s="121"/>
      <c r="G390" s="121"/>
      <c r="H390" s="121"/>
      <c r="I390" s="122"/>
      <c r="J390" s="136"/>
      <c r="K390" s="126"/>
      <c r="L390" s="126"/>
      <c r="M390" s="126"/>
      <c r="N390" s="126"/>
      <c r="O390" s="126"/>
      <c r="P390" s="126"/>
      <c r="Q390" s="126"/>
      <c r="R390" s="126"/>
      <c r="S390" s="126"/>
      <c r="T390" s="126"/>
      <c r="U390" s="126"/>
      <c r="V390" s="126"/>
      <c r="W390" s="126"/>
      <c r="X390" s="126"/>
      <c r="Y390" s="126"/>
      <c r="Z390" s="126"/>
      <c r="AA390" s="126"/>
      <c r="AB390" s="126"/>
      <c r="AC390" s="126"/>
      <c r="AD390" s="126"/>
      <c r="AE390" s="126"/>
      <c r="AF390" s="126"/>
      <c r="AG390" s="126"/>
      <c r="AH390" s="126"/>
      <c r="AI390" s="126"/>
      <c r="AJ390" s="126"/>
      <c r="AK390" s="126"/>
      <c r="AL390" s="126"/>
      <c r="AM390" s="127"/>
      <c r="BG390" s="1" t="s">
        <v>284</v>
      </c>
      <c r="BH390" s="1">
        <v>69</v>
      </c>
      <c r="BI390" s="1" t="str">
        <f>"ITEM"&amp;BH390&amp; BG390 &amp;"="&amp; IF(TRIM($J390)="","",$J390)</f>
        <v>ITEM69#KBN2_6=</v>
      </c>
    </row>
    <row r="391" spans="1:61" ht="9.75" hidden="1" customHeight="1">
      <c r="A391" s="141"/>
      <c r="B391" s="142"/>
      <c r="C391" s="143"/>
      <c r="D391" s="141"/>
      <c r="E391" s="142"/>
      <c r="F391" s="142"/>
      <c r="G391" s="142"/>
      <c r="H391" s="142"/>
      <c r="I391" s="143"/>
      <c r="J391" s="150"/>
      <c r="K391" s="151"/>
      <c r="L391" s="151"/>
      <c r="M391" s="151"/>
      <c r="N391" s="151"/>
      <c r="O391" s="151"/>
      <c r="P391" s="151"/>
      <c r="Q391" s="151"/>
      <c r="R391" s="151"/>
      <c r="S391" s="151"/>
      <c r="T391" s="151"/>
      <c r="U391" s="151"/>
      <c r="V391" s="151"/>
      <c r="W391" s="151"/>
      <c r="X391" s="151"/>
      <c r="Y391" s="151"/>
      <c r="Z391" s="151"/>
      <c r="AA391" s="151"/>
      <c r="AB391" s="151"/>
      <c r="AC391" s="151"/>
      <c r="AD391" s="151"/>
      <c r="AE391" s="151"/>
      <c r="AF391" s="151"/>
      <c r="AG391" s="151"/>
      <c r="AH391" s="151"/>
      <c r="AI391" s="151"/>
      <c r="AJ391" s="151"/>
      <c r="AK391" s="151"/>
      <c r="AL391" s="151"/>
      <c r="AM391" s="152"/>
      <c r="BH391" s="1" t="s">
        <v>28</v>
      </c>
    </row>
    <row r="392" spans="1:61" ht="9.75" hidden="1" customHeight="1">
      <c r="A392" s="123"/>
      <c r="B392" s="124"/>
      <c r="C392" s="125"/>
      <c r="D392" s="123"/>
      <c r="E392" s="124"/>
      <c r="F392" s="124"/>
      <c r="G392" s="124"/>
      <c r="H392" s="124"/>
      <c r="I392" s="125"/>
      <c r="J392" s="137"/>
      <c r="K392" s="128"/>
      <c r="L392" s="128"/>
      <c r="M392" s="128"/>
      <c r="N392" s="128"/>
      <c r="O392" s="128"/>
      <c r="P392" s="128"/>
      <c r="Q392" s="128"/>
      <c r="R392" s="128"/>
      <c r="S392" s="128"/>
      <c r="T392" s="128"/>
      <c r="U392" s="128"/>
      <c r="V392" s="128"/>
      <c r="W392" s="128"/>
      <c r="X392" s="128"/>
      <c r="Y392" s="128"/>
      <c r="Z392" s="128"/>
      <c r="AA392" s="128"/>
      <c r="AB392" s="128"/>
      <c r="AC392" s="128"/>
      <c r="AD392" s="128"/>
      <c r="AE392" s="128"/>
      <c r="AF392" s="128"/>
      <c r="AG392" s="128"/>
      <c r="AH392" s="128"/>
      <c r="AI392" s="128"/>
      <c r="AJ392" s="128"/>
      <c r="AK392" s="128"/>
      <c r="AL392" s="128"/>
      <c r="AM392" s="129"/>
    </row>
    <row r="393" spans="1:61" ht="9.75" hidden="1" customHeight="1">
      <c r="A393" s="120" t="s">
        <v>258</v>
      </c>
      <c r="B393" s="121"/>
      <c r="C393" s="121"/>
      <c r="D393" s="121"/>
      <c r="E393" s="121"/>
      <c r="F393" s="121"/>
      <c r="G393" s="121"/>
      <c r="H393" s="121"/>
      <c r="I393" s="122"/>
      <c r="J393" s="158"/>
      <c r="K393" s="154"/>
      <c r="L393" s="154"/>
      <c r="M393" s="154"/>
      <c r="N393" s="154"/>
      <c r="O393" s="154"/>
      <c r="P393" s="154"/>
      <c r="Q393" s="154"/>
      <c r="R393" s="154"/>
      <c r="S393" s="154"/>
      <c r="T393" s="154"/>
      <c r="U393" s="154"/>
      <c r="V393" s="154" t="s">
        <v>36</v>
      </c>
      <c r="W393" s="154"/>
      <c r="X393" s="154"/>
      <c r="Y393" s="154"/>
      <c r="Z393" s="154"/>
      <c r="AA393" s="154"/>
      <c r="AB393" s="154"/>
      <c r="AC393" s="154"/>
      <c r="AD393" s="154"/>
      <c r="AE393" s="154"/>
      <c r="AF393" s="154"/>
      <c r="AG393" s="154"/>
      <c r="AH393" s="154"/>
      <c r="AI393" s="154"/>
      <c r="AJ393" s="154"/>
      <c r="AK393" s="154"/>
      <c r="AL393" s="154"/>
      <c r="AM393" s="155"/>
      <c r="BE393" s="1" t="str">
        <f ca="1">MID(CELL("address",$CH$2),2,2)</f>
        <v>CH</v>
      </c>
      <c r="BF393" s="1" t="str">
        <f>IF(TRIM($K394)="","",IF(ISERROR(MATCH($K394,$CH$3:$CH$8,0)),"INPUT_ERROR",MATCH($K394,$CH$3:$CH$8,0)))</f>
        <v/>
      </c>
      <c r="BG393" s="1" t="s">
        <v>284</v>
      </c>
      <c r="BH393" s="1">
        <v>70</v>
      </c>
      <c r="BI393" s="1" t="str">
        <f>"ITEM"&amp; BH393&amp; BG393 &amp;"="&amp; $BF393</f>
        <v>ITEM70#KBN2_6=</v>
      </c>
    </row>
    <row r="394" spans="1:61" ht="9.75" hidden="1" customHeight="1">
      <c r="A394" s="141"/>
      <c r="B394" s="142"/>
      <c r="C394" s="142"/>
      <c r="D394" s="142"/>
      <c r="E394" s="142"/>
      <c r="F394" s="142"/>
      <c r="G394" s="142"/>
      <c r="H394" s="142"/>
      <c r="I394" s="143"/>
      <c r="J394" s="144" t="s">
        <v>37</v>
      </c>
      <c r="K394" s="145"/>
      <c r="L394" s="145"/>
      <c r="M394" s="145"/>
      <c r="N394" s="145"/>
      <c r="O394" s="145"/>
      <c r="P394" s="145"/>
      <c r="Q394" s="145"/>
      <c r="R394" s="145"/>
      <c r="S394" s="145"/>
      <c r="T394" s="82" t="s">
        <v>38</v>
      </c>
      <c r="U394" s="82"/>
      <c r="V394" s="82" t="s">
        <v>259</v>
      </c>
      <c r="W394" s="82"/>
      <c r="X394" s="82"/>
      <c r="Y394" s="82"/>
      <c r="Z394" s="82"/>
      <c r="AA394" s="82"/>
      <c r="AB394" s="82"/>
      <c r="AC394" s="82"/>
      <c r="AD394" s="82"/>
      <c r="AE394" s="82" t="s">
        <v>260</v>
      </c>
      <c r="AF394" s="82"/>
      <c r="AG394" s="82"/>
      <c r="AH394" s="82"/>
      <c r="AI394" s="82"/>
      <c r="AJ394" s="82"/>
      <c r="AK394" s="82"/>
      <c r="AL394" s="82"/>
      <c r="AM394" s="138"/>
      <c r="BH394" s="1" t="s">
        <v>28</v>
      </c>
    </row>
    <row r="395" spans="1:61" ht="9.75" hidden="1" customHeight="1">
      <c r="A395" s="141"/>
      <c r="B395" s="142"/>
      <c r="C395" s="142"/>
      <c r="D395" s="142"/>
      <c r="E395" s="142"/>
      <c r="F395" s="142"/>
      <c r="G395" s="142"/>
      <c r="H395" s="142"/>
      <c r="I395" s="143"/>
      <c r="J395" s="144"/>
      <c r="K395" s="145"/>
      <c r="L395" s="145"/>
      <c r="M395" s="145"/>
      <c r="N395" s="145"/>
      <c r="O395" s="145"/>
      <c r="P395" s="145"/>
      <c r="Q395" s="145"/>
      <c r="R395" s="145"/>
      <c r="S395" s="145"/>
      <c r="T395" s="82"/>
      <c r="U395" s="82"/>
      <c r="V395" s="82" t="s">
        <v>261</v>
      </c>
      <c r="W395" s="82"/>
      <c r="X395" s="82"/>
      <c r="Y395" s="82"/>
      <c r="Z395" s="82"/>
      <c r="AA395" s="82"/>
      <c r="AB395" s="82"/>
      <c r="AC395" s="82"/>
      <c r="AD395" s="82"/>
      <c r="AE395" s="82" t="s">
        <v>262</v>
      </c>
      <c r="AF395" s="82"/>
      <c r="AG395" s="82"/>
      <c r="AH395" s="82"/>
      <c r="AI395" s="82"/>
      <c r="AJ395" s="82"/>
      <c r="AK395" s="82"/>
      <c r="AL395" s="82"/>
      <c r="AM395" s="138"/>
      <c r="BH395" s="1" t="s">
        <v>28</v>
      </c>
    </row>
    <row r="396" spans="1:61" ht="9.75" hidden="1" customHeight="1">
      <c r="A396" s="141"/>
      <c r="B396" s="142"/>
      <c r="C396" s="142"/>
      <c r="D396" s="142"/>
      <c r="E396" s="142"/>
      <c r="F396" s="142"/>
      <c r="G396" s="142"/>
      <c r="H396" s="142"/>
      <c r="I396" s="143"/>
      <c r="J396" s="157"/>
      <c r="K396" s="98"/>
      <c r="L396" s="98"/>
      <c r="M396" s="98"/>
      <c r="N396" s="98"/>
      <c r="O396" s="98"/>
      <c r="P396" s="98"/>
      <c r="Q396" s="98"/>
      <c r="R396" s="98"/>
      <c r="S396" s="98"/>
      <c r="T396" s="98"/>
      <c r="U396" s="98"/>
      <c r="V396" s="98" t="s">
        <v>231</v>
      </c>
      <c r="W396" s="98"/>
      <c r="X396" s="98"/>
      <c r="Y396" s="98"/>
      <c r="Z396" s="98"/>
      <c r="AA396" s="98"/>
      <c r="AB396" s="98"/>
      <c r="AC396" s="98"/>
      <c r="AD396" s="98"/>
      <c r="AE396" s="98" t="s">
        <v>232</v>
      </c>
      <c r="AF396" s="98"/>
      <c r="AG396" s="98"/>
      <c r="AH396" s="98"/>
      <c r="AI396" s="98"/>
      <c r="AJ396" s="98"/>
      <c r="AK396" s="98"/>
      <c r="AL396" s="98"/>
      <c r="AM396" s="156"/>
      <c r="BH396" s="1" t="s">
        <v>28</v>
      </c>
    </row>
    <row r="397" spans="1:61" ht="9.75" hidden="1" customHeight="1">
      <c r="A397" s="120" t="s">
        <v>263</v>
      </c>
      <c r="B397" s="121"/>
      <c r="C397" s="121"/>
      <c r="D397" s="121"/>
      <c r="E397" s="121"/>
      <c r="F397" s="121"/>
      <c r="G397" s="121"/>
      <c r="H397" s="121"/>
      <c r="I397" s="121"/>
      <c r="J397" s="216" t="s">
        <v>37</v>
      </c>
      <c r="K397" s="217"/>
      <c r="L397" s="154" t="s">
        <v>216</v>
      </c>
      <c r="M397" s="154"/>
      <c r="N397" s="154"/>
      <c r="O397" s="154"/>
      <c r="P397" s="154"/>
      <c r="Q397" s="221" t="s">
        <v>37</v>
      </c>
      <c r="R397" s="217"/>
      <c r="S397" s="154" t="s">
        <v>215</v>
      </c>
      <c r="T397" s="154"/>
      <c r="U397" s="154"/>
      <c r="V397" s="154"/>
      <c r="W397" s="221" t="s">
        <v>37</v>
      </c>
      <c r="X397" s="217"/>
      <c r="Y397" s="83" t="s">
        <v>264</v>
      </c>
      <c r="Z397" s="83"/>
      <c r="AA397" s="83"/>
      <c r="AB397" s="83"/>
      <c r="AC397" s="83"/>
      <c r="AD397" s="83"/>
      <c r="AE397" s="83"/>
      <c r="AF397" s="83"/>
      <c r="AG397" s="83"/>
      <c r="AH397" s="83"/>
      <c r="AI397" s="83"/>
      <c r="AJ397" s="83"/>
      <c r="AK397" s="83"/>
      <c r="AL397" s="83"/>
      <c r="AM397" s="251"/>
      <c r="BF397" s="1" t="b">
        <f>IF($K397="○",TRUE,IF($K397="",FALSE,"INPUT_ERROR"))</f>
        <v>0</v>
      </c>
      <c r="BG397" s="1" t="s">
        <v>284</v>
      </c>
      <c r="BH397" s="1">
        <v>71</v>
      </c>
      <c r="BI397" s="1" t="str">
        <f t="shared" ref="BI397:BI402" si="7">"ITEM"&amp; BH397&amp; BG397 &amp;"="&amp; $BF397</f>
        <v>ITEM71#KBN2_6=FALSE</v>
      </c>
    </row>
    <row r="398" spans="1:61" ht="9.75" hidden="1" customHeight="1">
      <c r="A398" s="141"/>
      <c r="B398" s="142"/>
      <c r="C398" s="142"/>
      <c r="D398" s="142"/>
      <c r="E398" s="142"/>
      <c r="F398" s="142"/>
      <c r="G398" s="142"/>
      <c r="H398" s="142"/>
      <c r="I398" s="142"/>
      <c r="J398" s="144"/>
      <c r="K398" s="159"/>
      <c r="L398" s="82"/>
      <c r="M398" s="82"/>
      <c r="N398" s="82"/>
      <c r="O398" s="82"/>
      <c r="P398" s="82"/>
      <c r="Q398" s="160"/>
      <c r="R398" s="159"/>
      <c r="S398" s="82"/>
      <c r="T398" s="82"/>
      <c r="U398" s="82"/>
      <c r="V398" s="82"/>
      <c r="W398" s="160"/>
      <c r="X398" s="159"/>
      <c r="Y398" s="109"/>
      <c r="Z398" s="109"/>
      <c r="AA398" s="109"/>
      <c r="AB398" s="109"/>
      <c r="AC398" s="109"/>
      <c r="AD398" s="109"/>
      <c r="AE398" s="109"/>
      <c r="AF398" s="109"/>
      <c r="AG398" s="109"/>
      <c r="AH398" s="109"/>
      <c r="AI398" s="109"/>
      <c r="AJ398" s="109"/>
      <c r="AK398" s="109"/>
      <c r="AL398" s="109"/>
      <c r="AM398" s="214"/>
      <c r="BF398" s="1" t="b">
        <f>IF($R397="○",TRUE,IF($R397="",FALSE,"INPUT_ERROR"))</f>
        <v>0</v>
      </c>
      <c r="BG398" s="1" t="s">
        <v>284</v>
      </c>
      <c r="BH398" s="1">
        <v>72</v>
      </c>
      <c r="BI398" s="1" t="str">
        <f t="shared" si="7"/>
        <v>ITEM72#KBN2_6=FALSE</v>
      </c>
    </row>
    <row r="399" spans="1:61" ht="9.75" hidden="1" customHeight="1">
      <c r="A399" s="141"/>
      <c r="B399" s="142"/>
      <c r="C399" s="142"/>
      <c r="D399" s="142"/>
      <c r="E399" s="142"/>
      <c r="F399" s="142"/>
      <c r="G399" s="142"/>
      <c r="H399" s="142"/>
      <c r="I399" s="142"/>
      <c r="J399" s="252" t="s">
        <v>37</v>
      </c>
      <c r="K399" s="159"/>
      <c r="L399" s="253" t="s">
        <v>214</v>
      </c>
      <c r="M399" s="253"/>
      <c r="N399" s="253"/>
      <c r="O399" s="253"/>
      <c r="P399" s="253"/>
      <c r="Q399" s="160" t="s">
        <v>37</v>
      </c>
      <c r="R399" s="159"/>
      <c r="S399" s="109" t="s">
        <v>212</v>
      </c>
      <c r="T399" s="109"/>
      <c r="U399" s="109"/>
      <c r="V399" s="109"/>
      <c r="W399" s="109"/>
      <c r="X399" s="109"/>
      <c r="Y399" s="109"/>
      <c r="Z399" s="109"/>
      <c r="AA399" s="109"/>
      <c r="AB399" s="109"/>
      <c r="AC399" s="109"/>
      <c r="AD399" s="109"/>
      <c r="AE399" s="109"/>
      <c r="AF399" s="109"/>
      <c r="AG399" s="109"/>
      <c r="AH399" s="109"/>
      <c r="AI399" s="109"/>
      <c r="AJ399" s="109"/>
      <c r="AK399" s="109"/>
      <c r="AL399" s="109"/>
      <c r="AM399" s="214"/>
      <c r="BF399" s="1" t="b">
        <f>IF($X397="○",TRUE,IF($X397="",FALSE,"INPUT_ERROR"))</f>
        <v>0</v>
      </c>
      <c r="BG399" s="1" t="s">
        <v>284</v>
      </c>
      <c r="BH399" s="1">
        <v>73</v>
      </c>
      <c r="BI399" s="1" t="str">
        <f t="shared" si="7"/>
        <v>ITEM73#KBN2_6=FALSE</v>
      </c>
    </row>
    <row r="400" spans="1:61" ht="9.75" hidden="1" customHeight="1">
      <c r="A400" s="141"/>
      <c r="B400" s="142"/>
      <c r="C400" s="142"/>
      <c r="D400" s="142"/>
      <c r="E400" s="142"/>
      <c r="F400" s="142"/>
      <c r="G400" s="142"/>
      <c r="H400" s="142"/>
      <c r="I400" s="142"/>
      <c r="J400" s="252"/>
      <c r="K400" s="159"/>
      <c r="L400" s="253"/>
      <c r="M400" s="253"/>
      <c r="N400" s="253"/>
      <c r="O400" s="253"/>
      <c r="P400" s="253"/>
      <c r="Q400" s="160"/>
      <c r="R400" s="159"/>
      <c r="S400" s="109"/>
      <c r="T400" s="109"/>
      <c r="U400" s="109"/>
      <c r="V400" s="109"/>
      <c r="W400" s="109"/>
      <c r="X400" s="109"/>
      <c r="Y400" s="109"/>
      <c r="Z400" s="109"/>
      <c r="AA400" s="109"/>
      <c r="AB400" s="109"/>
      <c r="AC400" s="109"/>
      <c r="AD400" s="109"/>
      <c r="AE400" s="109"/>
      <c r="AF400" s="109"/>
      <c r="AG400" s="109"/>
      <c r="AH400" s="109"/>
      <c r="AI400" s="109"/>
      <c r="AJ400" s="109"/>
      <c r="AK400" s="109"/>
      <c r="AL400" s="109"/>
      <c r="AM400" s="214"/>
      <c r="BF400" s="1" t="b">
        <f>IF($K399="○",TRUE,IF($K399="",FALSE,"INPUT_ERROR"))</f>
        <v>0</v>
      </c>
      <c r="BG400" s="1" t="s">
        <v>284</v>
      </c>
      <c r="BH400" s="1">
        <v>74</v>
      </c>
      <c r="BI400" s="1" t="str">
        <f t="shared" si="7"/>
        <v>ITEM74#KBN2_6=FALSE</v>
      </c>
    </row>
    <row r="401" spans="1:61" ht="9.75" hidden="1" customHeight="1">
      <c r="A401" s="141"/>
      <c r="B401" s="142"/>
      <c r="C401" s="142"/>
      <c r="D401" s="142"/>
      <c r="E401" s="142"/>
      <c r="F401" s="142"/>
      <c r="G401" s="142"/>
      <c r="H401" s="142"/>
      <c r="I401" s="142"/>
      <c r="J401" s="144" t="s">
        <v>37</v>
      </c>
      <c r="K401" s="159"/>
      <c r="L401" s="82" t="s">
        <v>196</v>
      </c>
      <c r="M401" s="82"/>
      <c r="N401" s="82"/>
      <c r="O401" s="160" t="s">
        <v>197</v>
      </c>
      <c r="P401" s="151"/>
      <c r="Q401" s="151"/>
      <c r="R401" s="151"/>
      <c r="S401" s="151"/>
      <c r="T401" s="151"/>
      <c r="U401" s="151"/>
      <c r="V401" s="151"/>
      <c r="W401" s="151"/>
      <c r="X401" s="151"/>
      <c r="Y401" s="151"/>
      <c r="Z401" s="151"/>
      <c r="AA401" s="151"/>
      <c r="AB401" s="151"/>
      <c r="AC401" s="151"/>
      <c r="AD401" s="151"/>
      <c r="AE401" s="151"/>
      <c r="AF401" s="151"/>
      <c r="AG401" s="151"/>
      <c r="AH401" s="151"/>
      <c r="AI401" s="151"/>
      <c r="AJ401" s="151"/>
      <c r="AK401" s="151"/>
      <c r="AL401" s="82" t="s">
        <v>198</v>
      </c>
      <c r="AM401" s="138"/>
      <c r="BF401" s="1" t="b">
        <f>IF($R399="○",TRUE,IF($R399="",FALSE,"INPUT_ERROR"))</f>
        <v>0</v>
      </c>
      <c r="BG401" s="1" t="s">
        <v>284</v>
      </c>
      <c r="BH401" s="1">
        <v>75</v>
      </c>
      <c r="BI401" s="1" t="str">
        <f t="shared" si="7"/>
        <v>ITEM75#KBN2_6=FALSE</v>
      </c>
    </row>
    <row r="402" spans="1:61" ht="9.75" hidden="1" customHeight="1">
      <c r="A402" s="123"/>
      <c r="B402" s="124"/>
      <c r="C402" s="124"/>
      <c r="D402" s="124"/>
      <c r="E402" s="124"/>
      <c r="F402" s="124"/>
      <c r="G402" s="124"/>
      <c r="H402" s="124"/>
      <c r="I402" s="124"/>
      <c r="J402" s="161"/>
      <c r="K402" s="162"/>
      <c r="L402" s="98"/>
      <c r="M402" s="98"/>
      <c r="N402" s="98"/>
      <c r="O402" s="163"/>
      <c r="P402" s="128"/>
      <c r="Q402" s="128"/>
      <c r="R402" s="128"/>
      <c r="S402" s="128"/>
      <c r="T402" s="128"/>
      <c r="U402" s="128"/>
      <c r="V402" s="128"/>
      <c r="W402" s="128"/>
      <c r="X402" s="128"/>
      <c r="Y402" s="128"/>
      <c r="Z402" s="128"/>
      <c r="AA402" s="128"/>
      <c r="AB402" s="128"/>
      <c r="AC402" s="128"/>
      <c r="AD402" s="128"/>
      <c r="AE402" s="128"/>
      <c r="AF402" s="128"/>
      <c r="AG402" s="128"/>
      <c r="AH402" s="128"/>
      <c r="AI402" s="128"/>
      <c r="AJ402" s="128"/>
      <c r="AK402" s="128"/>
      <c r="AL402" s="98"/>
      <c r="AM402" s="156"/>
      <c r="BF402" s="1" t="b">
        <f>IF($K401="○",TRUE,IF($K401="",FALSE,"INPUT_ERROR"))</f>
        <v>0</v>
      </c>
      <c r="BG402" s="1" t="s">
        <v>284</v>
      </c>
      <c r="BH402" s="1">
        <v>76</v>
      </c>
      <c r="BI402" s="1" t="str">
        <f t="shared" si="7"/>
        <v>ITEM76#KBN2_6=FALSE</v>
      </c>
    </row>
    <row r="403" spans="1:61" ht="9.75" hidden="1" customHeight="1">
      <c r="A403" s="120" t="s">
        <v>265</v>
      </c>
      <c r="B403" s="121"/>
      <c r="C403" s="121"/>
      <c r="D403" s="121"/>
      <c r="E403" s="121"/>
      <c r="F403" s="121"/>
      <c r="G403" s="121"/>
      <c r="H403" s="121"/>
      <c r="I403" s="122"/>
      <c r="J403" s="150"/>
      <c r="K403" s="151"/>
      <c r="L403" s="151"/>
      <c r="M403" s="151"/>
      <c r="N403" s="151"/>
      <c r="O403" s="151"/>
      <c r="P403" s="151"/>
      <c r="Q403" s="151"/>
      <c r="R403" s="151"/>
      <c r="S403" s="151"/>
      <c r="T403" s="151"/>
      <c r="U403" s="151"/>
      <c r="V403" s="151"/>
      <c r="W403" s="151"/>
      <c r="X403" s="151"/>
      <c r="Y403" s="151"/>
      <c r="Z403" s="151"/>
      <c r="AA403" s="151"/>
      <c r="AB403" s="151"/>
      <c r="AC403" s="151"/>
      <c r="AD403" s="151"/>
      <c r="AE403" s="151"/>
      <c r="AF403" s="151"/>
      <c r="AG403" s="151"/>
      <c r="AH403" s="151"/>
      <c r="AI403" s="151"/>
      <c r="AJ403" s="151"/>
      <c r="AK403" s="151"/>
      <c r="AL403" s="151"/>
      <c r="AM403" s="152"/>
      <c r="BG403" s="1" t="s">
        <v>284</v>
      </c>
      <c r="BH403" s="1">
        <v>77</v>
      </c>
      <c r="BI403" s="1" t="str">
        <f>"ITEM"&amp;BH403&amp; BG403 &amp;"="&amp;  IF(TRIM($P401)="","",$P401)</f>
        <v>ITEM77#KBN2_6=</v>
      </c>
    </row>
    <row r="404" spans="1:61" ht="9.75" hidden="1" customHeight="1">
      <c r="A404" s="141"/>
      <c r="B404" s="142"/>
      <c r="C404" s="142"/>
      <c r="D404" s="142"/>
      <c r="E404" s="142"/>
      <c r="F404" s="142"/>
      <c r="G404" s="142"/>
      <c r="H404" s="142"/>
      <c r="I404" s="143"/>
      <c r="J404" s="150"/>
      <c r="K404" s="151"/>
      <c r="L404" s="151"/>
      <c r="M404" s="151"/>
      <c r="N404" s="151"/>
      <c r="O404" s="151"/>
      <c r="P404" s="151"/>
      <c r="Q404" s="151"/>
      <c r="R404" s="151"/>
      <c r="S404" s="151"/>
      <c r="T404" s="151"/>
      <c r="U404" s="151"/>
      <c r="V404" s="151"/>
      <c r="W404" s="151"/>
      <c r="X404" s="151"/>
      <c r="Y404" s="151"/>
      <c r="Z404" s="151"/>
      <c r="AA404" s="151"/>
      <c r="AB404" s="151"/>
      <c r="AC404" s="151"/>
      <c r="AD404" s="151"/>
      <c r="AE404" s="151"/>
      <c r="AF404" s="151"/>
      <c r="AG404" s="151"/>
      <c r="AH404" s="151"/>
      <c r="AI404" s="151"/>
      <c r="AJ404" s="151"/>
      <c r="AK404" s="151"/>
      <c r="AL404" s="151"/>
      <c r="AM404" s="152"/>
      <c r="BG404" s="1" t="s">
        <v>284</v>
      </c>
      <c r="BH404" s="1">
        <v>78</v>
      </c>
      <c r="BI404" s="1" t="str">
        <f>"ITEM"&amp;BH404&amp; BG404 &amp;"="&amp; IF(TRIM($J403)="","",$J403)</f>
        <v>ITEM78#KBN2_6=</v>
      </c>
    </row>
    <row r="405" spans="1:61" ht="9.75" hidden="1" customHeight="1">
      <c r="A405" s="123"/>
      <c r="B405" s="124"/>
      <c r="C405" s="124"/>
      <c r="D405" s="124"/>
      <c r="E405" s="124"/>
      <c r="F405" s="124"/>
      <c r="G405" s="124"/>
      <c r="H405" s="124"/>
      <c r="I405" s="125"/>
      <c r="J405" s="150"/>
      <c r="K405" s="151"/>
      <c r="L405" s="151"/>
      <c r="M405" s="151"/>
      <c r="N405" s="151"/>
      <c r="O405" s="151"/>
      <c r="P405" s="151"/>
      <c r="Q405" s="151"/>
      <c r="R405" s="151"/>
      <c r="S405" s="151"/>
      <c r="T405" s="151"/>
      <c r="U405" s="151"/>
      <c r="V405" s="151"/>
      <c r="W405" s="151"/>
      <c r="X405" s="151"/>
      <c r="Y405" s="151"/>
      <c r="Z405" s="151"/>
      <c r="AA405" s="151"/>
      <c r="AB405" s="151"/>
      <c r="AC405" s="151"/>
      <c r="AD405" s="151"/>
      <c r="AE405" s="151"/>
      <c r="AF405" s="151"/>
      <c r="AG405" s="151"/>
      <c r="AH405" s="151"/>
      <c r="AI405" s="151"/>
      <c r="AJ405" s="151"/>
      <c r="AK405" s="151"/>
      <c r="AL405" s="151"/>
      <c r="AM405" s="152"/>
      <c r="BH405" s="1" t="s">
        <v>28</v>
      </c>
    </row>
    <row r="406" spans="1:61" ht="9.75" hidden="1" customHeight="1">
      <c r="A406" s="153" t="s">
        <v>266</v>
      </c>
      <c r="B406" s="153"/>
      <c r="C406" s="153"/>
      <c r="D406" s="153"/>
      <c r="E406" s="153"/>
      <c r="F406" s="153"/>
      <c r="G406" s="153"/>
      <c r="H406" s="153"/>
      <c r="I406" s="153"/>
      <c r="J406" s="136"/>
      <c r="K406" s="126"/>
      <c r="L406" s="126"/>
      <c r="M406" s="126"/>
      <c r="N406" s="126"/>
      <c r="O406" s="126"/>
      <c r="P406" s="126"/>
      <c r="Q406" s="126"/>
      <c r="R406" s="126"/>
      <c r="S406" s="126"/>
      <c r="T406" s="126"/>
      <c r="U406" s="126"/>
      <c r="V406" s="126"/>
      <c r="W406" s="126"/>
      <c r="X406" s="126"/>
      <c r="Y406" s="126"/>
      <c r="Z406" s="126"/>
      <c r="AA406" s="126"/>
      <c r="AB406" s="126"/>
      <c r="AC406" s="126"/>
      <c r="AD406" s="126"/>
      <c r="AE406" s="126"/>
      <c r="AF406" s="126"/>
      <c r="AG406" s="126"/>
      <c r="AH406" s="126"/>
      <c r="AI406" s="126"/>
      <c r="AJ406" s="126"/>
      <c r="AK406" s="126"/>
      <c r="AL406" s="126"/>
      <c r="AM406" s="127"/>
      <c r="BG406" s="1" t="s">
        <v>284</v>
      </c>
      <c r="BH406" s="1">
        <v>79</v>
      </c>
      <c r="BI406" s="1" t="str">
        <f>"ITEM"&amp;BH406&amp; BG406 &amp;"="&amp; IF(TRIM($J406)="","",$J406)</f>
        <v>ITEM79#KBN2_6=</v>
      </c>
    </row>
    <row r="407" spans="1:61" ht="9.75" hidden="1" customHeight="1">
      <c r="A407" s="153"/>
      <c r="B407" s="153"/>
      <c r="C407" s="153"/>
      <c r="D407" s="153"/>
      <c r="E407" s="153"/>
      <c r="F407" s="153"/>
      <c r="G407" s="153"/>
      <c r="H407" s="153"/>
      <c r="I407" s="153"/>
      <c r="J407" s="150"/>
      <c r="K407" s="151"/>
      <c r="L407" s="151"/>
      <c r="M407" s="151"/>
      <c r="N407" s="151"/>
      <c r="O407" s="151"/>
      <c r="P407" s="151"/>
      <c r="Q407" s="151"/>
      <c r="R407" s="151"/>
      <c r="S407" s="151"/>
      <c r="T407" s="151"/>
      <c r="U407" s="151"/>
      <c r="V407" s="151"/>
      <c r="W407" s="151"/>
      <c r="X407" s="151"/>
      <c r="Y407" s="151"/>
      <c r="Z407" s="151"/>
      <c r="AA407" s="151"/>
      <c r="AB407" s="151"/>
      <c r="AC407" s="151"/>
      <c r="AD407" s="151"/>
      <c r="AE407" s="151"/>
      <c r="AF407" s="151"/>
      <c r="AG407" s="151"/>
      <c r="AH407" s="151"/>
      <c r="AI407" s="151"/>
      <c r="AJ407" s="151"/>
      <c r="AK407" s="151"/>
      <c r="AL407" s="151"/>
      <c r="AM407" s="152"/>
      <c r="BH407" s="1" t="s">
        <v>28</v>
      </c>
    </row>
    <row r="408" spans="1:61" ht="9.75" hidden="1" customHeight="1">
      <c r="A408" s="153"/>
      <c r="B408" s="153"/>
      <c r="C408" s="153"/>
      <c r="D408" s="153"/>
      <c r="E408" s="153"/>
      <c r="F408" s="153"/>
      <c r="G408" s="153"/>
      <c r="H408" s="153"/>
      <c r="I408" s="153"/>
      <c r="J408" s="150"/>
      <c r="K408" s="151"/>
      <c r="L408" s="151"/>
      <c r="M408" s="151"/>
      <c r="N408" s="151"/>
      <c r="O408" s="151"/>
      <c r="P408" s="151"/>
      <c r="Q408" s="151"/>
      <c r="R408" s="151"/>
      <c r="S408" s="151"/>
      <c r="T408" s="151"/>
      <c r="U408" s="151"/>
      <c r="V408" s="151"/>
      <c r="W408" s="151"/>
      <c r="X408" s="151"/>
      <c r="Y408" s="151"/>
      <c r="Z408" s="151"/>
      <c r="AA408" s="151"/>
      <c r="AB408" s="151"/>
      <c r="AC408" s="151"/>
      <c r="AD408" s="151"/>
      <c r="AE408" s="151"/>
      <c r="AF408" s="151"/>
      <c r="AG408" s="151"/>
      <c r="AH408" s="151"/>
      <c r="AI408" s="151"/>
      <c r="AJ408" s="151"/>
      <c r="AK408" s="151"/>
      <c r="AL408" s="151"/>
      <c r="AM408" s="152"/>
      <c r="BH408" s="1" t="s">
        <v>28</v>
      </c>
    </row>
    <row r="409" spans="1:61" ht="9.75" hidden="1" customHeight="1">
      <c r="A409" s="250" t="s">
        <v>267</v>
      </c>
      <c r="B409" s="250"/>
      <c r="C409" s="141" t="s">
        <v>268</v>
      </c>
      <c r="D409" s="142"/>
      <c r="E409" s="142"/>
      <c r="F409" s="142"/>
      <c r="G409" s="142"/>
      <c r="H409" s="142"/>
      <c r="I409" s="143"/>
      <c r="J409" s="158"/>
      <c r="K409" s="154"/>
      <c r="L409" s="154"/>
      <c r="M409" s="154"/>
      <c r="N409" s="154"/>
      <c r="O409" s="154"/>
      <c r="P409" s="154"/>
      <c r="Q409" s="154"/>
      <c r="R409" s="154"/>
      <c r="S409" s="154"/>
      <c r="T409" s="154"/>
      <c r="U409" s="154"/>
      <c r="V409" s="154" t="s">
        <v>36</v>
      </c>
      <c r="W409" s="154"/>
      <c r="X409" s="154"/>
      <c r="Y409" s="154"/>
      <c r="Z409" s="154"/>
      <c r="AA409" s="154"/>
      <c r="AB409" s="154"/>
      <c r="AC409" s="154"/>
      <c r="AD409" s="154"/>
      <c r="AE409" s="154"/>
      <c r="AF409" s="154"/>
      <c r="AG409" s="154"/>
      <c r="AH409" s="154"/>
      <c r="AI409" s="154"/>
      <c r="AJ409" s="154"/>
      <c r="AK409" s="154"/>
      <c r="AL409" s="154"/>
      <c r="AM409" s="155"/>
      <c r="BE409" s="1" t="str">
        <f ca="1">MID(CELL("address",$CI$2),2,2)</f>
        <v>CI</v>
      </c>
      <c r="BF409" s="1" t="str">
        <f>IF(TRIM($K410)="","",IF(ISERROR(MATCH($K410,$CI$3:$CI$4,0)),"INPUT_ERROR",MATCH($K410,$CI$3:$CI$4,0)))</f>
        <v/>
      </c>
      <c r="BG409" s="1" t="s">
        <v>284</v>
      </c>
      <c r="BH409" s="1">
        <v>80</v>
      </c>
      <c r="BI409" s="1" t="str">
        <f>"ITEM"&amp; BH409&amp; BG409 &amp;"="&amp; $BF409</f>
        <v>ITEM80#KBN2_6=</v>
      </c>
    </row>
    <row r="410" spans="1:61" ht="9.75" hidden="1" customHeight="1">
      <c r="A410" s="250"/>
      <c r="B410" s="250"/>
      <c r="C410" s="141"/>
      <c r="D410" s="142"/>
      <c r="E410" s="142"/>
      <c r="F410" s="142"/>
      <c r="G410" s="142"/>
      <c r="H410" s="142"/>
      <c r="I410" s="143"/>
      <c r="J410" s="144" t="s">
        <v>37</v>
      </c>
      <c r="K410" s="145"/>
      <c r="L410" s="145"/>
      <c r="M410" s="145"/>
      <c r="N410" s="145"/>
      <c r="O410" s="145"/>
      <c r="P410" s="145"/>
      <c r="Q410" s="145"/>
      <c r="R410" s="82" t="s">
        <v>38</v>
      </c>
      <c r="S410" s="82"/>
      <c r="T410" s="82"/>
      <c r="U410" s="82"/>
      <c r="V410" s="82" t="s">
        <v>269</v>
      </c>
      <c r="W410" s="82"/>
      <c r="X410" s="82"/>
      <c r="Y410" s="82"/>
      <c r="Z410" s="82"/>
      <c r="AA410" s="82" t="s">
        <v>270</v>
      </c>
      <c r="AB410" s="82"/>
      <c r="AC410" s="82"/>
      <c r="AD410" s="82"/>
      <c r="AE410" s="82"/>
      <c r="AF410" s="82"/>
      <c r="AG410" s="82"/>
      <c r="AH410" s="82"/>
      <c r="AI410" s="82"/>
      <c r="AJ410" s="82"/>
      <c r="AK410" s="82"/>
      <c r="AL410" s="82"/>
      <c r="AM410" s="138"/>
      <c r="BH410" s="1" t="s">
        <v>28</v>
      </c>
    </row>
    <row r="411" spans="1:61" ht="9.75" hidden="1" customHeight="1">
      <c r="A411" s="250"/>
      <c r="B411" s="250"/>
      <c r="C411" s="141"/>
      <c r="D411" s="142"/>
      <c r="E411" s="142"/>
      <c r="F411" s="142"/>
      <c r="G411" s="142"/>
      <c r="H411" s="142"/>
      <c r="I411" s="143"/>
      <c r="J411" s="144"/>
      <c r="K411" s="145"/>
      <c r="L411" s="145"/>
      <c r="M411" s="145"/>
      <c r="N411" s="145"/>
      <c r="O411" s="145"/>
      <c r="P411" s="145"/>
      <c r="Q411" s="145"/>
      <c r="R411" s="82"/>
      <c r="S411" s="82"/>
      <c r="T411" s="82"/>
      <c r="U411" s="82"/>
      <c r="V411" s="82"/>
      <c r="W411" s="82"/>
      <c r="X411" s="82"/>
      <c r="Y411" s="82"/>
      <c r="Z411" s="82"/>
      <c r="AA411" s="82"/>
      <c r="AB411" s="82"/>
      <c r="AC411" s="82"/>
      <c r="AD411" s="82"/>
      <c r="AE411" s="82"/>
      <c r="AF411" s="82"/>
      <c r="AG411" s="82"/>
      <c r="AH411" s="82"/>
      <c r="AI411" s="82"/>
      <c r="AJ411" s="82"/>
      <c r="AK411" s="82"/>
      <c r="AL411" s="82"/>
      <c r="AM411" s="138"/>
      <c r="BH411" s="1" t="s">
        <v>28</v>
      </c>
    </row>
    <row r="412" spans="1:61" ht="9.75" hidden="1" customHeight="1">
      <c r="A412" s="250"/>
      <c r="B412" s="250"/>
      <c r="C412" s="123"/>
      <c r="D412" s="124"/>
      <c r="E412" s="124"/>
      <c r="F412" s="124"/>
      <c r="G412" s="124"/>
      <c r="H412" s="124"/>
      <c r="I412" s="125"/>
      <c r="J412" s="157"/>
      <c r="K412" s="98"/>
      <c r="L412" s="98"/>
      <c r="M412" s="98"/>
      <c r="N412" s="98"/>
      <c r="O412" s="98"/>
      <c r="P412" s="98"/>
      <c r="Q412" s="98"/>
      <c r="R412" s="98"/>
      <c r="S412" s="98"/>
      <c r="T412" s="98"/>
      <c r="U412" s="98"/>
      <c r="V412" s="98"/>
      <c r="W412" s="98"/>
      <c r="X412" s="98"/>
      <c r="Y412" s="98"/>
      <c r="Z412" s="98"/>
      <c r="AA412" s="98"/>
      <c r="AB412" s="98"/>
      <c r="AC412" s="98"/>
      <c r="AD412" s="98"/>
      <c r="AE412" s="98"/>
      <c r="AF412" s="98"/>
      <c r="AG412" s="98"/>
      <c r="AH412" s="98"/>
      <c r="AI412" s="98"/>
      <c r="AJ412" s="98"/>
      <c r="AK412" s="98"/>
      <c r="AL412" s="98"/>
      <c r="AM412" s="156"/>
      <c r="BH412" s="1" t="s">
        <v>28</v>
      </c>
    </row>
    <row r="413" spans="1:61" ht="9.75" hidden="1" customHeight="1">
      <c r="A413" s="250"/>
      <c r="B413" s="250"/>
      <c r="C413" s="120" t="s">
        <v>271</v>
      </c>
      <c r="D413" s="121"/>
      <c r="E413" s="121"/>
      <c r="F413" s="121"/>
      <c r="G413" s="121"/>
      <c r="H413" s="121"/>
      <c r="I413" s="122"/>
      <c r="J413" s="260"/>
      <c r="K413" s="260"/>
      <c r="L413" s="260"/>
      <c r="M413" s="260"/>
      <c r="N413" s="260"/>
      <c r="O413" s="260"/>
      <c r="P413" s="260"/>
      <c r="Q413" s="260"/>
      <c r="R413" s="260"/>
      <c r="S413" s="260"/>
      <c r="T413" s="260"/>
      <c r="U413" s="260"/>
      <c r="V413" s="260"/>
      <c r="W413" s="260"/>
      <c r="X413" s="260"/>
      <c r="Y413" s="260"/>
      <c r="Z413" s="260"/>
      <c r="AA413" s="260"/>
      <c r="AB413" s="260"/>
      <c r="AC413" s="260"/>
      <c r="AD413" s="260"/>
      <c r="AE413" s="260"/>
      <c r="AF413" s="260"/>
      <c r="AG413" s="260"/>
      <c r="AH413" s="260"/>
      <c r="AI413" s="260"/>
      <c r="AJ413" s="260"/>
      <c r="AK413" s="260"/>
      <c r="AL413" s="260"/>
      <c r="AM413" s="260"/>
      <c r="BG413" s="1" t="s">
        <v>284</v>
      </c>
      <c r="BH413" s="1">
        <v>81</v>
      </c>
      <c r="BI413" s="1" t="str">
        <f>"ITEM"&amp;BH413&amp; BG413 &amp;"="&amp; IF(TRIM($J413)="","",$J413)</f>
        <v>ITEM81#KBN2_6=</v>
      </c>
    </row>
    <row r="414" spans="1:61" ht="9.75" hidden="1" customHeight="1">
      <c r="A414" s="250"/>
      <c r="B414" s="250"/>
      <c r="C414" s="141"/>
      <c r="D414" s="142"/>
      <c r="E414" s="142"/>
      <c r="F414" s="142"/>
      <c r="G414" s="142"/>
      <c r="H414" s="142"/>
      <c r="I414" s="143"/>
      <c r="J414" s="27"/>
      <c r="K414" s="27"/>
      <c r="L414" s="27"/>
      <c r="M414" s="27"/>
      <c r="N414" s="27"/>
      <c r="O414" s="27"/>
      <c r="P414" s="27"/>
      <c r="Q414" s="27"/>
      <c r="R414" s="27"/>
      <c r="S414" s="27"/>
      <c r="T414" s="27"/>
      <c r="U414" s="27"/>
      <c r="V414" s="27"/>
      <c r="W414" s="27"/>
      <c r="X414" s="27"/>
      <c r="Y414" s="27"/>
      <c r="Z414" s="27"/>
      <c r="AA414" s="27"/>
      <c r="AB414" s="27"/>
      <c r="AC414" s="27"/>
      <c r="AD414" s="27"/>
      <c r="AE414" s="27"/>
      <c r="AF414" s="27"/>
      <c r="AG414" s="27"/>
      <c r="AH414" s="27"/>
      <c r="AI414" s="27"/>
      <c r="AJ414" s="27"/>
      <c r="AK414" s="27"/>
      <c r="AL414" s="27"/>
      <c r="AM414" s="27"/>
      <c r="BH414" s="1" t="s">
        <v>28</v>
      </c>
    </row>
    <row r="415" spans="1:61" ht="9.75" hidden="1" customHeight="1">
      <c r="A415" s="250"/>
      <c r="B415" s="250"/>
      <c r="C415" s="123"/>
      <c r="D415" s="124"/>
      <c r="E415" s="124"/>
      <c r="F415" s="124"/>
      <c r="G415" s="124"/>
      <c r="H415" s="124"/>
      <c r="I415" s="125"/>
      <c r="J415" s="27"/>
      <c r="K415" s="27"/>
      <c r="L415" s="27"/>
      <c r="M415" s="27"/>
      <c r="N415" s="27"/>
      <c r="O415" s="27"/>
      <c r="P415" s="27"/>
      <c r="Q415" s="27"/>
      <c r="R415" s="27"/>
      <c r="S415" s="27"/>
      <c r="T415" s="27"/>
      <c r="U415" s="27"/>
      <c r="V415" s="27"/>
      <c r="W415" s="27"/>
      <c r="X415" s="27"/>
      <c r="Y415" s="27"/>
      <c r="Z415" s="27"/>
      <c r="AA415" s="27"/>
      <c r="AB415" s="27"/>
      <c r="AC415" s="27"/>
      <c r="AD415" s="27"/>
      <c r="AE415" s="27"/>
      <c r="AF415" s="27"/>
      <c r="AG415" s="27"/>
      <c r="AH415" s="27"/>
      <c r="AI415" s="27"/>
      <c r="AJ415" s="27"/>
      <c r="AK415" s="27"/>
      <c r="AL415" s="27"/>
      <c r="AM415" s="27"/>
      <c r="BH415" s="1" t="s">
        <v>28</v>
      </c>
    </row>
    <row r="416" spans="1:61" ht="9.75" hidden="1" customHeight="1">
      <c r="A416" s="250"/>
      <c r="B416" s="250"/>
      <c r="C416" s="120" t="s">
        <v>272</v>
      </c>
      <c r="D416" s="121"/>
      <c r="E416" s="121"/>
      <c r="F416" s="121"/>
      <c r="G416" s="121"/>
      <c r="H416" s="121"/>
      <c r="I416" s="122"/>
      <c r="J416" s="136"/>
      <c r="K416" s="126"/>
      <c r="L416" s="126"/>
      <c r="M416" s="126"/>
      <c r="N416" s="126"/>
      <c r="O416" s="126"/>
      <c r="P416" s="126"/>
      <c r="Q416" s="126"/>
      <c r="R416" s="126"/>
      <c r="S416" s="126"/>
      <c r="T416" s="126"/>
      <c r="U416" s="126"/>
      <c r="V416" s="126"/>
      <c r="W416" s="126"/>
      <c r="X416" s="126"/>
      <c r="Y416" s="126"/>
      <c r="Z416" s="126"/>
      <c r="AA416" s="126"/>
      <c r="AB416" s="126"/>
      <c r="AC416" s="126"/>
      <c r="AD416" s="126"/>
      <c r="AE416" s="126"/>
      <c r="AF416" s="126"/>
      <c r="AG416" s="126"/>
      <c r="AH416" s="126"/>
      <c r="AI416" s="126"/>
      <c r="AJ416" s="126"/>
      <c r="AK416" s="126"/>
      <c r="AL416" s="126"/>
      <c r="AM416" s="127"/>
      <c r="BG416" s="1" t="s">
        <v>284</v>
      </c>
      <c r="BH416" s="1">
        <v>82</v>
      </c>
      <c r="BI416" s="1" t="str">
        <f>"ITEM"&amp;BH416&amp; BG416 &amp;"="&amp; IF(TRIM($J416)="","",$J416)</f>
        <v>ITEM82#KBN2_6=</v>
      </c>
    </row>
    <row r="417" spans="1:61" ht="9.75" hidden="1" customHeight="1">
      <c r="A417" s="250"/>
      <c r="B417" s="250"/>
      <c r="C417" s="141"/>
      <c r="D417" s="142"/>
      <c r="E417" s="142"/>
      <c r="F417" s="142"/>
      <c r="G417" s="142"/>
      <c r="H417" s="142"/>
      <c r="I417" s="143"/>
      <c r="J417" s="150"/>
      <c r="K417" s="151"/>
      <c r="L417" s="151"/>
      <c r="M417" s="151"/>
      <c r="N417" s="151"/>
      <c r="O417" s="151"/>
      <c r="P417" s="151"/>
      <c r="Q417" s="151"/>
      <c r="R417" s="151"/>
      <c r="S417" s="151"/>
      <c r="T417" s="151"/>
      <c r="U417" s="151"/>
      <c r="V417" s="151"/>
      <c r="W417" s="151"/>
      <c r="X417" s="151"/>
      <c r="Y417" s="151"/>
      <c r="Z417" s="151"/>
      <c r="AA417" s="151"/>
      <c r="AB417" s="151"/>
      <c r="AC417" s="151"/>
      <c r="AD417" s="151"/>
      <c r="AE417" s="151"/>
      <c r="AF417" s="151"/>
      <c r="AG417" s="151"/>
      <c r="AH417" s="151"/>
      <c r="AI417" s="151"/>
      <c r="AJ417" s="151"/>
      <c r="AK417" s="151"/>
      <c r="AL417" s="151"/>
      <c r="AM417" s="152"/>
      <c r="BH417" s="1" t="s">
        <v>28</v>
      </c>
    </row>
    <row r="418" spans="1:61" ht="9.75" hidden="1" customHeight="1" thickBot="1">
      <c r="A418" s="261"/>
      <c r="B418" s="261"/>
      <c r="C418" s="141"/>
      <c r="D418" s="142"/>
      <c r="E418" s="142"/>
      <c r="F418" s="142"/>
      <c r="G418" s="142"/>
      <c r="H418" s="142"/>
      <c r="I418" s="143"/>
      <c r="J418" s="137"/>
      <c r="K418" s="128"/>
      <c r="L418" s="128"/>
      <c r="M418" s="128"/>
      <c r="N418" s="128"/>
      <c r="O418" s="128"/>
      <c r="P418" s="128"/>
      <c r="Q418" s="128"/>
      <c r="R418" s="128"/>
      <c r="S418" s="128"/>
      <c r="T418" s="128"/>
      <c r="U418" s="128"/>
      <c r="V418" s="128"/>
      <c r="W418" s="128"/>
      <c r="X418" s="128"/>
      <c r="Y418" s="128"/>
      <c r="Z418" s="128"/>
      <c r="AA418" s="128"/>
      <c r="AB418" s="128"/>
      <c r="AC418" s="128"/>
      <c r="AD418" s="128"/>
      <c r="AE418" s="128"/>
      <c r="AF418" s="128"/>
      <c r="AG418" s="128"/>
      <c r="AH418" s="128"/>
      <c r="AI418" s="128"/>
      <c r="AJ418" s="128"/>
      <c r="AK418" s="128"/>
      <c r="AL418" s="128"/>
      <c r="AM418" s="129"/>
      <c r="BH418" s="1" t="s">
        <v>28</v>
      </c>
    </row>
    <row r="419" spans="1:61" ht="9.75" hidden="1" customHeight="1">
      <c r="A419" s="254" t="s">
        <v>285</v>
      </c>
      <c r="B419" s="255"/>
      <c r="C419" s="255"/>
      <c r="D419" s="255"/>
      <c r="E419" s="255"/>
      <c r="F419" s="255"/>
      <c r="G419" s="255"/>
      <c r="H419" s="255"/>
      <c r="I419" s="256"/>
      <c r="J419" s="233"/>
      <c r="K419" s="234"/>
      <c r="L419" s="234"/>
      <c r="M419" s="234"/>
      <c r="N419" s="234"/>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5"/>
      <c r="BG419" s="1" t="s">
        <v>286</v>
      </c>
      <c r="BH419" s="1">
        <v>64</v>
      </c>
      <c r="BI419" s="1" t="str">
        <f>"ITEM"&amp;BH419&amp; BG419 &amp;"="&amp; IF(TRIM($J419)="","",$J419)</f>
        <v>ITEM64#KBN2_7=</v>
      </c>
    </row>
    <row r="420" spans="1:61" ht="9.75" hidden="1" customHeight="1" thickBot="1">
      <c r="A420" s="230"/>
      <c r="B420" s="231"/>
      <c r="C420" s="231"/>
      <c r="D420" s="231"/>
      <c r="E420" s="231"/>
      <c r="F420" s="231"/>
      <c r="G420" s="231"/>
      <c r="H420" s="231"/>
      <c r="I420" s="232"/>
      <c r="J420" s="236"/>
      <c r="K420" s="237"/>
      <c r="L420" s="237"/>
      <c r="M420" s="237"/>
      <c r="N420" s="237"/>
      <c r="O420" s="237"/>
      <c r="P420" s="237"/>
      <c r="Q420" s="237"/>
      <c r="R420" s="237"/>
      <c r="S420" s="237"/>
      <c r="T420" s="237"/>
      <c r="U420" s="237"/>
      <c r="V420" s="237"/>
      <c r="W420" s="237"/>
      <c r="X420" s="237"/>
      <c r="Y420" s="237"/>
      <c r="Z420" s="237"/>
      <c r="AA420" s="237"/>
      <c r="AB420" s="237"/>
      <c r="AC420" s="237"/>
      <c r="AD420" s="237"/>
      <c r="AE420" s="237"/>
      <c r="AF420" s="237"/>
      <c r="AG420" s="237"/>
      <c r="AH420" s="237"/>
      <c r="AI420" s="237"/>
      <c r="AJ420" s="237"/>
      <c r="AK420" s="237"/>
      <c r="AL420" s="237"/>
      <c r="AM420" s="238"/>
      <c r="BH420" s="1" t="s">
        <v>28</v>
      </c>
    </row>
    <row r="421" spans="1:61" ht="9.75" hidden="1" customHeight="1">
      <c r="A421" s="257" t="s">
        <v>248</v>
      </c>
      <c r="B421" s="258"/>
      <c r="C421" s="258"/>
      <c r="D421" s="258"/>
      <c r="E421" s="258"/>
      <c r="F421" s="258"/>
      <c r="G421" s="258"/>
      <c r="H421" s="258"/>
      <c r="I421" s="259"/>
      <c r="J421" s="239"/>
      <c r="K421" s="239"/>
      <c r="L421" s="239"/>
      <c r="M421" s="239"/>
      <c r="N421" s="239"/>
      <c r="O421" s="239"/>
      <c r="P421" s="239"/>
      <c r="Q421" s="239"/>
      <c r="R421" s="239"/>
      <c r="S421" s="239"/>
      <c r="T421" s="239"/>
      <c r="U421" s="239"/>
      <c r="V421" s="239"/>
      <c r="W421" s="239"/>
      <c r="X421" s="239"/>
      <c r="Y421" s="239"/>
      <c r="Z421" s="239"/>
      <c r="AA421" s="239"/>
      <c r="AB421" s="239"/>
      <c r="AC421" s="239"/>
      <c r="AD421" s="239"/>
      <c r="AE421" s="239"/>
      <c r="AF421" s="239"/>
      <c r="AG421" s="239"/>
      <c r="AH421" s="239"/>
      <c r="AI421" s="239"/>
      <c r="AJ421" s="239"/>
      <c r="AK421" s="239"/>
      <c r="AL421" s="239"/>
      <c r="AM421" s="239"/>
      <c r="BG421" s="1" t="s">
        <v>286</v>
      </c>
      <c r="BH421" s="1">
        <v>65</v>
      </c>
      <c r="BI421" s="1" t="str">
        <f>"ITEM"&amp;BH421&amp; BG421 &amp;"="&amp; IF(TRIM($J421)="","",$J421)</f>
        <v>ITEM65#KBN2_7=</v>
      </c>
    </row>
    <row r="422" spans="1:61" ht="9.75" hidden="1" customHeight="1">
      <c r="A422" s="123"/>
      <c r="B422" s="124"/>
      <c r="C422" s="124"/>
      <c r="D422" s="124"/>
      <c r="E422" s="124"/>
      <c r="F422" s="124"/>
      <c r="G422" s="124"/>
      <c r="H422" s="124"/>
      <c r="I422" s="125"/>
      <c r="J422" s="27"/>
      <c r="K422" s="27"/>
      <c r="L422" s="27"/>
      <c r="M422" s="27"/>
      <c r="N422" s="27"/>
      <c r="O422" s="27"/>
      <c r="P422" s="27"/>
      <c r="Q422" s="27"/>
      <c r="R422" s="27"/>
      <c r="S422" s="27"/>
      <c r="T422" s="27"/>
      <c r="U422" s="27"/>
      <c r="V422" s="27"/>
      <c r="W422" s="27"/>
      <c r="X422" s="27"/>
      <c r="Y422" s="27"/>
      <c r="Z422" s="27"/>
      <c r="AA422" s="27"/>
      <c r="AB422" s="27"/>
      <c r="AC422" s="27"/>
      <c r="AD422" s="27"/>
      <c r="AE422" s="27"/>
      <c r="AF422" s="27"/>
      <c r="AG422" s="27"/>
      <c r="AH422" s="27"/>
      <c r="AI422" s="27"/>
      <c r="AJ422" s="27"/>
      <c r="AK422" s="27"/>
      <c r="AL422" s="27"/>
      <c r="AM422" s="27"/>
      <c r="BH422" s="1" t="s">
        <v>28</v>
      </c>
    </row>
    <row r="423" spans="1:61" ht="9.75" hidden="1" customHeight="1">
      <c r="A423" s="120" t="s">
        <v>249</v>
      </c>
      <c r="B423" s="121"/>
      <c r="C423" s="121"/>
      <c r="D423" s="121"/>
      <c r="E423" s="121"/>
      <c r="F423" s="121"/>
      <c r="G423" s="121"/>
      <c r="H423" s="121"/>
      <c r="I423" s="122"/>
      <c r="J423" s="158"/>
      <c r="K423" s="154"/>
      <c r="L423" s="154"/>
      <c r="M423" s="154"/>
      <c r="N423" s="154"/>
      <c r="O423" s="154"/>
      <c r="P423" s="154"/>
      <c r="Q423" s="154"/>
      <c r="R423" s="154"/>
      <c r="S423" s="154"/>
      <c r="T423" s="154"/>
      <c r="U423" s="154"/>
      <c r="V423" s="154" t="s">
        <v>36</v>
      </c>
      <c r="W423" s="154"/>
      <c r="X423" s="154"/>
      <c r="Y423" s="154"/>
      <c r="Z423" s="154"/>
      <c r="AA423" s="154"/>
      <c r="AB423" s="154"/>
      <c r="AC423" s="154"/>
      <c r="AD423" s="154"/>
      <c r="AE423" s="154"/>
      <c r="AF423" s="154"/>
      <c r="AG423" s="154"/>
      <c r="AH423" s="154"/>
      <c r="AI423" s="154"/>
      <c r="AJ423" s="154"/>
      <c r="AK423" s="154"/>
      <c r="AL423" s="154"/>
      <c r="AM423" s="155"/>
      <c r="BE423" s="1" t="str">
        <f ca="1">MID(CELL("address",$CG$2),2,2)</f>
        <v>CG</v>
      </c>
      <c r="BF423" s="1" t="str">
        <f>IF(TRIM($K424)="","",IF(ISERROR(MATCH($K424,$CG$3:$CG$4,0)),"INPUT_ERROR",MATCH($K424,$CG$3:$CG$4,0)))</f>
        <v/>
      </c>
      <c r="BG423" s="1" t="s">
        <v>286</v>
      </c>
      <c r="BH423" s="1">
        <v>66</v>
      </c>
      <c r="BI423" s="1" t="str">
        <f>"ITEM"&amp; BH423&amp; BG423 &amp;"="&amp; $BF423</f>
        <v>ITEM66#KBN2_7=</v>
      </c>
    </row>
    <row r="424" spans="1:61" ht="9.75" hidden="1" customHeight="1">
      <c r="A424" s="141"/>
      <c r="B424" s="142"/>
      <c r="C424" s="142"/>
      <c r="D424" s="142"/>
      <c r="E424" s="142"/>
      <c r="F424" s="142"/>
      <c r="G424" s="142"/>
      <c r="H424" s="142"/>
      <c r="I424" s="143"/>
      <c r="J424" s="144" t="s">
        <v>37</v>
      </c>
      <c r="K424" s="145"/>
      <c r="L424" s="145"/>
      <c r="M424" s="145"/>
      <c r="N424" s="145"/>
      <c r="O424" s="145"/>
      <c r="P424" s="145"/>
      <c r="Q424" s="145"/>
      <c r="R424" s="145"/>
      <c r="S424" s="145"/>
      <c r="T424" s="82" t="s">
        <v>38</v>
      </c>
      <c r="U424" s="82"/>
      <c r="V424" s="82" t="s">
        <v>250</v>
      </c>
      <c r="W424" s="82"/>
      <c r="X424" s="82"/>
      <c r="Y424" s="82"/>
      <c r="Z424" s="82"/>
      <c r="AA424" s="82"/>
      <c r="AB424" s="82"/>
      <c r="AC424" s="82"/>
      <c r="AD424" s="82"/>
      <c r="AE424" s="82"/>
      <c r="AF424" s="82"/>
      <c r="AG424" s="82"/>
      <c r="AH424" s="82"/>
      <c r="AI424" s="82"/>
      <c r="AJ424" s="82"/>
      <c r="AK424" s="82"/>
      <c r="AL424" s="82"/>
      <c r="AM424" s="138"/>
    </row>
    <row r="425" spans="1:61" ht="9.75" hidden="1" customHeight="1">
      <c r="A425" s="141"/>
      <c r="B425" s="142"/>
      <c r="C425" s="142"/>
      <c r="D425" s="142"/>
      <c r="E425" s="142"/>
      <c r="F425" s="142"/>
      <c r="G425" s="142"/>
      <c r="H425" s="142"/>
      <c r="I425" s="143"/>
      <c r="J425" s="144"/>
      <c r="K425" s="145"/>
      <c r="L425" s="145"/>
      <c r="M425" s="145"/>
      <c r="N425" s="145"/>
      <c r="O425" s="145"/>
      <c r="P425" s="145"/>
      <c r="Q425" s="145"/>
      <c r="R425" s="145"/>
      <c r="S425" s="145"/>
      <c r="T425" s="82"/>
      <c r="U425" s="82"/>
      <c r="V425" s="82" t="s">
        <v>251</v>
      </c>
      <c r="W425" s="82"/>
      <c r="X425" s="82"/>
      <c r="Y425" s="82"/>
      <c r="Z425" s="82"/>
      <c r="AA425" s="82"/>
      <c r="AB425" s="82"/>
      <c r="AC425" s="82"/>
      <c r="AD425" s="82"/>
      <c r="AE425" s="82"/>
      <c r="AF425" s="82"/>
      <c r="AG425" s="82"/>
      <c r="AH425" s="82"/>
      <c r="AI425" s="82"/>
      <c r="AJ425" s="82"/>
      <c r="AK425" s="82"/>
      <c r="AL425" s="82"/>
      <c r="AM425" s="138"/>
    </row>
    <row r="426" spans="1:61" ht="9.75" hidden="1" customHeight="1">
      <c r="A426" s="141"/>
      <c r="B426" s="142"/>
      <c r="C426" s="142"/>
      <c r="D426" s="142"/>
      <c r="E426" s="142"/>
      <c r="F426" s="142"/>
      <c r="G426" s="142"/>
      <c r="H426" s="142"/>
      <c r="I426" s="143"/>
      <c r="J426" s="157"/>
      <c r="K426" s="98"/>
      <c r="L426" s="98"/>
      <c r="M426" s="98"/>
      <c r="N426" s="98"/>
      <c r="O426" s="98"/>
      <c r="P426" s="98"/>
      <c r="Q426" s="98"/>
      <c r="R426" s="98"/>
      <c r="S426" s="98"/>
      <c r="T426" s="98"/>
      <c r="U426" s="98"/>
      <c r="V426" s="98"/>
      <c r="W426" s="98"/>
      <c r="X426" s="98"/>
      <c r="Y426" s="98"/>
      <c r="Z426" s="98"/>
      <c r="AA426" s="98"/>
      <c r="AB426" s="98"/>
      <c r="AC426" s="98"/>
      <c r="AD426" s="98"/>
      <c r="AE426" s="98"/>
      <c r="AF426" s="98"/>
      <c r="AG426" s="98"/>
      <c r="AH426" s="98"/>
      <c r="AI426" s="98"/>
      <c r="AJ426" s="98"/>
      <c r="AK426" s="98"/>
      <c r="AL426" s="98"/>
      <c r="AM426" s="156"/>
    </row>
    <row r="427" spans="1:61" ht="9.75" hidden="1" customHeight="1">
      <c r="A427" s="141"/>
      <c r="B427" s="142"/>
      <c r="C427" s="143"/>
      <c r="D427" s="120" t="s">
        <v>252</v>
      </c>
      <c r="E427" s="121"/>
      <c r="F427" s="121"/>
      <c r="G427" s="121"/>
      <c r="H427" s="121"/>
      <c r="I427" s="122"/>
      <c r="J427" s="158"/>
      <c r="K427" s="154"/>
      <c r="L427" s="154"/>
      <c r="M427" s="154"/>
      <c r="N427" s="154"/>
      <c r="O427" s="154"/>
      <c r="P427" s="154"/>
      <c r="Q427" s="154"/>
      <c r="R427" s="154"/>
      <c r="S427" s="154"/>
      <c r="T427" s="154"/>
      <c r="U427" s="154"/>
      <c r="V427" s="154" t="s">
        <v>36</v>
      </c>
      <c r="W427" s="154"/>
      <c r="X427" s="154"/>
      <c r="Y427" s="154"/>
      <c r="Z427" s="154"/>
      <c r="AA427" s="154"/>
      <c r="AB427" s="154"/>
      <c r="AC427" s="154"/>
      <c r="AD427" s="154"/>
      <c r="AE427" s="154"/>
      <c r="AF427" s="154"/>
      <c r="AG427" s="154"/>
      <c r="AH427" s="154"/>
      <c r="AI427" s="154"/>
      <c r="AJ427" s="154"/>
      <c r="AK427" s="154"/>
      <c r="AL427" s="154"/>
      <c r="AM427" s="155"/>
      <c r="BE427" s="1" t="str">
        <f ca="1">MID(CELL("address",$CB$2),2,2)</f>
        <v>CB</v>
      </c>
      <c r="BF427" s="1" t="str">
        <f>IF(TRIM($K429)="","",IF(ISERROR(MATCH($K429,$CB$3:$CB$7,0)),"INPUT_ERROR",MATCH($K429,$CB$3:$CB$7,0)))</f>
        <v/>
      </c>
      <c r="BG427" s="1" t="s">
        <v>286</v>
      </c>
      <c r="BH427" s="1">
        <v>67</v>
      </c>
      <c r="BI427" s="1" t="str">
        <f>"ITEM"&amp; BH427&amp; BG427 &amp;"="&amp; $BF427</f>
        <v>ITEM67#KBN2_7=</v>
      </c>
    </row>
    <row r="428" spans="1:61" ht="9.75" hidden="1" customHeight="1">
      <c r="A428" s="141"/>
      <c r="B428" s="142"/>
      <c r="C428" s="143"/>
      <c r="D428" s="141"/>
      <c r="E428" s="142"/>
      <c r="F428" s="142"/>
      <c r="G428" s="142"/>
      <c r="H428" s="142"/>
      <c r="I428" s="143"/>
      <c r="J428" s="189"/>
      <c r="K428" s="82"/>
      <c r="L428" s="82"/>
      <c r="M428" s="82"/>
      <c r="N428" s="82"/>
      <c r="O428" s="82"/>
      <c r="P428" s="82"/>
      <c r="Q428" s="82"/>
      <c r="R428" s="82"/>
      <c r="S428" s="82"/>
      <c r="T428" s="82"/>
      <c r="U428" s="82"/>
      <c r="V428" s="82" t="s">
        <v>163</v>
      </c>
      <c r="W428" s="82"/>
      <c r="X428" s="82"/>
      <c r="Y428" s="82"/>
      <c r="Z428" s="82"/>
      <c r="AA428" s="82"/>
      <c r="AB428" s="82"/>
      <c r="AC428" s="82"/>
      <c r="AD428" s="82"/>
      <c r="AE428" s="82"/>
      <c r="AF428" s="82"/>
      <c r="AG428" s="82"/>
      <c r="AH428" s="82"/>
      <c r="AI428" s="82"/>
      <c r="AJ428" s="82"/>
      <c r="AK428" s="82"/>
      <c r="AL428" s="82"/>
      <c r="AM428" s="138"/>
      <c r="BH428" s="1" t="s">
        <v>28</v>
      </c>
    </row>
    <row r="429" spans="1:61" ht="9.75" hidden="1" customHeight="1">
      <c r="A429" s="141"/>
      <c r="B429" s="142"/>
      <c r="C429" s="143"/>
      <c r="D429" s="141"/>
      <c r="E429" s="142"/>
      <c r="F429" s="142"/>
      <c r="G429" s="142"/>
      <c r="H429" s="142"/>
      <c r="I429" s="143"/>
      <c r="J429" s="144" t="s">
        <v>37</v>
      </c>
      <c r="K429" s="145"/>
      <c r="L429" s="145"/>
      <c r="M429" s="145"/>
      <c r="N429" s="145"/>
      <c r="O429" s="145"/>
      <c r="P429" s="145"/>
      <c r="Q429" s="145"/>
      <c r="R429" s="145"/>
      <c r="S429" s="145"/>
      <c r="T429" s="82" t="s">
        <v>38</v>
      </c>
      <c r="U429" s="82"/>
      <c r="V429" s="82" t="s">
        <v>253</v>
      </c>
      <c r="W429" s="82"/>
      <c r="X429" s="82"/>
      <c r="Y429" s="82"/>
      <c r="Z429" s="82"/>
      <c r="AA429" s="82"/>
      <c r="AB429" s="82"/>
      <c r="AC429" s="82"/>
      <c r="AD429" s="82"/>
      <c r="AE429" s="82"/>
      <c r="AF429" s="82"/>
      <c r="AG429" s="82"/>
      <c r="AH429" s="82"/>
      <c r="AI429" s="82"/>
      <c r="AJ429" s="82"/>
      <c r="AK429" s="82"/>
      <c r="AL429" s="82"/>
      <c r="AM429" s="138"/>
      <c r="BH429" s="1" t="s">
        <v>28</v>
      </c>
    </row>
    <row r="430" spans="1:61" ht="9.75" hidden="1" customHeight="1">
      <c r="A430" s="141"/>
      <c r="B430" s="142"/>
      <c r="C430" s="143"/>
      <c r="D430" s="141"/>
      <c r="E430" s="142"/>
      <c r="F430" s="142"/>
      <c r="G430" s="142"/>
      <c r="H430" s="142"/>
      <c r="I430" s="143"/>
      <c r="J430" s="144"/>
      <c r="K430" s="145"/>
      <c r="L430" s="145"/>
      <c r="M430" s="145"/>
      <c r="N430" s="145"/>
      <c r="O430" s="145"/>
      <c r="P430" s="145"/>
      <c r="Q430" s="145"/>
      <c r="R430" s="145"/>
      <c r="S430" s="145"/>
      <c r="T430" s="82"/>
      <c r="U430" s="82"/>
      <c r="V430" s="82" t="s">
        <v>254</v>
      </c>
      <c r="W430" s="82"/>
      <c r="X430" s="82"/>
      <c r="Y430" s="82"/>
      <c r="Z430" s="82"/>
      <c r="AA430" s="82"/>
      <c r="AB430" s="82"/>
      <c r="AC430" s="82"/>
      <c r="AD430" s="82"/>
      <c r="AE430" s="82"/>
      <c r="AF430" s="82"/>
      <c r="AG430" s="82"/>
      <c r="AH430" s="82"/>
      <c r="AI430" s="82"/>
      <c r="AJ430" s="82"/>
      <c r="AK430" s="82"/>
      <c r="AL430" s="82"/>
      <c r="AM430" s="138"/>
      <c r="BH430" s="1" t="s">
        <v>28</v>
      </c>
    </row>
    <row r="431" spans="1:61" ht="9.75" hidden="1" customHeight="1">
      <c r="A431" s="141"/>
      <c r="B431" s="142"/>
      <c r="C431" s="143"/>
      <c r="D431" s="141"/>
      <c r="E431" s="142"/>
      <c r="F431" s="142"/>
      <c r="G431" s="142"/>
      <c r="H431" s="142"/>
      <c r="I431" s="143"/>
      <c r="J431" s="189"/>
      <c r="K431" s="82"/>
      <c r="L431" s="82"/>
      <c r="M431" s="82"/>
      <c r="N431" s="82"/>
      <c r="O431" s="82"/>
      <c r="P431" s="82"/>
      <c r="Q431" s="82"/>
      <c r="R431" s="82"/>
      <c r="S431" s="82"/>
      <c r="T431" s="82"/>
      <c r="U431" s="82"/>
      <c r="V431" s="82" t="s">
        <v>255</v>
      </c>
      <c r="W431" s="82"/>
      <c r="X431" s="82"/>
      <c r="Y431" s="82"/>
      <c r="Z431" s="82"/>
      <c r="AA431" s="82"/>
      <c r="AB431" s="82"/>
      <c r="AC431" s="82"/>
      <c r="AD431" s="82"/>
      <c r="AE431" s="82"/>
      <c r="AF431" s="82"/>
      <c r="AG431" s="82"/>
      <c r="AH431" s="82"/>
      <c r="AI431" s="82"/>
      <c r="AJ431" s="82"/>
      <c r="AK431" s="82"/>
      <c r="AL431" s="82"/>
      <c r="AM431" s="138"/>
      <c r="BH431" s="1" t="s">
        <v>28</v>
      </c>
    </row>
    <row r="432" spans="1:61" ht="9.75" hidden="1" customHeight="1">
      <c r="A432" s="141"/>
      <c r="B432" s="142"/>
      <c r="C432" s="143"/>
      <c r="D432" s="123"/>
      <c r="E432" s="124"/>
      <c r="F432" s="124"/>
      <c r="G432" s="124"/>
      <c r="H432" s="124"/>
      <c r="I432" s="125"/>
      <c r="J432" s="157"/>
      <c r="K432" s="98"/>
      <c r="L432" s="98"/>
      <c r="M432" s="98"/>
      <c r="N432" s="98"/>
      <c r="O432" s="98"/>
      <c r="P432" s="98"/>
      <c r="Q432" s="98"/>
      <c r="R432" s="98"/>
      <c r="S432" s="98"/>
      <c r="T432" s="98"/>
      <c r="U432" s="98"/>
      <c r="V432" s="98" t="s">
        <v>256</v>
      </c>
      <c r="W432" s="98"/>
      <c r="X432" s="98"/>
      <c r="Y432" s="98"/>
      <c r="Z432" s="98"/>
      <c r="AA432" s="98"/>
      <c r="AB432" s="98"/>
      <c r="AC432" s="98"/>
      <c r="AD432" s="98"/>
      <c r="AE432" s="98"/>
      <c r="AF432" s="98"/>
      <c r="AG432" s="98"/>
      <c r="AH432" s="98"/>
      <c r="AI432" s="98"/>
      <c r="AJ432" s="98"/>
      <c r="AK432" s="98"/>
      <c r="AL432" s="98"/>
      <c r="AM432" s="156"/>
      <c r="BH432" s="1" t="s">
        <v>28</v>
      </c>
    </row>
    <row r="433" spans="1:61" ht="9.75" hidden="1" customHeight="1">
      <c r="A433" s="141"/>
      <c r="B433" s="142"/>
      <c r="C433" s="143"/>
      <c r="D433" s="120" t="s">
        <v>257</v>
      </c>
      <c r="E433" s="121"/>
      <c r="F433" s="121"/>
      <c r="G433" s="121"/>
      <c r="H433" s="121"/>
      <c r="I433" s="122"/>
      <c r="J433" s="136"/>
      <c r="K433" s="126"/>
      <c r="L433" s="126"/>
      <c r="M433" s="126"/>
      <c r="N433" s="126"/>
      <c r="O433" s="126"/>
      <c r="P433" s="126"/>
      <c r="Q433" s="126"/>
      <c r="R433" s="126"/>
      <c r="S433" s="126"/>
      <c r="T433" s="126"/>
      <c r="U433" s="126"/>
      <c r="V433" s="126"/>
      <c r="W433" s="126"/>
      <c r="X433" s="126"/>
      <c r="Y433" s="126"/>
      <c r="Z433" s="126"/>
      <c r="AA433" s="126"/>
      <c r="AB433" s="126"/>
      <c r="AC433" s="126"/>
      <c r="AD433" s="126"/>
      <c r="AE433" s="126"/>
      <c r="AF433" s="126"/>
      <c r="AG433" s="126"/>
      <c r="AH433" s="126"/>
      <c r="AI433" s="126"/>
      <c r="AJ433" s="126"/>
      <c r="AK433" s="126"/>
      <c r="AL433" s="126"/>
      <c r="AM433" s="127"/>
      <c r="BG433" s="1" t="s">
        <v>286</v>
      </c>
      <c r="BH433" s="1">
        <v>68</v>
      </c>
      <c r="BI433" s="1" t="str">
        <f>"ITEM"&amp;BH433&amp; BG433 &amp;"="&amp; IF(TRIM($J433)="","",$J433)</f>
        <v>ITEM68#KBN2_7=</v>
      </c>
    </row>
    <row r="434" spans="1:61" ht="9.75" hidden="1" customHeight="1">
      <c r="A434" s="141"/>
      <c r="B434" s="142"/>
      <c r="C434" s="143"/>
      <c r="D434" s="141"/>
      <c r="E434" s="142"/>
      <c r="F434" s="142"/>
      <c r="G434" s="142"/>
      <c r="H434" s="142"/>
      <c r="I434" s="143"/>
      <c r="J434" s="150"/>
      <c r="K434" s="151"/>
      <c r="L434" s="151"/>
      <c r="M434" s="151"/>
      <c r="N434" s="151"/>
      <c r="O434" s="151"/>
      <c r="P434" s="151"/>
      <c r="Q434" s="151"/>
      <c r="R434" s="151"/>
      <c r="S434" s="151"/>
      <c r="T434" s="151"/>
      <c r="U434" s="151"/>
      <c r="V434" s="151"/>
      <c r="W434" s="151"/>
      <c r="X434" s="151"/>
      <c r="Y434" s="151"/>
      <c r="Z434" s="151"/>
      <c r="AA434" s="151"/>
      <c r="AB434" s="151"/>
      <c r="AC434" s="151"/>
      <c r="AD434" s="151"/>
      <c r="AE434" s="151"/>
      <c r="AF434" s="151"/>
      <c r="AG434" s="151"/>
      <c r="AH434" s="151"/>
      <c r="AI434" s="151"/>
      <c r="AJ434" s="151"/>
      <c r="AK434" s="151"/>
      <c r="AL434" s="151"/>
      <c r="AM434" s="152"/>
      <c r="BH434" s="1" t="s">
        <v>28</v>
      </c>
    </row>
    <row r="435" spans="1:61" ht="9.75" hidden="1" customHeight="1">
      <c r="A435" s="141"/>
      <c r="B435" s="142"/>
      <c r="C435" s="143"/>
      <c r="D435" s="123"/>
      <c r="E435" s="124"/>
      <c r="F435" s="124"/>
      <c r="G435" s="124"/>
      <c r="H435" s="124"/>
      <c r="I435" s="125"/>
      <c r="J435" s="150"/>
      <c r="K435" s="151"/>
      <c r="L435" s="151"/>
      <c r="M435" s="151"/>
      <c r="N435" s="151"/>
      <c r="O435" s="151"/>
      <c r="P435" s="151"/>
      <c r="Q435" s="151"/>
      <c r="R435" s="151"/>
      <c r="S435" s="151"/>
      <c r="T435" s="151"/>
      <c r="U435" s="151"/>
      <c r="V435" s="151"/>
      <c r="W435" s="151"/>
      <c r="X435" s="151"/>
      <c r="Y435" s="151"/>
      <c r="Z435" s="151"/>
      <c r="AA435" s="151"/>
      <c r="AB435" s="151"/>
      <c r="AC435" s="151"/>
      <c r="AD435" s="151"/>
      <c r="AE435" s="151"/>
      <c r="AF435" s="151"/>
      <c r="AG435" s="151"/>
      <c r="AH435" s="151"/>
      <c r="AI435" s="151"/>
      <c r="AJ435" s="151"/>
      <c r="AK435" s="151"/>
      <c r="AL435" s="151"/>
      <c r="AM435" s="152"/>
    </row>
    <row r="436" spans="1:61" ht="9.75" hidden="1" customHeight="1">
      <c r="A436" s="141"/>
      <c r="B436" s="142"/>
      <c r="C436" s="143"/>
      <c r="D436" s="120" t="s">
        <v>199</v>
      </c>
      <c r="E436" s="121"/>
      <c r="F436" s="121"/>
      <c r="G436" s="121"/>
      <c r="H436" s="121"/>
      <c r="I436" s="122"/>
      <c r="J436" s="136"/>
      <c r="K436" s="126"/>
      <c r="L436" s="126"/>
      <c r="M436" s="126"/>
      <c r="N436" s="126"/>
      <c r="O436" s="126"/>
      <c r="P436" s="126"/>
      <c r="Q436" s="126"/>
      <c r="R436" s="126"/>
      <c r="S436" s="126"/>
      <c r="T436" s="126"/>
      <c r="U436" s="126"/>
      <c r="V436" s="126"/>
      <c r="W436" s="126"/>
      <c r="X436" s="126"/>
      <c r="Y436" s="126"/>
      <c r="Z436" s="126"/>
      <c r="AA436" s="126"/>
      <c r="AB436" s="126"/>
      <c r="AC436" s="126"/>
      <c r="AD436" s="126"/>
      <c r="AE436" s="126"/>
      <c r="AF436" s="126"/>
      <c r="AG436" s="126"/>
      <c r="AH436" s="126"/>
      <c r="AI436" s="126"/>
      <c r="AJ436" s="126"/>
      <c r="AK436" s="126"/>
      <c r="AL436" s="126"/>
      <c r="AM436" s="127"/>
      <c r="BG436" s="1" t="s">
        <v>286</v>
      </c>
      <c r="BH436" s="1">
        <v>69</v>
      </c>
      <c r="BI436" s="1" t="str">
        <f>"ITEM"&amp;BH436&amp; BG436 &amp;"="&amp; IF(TRIM($J436)="","",$J436)</f>
        <v>ITEM69#KBN2_7=</v>
      </c>
    </row>
    <row r="437" spans="1:61" ht="9.75" hidden="1" customHeight="1">
      <c r="A437" s="141"/>
      <c r="B437" s="142"/>
      <c r="C437" s="143"/>
      <c r="D437" s="141"/>
      <c r="E437" s="142"/>
      <c r="F437" s="142"/>
      <c r="G437" s="142"/>
      <c r="H437" s="142"/>
      <c r="I437" s="143"/>
      <c r="J437" s="150"/>
      <c r="K437" s="151"/>
      <c r="L437" s="151"/>
      <c r="M437" s="151"/>
      <c r="N437" s="151"/>
      <c r="O437" s="151"/>
      <c r="P437" s="151"/>
      <c r="Q437" s="151"/>
      <c r="R437" s="151"/>
      <c r="S437" s="151"/>
      <c r="T437" s="151"/>
      <c r="U437" s="151"/>
      <c r="V437" s="151"/>
      <c r="W437" s="151"/>
      <c r="X437" s="151"/>
      <c r="Y437" s="151"/>
      <c r="Z437" s="151"/>
      <c r="AA437" s="151"/>
      <c r="AB437" s="151"/>
      <c r="AC437" s="151"/>
      <c r="AD437" s="151"/>
      <c r="AE437" s="151"/>
      <c r="AF437" s="151"/>
      <c r="AG437" s="151"/>
      <c r="AH437" s="151"/>
      <c r="AI437" s="151"/>
      <c r="AJ437" s="151"/>
      <c r="AK437" s="151"/>
      <c r="AL437" s="151"/>
      <c r="AM437" s="152"/>
      <c r="BH437" s="1" t="s">
        <v>28</v>
      </c>
    </row>
    <row r="438" spans="1:61" ht="9.75" hidden="1" customHeight="1">
      <c r="A438" s="123"/>
      <c r="B438" s="124"/>
      <c r="C438" s="125"/>
      <c r="D438" s="123"/>
      <c r="E438" s="124"/>
      <c r="F438" s="124"/>
      <c r="G438" s="124"/>
      <c r="H438" s="124"/>
      <c r="I438" s="125"/>
      <c r="J438" s="137"/>
      <c r="K438" s="128"/>
      <c r="L438" s="128"/>
      <c r="M438" s="128"/>
      <c r="N438" s="128"/>
      <c r="O438" s="128"/>
      <c r="P438" s="128"/>
      <c r="Q438" s="128"/>
      <c r="R438" s="128"/>
      <c r="S438" s="128"/>
      <c r="T438" s="128"/>
      <c r="U438" s="128"/>
      <c r="V438" s="128"/>
      <c r="W438" s="128"/>
      <c r="X438" s="128"/>
      <c r="Y438" s="128"/>
      <c r="Z438" s="128"/>
      <c r="AA438" s="128"/>
      <c r="AB438" s="128"/>
      <c r="AC438" s="128"/>
      <c r="AD438" s="128"/>
      <c r="AE438" s="128"/>
      <c r="AF438" s="128"/>
      <c r="AG438" s="128"/>
      <c r="AH438" s="128"/>
      <c r="AI438" s="128"/>
      <c r="AJ438" s="128"/>
      <c r="AK438" s="128"/>
      <c r="AL438" s="128"/>
      <c r="AM438" s="129"/>
    </row>
    <row r="439" spans="1:61" ht="9.75" hidden="1" customHeight="1">
      <c r="A439" s="120" t="s">
        <v>258</v>
      </c>
      <c r="B439" s="121"/>
      <c r="C439" s="121"/>
      <c r="D439" s="121"/>
      <c r="E439" s="121"/>
      <c r="F439" s="121"/>
      <c r="G439" s="121"/>
      <c r="H439" s="121"/>
      <c r="I439" s="122"/>
      <c r="J439" s="158"/>
      <c r="K439" s="154"/>
      <c r="L439" s="154"/>
      <c r="M439" s="154"/>
      <c r="N439" s="154"/>
      <c r="O439" s="154"/>
      <c r="P439" s="154"/>
      <c r="Q439" s="154"/>
      <c r="R439" s="154"/>
      <c r="S439" s="154"/>
      <c r="T439" s="154"/>
      <c r="U439" s="154"/>
      <c r="V439" s="154" t="s">
        <v>36</v>
      </c>
      <c r="W439" s="154"/>
      <c r="X439" s="154"/>
      <c r="Y439" s="154"/>
      <c r="Z439" s="154"/>
      <c r="AA439" s="154"/>
      <c r="AB439" s="154"/>
      <c r="AC439" s="154"/>
      <c r="AD439" s="154"/>
      <c r="AE439" s="154"/>
      <c r="AF439" s="154"/>
      <c r="AG439" s="154"/>
      <c r="AH439" s="154"/>
      <c r="AI439" s="154"/>
      <c r="AJ439" s="154"/>
      <c r="AK439" s="154"/>
      <c r="AL439" s="154"/>
      <c r="AM439" s="155"/>
      <c r="BE439" s="1" t="str">
        <f ca="1">MID(CELL("address",$CH$2),2,2)</f>
        <v>CH</v>
      </c>
      <c r="BF439" s="1" t="str">
        <f>IF(TRIM($K440)="","",IF(ISERROR(MATCH($K440,$CH$3:$CH$8,0)),"INPUT_ERROR",MATCH($K440,$CH$3:$CH$8,0)))</f>
        <v/>
      </c>
      <c r="BG439" s="1" t="s">
        <v>286</v>
      </c>
      <c r="BH439" s="1">
        <v>70</v>
      </c>
      <c r="BI439" s="1" t="str">
        <f>"ITEM"&amp; BH439&amp; BG439 &amp;"="&amp; $BF439</f>
        <v>ITEM70#KBN2_7=</v>
      </c>
    </row>
    <row r="440" spans="1:61" ht="9.75" hidden="1" customHeight="1">
      <c r="A440" s="141"/>
      <c r="B440" s="142"/>
      <c r="C440" s="142"/>
      <c r="D440" s="142"/>
      <c r="E440" s="142"/>
      <c r="F440" s="142"/>
      <c r="G440" s="142"/>
      <c r="H440" s="142"/>
      <c r="I440" s="143"/>
      <c r="J440" s="144" t="s">
        <v>37</v>
      </c>
      <c r="K440" s="145"/>
      <c r="L440" s="145"/>
      <c r="M440" s="145"/>
      <c r="N440" s="145"/>
      <c r="O440" s="145"/>
      <c r="P440" s="145"/>
      <c r="Q440" s="145"/>
      <c r="R440" s="145"/>
      <c r="S440" s="145"/>
      <c r="T440" s="82" t="s">
        <v>38</v>
      </c>
      <c r="U440" s="82"/>
      <c r="V440" s="82" t="s">
        <v>259</v>
      </c>
      <c r="W440" s="82"/>
      <c r="X440" s="82"/>
      <c r="Y440" s="82"/>
      <c r="Z440" s="82"/>
      <c r="AA440" s="82"/>
      <c r="AB440" s="82"/>
      <c r="AC440" s="82"/>
      <c r="AD440" s="82"/>
      <c r="AE440" s="82" t="s">
        <v>260</v>
      </c>
      <c r="AF440" s="82"/>
      <c r="AG440" s="82"/>
      <c r="AH440" s="82"/>
      <c r="AI440" s="82"/>
      <c r="AJ440" s="82"/>
      <c r="AK440" s="82"/>
      <c r="AL440" s="82"/>
      <c r="AM440" s="138"/>
      <c r="BH440" s="1" t="s">
        <v>28</v>
      </c>
    </row>
    <row r="441" spans="1:61" ht="9.75" hidden="1" customHeight="1">
      <c r="A441" s="141"/>
      <c r="B441" s="142"/>
      <c r="C441" s="142"/>
      <c r="D441" s="142"/>
      <c r="E441" s="142"/>
      <c r="F441" s="142"/>
      <c r="G441" s="142"/>
      <c r="H441" s="142"/>
      <c r="I441" s="143"/>
      <c r="J441" s="144"/>
      <c r="K441" s="145"/>
      <c r="L441" s="145"/>
      <c r="M441" s="145"/>
      <c r="N441" s="145"/>
      <c r="O441" s="145"/>
      <c r="P441" s="145"/>
      <c r="Q441" s="145"/>
      <c r="R441" s="145"/>
      <c r="S441" s="145"/>
      <c r="T441" s="82"/>
      <c r="U441" s="82"/>
      <c r="V441" s="82" t="s">
        <v>261</v>
      </c>
      <c r="W441" s="82"/>
      <c r="X441" s="82"/>
      <c r="Y441" s="82"/>
      <c r="Z441" s="82"/>
      <c r="AA441" s="82"/>
      <c r="AB441" s="82"/>
      <c r="AC441" s="82"/>
      <c r="AD441" s="82"/>
      <c r="AE441" s="82" t="s">
        <v>262</v>
      </c>
      <c r="AF441" s="82"/>
      <c r="AG441" s="82"/>
      <c r="AH441" s="82"/>
      <c r="AI441" s="82"/>
      <c r="AJ441" s="82"/>
      <c r="AK441" s="82"/>
      <c r="AL441" s="82"/>
      <c r="AM441" s="138"/>
      <c r="BH441" s="1" t="s">
        <v>28</v>
      </c>
    </row>
    <row r="442" spans="1:61" ht="9.75" hidden="1" customHeight="1">
      <c r="A442" s="141"/>
      <c r="B442" s="142"/>
      <c r="C442" s="142"/>
      <c r="D442" s="142"/>
      <c r="E442" s="142"/>
      <c r="F442" s="142"/>
      <c r="G442" s="142"/>
      <c r="H442" s="142"/>
      <c r="I442" s="143"/>
      <c r="J442" s="157"/>
      <c r="K442" s="98"/>
      <c r="L442" s="98"/>
      <c r="M442" s="98"/>
      <c r="N442" s="98"/>
      <c r="O442" s="98"/>
      <c r="P442" s="98"/>
      <c r="Q442" s="98"/>
      <c r="R442" s="98"/>
      <c r="S442" s="98"/>
      <c r="T442" s="98"/>
      <c r="U442" s="98"/>
      <c r="V442" s="98" t="s">
        <v>231</v>
      </c>
      <c r="W442" s="98"/>
      <c r="X442" s="98"/>
      <c r="Y442" s="98"/>
      <c r="Z442" s="98"/>
      <c r="AA442" s="98"/>
      <c r="AB442" s="98"/>
      <c r="AC442" s="98"/>
      <c r="AD442" s="98"/>
      <c r="AE442" s="98" t="s">
        <v>232</v>
      </c>
      <c r="AF442" s="98"/>
      <c r="AG442" s="98"/>
      <c r="AH442" s="98"/>
      <c r="AI442" s="98"/>
      <c r="AJ442" s="98"/>
      <c r="AK442" s="98"/>
      <c r="AL442" s="98"/>
      <c r="AM442" s="156"/>
      <c r="BH442" s="1" t="s">
        <v>28</v>
      </c>
    </row>
    <row r="443" spans="1:61" ht="9.75" hidden="1" customHeight="1">
      <c r="A443" s="120" t="s">
        <v>263</v>
      </c>
      <c r="B443" s="121"/>
      <c r="C443" s="121"/>
      <c r="D443" s="121"/>
      <c r="E443" s="121"/>
      <c r="F443" s="121"/>
      <c r="G443" s="121"/>
      <c r="H443" s="121"/>
      <c r="I443" s="121"/>
      <c r="J443" s="216" t="s">
        <v>37</v>
      </c>
      <c r="K443" s="217"/>
      <c r="L443" s="154" t="s">
        <v>216</v>
      </c>
      <c r="M443" s="154"/>
      <c r="N443" s="154"/>
      <c r="O443" s="154"/>
      <c r="P443" s="154"/>
      <c r="Q443" s="221" t="s">
        <v>37</v>
      </c>
      <c r="R443" s="217"/>
      <c r="S443" s="154" t="s">
        <v>215</v>
      </c>
      <c r="T443" s="154"/>
      <c r="U443" s="154"/>
      <c r="V443" s="154"/>
      <c r="W443" s="221" t="s">
        <v>37</v>
      </c>
      <c r="X443" s="217"/>
      <c r="Y443" s="83" t="s">
        <v>264</v>
      </c>
      <c r="Z443" s="83"/>
      <c r="AA443" s="83"/>
      <c r="AB443" s="83"/>
      <c r="AC443" s="83"/>
      <c r="AD443" s="83"/>
      <c r="AE443" s="83"/>
      <c r="AF443" s="83"/>
      <c r="AG443" s="83"/>
      <c r="AH443" s="83"/>
      <c r="AI443" s="83"/>
      <c r="AJ443" s="83"/>
      <c r="AK443" s="83"/>
      <c r="AL443" s="83"/>
      <c r="AM443" s="251"/>
      <c r="BF443" s="1" t="b">
        <f>IF($K443="○",TRUE,IF($K443="",FALSE,"INPUT_ERROR"))</f>
        <v>0</v>
      </c>
      <c r="BG443" s="1" t="s">
        <v>286</v>
      </c>
      <c r="BH443" s="1">
        <v>71</v>
      </c>
      <c r="BI443" s="1" t="str">
        <f t="shared" ref="BI443:BI448" si="8">"ITEM"&amp; BH443&amp; BG443 &amp;"="&amp; $BF443</f>
        <v>ITEM71#KBN2_7=FALSE</v>
      </c>
    </row>
    <row r="444" spans="1:61" ht="9.75" hidden="1" customHeight="1">
      <c r="A444" s="141"/>
      <c r="B444" s="142"/>
      <c r="C444" s="142"/>
      <c r="D444" s="142"/>
      <c r="E444" s="142"/>
      <c r="F444" s="142"/>
      <c r="G444" s="142"/>
      <c r="H444" s="142"/>
      <c r="I444" s="142"/>
      <c r="J444" s="144"/>
      <c r="K444" s="159"/>
      <c r="L444" s="82"/>
      <c r="M444" s="82"/>
      <c r="N444" s="82"/>
      <c r="O444" s="82"/>
      <c r="P444" s="82"/>
      <c r="Q444" s="160"/>
      <c r="R444" s="159"/>
      <c r="S444" s="82"/>
      <c r="T444" s="82"/>
      <c r="U444" s="82"/>
      <c r="V444" s="82"/>
      <c r="W444" s="160"/>
      <c r="X444" s="159"/>
      <c r="Y444" s="109"/>
      <c r="Z444" s="109"/>
      <c r="AA444" s="109"/>
      <c r="AB444" s="109"/>
      <c r="AC444" s="109"/>
      <c r="AD444" s="109"/>
      <c r="AE444" s="109"/>
      <c r="AF444" s="109"/>
      <c r="AG444" s="109"/>
      <c r="AH444" s="109"/>
      <c r="AI444" s="109"/>
      <c r="AJ444" s="109"/>
      <c r="AK444" s="109"/>
      <c r="AL444" s="109"/>
      <c r="AM444" s="214"/>
      <c r="BF444" s="1" t="b">
        <f>IF($R443="○",TRUE,IF($R443="",FALSE,"INPUT_ERROR"))</f>
        <v>0</v>
      </c>
      <c r="BG444" s="1" t="s">
        <v>286</v>
      </c>
      <c r="BH444" s="1">
        <v>72</v>
      </c>
      <c r="BI444" s="1" t="str">
        <f t="shared" si="8"/>
        <v>ITEM72#KBN2_7=FALSE</v>
      </c>
    </row>
    <row r="445" spans="1:61" ht="9.75" hidden="1" customHeight="1">
      <c r="A445" s="141"/>
      <c r="B445" s="142"/>
      <c r="C445" s="142"/>
      <c r="D445" s="142"/>
      <c r="E445" s="142"/>
      <c r="F445" s="142"/>
      <c r="G445" s="142"/>
      <c r="H445" s="142"/>
      <c r="I445" s="142"/>
      <c r="J445" s="252" t="s">
        <v>37</v>
      </c>
      <c r="K445" s="159"/>
      <c r="L445" s="253" t="s">
        <v>214</v>
      </c>
      <c r="M445" s="253"/>
      <c r="N445" s="253"/>
      <c r="O445" s="253"/>
      <c r="P445" s="253"/>
      <c r="Q445" s="160" t="s">
        <v>37</v>
      </c>
      <c r="R445" s="159"/>
      <c r="S445" s="109" t="s">
        <v>212</v>
      </c>
      <c r="T445" s="109"/>
      <c r="U445" s="109"/>
      <c r="V445" s="109"/>
      <c r="W445" s="109"/>
      <c r="X445" s="109"/>
      <c r="Y445" s="109"/>
      <c r="Z445" s="109"/>
      <c r="AA445" s="109"/>
      <c r="AB445" s="109"/>
      <c r="AC445" s="109"/>
      <c r="AD445" s="109"/>
      <c r="AE445" s="109"/>
      <c r="AF445" s="109"/>
      <c r="AG445" s="109"/>
      <c r="AH445" s="109"/>
      <c r="AI445" s="109"/>
      <c r="AJ445" s="109"/>
      <c r="AK445" s="109"/>
      <c r="AL445" s="109"/>
      <c r="AM445" s="214"/>
      <c r="BF445" s="1" t="b">
        <f>IF($X443="○",TRUE,IF($X443="",FALSE,"INPUT_ERROR"))</f>
        <v>0</v>
      </c>
      <c r="BG445" s="1" t="s">
        <v>286</v>
      </c>
      <c r="BH445" s="1">
        <v>73</v>
      </c>
      <c r="BI445" s="1" t="str">
        <f t="shared" si="8"/>
        <v>ITEM73#KBN2_7=FALSE</v>
      </c>
    </row>
    <row r="446" spans="1:61" ht="9.75" hidden="1" customHeight="1">
      <c r="A446" s="141"/>
      <c r="B446" s="142"/>
      <c r="C446" s="142"/>
      <c r="D446" s="142"/>
      <c r="E446" s="142"/>
      <c r="F446" s="142"/>
      <c r="G446" s="142"/>
      <c r="H446" s="142"/>
      <c r="I446" s="142"/>
      <c r="J446" s="252"/>
      <c r="K446" s="159"/>
      <c r="L446" s="253"/>
      <c r="M446" s="253"/>
      <c r="N446" s="253"/>
      <c r="O446" s="253"/>
      <c r="P446" s="253"/>
      <c r="Q446" s="160"/>
      <c r="R446" s="159"/>
      <c r="S446" s="109"/>
      <c r="T446" s="109"/>
      <c r="U446" s="109"/>
      <c r="V446" s="109"/>
      <c r="W446" s="109"/>
      <c r="X446" s="109"/>
      <c r="Y446" s="109"/>
      <c r="Z446" s="109"/>
      <c r="AA446" s="109"/>
      <c r="AB446" s="109"/>
      <c r="AC446" s="109"/>
      <c r="AD446" s="109"/>
      <c r="AE446" s="109"/>
      <c r="AF446" s="109"/>
      <c r="AG446" s="109"/>
      <c r="AH446" s="109"/>
      <c r="AI446" s="109"/>
      <c r="AJ446" s="109"/>
      <c r="AK446" s="109"/>
      <c r="AL446" s="109"/>
      <c r="AM446" s="214"/>
      <c r="BF446" s="1" t="b">
        <f>IF($K445="○",TRUE,IF($K445="",FALSE,"INPUT_ERROR"))</f>
        <v>0</v>
      </c>
      <c r="BG446" s="1" t="s">
        <v>286</v>
      </c>
      <c r="BH446" s="1">
        <v>74</v>
      </c>
      <c r="BI446" s="1" t="str">
        <f t="shared" si="8"/>
        <v>ITEM74#KBN2_7=FALSE</v>
      </c>
    </row>
    <row r="447" spans="1:61" ht="9.75" hidden="1" customHeight="1">
      <c r="A447" s="141"/>
      <c r="B447" s="142"/>
      <c r="C447" s="142"/>
      <c r="D447" s="142"/>
      <c r="E447" s="142"/>
      <c r="F447" s="142"/>
      <c r="G447" s="142"/>
      <c r="H447" s="142"/>
      <c r="I447" s="142"/>
      <c r="J447" s="144" t="s">
        <v>37</v>
      </c>
      <c r="K447" s="159"/>
      <c r="L447" s="82" t="s">
        <v>196</v>
      </c>
      <c r="M447" s="82"/>
      <c r="N447" s="82"/>
      <c r="O447" s="160" t="s">
        <v>197</v>
      </c>
      <c r="P447" s="151"/>
      <c r="Q447" s="151"/>
      <c r="R447" s="151"/>
      <c r="S447" s="151"/>
      <c r="T447" s="151"/>
      <c r="U447" s="151"/>
      <c r="V447" s="151"/>
      <c r="W447" s="151"/>
      <c r="X447" s="151"/>
      <c r="Y447" s="151"/>
      <c r="Z447" s="151"/>
      <c r="AA447" s="151"/>
      <c r="AB447" s="151"/>
      <c r="AC447" s="151"/>
      <c r="AD447" s="151"/>
      <c r="AE447" s="151"/>
      <c r="AF447" s="151"/>
      <c r="AG447" s="151"/>
      <c r="AH447" s="151"/>
      <c r="AI447" s="151"/>
      <c r="AJ447" s="151"/>
      <c r="AK447" s="151"/>
      <c r="AL447" s="82" t="s">
        <v>198</v>
      </c>
      <c r="AM447" s="138"/>
      <c r="BF447" s="1" t="b">
        <f>IF($R445="○",TRUE,IF($R445="",FALSE,"INPUT_ERROR"))</f>
        <v>0</v>
      </c>
      <c r="BG447" s="1" t="s">
        <v>286</v>
      </c>
      <c r="BH447" s="1">
        <v>75</v>
      </c>
      <c r="BI447" s="1" t="str">
        <f t="shared" si="8"/>
        <v>ITEM75#KBN2_7=FALSE</v>
      </c>
    </row>
    <row r="448" spans="1:61" ht="9.75" hidden="1" customHeight="1">
      <c r="A448" s="123"/>
      <c r="B448" s="124"/>
      <c r="C448" s="124"/>
      <c r="D448" s="124"/>
      <c r="E448" s="124"/>
      <c r="F448" s="124"/>
      <c r="G448" s="124"/>
      <c r="H448" s="124"/>
      <c r="I448" s="124"/>
      <c r="J448" s="161"/>
      <c r="K448" s="162"/>
      <c r="L448" s="98"/>
      <c r="M448" s="98"/>
      <c r="N448" s="98"/>
      <c r="O448" s="163"/>
      <c r="P448" s="128"/>
      <c r="Q448" s="128"/>
      <c r="R448" s="128"/>
      <c r="S448" s="128"/>
      <c r="T448" s="128"/>
      <c r="U448" s="128"/>
      <c r="V448" s="128"/>
      <c r="W448" s="128"/>
      <c r="X448" s="128"/>
      <c r="Y448" s="128"/>
      <c r="Z448" s="128"/>
      <c r="AA448" s="128"/>
      <c r="AB448" s="128"/>
      <c r="AC448" s="128"/>
      <c r="AD448" s="128"/>
      <c r="AE448" s="128"/>
      <c r="AF448" s="128"/>
      <c r="AG448" s="128"/>
      <c r="AH448" s="128"/>
      <c r="AI448" s="128"/>
      <c r="AJ448" s="128"/>
      <c r="AK448" s="128"/>
      <c r="AL448" s="98"/>
      <c r="AM448" s="156"/>
      <c r="BF448" s="1" t="b">
        <f>IF($K447="○",TRUE,IF($K447="",FALSE,"INPUT_ERROR"))</f>
        <v>0</v>
      </c>
      <c r="BG448" s="1" t="s">
        <v>286</v>
      </c>
      <c r="BH448" s="1">
        <v>76</v>
      </c>
      <c r="BI448" s="1" t="str">
        <f t="shared" si="8"/>
        <v>ITEM76#KBN2_7=FALSE</v>
      </c>
    </row>
    <row r="449" spans="1:61" ht="9.75" hidden="1" customHeight="1">
      <c r="A449" s="120" t="s">
        <v>265</v>
      </c>
      <c r="B449" s="121"/>
      <c r="C449" s="121"/>
      <c r="D449" s="121"/>
      <c r="E449" s="121"/>
      <c r="F449" s="121"/>
      <c r="G449" s="121"/>
      <c r="H449" s="121"/>
      <c r="I449" s="122"/>
      <c r="J449" s="150"/>
      <c r="K449" s="151"/>
      <c r="L449" s="151"/>
      <c r="M449" s="151"/>
      <c r="N449" s="151"/>
      <c r="O449" s="151"/>
      <c r="P449" s="151"/>
      <c r="Q449" s="151"/>
      <c r="R449" s="151"/>
      <c r="S449" s="151"/>
      <c r="T449" s="151"/>
      <c r="U449" s="151"/>
      <c r="V449" s="151"/>
      <c r="W449" s="151"/>
      <c r="X449" s="151"/>
      <c r="Y449" s="151"/>
      <c r="Z449" s="151"/>
      <c r="AA449" s="151"/>
      <c r="AB449" s="151"/>
      <c r="AC449" s="151"/>
      <c r="AD449" s="151"/>
      <c r="AE449" s="151"/>
      <c r="AF449" s="151"/>
      <c r="AG449" s="151"/>
      <c r="AH449" s="151"/>
      <c r="AI449" s="151"/>
      <c r="AJ449" s="151"/>
      <c r="AK449" s="151"/>
      <c r="AL449" s="151"/>
      <c r="AM449" s="152"/>
      <c r="BG449" s="1" t="s">
        <v>286</v>
      </c>
      <c r="BH449" s="1">
        <v>77</v>
      </c>
      <c r="BI449" s="1" t="str">
        <f>"ITEM"&amp;BH449&amp; BG449 &amp;"="&amp;  IF(TRIM($P447)="","",$P447)</f>
        <v>ITEM77#KBN2_7=</v>
      </c>
    </row>
    <row r="450" spans="1:61" ht="9.75" hidden="1" customHeight="1">
      <c r="A450" s="141"/>
      <c r="B450" s="142"/>
      <c r="C450" s="142"/>
      <c r="D450" s="142"/>
      <c r="E450" s="142"/>
      <c r="F450" s="142"/>
      <c r="G450" s="142"/>
      <c r="H450" s="142"/>
      <c r="I450" s="143"/>
      <c r="J450" s="150"/>
      <c r="K450" s="151"/>
      <c r="L450" s="151"/>
      <c r="M450" s="151"/>
      <c r="N450" s="151"/>
      <c r="O450" s="151"/>
      <c r="P450" s="151"/>
      <c r="Q450" s="151"/>
      <c r="R450" s="151"/>
      <c r="S450" s="151"/>
      <c r="T450" s="151"/>
      <c r="U450" s="151"/>
      <c r="V450" s="151"/>
      <c r="W450" s="151"/>
      <c r="X450" s="151"/>
      <c r="Y450" s="151"/>
      <c r="Z450" s="151"/>
      <c r="AA450" s="151"/>
      <c r="AB450" s="151"/>
      <c r="AC450" s="151"/>
      <c r="AD450" s="151"/>
      <c r="AE450" s="151"/>
      <c r="AF450" s="151"/>
      <c r="AG450" s="151"/>
      <c r="AH450" s="151"/>
      <c r="AI450" s="151"/>
      <c r="AJ450" s="151"/>
      <c r="AK450" s="151"/>
      <c r="AL450" s="151"/>
      <c r="AM450" s="152"/>
      <c r="BG450" s="1" t="s">
        <v>286</v>
      </c>
      <c r="BH450" s="1">
        <v>78</v>
      </c>
      <c r="BI450" s="1" t="str">
        <f>"ITEM"&amp;BH450&amp; BG450 &amp;"="&amp; IF(TRIM($J449)="","",$J449)</f>
        <v>ITEM78#KBN2_7=</v>
      </c>
    </row>
    <row r="451" spans="1:61" ht="9.75" hidden="1" customHeight="1">
      <c r="A451" s="123"/>
      <c r="B451" s="124"/>
      <c r="C451" s="124"/>
      <c r="D451" s="124"/>
      <c r="E451" s="124"/>
      <c r="F451" s="124"/>
      <c r="G451" s="124"/>
      <c r="H451" s="124"/>
      <c r="I451" s="125"/>
      <c r="J451" s="150"/>
      <c r="K451" s="151"/>
      <c r="L451" s="151"/>
      <c r="M451" s="151"/>
      <c r="N451" s="151"/>
      <c r="O451" s="151"/>
      <c r="P451" s="151"/>
      <c r="Q451" s="151"/>
      <c r="R451" s="151"/>
      <c r="S451" s="151"/>
      <c r="T451" s="151"/>
      <c r="U451" s="151"/>
      <c r="V451" s="151"/>
      <c r="W451" s="151"/>
      <c r="X451" s="151"/>
      <c r="Y451" s="151"/>
      <c r="Z451" s="151"/>
      <c r="AA451" s="151"/>
      <c r="AB451" s="151"/>
      <c r="AC451" s="151"/>
      <c r="AD451" s="151"/>
      <c r="AE451" s="151"/>
      <c r="AF451" s="151"/>
      <c r="AG451" s="151"/>
      <c r="AH451" s="151"/>
      <c r="AI451" s="151"/>
      <c r="AJ451" s="151"/>
      <c r="AK451" s="151"/>
      <c r="AL451" s="151"/>
      <c r="AM451" s="152"/>
      <c r="BH451" s="1" t="s">
        <v>28</v>
      </c>
    </row>
    <row r="452" spans="1:61" ht="9.75" hidden="1" customHeight="1">
      <c r="A452" s="153" t="s">
        <v>266</v>
      </c>
      <c r="B452" s="153"/>
      <c r="C452" s="153"/>
      <c r="D452" s="153"/>
      <c r="E452" s="153"/>
      <c r="F452" s="153"/>
      <c r="G452" s="153"/>
      <c r="H452" s="153"/>
      <c r="I452" s="153"/>
      <c r="J452" s="136"/>
      <c r="K452" s="126"/>
      <c r="L452" s="126"/>
      <c r="M452" s="126"/>
      <c r="N452" s="126"/>
      <c r="O452" s="126"/>
      <c r="P452" s="126"/>
      <c r="Q452" s="126"/>
      <c r="R452" s="126"/>
      <c r="S452" s="126"/>
      <c r="T452" s="126"/>
      <c r="U452" s="126"/>
      <c r="V452" s="126"/>
      <c r="W452" s="126"/>
      <c r="X452" s="126"/>
      <c r="Y452" s="126"/>
      <c r="Z452" s="126"/>
      <c r="AA452" s="126"/>
      <c r="AB452" s="126"/>
      <c r="AC452" s="126"/>
      <c r="AD452" s="126"/>
      <c r="AE452" s="126"/>
      <c r="AF452" s="126"/>
      <c r="AG452" s="126"/>
      <c r="AH452" s="126"/>
      <c r="AI452" s="126"/>
      <c r="AJ452" s="126"/>
      <c r="AK452" s="126"/>
      <c r="AL452" s="126"/>
      <c r="AM452" s="127"/>
      <c r="BG452" s="1" t="s">
        <v>286</v>
      </c>
      <c r="BH452" s="1">
        <v>79</v>
      </c>
      <c r="BI452" s="1" t="str">
        <f>"ITEM"&amp;BH452&amp; BG452 &amp;"="&amp; IF(TRIM($J452)="","",$J452)</f>
        <v>ITEM79#KBN2_7=</v>
      </c>
    </row>
    <row r="453" spans="1:61" ht="9.75" hidden="1" customHeight="1">
      <c r="A453" s="153"/>
      <c r="B453" s="153"/>
      <c r="C453" s="153"/>
      <c r="D453" s="153"/>
      <c r="E453" s="153"/>
      <c r="F453" s="153"/>
      <c r="G453" s="153"/>
      <c r="H453" s="153"/>
      <c r="I453" s="153"/>
      <c r="J453" s="150"/>
      <c r="K453" s="151"/>
      <c r="L453" s="151"/>
      <c r="M453" s="151"/>
      <c r="N453" s="151"/>
      <c r="O453" s="151"/>
      <c r="P453" s="151"/>
      <c r="Q453" s="151"/>
      <c r="R453" s="151"/>
      <c r="S453" s="151"/>
      <c r="T453" s="151"/>
      <c r="U453" s="151"/>
      <c r="V453" s="151"/>
      <c r="W453" s="151"/>
      <c r="X453" s="151"/>
      <c r="Y453" s="151"/>
      <c r="Z453" s="151"/>
      <c r="AA453" s="151"/>
      <c r="AB453" s="151"/>
      <c r="AC453" s="151"/>
      <c r="AD453" s="151"/>
      <c r="AE453" s="151"/>
      <c r="AF453" s="151"/>
      <c r="AG453" s="151"/>
      <c r="AH453" s="151"/>
      <c r="AI453" s="151"/>
      <c r="AJ453" s="151"/>
      <c r="AK453" s="151"/>
      <c r="AL453" s="151"/>
      <c r="AM453" s="152"/>
      <c r="BH453" s="1" t="s">
        <v>28</v>
      </c>
    </row>
    <row r="454" spans="1:61" ht="9.75" hidden="1" customHeight="1">
      <c r="A454" s="153"/>
      <c r="B454" s="153"/>
      <c r="C454" s="153"/>
      <c r="D454" s="153"/>
      <c r="E454" s="153"/>
      <c r="F454" s="153"/>
      <c r="G454" s="153"/>
      <c r="H454" s="153"/>
      <c r="I454" s="153"/>
      <c r="J454" s="150"/>
      <c r="K454" s="151"/>
      <c r="L454" s="151"/>
      <c r="M454" s="151"/>
      <c r="N454" s="151"/>
      <c r="O454" s="151"/>
      <c r="P454" s="151"/>
      <c r="Q454" s="151"/>
      <c r="R454" s="151"/>
      <c r="S454" s="151"/>
      <c r="T454" s="151"/>
      <c r="U454" s="151"/>
      <c r="V454" s="151"/>
      <c r="W454" s="151"/>
      <c r="X454" s="151"/>
      <c r="Y454" s="151"/>
      <c r="Z454" s="151"/>
      <c r="AA454" s="151"/>
      <c r="AB454" s="151"/>
      <c r="AC454" s="151"/>
      <c r="AD454" s="151"/>
      <c r="AE454" s="151"/>
      <c r="AF454" s="151"/>
      <c r="AG454" s="151"/>
      <c r="AH454" s="151"/>
      <c r="AI454" s="151"/>
      <c r="AJ454" s="151"/>
      <c r="AK454" s="151"/>
      <c r="AL454" s="151"/>
      <c r="AM454" s="152"/>
      <c r="BH454" s="1" t="s">
        <v>28</v>
      </c>
    </row>
    <row r="455" spans="1:61" ht="9.75" hidden="1" customHeight="1">
      <c r="A455" s="250" t="s">
        <v>267</v>
      </c>
      <c r="B455" s="250"/>
      <c r="C455" s="141" t="s">
        <v>268</v>
      </c>
      <c r="D455" s="142"/>
      <c r="E455" s="142"/>
      <c r="F455" s="142"/>
      <c r="G455" s="142"/>
      <c r="H455" s="142"/>
      <c r="I455" s="143"/>
      <c r="J455" s="158"/>
      <c r="K455" s="154"/>
      <c r="L455" s="154"/>
      <c r="M455" s="154"/>
      <c r="N455" s="154"/>
      <c r="O455" s="154"/>
      <c r="P455" s="154"/>
      <c r="Q455" s="154"/>
      <c r="R455" s="154"/>
      <c r="S455" s="154"/>
      <c r="T455" s="154"/>
      <c r="U455" s="154"/>
      <c r="V455" s="154" t="s">
        <v>36</v>
      </c>
      <c r="W455" s="154"/>
      <c r="X455" s="154"/>
      <c r="Y455" s="154"/>
      <c r="Z455" s="154"/>
      <c r="AA455" s="154"/>
      <c r="AB455" s="154"/>
      <c r="AC455" s="154"/>
      <c r="AD455" s="154"/>
      <c r="AE455" s="154"/>
      <c r="AF455" s="154"/>
      <c r="AG455" s="154"/>
      <c r="AH455" s="154"/>
      <c r="AI455" s="154"/>
      <c r="AJ455" s="154"/>
      <c r="AK455" s="154"/>
      <c r="AL455" s="154"/>
      <c r="AM455" s="155"/>
      <c r="BE455" s="1" t="str">
        <f ca="1">MID(CELL("address",$CI$2),2,2)</f>
        <v>CI</v>
      </c>
      <c r="BF455" s="1" t="str">
        <f>IF(TRIM($K456)="","",IF(ISERROR(MATCH($K456,$CI$3:$CI$4,0)),"INPUT_ERROR",MATCH($K456,$CI$3:$CI$4,0)))</f>
        <v/>
      </c>
      <c r="BG455" s="1" t="s">
        <v>286</v>
      </c>
      <c r="BH455" s="1">
        <v>80</v>
      </c>
      <c r="BI455" s="1" t="str">
        <f>"ITEM"&amp; BH455&amp; BG455 &amp;"="&amp; $BF455</f>
        <v>ITEM80#KBN2_7=</v>
      </c>
    </row>
    <row r="456" spans="1:61" ht="9.75" hidden="1" customHeight="1">
      <c r="A456" s="250"/>
      <c r="B456" s="250"/>
      <c r="C456" s="141"/>
      <c r="D456" s="142"/>
      <c r="E456" s="142"/>
      <c r="F456" s="142"/>
      <c r="G456" s="142"/>
      <c r="H456" s="142"/>
      <c r="I456" s="143"/>
      <c r="J456" s="144" t="s">
        <v>37</v>
      </c>
      <c r="K456" s="145"/>
      <c r="L456" s="145"/>
      <c r="M456" s="145"/>
      <c r="N456" s="145"/>
      <c r="O456" s="145"/>
      <c r="P456" s="145"/>
      <c r="Q456" s="145"/>
      <c r="R456" s="82" t="s">
        <v>38</v>
      </c>
      <c r="S456" s="82"/>
      <c r="T456" s="82"/>
      <c r="U456" s="82"/>
      <c r="V456" s="82" t="s">
        <v>269</v>
      </c>
      <c r="W456" s="82"/>
      <c r="X456" s="82"/>
      <c r="Y456" s="82"/>
      <c r="Z456" s="82"/>
      <c r="AA456" s="82" t="s">
        <v>270</v>
      </c>
      <c r="AB456" s="82"/>
      <c r="AC456" s="82"/>
      <c r="AD456" s="82"/>
      <c r="AE456" s="82"/>
      <c r="AF456" s="82"/>
      <c r="AG456" s="82"/>
      <c r="AH456" s="82"/>
      <c r="AI456" s="82"/>
      <c r="AJ456" s="82"/>
      <c r="AK456" s="82"/>
      <c r="AL456" s="82"/>
      <c r="AM456" s="138"/>
      <c r="BH456" s="1" t="s">
        <v>28</v>
      </c>
    </row>
    <row r="457" spans="1:61" ht="9.75" hidden="1" customHeight="1">
      <c r="A457" s="250"/>
      <c r="B457" s="250"/>
      <c r="C457" s="141"/>
      <c r="D457" s="142"/>
      <c r="E457" s="142"/>
      <c r="F457" s="142"/>
      <c r="G457" s="142"/>
      <c r="H457" s="142"/>
      <c r="I457" s="143"/>
      <c r="J457" s="144"/>
      <c r="K457" s="145"/>
      <c r="L457" s="145"/>
      <c r="M457" s="145"/>
      <c r="N457" s="145"/>
      <c r="O457" s="145"/>
      <c r="P457" s="145"/>
      <c r="Q457" s="145"/>
      <c r="R457" s="82"/>
      <c r="S457" s="82"/>
      <c r="T457" s="82"/>
      <c r="U457" s="82"/>
      <c r="V457" s="82"/>
      <c r="W457" s="82"/>
      <c r="X457" s="82"/>
      <c r="Y457" s="82"/>
      <c r="Z457" s="82"/>
      <c r="AA457" s="82"/>
      <c r="AB457" s="82"/>
      <c r="AC457" s="82"/>
      <c r="AD457" s="82"/>
      <c r="AE457" s="82"/>
      <c r="AF457" s="82"/>
      <c r="AG457" s="82"/>
      <c r="AH457" s="82"/>
      <c r="AI457" s="82"/>
      <c r="AJ457" s="82"/>
      <c r="AK457" s="82"/>
      <c r="AL457" s="82"/>
      <c r="AM457" s="138"/>
      <c r="BH457" s="1" t="s">
        <v>28</v>
      </c>
    </row>
    <row r="458" spans="1:61" ht="9.75" hidden="1" customHeight="1">
      <c r="A458" s="250"/>
      <c r="B458" s="250"/>
      <c r="C458" s="123"/>
      <c r="D458" s="124"/>
      <c r="E458" s="124"/>
      <c r="F458" s="124"/>
      <c r="G458" s="124"/>
      <c r="H458" s="124"/>
      <c r="I458" s="125"/>
      <c r="J458" s="157"/>
      <c r="K458" s="98"/>
      <c r="L458" s="98"/>
      <c r="M458" s="98"/>
      <c r="N458" s="98"/>
      <c r="O458" s="98"/>
      <c r="P458" s="98"/>
      <c r="Q458" s="98"/>
      <c r="R458" s="98"/>
      <c r="S458" s="98"/>
      <c r="T458" s="98"/>
      <c r="U458" s="98"/>
      <c r="V458" s="98"/>
      <c r="W458" s="98"/>
      <c r="X458" s="98"/>
      <c r="Y458" s="98"/>
      <c r="Z458" s="98"/>
      <c r="AA458" s="98"/>
      <c r="AB458" s="98"/>
      <c r="AC458" s="98"/>
      <c r="AD458" s="98"/>
      <c r="AE458" s="98"/>
      <c r="AF458" s="98"/>
      <c r="AG458" s="98"/>
      <c r="AH458" s="98"/>
      <c r="AI458" s="98"/>
      <c r="AJ458" s="98"/>
      <c r="AK458" s="98"/>
      <c r="AL458" s="98"/>
      <c r="AM458" s="156"/>
      <c r="BH458" s="1" t="s">
        <v>28</v>
      </c>
    </row>
    <row r="459" spans="1:61" ht="9.75" hidden="1" customHeight="1">
      <c r="A459" s="250"/>
      <c r="B459" s="250"/>
      <c r="C459" s="120" t="s">
        <v>271</v>
      </c>
      <c r="D459" s="121"/>
      <c r="E459" s="121"/>
      <c r="F459" s="121"/>
      <c r="G459" s="121"/>
      <c r="H459" s="121"/>
      <c r="I459" s="122"/>
      <c r="J459" s="260"/>
      <c r="K459" s="260"/>
      <c r="L459" s="260"/>
      <c r="M459" s="260"/>
      <c r="N459" s="260"/>
      <c r="O459" s="260"/>
      <c r="P459" s="260"/>
      <c r="Q459" s="260"/>
      <c r="R459" s="260"/>
      <c r="S459" s="260"/>
      <c r="T459" s="260"/>
      <c r="U459" s="260"/>
      <c r="V459" s="260"/>
      <c r="W459" s="260"/>
      <c r="X459" s="260"/>
      <c r="Y459" s="260"/>
      <c r="Z459" s="260"/>
      <c r="AA459" s="260"/>
      <c r="AB459" s="260"/>
      <c r="AC459" s="260"/>
      <c r="AD459" s="260"/>
      <c r="AE459" s="260"/>
      <c r="AF459" s="260"/>
      <c r="AG459" s="260"/>
      <c r="AH459" s="260"/>
      <c r="AI459" s="260"/>
      <c r="AJ459" s="260"/>
      <c r="AK459" s="260"/>
      <c r="AL459" s="260"/>
      <c r="AM459" s="260"/>
      <c r="BG459" s="1" t="s">
        <v>286</v>
      </c>
      <c r="BH459" s="1">
        <v>81</v>
      </c>
      <c r="BI459" s="1" t="str">
        <f>"ITEM"&amp;BH459&amp; BG459 &amp;"="&amp; IF(TRIM($J459)="","",$J459)</f>
        <v>ITEM81#KBN2_7=</v>
      </c>
    </row>
    <row r="460" spans="1:61" ht="9.75" hidden="1" customHeight="1">
      <c r="A460" s="250"/>
      <c r="B460" s="250"/>
      <c r="C460" s="141"/>
      <c r="D460" s="142"/>
      <c r="E460" s="142"/>
      <c r="F460" s="142"/>
      <c r="G460" s="142"/>
      <c r="H460" s="142"/>
      <c r="I460" s="143"/>
      <c r="J460" s="27"/>
      <c r="K460" s="27"/>
      <c r="L460" s="27"/>
      <c r="M460" s="27"/>
      <c r="N460" s="27"/>
      <c r="O460" s="27"/>
      <c r="P460" s="27"/>
      <c r="Q460" s="27"/>
      <c r="R460" s="27"/>
      <c r="S460" s="27"/>
      <c r="T460" s="27"/>
      <c r="U460" s="27"/>
      <c r="V460" s="27"/>
      <c r="W460" s="27"/>
      <c r="X460" s="27"/>
      <c r="Y460" s="27"/>
      <c r="Z460" s="27"/>
      <c r="AA460" s="27"/>
      <c r="AB460" s="27"/>
      <c r="AC460" s="27"/>
      <c r="AD460" s="27"/>
      <c r="AE460" s="27"/>
      <c r="AF460" s="27"/>
      <c r="AG460" s="27"/>
      <c r="AH460" s="27"/>
      <c r="AI460" s="27"/>
      <c r="AJ460" s="27"/>
      <c r="AK460" s="27"/>
      <c r="AL460" s="27"/>
      <c r="AM460" s="27"/>
      <c r="BH460" s="1" t="s">
        <v>28</v>
      </c>
    </row>
    <row r="461" spans="1:61" ht="9.75" hidden="1" customHeight="1">
      <c r="A461" s="250"/>
      <c r="B461" s="250"/>
      <c r="C461" s="123"/>
      <c r="D461" s="124"/>
      <c r="E461" s="124"/>
      <c r="F461" s="124"/>
      <c r="G461" s="124"/>
      <c r="H461" s="124"/>
      <c r="I461" s="125"/>
      <c r="J461" s="27"/>
      <c r="K461" s="27"/>
      <c r="L461" s="27"/>
      <c r="M461" s="27"/>
      <c r="N461" s="27"/>
      <c r="O461" s="27"/>
      <c r="P461" s="27"/>
      <c r="Q461" s="27"/>
      <c r="R461" s="27"/>
      <c r="S461" s="27"/>
      <c r="T461" s="27"/>
      <c r="U461" s="27"/>
      <c r="V461" s="27"/>
      <c r="W461" s="27"/>
      <c r="X461" s="27"/>
      <c r="Y461" s="27"/>
      <c r="Z461" s="27"/>
      <c r="AA461" s="27"/>
      <c r="AB461" s="27"/>
      <c r="AC461" s="27"/>
      <c r="AD461" s="27"/>
      <c r="AE461" s="27"/>
      <c r="AF461" s="27"/>
      <c r="AG461" s="27"/>
      <c r="AH461" s="27"/>
      <c r="AI461" s="27"/>
      <c r="AJ461" s="27"/>
      <c r="AK461" s="27"/>
      <c r="AL461" s="27"/>
      <c r="AM461" s="27"/>
      <c r="BH461" s="1" t="s">
        <v>28</v>
      </c>
    </row>
    <row r="462" spans="1:61" ht="9.75" hidden="1" customHeight="1">
      <c r="A462" s="250"/>
      <c r="B462" s="250"/>
      <c r="C462" s="120" t="s">
        <v>272</v>
      </c>
      <c r="D462" s="121"/>
      <c r="E462" s="121"/>
      <c r="F462" s="121"/>
      <c r="G462" s="121"/>
      <c r="H462" s="121"/>
      <c r="I462" s="122"/>
      <c r="J462" s="136"/>
      <c r="K462" s="126"/>
      <c r="L462" s="126"/>
      <c r="M462" s="126"/>
      <c r="N462" s="126"/>
      <c r="O462" s="126"/>
      <c r="P462" s="126"/>
      <c r="Q462" s="126"/>
      <c r="R462" s="126"/>
      <c r="S462" s="126"/>
      <c r="T462" s="126"/>
      <c r="U462" s="126"/>
      <c r="V462" s="126"/>
      <c r="W462" s="126"/>
      <c r="X462" s="126"/>
      <c r="Y462" s="126"/>
      <c r="Z462" s="126"/>
      <c r="AA462" s="126"/>
      <c r="AB462" s="126"/>
      <c r="AC462" s="126"/>
      <c r="AD462" s="126"/>
      <c r="AE462" s="126"/>
      <c r="AF462" s="126"/>
      <c r="AG462" s="126"/>
      <c r="AH462" s="126"/>
      <c r="AI462" s="126"/>
      <c r="AJ462" s="126"/>
      <c r="AK462" s="126"/>
      <c r="AL462" s="126"/>
      <c r="AM462" s="127"/>
      <c r="BG462" s="1" t="s">
        <v>286</v>
      </c>
      <c r="BH462" s="1">
        <v>82</v>
      </c>
      <c r="BI462" s="1" t="str">
        <f>"ITEM"&amp;BH462&amp; BG462 &amp;"="&amp; IF(TRIM($J462)="","",$J462)</f>
        <v>ITEM82#KBN2_7=</v>
      </c>
    </row>
    <row r="463" spans="1:61" ht="9.75" hidden="1" customHeight="1">
      <c r="A463" s="250"/>
      <c r="B463" s="250"/>
      <c r="C463" s="141"/>
      <c r="D463" s="142"/>
      <c r="E463" s="142"/>
      <c r="F463" s="142"/>
      <c r="G463" s="142"/>
      <c r="H463" s="142"/>
      <c r="I463" s="143"/>
      <c r="J463" s="150"/>
      <c r="K463" s="151"/>
      <c r="L463" s="151"/>
      <c r="M463" s="151"/>
      <c r="N463" s="151"/>
      <c r="O463" s="151"/>
      <c r="P463" s="151"/>
      <c r="Q463" s="151"/>
      <c r="R463" s="151"/>
      <c r="S463" s="151"/>
      <c r="T463" s="151"/>
      <c r="U463" s="151"/>
      <c r="V463" s="151"/>
      <c r="W463" s="151"/>
      <c r="X463" s="151"/>
      <c r="Y463" s="151"/>
      <c r="Z463" s="151"/>
      <c r="AA463" s="151"/>
      <c r="AB463" s="151"/>
      <c r="AC463" s="151"/>
      <c r="AD463" s="151"/>
      <c r="AE463" s="151"/>
      <c r="AF463" s="151"/>
      <c r="AG463" s="151"/>
      <c r="AH463" s="151"/>
      <c r="AI463" s="151"/>
      <c r="AJ463" s="151"/>
      <c r="AK463" s="151"/>
      <c r="AL463" s="151"/>
      <c r="AM463" s="152"/>
      <c r="BH463" s="1" t="s">
        <v>28</v>
      </c>
    </row>
    <row r="464" spans="1:61" ht="9.75" hidden="1" customHeight="1" thickBot="1">
      <c r="A464" s="261"/>
      <c r="B464" s="261"/>
      <c r="C464" s="141"/>
      <c r="D464" s="142"/>
      <c r="E464" s="142"/>
      <c r="F464" s="142"/>
      <c r="G464" s="142"/>
      <c r="H464" s="142"/>
      <c r="I464" s="143"/>
      <c r="J464" s="137"/>
      <c r="K464" s="128"/>
      <c r="L464" s="128"/>
      <c r="M464" s="128"/>
      <c r="N464" s="128"/>
      <c r="O464" s="128"/>
      <c r="P464" s="128"/>
      <c r="Q464" s="128"/>
      <c r="R464" s="128"/>
      <c r="S464" s="128"/>
      <c r="T464" s="128"/>
      <c r="U464" s="128"/>
      <c r="V464" s="128"/>
      <c r="W464" s="128"/>
      <c r="X464" s="128"/>
      <c r="Y464" s="128"/>
      <c r="Z464" s="128"/>
      <c r="AA464" s="128"/>
      <c r="AB464" s="128"/>
      <c r="AC464" s="128"/>
      <c r="AD464" s="128"/>
      <c r="AE464" s="128"/>
      <c r="AF464" s="128"/>
      <c r="AG464" s="128"/>
      <c r="AH464" s="128"/>
      <c r="AI464" s="128"/>
      <c r="AJ464" s="128"/>
      <c r="AK464" s="128"/>
      <c r="AL464" s="128"/>
      <c r="AM464" s="129"/>
      <c r="BH464" s="1" t="s">
        <v>28</v>
      </c>
    </row>
    <row r="465" spans="1:61" ht="9.75" hidden="1" customHeight="1">
      <c r="A465" s="254" t="s">
        <v>287</v>
      </c>
      <c r="B465" s="255"/>
      <c r="C465" s="255"/>
      <c r="D465" s="255"/>
      <c r="E465" s="255"/>
      <c r="F465" s="255"/>
      <c r="G465" s="255"/>
      <c r="H465" s="255"/>
      <c r="I465" s="256"/>
      <c r="J465" s="233"/>
      <c r="K465" s="234"/>
      <c r="L465" s="234"/>
      <c r="M465" s="234"/>
      <c r="N465" s="234"/>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5"/>
      <c r="BG465" s="1" t="s">
        <v>288</v>
      </c>
      <c r="BH465" s="1">
        <v>64</v>
      </c>
      <c r="BI465" s="1" t="str">
        <f>"ITEM"&amp;BH465&amp; BG465 &amp;"="&amp; IF(TRIM($J465)="","",$J465)</f>
        <v>ITEM64#KBN2_8=</v>
      </c>
    </row>
    <row r="466" spans="1:61" ht="9.75" hidden="1" customHeight="1" thickBot="1">
      <c r="A466" s="230"/>
      <c r="B466" s="231"/>
      <c r="C466" s="231"/>
      <c r="D466" s="231"/>
      <c r="E466" s="231"/>
      <c r="F466" s="231"/>
      <c r="G466" s="231"/>
      <c r="H466" s="231"/>
      <c r="I466" s="232"/>
      <c r="J466" s="236"/>
      <c r="K466" s="237"/>
      <c r="L466" s="237"/>
      <c r="M466" s="237"/>
      <c r="N466" s="237"/>
      <c r="O466" s="237"/>
      <c r="P466" s="237"/>
      <c r="Q466" s="237"/>
      <c r="R466" s="237"/>
      <c r="S466" s="237"/>
      <c r="T466" s="237"/>
      <c r="U466" s="237"/>
      <c r="V466" s="237"/>
      <c r="W466" s="237"/>
      <c r="X466" s="237"/>
      <c r="Y466" s="237"/>
      <c r="Z466" s="237"/>
      <c r="AA466" s="237"/>
      <c r="AB466" s="237"/>
      <c r="AC466" s="237"/>
      <c r="AD466" s="237"/>
      <c r="AE466" s="237"/>
      <c r="AF466" s="237"/>
      <c r="AG466" s="237"/>
      <c r="AH466" s="237"/>
      <c r="AI466" s="237"/>
      <c r="AJ466" s="237"/>
      <c r="AK466" s="237"/>
      <c r="AL466" s="237"/>
      <c r="AM466" s="238"/>
      <c r="BH466" s="1" t="s">
        <v>28</v>
      </c>
    </row>
    <row r="467" spans="1:61" ht="9.75" hidden="1" customHeight="1">
      <c r="A467" s="257" t="s">
        <v>248</v>
      </c>
      <c r="B467" s="258"/>
      <c r="C467" s="258"/>
      <c r="D467" s="258"/>
      <c r="E467" s="258"/>
      <c r="F467" s="258"/>
      <c r="G467" s="258"/>
      <c r="H467" s="258"/>
      <c r="I467" s="259"/>
      <c r="J467" s="239"/>
      <c r="K467" s="239"/>
      <c r="L467" s="239"/>
      <c r="M467" s="239"/>
      <c r="N467" s="239"/>
      <c r="O467" s="239"/>
      <c r="P467" s="239"/>
      <c r="Q467" s="239"/>
      <c r="R467" s="239"/>
      <c r="S467" s="239"/>
      <c r="T467" s="239"/>
      <c r="U467" s="239"/>
      <c r="V467" s="239"/>
      <c r="W467" s="239"/>
      <c r="X467" s="239"/>
      <c r="Y467" s="239"/>
      <c r="Z467" s="239"/>
      <c r="AA467" s="239"/>
      <c r="AB467" s="239"/>
      <c r="AC467" s="239"/>
      <c r="AD467" s="239"/>
      <c r="AE467" s="239"/>
      <c r="AF467" s="239"/>
      <c r="AG467" s="239"/>
      <c r="AH467" s="239"/>
      <c r="AI467" s="239"/>
      <c r="AJ467" s="239"/>
      <c r="AK467" s="239"/>
      <c r="AL467" s="239"/>
      <c r="AM467" s="239"/>
      <c r="BG467" s="1" t="s">
        <v>288</v>
      </c>
      <c r="BH467" s="1">
        <v>65</v>
      </c>
      <c r="BI467" s="1" t="str">
        <f>"ITEM"&amp;BH467&amp; BG467 &amp;"="&amp; IF(TRIM($J467)="","",$J467)</f>
        <v>ITEM65#KBN2_8=</v>
      </c>
    </row>
    <row r="468" spans="1:61" ht="9.75" hidden="1" customHeight="1">
      <c r="A468" s="123"/>
      <c r="B468" s="124"/>
      <c r="C468" s="124"/>
      <c r="D468" s="124"/>
      <c r="E468" s="124"/>
      <c r="F468" s="124"/>
      <c r="G468" s="124"/>
      <c r="H468" s="124"/>
      <c r="I468" s="125"/>
      <c r="J468" s="27"/>
      <c r="K468" s="27"/>
      <c r="L468" s="27"/>
      <c r="M468" s="27"/>
      <c r="N468" s="27"/>
      <c r="O468" s="27"/>
      <c r="P468" s="27"/>
      <c r="Q468" s="27"/>
      <c r="R468" s="27"/>
      <c r="S468" s="27"/>
      <c r="T468" s="27"/>
      <c r="U468" s="27"/>
      <c r="V468" s="27"/>
      <c r="W468" s="27"/>
      <c r="X468" s="27"/>
      <c r="Y468" s="27"/>
      <c r="Z468" s="27"/>
      <c r="AA468" s="27"/>
      <c r="AB468" s="27"/>
      <c r="AC468" s="27"/>
      <c r="AD468" s="27"/>
      <c r="AE468" s="27"/>
      <c r="AF468" s="27"/>
      <c r="AG468" s="27"/>
      <c r="AH468" s="27"/>
      <c r="AI468" s="27"/>
      <c r="AJ468" s="27"/>
      <c r="AK468" s="27"/>
      <c r="AL468" s="27"/>
      <c r="AM468" s="27"/>
      <c r="BH468" s="1" t="s">
        <v>28</v>
      </c>
    </row>
    <row r="469" spans="1:61" ht="9.75" hidden="1" customHeight="1">
      <c r="A469" s="120" t="s">
        <v>249</v>
      </c>
      <c r="B469" s="121"/>
      <c r="C469" s="121"/>
      <c r="D469" s="121"/>
      <c r="E469" s="121"/>
      <c r="F469" s="121"/>
      <c r="G469" s="121"/>
      <c r="H469" s="121"/>
      <c r="I469" s="122"/>
      <c r="J469" s="158"/>
      <c r="K469" s="154"/>
      <c r="L469" s="154"/>
      <c r="M469" s="154"/>
      <c r="N469" s="154"/>
      <c r="O469" s="154"/>
      <c r="P469" s="154"/>
      <c r="Q469" s="154"/>
      <c r="R469" s="154"/>
      <c r="S469" s="154"/>
      <c r="T469" s="154"/>
      <c r="U469" s="154"/>
      <c r="V469" s="154" t="s">
        <v>36</v>
      </c>
      <c r="W469" s="154"/>
      <c r="X469" s="154"/>
      <c r="Y469" s="154"/>
      <c r="Z469" s="154"/>
      <c r="AA469" s="154"/>
      <c r="AB469" s="154"/>
      <c r="AC469" s="154"/>
      <c r="AD469" s="154"/>
      <c r="AE469" s="154"/>
      <c r="AF469" s="154"/>
      <c r="AG469" s="154"/>
      <c r="AH469" s="154"/>
      <c r="AI469" s="154"/>
      <c r="AJ469" s="154"/>
      <c r="AK469" s="154"/>
      <c r="AL469" s="154"/>
      <c r="AM469" s="155"/>
      <c r="BE469" s="1" t="str">
        <f ca="1">MID(CELL("address",$CG$2),2,2)</f>
        <v>CG</v>
      </c>
      <c r="BF469" s="1" t="str">
        <f>IF(TRIM($K470)="","",IF(ISERROR(MATCH($K470,$CG$3:$CG$4,0)),"INPUT_ERROR",MATCH($K470,$CG$3:$CG$4,0)))</f>
        <v/>
      </c>
      <c r="BG469" s="1" t="s">
        <v>288</v>
      </c>
      <c r="BH469" s="1">
        <v>66</v>
      </c>
      <c r="BI469" s="1" t="str">
        <f>"ITEM"&amp; BH469&amp; BG469 &amp;"="&amp; $BF469</f>
        <v>ITEM66#KBN2_8=</v>
      </c>
    </row>
    <row r="470" spans="1:61" ht="9.75" hidden="1" customHeight="1">
      <c r="A470" s="141"/>
      <c r="B470" s="142"/>
      <c r="C470" s="142"/>
      <c r="D470" s="142"/>
      <c r="E470" s="142"/>
      <c r="F470" s="142"/>
      <c r="G470" s="142"/>
      <c r="H470" s="142"/>
      <c r="I470" s="143"/>
      <c r="J470" s="144" t="s">
        <v>37</v>
      </c>
      <c r="K470" s="145"/>
      <c r="L470" s="145"/>
      <c r="M470" s="145"/>
      <c r="N470" s="145"/>
      <c r="O470" s="145"/>
      <c r="P470" s="145"/>
      <c r="Q470" s="145"/>
      <c r="R470" s="145"/>
      <c r="S470" s="145"/>
      <c r="T470" s="82" t="s">
        <v>38</v>
      </c>
      <c r="U470" s="82"/>
      <c r="V470" s="82" t="s">
        <v>250</v>
      </c>
      <c r="W470" s="82"/>
      <c r="X470" s="82"/>
      <c r="Y470" s="82"/>
      <c r="Z470" s="82"/>
      <c r="AA470" s="82"/>
      <c r="AB470" s="82"/>
      <c r="AC470" s="82"/>
      <c r="AD470" s="82"/>
      <c r="AE470" s="82"/>
      <c r="AF470" s="82"/>
      <c r="AG470" s="82"/>
      <c r="AH470" s="82"/>
      <c r="AI470" s="82"/>
      <c r="AJ470" s="82"/>
      <c r="AK470" s="82"/>
      <c r="AL470" s="82"/>
      <c r="AM470" s="138"/>
    </row>
    <row r="471" spans="1:61" ht="9.75" hidden="1" customHeight="1">
      <c r="A471" s="141"/>
      <c r="B471" s="142"/>
      <c r="C471" s="142"/>
      <c r="D471" s="142"/>
      <c r="E471" s="142"/>
      <c r="F471" s="142"/>
      <c r="G471" s="142"/>
      <c r="H471" s="142"/>
      <c r="I471" s="143"/>
      <c r="J471" s="144"/>
      <c r="K471" s="145"/>
      <c r="L471" s="145"/>
      <c r="M471" s="145"/>
      <c r="N471" s="145"/>
      <c r="O471" s="145"/>
      <c r="P471" s="145"/>
      <c r="Q471" s="145"/>
      <c r="R471" s="145"/>
      <c r="S471" s="145"/>
      <c r="T471" s="82"/>
      <c r="U471" s="82"/>
      <c r="V471" s="82" t="s">
        <v>251</v>
      </c>
      <c r="W471" s="82"/>
      <c r="X471" s="82"/>
      <c r="Y471" s="82"/>
      <c r="Z471" s="82"/>
      <c r="AA471" s="82"/>
      <c r="AB471" s="82"/>
      <c r="AC471" s="82"/>
      <c r="AD471" s="82"/>
      <c r="AE471" s="82"/>
      <c r="AF471" s="82"/>
      <c r="AG471" s="82"/>
      <c r="AH471" s="82"/>
      <c r="AI471" s="82"/>
      <c r="AJ471" s="82"/>
      <c r="AK471" s="82"/>
      <c r="AL471" s="82"/>
      <c r="AM471" s="138"/>
    </row>
    <row r="472" spans="1:61" ht="9.75" hidden="1" customHeight="1">
      <c r="A472" s="141"/>
      <c r="B472" s="142"/>
      <c r="C472" s="142"/>
      <c r="D472" s="142"/>
      <c r="E472" s="142"/>
      <c r="F472" s="142"/>
      <c r="G472" s="142"/>
      <c r="H472" s="142"/>
      <c r="I472" s="143"/>
      <c r="J472" s="157"/>
      <c r="K472" s="98"/>
      <c r="L472" s="98"/>
      <c r="M472" s="98"/>
      <c r="N472" s="98"/>
      <c r="O472" s="98"/>
      <c r="P472" s="98"/>
      <c r="Q472" s="98"/>
      <c r="R472" s="98"/>
      <c r="S472" s="98"/>
      <c r="T472" s="98"/>
      <c r="U472" s="98"/>
      <c r="V472" s="98"/>
      <c r="W472" s="98"/>
      <c r="X472" s="98"/>
      <c r="Y472" s="98"/>
      <c r="Z472" s="98"/>
      <c r="AA472" s="98"/>
      <c r="AB472" s="98"/>
      <c r="AC472" s="98"/>
      <c r="AD472" s="98"/>
      <c r="AE472" s="98"/>
      <c r="AF472" s="98"/>
      <c r="AG472" s="98"/>
      <c r="AH472" s="98"/>
      <c r="AI472" s="98"/>
      <c r="AJ472" s="98"/>
      <c r="AK472" s="98"/>
      <c r="AL472" s="98"/>
      <c r="AM472" s="156"/>
    </row>
    <row r="473" spans="1:61" ht="9.75" hidden="1" customHeight="1">
      <c r="A473" s="141"/>
      <c r="B473" s="142"/>
      <c r="C473" s="143"/>
      <c r="D473" s="120" t="s">
        <v>252</v>
      </c>
      <c r="E473" s="121"/>
      <c r="F473" s="121"/>
      <c r="G473" s="121"/>
      <c r="H473" s="121"/>
      <c r="I473" s="122"/>
      <c r="J473" s="158"/>
      <c r="K473" s="154"/>
      <c r="L473" s="154"/>
      <c r="M473" s="154"/>
      <c r="N473" s="154"/>
      <c r="O473" s="154"/>
      <c r="P473" s="154"/>
      <c r="Q473" s="154"/>
      <c r="R473" s="154"/>
      <c r="S473" s="154"/>
      <c r="T473" s="154"/>
      <c r="U473" s="154"/>
      <c r="V473" s="154" t="s">
        <v>36</v>
      </c>
      <c r="W473" s="154"/>
      <c r="X473" s="154"/>
      <c r="Y473" s="154"/>
      <c r="Z473" s="154"/>
      <c r="AA473" s="154"/>
      <c r="AB473" s="154"/>
      <c r="AC473" s="154"/>
      <c r="AD473" s="154"/>
      <c r="AE473" s="154"/>
      <c r="AF473" s="154"/>
      <c r="AG473" s="154"/>
      <c r="AH473" s="154"/>
      <c r="AI473" s="154"/>
      <c r="AJ473" s="154"/>
      <c r="AK473" s="154"/>
      <c r="AL473" s="154"/>
      <c r="AM473" s="155"/>
      <c r="BE473" s="1" t="str">
        <f ca="1">MID(CELL("address",$CB$2),2,2)</f>
        <v>CB</v>
      </c>
      <c r="BF473" s="1" t="str">
        <f>IF(TRIM($K475)="","",IF(ISERROR(MATCH($K475,$CB$3:$CB$7,0)),"INPUT_ERROR",MATCH($K475,$CB$3:$CB$7,0)))</f>
        <v/>
      </c>
      <c r="BG473" s="1" t="s">
        <v>288</v>
      </c>
      <c r="BH473" s="1">
        <v>67</v>
      </c>
      <c r="BI473" s="1" t="str">
        <f>"ITEM"&amp; BH473&amp; BG473 &amp;"="&amp; $BF473</f>
        <v>ITEM67#KBN2_8=</v>
      </c>
    </row>
    <row r="474" spans="1:61" ht="9.75" hidden="1" customHeight="1">
      <c r="A474" s="141"/>
      <c r="B474" s="142"/>
      <c r="C474" s="143"/>
      <c r="D474" s="141"/>
      <c r="E474" s="142"/>
      <c r="F474" s="142"/>
      <c r="G474" s="142"/>
      <c r="H474" s="142"/>
      <c r="I474" s="143"/>
      <c r="J474" s="189"/>
      <c r="K474" s="82"/>
      <c r="L474" s="82"/>
      <c r="M474" s="82"/>
      <c r="N474" s="82"/>
      <c r="O474" s="82"/>
      <c r="P474" s="82"/>
      <c r="Q474" s="82"/>
      <c r="R474" s="82"/>
      <c r="S474" s="82"/>
      <c r="T474" s="82"/>
      <c r="U474" s="82"/>
      <c r="V474" s="82" t="s">
        <v>163</v>
      </c>
      <c r="W474" s="82"/>
      <c r="X474" s="82"/>
      <c r="Y474" s="82"/>
      <c r="Z474" s="82"/>
      <c r="AA474" s="82"/>
      <c r="AB474" s="82"/>
      <c r="AC474" s="82"/>
      <c r="AD474" s="82"/>
      <c r="AE474" s="82"/>
      <c r="AF474" s="82"/>
      <c r="AG474" s="82"/>
      <c r="AH474" s="82"/>
      <c r="AI474" s="82"/>
      <c r="AJ474" s="82"/>
      <c r="AK474" s="82"/>
      <c r="AL474" s="82"/>
      <c r="AM474" s="138"/>
      <c r="BH474" s="1" t="s">
        <v>28</v>
      </c>
    </row>
    <row r="475" spans="1:61" ht="9.75" hidden="1" customHeight="1">
      <c r="A475" s="141"/>
      <c r="B475" s="142"/>
      <c r="C475" s="143"/>
      <c r="D475" s="141"/>
      <c r="E475" s="142"/>
      <c r="F475" s="142"/>
      <c r="G475" s="142"/>
      <c r="H475" s="142"/>
      <c r="I475" s="143"/>
      <c r="J475" s="144" t="s">
        <v>37</v>
      </c>
      <c r="K475" s="145"/>
      <c r="L475" s="145"/>
      <c r="M475" s="145"/>
      <c r="N475" s="145"/>
      <c r="O475" s="145"/>
      <c r="P475" s="145"/>
      <c r="Q475" s="145"/>
      <c r="R475" s="145"/>
      <c r="S475" s="145"/>
      <c r="T475" s="82" t="s">
        <v>38</v>
      </c>
      <c r="U475" s="82"/>
      <c r="V475" s="82" t="s">
        <v>253</v>
      </c>
      <c r="W475" s="82"/>
      <c r="X475" s="82"/>
      <c r="Y475" s="82"/>
      <c r="Z475" s="82"/>
      <c r="AA475" s="82"/>
      <c r="AB475" s="82"/>
      <c r="AC475" s="82"/>
      <c r="AD475" s="82"/>
      <c r="AE475" s="82"/>
      <c r="AF475" s="82"/>
      <c r="AG475" s="82"/>
      <c r="AH475" s="82"/>
      <c r="AI475" s="82"/>
      <c r="AJ475" s="82"/>
      <c r="AK475" s="82"/>
      <c r="AL475" s="82"/>
      <c r="AM475" s="138"/>
      <c r="BH475" s="1" t="s">
        <v>28</v>
      </c>
    </row>
    <row r="476" spans="1:61" ht="9.75" hidden="1" customHeight="1">
      <c r="A476" s="141"/>
      <c r="B476" s="142"/>
      <c r="C476" s="143"/>
      <c r="D476" s="141"/>
      <c r="E476" s="142"/>
      <c r="F476" s="142"/>
      <c r="G476" s="142"/>
      <c r="H476" s="142"/>
      <c r="I476" s="143"/>
      <c r="J476" s="144"/>
      <c r="K476" s="145"/>
      <c r="L476" s="145"/>
      <c r="M476" s="145"/>
      <c r="N476" s="145"/>
      <c r="O476" s="145"/>
      <c r="P476" s="145"/>
      <c r="Q476" s="145"/>
      <c r="R476" s="145"/>
      <c r="S476" s="145"/>
      <c r="T476" s="82"/>
      <c r="U476" s="82"/>
      <c r="V476" s="82" t="s">
        <v>254</v>
      </c>
      <c r="W476" s="82"/>
      <c r="X476" s="82"/>
      <c r="Y476" s="82"/>
      <c r="Z476" s="82"/>
      <c r="AA476" s="82"/>
      <c r="AB476" s="82"/>
      <c r="AC476" s="82"/>
      <c r="AD476" s="82"/>
      <c r="AE476" s="82"/>
      <c r="AF476" s="82"/>
      <c r="AG476" s="82"/>
      <c r="AH476" s="82"/>
      <c r="AI476" s="82"/>
      <c r="AJ476" s="82"/>
      <c r="AK476" s="82"/>
      <c r="AL476" s="82"/>
      <c r="AM476" s="138"/>
      <c r="BH476" s="1" t="s">
        <v>28</v>
      </c>
    </row>
    <row r="477" spans="1:61" ht="9.75" hidden="1" customHeight="1">
      <c r="A477" s="141"/>
      <c r="B477" s="142"/>
      <c r="C477" s="143"/>
      <c r="D477" s="141"/>
      <c r="E477" s="142"/>
      <c r="F477" s="142"/>
      <c r="G477" s="142"/>
      <c r="H477" s="142"/>
      <c r="I477" s="143"/>
      <c r="J477" s="189"/>
      <c r="K477" s="82"/>
      <c r="L477" s="82"/>
      <c r="M477" s="82"/>
      <c r="N477" s="82"/>
      <c r="O477" s="82"/>
      <c r="P477" s="82"/>
      <c r="Q477" s="82"/>
      <c r="R477" s="82"/>
      <c r="S477" s="82"/>
      <c r="T477" s="82"/>
      <c r="U477" s="82"/>
      <c r="V477" s="82" t="s">
        <v>255</v>
      </c>
      <c r="W477" s="82"/>
      <c r="X477" s="82"/>
      <c r="Y477" s="82"/>
      <c r="Z477" s="82"/>
      <c r="AA477" s="82"/>
      <c r="AB477" s="82"/>
      <c r="AC477" s="82"/>
      <c r="AD477" s="82"/>
      <c r="AE477" s="82"/>
      <c r="AF477" s="82"/>
      <c r="AG477" s="82"/>
      <c r="AH477" s="82"/>
      <c r="AI477" s="82"/>
      <c r="AJ477" s="82"/>
      <c r="AK477" s="82"/>
      <c r="AL477" s="82"/>
      <c r="AM477" s="138"/>
      <c r="BH477" s="1" t="s">
        <v>28</v>
      </c>
    </row>
    <row r="478" spans="1:61" ht="9.75" hidden="1" customHeight="1">
      <c r="A478" s="141"/>
      <c r="B478" s="142"/>
      <c r="C478" s="143"/>
      <c r="D478" s="123"/>
      <c r="E478" s="124"/>
      <c r="F478" s="124"/>
      <c r="G478" s="124"/>
      <c r="H478" s="124"/>
      <c r="I478" s="125"/>
      <c r="J478" s="157"/>
      <c r="K478" s="98"/>
      <c r="L478" s="98"/>
      <c r="M478" s="98"/>
      <c r="N478" s="98"/>
      <c r="O478" s="98"/>
      <c r="P478" s="98"/>
      <c r="Q478" s="98"/>
      <c r="R478" s="98"/>
      <c r="S478" s="98"/>
      <c r="T478" s="98"/>
      <c r="U478" s="98"/>
      <c r="V478" s="98" t="s">
        <v>256</v>
      </c>
      <c r="W478" s="98"/>
      <c r="X478" s="98"/>
      <c r="Y478" s="98"/>
      <c r="Z478" s="98"/>
      <c r="AA478" s="98"/>
      <c r="AB478" s="98"/>
      <c r="AC478" s="98"/>
      <c r="AD478" s="98"/>
      <c r="AE478" s="98"/>
      <c r="AF478" s="98"/>
      <c r="AG478" s="98"/>
      <c r="AH478" s="98"/>
      <c r="AI478" s="98"/>
      <c r="AJ478" s="98"/>
      <c r="AK478" s="98"/>
      <c r="AL478" s="98"/>
      <c r="AM478" s="156"/>
      <c r="BH478" s="1" t="s">
        <v>28</v>
      </c>
    </row>
    <row r="479" spans="1:61" ht="9.75" hidden="1" customHeight="1">
      <c r="A479" s="141"/>
      <c r="B479" s="142"/>
      <c r="C479" s="143"/>
      <c r="D479" s="120" t="s">
        <v>257</v>
      </c>
      <c r="E479" s="121"/>
      <c r="F479" s="121"/>
      <c r="G479" s="121"/>
      <c r="H479" s="121"/>
      <c r="I479" s="122"/>
      <c r="J479" s="136"/>
      <c r="K479" s="126"/>
      <c r="L479" s="126"/>
      <c r="M479" s="126"/>
      <c r="N479" s="126"/>
      <c r="O479" s="126"/>
      <c r="P479" s="126"/>
      <c r="Q479" s="126"/>
      <c r="R479" s="126"/>
      <c r="S479" s="126"/>
      <c r="T479" s="126"/>
      <c r="U479" s="126"/>
      <c r="V479" s="126"/>
      <c r="W479" s="126"/>
      <c r="X479" s="126"/>
      <c r="Y479" s="126"/>
      <c r="Z479" s="126"/>
      <c r="AA479" s="126"/>
      <c r="AB479" s="126"/>
      <c r="AC479" s="126"/>
      <c r="AD479" s="126"/>
      <c r="AE479" s="126"/>
      <c r="AF479" s="126"/>
      <c r="AG479" s="126"/>
      <c r="AH479" s="126"/>
      <c r="AI479" s="126"/>
      <c r="AJ479" s="126"/>
      <c r="AK479" s="126"/>
      <c r="AL479" s="126"/>
      <c r="AM479" s="127"/>
      <c r="BG479" s="1" t="s">
        <v>288</v>
      </c>
      <c r="BH479" s="1">
        <v>68</v>
      </c>
      <c r="BI479" s="1" t="str">
        <f>"ITEM"&amp;BH479&amp; BG479 &amp;"="&amp; IF(TRIM($J479)="","",$J479)</f>
        <v>ITEM68#KBN2_8=</v>
      </c>
    </row>
    <row r="480" spans="1:61" ht="9.75" hidden="1" customHeight="1">
      <c r="A480" s="141"/>
      <c r="B480" s="142"/>
      <c r="C480" s="143"/>
      <c r="D480" s="141"/>
      <c r="E480" s="142"/>
      <c r="F480" s="142"/>
      <c r="G480" s="142"/>
      <c r="H480" s="142"/>
      <c r="I480" s="143"/>
      <c r="J480" s="150"/>
      <c r="K480" s="151"/>
      <c r="L480" s="151"/>
      <c r="M480" s="151"/>
      <c r="N480" s="151"/>
      <c r="O480" s="151"/>
      <c r="P480" s="151"/>
      <c r="Q480" s="151"/>
      <c r="R480" s="151"/>
      <c r="S480" s="151"/>
      <c r="T480" s="151"/>
      <c r="U480" s="151"/>
      <c r="V480" s="151"/>
      <c r="W480" s="151"/>
      <c r="X480" s="151"/>
      <c r="Y480" s="151"/>
      <c r="Z480" s="151"/>
      <c r="AA480" s="151"/>
      <c r="AB480" s="151"/>
      <c r="AC480" s="151"/>
      <c r="AD480" s="151"/>
      <c r="AE480" s="151"/>
      <c r="AF480" s="151"/>
      <c r="AG480" s="151"/>
      <c r="AH480" s="151"/>
      <c r="AI480" s="151"/>
      <c r="AJ480" s="151"/>
      <c r="AK480" s="151"/>
      <c r="AL480" s="151"/>
      <c r="AM480" s="152"/>
      <c r="BH480" s="1" t="s">
        <v>28</v>
      </c>
    </row>
    <row r="481" spans="1:61" ht="9.75" hidden="1" customHeight="1">
      <c r="A481" s="141"/>
      <c r="B481" s="142"/>
      <c r="C481" s="143"/>
      <c r="D481" s="123"/>
      <c r="E481" s="124"/>
      <c r="F481" s="124"/>
      <c r="G481" s="124"/>
      <c r="H481" s="124"/>
      <c r="I481" s="125"/>
      <c r="J481" s="150"/>
      <c r="K481" s="151"/>
      <c r="L481" s="151"/>
      <c r="M481" s="151"/>
      <c r="N481" s="151"/>
      <c r="O481" s="151"/>
      <c r="P481" s="151"/>
      <c r="Q481" s="151"/>
      <c r="R481" s="151"/>
      <c r="S481" s="151"/>
      <c r="T481" s="151"/>
      <c r="U481" s="151"/>
      <c r="V481" s="151"/>
      <c r="W481" s="151"/>
      <c r="X481" s="151"/>
      <c r="Y481" s="151"/>
      <c r="Z481" s="151"/>
      <c r="AA481" s="151"/>
      <c r="AB481" s="151"/>
      <c r="AC481" s="151"/>
      <c r="AD481" s="151"/>
      <c r="AE481" s="151"/>
      <c r="AF481" s="151"/>
      <c r="AG481" s="151"/>
      <c r="AH481" s="151"/>
      <c r="AI481" s="151"/>
      <c r="AJ481" s="151"/>
      <c r="AK481" s="151"/>
      <c r="AL481" s="151"/>
      <c r="AM481" s="152"/>
    </row>
    <row r="482" spans="1:61" ht="9.75" hidden="1" customHeight="1">
      <c r="A482" s="141"/>
      <c r="B482" s="142"/>
      <c r="C482" s="143"/>
      <c r="D482" s="120" t="s">
        <v>199</v>
      </c>
      <c r="E482" s="121"/>
      <c r="F482" s="121"/>
      <c r="G482" s="121"/>
      <c r="H482" s="121"/>
      <c r="I482" s="122"/>
      <c r="J482" s="136"/>
      <c r="K482" s="126"/>
      <c r="L482" s="126"/>
      <c r="M482" s="126"/>
      <c r="N482" s="126"/>
      <c r="O482" s="126"/>
      <c r="P482" s="126"/>
      <c r="Q482" s="126"/>
      <c r="R482" s="126"/>
      <c r="S482" s="126"/>
      <c r="T482" s="126"/>
      <c r="U482" s="126"/>
      <c r="V482" s="126"/>
      <c r="W482" s="126"/>
      <c r="X482" s="126"/>
      <c r="Y482" s="126"/>
      <c r="Z482" s="126"/>
      <c r="AA482" s="126"/>
      <c r="AB482" s="126"/>
      <c r="AC482" s="126"/>
      <c r="AD482" s="126"/>
      <c r="AE482" s="126"/>
      <c r="AF482" s="126"/>
      <c r="AG482" s="126"/>
      <c r="AH482" s="126"/>
      <c r="AI482" s="126"/>
      <c r="AJ482" s="126"/>
      <c r="AK482" s="126"/>
      <c r="AL482" s="126"/>
      <c r="AM482" s="127"/>
      <c r="BG482" s="1" t="s">
        <v>288</v>
      </c>
      <c r="BH482" s="1">
        <v>69</v>
      </c>
      <c r="BI482" s="1" t="str">
        <f>"ITEM"&amp;BH482&amp; BG482 &amp;"="&amp; IF(TRIM($J482)="","",$J482)</f>
        <v>ITEM69#KBN2_8=</v>
      </c>
    </row>
    <row r="483" spans="1:61" ht="9.75" hidden="1" customHeight="1">
      <c r="A483" s="141"/>
      <c r="B483" s="142"/>
      <c r="C483" s="143"/>
      <c r="D483" s="141"/>
      <c r="E483" s="142"/>
      <c r="F483" s="142"/>
      <c r="G483" s="142"/>
      <c r="H483" s="142"/>
      <c r="I483" s="143"/>
      <c r="J483" s="150"/>
      <c r="K483" s="151"/>
      <c r="L483" s="151"/>
      <c r="M483" s="151"/>
      <c r="N483" s="151"/>
      <c r="O483" s="151"/>
      <c r="P483" s="151"/>
      <c r="Q483" s="151"/>
      <c r="R483" s="151"/>
      <c r="S483" s="151"/>
      <c r="T483" s="151"/>
      <c r="U483" s="151"/>
      <c r="V483" s="151"/>
      <c r="W483" s="151"/>
      <c r="X483" s="151"/>
      <c r="Y483" s="151"/>
      <c r="Z483" s="151"/>
      <c r="AA483" s="151"/>
      <c r="AB483" s="151"/>
      <c r="AC483" s="151"/>
      <c r="AD483" s="151"/>
      <c r="AE483" s="151"/>
      <c r="AF483" s="151"/>
      <c r="AG483" s="151"/>
      <c r="AH483" s="151"/>
      <c r="AI483" s="151"/>
      <c r="AJ483" s="151"/>
      <c r="AK483" s="151"/>
      <c r="AL483" s="151"/>
      <c r="AM483" s="152"/>
      <c r="BH483" s="1" t="s">
        <v>28</v>
      </c>
    </row>
    <row r="484" spans="1:61" ht="9.75" hidden="1" customHeight="1">
      <c r="A484" s="123"/>
      <c r="B484" s="124"/>
      <c r="C484" s="125"/>
      <c r="D484" s="123"/>
      <c r="E484" s="124"/>
      <c r="F484" s="124"/>
      <c r="G484" s="124"/>
      <c r="H484" s="124"/>
      <c r="I484" s="125"/>
      <c r="J484" s="137"/>
      <c r="K484" s="128"/>
      <c r="L484" s="128"/>
      <c r="M484" s="128"/>
      <c r="N484" s="128"/>
      <c r="O484" s="128"/>
      <c r="P484" s="128"/>
      <c r="Q484" s="128"/>
      <c r="R484" s="128"/>
      <c r="S484" s="128"/>
      <c r="T484" s="128"/>
      <c r="U484" s="128"/>
      <c r="V484" s="128"/>
      <c r="W484" s="128"/>
      <c r="X484" s="128"/>
      <c r="Y484" s="128"/>
      <c r="Z484" s="128"/>
      <c r="AA484" s="128"/>
      <c r="AB484" s="128"/>
      <c r="AC484" s="128"/>
      <c r="AD484" s="128"/>
      <c r="AE484" s="128"/>
      <c r="AF484" s="128"/>
      <c r="AG484" s="128"/>
      <c r="AH484" s="128"/>
      <c r="AI484" s="128"/>
      <c r="AJ484" s="128"/>
      <c r="AK484" s="128"/>
      <c r="AL484" s="128"/>
      <c r="AM484" s="129"/>
    </row>
    <row r="485" spans="1:61" ht="9.75" hidden="1" customHeight="1">
      <c r="A485" s="120" t="s">
        <v>258</v>
      </c>
      <c r="B485" s="121"/>
      <c r="C485" s="121"/>
      <c r="D485" s="121"/>
      <c r="E485" s="121"/>
      <c r="F485" s="121"/>
      <c r="G485" s="121"/>
      <c r="H485" s="121"/>
      <c r="I485" s="122"/>
      <c r="J485" s="158"/>
      <c r="K485" s="154"/>
      <c r="L485" s="154"/>
      <c r="M485" s="154"/>
      <c r="N485" s="154"/>
      <c r="O485" s="154"/>
      <c r="P485" s="154"/>
      <c r="Q485" s="154"/>
      <c r="R485" s="154"/>
      <c r="S485" s="154"/>
      <c r="T485" s="154"/>
      <c r="U485" s="154"/>
      <c r="V485" s="154" t="s">
        <v>36</v>
      </c>
      <c r="W485" s="154"/>
      <c r="X485" s="154"/>
      <c r="Y485" s="154"/>
      <c r="Z485" s="154"/>
      <c r="AA485" s="154"/>
      <c r="AB485" s="154"/>
      <c r="AC485" s="154"/>
      <c r="AD485" s="154"/>
      <c r="AE485" s="154"/>
      <c r="AF485" s="154"/>
      <c r="AG485" s="154"/>
      <c r="AH485" s="154"/>
      <c r="AI485" s="154"/>
      <c r="AJ485" s="154"/>
      <c r="AK485" s="154"/>
      <c r="AL485" s="154"/>
      <c r="AM485" s="155"/>
      <c r="BE485" s="1" t="str">
        <f ca="1">MID(CELL("address",$CH$2),2,2)</f>
        <v>CH</v>
      </c>
      <c r="BF485" s="1" t="str">
        <f>IF(TRIM($K486)="","",IF(ISERROR(MATCH($K486,$CH$3:$CH$8,0)),"INPUT_ERROR",MATCH($K486,$CH$3:$CH$8,0)))</f>
        <v/>
      </c>
      <c r="BG485" s="1" t="s">
        <v>288</v>
      </c>
      <c r="BH485" s="1">
        <v>70</v>
      </c>
      <c r="BI485" s="1" t="str">
        <f>"ITEM"&amp; BH485&amp; BG485 &amp;"="&amp; $BF485</f>
        <v>ITEM70#KBN2_8=</v>
      </c>
    </row>
    <row r="486" spans="1:61" ht="9.75" hidden="1" customHeight="1">
      <c r="A486" s="141"/>
      <c r="B486" s="142"/>
      <c r="C486" s="142"/>
      <c r="D486" s="142"/>
      <c r="E486" s="142"/>
      <c r="F486" s="142"/>
      <c r="G486" s="142"/>
      <c r="H486" s="142"/>
      <c r="I486" s="143"/>
      <c r="J486" s="144" t="s">
        <v>37</v>
      </c>
      <c r="K486" s="145"/>
      <c r="L486" s="145"/>
      <c r="M486" s="145"/>
      <c r="N486" s="145"/>
      <c r="O486" s="145"/>
      <c r="P486" s="145"/>
      <c r="Q486" s="145"/>
      <c r="R486" s="145"/>
      <c r="S486" s="145"/>
      <c r="T486" s="82" t="s">
        <v>38</v>
      </c>
      <c r="U486" s="82"/>
      <c r="V486" s="82" t="s">
        <v>259</v>
      </c>
      <c r="W486" s="82"/>
      <c r="X486" s="82"/>
      <c r="Y486" s="82"/>
      <c r="Z486" s="82"/>
      <c r="AA486" s="82"/>
      <c r="AB486" s="82"/>
      <c r="AC486" s="82"/>
      <c r="AD486" s="82"/>
      <c r="AE486" s="82" t="s">
        <v>260</v>
      </c>
      <c r="AF486" s="82"/>
      <c r="AG486" s="82"/>
      <c r="AH486" s="82"/>
      <c r="AI486" s="82"/>
      <c r="AJ486" s="82"/>
      <c r="AK486" s="82"/>
      <c r="AL486" s="82"/>
      <c r="AM486" s="138"/>
      <c r="BH486" s="1" t="s">
        <v>28</v>
      </c>
    </row>
    <row r="487" spans="1:61" ht="9.75" hidden="1" customHeight="1">
      <c r="A487" s="141"/>
      <c r="B487" s="142"/>
      <c r="C487" s="142"/>
      <c r="D487" s="142"/>
      <c r="E487" s="142"/>
      <c r="F487" s="142"/>
      <c r="G487" s="142"/>
      <c r="H487" s="142"/>
      <c r="I487" s="143"/>
      <c r="J487" s="144"/>
      <c r="K487" s="145"/>
      <c r="L487" s="145"/>
      <c r="M487" s="145"/>
      <c r="N487" s="145"/>
      <c r="O487" s="145"/>
      <c r="P487" s="145"/>
      <c r="Q487" s="145"/>
      <c r="R487" s="145"/>
      <c r="S487" s="145"/>
      <c r="T487" s="82"/>
      <c r="U487" s="82"/>
      <c r="V487" s="82" t="s">
        <v>261</v>
      </c>
      <c r="W487" s="82"/>
      <c r="X487" s="82"/>
      <c r="Y487" s="82"/>
      <c r="Z487" s="82"/>
      <c r="AA487" s="82"/>
      <c r="AB487" s="82"/>
      <c r="AC487" s="82"/>
      <c r="AD487" s="82"/>
      <c r="AE487" s="82" t="s">
        <v>262</v>
      </c>
      <c r="AF487" s="82"/>
      <c r="AG487" s="82"/>
      <c r="AH487" s="82"/>
      <c r="AI487" s="82"/>
      <c r="AJ487" s="82"/>
      <c r="AK487" s="82"/>
      <c r="AL487" s="82"/>
      <c r="AM487" s="138"/>
      <c r="BH487" s="1" t="s">
        <v>28</v>
      </c>
    </row>
    <row r="488" spans="1:61" ht="9.75" hidden="1" customHeight="1">
      <c r="A488" s="141"/>
      <c r="B488" s="142"/>
      <c r="C488" s="142"/>
      <c r="D488" s="142"/>
      <c r="E488" s="142"/>
      <c r="F488" s="142"/>
      <c r="G488" s="142"/>
      <c r="H488" s="142"/>
      <c r="I488" s="143"/>
      <c r="J488" s="157"/>
      <c r="K488" s="98"/>
      <c r="L488" s="98"/>
      <c r="M488" s="98"/>
      <c r="N488" s="98"/>
      <c r="O488" s="98"/>
      <c r="P488" s="98"/>
      <c r="Q488" s="98"/>
      <c r="R488" s="98"/>
      <c r="S488" s="98"/>
      <c r="T488" s="98"/>
      <c r="U488" s="98"/>
      <c r="V488" s="98" t="s">
        <v>231</v>
      </c>
      <c r="W488" s="98"/>
      <c r="X488" s="98"/>
      <c r="Y488" s="98"/>
      <c r="Z488" s="98"/>
      <c r="AA488" s="98"/>
      <c r="AB488" s="98"/>
      <c r="AC488" s="98"/>
      <c r="AD488" s="98"/>
      <c r="AE488" s="98" t="s">
        <v>232</v>
      </c>
      <c r="AF488" s="98"/>
      <c r="AG488" s="98"/>
      <c r="AH488" s="98"/>
      <c r="AI488" s="98"/>
      <c r="AJ488" s="98"/>
      <c r="AK488" s="98"/>
      <c r="AL488" s="98"/>
      <c r="AM488" s="156"/>
      <c r="BH488" s="1" t="s">
        <v>28</v>
      </c>
    </row>
    <row r="489" spans="1:61" ht="9.75" hidden="1" customHeight="1">
      <c r="A489" s="120" t="s">
        <v>263</v>
      </c>
      <c r="B489" s="121"/>
      <c r="C489" s="121"/>
      <c r="D489" s="121"/>
      <c r="E489" s="121"/>
      <c r="F489" s="121"/>
      <c r="G489" s="121"/>
      <c r="H489" s="121"/>
      <c r="I489" s="121"/>
      <c r="J489" s="216" t="s">
        <v>37</v>
      </c>
      <c r="K489" s="217"/>
      <c r="L489" s="154" t="s">
        <v>216</v>
      </c>
      <c r="M489" s="154"/>
      <c r="N489" s="154"/>
      <c r="O489" s="154"/>
      <c r="P489" s="154"/>
      <c r="Q489" s="221" t="s">
        <v>37</v>
      </c>
      <c r="R489" s="217"/>
      <c r="S489" s="154" t="s">
        <v>215</v>
      </c>
      <c r="T489" s="154"/>
      <c r="U489" s="154"/>
      <c r="V489" s="154"/>
      <c r="W489" s="221" t="s">
        <v>37</v>
      </c>
      <c r="X489" s="217"/>
      <c r="Y489" s="83" t="s">
        <v>264</v>
      </c>
      <c r="Z489" s="83"/>
      <c r="AA489" s="83"/>
      <c r="AB489" s="83"/>
      <c r="AC489" s="83"/>
      <c r="AD489" s="83"/>
      <c r="AE489" s="83"/>
      <c r="AF489" s="83"/>
      <c r="AG489" s="83"/>
      <c r="AH489" s="83"/>
      <c r="AI489" s="83"/>
      <c r="AJ489" s="83"/>
      <c r="AK489" s="83"/>
      <c r="AL489" s="83"/>
      <c r="AM489" s="251"/>
      <c r="BF489" s="1" t="b">
        <f>IF($K489="○",TRUE,IF($K489="",FALSE,"INPUT_ERROR"))</f>
        <v>0</v>
      </c>
      <c r="BG489" s="1" t="s">
        <v>288</v>
      </c>
      <c r="BH489" s="1">
        <v>71</v>
      </c>
      <c r="BI489" s="1" t="str">
        <f t="shared" ref="BI489:BI494" si="9">"ITEM"&amp; BH489&amp; BG489 &amp;"="&amp; $BF489</f>
        <v>ITEM71#KBN2_8=FALSE</v>
      </c>
    </row>
    <row r="490" spans="1:61" ht="9.75" hidden="1" customHeight="1">
      <c r="A490" s="141"/>
      <c r="B490" s="142"/>
      <c r="C490" s="142"/>
      <c r="D490" s="142"/>
      <c r="E490" s="142"/>
      <c r="F490" s="142"/>
      <c r="G490" s="142"/>
      <c r="H490" s="142"/>
      <c r="I490" s="142"/>
      <c r="J490" s="144"/>
      <c r="K490" s="159"/>
      <c r="L490" s="82"/>
      <c r="M490" s="82"/>
      <c r="N490" s="82"/>
      <c r="O490" s="82"/>
      <c r="P490" s="82"/>
      <c r="Q490" s="160"/>
      <c r="R490" s="159"/>
      <c r="S490" s="82"/>
      <c r="T490" s="82"/>
      <c r="U490" s="82"/>
      <c r="V490" s="82"/>
      <c r="W490" s="160"/>
      <c r="X490" s="159"/>
      <c r="Y490" s="109"/>
      <c r="Z490" s="109"/>
      <c r="AA490" s="109"/>
      <c r="AB490" s="109"/>
      <c r="AC490" s="109"/>
      <c r="AD490" s="109"/>
      <c r="AE490" s="109"/>
      <c r="AF490" s="109"/>
      <c r="AG490" s="109"/>
      <c r="AH490" s="109"/>
      <c r="AI490" s="109"/>
      <c r="AJ490" s="109"/>
      <c r="AK490" s="109"/>
      <c r="AL490" s="109"/>
      <c r="AM490" s="214"/>
      <c r="BF490" s="1" t="b">
        <f>IF($R489="○",TRUE,IF($R489="",FALSE,"INPUT_ERROR"))</f>
        <v>0</v>
      </c>
      <c r="BG490" s="1" t="s">
        <v>288</v>
      </c>
      <c r="BH490" s="1">
        <v>72</v>
      </c>
      <c r="BI490" s="1" t="str">
        <f t="shared" si="9"/>
        <v>ITEM72#KBN2_8=FALSE</v>
      </c>
    </row>
    <row r="491" spans="1:61" ht="9.75" hidden="1" customHeight="1">
      <c r="A491" s="141"/>
      <c r="B491" s="142"/>
      <c r="C491" s="142"/>
      <c r="D491" s="142"/>
      <c r="E491" s="142"/>
      <c r="F491" s="142"/>
      <c r="G491" s="142"/>
      <c r="H491" s="142"/>
      <c r="I491" s="142"/>
      <c r="J491" s="252" t="s">
        <v>37</v>
      </c>
      <c r="K491" s="159"/>
      <c r="L491" s="253" t="s">
        <v>214</v>
      </c>
      <c r="M491" s="253"/>
      <c r="N491" s="253"/>
      <c r="O491" s="253"/>
      <c r="P491" s="253"/>
      <c r="Q491" s="160" t="s">
        <v>37</v>
      </c>
      <c r="R491" s="159"/>
      <c r="S491" s="109" t="s">
        <v>212</v>
      </c>
      <c r="T491" s="109"/>
      <c r="U491" s="109"/>
      <c r="V491" s="109"/>
      <c r="W491" s="109"/>
      <c r="X491" s="109"/>
      <c r="Y491" s="109"/>
      <c r="Z491" s="109"/>
      <c r="AA491" s="109"/>
      <c r="AB491" s="109"/>
      <c r="AC491" s="109"/>
      <c r="AD491" s="109"/>
      <c r="AE491" s="109"/>
      <c r="AF491" s="109"/>
      <c r="AG491" s="109"/>
      <c r="AH491" s="109"/>
      <c r="AI491" s="109"/>
      <c r="AJ491" s="109"/>
      <c r="AK491" s="109"/>
      <c r="AL491" s="109"/>
      <c r="AM491" s="214"/>
      <c r="BF491" s="1" t="b">
        <f>IF($X489="○",TRUE,IF($X489="",FALSE,"INPUT_ERROR"))</f>
        <v>0</v>
      </c>
      <c r="BG491" s="1" t="s">
        <v>288</v>
      </c>
      <c r="BH491" s="1">
        <v>73</v>
      </c>
      <c r="BI491" s="1" t="str">
        <f t="shared" si="9"/>
        <v>ITEM73#KBN2_8=FALSE</v>
      </c>
    </row>
    <row r="492" spans="1:61" ht="9.75" hidden="1" customHeight="1">
      <c r="A492" s="141"/>
      <c r="B492" s="142"/>
      <c r="C492" s="142"/>
      <c r="D492" s="142"/>
      <c r="E492" s="142"/>
      <c r="F492" s="142"/>
      <c r="G492" s="142"/>
      <c r="H492" s="142"/>
      <c r="I492" s="142"/>
      <c r="J492" s="252"/>
      <c r="K492" s="159"/>
      <c r="L492" s="253"/>
      <c r="M492" s="253"/>
      <c r="N492" s="253"/>
      <c r="O492" s="253"/>
      <c r="P492" s="253"/>
      <c r="Q492" s="160"/>
      <c r="R492" s="159"/>
      <c r="S492" s="109"/>
      <c r="T492" s="109"/>
      <c r="U492" s="109"/>
      <c r="V492" s="109"/>
      <c r="W492" s="109"/>
      <c r="X492" s="109"/>
      <c r="Y492" s="109"/>
      <c r="Z492" s="109"/>
      <c r="AA492" s="109"/>
      <c r="AB492" s="109"/>
      <c r="AC492" s="109"/>
      <c r="AD492" s="109"/>
      <c r="AE492" s="109"/>
      <c r="AF492" s="109"/>
      <c r="AG492" s="109"/>
      <c r="AH492" s="109"/>
      <c r="AI492" s="109"/>
      <c r="AJ492" s="109"/>
      <c r="AK492" s="109"/>
      <c r="AL492" s="109"/>
      <c r="AM492" s="214"/>
      <c r="BF492" s="1" t="b">
        <f>IF($K491="○",TRUE,IF($K491="",FALSE,"INPUT_ERROR"))</f>
        <v>0</v>
      </c>
      <c r="BG492" s="1" t="s">
        <v>288</v>
      </c>
      <c r="BH492" s="1">
        <v>74</v>
      </c>
      <c r="BI492" s="1" t="str">
        <f t="shared" si="9"/>
        <v>ITEM74#KBN2_8=FALSE</v>
      </c>
    </row>
    <row r="493" spans="1:61" ht="9.75" hidden="1" customHeight="1">
      <c r="A493" s="141"/>
      <c r="B493" s="142"/>
      <c r="C493" s="142"/>
      <c r="D493" s="142"/>
      <c r="E493" s="142"/>
      <c r="F493" s="142"/>
      <c r="G493" s="142"/>
      <c r="H493" s="142"/>
      <c r="I493" s="142"/>
      <c r="J493" s="144" t="s">
        <v>37</v>
      </c>
      <c r="K493" s="159"/>
      <c r="L493" s="82" t="s">
        <v>196</v>
      </c>
      <c r="M493" s="82"/>
      <c r="N493" s="82"/>
      <c r="O493" s="160" t="s">
        <v>197</v>
      </c>
      <c r="P493" s="151"/>
      <c r="Q493" s="151"/>
      <c r="R493" s="151"/>
      <c r="S493" s="151"/>
      <c r="T493" s="151"/>
      <c r="U493" s="151"/>
      <c r="V493" s="151"/>
      <c r="W493" s="151"/>
      <c r="X493" s="151"/>
      <c r="Y493" s="151"/>
      <c r="Z493" s="151"/>
      <c r="AA493" s="151"/>
      <c r="AB493" s="151"/>
      <c r="AC493" s="151"/>
      <c r="AD493" s="151"/>
      <c r="AE493" s="151"/>
      <c r="AF493" s="151"/>
      <c r="AG493" s="151"/>
      <c r="AH493" s="151"/>
      <c r="AI493" s="151"/>
      <c r="AJ493" s="151"/>
      <c r="AK493" s="151"/>
      <c r="AL493" s="82" t="s">
        <v>198</v>
      </c>
      <c r="AM493" s="138"/>
      <c r="BF493" s="1" t="b">
        <f>IF($R491="○",TRUE,IF($R491="",FALSE,"INPUT_ERROR"))</f>
        <v>0</v>
      </c>
      <c r="BG493" s="1" t="s">
        <v>288</v>
      </c>
      <c r="BH493" s="1">
        <v>75</v>
      </c>
      <c r="BI493" s="1" t="str">
        <f t="shared" si="9"/>
        <v>ITEM75#KBN2_8=FALSE</v>
      </c>
    </row>
    <row r="494" spans="1:61" ht="9.75" hidden="1" customHeight="1">
      <c r="A494" s="123"/>
      <c r="B494" s="124"/>
      <c r="C494" s="124"/>
      <c r="D494" s="124"/>
      <c r="E494" s="124"/>
      <c r="F494" s="124"/>
      <c r="G494" s="124"/>
      <c r="H494" s="124"/>
      <c r="I494" s="124"/>
      <c r="J494" s="161"/>
      <c r="K494" s="162"/>
      <c r="L494" s="98"/>
      <c r="M494" s="98"/>
      <c r="N494" s="98"/>
      <c r="O494" s="163"/>
      <c r="P494" s="128"/>
      <c r="Q494" s="128"/>
      <c r="R494" s="128"/>
      <c r="S494" s="128"/>
      <c r="T494" s="128"/>
      <c r="U494" s="128"/>
      <c r="V494" s="128"/>
      <c r="W494" s="128"/>
      <c r="X494" s="128"/>
      <c r="Y494" s="128"/>
      <c r="Z494" s="128"/>
      <c r="AA494" s="128"/>
      <c r="AB494" s="128"/>
      <c r="AC494" s="128"/>
      <c r="AD494" s="128"/>
      <c r="AE494" s="128"/>
      <c r="AF494" s="128"/>
      <c r="AG494" s="128"/>
      <c r="AH494" s="128"/>
      <c r="AI494" s="128"/>
      <c r="AJ494" s="128"/>
      <c r="AK494" s="128"/>
      <c r="AL494" s="98"/>
      <c r="AM494" s="156"/>
      <c r="BF494" s="1" t="b">
        <f>IF($K493="○",TRUE,IF($K493="",FALSE,"INPUT_ERROR"))</f>
        <v>0</v>
      </c>
      <c r="BG494" s="1" t="s">
        <v>288</v>
      </c>
      <c r="BH494" s="1">
        <v>76</v>
      </c>
      <c r="BI494" s="1" t="str">
        <f t="shared" si="9"/>
        <v>ITEM76#KBN2_8=FALSE</v>
      </c>
    </row>
    <row r="495" spans="1:61" ht="9.75" hidden="1" customHeight="1">
      <c r="A495" s="120" t="s">
        <v>265</v>
      </c>
      <c r="B495" s="121"/>
      <c r="C495" s="121"/>
      <c r="D495" s="121"/>
      <c r="E495" s="121"/>
      <c r="F495" s="121"/>
      <c r="G495" s="121"/>
      <c r="H495" s="121"/>
      <c r="I495" s="122"/>
      <c r="J495" s="150"/>
      <c r="K495" s="151"/>
      <c r="L495" s="151"/>
      <c r="M495" s="151"/>
      <c r="N495" s="151"/>
      <c r="O495" s="151"/>
      <c r="P495" s="151"/>
      <c r="Q495" s="151"/>
      <c r="R495" s="151"/>
      <c r="S495" s="151"/>
      <c r="T495" s="151"/>
      <c r="U495" s="151"/>
      <c r="V495" s="151"/>
      <c r="W495" s="151"/>
      <c r="X495" s="151"/>
      <c r="Y495" s="151"/>
      <c r="Z495" s="151"/>
      <c r="AA495" s="151"/>
      <c r="AB495" s="151"/>
      <c r="AC495" s="151"/>
      <c r="AD495" s="151"/>
      <c r="AE495" s="151"/>
      <c r="AF495" s="151"/>
      <c r="AG495" s="151"/>
      <c r="AH495" s="151"/>
      <c r="AI495" s="151"/>
      <c r="AJ495" s="151"/>
      <c r="AK495" s="151"/>
      <c r="AL495" s="151"/>
      <c r="AM495" s="152"/>
      <c r="BG495" s="1" t="s">
        <v>288</v>
      </c>
      <c r="BH495" s="1">
        <v>77</v>
      </c>
      <c r="BI495" s="1" t="str">
        <f>"ITEM"&amp;BH495&amp; BG495 &amp;"="&amp;  IF(TRIM($P493)="","",$P493)</f>
        <v>ITEM77#KBN2_8=</v>
      </c>
    </row>
    <row r="496" spans="1:61" ht="9.75" hidden="1" customHeight="1">
      <c r="A496" s="141"/>
      <c r="B496" s="142"/>
      <c r="C496" s="142"/>
      <c r="D496" s="142"/>
      <c r="E496" s="142"/>
      <c r="F496" s="142"/>
      <c r="G496" s="142"/>
      <c r="H496" s="142"/>
      <c r="I496" s="143"/>
      <c r="J496" s="150"/>
      <c r="K496" s="151"/>
      <c r="L496" s="151"/>
      <c r="M496" s="151"/>
      <c r="N496" s="151"/>
      <c r="O496" s="151"/>
      <c r="P496" s="151"/>
      <c r="Q496" s="151"/>
      <c r="R496" s="151"/>
      <c r="S496" s="151"/>
      <c r="T496" s="151"/>
      <c r="U496" s="151"/>
      <c r="V496" s="151"/>
      <c r="W496" s="151"/>
      <c r="X496" s="151"/>
      <c r="Y496" s="151"/>
      <c r="Z496" s="151"/>
      <c r="AA496" s="151"/>
      <c r="AB496" s="151"/>
      <c r="AC496" s="151"/>
      <c r="AD496" s="151"/>
      <c r="AE496" s="151"/>
      <c r="AF496" s="151"/>
      <c r="AG496" s="151"/>
      <c r="AH496" s="151"/>
      <c r="AI496" s="151"/>
      <c r="AJ496" s="151"/>
      <c r="AK496" s="151"/>
      <c r="AL496" s="151"/>
      <c r="AM496" s="152"/>
      <c r="BG496" s="1" t="s">
        <v>288</v>
      </c>
      <c r="BH496" s="1">
        <v>78</v>
      </c>
      <c r="BI496" s="1" t="str">
        <f>"ITEM"&amp;BH496&amp; BG496 &amp;"="&amp; IF(TRIM($J495)="","",$J495)</f>
        <v>ITEM78#KBN2_8=</v>
      </c>
    </row>
    <row r="497" spans="1:61" ht="9.75" hidden="1" customHeight="1">
      <c r="A497" s="123"/>
      <c r="B497" s="124"/>
      <c r="C497" s="124"/>
      <c r="D497" s="124"/>
      <c r="E497" s="124"/>
      <c r="F497" s="124"/>
      <c r="G497" s="124"/>
      <c r="H497" s="124"/>
      <c r="I497" s="125"/>
      <c r="J497" s="150"/>
      <c r="K497" s="151"/>
      <c r="L497" s="151"/>
      <c r="M497" s="151"/>
      <c r="N497" s="151"/>
      <c r="O497" s="151"/>
      <c r="P497" s="151"/>
      <c r="Q497" s="151"/>
      <c r="R497" s="151"/>
      <c r="S497" s="151"/>
      <c r="T497" s="151"/>
      <c r="U497" s="151"/>
      <c r="V497" s="151"/>
      <c r="W497" s="151"/>
      <c r="X497" s="151"/>
      <c r="Y497" s="151"/>
      <c r="Z497" s="151"/>
      <c r="AA497" s="151"/>
      <c r="AB497" s="151"/>
      <c r="AC497" s="151"/>
      <c r="AD497" s="151"/>
      <c r="AE497" s="151"/>
      <c r="AF497" s="151"/>
      <c r="AG497" s="151"/>
      <c r="AH497" s="151"/>
      <c r="AI497" s="151"/>
      <c r="AJ497" s="151"/>
      <c r="AK497" s="151"/>
      <c r="AL497" s="151"/>
      <c r="AM497" s="152"/>
      <c r="BH497" s="1" t="s">
        <v>28</v>
      </c>
    </row>
    <row r="498" spans="1:61" ht="9.75" hidden="1" customHeight="1">
      <c r="A498" s="153" t="s">
        <v>266</v>
      </c>
      <c r="B498" s="153"/>
      <c r="C498" s="153"/>
      <c r="D498" s="153"/>
      <c r="E498" s="153"/>
      <c r="F498" s="153"/>
      <c r="G498" s="153"/>
      <c r="H498" s="153"/>
      <c r="I498" s="153"/>
      <c r="J498" s="136"/>
      <c r="K498" s="126"/>
      <c r="L498" s="126"/>
      <c r="M498" s="126"/>
      <c r="N498" s="126"/>
      <c r="O498" s="126"/>
      <c r="P498" s="126"/>
      <c r="Q498" s="126"/>
      <c r="R498" s="126"/>
      <c r="S498" s="126"/>
      <c r="T498" s="126"/>
      <c r="U498" s="126"/>
      <c r="V498" s="126"/>
      <c r="W498" s="126"/>
      <c r="X498" s="126"/>
      <c r="Y498" s="126"/>
      <c r="Z498" s="126"/>
      <c r="AA498" s="126"/>
      <c r="AB498" s="126"/>
      <c r="AC498" s="126"/>
      <c r="AD498" s="126"/>
      <c r="AE498" s="126"/>
      <c r="AF498" s="126"/>
      <c r="AG498" s="126"/>
      <c r="AH498" s="126"/>
      <c r="AI498" s="126"/>
      <c r="AJ498" s="126"/>
      <c r="AK498" s="126"/>
      <c r="AL498" s="126"/>
      <c r="AM498" s="127"/>
      <c r="BG498" s="1" t="s">
        <v>288</v>
      </c>
      <c r="BH498" s="1">
        <v>79</v>
      </c>
      <c r="BI498" s="1" t="str">
        <f>"ITEM"&amp;BH498&amp; BG498 &amp;"="&amp; IF(TRIM($J498)="","",$J498)</f>
        <v>ITEM79#KBN2_8=</v>
      </c>
    </row>
    <row r="499" spans="1:61" ht="9.75" hidden="1" customHeight="1">
      <c r="A499" s="153"/>
      <c r="B499" s="153"/>
      <c r="C499" s="153"/>
      <c r="D499" s="153"/>
      <c r="E499" s="153"/>
      <c r="F499" s="153"/>
      <c r="G499" s="153"/>
      <c r="H499" s="153"/>
      <c r="I499" s="153"/>
      <c r="J499" s="150"/>
      <c r="K499" s="151"/>
      <c r="L499" s="151"/>
      <c r="M499" s="151"/>
      <c r="N499" s="151"/>
      <c r="O499" s="151"/>
      <c r="P499" s="151"/>
      <c r="Q499" s="151"/>
      <c r="R499" s="151"/>
      <c r="S499" s="151"/>
      <c r="T499" s="151"/>
      <c r="U499" s="151"/>
      <c r="V499" s="151"/>
      <c r="W499" s="151"/>
      <c r="X499" s="151"/>
      <c r="Y499" s="151"/>
      <c r="Z499" s="151"/>
      <c r="AA499" s="151"/>
      <c r="AB499" s="151"/>
      <c r="AC499" s="151"/>
      <c r="AD499" s="151"/>
      <c r="AE499" s="151"/>
      <c r="AF499" s="151"/>
      <c r="AG499" s="151"/>
      <c r="AH499" s="151"/>
      <c r="AI499" s="151"/>
      <c r="AJ499" s="151"/>
      <c r="AK499" s="151"/>
      <c r="AL499" s="151"/>
      <c r="AM499" s="152"/>
      <c r="BH499" s="1" t="s">
        <v>28</v>
      </c>
    </row>
    <row r="500" spans="1:61" ht="9.75" hidden="1" customHeight="1">
      <c r="A500" s="153"/>
      <c r="B500" s="153"/>
      <c r="C500" s="153"/>
      <c r="D500" s="153"/>
      <c r="E500" s="153"/>
      <c r="F500" s="153"/>
      <c r="G500" s="153"/>
      <c r="H500" s="153"/>
      <c r="I500" s="153"/>
      <c r="J500" s="150"/>
      <c r="K500" s="151"/>
      <c r="L500" s="151"/>
      <c r="M500" s="151"/>
      <c r="N500" s="151"/>
      <c r="O500" s="151"/>
      <c r="P500" s="151"/>
      <c r="Q500" s="151"/>
      <c r="R500" s="151"/>
      <c r="S500" s="151"/>
      <c r="T500" s="151"/>
      <c r="U500" s="151"/>
      <c r="V500" s="151"/>
      <c r="W500" s="151"/>
      <c r="X500" s="151"/>
      <c r="Y500" s="151"/>
      <c r="Z500" s="151"/>
      <c r="AA500" s="151"/>
      <c r="AB500" s="151"/>
      <c r="AC500" s="151"/>
      <c r="AD500" s="151"/>
      <c r="AE500" s="151"/>
      <c r="AF500" s="151"/>
      <c r="AG500" s="151"/>
      <c r="AH500" s="151"/>
      <c r="AI500" s="151"/>
      <c r="AJ500" s="151"/>
      <c r="AK500" s="151"/>
      <c r="AL500" s="151"/>
      <c r="AM500" s="152"/>
      <c r="BH500" s="1" t="s">
        <v>28</v>
      </c>
    </row>
    <row r="501" spans="1:61" ht="9.75" hidden="1" customHeight="1">
      <c r="A501" s="250" t="s">
        <v>267</v>
      </c>
      <c r="B501" s="250"/>
      <c r="C501" s="141" t="s">
        <v>268</v>
      </c>
      <c r="D501" s="142"/>
      <c r="E501" s="142"/>
      <c r="F501" s="142"/>
      <c r="G501" s="142"/>
      <c r="H501" s="142"/>
      <c r="I501" s="143"/>
      <c r="J501" s="158"/>
      <c r="K501" s="154"/>
      <c r="L501" s="154"/>
      <c r="M501" s="154"/>
      <c r="N501" s="154"/>
      <c r="O501" s="154"/>
      <c r="P501" s="154"/>
      <c r="Q501" s="154"/>
      <c r="R501" s="154"/>
      <c r="S501" s="154"/>
      <c r="T501" s="154"/>
      <c r="U501" s="154"/>
      <c r="V501" s="154" t="s">
        <v>36</v>
      </c>
      <c r="W501" s="154"/>
      <c r="X501" s="154"/>
      <c r="Y501" s="154"/>
      <c r="Z501" s="154"/>
      <c r="AA501" s="154"/>
      <c r="AB501" s="154"/>
      <c r="AC501" s="154"/>
      <c r="AD501" s="154"/>
      <c r="AE501" s="154"/>
      <c r="AF501" s="154"/>
      <c r="AG501" s="154"/>
      <c r="AH501" s="154"/>
      <c r="AI501" s="154"/>
      <c r="AJ501" s="154"/>
      <c r="AK501" s="154"/>
      <c r="AL501" s="154"/>
      <c r="AM501" s="155"/>
      <c r="BE501" s="1" t="str">
        <f ca="1">MID(CELL("address",$CI$2),2,2)</f>
        <v>CI</v>
      </c>
      <c r="BF501" s="1" t="str">
        <f>IF(TRIM($K502)="","",IF(ISERROR(MATCH($K502,$CI$3:$CI$4,0)),"INPUT_ERROR",MATCH($K502,$CI$3:$CI$4,0)))</f>
        <v/>
      </c>
      <c r="BG501" s="1" t="s">
        <v>288</v>
      </c>
      <c r="BH501" s="1">
        <v>80</v>
      </c>
      <c r="BI501" s="1" t="str">
        <f>"ITEM"&amp; BH501&amp; BG501 &amp;"="&amp; $BF501</f>
        <v>ITEM80#KBN2_8=</v>
      </c>
    </row>
    <row r="502" spans="1:61" ht="9.75" hidden="1" customHeight="1">
      <c r="A502" s="250"/>
      <c r="B502" s="250"/>
      <c r="C502" s="141"/>
      <c r="D502" s="142"/>
      <c r="E502" s="142"/>
      <c r="F502" s="142"/>
      <c r="G502" s="142"/>
      <c r="H502" s="142"/>
      <c r="I502" s="143"/>
      <c r="J502" s="144" t="s">
        <v>37</v>
      </c>
      <c r="K502" s="145"/>
      <c r="L502" s="145"/>
      <c r="M502" s="145"/>
      <c r="N502" s="145"/>
      <c r="O502" s="145"/>
      <c r="P502" s="145"/>
      <c r="Q502" s="145"/>
      <c r="R502" s="82" t="s">
        <v>38</v>
      </c>
      <c r="S502" s="82"/>
      <c r="T502" s="82"/>
      <c r="U502" s="82"/>
      <c r="V502" s="82" t="s">
        <v>269</v>
      </c>
      <c r="W502" s="82"/>
      <c r="X502" s="82"/>
      <c r="Y502" s="82"/>
      <c r="Z502" s="82"/>
      <c r="AA502" s="82" t="s">
        <v>270</v>
      </c>
      <c r="AB502" s="82"/>
      <c r="AC502" s="82"/>
      <c r="AD502" s="82"/>
      <c r="AE502" s="82"/>
      <c r="AF502" s="82"/>
      <c r="AG502" s="82"/>
      <c r="AH502" s="82"/>
      <c r="AI502" s="82"/>
      <c r="AJ502" s="82"/>
      <c r="AK502" s="82"/>
      <c r="AL502" s="82"/>
      <c r="AM502" s="138"/>
      <c r="BH502" s="1" t="s">
        <v>28</v>
      </c>
    </row>
    <row r="503" spans="1:61" ht="9.75" hidden="1" customHeight="1">
      <c r="A503" s="250"/>
      <c r="B503" s="250"/>
      <c r="C503" s="141"/>
      <c r="D503" s="142"/>
      <c r="E503" s="142"/>
      <c r="F503" s="142"/>
      <c r="G503" s="142"/>
      <c r="H503" s="142"/>
      <c r="I503" s="143"/>
      <c r="J503" s="144"/>
      <c r="K503" s="145"/>
      <c r="L503" s="145"/>
      <c r="M503" s="145"/>
      <c r="N503" s="145"/>
      <c r="O503" s="145"/>
      <c r="P503" s="145"/>
      <c r="Q503" s="145"/>
      <c r="R503" s="82"/>
      <c r="S503" s="82"/>
      <c r="T503" s="82"/>
      <c r="U503" s="82"/>
      <c r="V503" s="82"/>
      <c r="W503" s="82"/>
      <c r="X503" s="82"/>
      <c r="Y503" s="82"/>
      <c r="Z503" s="82"/>
      <c r="AA503" s="82"/>
      <c r="AB503" s="82"/>
      <c r="AC503" s="82"/>
      <c r="AD503" s="82"/>
      <c r="AE503" s="82"/>
      <c r="AF503" s="82"/>
      <c r="AG503" s="82"/>
      <c r="AH503" s="82"/>
      <c r="AI503" s="82"/>
      <c r="AJ503" s="82"/>
      <c r="AK503" s="82"/>
      <c r="AL503" s="82"/>
      <c r="AM503" s="138"/>
      <c r="BH503" s="1" t="s">
        <v>28</v>
      </c>
    </row>
    <row r="504" spans="1:61" ht="9.75" hidden="1" customHeight="1">
      <c r="A504" s="250"/>
      <c r="B504" s="250"/>
      <c r="C504" s="123"/>
      <c r="D504" s="124"/>
      <c r="E504" s="124"/>
      <c r="F504" s="124"/>
      <c r="G504" s="124"/>
      <c r="H504" s="124"/>
      <c r="I504" s="125"/>
      <c r="J504" s="157"/>
      <c r="K504" s="98"/>
      <c r="L504" s="98"/>
      <c r="M504" s="98"/>
      <c r="N504" s="98"/>
      <c r="O504" s="98"/>
      <c r="P504" s="98"/>
      <c r="Q504" s="98"/>
      <c r="R504" s="98"/>
      <c r="S504" s="98"/>
      <c r="T504" s="98"/>
      <c r="U504" s="98"/>
      <c r="V504" s="98"/>
      <c r="W504" s="98"/>
      <c r="X504" s="98"/>
      <c r="Y504" s="98"/>
      <c r="Z504" s="98"/>
      <c r="AA504" s="98"/>
      <c r="AB504" s="98"/>
      <c r="AC504" s="98"/>
      <c r="AD504" s="98"/>
      <c r="AE504" s="98"/>
      <c r="AF504" s="98"/>
      <c r="AG504" s="98"/>
      <c r="AH504" s="98"/>
      <c r="AI504" s="98"/>
      <c r="AJ504" s="98"/>
      <c r="AK504" s="98"/>
      <c r="AL504" s="98"/>
      <c r="AM504" s="156"/>
      <c r="BH504" s="1" t="s">
        <v>28</v>
      </c>
    </row>
    <row r="505" spans="1:61" ht="9.75" hidden="1" customHeight="1">
      <c r="A505" s="250"/>
      <c r="B505" s="250"/>
      <c r="C505" s="120" t="s">
        <v>271</v>
      </c>
      <c r="D505" s="121"/>
      <c r="E505" s="121"/>
      <c r="F505" s="121"/>
      <c r="G505" s="121"/>
      <c r="H505" s="121"/>
      <c r="I505" s="122"/>
      <c r="J505" s="260"/>
      <c r="K505" s="260"/>
      <c r="L505" s="260"/>
      <c r="M505" s="260"/>
      <c r="N505" s="260"/>
      <c r="O505" s="260"/>
      <c r="P505" s="260"/>
      <c r="Q505" s="260"/>
      <c r="R505" s="260"/>
      <c r="S505" s="260"/>
      <c r="T505" s="260"/>
      <c r="U505" s="260"/>
      <c r="V505" s="260"/>
      <c r="W505" s="260"/>
      <c r="X505" s="260"/>
      <c r="Y505" s="260"/>
      <c r="Z505" s="260"/>
      <c r="AA505" s="260"/>
      <c r="AB505" s="260"/>
      <c r="AC505" s="260"/>
      <c r="AD505" s="260"/>
      <c r="AE505" s="260"/>
      <c r="AF505" s="260"/>
      <c r="AG505" s="260"/>
      <c r="AH505" s="260"/>
      <c r="AI505" s="260"/>
      <c r="AJ505" s="260"/>
      <c r="AK505" s="260"/>
      <c r="AL505" s="260"/>
      <c r="AM505" s="260"/>
      <c r="BG505" s="1" t="s">
        <v>288</v>
      </c>
      <c r="BH505" s="1">
        <v>81</v>
      </c>
      <c r="BI505" s="1" t="str">
        <f>"ITEM"&amp;BH505&amp; BG505 &amp;"="&amp; IF(TRIM($J505)="","",$J505)</f>
        <v>ITEM81#KBN2_8=</v>
      </c>
    </row>
    <row r="506" spans="1:61" ht="9.75" hidden="1" customHeight="1">
      <c r="A506" s="250"/>
      <c r="B506" s="250"/>
      <c r="C506" s="141"/>
      <c r="D506" s="142"/>
      <c r="E506" s="142"/>
      <c r="F506" s="142"/>
      <c r="G506" s="142"/>
      <c r="H506" s="142"/>
      <c r="I506" s="143"/>
      <c r="J506" s="27"/>
      <c r="K506" s="27"/>
      <c r="L506" s="27"/>
      <c r="M506" s="27"/>
      <c r="N506" s="27"/>
      <c r="O506" s="27"/>
      <c r="P506" s="27"/>
      <c r="Q506" s="27"/>
      <c r="R506" s="27"/>
      <c r="S506" s="27"/>
      <c r="T506" s="27"/>
      <c r="U506" s="27"/>
      <c r="V506" s="27"/>
      <c r="W506" s="27"/>
      <c r="X506" s="27"/>
      <c r="Y506" s="27"/>
      <c r="Z506" s="27"/>
      <c r="AA506" s="27"/>
      <c r="AB506" s="27"/>
      <c r="AC506" s="27"/>
      <c r="AD506" s="27"/>
      <c r="AE506" s="27"/>
      <c r="AF506" s="27"/>
      <c r="AG506" s="27"/>
      <c r="AH506" s="27"/>
      <c r="AI506" s="27"/>
      <c r="AJ506" s="27"/>
      <c r="AK506" s="27"/>
      <c r="AL506" s="27"/>
      <c r="AM506" s="27"/>
      <c r="BH506" s="1" t="s">
        <v>28</v>
      </c>
    </row>
    <row r="507" spans="1:61" ht="9.75" hidden="1" customHeight="1">
      <c r="A507" s="250"/>
      <c r="B507" s="250"/>
      <c r="C507" s="123"/>
      <c r="D507" s="124"/>
      <c r="E507" s="124"/>
      <c r="F507" s="124"/>
      <c r="G507" s="124"/>
      <c r="H507" s="124"/>
      <c r="I507" s="125"/>
      <c r="J507" s="27"/>
      <c r="K507" s="27"/>
      <c r="L507" s="27"/>
      <c r="M507" s="27"/>
      <c r="N507" s="27"/>
      <c r="O507" s="27"/>
      <c r="P507" s="27"/>
      <c r="Q507" s="27"/>
      <c r="R507" s="27"/>
      <c r="S507" s="27"/>
      <c r="T507" s="27"/>
      <c r="U507" s="27"/>
      <c r="V507" s="27"/>
      <c r="W507" s="27"/>
      <c r="X507" s="27"/>
      <c r="Y507" s="27"/>
      <c r="Z507" s="27"/>
      <c r="AA507" s="27"/>
      <c r="AB507" s="27"/>
      <c r="AC507" s="27"/>
      <c r="AD507" s="27"/>
      <c r="AE507" s="27"/>
      <c r="AF507" s="27"/>
      <c r="AG507" s="27"/>
      <c r="AH507" s="27"/>
      <c r="AI507" s="27"/>
      <c r="AJ507" s="27"/>
      <c r="AK507" s="27"/>
      <c r="AL507" s="27"/>
      <c r="AM507" s="27"/>
      <c r="BH507" s="1" t="s">
        <v>28</v>
      </c>
    </row>
    <row r="508" spans="1:61" ht="9.75" hidden="1" customHeight="1">
      <c r="A508" s="250"/>
      <c r="B508" s="250"/>
      <c r="C508" s="120" t="s">
        <v>272</v>
      </c>
      <c r="D508" s="121"/>
      <c r="E508" s="121"/>
      <c r="F508" s="121"/>
      <c r="G508" s="121"/>
      <c r="H508" s="121"/>
      <c r="I508" s="122"/>
      <c r="J508" s="136"/>
      <c r="K508" s="126"/>
      <c r="L508" s="126"/>
      <c r="M508" s="126"/>
      <c r="N508" s="126"/>
      <c r="O508" s="126"/>
      <c r="P508" s="126"/>
      <c r="Q508" s="126"/>
      <c r="R508" s="126"/>
      <c r="S508" s="126"/>
      <c r="T508" s="126"/>
      <c r="U508" s="126"/>
      <c r="V508" s="126"/>
      <c r="W508" s="126"/>
      <c r="X508" s="126"/>
      <c r="Y508" s="126"/>
      <c r="Z508" s="126"/>
      <c r="AA508" s="126"/>
      <c r="AB508" s="126"/>
      <c r="AC508" s="126"/>
      <c r="AD508" s="126"/>
      <c r="AE508" s="126"/>
      <c r="AF508" s="126"/>
      <c r="AG508" s="126"/>
      <c r="AH508" s="126"/>
      <c r="AI508" s="126"/>
      <c r="AJ508" s="126"/>
      <c r="AK508" s="126"/>
      <c r="AL508" s="126"/>
      <c r="AM508" s="127"/>
      <c r="BG508" s="1" t="s">
        <v>288</v>
      </c>
      <c r="BH508" s="1">
        <v>82</v>
      </c>
      <c r="BI508" s="1" t="str">
        <f>"ITEM"&amp;BH508&amp; BG508 &amp;"="&amp; IF(TRIM($J508)="","",$J508)</f>
        <v>ITEM82#KBN2_8=</v>
      </c>
    </row>
    <row r="509" spans="1:61" ht="9.75" hidden="1" customHeight="1">
      <c r="A509" s="250"/>
      <c r="B509" s="250"/>
      <c r="C509" s="141"/>
      <c r="D509" s="142"/>
      <c r="E509" s="142"/>
      <c r="F509" s="142"/>
      <c r="G509" s="142"/>
      <c r="H509" s="142"/>
      <c r="I509" s="143"/>
      <c r="J509" s="150"/>
      <c r="K509" s="151"/>
      <c r="L509" s="151"/>
      <c r="M509" s="151"/>
      <c r="N509" s="151"/>
      <c r="O509" s="151"/>
      <c r="P509" s="151"/>
      <c r="Q509" s="151"/>
      <c r="R509" s="151"/>
      <c r="S509" s="151"/>
      <c r="T509" s="151"/>
      <c r="U509" s="151"/>
      <c r="V509" s="151"/>
      <c r="W509" s="151"/>
      <c r="X509" s="151"/>
      <c r="Y509" s="151"/>
      <c r="Z509" s="151"/>
      <c r="AA509" s="151"/>
      <c r="AB509" s="151"/>
      <c r="AC509" s="151"/>
      <c r="AD509" s="151"/>
      <c r="AE509" s="151"/>
      <c r="AF509" s="151"/>
      <c r="AG509" s="151"/>
      <c r="AH509" s="151"/>
      <c r="AI509" s="151"/>
      <c r="AJ509" s="151"/>
      <c r="AK509" s="151"/>
      <c r="AL509" s="151"/>
      <c r="AM509" s="152"/>
      <c r="BH509" s="1" t="s">
        <v>28</v>
      </c>
    </row>
    <row r="510" spans="1:61" ht="9.75" hidden="1" customHeight="1" thickBot="1">
      <c r="A510" s="261"/>
      <c r="B510" s="261"/>
      <c r="C510" s="141"/>
      <c r="D510" s="142"/>
      <c r="E510" s="142"/>
      <c r="F510" s="142"/>
      <c r="G510" s="142"/>
      <c r="H510" s="142"/>
      <c r="I510" s="143"/>
      <c r="J510" s="137"/>
      <c r="K510" s="128"/>
      <c r="L510" s="128"/>
      <c r="M510" s="128"/>
      <c r="N510" s="128"/>
      <c r="O510" s="128"/>
      <c r="P510" s="128"/>
      <c r="Q510" s="128"/>
      <c r="R510" s="128"/>
      <c r="S510" s="128"/>
      <c r="T510" s="128"/>
      <c r="U510" s="128"/>
      <c r="V510" s="128"/>
      <c r="W510" s="128"/>
      <c r="X510" s="128"/>
      <c r="Y510" s="128"/>
      <c r="Z510" s="128"/>
      <c r="AA510" s="128"/>
      <c r="AB510" s="128"/>
      <c r="AC510" s="128"/>
      <c r="AD510" s="128"/>
      <c r="AE510" s="128"/>
      <c r="AF510" s="128"/>
      <c r="AG510" s="128"/>
      <c r="AH510" s="128"/>
      <c r="AI510" s="128"/>
      <c r="AJ510" s="128"/>
      <c r="AK510" s="128"/>
      <c r="AL510" s="128"/>
      <c r="AM510" s="129"/>
      <c r="BH510" s="1" t="s">
        <v>28</v>
      </c>
    </row>
    <row r="511" spans="1:61" ht="9.75" hidden="1" customHeight="1">
      <c r="A511" s="254" t="s">
        <v>289</v>
      </c>
      <c r="B511" s="255"/>
      <c r="C511" s="255"/>
      <c r="D511" s="255"/>
      <c r="E511" s="255"/>
      <c r="F511" s="255"/>
      <c r="G511" s="255"/>
      <c r="H511" s="255"/>
      <c r="I511" s="256"/>
      <c r="J511" s="233"/>
      <c r="K511" s="234"/>
      <c r="L511" s="234"/>
      <c r="M511" s="234"/>
      <c r="N511" s="234"/>
      <c r="O511" s="234"/>
      <c r="P511" s="234"/>
      <c r="Q511" s="234"/>
      <c r="R511" s="234"/>
      <c r="S511" s="234"/>
      <c r="T511" s="234"/>
      <c r="U511" s="234"/>
      <c r="V511" s="234"/>
      <c r="W511" s="234"/>
      <c r="X511" s="234"/>
      <c r="Y511" s="234"/>
      <c r="Z511" s="234"/>
      <c r="AA511" s="234"/>
      <c r="AB511" s="234"/>
      <c r="AC511" s="234"/>
      <c r="AD511" s="234"/>
      <c r="AE511" s="234"/>
      <c r="AF511" s="234"/>
      <c r="AG511" s="234"/>
      <c r="AH511" s="234"/>
      <c r="AI511" s="234"/>
      <c r="AJ511" s="234"/>
      <c r="AK511" s="234"/>
      <c r="AL511" s="234"/>
      <c r="AM511" s="235"/>
      <c r="BG511" s="1" t="s">
        <v>290</v>
      </c>
      <c r="BH511" s="1">
        <v>64</v>
      </c>
      <c r="BI511" s="1" t="str">
        <f>"ITEM"&amp;BH511&amp; BG511 &amp;"="&amp; IF(TRIM($J511)="","",$J511)</f>
        <v>ITEM64#KBN2_9=</v>
      </c>
    </row>
    <row r="512" spans="1:61" ht="9.75" hidden="1" customHeight="1" thickBot="1">
      <c r="A512" s="230"/>
      <c r="B512" s="231"/>
      <c r="C512" s="231"/>
      <c r="D512" s="231"/>
      <c r="E512" s="231"/>
      <c r="F512" s="231"/>
      <c r="G512" s="231"/>
      <c r="H512" s="231"/>
      <c r="I512" s="232"/>
      <c r="J512" s="236"/>
      <c r="K512" s="237"/>
      <c r="L512" s="237"/>
      <c r="M512" s="237"/>
      <c r="N512" s="237"/>
      <c r="O512" s="237"/>
      <c r="P512" s="237"/>
      <c r="Q512" s="237"/>
      <c r="R512" s="237"/>
      <c r="S512" s="237"/>
      <c r="T512" s="237"/>
      <c r="U512" s="237"/>
      <c r="V512" s="237"/>
      <c r="W512" s="237"/>
      <c r="X512" s="237"/>
      <c r="Y512" s="237"/>
      <c r="Z512" s="237"/>
      <c r="AA512" s="237"/>
      <c r="AB512" s="237"/>
      <c r="AC512" s="237"/>
      <c r="AD512" s="237"/>
      <c r="AE512" s="237"/>
      <c r="AF512" s="237"/>
      <c r="AG512" s="237"/>
      <c r="AH512" s="237"/>
      <c r="AI512" s="237"/>
      <c r="AJ512" s="237"/>
      <c r="AK512" s="237"/>
      <c r="AL512" s="237"/>
      <c r="AM512" s="238"/>
      <c r="BH512" s="1" t="s">
        <v>28</v>
      </c>
    </row>
    <row r="513" spans="1:61" ht="9.75" hidden="1" customHeight="1">
      <c r="A513" s="141" t="s">
        <v>248</v>
      </c>
      <c r="B513" s="142"/>
      <c r="C513" s="142"/>
      <c r="D513" s="142"/>
      <c r="E513" s="142"/>
      <c r="F513" s="142"/>
      <c r="G513" s="142"/>
      <c r="H513" s="142"/>
      <c r="I513" s="143"/>
      <c r="J513" s="239"/>
      <c r="K513" s="239"/>
      <c r="L513" s="239"/>
      <c r="M513" s="239"/>
      <c r="N513" s="239"/>
      <c r="O513" s="239"/>
      <c r="P513" s="239"/>
      <c r="Q513" s="239"/>
      <c r="R513" s="239"/>
      <c r="S513" s="239"/>
      <c r="T513" s="239"/>
      <c r="U513" s="239"/>
      <c r="V513" s="239"/>
      <c r="W513" s="239"/>
      <c r="X513" s="239"/>
      <c r="Y513" s="239"/>
      <c r="Z513" s="239"/>
      <c r="AA513" s="239"/>
      <c r="AB513" s="239"/>
      <c r="AC513" s="239"/>
      <c r="AD513" s="239"/>
      <c r="AE513" s="239"/>
      <c r="AF513" s="239"/>
      <c r="AG513" s="239"/>
      <c r="AH513" s="239"/>
      <c r="AI513" s="239"/>
      <c r="AJ513" s="239"/>
      <c r="AK513" s="239"/>
      <c r="AL513" s="239"/>
      <c r="AM513" s="239"/>
      <c r="BG513" s="1" t="s">
        <v>290</v>
      </c>
      <c r="BH513" s="1">
        <v>65</v>
      </c>
      <c r="BI513" s="1" t="str">
        <f>"ITEM"&amp;BH513&amp; BG513 &amp;"="&amp; IF(TRIM($J513)="","",$J513)</f>
        <v>ITEM65#KBN2_9=</v>
      </c>
    </row>
    <row r="514" spans="1:61" ht="9.75" hidden="1" customHeight="1">
      <c r="A514" s="141"/>
      <c r="B514" s="142"/>
      <c r="C514" s="142"/>
      <c r="D514" s="142"/>
      <c r="E514" s="142"/>
      <c r="F514" s="142"/>
      <c r="G514" s="142"/>
      <c r="H514" s="142"/>
      <c r="I514" s="143"/>
      <c r="J514" s="27"/>
      <c r="K514" s="27"/>
      <c r="L514" s="27"/>
      <c r="M514" s="27"/>
      <c r="N514" s="27"/>
      <c r="O514" s="27"/>
      <c r="P514" s="27"/>
      <c r="Q514" s="27"/>
      <c r="R514" s="27"/>
      <c r="S514" s="27"/>
      <c r="T514" s="27"/>
      <c r="U514" s="27"/>
      <c r="V514" s="27"/>
      <c r="W514" s="27"/>
      <c r="X514" s="27"/>
      <c r="Y514" s="27"/>
      <c r="Z514" s="27"/>
      <c r="AA514" s="27"/>
      <c r="AB514" s="27"/>
      <c r="AC514" s="27"/>
      <c r="AD514" s="27"/>
      <c r="AE514" s="27"/>
      <c r="AF514" s="27"/>
      <c r="AG514" s="27"/>
      <c r="AH514" s="27"/>
      <c r="AI514" s="27"/>
      <c r="AJ514" s="27"/>
      <c r="AK514" s="27"/>
      <c r="AL514" s="27"/>
      <c r="AM514" s="27"/>
      <c r="BH514" s="1" t="s">
        <v>28</v>
      </c>
    </row>
    <row r="515" spans="1:61" ht="9.75" hidden="1" customHeight="1">
      <c r="A515" s="120" t="s">
        <v>249</v>
      </c>
      <c r="B515" s="121"/>
      <c r="C515" s="121"/>
      <c r="D515" s="121"/>
      <c r="E515" s="121"/>
      <c r="F515" s="121"/>
      <c r="G515" s="121"/>
      <c r="H515" s="121"/>
      <c r="I515" s="122"/>
      <c r="J515" s="158"/>
      <c r="K515" s="154"/>
      <c r="L515" s="154"/>
      <c r="M515" s="154"/>
      <c r="N515" s="154"/>
      <c r="O515" s="154"/>
      <c r="P515" s="154"/>
      <c r="Q515" s="154"/>
      <c r="R515" s="154"/>
      <c r="S515" s="154"/>
      <c r="T515" s="154"/>
      <c r="U515" s="154"/>
      <c r="V515" s="154" t="s">
        <v>36</v>
      </c>
      <c r="W515" s="154"/>
      <c r="X515" s="154"/>
      <c r="Y515" s="154"/>
      <c r="Z515" s="154"/>
      <c r="AA515" s="154"/>
      <c r="AB515" s="154"/>
      <c r="AC515" s="154"/>
      <c r="AD515" s="154"/>
      <c r="AE515" s="154"/>
      <c r="AF515" s="154"/>
      <c r="AG515" s="154"/>
      <c r="AH515" s="154"/>
      <c r="AI515" s="154"/>
      <c r="AJ515" s="154"/>
      <c r="AK515" s="154"/>
      <c r="AL515" s="154"/>
      <c r="AM515" s="155"/>
      <c r="BE515" s="1" t="str">
        <f ca="1">MID(CELL("address",$CG$2),2,2)</f>
        <v>CG</v>
      </c>
      <c r="BF515" s="1" t="str">
        <f>IF(TRIM($K516)="","",IF(ISERROR(MATCH($K516,$CG$3:$CG$4,0)),"INPUT_ERROR",MATCH($K516,$CG$3:$CG$4,0)))</f>
        <v/>
      </c>
      <c r="BG515" s="1" t="s">
        <v>290</v>
      </c>
      <c r="BH515" s="1">
        <v>66</v>
      </c>
      <c r="BI515" s="1" t="str">
        <f>"ITEM"&amp; BH515&amp; BG515 &amp;"="&amp; $BF515</f>
        <v>ITEM66#KBN2_9=</v>
      </c>
    </row>
    <row r="516" spans="1:61" ht="9.75" hidden="1" customHeight="1">
      <c r="A516" s="141"/>
      <c r="B516" s="142"/>
      <c r="C516" s="142"/>
      <c r="D516" s="142"/>
      <c r="E516" s="142"/>
      <c r="F516" s="142"/>
      <c r="G516" s="142"/>
      <c r="H516" s="142"/>
      <c r="I516" s="143"/>
      <c r="J516" s="144" t="s">
        <v>37</v>
      </c>
      <c r="K516" s="145"/>
      <c r="L516" s="145"/>
      <c r="M516" s="145"/>
      <c r="N516" s="145"/>
      <c r="O516" s="145"/>
      <c r="P516" s="145"/>
      <c r="Q516" s="145"/>
      <c r="R516" s="145"/>
      <c r="S516" s="145"/>
      <c r="T516" s="82" t="s">
        <v>38</v>
      </c>
      <c r="U516" s="82"/>
      <c r="V516" s="82" t="s">
        <v>250</v>
      </c>
      <c r="W516" s="82"/>
      <c r="X516" s="82"/>
      <c r="Y516" s="82"/>
      <c r="Z516" s="82"/>
      <c r="AA516" s="82"/>
      <c r="AB516" s="82"/>
      <c r="AC516" s="82"/>
      <c r="AD516" s="82"/>
      <c r="AE516" s="82"/>
      <c r="AF516" s="82"/>
      <c r="AG516" s="82"/>
      <c r="AH516" s="82"/>
      <c r="AI516" s="82"/>
      <c r="AJ516" s="82"/>
      <c r="AK516" s="82"/>
      <c r="AL516" s="82"/>
      <c r="AM516" s="138"/>
    </row>
    <row r="517" spans="1:61" ht="9.75" hidden="1" customHeight="1">
      <c r="A517" s="141"/>
      <c r="B517" s="142"/>
      <c r="C517" s="142"/>
      <c r="D517" s="142"/>
      <c r="E517" s="142"/>
      <c r="F517" s="142"/>
      <c r="G517" s="142"/>
      <c r="H517" s="142"/>
      <c r="I517" s="143"/>
      <c r="J517" s="144"/>
      <c r="K517" s="145"/>
      <c r="L517" s="145"/>
      <c r="M517" s="145"/>
      <c r="N517" s="145"/>
      <c r="O517" s="145"/>
      <c r="P517" s="145"/>
      <c r="Q517" s="145"/>
      <c r="R517" s="145"/>
      <c r="S517" s="145"/>
      <c r="T517" s="82"/>
      <c r="U517" s="82"/>
      <c r="V517" s="82" t="s">
        <v>251</v>
      </c>
      <c r="W517" s="82"/>
      <c r="X517" s="82"/>
      <c r="Y517" s="82"/>
      <c r="Z517" s="82"/>
      <c r="AA517" s="82"/>
      <c r="AB517" s="82"/>
      <c r="AC517" s="82"/>
      <c r="AD517" s="82"/>
      <c r="AE517" s="82"/>
      <c r="AF517" s="82"/>
      <c r="AG517" s="82"/>
      <c r="AH517" s="82"/>
      <c r="AI517" s="82"/>
      <c r="AJ517" s="82"/>
      <c r="AK517" s="82"/>
      <c r="AL517" s="82"/>
      <c r="AM517" s="138"/>
    </row>
    <row r="518" spans="1:61" ht="9.75" hidden="1" customHeight="1">
      <c r="A518" s="141"/>
      <c r="B518" s="142"/>
      <c r="C518" s="142"/>
      <c r="D518" s="142"/>
      <c r="E518" s="142"/>
      <c r="F518" s="142"/>
      <c r="G518" s="142"/>
      <c r="H518" s="142"/>
      <c r="I518" s="143"/>
      <c r="J518" s="157"/>
      <c r="K518" s="98"/>
      <c r="L518" s="98"/>
      <c r="M518" s="98"/>
      <c r="N518" s="98"/>
      <c r="O518" s="98"/>
      <c r="P518" s="98"/>
      <c r="Q518" s="98"/>
      <c r="R518" s="98"/>
      <c r="S518" s="98"/>
      <c r="T518" s="98"/>
      <c r="U518" s="98"/>
      <c r="V518" s="98"/>
      <c r="W518" s="98"/>
      <c r="X518" s="98"/>
      <c r="Y518" s="98"/>
      <c r="Z518" s="98"/>
      <c r="AA518" s="98"/>
      <c r="AB518" s="98"/>
      <c r="AC518" s="98"/>
      <c r="AD518" s="98"/>
      <c r="AE518" s="98"/>
      <c r="AF518" s="98"/>
      <c r="AG518" s="98"/>
      <c r="AH518" s="98"/>
      <c r="AI518" s="98"/>
      <c r="AJ518" s="98"/>
      <c r="AK518" s="98"/>
      <c r="AL518" s="98"/>
      <c r="AM518" s="156"/>
    </row>
    <row r="519" spans="1:61" ht="9.75" hidden="1" customHeight="1">
      <c r="A519" s="141"/>
      <c r="B519" s="142"/>
      <c r="C519" s="143"/>
      <c r="D519" s="120" t="s">
        <v>252</v>
      </c>
      <c r="E519" s="121"/>
      <c r="F519" s="121"/>
      <c r="G519" s="121"/>
      <c r="H519" s="121"/>
      <c r="I519" s="122"/>
      <c r="J519" s="158"/>
      <c r="K519" s="154"/>
      <c r="L519" s="154"/>
      <c r="M519" s="154"/>
      <c r="N519" s="154"/>
      <c r="O519" s="154"/>
      <c r="P519" s="154"/>
      <c r="Q519" s="154"/>
      <c r="R519" s="154"/>
      <c r="S519" s="154"/>
      <c r="T519" s="154"/>
      <c r="U519" s="154"/>
      <c r="V519" s="154" t="s">
        <v>36</v>
      </c>
      <c r="W519" s="154"/>
      <c r="X519" s="154"/>
      <c r="Y519" s="154"/>
      <c r="Z519" s="154"/>
      <c r="AA519" s="154"/>
      <c r="AB519" s="154"/>
      <c r="AC519" s="154"/>
      <c r="AD519" s="154"/>
      <c r="AE519" s="154"/>
      <c r="AF519" s="154"/>
      <c r="AG519" s="154"/>
      <c r="AH519" s="154"/>
      <c r="AI519" s="154"/>
      <c r="AJ519" s="154"/>
      <c r="AK519" s="154"/>
      <c r="AL519" s="154"/>
      <c r="AM519" s="155"/>
      <c r="BE519" s="1" t="str">
        <f ca="1">MID(CELL("address",$CB$2),2,2)</f>
        <v>CB</v>
      </c>
      <c r="BF519" s="1" t="str">
        <f>IF(TRIM($K521)="","",IF(ISERROR(MATCH($K521,$CB$3:$CB$7,0)),"INPUT_ERROR",MATCH($K521,$CB$3:$CB$7,0)))</f>
        <v/>
      </c>
      <c r="BG519" s="1" t="s">
        <v>290</v>
      </c>
      <c r="BH519" s="1">
        <v>67</v>
      </c>
      <c r="BI519" s="1" t="str">
        <f>"ITEM"&amp; BH519&amp; BG519 &amp;"="&amp; $BF519</f>
        <v>ITEM67#KBN2_9=</v>
      </c>
    </row>
    <row r="520" spans="1:61" ht="9.75" hidden="1" customHeight="1">
      <c r="A520" s="141"/>
      <c r="B520" s="142"/>
      <c r="C520" s="143"/>
      <c r="D520" s="141"/>
      <c r="E520" s="142"/>
      <c r="F520" s="142"/>
      <c r="G520" s="142"/>
      <c r="H520" s="142"/>
      <c r="I520" s="143"/>
      <c r="J520" s="189"/>
      <c r="K520" s="82"/>
      <c r="L520" s="82"/>
      <c r="M520" s="82"/>
      <c r="N520" s="82"/>
      <c r="O520" s="82"/>
      <c r="P520" s="82"/>
      <c r="Q520" s="82"/>
      <c r="R520" s="82"/>
      <c r="S520" s="82"/>
      <c r="T520" s="82"/>
      <c r="U520" s="82"/>
      <c r="V520" s="82" t="s">
        <v>163</v>
      </c>
      <c r="W520" s="82"/>
      <c r="X520" s="82"/>
      <c r="Y520" s="82"/>
      <c r="Z520" s="82"/>
      <c r="AA520" s="82"/>
      <c r="AB520" s="82"/>
      <c r="AC520" s="82"/>
      <c r="AD520" s="82"/>
      <c r="AE520" s="82"/>
      <c r="AF520" s="82"/>
      <c r="AG520" s="82"/>
      <c r="AH520" s="82"/>
      <c r="AI520" s="82"/>
      <c r="AJ520" s="82"/>
      <c r="AK520" s="82"/>
      <c r="AL520" s="82"/>
      <c r="AM520" s="138"/>
      <c r="BH520" s="1" t="s">
        <v>28</v>
      </c>
    </row>
    <row r="521" spans="1:61" ht="9.75" hidden="1" customHeight="1">
      <c r="A521" s="141"/>
      <c r="B521" s="142"/>
      <c r="C521" s="143"/>
      <c r="D521" s="141"/>
      <c r="E521" s="142"/>
      <c r="F521" s="142"/>
      <c r="G521" s="142"/>
      <c r="H521" s="142"/>
      <c r="I521" s="143"/>
      <c r="J521" s="144" t="s">
        <v>37</v>
      </c>
      <c r="K521" s="145"/>
      <c r="L521" s="145"/>
      <c r="M521" s="145"/>
      <c r="N521" s="145"/>
      <c r="O521" s="145"/>
      <c r="P521" s="145"/>
      <c r="Q521" s="145"/>
      <c r="R521" s="145"/>
      <c r="S521" s="145"/>
      <c r="T521" s="82" t="s">
        <v>38</v>
      </c>
      <c r="U521" s="82"/>
      <c r="V521" s="82" t="s">
        <v>253</v>
      </c>
      <c r="W521" s="82"/>
      <c r="X521" s="82"/>
      <c r="Y521" s="82"/>
      <c r="Z521" s="82"/>
      <c r="AA521" s="82"/>
      <c r="AB521" s="82"/>
      <c r="AC521" s="82"/>
      <c r="AD521" s="82"/>
      <c r="AE521" s="82"/>
      <c r="AF521" s="82"/>
      <c r="AG521" s="82"/>
      <c r="AH521" s="82"/>
      <c r="AI521" s="82"/>
      <c r="AJ521" s="82"/>
      <c r="AK521" s="82"/>
      <c r="AL521" s="82"/>
      <c r="AM521" s="138"/>
      <c r="BH521" s="1" t="s">
        <v>28</v>
      </c>
    </row>
    <row r="522" spans="1:61" ht="9.75" hidden="1" customHeight="1">
      <c r="A522" s="141"/>
      <c r="B522" s="142"/>
      <c r="C522" s="143"/>
      <c r="D522" s="141"/>
      <c r="E522" s="142"/>
      <c r="F522" s="142"/>
      <c r="G522" s="142"/>
      <c r="H522" s="142"/>
      <c r="I522" s="143"/>
      <c r="J522" s="144"/>
      <c r="K522" s="145"/>
      <c r="L522" s="145"/>
      <c r="M522" s="145"/>
      <c r="N522" s="145"/>
      <c r="O522" s="145"/>
      <c r="P522" s="145"/>
      <c r="Q522" s="145"/>
      <c r="R522" s="145"/>
      <c r="S522" s="145"/>
      <c r="T522" s="82"/>
      <c r="U522" s="82"/>
      <c r="V522" s="82" t="s">
        <v>254</v>
      </c>
      <c r="W522" s="82"/>
      <c r="X522" s="82"/>
      <c r="Y522" s="82"/>
      <c r="Z522" s="82"/>
      <c r="AA522" s="82"/>
      <c r="AB522" s="82"/>
      <c r="AC522" s="82"/>
      <c r="AD522" s="82"/>
      <c r="AE522" s="82"/>
      <c r="AF522" s="82"/>
      <c r="AG522" s="82"/>
      <c r="AH522" s="82"/>
      <c r="AI522" s="82"/>
      <c r="AJ522" s="82"/>
      <c r="AK522" s="82"/>
      <c r="AL522" s="82"/>
      <c r="AM522" s="138"/>
      <c r="BH522" s="1" t="s">
        <v>28</v>
      </c>
    </row>
    <row r="523" spans="1:61" ht="9.75" hidden="1" customHeight="1">
      <c r="A523" s="141"/>
      <c r="B523" s="142"/>
      <c r="C523" s="143"/>
      <c r="D523" s="141"/>
      <c r="E523" s="142"/>
      <c r="F523" s="142"/>
      <c r="G523" s="142"/>
      <c r="H523" s="142"/>
      <c r="I523" s="143"/>
      <c r="J523" s="189"/>
      <c r="K523" s="82"/>
      <c r="L523" s="82"/>
      <c r="M523" s="82"/>
      <c r="N523" s="82"/>
      <c r="O523" s="82"/>
      <c r="P523" s="82"/>
      <c r="Q523" s="82"/>
      <c r="R523" s="82"/>
      <c r="S523" s="82"/>
      <c r="T523" s="82"/>
      <c r="U523" s="82"/>
      <c r="V523" s="82" t="s">
        <v>255</v>
      </c>
      <c r="W523" s="82"/>
      <c r="X523" s="82"/>
      <c r="Y523" s="82"/>
      <c r="Z523" s="82"/>
      <c r="AA523" s="82"/>
      <c r="AB523" s="82"/>
      <c r="AC523" s="82"/>
      <c r="AD523" s="82"/>
      <c r="AE523" s="82"/>
      <c r="AF523" s="82"/>
      <c r="AG523" s="82"/>
      <c r="AH523" s="82"/>
      <c r="AI523" s="82"/>
      <c r="AJ523" s="82"/>
      <c r="AK523" s="82"/>
      <c r="AL523" s="82"/>
      <c r="AM523" s="138"/>
      <c r="BH523" s="1" t="s">
        <v>28</v>
      </c>
    </row>
    <row r="524" spans="1:61" ht="9.75" hidden="1" customHeight="1">
      <c r="A524" s="141"/>
      <c r="B524" s="142"/>
      <c r="C524" s="143"/>
      <c r="D524" s="123"/>
      <c r="E524" s="124"/>
      <c r="F524" s="124"/>
      <c r="G524" s="124"/>
      <c r="H524" s="124"/>
      <c r="I524" s="125"/>
      <c r="J524" s="157"/>
      <c r="K524" s="98"/>
      <c r="L524" s="98"/>
      <c r="M524" s="98"/>
      <c r="N524" s="98"/>
      <c r="O524" s="98"/>
      <c r="P524" s="98"/>
      <c r="Q524" s="98"/>
      <c r="R524" s="98"/>
      <c r="S524" s="98"/>
      <c r="T524" s="98"/>
      <c r="U524" s="98"/>
      <c r="V524" s="98" t="s">
        <v>256</v>
      </c>
      <c r="W524" s="98"/>
      <c r="X524" s="98"/>
      <c r="Y524" s="98"/>
      <c r="Z524" s="98"/>
      <c r="AA524" s="98"/>
      <c r="AB524" s="98"/>
      <c r="AC524" s="98"/>
      <c r="AD524" s="98"/>
      <c r="AE524" s="98"/>
      <c r="AF524" s="98"/>
      <c r="AG524" s="98"/>
      <c r="AH524" s="98"/>
      <c r="AI524" s="98"/>
      <c r="AJ524" s="98"/>
      <c r="AK524" s="98"/>
      <c r="AL524" s="98"/>
      <c r="AM524" s="156"/>
      <c r="BH524" s="1" t="s">
        <v>28</v>
      </c>
    </row>
    <row r="525" spans="1:61" ht="9.75" hidden="1" customHeight="1">
      <c r="A525" s="141"/>
      <c r="B525" s="142"/>
      <c r="C525" s="143"/>
      <c r="D525" s="120" t="s">
        <v>257</v>
      </c>
      <c r="E525" s="121"/>
      <c r="F525" s="121"/>
      <c r="G525" s="121"/>
      <c r="H525" s="121"/>
      <c r="I525" s="122"/>
      <c r="J525" s="136"/>
      <c r="K525" s="126"/>
      <c r="L525" s="126"/>
      <c r="M525" s="126"/>
      <c r="N525" s="126"/>
      <c r="O525" s="126"/>
      <c r="P525" s="126"/>
      <c r="Q525" s="126"/>
      <c r="R525" s="126"/>
      <c r="S525" s="126"/>
      <c r="T525" s="126"/>
      <c r="U525" s="126"/>
      <c r="V525" s="126"/>
      <c r="W525" s="126"/>
      <c r="X525" s="126"/>
      <c r="Y525" s="126"/>
      <c r="Z525" s="126"/>
      <c r="AA525" s="126"/>
      <c r="AB525" s="126"/>
      <c r="AC525" s="126"/>
      <c r="AD525" s="126"/>
      <c r="AE525" s="126"/>
      <c r="AF525" s="126"/>
      <c r="AG525" s="126"/>
      <c r="AH525" s="126"/>
      <c r="AI525" s="126"/>
      <c r="AJ525" s="126"/>
      <c r="AK525" s="126"/>
      <c r="AL525" s="126"/>
      <c r="AM525" s="127"/>
      <c r="BG525" s="1" t="s">
        <v>290</v>
      </c>
      <c r="BH525" s="1">
        <v>68</v>
      </c>
      <c r="BI525" s="1" t="str">
        <f>"ITEM"&amp;BH525&amp; BG525 &amp;"="&amp; IF(TRIM($J525)="","",$J525)</f>
        <v>ITEM68#KBN2_9=</v>
      </c>
    </row>
    <row r="526" spans="1:61" ht="9.75" hidden="1" customHeight="1">
      <c r="A526" s="141"/>
      <c r="B526" s="142"/>
      <c r="C526" s="143"/>
      <c r="D526" s="141"/>
      <c r="E526" s="142"/>
      <c r="F526" s="142"/>
      <c r="G526" s="142"/>
      <c r="H526" s="142"/>
      <c r="I526" s="143"/>
      <c r="J526" s="150"/>
      <c r="K526" s="151"/>
      <c r="L526" s="151"/>
      <c r="M526" s="151"/>
      <c r="N526" s="151"/>
      <c r="O526" s="151"/>
      <c r="P526" s="151"/>
      <c r="Q526" s="151"/>
      <c r="R526" s="151"/>
      <c r="S526" s="151"/>
      <c r="T526" s="151"/>
      <c r="U526" s="151"/>
      <c r="V526" s="151"/>
      <c r="W526" s="151"/>
      <c r="X526" s="151"/>
      <c r="Y526" s="151"/>
      <c r="Z526" s="151"/>
      <c r="AA526" s="151"/>
      <c r="AB526" s="151"/>
      <c r="AC526" s="151"/>
      <c r="AD526" s="151"/>
      <c r="AE526" s="151"/>
      <c r="AF526" s="151"/>
      <c r="AG526" s="151"/>
      <c r="AH526" s="151"/>
      <c r="AI526" s="151"/>
      <c r="AJ526" s="151"/>
      <c r="AK526" s="151"/>
      <c r="AL526" s="151"/>
      <c r="AM526" s="152"/>
      <c r="BH526" s="1" t="s">
        <v>28</v>
      </c>
    </row>
    <row r="527" spans="1:61" ht="9.75" hidden="1" customHeight="1">
      <c r="A527" s="141"/>
      <c r="B527" s="142"/>
      <c r="C527" s="143"/>
      <c r="D527" s="123"/>
      <c r="E527" s="124"/>
      <c r="F527" s="124"/>
      <c r="G527" s="124"/>
      <c r="H527" s="124"/>
      <c r="I527" s="125"/>
      <c r="J527" s="150"/>
      <c r="K527" s="151"/>
      <c r="L527" s="151"/>
      <c r="M527" s="151"/>
      <c r="N527" s="151"/>
      <c r="O527" s="151"/>
      <c r="P527" s="151"/>
      <c r="Q527" s="151"/>
      <c r="R527" s="151"/>
      <c r="S527" s="151"/>
      <c r="T527" s="151"/>
      <c r="U527" s="151"/>
      <c r="V527" s="151"/>
      <c r="W527" s="151"/>
      <c r="X527" s="151"/>
      <c r="Y527" s="151"/>
      <c r="Z527" s="151"/>
      <c r="AA527" s="151"/>
      <c r="AB527" s="151"/>
      <c r="AC527" s="151"/>
      <c r="AD527" s="151"/>
      <c r="AE527" s="151"/>
      <c r="AF527" s="151"/>
      <c r="AG527" s="151"/>
      <c r="AH527" s="151"/>
      <c r="AI527" s="151"/>
      <c r="AJ527" s="151"/>
      <c r="AK527" s="151"/>
      <c r="AL527" s="151"/>
      <c r="AM527" s="152"/>
    </row>
    <row r="528" spans="1:61" ht="9.75" hidden="1" customHeight="1">
      <c r="A528" s="141"/>
      <c r="B528" s="142"/>
      <c r="C528" s="143"/>
      <c r="D528" s="120" t="s">
        <v>199</v>
      </c>
      <c r="E528" s="121"/>
      <c r="F528" s="121"/>
      <c r="G528" s="121"/>
      <c r="H528" s="121"/>
      <c r="I528" s="122"/>
      <c r="J528" s="136"/>
      <c r="K528" s="126"/>
      <c r="L528" s="126"/>
      <c r="M528" s="126"/>
      <c r="N528" s="126"/>
      <c r="O528" s="126"/>
      <c r="P528" s="126"/>
      <c r="Q528" s="126"/>
      <c r="R528" s="126"/>
      <c r="S528" s="126"/>
      <c r="T528" s="126"/>
      <c r="U528" s="126"/>
      <c r="V528" s="126"/>
      <c r="W528" s="126"/>
      <c r="X528" s="126"/>
      <c r="Y528" s="126"/>
      <c r="Z528" s="126"/>
      <c r="AA528" s="126"/>
      <c r="AB528" s="126"/>
      <c r="AC528" s="126"/>
      <c r="AD528" s="126"/>
      <c r="AE528" s="126"/>
      <c r="AF528" s="126"/>
      <c r="AG528" s="126"/>
      <c r="AH528" s="126"/>
      <c r="AI528" s="126"/>
      <c r="AJ528" s="126"/>
      <c r="AK528" s="126"/>
      <c r="AL528" s="126"/>
      <c r="AM528" s="127"/>
      <c r="BG528" s="1" t="s">
        <v>290</v>
      </c>
      <c r="BH528" s="1">
        <v>69</v>
      </c>
      <c r="BI528" s="1" t="str">
        <f>"ITEM"&amp;BH528&amp; BG528 &amp;"="&amp; IF(TRIM($J528)="","",$J528)</f>
        <v>ITEM69#KBN2_9=</v>
      </c>
    </row>
    <row r="529" spans="1:61" ht="9.75" hidden="1" customHeight="1">
      <c r="A529" s="141"/>
      <c r="B529" s="142"/>
      <c r="C529" s="143"/>
      <c r="D529" s="141"/>
      <c r="E529" s="142"/>
      <c r="F529" s="142"/>
      <c r="G529" s="142"/>
      <c r="H529" s="142"/>
      <c r="I529" s="143"/>
      <c r="J529" s="150"/>
      <c r="K529" s="151"/>
      <c r="L529" s="151"/>
      <c r="M529" s="151"/>
      <c r="N529" s="151"/>
      <c r="O529" s="151"/>
      <c r="P529" s="151"/>
      <c r="Q529" s="151"/>
      <c r="R529" s="151"/>
      <c r="S529" s="151"/>
      <c r="T529" s="151"/>
      <c r="U529" s="151"/>
      <c r="V529" s="151"/>
      <c r="W529" s="151"/>
      <c r="X529" s="151"/>
      <c r="Y529" s="151"/>
      <c r="Z529" s="151"/>
      <c r="AA529" s="151"/>
      <c r="AB529" s="151"/>
      <c r="AC529" s="151"/>
      <c r="AD529" s="151"/>
      <c r="AE529" s="151"/>
      <c r="AF529" s="151"/>
      <c r="AG529" s="151"/>
      <c r="AH529" s="151"/>
      <c r="AI529" s="151"/>
      <c r="AJ529" s="151"/>
      <c r="AK529" s="151"/>
      <c r="AL529" s="151"/>
      <c r="AM529" s="152"/>
      <c r="BH529" s="1" t="s">
        <v>28</v>
      </c>
    </row>
    <row r="530" spans="1:61" ht="9.75" hidden="1" customHeight="1">
      <c r="A530" s="123"/>
      <c r="B530" s="124"/>
      <c r="C530" s="125"/>
      <c r="D530" s="123"/>
      <c r="E530" s="124"/>
      <c r="F530" s="124"/>
      <c r="G530" s="124"/>
      <c r="H530" s="124"/>
      <c r="I530" s="125"/>
      <c r="J530" s="137"/>
      <c r="K530" s="128"/>
      <c r="L530" s="128"/>
      <c r="M530" s="128"/>
      <c r="N530" s="128"/>
      <c r="O530" s="128"/>
      <c r="P530" s="128"/>
      <c r="Q530" s="128"/>
      <c r="R530" s="128"/>
      <c r="S530" s="128"/>
      <c r="T530" s="128"/>
      <c r="U530" s="128"/>
      <c r="V530" s="128"/>
      <c r="W530" s="128"/>
      <c r="X530" s="128"/>
      <c r="Y530" s="128"/>
      <c r="Z530" s="128"/>
      <c r="AA530" s="128"/>
      <c r="AB530" s="128"/>
      <c r="AC530" s="128"/>
      <c r="AD530" s="128"/>
      <c r="AE530" s="128"/>
      <c r="AF530" s="128"/>
      <c r="AG530" s="128"/>
      <c r="AH530" s="128"/>
      <c r="AI530" s="128"/>
      <c r="AJ530" s="128"/>
      <c r="AK530" s="128"/>
      <c r="AL530" s="128"/>
      <c r="AM530" s="129"/>
    </row>
    <row r="531" spans="1:61" ht="9.75" hidden="1" customHeight="1">
      <c r="A531" s="120" t="s">
        <v>258</v>
      </c>
      <c r="B531" s="121"/>
      <c r="C531" s="121"/>
      <c r="D531" s="121"/>
      <c r="E531" s="121"/>
      <c r="F531" s="121"/>
      <c r="G531" s="121"/>
      <c r="H531" s="121"/>
      <c r="I531" s="122"/>
      <c r="J531" s="158"/>
      <c r="K531" s="154"/>
      <c r="L531" s="154"/>
      <c r="M531" s="154"/>
      <c r="N531" s="154"/>
      <c r="O531" s="154"/>
      <c r="P531" s="154"/>
      <c r="Q531" s="154"/>
      <c r="R531" s="154"/>
      <c r="S531" s="154"/>
      <c r="T531" s="154"/>
      <c r="U531" s="154"/>
      <c r="V531" s="154" t="s">
        <v>36</v>
      </c>
      <c r="W531" s="154"/>
      <c r="X531" s="154"/>
      <c r="Y531" s="154"/>
      <c r="Z531" s="154"/>
      <c r="AA531" s="154"/>
      <c r="AB531" s="154"/>
      <c r="AC531" s="154"/>
      <c r="AD531" s="154"/>
      <c r="AE531" s="154"/>
      <c r="AF531" s="154"/>
      <c r="AG531" s="154"/>
      <c r="AH531" s="154"/>
      <c r="AI531" s="154"/>
      <c r="AJ531" s="154"/>
      <c r="AK531" s="154"/>
      <c r="AL531" s="154"/>
      <c r="AM531" s="155"/>
      <c r="BE531" s="1" t="str">
        <f ca="1">MID(CELL("address",$CH$2),2,2)</f>
        <v>CH</v>
      </c>
      <c r="BF531" s="1" t="str">
        <f>IF(TRIM($K532)="","",IF(ISERROR(MATCH($K532,$CH$3:$CH$8,0)),"INPUT_ERROR",MATCH($K532,$CH$3:$CH$8,0)))</f>
        <v/>
      </c>
      <c r="BG531" s="1" t="s">
        <v>290</v>
      </c>
      <c r="BH531" s="1">
        <v>70</v>
      </c>
      <c r="BI531" s="1" t="str">
        <f>"ITEM"&amp; BH531&amp; BG531 &amp;"="&amp; $BF531</f>
        <v>ITEM70#KBN2_9=</v>
      </c>
    </row>
    <row r="532" spans="1:61" ht="9.75" hidden="1" customHeight="1">
      <c r="A532" s="141"/>
      <c r="B532" s="142"/>
      <c r="C532" s="142"/>
      <c r="D532" s="142"/>
      <c r="E532" s="142"/>
      <c r="F532" s="142"/>
      <c r="G532" s="142"/>
      <c r="H532" s="142"/>
      <c r="I532" s="143"/>
      <c r="J532" s="144" t="s">
        <v>37</v>
      </c>
      <c r="K532" s="145"/>
      <c r="L532" s="145"/>
      <c r="M532" s="145"/>
      <c r="N532" s="145"/>
      <c r="O532" s="145"/>
      <c r="P532" s="145"/>
      <c r="Q532" s="145"/>
      <c r="R532" s="145"/>
      <c r="S532" s="145"/>
      <c r="T532" s="82" t="s">
        <v>38</v>
      </c>
      <c r="U532" s="82"/>
      <c r="V532" s="82" t="s">
        <v>259</v>
      </c>
      <c r="W532" s="82"/>
      <c r="X532" s="82"/>
      <c r="Y532" s="82"/>
      <c r="Z532" s="82"/>
      <c r="AA532" s="82"/>
      <c r="AB532" s="82"/>
      <c r="AC532" s="82"/>
      <c r="AD532" s="82"/>
      <c r="AE532" s="82" t="s">
        <v>260</v>
      </c>
      <c r="AF532" s="82"/>
      <c r="AG532" s="82"/>
      <c r="AH532" s="82"/>
      <c r="AI532" s="82"/>
      <c r="AJ532" s="82"/>
      <c r="AK532" s="82"/>
      <c r="AL532" s="82"/>
      <c r="AM532" s="138"/>
      <c r="BH532" s="1" t="s">
        <v>28</v>
      </c>
    </row>
    <row r="533" spans="1:61" ht="9.75" hidden="1" customHeight="1">
      <c r="A533" s="141"/>
      <c r="B533" s="142"/>
      <c r="C533" s="142"/>
      <c r="D533" s="142"/>
      <c r="E533" s="142"/>
      <c r="F533" s="142"/>
      <c r="G533" s="142"/>
      <c r="H533" s="142"/>
      <c r="I533" s="143"/>
      <c r="J533" s="144"/>
      <c r="K533" s="145"/>
      <c r="L533" s="145"/>
      <c r="M533" s="145"/>
      <c r="N533" s="145"/>
      <c r="O533" s="145"/>
      <c r="P533" s="145"/>
      <c r="Q533" s="145"/>
      <c r="R533" s="145"/>
      <c r="S533" s="145"/>
      <c r="T533" s="82"/>
      <c r="U533" s="82"/>
      <c r="V533" s="82" t="s">
        <v>261</v>
      </c>
      <c r="W533" s="82"/>
      <c r="X533" s="82"/>
      <c r="Y533" s="82"/>
      <c r="Z533" s="82"/>
      <c r="AA533" s="82"/>
      <c r="AB533" s="82"/>
      <c r="AC533" s="82"/>
      <c r="AD533" s="82"/>
      <c r="AE533" s="82" t="s">
        <v>262</v>
      </c>
      <c r="AF533" s="82"/>
      <c r="AG533" s="82"/>
      <c r="AH533" s="82"/>
      <c r="AI533" s="82"/>
      <c r="AJ533" s="82"/>
      <c r="AK533" s="82"/>
      <c r="AL533" s="82"/>
      <c r="AM533" s="138"/>
      <c r="BH533" s="1" t="s">
        <v>28</v>
      </c>
    </row>
    <row r="534" spans="1:61" ht="9.75" hidden="1" customHeight="1">
      <c r="A534" s="141"/>
      <c r="B534" s="142"/>
      <c r="C534" s="142"/>
      <c r="D534" s="142"/>
      <c r="E534" s="142"/>
      <c r="F534" s="142"/>
      <c r="G534" s="142"/>
      <c r="H534" s="142"/>
      <c r="I534" s="143"/>
      <c r="J534" s="157"/>
      <c r="K534" s="98"/>
      <c r="L534" s="98"/>
      <c r="M534" s="98"/>
      <c r="N534" s="98"/>
      <c r="O534" s="98"/>
      <c r="P534" s="98"/>
      <c r="Q534" s="98"/>
      <c r="R534" s="98"/>
      <c r="S534" s="98"/>
      <c r="T534" s="98"/>
      <c r="U534" s="98"/>
      <c r="V534" s="98" t="s">
        <v>231</v>
      </c>
      <c r="W534" s="98"/>
      <c r="X534" s="98"/>
      <c r="Y534" s="98"/>
      <c r="Z534" s="98"/>
      <c r="AA534" s="98"/>
      <c r="AB534" s="98"/>
      <c r="AC534" s="98"/>
      <c r="AD534" s="98"/>
      <c r="AE534" s="98" t="s">
        <v>232</v>
      </c>
      <c r="AF534" s="98"/>
      <c r="AG534" s="98"/>
      <c r="AH534" s="98"/>
      <c r="AI534" s="98"/>
      <c r="AJ534" s="98"/>
      <c r="AK534" s="98"/>
      <c r="AL534" s="98"/>
      <c r="AM534" s="156"/>
      <c r="BH534" s="1" t="s">
        <v>28</v>
      </c>
    </row>
    <row r="535" spans="1:61" ht="9.75" hidden="1" customHeight="1">
      <c r="A535" s="120" t="s">
        <v>263</v>
      </c>
      <c r="B535" s="121"/>
      <c r="C535" s="121"/>
      <c r="D535" s="121"/>
      <c r="E535" s="121"/>
      <c r="F535" s="121"/>
      <c r="G535" s="121"/>
      <c r="H535" s="121"/>
      <c r="I535" s="121"/>
      <c r="J535" s="216" t="s">
        <v>37</v>
      </c>
      <c r="K535" s="217"/>
      <c r="L535" s="154" t="s">
        <v>216</v>
      </c>
      <c r="M535" s="154"/>
      <c r="N535" s="154"/>
      <c r="O535" s="154"/>
      <c r="P535" s="154"/>
      <c r="Q535" s="221" t="s">
        <v>37</v>
      </c>
      <c r="R535" s="217"/>
      <c r="S535" s="154" t="s">
        <v>215</v>
      </c>
      <c r="T535" s="154"/>
      <c r="U535" s="154"/>
      <c r="V535" s="154"/>
      <c r="W535" s="221" t="s">
        <v>37</v>
      </c>
      <c r="X535" s="217"/>
      <c r="Y535" s="83" t="s">
        <v>264</v>
      </c>
      <c r="Z535" s="83"/>
      <c r="AA535" s="83"/>
      <c r="AB535" s="83"/>
      <c r="AC535" s="83"/>
      <c r="AD535" s="83"/>
      <c r="AE535" s="83"/>
      <c r="AF535" s="83"/>
      <c r="AG535" s="83"/>
      <c r="AH535" s="83"/>
      <c r="AI535" s="83"/>
      <c r="AJ535" s="83"/>
      <c r="AK535" s="83"/>
      <c r="AL535" s="83"/>
      <c r="AM535" s="251"/>
      <c r="BF535" s="1" t="b">
        <f>IF($K535="○",TRUE,IF($K535="",FALSE,"INPUT_ERROR"))</f>
        <v>0</v>
      </c>
      <c r="BG535" s="1" t="s">
        <v>290</v>
      </c>
      <c r="BH535" s="1">
        <v>71</v>
      </c>
      <c r="BI535" s="1" t="str">
        <f t="shared" ref="BI535:BI540" si="10">"ITEM"&amp; BH535&amp; BG535 &amp;"="&amp; $BF535</f>
        <v>ITEM71#KBN2_9=FALSE</v>
      </c>
    </row>
    <row r="536" spans="1:61" ht="9.75" hidden="1" customHeight="1">
      <c r="A536" s="141"/>
      <c r="B536" s="142"/>
      <c r="C536" s="142"/>
      <c r="D536" s="142"/>
      <c r="E536" s="142"/>
      <c r="F536" s="142"/>
      <c r="G536" s="142"/>
      <c r="H536" s="142"/>
      <c r="I536" s="142"/>
      <c r="J536" s="144"/>
      <c r="K536" s="159"/>
      <c r="L536" s="82"/>
      <c r="M536" s="82"/>
      <c r="N536" s="82"/>
      <c r="O536" s="82"/>
      <c r="P536" s="82"/>
      <c r="Q536" s="160"/>
      <c r="R536" s="159"/>
      <c r="S536" s="82"/>
      <c r="T536" s="82"/>
      <c r="U536" s="82"/>
      <c r="V536" s="82"/>
      <c r="W536" s="160"/>
      <c r="X536" s="159"/>
      <c r="Y536" s="109"/>
      <c r="Z536" s="109"/>
      <c r="AA536" s="109"/>
      <c r="AB536" s="109"/>
      <c r="AC536" s="109"/>
      <c r="AD536" s="109"/>
      <c r="AE536" s="109"/>
      <c r="AF536" s="109"/>
      <c r="AG536" s="109"/>
      <c r="AH536" s="109"/>
      <c r="AI536" s="109"/>
      <c r="AJ536" s="109"/>
      <c r="AK536" s="109"/>
      <c r="AL536" s="109"/>
      <c r="AM536" s="214"/>
      <c r="BF536" s="1" t="b">
        <f>IF($R535="○",TRUE,IF($R535="",FALSE,"INPUT_ERROR"))</f>
        <v>0</v>
      </c>
      <c r="BG536" s="1" t="s">
        <v>290</v>
      </c>
      <c r="BH536" s="1">
        <v>72</v>
      </c>
      <c r="BI536" s="1" t="str">
        <f t="shared" si="10"/>
        <v>ITEM72#KBN2_9=FALSE</v>
      </c>
    </row>
    <row r="537" spans="1:61" ht="9.75" hidden="1" customHeight="1">
      <c r="A537" s="141"/>
      <c r="B537" s="142"/>
      <c r="C537" s="142"/>
      <c r="D537" s="142"/>
      <c r="E537" s="142"/>
      <c r="F537" s="142"/>
      <c r="G537" s="142"/>
      <c r="H537" s="142"/>
      <c r="I537" s="142"/>
      <c r="J537" s="252" t="s">
        <v>37</v>
      </c>
      <c r="K537" s="159"/>
      <c r="L537" s="253" t="s">
        <v>214</v>
      </c>
      <c r="M537" s="253"/>
      <c r="N537" s="253"/>
      <c r="O537" s="253"/>
      <c r="P537" s="253"/>
      <c r="Q537" s="160" t="s">
        <v>37</v>
      </c>
      <c r="R537" s="159"/>
      <c r="S537" s="109" t="s">
        <v>212</v>
      </c>
      <c r="T537" s="109"/>
      <c r="U537" s="109"/>
      <c r="V537" s="109"/>
      <c r="W537" s="109"/>
      <c r="X537" s="109"/>
      <c r="Y537" s="109"/>
      <c r="Z537" s="109"/>
      <c r="AA537" s="109"/>
      <c r="AB537" s="109"/>
      <c r="AC537" s="109"/>
      <c r="AD537" s="109"/>
      <c r="AE537" s="109"/>
      <c r="AF537" s="109"/>
      <c r="AG537" s="109"/>
      <c r="AH537" s="109"/>
      <c r="AI537" s="109"/>
      <c r="AJ537" s="109"/>
      <c r="AK537" s="109"/>
      <c r="AL537" s="109"/>
      <c r="AM537" s="214"/>
      <c r="BF537" s="1" t="b">
        <f>IF($X535="○",TRUE,IF($X535="",FALSE,"INPUT_ERROR"))</f>
        <v>0</v>
      </c>
      <c r="BG537" s="1" t="s">
        <v>290</v>
      </c>
      <c r="BH537" s="1">
        <v>73</v>
      </c>
      <c r="BI537" s="1" t="str">
        <f t="shared" si="10"/>
        <v>ITEM73#KBN2_9=FALSE</v>
      </c>
    </row>
    <row r="538" spans="1:61" ht="9.75" hidden="1" customHeight="1">
      <c r="A538" s="141"/>
      <c r="B538" s="142"/>
      <c r="C538" s="142"/>
      <c r="D538" s="142"/>
      <c r="E538" s="142"/>
      <c r="F538" s="142"/>
      <c r="G538" s="142"/>
      <c r="H538" s="142"/>
      <c r="I538" s="142"/>
      <c r="J538" s="252"/>
      <c r="K538" s="159"/>
      <c r="L538" s="253"/>
      <c r="M538" s="253"/>
      <c r="N538" s="253"/>
      <c r="O538" s="253"/>
      <c r="P538" s="253"/>
      <c r="Q538" s="160"/>
      <c r="R538" s="159"/>
      <c r="S538" s="109"/>
      <c r="T538" s="109"/>
      <c r="U538" s="109"/>
      <c r="V538" s="109"/>
      <c r="W538" s="109"/>
      <c r="X538" s="109"/>
      <c r="Y538" s="109"/>
      <c r="Z538" s="109"/>
      <c r="AA538" s="109"/>
      <c r="AB538" s="109"/>
      <c r="AC538" s="109"/>
      <c r="AD538" s="109"/>
      <c r="AE538" s="109"/>
      <c r="AF538" s="109"/>
      <c r="AG538" s="109"/>
      <c r="AH538" s="109"/>
      <c r="AI538" s="109"/>
      <c r="AJ538" s="109"/>
      <c r="AK538" s="109"/>
      <c r="AL538" s="109"/>
      <c r="AM538" s="214"/>
      <c r="BF538" s="1" t="b">
        <f>IF($K537="○",TRUE,IF($K537="",FALSE,"INPUT_ERROR"))</f>
        <v>0</v>
      </c>
      <c r="BG538" s="1" t="s">
        <v>290</v>
      </c>
      <c r="BH538" s="1">
        <v>74</v>
      </c>
      <c r="BI538" s="1" t="str">
        <f t="shared" si="10"/>
        <v>ITEM74#KBN2_9=FALSE</v>
      </c>
    </row>
    <row r="539" spans="1:61" ht="9.75" hidden="1" customHeight="1">
      <c r="A539" s="141"/>
      <c r="B539" s="142"/>
      <c r="C539" s="142"/>
      <c r="D539" s="142"/>
      <c r="E539" s="142"/>
      <c r="F539" s="142"/>
      <c r="G539" s="142"/>
      <c r="H539" s="142"/>
      <c r="I539" s="142"/>
      <c r="J539" s="144" t="s">
        <v>37</v>
      </c>
      <c r="K539" s="159"/>
      <c r="L539" s="82" t="s">
        <v>196</v>
      </c>
      <c r="M539" s="82"/>
      <c r="N539" s="82"/>
      <c r="O539" s="160" t="s">
        <v>197</v>
      </c>
      <c r="P539" s="151"/>
      <c r="Q539" s="151"/>
      <c r="R539" s="151"/>
      <c r="S539" s="151"/>
      <c r="T539" s="151"/>
      <c r="U539" s="151"/>
      <c r="V539" s="151"/>
      <c r="W539" s="151"/>
      <c r="X539" s="151"/>
      <c r="Y539" s="151"/>
      <c r="Z539" s="151"/>
      <c r="AA539" s="151"/>
      <c r="AB539" s="151"/>
      <c r="AC539" s="151"/>
      <c r="AD539" s="151"/>
      <c r="AE539" s="151"/>
      <c r="AF539" s="151"/>
      <c r="AG539" s="151"/>
      <c r="AH539" s="151"/>
      <c r="AI539" s="151"/>
      <c r="AJ539" s="151"/>
      <c r="AK539" s="151"/>
      <c r="AL539" s="82" t="s">
        <v>198</v>
      </c>
      <c r="AM539" s="138"/>
      <c r="BF539" s="1" t="b">
        <f>IF($R537="○",TRUE,IF($R537="",FALSE,"INPUT_ERROR"))</f>
        <v>0</v>
      </c>
      <c r="BG539" s="1" t="s">
        <v>290</v>
      </c>
      <c r="BH539" s="1">
        <v>75</v>
      </c>
      <c r="BI539" s="1" t="str">
        <f t="shared" si="10"/>
        <v>ITEM75#KBN2_9=FALSE</v>
      </c>
    </row>
    <row r="540" spans="1:61" ht="9.75" hidden="1" customHeight="1">
      <c r="A540" s="123"/>
      <c r="B540" s="124"/>
      <c r="C540" s="124"/>
      <c r="D540" s="124"/>
      <c r="E540" s="124"/>
      <c r="F540" s="124"/>
      <c r="G540" s="124"/>
      <c r="H540" s="124"/>
      <c r="I540" s="124"/>
      <c r="J540" s="161"/>
      <c r="K540" s="162"/>
      <c r="L540" s="98"/>
      <c r="M540" s="98"/>
      <c r="N540" s="98"/>
      <c r="O540" s="163"/>
      <c r="P540" s="128"/>
      <c r="Q540" s="128"/>
      <c r="R540" s="128"/>
      <c r="S540" s="128"/>
      <c r="T540" s="128"/>
      <c r="U540" s="128"/>
      <c r="V540" s="128"/>
      <c r="W540" s="128"/>
      <c r="X540" s="128"/>
      <c r="Y540" s="128"/>
      <c r="Z540" s="128"/>
      <c r="AA540" s="128"/>
      <c r="AB540" s="128"/>
      <c r="AC540" s="128"/>
      <c r="AD540" s="128"/>
      <c r="AE540" s="128"/>
      <c r="AF540" s="128"/>
      <c r="AG540" s="128"/>
      <c r="AH540" s="128"/>
      <c r="AI540" s="128"/>
      <c r="AJ540" s="128"/>
      <c r="AK540" s="128"/>
      <c r="AL540" s="98"/>
      <c r="AM540" s="156"/>
      <c r="BF540" s="1" t="b">
        <f>IF($K539="○",TRUE,IF($K539="",FALSE,"INPUT_ERROR"))</f>
        <v>0</v>
      </c>
      <c r="BG540" s="1" t="s">
        <v>290</v>
      </c>
      <c r="BH540" s="1">
        <v>76</v>
      </c>
      <c r="BI540" s="1" t="str">
        <f t="shared" si="10"/>
        <v>ITEM76#KBN2_9=FALSE</v>
      </c>
    </row>
    <row r="541" spans="1:61" ht="9.75" hidden="1" customHeight="1">
      <c r="A541" s="120" t="s">
        <v>265</v>
      </c>
      <c r="B541" s="121"/>
      <c r="C541" s="121"/>
      <c r="D541" s="121"/>
      <c r="E541" s="121"/>
      <c r="F541" s="121"/>
      <c r="G541" s="121"/>
      <c r="H541" s="121"/>
      <c r="I541" s="122"/>
      <c r="J541" s="150"/>
      <c r="K541" s="151"/>
      <c r="L541" s="151"/>
      <c r="M541" s="151"/>
      <c r="N541" s="151"/>
      <c r="O541" s="151"/>
      <c r="P541" s="151"/>
      <c r="Q541" s="151"/>
      <c r="R541" s="151"/>
      <c r="S541" s="151"/>
      <c r="T541" s="151"/>
      <c r="U541" s="151"/>
      <c r="V541" s="151"/>
      <c r="W541" s="151"/>
      <c r="X541" s="151"/>
      <c r="Y541" s="151"/>
      <c r="Z541" s="151"/>
      <c r="AA541" s="151"/>
      <c r="AB541" s="151"/>
      <c r="AC541" s="151"/>
      <c r="AD541" s="151"/>
      <c r="AE541" s="151"/>
      <c r="AF541" s="151"/>
      <c r="AG541" s="151"/>
      <c r="AH541" s="151"/>
      <c r="AI541" s="151"/>
      <c r="AJ541" s="151"/>
      <c r="AK541" s="151"/>
      <c r="AL541" s="151"/>
      <c r="AM541" s="152"/>
      <c r="BG541" s="1" t="s">
        <v>290</v>
      </c>
      <c r="BH541" s="1">
        <v>77</v>
      </c>
      <c r="BI541" s="1" t="str">
        <f>"ITEM"&amp;BH541&amp; BG541 &amp;"="&amp;  IF(TRIM($P539)="","",$P539)</f>
        <v>ITEM77#KBN2_9=</v>
      </c>
    </row>
    <row r="542" spans="1:61" ht="9.75" hidden="1" customHeight="1">
      <c r="A542" s="141"/>
      <c r="B542" s="142"/>
      <c r="C542" s="142"/>
      <c r="D542" s="142"/>
      <c r="E542" s="142"/>
      <c r="F542" s="142"/>
      <c r="G542" s="142"/>
      <c r="H542" s="142"/>
      <c r="I542" s="143"/>
      <c r="J542" s="150"/>
      <c r="K542" s="151"/>
      <c r="L542" s="151"/>
      <c r="M542" s="151"/>
      <c r="N542" s="151"/>
      <c r="O542" s="151"/>
      <c r="P542" s="151"/>
      <c r="Q542" s="151"/>
      <c r="R542" s="151"/>
      <c r="S542" s="151"/>
      <c r="T542" s="151"/>
      <c r="U542" s="151"/>
      <c r="V542" s="151"/>
      <c r="W542" s="151"/>
      <c r="X542" s="151"/>
      <c r="Y542" s="151"/>
      <c r="Z542" s="151"/>
      <c r="AA542" s="151"/>
      <c r="AB542" s="151"/>
      <c r="AC542" s="151"/>
      <c r="AD542" s="151"/>
      <c r="AE542" s="151"/>
      <c r="AF542" s="151"/>
      <c r="AG542" s="151"/>
      <c r="AH542" s="151"/>
      <c r="AI542" s="151"/>
      <c r="AJ542" s="151"/>
      <c r="AK542" s="151"/>
      <c r="AL542" s="151"/>
      <c r="AM542" s="152"/>
      <c r="BG542" s="1" t="s">
        <v>290</v>
      </c>
      <c r="BH542" s="1">
        <v>78</v>
      </c>
      <c r="BI542" s="1" t="str">
        <f>"ITEM"&amp;BH542&amp; BG542 &amp;"="&amp; IF(TRIM($J541)="","",$J541)</f>
        <v>ITEM78#KBN2_9=</v>
      </c>
    </row>
    <row r="543" spans="1:61" ht="9.75" hidden="1" customHeight="1">
      <c r="A543" s="123"/>
      <c r="B543" s="124"/>
      <c r="C543" s="124"/>
      <c r="D543" s="124"/>
      <c r="E543" s="124"/>
      <c r="F543" s="124"/>
      <c r="G543" s="124"/>
      <c r="H543" s="124"/>
      <c r="I543" s="125"/>
      <c r="J543" s="150"/>
      <c r="K543" s="151"/>
      <c r="L543" s="151"/>
      <c r="M543" s="151"/>
      <c r="N543" s="151"/>
      <c r="O543" s="151"/>
      <c r="P543" s="151"/>
      <c r="Q543" s="151"/>
      <c r="R543" s="151"/>
      <c r="S543" s="151"/>
      <c r="T543" s="151"/>
      <c r="U543" s="151"/>
      <c r="V543" s="151"/>
      <c r="W543" s="151"/>
      <c r="X543" s="151"/>
      <c r="Y543" s="151"/>
      <c r="Z543" s="151"/>
      <c r="AA543" s="151"/>
      <c r="AB543" s="151"/>
      <c r="AC543" s="151"/>
      <c r="AD543" s="151"/>
      <c r="AE543" s="151"/>
      <c r="AF543" s="151"/>
      <c r="AG543" s="151"/>
      <c r="AH543" s="151"/>
      <c r="AI543" s="151"/>
      <c r="AJ543" s="151"/>
      <c r="AK543" s="151"/>
      <c r="AL543" s="151"/>
      <c r="AM543" s="152"/>
      <c r="BH543" s="1" t="s">
        <v>28</v>
      </c>
    </row>
    <row r="544" spans="1:61" ht="9.75" hidden="1" customHeight="1">
      <c r="A544" s="153" t="s">
        <v>266</v>
      </c>
      <c r="B544" s="153"/>
      <c r="C544" s="153"/>
      <c r="D544" s="153"/>
      <c r="E544" s="153"/>
      <c r="F544" s="153"/>
      <c r="G544" s="153"/>
      <c r="H544" s="153"/>
      <c r="I544" s="153"/>
      <c r="J544" s="136"/>
      <c r="K544" s="126"/>
      <c r="L544" s="126"/>
      <c r="M544" s="126"/>
      <c r="N544" s="126"/>
      <c r="O544" s="126"/>
      <c r="P544" s="126"/>
      <c r="Q544" s="126"/>
      <c r="R544" s="126"/>
      <c r="S544" s="126"/>
      <c r="T544" s="126"/>
      <c r="U544" s="126"/>
      <c r="V544" s="126"/>
      <c r="W544" s="126"/>
      <c r="X544" s="126"/>
      <c r="Y544" s="126"/>
      <c r="Z544" s="126"/>
      <c r="AA544" s="126"/>
      <c r="AB544" s="126"/>
      <c r="AC544" s="126"/>
      <c r="AD544" s="126"/>
      <c r="AE544" s="126"/>
      <c r="AF544" s="126"/>
      <c r="AG544" s="126"/>
      <c r="AH544" s="126"/>
      <c r="AI544" s="126"/>
      <c r="AJ544" s="126"/>
      <c r="AK544" s="126"/>
      <c r="AL544" s="126"/>
      <c r="AM544" s="127"/>
      <c r="BG544" s="1" t="s">
        <v>290</v>
      </c>
      <c r="BH544" s="1">
        <v>79</v>
      </c>
      <c r="BI544" s="1" t="str">
        <f>"ITEM"&amp;BH544&amp; BG544 &amp;"="&amp; IF(TRIM($J544)="","",$J544)</f>
        <v>ITEM79#KBN2_9=</v>
      </c>
    </row>
    <row r="545" spans="1:61" ht="9.75" hidden="1" customHeight="1">
      <c r="A545" s="153"/>
      <c r="B545" s="153"/>
      <c r="C545" s="153"/>
      <c r="D545" s="153"/>
      <c r="E545" s="153"/>
      <c r="F545" s="153"/>
      <c r="G545" s="153"/>
      <c r="H545" s="153"/>
      <c r="I545" s="153"/>
      <c r="J545" s="150"/>
      <c r="K545" s="151"/>
      <c r="L545" s="151"/>
      <c r="M545" s="151"/>
      <c r="N545" s="151"/>
      <c r="O545" s="151"/>
      <c r="P545" s="151"/>
      <c r="Q545" s="151"/>
      <c r="R545" s="151"/>
      <c r="S545" s="151"/>
      <c r="T545" s="151"/>
      <c r="U545" s="151"/>
      <c r="V545" s="151"/>
      <c r="W545" s="151"/>
      <c r="X545" s="151"/>
      <c r="Y545" s="151"/>
      <c r="Z545" s="151"/>
      <c r="AA545" s="151"/>
      <c r="AB545" s="151"/>
      <c r="AC545" s="151"/>
      <c r="AD545" s="151"/>
      <c r="AE545" s="151"/>
      <c r="AF545" s="151"/>
      <c r="AG545" s="151"/>
      <c r="AH545" s="151"/>
      <c r="AI545" s="151"/>
      <c r="AJ545" s="151"/>
      <c r="AK545" s="151"/>
      <c r="AL545" s="151"/>
      <c r="AM545" s="152"/>
      <c r="BH545" s="1" t="s">
        <v>28</v>
      </c>
    </row>
    <row r="546" spans="1:61" ht="9.75" hidden="1" customHeight="1">
      <c r="A546" s="153"/>
      <c r="B546" s="153"/>
      <c r="C546" s="153"/>
      <c r="D546" s="153"/>
      <c r="E546" s="153"/>
      <c r="F546" s="153"/>
      <c r="G546" s="153"/>
      <c r="H546" s="153"/>
      <c r="I546" s="153"/>
      <c r="J546" s="150"/>
      <c r="K546" s="151"/>
      <c r="L546" s="151"/>
      <c r="M546" s="151"/>
      <c r="N546" s="151"/>
      <c r="O546" s="151"/>
      <c r="P546" s="151"/>
      <c r="Q546" s="151"/>
      <c r="R546" s="151"/>
      <c r="S546" s="151"/>
      <c r="T546" s="151"/>
      <c r="U546" s="151"/>
      <c r="V546" s="151"/>
      <c r="W546" s="151"/>
      <c r="X546" s="151"/>
      <c r="Y546" s="151"/>
      <c r="Z546" s="151"/>
      <c r="AA546" s="151"/>
      <c r="AB546" s="151"/>
      <c r="AC546" s="151"/>
      <c r="AD546" s="151"/>
      <c r="AE546" s="151"/>
      <c r="AF546" s="151"/>
      <c r="AG546" s="151"/>
      <c r="AH546" s="151"/>
      <c r="AI546" s="151"/>
      <c r="AJ546" s="151"/>
      <c r="AK546" s="151"/>
      <c r="AL546" s="151"/>
      <c r="AM546" s="152"/>
      <c r="BH546" s="1" t="s">
        <v>28</v>
      </c>
    </row>
    <row r="547" spans="1:61" ht="9.75" hidden="1" customHeight="1">
      <c r="A547" s="250" t="s">
        <v>267</v>
      </c>
      <c r="B547" s="250"/>
      <c r="C547" s="141" t="s">
        <v>268</v>
      </c>
      <c r="D547" s="142"/>
      <c r="E547" s="142"/>
      <c r="F547" s="142"/>
      <c r="G547" s="142"/>
      <c r="H547" s="142"/>
      <c r="I547" s="143"/>
      <c r="J547" s="158"/>
      <c r="K547" s="154"/>
      <c r="L547" s="154"/>
      <c r="M547" s="154"/>
      <c r="N547" s="154"/>
      <c r="O547" s="154"/>
      <c r="P547" s="154"/>
      <c r="Q547" s="154"/>
      <c r="R547" s="154"/>
      <c r="S547" s="154"/>
      <c r="T547" s="154"/>
      <c r="U547" s="154"/>
      <c r="V547" s="154" t="s">
        <v>36</v>
      </c>
      <c r="W547" s="154"/>
      <c r="X547" s="154"/>
      <c r="Y547" s="154"/>
      <c r="Z547" s="154"/>
      <c r="AA547" s="154"/>
      <c r="AB547" s="154"/>
      <c r="AC547" s="154"/>
      <c r="AD547" s="154"/>
      <c r="AE547" s="154"/>
      <c r="AF547" s="154"/>
      <c r="AG547" s="154"/>
      <c r="AH547" s="154"/>
      <c r="AI547" s="154"/>
      <c r="AJ547" s="154"/>
      <c r="AK547" s="154"/>
      <c r="AL547" s="154"/>
      <c r="AM547" s="155"/>
      <c r="BE547" s="1" t="str">
        <f ca="1">MID(CELL("address",$CI$2),2,2)</f>
        <v>CI</v>
      </c>
      <c r="BF547" s="1" t="str">
        <f>IF(TRIM($K548)="","",IF(ISERROR(MATCH($K548,$CI$3:$CI$4,0)),"INPUT_ERROR",MATCH($K548,$CI$3:$CI$4,0)))</f>
        <v/>
      </c>
      <c r="BG547" s="1" t="s">
        <v>290</v>
      </c>
      <c r="BH547" s="1">
        <v>80</v>
      </c>
      <c r="BI547" s="1" t="str">
        <f>"ITEM"&amp; BH547&amp; BG547 &amp;"="&amp; $BF547</f>
        <v>ITEM80#KBN2_9=</v>
      </c>
    </row>
    <row r="548" spans="1:61" ht="9.75" hidden="1" customHeight="1">
      <c r="A548" s="250"/>
      <c r="B548" s="250"/>
      <c r="C548" s="141"/>
      <c r="D548" s="142"/>
      <c r="E548" s="142"/>
      <c r="F548" s="142"/>
      <c r="G548" s="142"/>
      <c r="H548" s="142"/>
      <c r="I548" s="143"/>
      <c r="J548" s="144" t="s">
        <v>37</v>
      </c>
      <c r="K548" s="145"/>
      <c r="L548" s="145"/>
      <c r="M548" s="145"/>
      <c r="N548" s="145"/>
      <c r="O548" s="145"/>
      <c r="P548" s="145"/>
      <c r="Q548" s="145"/>
      <c r="R548" s="82" t="s">
        <v>38</v>
      </c>
      <c r="S548" s="82"/>
      <c r="T548" s="82"/>
      <c r="U548" s="82"/>
      <c r="V548" s="82" t="s">
        <v>269</v>
      </c>
      <c r="W548" s="82"/>
      <c r="X548" s="82"/>
      <c r="Y548" s="82"/>
      <c r="Z548" s="82"/>
      <c r="AA548" s="82" t="s">
        <v>270</v>
      </c>
      <c r="AB548" s="82"/>
      <c r="AC548" s="82"/>
      <c r="AD548" s="82"/>
      <c r="AE548" s="82"/>
      <c r="AF548" s="82"/>
      <c r="AG548" s="82"/>
      <c r="AH548" s="82"/>
      <c r="AI548" s="82"/>
      <c r="AJ548" s="82"/>
      <c r="AK548" s="82"/>
      <c r="AL548" s="82"/>
      <c r="AM548" s="138"/>
      <c r="BH548" s="1" t="s">
        <v>28</v>
      </c>
    </row>
    <row r="549" spans="1:61" ht="9.75" hidden="1" customHeight="1">
      <c r="A549" s="250"/>
      <c r="B549" s="250"/>
      <c r="C549" s="141"/>
      <c r="D549" s="142"/>
      <c r="E549" s="142"/>
      <c r="F549" s="142"/>
      <c r="G549" s="142"/>
      <c r="H549" s="142"/>
      <c r="I549" s="143"/>
      <c r="J549" s="144"/>
      <c r="K549" s="145"/>
      <c r="L549" s="145"/>
      <c r="M549" s="145"/>
      <c r="N549" s="145"/>
      <c r="O549" s="145"/>
      <c r="P549" s="145"/>
      <c r="Q549" s="145"/>
      <c r="R549" s="82"/>
      <c r="S549" s="82"/>
      <c r="T549" s="82"/>
      <c r="U549" s="82"/>
      <c r="V549" s="82"/>
      <c r="W549" s="82"/>
      <c r="X549" s="82"/>
      <c r="Y549" s="82"/>
      <c r="Z549" s="82"/>
      <c r="AA549" s="82"/>
      <c r="AB549" s="82"/>
      <c r="AC549" s="82"/>
      <c r="AD549" s="82"/>
      <c r="AE549" s="82"/>
      <c r="AF549" s="82"/>
      <c r="AG549" s="82"/>
      <c r="AH549" s="82"/>
      <c r="AI549" s="82"/>
      <c r="AJ549" s="82"/>
      <c r="AK549" s="82"/>
      <c r="AL549" s="82"/>
      <c r="AM549" s="138"/>
      <c r="BH549" s="1" t="s">
        <v>28</v>
      </c>
    </row>
    <row r="550" spans="1:61" ht="9.75" hidden="1" customHeight="1">
      <c r="A550" s="250"/>
      <c r="B550" s="250"/>
      <c r="C550" s="123"/>
      <c r="D550" s="124"/>
      <c r="E550" s="124"/>
      <c r="F550" s="124"/>
      <c r="G550" s="124"/>
      <c r="H550" s="124"/>
      <c r="I550" s="125"/>
      <c r="J550" s="157"/>
      <c r="K550" s="98"/>
      <c r="L550" s="98"/>
      <c r="M550" s="98"/>
      <c r="N550" s="98"/>
      <c r="O550" s="98"/>
      <c r="P550" s="98"/>
      <c r="Q550" s="98"/>
      <c r="R550" s="98"/>
      <c r="S550" s="98"/>
      <c r="T550" s="98"/>
      <c r="U550" s="98"/>
      <c r="V550" s="98"/>
      <c r="W550" s="98"/>
      <c r="X550" s="98"/>
      <c r="Y550" s="98"/>
      <c r="Z550" s="98"/>
      <c r="AA550" s="98"/>
      <c r="AB550" s="98"/>
      <c r="AC550" s="98"/>
      <c r="AD550" s="98"/>
      <c r="AE550" s="98"/>
      <c r="AF550" s="98"/>
      <c r="AG550" s="98"/>
      <c r="AH550" s="98"/>
      <c r="AI550" s="98"/>
      <c r="AJ550" s="98"/>
      <c r="AK550" s="98"/>
      <c r="AL550" s="98"/>
      <c r="AM550" s="156"/>
      <c r="BH550" s="1" t="s">
        <v>28</v>
      </c>
    </row>
    <row r="551" spans="1:61" ht="9.75" hidden="1" customHeight="1">
      <c r="A551" s="250"/>
      <c r="B551" s="250"/>
      <c r="C551" s="120" t="s">
        <v>271</v>
      </c>
      <c r="D551" s="121"/>
      <c r="E551" s="121"/>
      <c r="F551" s="121"/>
      <c r="G551" s="121"/>
      <c r="H551" s="121"/>
      <c r="I551" s="122"/>
      <c r="J551" s="260"/>
      <c r="K551" s="260"/>
      <c r="L551" s="260"/>
      <c r="M551" s="260"/>
      <c r="N551" s="260"/>
      <c r="O551" s="260"/>
      <c r="P551" s="260"/>
      <c r="Q551" s="260"/>
      <c r="R551" s="260"/>
      <c r="S551" s="260"/>
      <c r="T551" s="260"/>
      <c r="U551" s="260"/>
      <c r="V551" s="260"/>
      <c r="W551" s="260"/>
      <c r="X551" s="260"/>
      <c r="Y551" s="260"/>
      <c r="Z551" s="260"/>
      <c r="AA551" s="260"/>
      <c r="AB551" s="260"/>
      <c r="AC551" s="260"/>
      <c r="AD551" s="260"/>
      <c r="AE551" s="260"/>
      <c r="AF551" s="260"/>
      <c r="AG551" s="260"/>
      <c r="AH551" s="260"/>
      <c r="AI551" s="260"/>
      <c r="AJ551" s="260"/>
      <c r="AK551" s="260"/>
      <c r="AL551" s="260"/>
      <c r="AM551" s="260"/>
      <c r="BG551" s="1" t="s">
        <v>290</v>
      </c>
      <c r="BH551" s="1">
        <v>81</v>
      </c>
      <c r="BI551" s="1" t="str">
        <f>"ITEM"&amp;BH551&amp; BG551 &amp;"="&amp; IF(TRIM($J551)="","",$J551)</f>
        <v>ITEM81#KBN2_9=</v>
      </c>
    </row>
    <row r="552" spans="1:61" ht="9.75" hidden="1" customHeight="1">
      <c r="A552" s="250"/>
      <c r="B552" s="250"/>
      <c r="C552" s="141"/>
      <c r="D552" s="142"/>
      <c r="E552" s="142"/>
      <c r="F552" s="142"/>
      <c r="G552" s="142"/>
      <c r="H552" s="142"/>
      <c r="I552" s="143"/>
      <c r="J552" s="27"/>
      <c r="K552" s="27"/>
      <c r="L552" s="27"/>
      <c r="M552" s="27"/>
      <c r="N552" s="27"/>
      <c r="O552" s="27"/>
      <c r="P552" s="27"/>
      <c r="Q552" s="27"/>
      <c r="R552" s="27"/>
      <c r="S552" s="27"/>
      <c r="T552" s="27"/>
      <c r="U552" s="27"/>
      <c r="V552" s="27"/>
      <c r="W552" s="27"/>
      <c r="X552" s="27"/>
      <c r="Y552" s="27"/>
      <c r="Z552" s="27"/>
      <c r="AA552" s="27"/>
      <c r="AB552" s="27"/>
      <c r="AC552" s="27"/>
      <c r="AD552" s="27"/>
      <c r="AE552" s="27"/>
      <c r="AF552" s="27"/>
      <c r="AG552" s="27"/>
      <c r="AH552" s="27"/>
      <c r="AI552" s="27"/>
      <c r="AJ552" s="27"/>
      <c r="AK552" s="27"/>
      <c r="AL552" s="27"/>
      <c r="AM552" s="27"/>
      <c r="BH552" s="1" t="s">
        <v>28</v>
      </c>
    </row>
    <row r="553" spans="1:61" ht="9.75" hidden="1" customHeight="1">
      <c r="A553" s="250"/>
      <c r="B553" s="250"/>
      <c r="C553" s="123"/>
      <c r="D553" s="124"/>
      <c r="E553" s="124"/>
      <c r="F553" s="124"/>
      <c r="G553" s="124"/>
      <c r="H553" s="124"/>
      <c r="I553" s="125"/>
      <c r="J553" s="27"/>
      <c r="K553" s="27"/>
      <c r="L553" s="27"/>
      <c r="M553" s="27"/>
      <c r="N553" s="27"/>
      <c r="O553" s="27"/>
      <c r="P553" s="27"/>
      <c r="Q553" s="27"/>
      <c r="R553" s="27"/>
      <c r="S553" s="27"/>
      <c r="T553" s="27"/>
      <c r="U553" s="27"/>
      <c r="V553" s="27"/>
      <c r="W553" s="27"/>
      <c r="X553" s="27"/>
      <c r="Y553" s="27"/>
      <c r="Z553" s="27"/>
      <c r="AA553" s="27"/>
      <c r="AB553" s="27"/>
      <c r="AC553" s="27"/>
      <c r="AD553" s="27"/>
      <c r="AE553" s="27"/>
      <c r="AF553" s="27"/>
      <c r="AG553" s="27"/>
      <c r="AH553" s="27"/>
      <c r="AI553" s="27"/>
      <c r="AJ553" s="27"/>
      <c r="AK553" s="27"/>
      <c r="AL553" s="27"/>
      <c r="AM553" s="27"/>
      <c r="BH553" s="1" t="s">
        <v>28</v>
      </c>
    </row>
    <row r="554" spans="1:61" ht="9.75" hidden="1" customHeight="1">
      <c r="A554" s="250"/>
      <c r="B554" s="250"/>
      <c r="C554" s="120" t="s">
        <v>272</v>
      </c>
      <c r="D554" s="121"/>
      <c r="E554" s="121"/>
      <c r="F554" s="121"/>
      <c r="G554" s="121"/>
      <c r="H554" s="121"/>
      <c r="I554" s="122"/>
      <c r="J554" s="136"/>
      <c r="K554" s="126"/>
      <c r="L554" s="126"/>
      <c r="M554" s="126"/>
      <c r="N554" s="126"/>
      <c r="O554" s="126"/>
      <c r="P554" s="126"/>
      <c r="Q554" s="126"/>
      <c r="R554" s="126"/>
      <c r="S554" s="126"/>
      <c r="T554" s="126"/>
      <c r="U554" s="126"/>
      <c r="V554" s="126"/>
      <c r="W554" s="126"/>
      <c r="X554" s="126"/>
      <c r="Y554" s="126"/>
      <c r="Z554" s="126"/>
      <c r="AA554" s="126"/>
      <c r="AB554" s="126"/>
      <c r="AC554" s="126"/>
      <c r="AD554" s="126"/>
      <c r="AE554" s="126"/>
      <c r="AF554" s="126"/>
      <c r="AG554" s="126"/>
      <c r="AH554" s="126"/>
      <c r="AI554" s="126"/>
      <c r="AJ554" s="126"/>
      <c r="AK554" s="126"/>
      <c r="AL554" s="126"/>
      <c r="AM554" s="127"/>
      <c r="BG554" s="1" t="s">
        <v>290</v>
      </c>
      <c r="BH554" s="1">
        <v>82</v>
      </c>
      <c r="BI554" s="1" t="str">
        <f>"ITEM"&amp;BH554&amp; BG554 &amp;"="&amp; IF(TRIM($J554)="","",$J554)</f>
        <v>ITEM82#KBN2_9=</v>
      </c>
    </row>
    <row r="555" spans="1:61" ht="9.75" hidden="1" customHeight="1">
      <c r="A555" s="250"/>
      <c r="B555" s="250"/>
      <c r="C555" s="141"/>
      <c r="D555" s="142"/>
      <c r="E555" s="142"/>
      <c r="F555" s="142"/>
      <c r="G555" s="142"/>
      <c r="H555" s="142"/>
      <c r="I555" s="143"/>
      <c r="J555" s="150"/>
      <c r="K555" s="151"/>
      <c r="L555" s="151"/>
      <c r="M555" s="151"/>
      <c r="N555" s="151"/>
      <c r="O555" s="151"/>
      <c r="P555" s="151"/>
      <c r="Q555" s="151"/>
      <c r="R555" s="151"/>
      <c r="S555" s="151"/>
      <c r="T555" s="151"/>
      <c r="U555" s="151"/>
      <c r="V555" s="151"/>
      <c r="W555" s="151"/>
      <c r="X555" s="151"/>
      <c r="Y555" s="151"/>
      <c r="Z555" s="151"/>
      <c r="AA555" s="151"/>
      <c r="AB555" s="151"/>
      <c r="AC555" s="151"/>
      <c r="AD555" s="151"/>
      <c r="AE555" s="151"/>
      <c r="AF555" s="151"/>
      <c r="AG555" s="151"/>
      <c r="AH555" s="151"/>
      <c r="AI555" s="151"/>
      <c r="AJ555" s="151"/>
      <c r="AK555" s="151"/>
      <c r="AL555" s="151"/>
      <c r="AM555" s="152"/>
      <c r="BH555" s="1" t="s">
        <v>28</v>
      </c>
    </row>
    <row r="556" spans="1:61" ht="9.75" hidden="1" customHeight="1" thickBot="1">
      <c r="A556" s="250"/>
      <c r="B556" s="250"/>
      <c r="C556" s="123"/>
      <c r="D556" s="124"/>
      <c r="E556" s="124"/>
      <c r="F556" s="124"/>
      <c r="G556" s="124"/>
      <c r="H556" s="124"/>
      <c r="I556" s="125"/>
      <c r="J556" s="137"/>
      <c r="K556" s="128"/>
      <c r="L556" s="128"/>
      <c r="M556" s="128"/>
      <c r="N556" s="128"/>
      <c r="O556" s="128"/>
      <c r="P556" s="128"/>
      <c r="Q556" s="128"/>
      <c r="R556" s="128"/>
      <c r="S556" s="128"/>
      <c r="T556" s="128"/>
      <c r="U556" s="128"/>
      <c r="V556" s="128"/>
      <c r="W556" s="128"/>
      <c r="X556" s="128"/>
      <c r="Y556" s="128"/>
      <c r="Z556" s="128"/>
      <c r="AA556" s="128"/>
      <c r="AB556" s="128"/>
      <c r="AC556" s="128"/>
      <c r="AD556" s="128"/>
      <c r="AE556" s="128"/>
      <c r="AF556" s="128"/>
      <c r="AG556" s="128"/>
      <c r="AH556" s="128"/>
      <c r="AI556" s="128"/>
      <c r="AJ556" s="128"/>
      <c r="AK556" s="128"/>
      <c r="AL556" s="128"/>
      <c r="AM556" s="129"/>
      <c r="BH556" s="1" t="s">
        <v>28</v>
      </c>
    </row>
    <row r="557" spans="1:61" ht="9.75" hidden="1" customHeight="1">
      <c r="A557" s="254" t="s">
        <v>291</v>
      </c>
      <c r="B557" s="255"/>
      <c r="C557" s="255"/>
      <c r="D557" s="255"/>
      <c r="E557" s="255"/>
      <c r="F557" s="255"/>
      <c r="G557" s="255"/>
      <c r="H557" s="255"/>
      <c r="I557" s="256"/>
      <c r="J557" s="233"/>
      <c r="K557" s="234"/>
      <c r="L557" s="234"/>
      <c r="M557" s="234"/>
      <c r="N557" s="234"/>
      <c r="O557" s="234"/>
      <c r="P557" s="234"/>
      <c r="Q557" s="234"/>
      <c r="R557" s="234"/>
      <c r="S557" s="234"/>
      <c r="T557" s="234"/>
      <c r="U557" s="234"/>
      <c r="V557" s="234"/>
      <c r="W557" s="234"/>
      <c r="X557" s="234"/>
      <c r="Y557" s="234"/>
      <c r="Z557" s="234"/>
      <c r="AA557" s="234"/>
      <c r="AB557" s="234"/>
      <c r="AC557" s="234"/>
      <c r="AD557" s="234"/>
      <c r="AE557" s="234"/>
      <c r="AF557" s="234"/>
      <c r="AG557" s="234"/>
      <c r="AH557" s="234"/>
      <c r="AI557" s="234"/>
      <c r="AJ557" s="234"/>
      <c r="AK557" s="234"/>
      <c r="AL557" s="234"/>
      <c r="AM557" s="235"/>
      <c r="BG557" s="1" t="s">
        <v>292</v>
      </c>
      <c r="BH557" s="1">
        <v>64</v>
      </c>
      <c r="BI557" s="1" t="str">
        <f>"ITEM"&amp;BH557&amp; BG557 &amp;"="&amp; IF(TRIM($J557)="","",$J557)</f>
        <v>ITEM64#KBN2_10=</v>
      </c>
    </row>
    <row r="558" spans="1:61" ht="9.75" hidden="1" customHeight="1" thickBot="1">
      <c r="A558" s="176"/>
      <c r="B558" s="177"/>
      <c r="C558" s="177"/>
      <c r="D558" s="177"/>
      <c r="E558" s="177"/>
      <c r="F558" s="177"/>
      <c r="G558" s="177"/>
      <c r="H558" s="177"/>
      <c r="I558" s="178"/>
      <c r="J558" s="236"/>
      <c r="K558" s="237"/>
      <c r="L558" s="237"/>
      <c r="M558" s="237"/>
      <c r="N558" s="237"/>
      <c r="O558" s="237"/>
      <c r="P558" s="237"/>
      <c r="Q558" s="237"/>
      <c r="R558" s="237"/>
      <c r="S558" s="237"/>
      <c r="T558" s="237"/>
      <c r="U558" s="237"/>
      <c r="V558" s="237"/>
      <c r="W558" s="237"/>
      <c r="X558" s="237"/>
      <c r="Y558" s="237"/>
      <c r="Z558" s="237"/>
      <c r="AA558" s="237"/>
      <c r="AB558" s="237"/>
      <c r="AC558" s="237"/>
      <c r="AD558" s="237"/>
      <c r="AE558" s="237"/>
      <c r="AF558" s="237"/>
      <c r="AG558" s="237"/>
      <c r="AH558" s="237"/>
      <c r="AI558" s="237"/>
      <c r="AJ558" s="237"/>
      <c r="AK558" s="237"/>
      <c r="AL558" s="237"/>
      <c r="AM558" s="238"/>
      <c r="BH558" s="1" t="s">
        <v>28</v>
      </c>
    </row>
    <row r="559" spans="1:61" ht="9.75" hidden="1" customHeight="1">
      <c r="A559" s="257" t="s">
        <v>248</v>
      </c>
      <c r="B559" s="258"/>
      <c r="C559" s="258"/>
      <c r="D559" s="258"/>
      <c r="E559" s="258"/>
      <c r="F559" s="258"/>
      <c r="G559" s="258"/>
      <c r="H559" s="258"/>
      <c r="I559" s="259"/>
      <c r="J559" s="239"/>
      <c r="K559" s="239"/>
      <c r="L559" s="239"/>
      <c r="M559" s="239"/>
      <c r="N559" s="239"/>
      <c r="O559" s="239"/>
      <c r="P559" s="239"/>
      <c r="Q559" s="239"/>
      <c r="R559" s="239"/>
      <c r="S559" s="239"/>
      <c r="T559" s="239"/>
      <c r="U559" s="239"/>
      <c r="V559" s="239"/>
      <c r="W559" s="239"/>
      <c r="X559" s="239"/>
      <c r="Y559" s="239"/>
      <c r="Z559" s="239"/>
      <c r="AA559" s="239"/>
      <c r="AB559" s="239"/>
      <c r="AC559" s="239"/>
      <c r="AD559" s="239"/>
      <c r="AE559" s="239"/>
      <c r="AF559" s="239"/>
      <c r="AG559" s="239"/>
      <c r="AH559" s="239"/>
      <c r="AI559" s="239"/>
      <c r="AJ559" s="239"/>
      <c r="AK559" s="239"/>
      <c r="AL559" s="239"/>
      <c r="AM559" s="239"/>
      <c r="BG559" s="1" t="s">
        <v>292</v>
      </c>
      <c r="BH559" s="1">
        <v>65</v>
      </c>
      <c r="BI559" s="1" t="str">
        <f>"ITEM"&amp;BH559&amp; BG559 &amp;"="&amp; IF(TRIM($J559)="","",$J559)</f>
        <v>ITEM65#KBN2_10=</v>
      </c>
    </row>
    <row r="560" spans="1:61" ht="9.75" hidden="1" customHeight="1">
      <c r="A560" s="123"/>
      <c r="B560" s="124"/>
      <c r="C560" s="124"/>
      <c r="D560" s="124"/>
      <c r="E560" s="124"/>
      <c r="F560" s="124"/>
      <c r="G560" s="124"/>
      <c r="H560" s="124"/>
      <c r="I560" s="125"/>
      <c r="J560" s="27"/>
      <c r="K560" s="27"/>
      <c r="L560" s="27"/>
      <c r="M560" s="27"/>
      <c r="N560" s="27"/>
      <c r="O560" s="27"/>
      <c r="P560" s="27"/>
      <c r="Q560" s="27"/>
      <c r="R560" s="27"/>
      <c r="S560" s="27"/>
      <c r="T560" s="27"/>
      <c r="U560" s="27"/>
      <c r="V560" s="27"/>
      <c r="W560" s="27"/>
      <c r="X560" s="27"/>
      <c r="Y560" s="27"/>
      <c r="Z560" s="27"/>
      <c r="AA560" s="27"/>
      <c r="AB560" s="27"/>
      <c r="AC560" s="27"/>
      <c r="AD560" s="27"/>
      <c r="AE560" s="27"/>
      <c r="AF560" s="27"/>
      <c r="AG560" s="27"/>
      <c r="AH560" s="27"/>
      <c r="AI560" s="27"/>
      <c r="AJ560" s="27"/>
      <c r="AK560" s="27"/>
      <c r="AL560" s="27"/>
      <c r="AM560" s="27"/>
      <c r="BH560" s="1" t="s">
        <v>28</v>
      </c>
    </row>
    <row r="561" spans="1:61" ht="9.75" hidden="1" customHeight="1">
      <c r="A561" s="120" t="s">
        <v>249</v>
      </c>
      <c r="B561" s="121"/>
      <c r="C561" s="121"/>
      <c r="D561" s="121"/>
      <c r="E561" s="121"/>
      <c r="F561" s="121"/>
      <c r="G561" s="121"/>
      <c r="H561" s="121"/>
      <c r="I561" s="122"/>
      <c r="J561" s="158"/>
      <c r="K561" s="154"/>
      <c r="L561" s="154"/>
      <c r="M561" s="154"/>
      <c r="N561" s="154"/>
      <c r="O561" s="154"/>
      <c r="P561" s="154"/>
      <c r="Q561" s="154"/>
      <c r="R561" s="154"/>
      <c r="S561" s="154"/>
      <c r="T561" s="154"/>
      <c r="U561" s="154"/>
      <c r="V561" s="154" t="s">
        <v>36</v>
      </c>
      <c r="W561" s="154"/>
      <c r="X561" s="154"/>
      <c r="Y561" s="154"/>
      <c r="Z561" s="154"/>
      <c r="AA561" s="154"/>
      <c r="AB561" s="154"/>
      <c r="AC561" s="154"/>
      <c r="AD561" s="154"/>
      <c r="AE561" s="154"/>
      <c r="AF561" s="154"/>
      <c r="AG561" s="154"/>
      <c r="AH561" s="154"/>
      <c r="AI561" s="154"/>
      <c r="AJ561" s="154"/>
      <c r="AK561" s="154"/>
      <c r="AL561" s="154"/>
      <c r="AM561" s="155"/>
      <c r="BE561" s="1" t="str">
        <f ca="1">MID(CELL("address",$CG$2),2,2)</f>
        <v>CG</v>
      </c>
      <c r="BF561" s="1" t="str">
        <f>IF(TRIM($K562)="","",IF(ISERROR(MATCH($K562,$CG$3:$CG$4,0)),"INPUT_ERROR",MATCH($K562,$CG$3:$CG$4,0)))</f>
        <v/>
      </c>
      <c r="BG561" s="1" t="s">
        <v>292</v>
      </c>
      <c r="BH561" s="1">
        <v>66</v>
      </c>
      <c r="BI561" s="1" t="str">
        <f>"ITEM"&amp; BH561&amp; BG561 &amp;"="&amp; $BF561</f>
        <v>ITEM66#KBN2_10=</v>
      </c>
    </row>
    <row r="562" spans="1:61" ht="9.75" hidden="1" customHeight="1">
      <c r="A562" s="141"/>
      <c r="B562" s="142"/>
      <c r="C562" s="142"/>
      <c r="D562" s="142"/>
      <c r="E562" s="142"/>
      <c r="F562" s="142"/>
      <c r="G562" s="142"/>
      <c r="H562" s="142"/>
      <c r="I562" s="143"/>
      <c r="J562" s="144" t="s">
        <v>37</v>
      </c>
      <c r="K562" s="145"/>
      <c r="L562" s="145"/>
      <c r="M562" s="145"/>
      <c r="N562" s="145"/>
      <c r="O562" s="145"/>
      <c r="P562" s="145"/>
      <c r="Q562" s="145"/>
      <c r="R562" s="145"/>
      <c r="S562" s="145"/>
      <c r="T562" s="82" t="s">
        <v>38</v>
      </c>
      <c r="U562" s="82"/>
      <c r="V562" s="82" t="s">
        <v>250</v>
      </c>
      <c r="W562" s="82"/>
      <c r="X562" s="82"/>
      <c r="Y562" s="82"/>
      <c r="Z562" s="82"/>
      <c r="AA562" s="82"/>
      <c r="AB562" s="82"/>
      <c r="AC562" s="82"/>
      <c r="AD562" s="82"/>
      <c r="AE562" s="82"/>
      <c r="AF562" s="82"/>
      <c r="AG562" s="82"/>
      <c r="AH562" s="82"/>
      <c r="AI562" s="82"/>
      <c r="AJ562" s="82"/>
      <c r="AK562" s="82"/>
      <c r="AL562" s="82"/>
      <c r="AM562" s="138"/>
    </row>
    <row r="563" spans="1:61" ht="9.75" hidden="1" customHeight="1">
      <c r="A563" s="141"/>
      <c r="B563" s="142"/>
      <c r="C563" s="142"/>
      <c r="D563" s="142"/>
      <c r="E563" s="142"/>
      <c r="F563" s="142"/>
      <c r="G563" s="142"/>
      <c r="H563" s="142"/>
      <c r="I563" s="143"/>
      <c r="J563" s="144"/>
      <c r="K563" s="145"/>
      <c r="L563" s="145"/>
      <c r="M563" s="145"/>
      <c r="N563" s="145"/>
      <c r="O563" s="145"/>
      <c r="P563" s="145"/>
      <c r="Q563" s="145"/>
      <c r="R563" s="145"/>
      <c r="S563" s="145"/>
      <c r="T563" s="82"/>
      <c r="U563" s="82"/>
      <c r="V563" s="82" t="s">
        <v>251</v>
      </c>
      <c r="W563" s="82"/>
      <c r="X563" s="82"/>
      <c r="Y563" s="82"/>
      <c r="Z563" s="82"/>
      <c r="AA563" s="82"/>
      <c r="AB563" s="82"/>
      <c r="AC563" s="82"/>
      <c r="AD563" s="82"/>
      <c r="AE563" s="82"/>
      <c r="AF563" s="82"/>
      <c r="AG563" s="82"/>
      <c r="AH563" s="82"/>
      <c r="AI563" s="82"/>
      <c r="AJ563" s="82"/>
      <c r="AK563" s="82"/>
      <c r="AL563" s="82"/>
      <c r="AM563" s="138"/>
    </row>
    <row r="564" spans="1:61" ht="9.75" hidden="1" customHeight="1">
      <c r="A564" s="141"/>
      <c r="B564" s="142"/>
      <c r="C564" s="142"/>
      <c r="D564" s="142"/>
      <c r="E564" s="142"/>
      <c r="F564" s="142"/>
      <c r="G564" s="142"/>
      <c r="H564" s="142"/>
      <c r="I564" s="143"/>
      <c r="J564" s="157"/>
      <c r="K564" s="98"/>
      <c r="L564" s="98"/>
      <c r="M564" s="98"/>
      <c r="N564" s="98"/>
      <c r="O564" s="98"/>
      <c r="P564" s="98"/>
      <c r="Q564" s="98"/>
      <c r="R564" s="98"/>
      <c r="S564" s="98"/>
      <c r="T564" s="98"/>
      <c r="U564" s="98"/>
      <c r="V564" s="98"/>
      <c r="W564" s="98"/>
      <c r="X564" s="98"/>
      <c r="Y564" s="98"/>
      <c r="Z564" s="98"/>
      <c r="AA564" s="98"/>
      <c r="AB564" s="98"/>
      <c r="AC564" s="98"/>
      <c r="AD564" s="98"/>
      <c r="AE564" s="98"/>
      <c r="AF564" s="98"/>
      <c r="AG564" s="98"/>
      <c r="AH564" s="98"/>
      <c r="AI564" s="98"/>
      <c r="AJ564" s="98"/>
      <c r="AK564" s="98"/>
      <c r="AL564" s="98"/>
      <c r="AM564" s="156"/>
    </row>
    <row r="565" spans="1:61" ht="9.75" hidden="1" customHeight="1">
      <c r="A565" s="141"/>
      <c r="B565" s="142"/>
      <c r="C565" s="143"/>
      <c r="D565" s="120" t="s">
        <v>252</v>
      </c>
      <c r="E565" s="121"/>
      <c r="F565" s="121"/>
      <c r="G565" s="121"/>
      <c r="H565" s="121"/>
      <c r="I565" s="122"/>
      <c r="J565" s="158"/>
      <c r="K565" s="154"/>
      <c r="L565" s="154"/>
      <c r="M565" s="154"/>
      <c r="N565" s="154"/>
      <c r="O565" s="154"/>
      <c r="P565" s="154"/>
      <c r="Q565" s="154"/>
      <c r="R565" s="154"/>
      <c r="S565" s="154"/>
      <c r="T565" s="154"/>
      <c r="U565" s="154"/>
      <c r="V565" s="154" t="s">
        <v>36</v>
      </c>
      <c r="W565" s="154"/>
      <c r="X565" s="154"/>
      <c r="Y565" s="154"/>
      <c r="Z565" s="154"/>
      <c r="AA565" s="154"/>
      <c r="AB565" s="154"/>
      <c r="AC565" s="154"/>
      <c r="AD565" s="154"/>
      <c r="AE565" s="154"/>
      <c r="AF565" s="154"/>
      <c r="AG565" s="154"/>
      <c r="AH565" s="154"/>
      <c r="AI565" s="154"/>
      <c r="AJ565" s="154"/>
      <c r="AK565" s="154"/>
      <c r="AL565" s="154"/>
      <c r="AM565" s="155"/>
      <c r="BE565" s="1" t="str">
        <f ca="1">MID(CELL("address",$CB$2),2,2)</f>
        <v>CB</v>
      </c>
      <c r="BF565" s="1" t="str">
        <f>IF(TRIM($K567)="","",IF(ISERROR(MATCH($K567,$CB$3:$CB$7,0)),"INPUT_ERROR",MATCH($K567,$CB$3:$CB$7,0)))</f>
        <v/>
      </c>
      <c r="BG565" s="1" t="s">
        <v>292</v>
      </c>
      <c r="BH565" s="1">
        <v>67</v>
      </c>
      <c r="BI565" s="1" t="str">
        <f>"ITEM"&amp; BH565&amp; BG565 &amp;"="&amp; $BF565</f>
        <v>ITEM67#KBN2_10=</v>
      </c>
    </row>
    <row r="566" spans="1:61" ht="9.75" hidden="1" customHeight="1">
      <c r="A566" s="141"/>
      <c r="B566" s="142"/>
      <c r="C566" s="143"/>
      <c r="D566" s="141"/>
      <c r="E566" s="142"/>
      <c r="F566" s="142"/>
      <c r="G566" s="142"/>
      <c r="H566" s="142"/>
      <c r="I566" s="143"/>
      <c r="J566" s="189"/>
      <c r="K566" s="82"/>
      <c r="L566" s="82"/>
      <c r="M566" s="82"/>
      <c r="N566" s="82"/>
      <c r="O566" s="82"/>
      <c r="P566" s="82"/>
      <c r="Q566" s="82"/>
      <c r="R566" s="82"/>
      <c r="S566" s="82"/>
      <c r="T566" s="82"/>
      <c r="U566" s="82"/>
      <c r="V566" s="82" t="s">
        <v>163</v>
      </c>
      <c r="W566" s="82"/>
      <c r="X566" s="82"/>
      <c r="Y566" s="82"/>
      <c r="Z566" s="82"/>
      <c r="AA566" s="82"/>
      <c r="AB566" s="82"/>
      <c r="AC566" s="82"/>
      <c r="AD566" s="82"/>
      <c r="AE566" s="82"/>
      <c r="AF566" s="82"/>
      <c r="AG566" s="82"/>
      <c r="AH566" s="82"/>
      <c r="AI566" s="82"/>
      <c r="AJ566" s="82"/>
      <c r="AK566" s="82"/>
      <c r="AL566" s="82"/>
      <c r="AM566" s="138"/>
      <c r="BH566" s="1" t="s">
        <v>28</v>
      </c>
    </row>
    <row r="567" spans="1:61" ht="9.75" hidden="1" customHeight="1">
      <c r="A567" s="141"/>
      <c r="B567" s="142"/>
      <c r="C567" s="143"/>
      <c r="D567" s="141"/>
      <c r="E567" s="142"/>
      <c r="F567" s="142"/>
      <c r="G567" s="142"/>
      <c r="H567" s="142"/>
      <c r="I567" s="143"/>
      <c r="J567" s="144" t="s">
        <v>37</v>
      </c>
      <c r="K567" s="145"/>
      <c r="L567" s="145"/>
      <c r="M567" s="145"/>
      <c r="N567" s="145"/>
      <c r="O567" s="145"/>
      <c r="P567" s="145"/>
      <c r="Q567" s="145"/>
      <c r="R567" s="145"/>
      <c r="S567" s="145"/>
      <c r="T567" s="82" t="s">
        <v>38</v>
      </c>
      <c r="U567" s="82"/>
      <c r="V567" s="82" t="s">
        <v>253</v>
      </c>
      <c r="W567" s="82"/>
      <c r="X567" s="82"/>
      <c r="Y567" s="82"/>
      <c r="Z567" s="82"/>
      <c r="AA567" s="82"/>
      <c r="AB567" s="82"/>
      <c r="AC567" s="82"/>
      <c r="AD567" s="82"/>
      <c r="AE567" s="82"/>
      <c r="AF567" s="82"/>
      <c r="AG567" s="82"/>
      <c r="AH567" s="82"/>
      <c r="AI567" s="82"/>
      <c r="AJ567" s="82"/>
      <c r="AK567" s="82"/>
      <c r="AL567" s="82"/>
      <c r="AM567" s="138"/>
      <c r="BH567" s="1" t="s">
        <v>28</v>
      </c>
    </row>
    <row r="568" spans="1:61" ht="9.75" hidden="1" customHeight="1">
      <c r="A568" s="141"/>
      <c r="B568" s="142"/>
      <c r="C568" s="143"/>
      <c r="D568" s="141"/>
      <c r="E568" s="142"/>
      <c r="F568" s="142"/>
      <c r="G568" s="142"/>
      <c r="H568" s="142"/>
      <c r="I568" s="143"/>
      <c r="J568" s="144"/>
      <c r="K568" s="145"/>
      <c r="L568" s="145"/>
      <c r="M568" s="145"/>
      <c r="N568" s="145"/>
      <c r="O568" s="145"/>
      <c r="P568" s="145"/>
      <c r="Q568" s="145"/>
      <c r="R568" s="145"/>
      <c r="S568" s="145"/>
      <c r="T568" s="82"/>
      <c r="U568" s="82"/>
      <c r="V568" s="82" t="s">
        <v>254</v>
      </c>
      <c r="W568" s="82"/>
      <c r="X568" s="82"/>
      <c r="Y568" s="82"/>
      <c r="Z568" s="82"/>
      <c r="AA568" s="82"/>
      <c r="AB568" s="82"/>
      <c r="AC568" s="82"/>
      <c r="AD568" s="82"/>
      <c r="AE568" s="82"/>
      <c r="AF568" s="82"/>
      <c r="AG568" s="82"/>
      <c r="AH568" s="82"/>
      <c r="AI568" s="82"/>
      <c r="AJ568" s="82"/>
      <c r="AK568" s="82"/>
      <c r="AL568" s="82"/>
      <c r="AM568" s="138"/>
      <c r="BH568" s="1" t="s">
        <v>28</v>
      </c>
    </row>
    <row r="569" spans="1:61" ht="9.75" hidden="1" customHeight="1">
      <c r="A569" s="141"/>
      <c r="B569" s="142"/>
      <c r="C569" s="143"/>
      <c r="D569" s="141"/>
      <c r="E569" s="142"/>
      <c r="F569" s="142"/>
      <c r="G569" s="142"/>
      <c r="H569" s="142"/>
      <c r="I569" s="143"/>
      <c r="J569" s="189"/>
      <c r="K569" s="82"/>
      <c r="L569" s="82"/>
      <c r="M569" s="82"/>
      <c r="N569" s="82"/>
      <c r="O569" s="82"/>
      <c r="P569" s="82"/>
      <c r="Q569" s="82"/>
      <c r="R569" s="82"/>
      <c r="S569" s="82"/>
      <c r="T569" s="82"/>
      <c r="U569" s="82"/>
      <c r="V569" s="82" t="s">
        <v>255</v>
      </c>
      <c r="W569" s="82"/>
      <c r="X569" s="82"/>
      <c r="Y569" s="82"/>
      <c r="Z569" s="82"/>
      <c r="AA569" s="82"/>
      <c r="AB569" s="82"/>
      <c r="AC569" s="82"/>
      <c r="AD569" s="82"/>
      <c r="AE569" s="82"/>
      <c r="AF569" s="82"/>
      <c r="AG569" s="82"/>
      <c r="AH569" s="82"/>
      <c r="AI569" s="82"/>
      <c r="AJ569" s="82"/>
      <c r="AK569" s="82"/>
      <c r="AL569" s="82"/>
      <c r="AM569" s="138"/>
      <c r="BH569" s="1" t="s">
        <v>28</v>
      </c>
    </row>
    <row r="570" spans="1:61" ht="9.75" hidden="1" customHeight="1">
      <c r="A570" s="141"/>
      <c r="B570" s="142"/>
      <c r="C570" s="143"/>
      <c r="D570" s="123"/>
      <c r="E570" s="124"/>
      <c r="F570" s="124"/>
      <c r="G570" s="124"/>
      <c r="H570" s="124"/>
      <c r="I570" s="125"/>
      <c r="J570" s="157"/>
      <c r="K570" s="98"/>
      <c r="L570" s="98"/>
      <c r="M570" s="98"/>
      <c r="N570" s="98"/>
      <c r="O570" s="98"/>
      <c r="P570" s="98"/>
      <c r="Q570" s="98"/>
      <c r="R570" s="98"/>
      <c r="S570" s="98"/>
      <c r="T570" s="98"/>
      <c r="U570" s="98"/>
      <c r="V570" s="98" t="s">
        <v>256</v>
      </c>
      <c r="W570" s="98"/>
      <c r="X570" s="98"/>
      <c r="Y570" s="98"/>
      <c r="Z570" s="98"/>
      <c r="AA570" s="98"/>
      <c r="AB570" s="98"/>
      <c r="AC570" s="98"/>
      <c r="AD570" s="98"/>
      <c r="AE570" s="98"/>
      <c r="AF570" s="98"/>
      <c r="AG570" s="98"/>
      <c r="AH570" s="98"/>
      <c r="AI570" s="98"/>
      <c r="AJ570" s="98"/>
      <c r="AK570" s="98"/>
      <c r="AL570" s="98"/>
      <c r="AM570" s="156"/>
      <c r="BH570" s="1" t="s">
        <v>28</v>
      </c>
    </row>
    <row r="571" spans="1:61" ht="9.75" hidden="1" customHeight="1">
      <c r="A571" s="141"/>
      <c r="B571" s="142"/>
      <c r="C571" s="143"/>
      <c r="D571" s="120" t="s">
        <v>257</v>
      </c>
      <c r="E571" s="121"/>
      <c r="F571" s="121"/>
      <c r="G571" s="121"/>
      <c r="H571" s="121"/>
      <c r="I571" s="122"/>
      <c r="J571" s="136"/>
      <c r="K571" s="126"/>
      <c r="L571" s="126"/>
      <c r="M571" s="126"/>
      <c r="N571" s="126"/>
      <c r="O571" s="126"/>
      <c r="P571" s="126"/>
      <c r="Q571" s="126"/>
      <c r="R571" s="126"/>
      <c r="S571" s="126"/>
      <c r="T571" s="126"/>
      <c r="U571" s="126"/>
      <c r="V571" s="126"/>
      <c r="W571" s="126"/>
      <c r="X571" s="126"/>
      <c r="Y571" s="126"/>
      <c r="Z571" s="126"/>
      <c r="AA571" s="126"/>
      <c r="AB571" s="126"/>
      <c r="AC571" s="126"/>
      <c r="AD571" s="126"/>
      <c r="AE571" s="126"/>
      <c r="AF571" s="126"/>
      <c r="AG571" s="126"/>
      <c r="AH571" s="126"/>
      <c r="AI571" s="126"/>
      <c r="AJ571" s="126"/>
      <c r="AK571" s="126"/>
      <c r="AL571" s="126"/>
      <c r="AM571" s="127"/>
      <c r="BG571" s="1" t="s">
        <v>292</v>
      </c>
      <c r="BH571" s="1">
        <v>68</v>
      </c>
      <c r="BI571" s="1" t="str">
        <f>"ITEM"&amp;BH571&amp; BG571 &amp;"="&amp; IF(TRIM($J571)="","",$J571)</f>
        <v>ITEM68#KBN2_10=</v>
      </c>
    </row>
    <row r="572" spans="1:61" ht="9.75" hidden="1" customHeight="1">
      <c r="A572" s="141"/>
      <c r="B572" s="142"/>
      <c r="C572" s="143"/>
      <c r="D572" s="141"/>
      <c r="E572" s="142"/>
      <c r="F572" s="142"/>
      <c r="G572" s="142"/>
      <c r="H572" s="142"/>
      <c r="I572" s="143"/>
      <c r="J572" s="150"/>
      <c r="K572" s="151"/>
      <c r="L572" s="151"/>
      <c r="M572" s="151"/>
      <c r="N572" s="151"/>
      <c r="O572" s="151"/>
      <c r="P572" s="151"/>
      <c r="Q572" s="151"/>
      <c r="R572" s="151"/>
      <c r="S572" s="151"/>
      <c r="T572" s="151"/>
      <c r="U572" s="151"/>
      <c r="V572" s="151"/>
      <c r="W572" s="151"/>
      <c r="X572" s="151"/>
      <c r="Y572" s="151"/>
      <c r="Z572" s="151"/>
      <c r="AA572" s="151"/>
      <c r="AB572" s="151"/>
      <c r="AC572" s="151"/>
      <c r="AD572" s="151"/>
      <c r="AE572" s="151"/>
      <c r="AF572" s="151"/>
      <c r="AG572" s="151"/>
      <c r="AH572" s="151"/>
      <c r="AI572" s="151"/>
      <c r="AJ572" s="151"/>
      <c r="AK572" s="151"/>
      <c r="AL572" s="151"/>
      <c r="AM572" s="152"/>
      <c r="BH572" s="1" t="s">
        <v>28</v>
      </c>
    </row>
    <row r="573" spans="1:61" ht="9.75" hidden="1" customHeight="1">
      <c r="A573" s="141"/>
      <c r="B573" s="142"/>
      <c r="C573" s="143"/>
      <c r="D573" s="123"/>
      <c r="E573" s="124"/>
      <c r="F573" s="124"/>
      <c r="G573" s="124"/>
      <c r="H573" s="124"/>
      <c r="I573" s="125"/>
      <c r="J573" s="150"/>
      <c r="K573" s="151"/>
      <c r="L573" s="151"/>
      <c r="M573" s="151"/>
      <c r="N573" s="151"/>
      <c r="O573" s="151"/>
      <c r="P573" s="151"/>
      <c r="Q573" s="151"/>
      <c r="R573" s="151"/>
      <c r="S573" s="151"/>
      <c r="T573" s="151"/>
      <c r="U573" s="151"/>
      <c r="V573" s="151"/>
      <c r="W573" s="151"/>
      <c r="X573" s="151"/>
      <c r="Y573" s="151"/>
      <c r="Z573" s="151"/>
      <c r="AA573" s="151"/>
      <c r="AB573" s="151"/>
      <c r="AC573" s="151"/>
      <c r="AD573" s="151"/>
      <c r="AE573" s="151"/>
      <c r="AF573" s="151"/>
      <c r="AG573" s="151"/>
      <c r="AH573" s="151"/>
      <c r="AI573" s="151"/>
      <c r="AJ573" s="151"/>
      <c r="AK573" s="151"/>
      <c r="AL573" s="151"/>
      <c r="AM573" s="152"/>
    </row>
    <row r="574" spans="1:61" ht="9.75" hidden="1" customHeight="1">
      <c r="A574" s="141"/>
      <c r="B574" s="142"/>
      <c r="C574" s="143"/>
      <c r="D574" s="120" t="s">
        <v>199</v>
      </c>
      <c r="E574" s="121"/>
      <c r="F574" s="121"/>
      <c r="G574" s="121"/>
      <c r="H574" s="121"/>
      <c r="I574" s="122"/>
      <c r="J574" s="136"/>
      <c r="K574" s="126"/>
      <c r="L574" s="126"/>
      <c r="M574" s="126"/>
      <c r="N574" s="126"/>
      <c r="O574" s="126"/>
      <c r="P574" s="126"/>
      <c r="Q574" s="126"/>
      <c r="R574" s="126"/>
      <c r="S574" s="126"/>
      <c r="T574" s="126"/>
      <c r="U574" s="126"/>
      <c r="V574" s="126"/>
      <c r="W574" s="126"/>
      <c r="X574" s="126"/>
      <c r="Y574" s="126"/>
      <c r="Z574" s="126"/>
      <c r="AA574" s="126"/>
      <c r="AB574" s="126"/>
      <c r="AC574" s="126"/>
      <c r="AD574" s="126"/>
      <c r="AE574" s="126"/>
      <c r="AF574" s="126"/>
      <c r="AG574" s="126"/>
      <c r="AH574" s="126"/>
      <c r="AI574" s="126"/>
      <c r="AJ574" s="126"/>
      <c r="AK574" s="126"/>
      <c r="AL574" s="126"/>
      <c r="AM574" s="127"/>
      <c r="BG574" s="1" t="s">
        <v>292</v>
      </c>
      <c r="BH574" s="1">
        <v>69</v>
      </c>
      <c r="BI574" s="1" t="str">
        <f>"ITEM"&amp;BH574&amp; BG574 &amp;"="&amp; IF(TRIM($J574)="","",$J574)</f>
        <v>ITEM69#KBN2_10=</v>
      </c>
    </row>
    <row r="575" spans="1:61" ht="9.75" hidden="1" customHeight="1">
      <c r="A575" s="141"/>
      <c r="B575" s="142"/>
      <c r="C575" s="143"/>
      <c r="D575" s="141"/>
      <c r="E575" s="142"/>
      <c r="F575" s="142"/>
      <c r="G575" s="142"/>
      <c r="H575" s="142"/>
      <c r="I575" s="143"/>
      <c r="J575" s="150"/>
      <c r="K575" s="151"/>
      <c r="L575" s="151"/>
      <c r="M575" s="151"/>
      <c r="N575" s="151"/>
      <c r="O575" s="151"/>
      <c r="P575" s="151"/>
      <c r="Q575" s="151"/>
      <c r="R575" s="151"/>
      <c r="S575" s="151"/>
      <c r="T575" s="151"/>
      <c r="U575" s="151"/>
      <c r="V575" s="151"/>
      <c r="W575" s="151"/>
      <c r="X575" s="151"/>
      <c r="Y575" s="151"/>
      <c r="Z575" s="151"/>
      <c r="AA575" s="151"/>
      <c r="AB575" s="151"/>
      <c r="AC575" s="151"/>
      <c r="AD575" s="151"/>
      <c r="AE575" s="151"/>
      <c r="AF575" s="151"/>
      <c r="AG575" s="151"/>
      <c r="AH575" s="151"/>
      <c r="AI575" s="151"/>
      <c r="AJ575" s="151"/>
      <c r="AK575" s="151"/>
      <c r="AL575" s="151"/>
      <c r="AM575" s="152"/>
      <c r="BH575" s="1" t="s">
        <v>28</v>
      </c>
    </row>
    <row r="576" spans="1:61" ht="9.75" hidden="1" customHeight="1">
      <c r="A576" s="123"/>
      <c r="B576" s="124"/>
      <c r="C576" s="125"/>
      <c r="D576" s="123"/>
      <c r="E576" s="124"/>
      <c r="F576" s="124"/>
      <c r="G576" s="124"/>
      <c r="H576" s="124"/>
      <c r="I576" s="125"/>
      <c r="J576" s="137"/>
      <c r="K576" s="128"/>
      <c r="L576" s="128"/>
      <c r="M576" s="128"/>
      <c r="N576" s="128"/>
      <c r="O576" s="128"/>
      <c r="P576" s="128"/>
      <c r="Q576" s="128"/>
      <c r="R576" s="128"/>
      <c r="S576" s="128"/>
      <c r="T576" s="128"/>
      <c r="U576" s="128"/>
      <c r="V576" s="128"/>
      <c r="W576" s="128"/>
      <c r="X576" s="128"/>
      <c r="Y576" s="128"/>
      <c r="Z576" s="128"/>
      <c r="AA576" s="128"/>
      <c r="AB576" s="128"/>
      <c r="AC576" s="128"/>
      <c r="AD576" s="128"/>
      <c r="AE576" s="128"/>
      <c r="AF576" s="128"/>
      <c r="AG576" s="128"/>
      <c r="AH576" s="128"/>
      <c r="AI576" s="128"/>
      <c r="AJ576" s="128"/>
      <c r="AK576" s="128"/>
      <c r="AL576" s="128"/>
      <c r="AM576" s="129"/>
    </row>
    <row r="577" spans="1:61" ht="9.75" hidden="1" customHeight="1">
      <c r="A577" s="120" t="s">
        <v>258</v>
      </c>
      <c r="B577" s="121"/>
      <c r="C577" s="121"/>
      <c r="D577" s="121"/>
      <c r="E577" s="121"/>
      <c r="F577" s="121"/>
      <c r="G577" s="121"/>
      <c r="H577" s="121"/>
      <c r="I577" s="122"/>
      <c r="J577" s="158"/>
      <c r="K577" s="154"/>
      <c r="L577" s="154"/>
      <c r="M577" s="154"/>
      <c r="N577" s="154"/>
      <c r="O577" s="154"/>
      <c r="P577" s="154"/>
      <c r="Q577" s="154"/>
      <c r="R577" s="154"/>
      <c r="S577" s="154"/>
      <c r="T577" s="154"/>
      <c r="U577" s="154"/>
      <c r="V577" s="154" t="s">
        <v>36</v>
      </c>
      <c r="W577" s="154"/>
      <c r="X577" s="154"/>
      <c r="Y577" s="154"/>
      <c r="Z577" s="154"/>
      <c r="AA577" s="154"/>
      <c r="AB577" s="154"/>
      <c r="AC577" s="154"/>
      <c r="AD577" s="154"/>
      <c r="AE577" s="154"/>
      <c r="AF577" s="154"/>
      <c r="AG577" s="154"/>
      <c r="AH577" s="154"/>
      <c r="AI577" s="154"/>
      <c r="AJ577" s="154"/>
      <c r="AK577" s="154"/>
      <c r="AL577" s="154"/>
      <c r="AM577" s="155"/>
      <c r="BE577" s="1" t="str">
        <f ca="1">MID(CELL("address",$CH$2),2,2)</f>
        <v>CH</v>
      </c>
      <c r="BF577" s="1" t="str">
        <f>IF(TRIM($K578)="","",IF(ISERROR(MATCH($K578,$CH$3:$CH$8,0)),"INPUT_ERROR",MATCH($K578,$CH$3:$CH$8,0)))</f>
        <v/>
      </c>
      <c r="BG577" s="1" t="s">
        <v>292</v>
      </c>
      <c r="BH577" s="1">
        <v>70</v>
      </c>
      <c r="BI577" s="1" t="str">
        <f>"ITEM"&amp; BH577&amp; BG577 &amp;"="&amp; $BF577</f>
        <v>ITEM70#KBN2_10=</v>
      </c>
    </row>
    <row r="578" spans="1:61" ht="9.75" hidden="1" customHeight="1">
      <c r="A578" s="141"/>
      <c r="B578" s="142"/>
      <c r="C578" s="142"/>
      <c r="D578" s="142"/>
      <c r="E578" s="142"/>
      <c r="F578" s="142"/>
      <c r="G578" s="142"/>
      <c r="H578" s="142"/>
      <c r="I578" s="143"/>
      <c r="J578" s="144" t="s">
        <v>37</v>
      </c>
      <c r="K578" s="145"/>
      <c r="L578" s="145"/>
      <c r="M578" s="145"/>
      <c r="N578" s="145"/>
      <c r="O578" s="145"/>
      <c r="P578" s="145"/>
      <c r="Q578" s="145"/>
      <c r="R578" s="145"/>
      <c r="S578" s="145"/>
      <c r="T578" s="82" t="s">
        <v>38</v>
      </c>
      <c r="U578" s="82"/>
      <c r="V578" s="82" t="s">
        <v>259</v>
      </c>
      <c r="W578" s="82"/>
      <c r="X578" s="82"/>
      <c r="Y578" s="82"/>
      <c r="Z578" s="82"/>
      <c r="AA578" s="82"/>
      <c r="AB578" s="82"/>
      <c r="AC578" s="82"/>
      <c r="AD578" s="82"/>
      <c r="AE578" s="82" t="s">
        <v>260</v>
      </c>
      <c r="AF578" s="82"/>
      <c r="AG578" s="82"/>
      <c r="AH578" s="82"/>
      <c r="AI578" s="82"/>
      <c r="AJ578" s="82"/>
      <c r="AK578" s="82"/>
      <c r="AL578" s="82"/>
      <c r="AM578" s="138"/>
      <c r="BH578" s="1" t="s">
        <v>28</v>
      </c>
    </row>
    <row r="579" spans="1:61" ht="9.75" hidden="1" customHeight="1">
      <c r="A579" s="141"/>
      <c r="B579" s="142"/>
      <c r="C579" s="142"/>
      <c r="D579" s="142"/>
      <c r="E579" s="142"/>
      <c r="F579" s="142"/>
      <c r="G579" s="142"/>
      <c r="H579" s="142"/>
      <c r="I579" s="143"/>
      <c r="J579" s="144"/>
      <c r="K579" s="145"/>
      <c r="L579" s="145"/>
      <c r="M579" s="145"/>
      <c r="N579" s="145"/>
      <c r="O579" s="145"/>
      <c r="P579" s="145"/>
      <c r="Q579" s="145"/>
      <c r="R579" s="145"/>
      <c r="S579" s="145"/>
      <c r="T579" s="82"/>
      <c r="U579" s="82"/>
      <c r="V579" s="82" t="s">
        <v>261</v>
      </c>
      <c r="W579" s="82"/>
      <c r="X579" s="82"/>
      <c r="Y579" s="82"/>
      <c r="Z579" s="82"/>
      <c r="AA579" s="82"/>
      <c r="AB579" s="82"/>
      <c r="AC579" s="82"/>
      <c r="AD579" s="82"/>
      <c r="AE579" s="82" t="s">
        <v>262</v>
      </c>
      <c r="AF579" s="82"/>
      <c r="AG579" s="82"/>
      <c r="AH579" s="82"/>
      <c r="AI579" s="82"/>
      <c r="AJ579" s="82"/>
      <c r="AK579" s="82"/>
      <c r="AL579" s="82"/>
      <c r="AM579" s="138"/>
      <c r="BH579" s="1" t="s">
        <v>28</v>
      </c>
    </row>
    <row r="580" spans="1:61" ht="9.75" hidden="1" customHeight="1">
      <c r="A580" s="141"/>
      <c r="B580" s="142"/>
      <c r="C580" s="142"/>
      <c r="D580" s="142"/>
      <c r="E580" s="142"/>
      <c r="F580" s="142"/>
      <c r="G580" s="142"/>
      <c r="H580" s="142"/>
      <c r="I580" s="143"/>
      <c r="J580" s="157"/>
      <c r="K580" s="98"/>
      <c r="L580" s="98"/>
      <c r="M580" s="98"/>
      <c r="N580" s="98"/>
      <c r="O580" s="98"/>
      <c r="P580" s="98"/>
      <c r="Q580" s="98"/>
      <c r="R580" s="98"/>
      <c r="S580" s="98"/>
      <c r="T580" s="98"/>
      <c r="U580" s="98"/>
      <c r="V580" s="98" t="s">
        <v>231</v>
      </c>
      <c r="W580" s="98"/>
      <c r="X580" s="98"/>
      <c r="Y580" s="98"/>
      <c r="Z580" s="98"/>
      <c r="AA580" s="98"/>
      <c r="AB580" s="98"/>
      <c r="AC580" s="98"/>
      <c r="AD580" s="98"/>
      <c r="AE580" s="98" t="s">
        <v>232</v>
      </c>
      <c r="AF580" s="98"/>
      <c r="AG580" s="98"/>
      <c r="AH580" s="98"/>
      <c r="AI580" s="98"/>
      <c r="AJ580" s="98"/>
      <c r="AK580" s="98"/>
      <c r="AL580" s="98"/>
      <c r="AM580" s="156"/>
      <c r="BH580" s="1" t="s">
        <v>28</v>
      </c>
    </row>
    <row r="581" spans="1:61" ht="9.75" hidden="1" customHeight="1">
      <c r="A581" s="120" t="s">
        <v>263</v>
      </c>
      <c r="B581" s="121"/>
      <c r="C581" s="121"/>
      <c r="D581" s="121"/>
      <c r="E581" s="121"/>
      <c r="F581" s="121"/>
      <c r="G581" s="121"/>
      <c r="H581" s="121"/>
      <c r="I581" s="121"/>
      <c r="J581" s="216" t="s">
        <v>37</v>
      </c>
      <c r="K581" s="217"/>
      <c r="L581" s="154" t="s">
        <v>216</v>
      </c>
      <c r="M581" s="154"/>
      <c r="N581" s="154"/>
      <c r="O581" s="154"/>
      <c r="P581" s="154"/>
      <c r="Q581" s="221" t="s">
        <v>37</v>
      </c>
      <c r="R581" s="217"/>
      <c r="S581" s="154" t="s">
        <v>215</v>
      </c>
      <c r="T581" s="154"/>
      <c r="U581" s="154"/>
      <c r="V581" s="154"/>
      <c r="W581" s="221" t="s">
        <v>37</v>
      </c>
      <c r="X581" s="217"/>
      <c r="Y581" s="83" t="s">
        <v>264</v>
      </c>
      <c r="Z581" s="83"/>
      <c r="AA581" s="83"/>
      <c r="AB581" s="83"/>
      <c r="AC581" s="83"/>
      <c r="AD581" s="83"/>
      <c r="AE581" s="83"/>
      <c r="AF581" s="83"/>
      <c r="AG581" s="83"/>
      <c r="AH581" s="83"/>
      <c r="AI581" s="83"/>
      <c r="AJ581" s="83"/>
      <c r="AK581" s="83"/>
      <c r="AL581" s="83"/>
      <c r="AM581" s="251"/>
      <c r="BF581" s="1" t="b">
        <f>IF($K581="○",TRUE,IF($K581="",FALSE,"INPUT_ERROR"))</f>
        <v>0</v>
      </c>
      <c r="BG581" s="1" t="s">
        <v>292</v>
      </c>
      <c r="BH581" s="1">
        <v>71</v>
      </c>
      <c r="BI581" s="1" t="str">
        <f t="shared" ref="BI581:BI586" si="11">"ITEM"&amp; BH581&amp; BG581 &amp;"="&amp; $BF581</f>
        <v>ITEM71#KBN2_10=FALSE</v>
      </c>
    </row>
    <row r="582" spans="1:61" ht="9.75" hidden="1" customHeight="1">
      <c r="A582" s="141"/>
      <c r="B582" s="142"/>
      <c r="C582" s="142"/>
      <c r="D582" s="142"/>
      <c r="E582" s="142"/>
      <c r="F582" s="142"/>
      <c r="G582" s="142"/>
      <c r="H582" s="142"/>
      <c r="I582" s="142"/>
      <c r="J582" s="144"/>
      <c r="K582" s="159"/>
      <c r="L582" s="82"/>
      <c r="M582" s="82"/>
      <c r="N582" s="82"/>
      <c r="O582" s="82"/>
      <c r="P582" s="82"/>
      <c r="Q582" s="160"/>
      <c r="R582" s="159"/>
      <c r="S582" s="82"/>
      <c r="T582" s="82"/>
      <c r="U582" s="82"/>
      <c r="V582" s="82"/>
      <c r="W582" s="160"/>
      <c r="X582" s="159"/>
      <c r="Y582" s="109"/>
      <c r="Z582" s="109"/>
      <c r="AA582" s="109"/>
      <c r="AB582" s="109"/>
      <c r="AC582" s="109"/>
      <c r="AD582" s="109"/>
      <c r="AE582" s="109"/>
      <c r="AF582" s="109"/>
      <c r="AG582" s="109"/>
      <c r="AH582" s="109"/>
      <c r="AI582" s="109"/>
      <c r="AJ582" s="109"/>
      <c r="AK582" s="109"/>
      <c r="AL582" s="109"/>
      <c r="AM582" s="214"/>
      <c r="BF582" s="1" t="b">
        <f>IF($R581="○",TRUE,IF($R581="",FALSE,"INPUT_ERROR"))</f>
        <v>0</v>
      </c>
      <c r="BG582" s="1" t="s">
        <v>292</v>
      </c>
      <c r="BH582" s="1">
        <v>72</v>
      </c>
      <c r="BI582" s="1" t="str">
        <f t="shared" si="11"/>
        <v>ITEM72#KBN2_10=FALSE</v>
      </c>
    </row>
    <row r="583" spans="1:61" ht="9.75" hidden="1" customHeight="1">
      <c r="A583" s="141"/>
      <c r="B583" s="142"/>
      <c r="C583" s="142"/>
      <c r="D583" s="142"/>
      <c r="E583" s="142"/>
      <c r="F583" s="142"/>
      <c r="G583" s="142"/>
      <c r="H583" s="142"/>
      <c r="I583" s="142"/>
      <c r="J583" s="252" t="s">
        <v>37</v>
      </c>
      <c r="K583" s="159"/>
      <c r="L583" s="253" t="s">
        <v>214</v>
      </c>
      <c r="M583" s="253"/>
      <c r="N583" s="253"/>
      <c r="O583" s="253"/>
      <c r="P583" s="253"/>
      <c r="Q583" s="160" t="s">
        <v>37</v>
      </c>
      <c r="R583" s="159"/>
      <c r="S583" s="109" t="s">
        <v>212</v>
      </c>
      <c r="T583" s="109"/>
      <c r="U583" s="109"/>
      <c r="V583" s="109"/>
      <c r="W583" s="109"/>
      <c r="X583" s="109"/>
      <c r="Y583" s="109"/>
      <c r="Z583" s="109"/>
      <c r="AA583" s="109"/>
      <c r="AB583" s="109"/>
      <c r="AC583" s="109"/>
      <c r="AD583" s="109"/>
      <c r="AE583" s="109"/>
      <c r="AF583" s="109"/>
      <c r="AG583" s="109"/>
      <c r="AH583" s="109"/>
      <c r="AI583" s="109"/>
      <c r="AJ583" s="109"/>
      <c r="AK583" s="109"/>
      <c r="AL583" s="109"/>
      <c r="AM583" s="214"/>
      <c r="BF583" s="1" t="b">
        <f>IF($X581="○",TRUE,IF($X581="",FALSE,"INPUT_ERROR"))</f>
        <v>0</v>
      </c>
      <c r="BG583" s="1" t="s">
        <v>292</v>
      </c>
      <c r="BH583" s="1">
        <v>73</v>
      </c>
      <c r="BI583" s="1" t="str">
        <f t="shared" si="11"/>
        <v>ITEM73#KBN2_10=FALSE</v>
      </c>
    </row>
    <row r="584" spans="1:61" ht="9.75" hidden="1" customHeight="1">
      <c r="A584" s="141"/>
      <c r="B584" s="142"/>
      <c r="C584" s="142"/>
      <c r="D584" s="142"/>
      <c r="E584" s="142"/>
      <c r="F584" s="142"/>
      <c r="G584" s="142"/>
      <c r="H584" s="142"/>
      <c r="I584" s="142"/>
      <c r="J584" s="252"/>
      <c r="K584" s="159"/>
      <c r="L584" s="253"/>
      <c r="M584" s="253"/>
      <c r="N584" s="253"/>
      <c r="O584" s="253"/>
      <c r="P584" s="253"/>
      <c r="Q584" s="160"/>
      <c r="R584" s="159"/>
      <c r="S584" s="109"/>
      <c r="T584" s="109"/>
      <c r="U584" s="109"/>
      <c r="V584" s="109"/>
      <c r="W584" s="109"/>
      <c r="X584" s="109"/>
      <c r="Y584" s="109"/>
      <c r="Z584" s="109"/>
      <c r="AA584" s="109"/>
      <c r="AB584" s="109"/>
      <c r="AC584" s="109"/>
      <c r="AD584" s="109"/>
      <c r="AE584" s="109"/>
      <c r="AF584" s="109"/>
      <c r="AG584" s="109"/>
      <c r="AH584" s="109"/>
      <c r="AI584" s="109"/>
      <c r="AJ584" s="109"/>
      <c r="AK584" s="109"/>
      <c r="AL584" s="109"/>
      <c r="AM584" s="214"/>
      <c r="BF584" s="1" t="b">
        <f>IF($K583="○",TRUE,IF($K583="",FALSE,"INPUT_ERROR"))</f>
        <v>0</v>
      </c>
      <c r="BG584" s="1" t="s">
        <v>292</v>
      </c>
      <c r="BH584" s="1">
        <v>74</v>
      </c>
      <c r="BI584" s="1" t="str">
        <f t="shared" si="11"/>
        <v>ITEM74#KBN2_10=FALSE</v>
      </c>
    </row>
    <row r="585" spans="1:61" ht="9.75" hidden="1" customHeight="1">
      <c r="A585" s="141"/>
      <c r="B585" s="142"/>
      <c r="C585" s="142"/>
      <c r="D585" s="142"/>
      <c r="E585" s="142"/>
      <c r="F585" s="142"/>
      <c r="G585" s="142"/>
      <c r="H585" s="142"/>
      <c r="I585" s="142"/>
      <c r="J585" s="144" t="s">
        <v>37</v>
      </c>
      <c r="K585" s="159"/>
      <c r="L585" s="82" t="s">
        <v>196</v>
      </c>
      <c r="M585" s="82"/>
      <c r="N585" s="82"/>
      <c r="O585" s="160" t="s">
        <v>197</v>
      </c>
      <c r="P585" s="151"/>
      <c r="Q585" s="151"/>
      <c r="R585" s="151"/>
      <c r="S585" s="151"/>
      <c r="T585" s="151"/>
      <c r="U585" s="151"/>
      <c r="V585" s="151"/>
      <c r="W585" s="151"/>
      <c r="X585" s="151"/>
      <c r="Y585" s="151"/>
      <c r="Z585" s="151"/>
      <c r="AA585" s="151"/>
      <c r="AB585" s="151"/>
      <c r="AC585" s="151"/>
      <c r="AD585" s="151"/>
      <c r="AE585" s="151"/>
      <c r="AF585" s="151"/>
      <c r="AG585" s="151"/>
      <c r="AH585" s="151"/>
      <c r="AI585" s="151"/>
      <c r="AJ585" s="151"/>
      <c r="AK585" s="151"/>
      <c r="AL585" s="82" t="s">
        <v>198</v>
      </c>
      <c r="AM585" s="138"/>
      <c r="BF585" s="1" t="b">
        <f>IF($R583="○",TRUE,IF($R583="",FALSE,"INPUT_ERROR"))</f>
        <v>0</v>
      </c>
      <c r="BG585" s="1" t="s">
        <v>292</v>
      </c>
      <c r="BH585" s="1">
        <v>75</v>
      </c>
      <c r="BI585" s="1" t="str">
        <f t="shared" si="11"/>
        <v>ITEM75#KBN2_10=FALSE</v>
      </c>
    </row>
    <row r="586" spans="1:61" ht="9.75" hidden="1" customHeight="1">
      <c r="A586" s="123"/>
      <c r="B586" s="124"/>
      <c r="C586" s="124"/>
      <c r="D586" s="124"/>
      <c r="E586" s="124"/>
      <c r="F586" s="124"/>
      <c r="G586" s="124"/>
      <c r="H586" s="124"/>
      <c r="I586" s="124"/>
      <c r="J586" s="161"/>
      <c r="K586" s="162"/>
      <c r="L586" s="98"/>
      <c r="M586" s="98"/>
      <c r="N586" s="98"/>
      <c r="O586" s="163"/>
      <c r="P586" s="128"/>
      <c r="Q586" s="128"/>
      <c r="R586" s="128"/>
      <c r="S586" s="128"/>
      <c r="T586" s="128"/>
      <c r="U586" s="128"/>
      <c r="V586" s="128"/>
      <c r="W586" s="128"/>
      <c r="X586" s="128"/>
      <c r="Y586" s="128"/>
      <c r="Z586" s="128"/>
      <c r="AA586" s="128"/>
      <c r="AB586" s="128"/>
      <c r="AC586" s="128"/>
      <c r="AD586" s="128"/>
      <c r="AE586" s="128"/>
      <c r="AF586" s="128"/>
      <c r="AG586" s="128"/>
      <c r="AH586" s="128"/>
      <c r="AI586" s="128"/>
      <c r="AJ586" s="128"/>
      <c r="AK586" s="128"/>
      <c r="AL586" s="98"/>
      <c r="AM586" s="156"/>
      <c r="BF586" s="1" t="b">
        <f>IF($K585="○",TRUE,IF($K585="",FALSE,"INPUT_ERROR"))</f>
        <v>0</v>
      </c>
      <c r="BG586" s="1" t="s">
        <v>292</v>
      </c>
      <c r="BH586" s="1">
        <v>76</v>
      </c>
      <c r="BI586" s="1" t="str">
        <f t="shared" si="11"/>
        <v>ITEM76#KBN2_10=FALSE</v>
      </c>
    </row>
    <row r="587" spans="1:61" ht="9.75" hidden="1" customHeight="1">
      <c r="A587" s="120" t="s">
        <v>265</v>
      </c>
      <c r="B587" s="121"/>
      <c r="C587" s="121"/>
      <c r="D587" s="121"/>
      <c r="E587" s="121"/>
      <c r="F587" s="121"/>
      <c r="G587" s="121"/>
      <c r="H587" s="121"/>
      <c r="I587" s="122"/>
      <c r="J587" s="150"/>
      <c r="K587" s="151"/>
      <c r="L587" s="151"/>
      <c r="M587" s="151"/>
      <c r="N587" s="151"/>
      <c r="O587" s="151"/>
      <c r="P587" s="151"/>
      <c r="Q587" s="151"/>
      <c r="R587" s="151"/>
      <c r="S587" s="151"/>
      <c r="T587" s="151"/>
      <c r="U587" s="151"/>
      <c r="V587" s="151"/>
      <c r="W587" s="151"/>
      <c r="X587" s="151"/>
      <c r="Y587" s="151"/>
      <c r="Z587" s="151"/>
      <c r="AA587" s="151"/>
      <c r="AB587" s="151"/>
      <c r="AC587" s="151"/>
      <c r="AD587" s="151"/>
      <c r="AE587" s="151"/>
      <c r="AF587" s="151"/>
      <c r="AG587" s="151"/>
      <c r="AH587" s="151"/>
      <c r="AI587" s="151"/>
      <c r="AJ587" s="151"/>
      <c r="AK587" s="151"/>
      <c r="AL587" s="151"/>
      <c r="AM587" s="152"/>
      <c r="BG587" s="1" t="s">
        <v>292</v>
      </c>
      <c r="BH587" s="1">
        <v>77</v>
      </c>
      <c r="BI587" s="1" t="str">
        <f>"ITEM"&amp;BH587&amp; BG587 &amp;"="&amp;  IF(TRIM($P585)="","",$P585)</f>
        <v>ITEM77#KBN2_10=</v>
      </c>
    </row>
    <row r="588" spans="1:61" ht="9.75" hidden="1" customHeight="1">
      <c r="A588" s="141"/>
      <c r="B588" s="142"/>
      <c r="C588" s="142"/>
      <c r="D588" s="142"/>
      <c r="E588" s="142"/>
      <c r="F588" s="142"/>
      <c r="G588" s="142"/>
      <c r="H588" s="142"/>
      <c r="I588" s="143"/>
      <c r="J588" s="150"/>
      <c r="K588" s="151"/>
      <c r="L588" s="151"/>
      <c r="M588" s="151"/>
      <c r="N588" s="151"/>
      <c r="O588" s="151"/>
      <c r="P588" s="151"/>
      <c r="Q588" s="151"/>
      <c r="R588" s="151"/>
      <c r="S588" s="151"/>
      <c r="T588" s="151"/>
      <c r="U588" s="151"/>
      <c r="V588" s="151"/>
      <c r="W588" s="151"/>
      <c r="X588" s="151"/>
      <c r="Y588" s="151"/>
      <c r="Z588" s="151"/>
      <c r="AA588" s="151"/>
      <c r="AB588" s="151"/>
      <c r="AC588" s="151"/>
      <c r="AD588" s="151"/>
      <c r="AE588" s="151"/>
      <c r="AF588" s="151"/>
      <c r="AG588" s="151"/>
      <c r="AH588" s="151"/>
      <c r="AI588" s="151"/>
      <c r="AJ588" s="151"/>
      <c r="AK588" s="151"/>
      <c r="AL588" s="151"/>
      <c r="AM588" s="152"/>
      <c r="BG588" s="1" t="s">
        <v>292</v>
      </c>
      <c r="BH588" s="1">
        <v>78</v>
      </c>
      <c r="BI588" s="1" t="str">
        <f>"ITEM"&amp;BH588&amp; BG588 &amp;"="&amp; IF(TRIM($J587)="","",$J587)</f>
        <v>ITEM78#KBN2_10=</v>
      </c>
    </row>
    <row r="589" spans="1:61" ht="9.75" hidden="1" customHeight="1">
      <c r="A589" s="123"/>
      <c r="B589" s="124"/>
      <c r="C589" s="124"/>
      <c r="D589" s="124"/>
      <c r="E589" s="124"/>
      <c r="F589" s="124"/>
      <c r="G589" s="124"/>
      <c r="H589" s="124"/>
      <c r="I589" s="125"/>
      <c r="J589" s="150"/>
      <c r="K589" s="151"/>
      <c r="L589" s="151"/>
      <c r="M589" s="151"/>
      <c r="N589" s="151"/>
      <c r="O589" s="151"/>
      <c r="P589" s="151"/>
      <c r="Q589" s="151"/>
      <c r="R589" s="151"/>
      <c r="S589" s="151"/>
      <c r="T589" s="151"/>
      <c r="U589" s="151"/>
      <c r="V589" s="151"/>
      <c r="W589" s="151"/>
      <c r="X589" s="151"/>
      <c r="Y589" s="151"/>
      <c r="Z589" s="151"/>
      <c r="AA589" s="151"/>
      <c r="AB589" s="151"/>
      <c r="AC589" s="151"/>
      <c r="AD589" s="151"/>
      <c r="AE589" s="151"/>
      <c r="AF589" s="151"/>
      <c r="AG589" s="151"/>
      <c r="AH589" s="151"/>
      <c r="AI589" s="151"/>
      <c r="AJ589" s="151"/>
      <c r="AK589" s="151"/>
      <c r="AL589" s="151"/>
      <c r="AM589" s="152"/>
      <c r="BH589" s="1" t="s">
        <v>28</v>
      </c>
    </row>
    <row r="590" spans="1:61" ht="9.75" hidden="1" customHeight="1">
      <c r="A590" s="153" t="s">
        <v>266</v>
      </c>
      <c r="B590" s="153"/>
      <c r="C590" s="153"/>
      <c r="D590" s="153"/>
      <c r="E590" s="153"/>
      <c r="F590" s="153"/>
      <c r="G590" s="153"/>
      <c r="H590" s="153"/>
      <c r="I590" s="153"/>
      <c r="J590" s="136"/>
      <c r="K590" s="126"/>
      <c r="L590" s="126"/>
      <c r="M590" s="126"/>
      <c r="N590" s="126"/>
      <c r="O590" s="126"/>
      <c r="P590" s="126"/>
      <c r="Q590" s="126"/>
      <c r="R590" s="126"/>
      <c r="S590" s="126"/>
      <c r="T590" s="126"/>
      <c r="U590" s="126"/>
      <c r="V590" s="126"/>
      <c r="W590" s="126"/>
      <c r="X590" s="126"/>
      <c r="Y590" s="126"/>
      <c r="Z590" s="126"/>
      <c r="AA590" s="126"/>
      <c r="AB590" s="126"/>
      <c r="AC590" s="126"/>
      <c r="AD590" s="126"/>
      <c r="AE590" s="126"/>
      <c r="AF590" s="126"/>
      <c r="AG590" s="126"/>
      <c r="AH590" s="126"/>
      <c r="AI590" s="126"/>
      <c r="AJ590" s="126"/>
      <c r="AK590" s="126"/>
      <c r="AL590" s="126"/>
      <c r="AM590" s="127"/>
      <c r="BG590" s="1" t="s">
        <v>292</v>
      </c>
      <c r="BH590" s="1">
        <v>79</v>
      </c>
      <c r="BI590" s="1" t="str">
        <f>"ITEM"&amp;BH590&amp; BG590 &amp;"="&amp; IF(TRIM($J590)="","",$J590)</f>
        <v>ITEM79#KBN2_10=</v>
      </c>
    </row>
    <row r="591" spans="1:61" ht="9.75" hidden="1" customHeight="1">
      <c r="A591" s="153"/>
      <c r="B591" s="153"/>
      <c r="C591" s="153"/>
      <c r="D591" s="153"/>
      <c r="E591" s="153"/>
      <c r="F591" s="153"/>
      <c r="G591" s="153"/>
      <c r="H591" s="153"/>
      <c r="I591" s="153"/>
      <c r="J591" s="150"/>
      <c r="K591" s="151"/>
      <c r="L591" s="151"/>
      <c r="M591" s="151"/>
      <c r="N591" s="151"/>
      <c r="O591" s="151"/>
      <c r="P591" s="151"/>
      <c r="Q591" s="151"/>
      <c r="R591" s="151"/>
      <c r="S591" s="151"/>
      <c r="T591" s="151"/>
      <c r="U591" s="151"/>
      <c r="V591" s="151"/>
      <c r="W591" s="151"/>
      <c r="X591" s="151"/>
      <c r="Y591" s="151"/>
      <c r="Z591" s="151"/>
      <c r="AA591" s="151"/>
      <c r="AB591" s="151"/>
      <c r="AC591" s="151"/>
      <c r="AD591" s="151"/>
      <c r="AE591" s="151"/>
      <c r="AF591" s="151"/>
      <c r="AG591" s="151"/>
      <c r="AH591" s="151"/>
      <c r="AI591" s="151"/>
      <c r="AJ591" s="151"/>
      <c r="AK591" s="151"/>
      <c r="AL591" s="151"/>
      <c r="AM591" s="152"/>
      <c r="BH591" s="1" t="s">
        <v>28</v>
      </c>
    </row>
    <row r="592" spans="1:61" ht="9.75" hidden="1" customHeight="1">
      <c r="A592" s="153"/>
      <c r="B592" s="153"/>
      <c r="C592" s="153"/>
      <c r="D592" s="153"/>
      <c r="E592" s="153"/>
      <c r="F592" s="153"/>
      <c r="G592" s="153"/>
      <c r="H592" s="153"/>
      <c r="I592" s="153"/>
      <c r="J592" s="150"/>
      <c r="K592" s="151"/>
      <c r="L592" s="151"/>
      <c r="M592" s="151"/>
      <c r="N592" s="151"/>
      <c r="O592" s="151"/>
      <c r="P592" s="151"/>
      <c r="Q592" s="151"/>
      <c r="R592" s="151"/>
      <c r="S592" s="151"/>
      <c r="T592" s="151"/>
      <c r="U592" s="151"/>
      <c r="V592" s="151"/>
      <c r="W592" s="151"/>
      <c r="X592" s="151"/>
      <c r="Y592" s="151"/>
      <c r="Z592" s="151"/>
      <c r="AA592" s="151"/>
      <c r="AB592" s="151"/>
      <c r="AC592" s="151"/>
      <c r="AD592" s="151"/>
      <c r="AE592" s="151"/>
      <c r="AF592" s="151"/>
      <c r="AG592" s="151"/>
      <c r="AH592" s="151"/>
      <c r="AI592" s="151"/>
      <c r="AJ592" s="151"/>
      <c r="AK592" s="151"/>
      <c r="AL592" s="151"/>
      <c r="AM592" s="152"/>
      <c r="BH592" s="1" t="s">
        <v>28</v>
      </c>
    </row>
    <row r="593" spans="1:61" ht="9.75" hidden="1" customHeight="1">
      <c r="A593" s="250" t="s">
        <v>267</v>
      </c>
      <c r="B593" s="250"/>
      <c r="C593" s="141" t="s">
        <v>268</v>
      </c>
      <c r="D593" s="142"/>
      <c r="E593" s="142"/>
      <c r="F593" s="142"/>
      <c r="G593" s="142"/>
      <c r="H593" s="142"/>
      <c r="I593" s="143"/>
      <c r="J593" s="158"/>
      <c r="K593" s="154"/>
      <c r="L593" s="154"/>
      <c r="M593" s="154"/>
      <c r="N593" s="154"/>
      <c r="O593" s="154"/>
      <c r="P593" s="154"/>
      <c r="Q593" s="154"/>
      <c r="R593" s="154"/>
      <c r="S593" s="154"/>
      <c r="T593" s="154"/>
      <c r="U593" s="154"/>
      <c r="V593" s="154" t="s">
        <v>36</v>
      </c>
      <c r="W593" s="154"/>
      <c r="X593" s="154"/>
      <c r="Y593" s="154"/>
      <c r="Z593" s="154"/>
      <c r="AA593" s="154"/>
      <c r="AB593" s="154"/>
      <c r="AC593" s="154"/>
      <c r="AD593" s="154"/>
      <c r="AE593" s="154"/>
      <c r="AF593" s="154"/>
      <c r="AG593" s="154"/>
      <c r="AH593" s="154"/>
      <c r="AI593" s="154"/>
      <c r="AJ593" s="154"/>
      <c r="AK593" s="154"/>
      <c r="AL593" s="154"/>
      <c r="AM593" s="155"/>
      <c r="BE593" s="1" t="str">
        <f ca="1">MID(CELL("address",$CI$2),2,2)</f>
        <v>CI</v>
      </c>
      <c r="BF593" s="1" t="str">
        <f>IF(TRIM($K594)="","",IF(ISERROR(MATCH($K594,$CI$3:$CI$4,0)),"INPUT_ERROR",MATCH($K594,$CI$3:$CI$4,0)))</f>
        <v/>
      </c>
      <c r="BG593" s="1" t="s">
        <v>292</v>
      </c>
      <c r="BH593" s="1">
        <v>80</v>
      </c>
      <c r="BI593" s="1" t="str">
        <f>"ITEM"&amp; BH593&amp; BG593 &amp;"="&amp; $BF593</f>
        <v>ITEM80#KBN2_10=</v>
      </c>
    </row>
    <row r="594" spans="1:61" ht="9.75" hidden="1" customHeight="1">
      <c r="A594" s="250"/>
      <c r="B594" s="250"/>
      <c r="C594" s="141"/>
      <c r="D594" s="142"/>
      <c r="E594" s="142"/>
      <c r="F594" s="142"/>
      <c r="G594" s="142"/>
      <c r="H594" s="142"/>
      <c r="I594" s="143"/>
      <c r="J594" s="144" t="s">
        <v>37</v>
      </c>
      <c r="K594" s="145"/>
      <c r="L594" s="145"/>
      <c r="M594" s="145"/>
      <c r="N594" s="145"/>
      <c r="O594" s="145"/>
      <c r="P594" s="145"/>
      <c r="Q594" s="145"/>
      <c r="R594" s="82" t="s">
        <v>38</v>
      </c>
      <c r="S594" s="82"/>
      <c r="T594" s="82"/>
      <c r="U594" s="82"/>
      <c r="V594" s="82" t="s">
        <v>269</v>
      </c>
      <c r="W594" s="82"/>
      <c r="X594" s="82"/>
      <c r="Y594" s="82"/>
      <c r="Z594" s="82"/>
      <c r="AA594" s="82" t="s">
        <v>270</v>
      </c>
      <c r="AB594" s="82"/>
      <c r="AC594" s="82"/>
      <c r="AD594" s="82"/>
      <c r="AE594" s="82"/>
      <c r="AF594" s="82"/>
      <c r="AG594" s="82"/>
      <c r="AH594" s="82"/>
      <c r="AI594" s="82"/>
      <c r="AJ594" s="82"/>
      <c r="AK594" s="82"/>
      <c r="AL594" s="82"/>
      <c r="AM594" s="138"/>
      <c r="BH594" s="1" t="s">
        <v>28</v>
      </c>
    </row>
    <row r="595" spans="1:61" ht="9.75" hidden="1" customHeight="1">
      <c r="A595" s="250"/>
      <c r="B595" s="250"/>
      <c r="C595" s="141"/>
      <c r="D595" s="142"/>
      <c r="E595" s="142"/>
      <c r="F595" s="142"/>
      <c r="G595" s="142"/>
      <c r="H595" s="142"/>
      <c r="I595" s="143"/>
      <c r="J595" s="144"/>
      <c r="K595" s="145"/>
      <c r="L595" s="145"/>
      <c r="M595" s="145"/>
      <c r="N595" s="145"/>
      <c r="O595" s="145"/>
      <c r="P595" s="145"/>
      <c r="Q595" s="145"/>
      <c r="R595" s="82"/>
      <c r="S595" s="82"/>
      <c r="T595" s="82"/>
      <c r="U595" s="82"/>
      <c r="V595" s="82"/>
      <c r="W595" s="82"/>
      <c r="X595" s="82"/>
      <c r="Y595" s="82"/>
      <c r="Z595" s="82"/>
      <c r="AA595" s="82"/>
      <c r="AB595" s="82"/>
      <c r="AC595" s="82"/>
      <c r="AD595" s="82"/>
      <c r="AE595" s="82"/>
      <c r="AF595" s="82"/>
      <c r="AG595" s="82"/>
      <c r="AH595" s="82"/>
      <c r="AI595" s="82"/>
      <c r="AJ595" s="82"/>
      <c r="AK595" s="82"/>
      <c r="AL595" s="82"/>
      <c r="AM595" s="138"/>
      <c r="BH595" s="1" t="s">
        <v>28</v>
      </c>
    </row>
    <row r="596" spans="1:61" ht="9.75" hidden="1" customHeight="1">
      <c r="A596" s="250"/>
      <c r="B596" s="250"/>
      <c r="C596" s="123"/>
      <c r="D596" s="124"/>
      <c r="E596" s="124"/>
      <c r="F596" s="124"/>
      <c r="G596" s="124"/>
      <c r="H596" s="124"/>
      <c r="I596" s="125"/>
      <c r="J596" s="157"/>
      <c r="K596" s="98"/>
      <c r="L596" s="98"/>
      <c r="M596" s="98"/>
      <c r="N596" s="98"/>
      <c r="O596" s="98"/>
      <c r="P596" s="98"/>
      <c r="Q596" s="98"/>
      <c r="R596" s="98"/>
      <c r="S596" s="98"/>
      <c r="T596" s="98"/>
      <c r="U596" s="98"/>
      <c r="V596" s="98"/>
      <c r="W596" s="98"/>
      <c r="X596" s="98"/>
      <c r="Y596" s="98"/>
      <c r="Z596" s="98"/>
      <c r="AA596" s="98"/>
      <c r="AB596" s="98"/>
      <c r="AC596" s="98"/>
      <c r="AD596" s="98"/>
      <c r="AE596" s="98"/>
      <c r="AF596" s="98"/>
      <c r="AG596" s="98"/>
      <c r="AH596" s="98"/>
      <c r="AI596" s="98"/>
      <c r="AJ596" s="98"/>
      <c r="AK596" s="98"/>
      <c r="AL596" s="98"/>
      <c r="AM596" s="156"/>
      <c r="BH596" s="1" t="s">
        <v>28</v>
      </c>
    </row>
    <row r="597" spans="1:61" ht="9.75" hidden="1" customHeight="1">
      <c r="A597" s="250"/>
      <c r="B597" s="250"/>
      <c r="C597" s="120" t="s">
        <v>271</v>
      </c>
      <c r="D597" s="121"/>
      <c r="E597" s="121"/>
      <c r="F597" s="121"/>
      <c r="G597" s="121"/>
      <c r="H597" s="121"/>
      <c r="I597" s="122"/>
      <c r="J597" s="260"/>
      <c r="K597" s="260"/>
      <c r="L597" s="260"/>
      <c r="M597" s="260"/>
      <c r="N597" s="260"/>
      <c r="O597" s="260"/>
      <c r="P597" s="260"/>
      <c r="Q597" s="260"/>
      <c r="R597" s="260"/>
      <c r="S597" s="260"/>
      <c r="T597" s="260"/>
      <c r="U597" s="260"/>
      <c r="V597" s="260"/>
      <c r="W597" s="260"/>
      <c r="X597" s="260"/>
      <c r="Y597" s="260"/>
      <c r="Z597" s="260"/>
      <c r="AA597" s="260"/>
      <c r="AB597" s="260"/>
      <c r="AC597" s="260"/>
      <c r="AD597" s="260"/>
      <c r="AE597" s="260"/>
      <c r="AF597" s="260"/>
      <c r="AG597" s="260"/>
      <c r="AH597" s="260"/>
      <c r="AI597" s="260"/>
      <c r="AJ597" s="260"/>
      <c r="AK597" s="260"/>
      <c r="AL597" s="260"/>
      <c r="AM597" s="260"/>
      <c r="BG597" s="1" t="s">
        <v>292</v>
      </c>
      <c r="BH597" s="1">
        <v>81</v>
      </c>
      <c r="BI597" s="1" t="str">
        <f>"ITEM"&amp;BH597&amp; BG597 &amp;"="&amp; IF(TRIM($J597)="","",$J597)</f>
        <v>ITEM81#KBN2_10=</v>
      </c>
    </row>
    <row r="598" spans="1:61" ht="9.75" hidden="1" customHeight="1">
      <c r="A598" s="250"/>
      <c r="B598" s="250"/>
      <c r="C598" s="141"/>
      <c r="D598" s="142"/>
      <c r="E598" s="142"/>
      <c r="F598" s="142"/>
      <c r="G598" s="142"/>
      <c r="H598" s="142"/>
      <c r="I598" s="143"/>
      <c r="J598" s="27"/>
      <c r="K598" s="27"/>
      <c r="L598" s="27"/>
      <c r="M598" s="27"/>
      <c r="N598" s="27"/>
      <c r="O598" s="27"/>
      <c r="P598" s="27"/>
      <c r="Q598" s="27"/>
      <c r="R598" s="27"/>
      <c r="S598" s="27"/>
      <c r="T598" s="27"/>
      <c r="U598" s="27"/>
      <c r="V598" s="27"/>
      <c r="W598" s="27"/>
      <c r="X598" s="27"/>
      <c r="Y598" s="27"/>
      <c r="Z598" s="27"/>
      <c r="AA598" s="27"/>
      <c r="AB598" s="27"/>
      <c r="AC598" s="27"/>
      <c r="AD598" s="27"/>
      <c r="AE598" s="27"/>
      <c r="AF598" s="27"/>
      <c r="AG598" s="27"/>
      <c r="AH598" s="27"/>
      <c r="AI598" s="27"/>
      <c r="AJ598" s="27"/>
      <c r="AK598" s="27"/>
      <c r="AL598" s="27"/>
      <c r="AM598" s="27"/>
      <c r="BH598" s="1" t="s">
        <v>28</v>
      </c>
    </row>
    <row r="599" spans="1:61" ht="9.75" hidden="1" customHeight="1">
      <c r="A599" s="250"/>
      <c r="B599" s="250"/>
      <c r="C599" s="123"/>
      <c r="D599" s="124"/>
      <c r="E599" s="124"/>
      <c r="F599" s="124"/>
      <c r="G599" s="124"/>
      <c r="H599" s="124"/>
      <c r="I599" s="125"/>
      <c r="J599" s="27"/>
      <c r="K599" s="27"/>
      <c r="L599" s="27"/>
      <c r="M599" s="27"/>
      <c r="N599" s="27"/>
      <c r="O599" s="27"/>
      <c r="P599" s="27"/>
      <c r="Q599" s="27"/>
      <c r="R599" s="27"/>
      <c r="S599" s="27"/>
      <c r="T599" s="27"/>
      <c r="U599" s="27"/>
      <c r="V599" s="27"/>
      <c r="W599" s="27"/>
      <c r="X599" s="27"/>
      <c r="Y599" s="27"/>
      <c r="Z599" s="27"/>
      <c r="AA599" s="27"/>
      <c r="AB599" s="27"/>
      <c r="AC599" s="27"/>
      <c r="AD599" s="27"/>
      <c r="AE599" s="27"/>
      <c r="AF599" s="27"/>
      <c r="AG599" s="27"/>
      <c r="AH599" s="27"/>
      <c r="AI599" s="27"/>
      <c r="AJ599" s="27"/>
      <c r="AK599" s="27"/>
      <c r="AL599" s="27"/>
      <c r="AM599" s="27"/>
      <c r="BH599" s="1" t="s">
        <v>28</v>
      </c>
    </row>
    <row r="600" spans="1:61" ht="9.75" hidden="1" customHeight="1">
      <c r="A600" s="250"/>
      <c r="B600" s="250"/>
      <c r="C600" s="120" t="s">
        <v>272</v>
      </c>
      <c r="D600" s="121"/>
      <c r="E600" s="121"/>
      <c r="F600" s="121"/>
      <c r="G600" s="121"/>
      <c r="H600" s="121"/>
      <c r="I600" s="122"/>
      <c r="J600" s="136"/>
      <c r="K600" s="126"/>
      <c r="L600" s="126"/>
      <c r="M600" s="126"/>
      <c r="N600" s="126"/>
      <c r="O600" s="126"/>
      <c r="P600" s="126"/>
      <c r="Q600" s="126"/>
      <c r="R600" s="126"/>
      <c r="S600" s="126"/>
      <c r="T600" s="126"/>
      <c r="U600" s="126"/>
      <c r="V600" s="126"/>
      <c r="W600" s="126"/>
      <c r="X600" s="126"/>
      <c r="Y600" s="126"/>
      <c r="Z600" s="126"/>
      <c r="AA600" s="126"/>
      <c r="AB600" s="126"/>
      <c r="AC600" s="126"/>
      <c r="AD600" s="126"/>
      <c r="AE600" s="126"/>
      <c r="AF600" s="126"/>
      <c r="AG600" s="126"/>
      <c r="AH600" s="126"/>
      <c r="AI600" s="126"/>
      <c r="AJ600" s="126"/>
      <c r="AK600" s="126"/>
      <c r="AL600" s="126"/>
      <c r="AM600" s="127"/>
      <c r="BG600" s="1" t="s">
        <v>292</v>
      </c>
      <c r="BH600" s="1">
        <v>82</v>
      </c>
      <c r="BI600" s="1" t="str">
        <f>"ITEM"&amp;BH600&amp; BG600 &amp;"="&amp; IF(TRIM($J600)="","",$J600)</f>
        <v>ITEM82#KBN2_10=</v>
      </c>
    </row>
    <row r="601" spans="1:61" ht="9.75" hidden="1" customHeight="1">
      <c r="A601" s="250"/>
      <c r="B601" s="250"/>
      <c r="C601" s="141"/>
      <c r="D601" s="142"/>
      <c r="E601" s="142"/>
      <c r="F601" s="142"/>
      <c r="G601" s="142"/>
      <c r="H601" s="142"/>
      <c r="I601" s="143"/>
      <c r="J601" s="150"/>
      <c r="K601" s="151"/>
      <c r="L601" s="151"/>
      <c r="M601" s="151"/>
      <c r="N601" s="151"/>
      <c r="O601" s="151"/>
      <c r="P601" s="151"/>
      <c r="Q601" s="151"/>
      <c r="R601" s="151"/>
      <c r="S601" s="151"/>
      <c r="T601" s="151"/>
      <c r="U601" s="151"/>
      <c r="V601" s="151"/>
      <c r="W601" s="151"/>
      <c r="X601" s="151"/>
      <c r="Y601" s="151"/>
      <c r="Z601" s="151"/>
      <c r="AA601" s="151"/>
      <c r="AB601" s="151"/>
      <c r="AC601" s="151"/>
      <c r="AD601" s="151"/>
      <c r="AE601" s="151"/>
      <c r="AF601" s="151"/>
      <c r="AG601" s="151"/>
      <c r="AH601" s="151"/>
      <c r="AI601" s="151"/>
      <c r="AJ601" s="151"/>
      <c r="AK601" s="151"/>
      <c r="AL601" s="151"/>
      <c r="AM601" s="152"/>
      <c r="BH601" s="1" t="s">
        <v>28</v>
      </c>
    </row>
    <row r="602" spans="1:61" ht="9.75" hidden="1" customHeight="1">
      <c r="A602" s="250"/>
      <c r="B602" s="250"/>
      <c r="C602" s="123"/>
      <c r="D602" s="124"/>
      <c r="E602" s="124"/>
      <c r="F602" s="124"/>
      <c r="G602" s="124"/>
      <c r="H602" s="124"/>
      <c r="I602" s="125"/>
      <c r="J602" s="137"/>
      <c r="K602" s="128"/>
      <c r="L602" s="128"/>
      <c r="M602" s="128"/>
      <c r="N602" s="128"/>
      <c r="O602" s="128"/>
      <c r="P602" s="128"/>
      <c r="Q602" s="128"/>
      <c r="R602" s="128"/>
      <c r="S602" s="128"/>
      <c r="T602" s="128"/>
      <c r="U602" s="128"/>
      <c r="V602" s="128"/>
      <c r="W602" s="128"/>
      <c r="X602" s="128"/>
      <c r="Y602" s="128"/>
      <c r="Z602" s="128"/>
      <c r="AA602" s="128"/>
      <c r="AB602" s="128"/>
      <c r="AC602" s="128"/>
      <c r="AD602" s="128"/>
      <c r="AE602" s="128"/>
      <c r="AF602" s="128"/>
      <c r="AG602" s="128"/>
      <c r="AH602" s="128"/>
      <c r="AI602" s="128"/>
      <c r="AJ602" s="128"/>
      <c r="AK602" s="128"/>
      <c r="AL602" s="128"/>
      <c r="AM602" s="129"/>
      <c r="BH602" s="1" t="s">
        <v>28</v>
      </c>
    </row>
    <row r="603" spans="1:61" ht="9.75" customHeight="1">
      <c r="A603" s="170" t="s">
        <v>689</v>
      </c>
      <c r="B603" s="171"/>
      <c r="C603" s="171"/>
      <c r="D603" s="171"/>
      <c r="E603" s="171"/>
      <c r="F603" s="171"/>
      <c r="G603" s="171"/>
      <c r="H603" s="171"/>
      <c r="I603" s="171"/>
      <c r="J603" s="171"/>
      <c r="K603" s="171"/>
      <c r="L603" s="171"/>
      <c r="M603" s="171"/>
      <c r="N603" s="171"/>
      <c r="O603" s="171"/>
      <c r="P603" s="171"/>
      <c r="Q603" s="171"/>
      <c r="R603" s="171"/>
      <c r="S603" s="171"/>
      <c r="T603" s="171"/>
      <c r="U603" s="171"/>
      <c r="V603" s="171"/>
      <c r="W603" s="171"/>
      <c r="X603" s="171"/>
      <c r="Y603" s="171"/>
      <c r="Z603" s="171"/>
      <c r="AA603" s="171"/>
      <c r="AB603" s="171"/>
      <c r="AC603" s="171"/>
      <c r="AD603" s="171"/>
      <c r="AE603" s="171"/>
      <c r="AF603" s="171"/>
      <c r="AG603" s="171"/>
      <c r="AH603" s="171"/>
      <c r="AI603" s="171"/>
      <c r="AJ603" s="171"/>
      <c r="AK603" s="171"/>
      <c r="AL603" s="171"/>
      <c r="AM603" s="172"/>
    </row>
    <row r="604" spans="1:61" ht="9.75" customHeight="1">
      <c r="A604" s="173"/>
      <c r="B604" s="174"/>
      <c r="C604" s="174"/>
      <c r="D604" s="174"/>
      <c r="E604" s="174"/>
      <c r="F604" s="174"/>
      <c r="G604" s="174"/>
      <c r="H604" s="174"/>
      <c r="I604" s="174"/>
      <c r="J604" s="174"/>
      <c r="K604" s="174"/>
      <c r="L604" s="174"/>
      <c r="M604" s="174"/>
      <c r="N604" s="174"/>
      <c r="O604" s="174"/>
      <c r="P604" s="174"/>
      <c r="Q604" s="174"/>
      <c r="R604" s="174"/>
      <c r="S604" s="174"/>
      <c r="T604" s="174"/>
      <c r="U604" s="174"/>
      <c r="V604" s="174"/>
      <c r="W604" s="174"/>
      <c r="X604" s="174"/>
      <c r="Y604" s="174"/>
      <c r="Z604" s="174"/>
      <c r="AA604" s="174"/>
      <c r="AB604" s="174"/>
      <c r="AC604" s="174"/>
      <c r="AD604" s="174"/>
      <c r="AE604" s="174"/>
      <c r="AF604" s="174"/>
      <c r="AG604" s="174"/>
      <c r="AH604" s="174"/>
      <c r="AI604" s="174"/>
      <c r="AJ604" s="174"/>
      <c r="AK604" s="174"/>
      <c r="AL604" s="174"/>
      <c r="AM604" s="175"/>
    </row>
    <row r="605" spans="1:61" ht="9.75" hidden="1" customHeight="1">
      <c r="A605" s="254" t="s">
        <v>293</v>
      </c>
      <c r="B605" s="255"/>
      <c r="C605" s="255"/>
      <c r="D605" s="255"/>
      <c r="E605" s="255"/>
      <c r="F605" s="255"/>
      <c r="G605" s="255"/>
      <c r="H605" s="255"/>
      <c r="I605" s="256"/>
      <c r="J605" s="233"/>
      <c r="K605" s="234"/>
      <c r="L605" s="234"/>
      <c r="M605" s="234"/>
      <c r="N605" s="234"/>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5"/>
      <c r="BG605" s="1" t="s">
        <v>294</v>
      </c>
      <c r="BH605" s="1">
        <v>64</v>
      </c>
      <c r="BI605" s="1" t="str">
        <f>"ITEM"&amp;BH605&amp; BG605 &amp;"="&amp; IF(TRIM($J605)="","",$J605)</f>
        <v>ITEM64#KBN2_11=</v>
      </c>
    </row>
    <row r="606" spans="1:61" ht="9.75" hidden="1" customHeight="1" thickBot="1">
      <c r="A606" s="230"/>
      <c r="B606" s="231"/>
      <c r="C606" s="231"/>
      <c r="D606" s="231"/>
      <c r="E606" s="231"/>
      <c r="F606" s="231"/>
      <c r="G606" s="231"/>
      <c r="H606" s="231"/>
      <c r="I606" s="232"/>
      <c r="J606" s="236"/>
      <c r="K606" s="237"/>
      <c r="L606" s="237"/>
      <c r="M606" s="237"/>
      <c r="N606" s="237"/>
      <c r="O606" s="237"/>
      <c r="P606" s="237"/>
      <c r="Q606" s="237"/>
      <c r="R606" s="237"/>
      <c r="S606" s="237"/>
      <c r="T606" s="237"/>
      <c r="U606" s="237"/>
      <c r="V606" s="237"/>
      <c r="W606" s="237"/>
      <c r="X606" s="237"/>
      <c r="Y606" s="237"/>
      <c r="Z606" s="237"/>
      <c r="AA606" s="237"/>
      <c r="AB606" s="237"/>
      <c r="AC606" s="237"/>
      <c r="AD606" s="237"/>
      <c r="AE606" s="237"/>
      <c r="AF606" s="237"/>
      <c r="AG606" s="237"/>
      <c r="AH606" s="237"/>
      <c r="AI606" s="237"/>
      <c r="AJ606" s="237"/>
      <c r="AK606" s="237"/>
      <c r="AL606" s="237"/>
      <c r="AM606" s="238"/>
      <c r="BH606" s="1" t="s">
        <v>28</v>
      </c>
    </row>
    <row r="607" spans="1:61" ht="9.75" hidden="1" customHeight="1">
      <c r="A607" s="120" t="s">
        <v>248</v>
      </c>
      <c r="B607" s="121"/>
      <c r="C607" s="121"/>
      <c r="D607" s="121"/>
      <c r="E607" s="121"/>
      <c r="F607" s="121"/>
      <c r="G607" s="121"/>
      <c r="H607" s="121"/>
      <c r="I607" s="122"/>
      <c r="J607" s="239"/>
      <c r="K607" s="239"/>
      <c r="L607" s="239"/>
      <c r="M607" s="239"/>
      <c r="N607" s="239"/>
      <c r="O607" s="239"/>
      <c r="P607" s="239"/>
      <c r="Q607" s="239"/>
      <c r="R607" s="239"/>
      <c r="S607" s="239"/>
      <c r="T607" s="239"/>
      <c r="U607" s="239"/>
      <c r="V607" s="239"/>
      <c r="W607" s="239"/>
      <c r="X607" s="239"/>
      <c r="Y607" s="239"/>
      <c r="Z607" s="239"/>
      <c r="AA607" s="239"/>
      <c r="AB607" s="239"/>
      <c r="AC607" s="239"/>
      <c r="AD607" s="239"/>
      <c r="AE607" s="239"/>
      <c r="AF607" s="239"/>
      <c r="AG607" s="239"/>
      <c r="AH607" s="239"/>
      <c r="AI607" s="239"/>
      <c r="AJ607" s="239"/>
      <c r="AK607" s="239"/>
      <c r="AL607" s="239"/>
      <c r="AM607" s="239"/>
      <c r="BG607" s="1" t="s">
        <v>294</v>
      </c>
      <c r="BH607" s="1">
        <v>65</v>
      </c>
      <c r="BI607" s="1" t="str">
        <f>"ITEM"&amp;BH607&amp; BG607 &amp;"="&amp; IF(TRIM($J607)="","",$J607)</f>
        <v>ITEM65#KBN2_11=</v>
      </c>
    </row>
    <row r="608" spans="1:61" ht="9.75" hidden="1" customHeight="1">
      <c r="A608" s="141"/>
      <c r="B608" s="142"/>
      <c r="C608" s="142"/>
      <c r="D608" s="142"/>
      <c r="E608" s="142"/>
      <c r="F608" s="142"/>
      <c r="G608" s="142"/>
      <c r="H608" s="142"/>
      <c r="I608" s="143"/>
      <c r="J608" s="27"/>
      <c r="K608" s="27"/>
      <c r="L608" s="27"/>
      <c r="M608" s="27"/>
      <c r="N608" s="27"/>
      <c r="O608" s="27"/>
      <c r="P608" s="27"/>
      <c r="Q608" s="27"/>
      <c r="R608" s="27"/>
      <c r="S608" s="27"/>
      <c r="T608" s="27"/>
      <c r="U608" s="27"/>
      <c r="V608" s="27"/>
      <c r="W608" s="27"/>
      <c r="X608" s="27"/>
      <c r="Y608" s="27"/>
      <c r="Z608" s="27"/>
      <c r="AA608" s="27"/>
      <c r="AB608" s="27"/>
      <c r="AC608" s="27"/>
      <c r="AD608" s="27"/>
      <c r="AE608" s="27"/>
      <c r="AF608" s="27"/>
      <c r="AG608" s="27"/>
      <c r="AH608" s="27"/>
      <c r="AI608" s="27"/>
      <c r="AJ608" s="27"/>
      <c r="AK608" s="27"/>
      <c r="AL608" s="27"/>
      <c r="AM608" s="27"/>
      <c r="BH608" s="1" t="s">
        <v>28</v>
      </c>
    </row>
    <row r="609" spans="1:61" ht="9.75" hidden="1" customHeight="1">
      <c r="A609" s="120" t="s">
        <v>249</v>
      </c>
      <c r="B609" s="121"/>
      <c r="C609" s="121"/>
      <c r="D609" s="121"/>
      <c r="E609" s="121"/>
      <c r="F609" s="121"/>
      <c r="G609" s="121"/>
      <c r="H609" s="121"/>
      <c r="I609" s="122"/>
      <c r="J609" s="158"/>
      <c r="K609" s="154"/>
      <c r="L609" s="154"/>
      <c r="M609" s="154"/>
      <c r="N609" s="154"/>
      <c r="O609" s="154"/>
      <c r="P609" s="154"/>
      <c r="Q609" s="154"/>
      <c r="R609" s="154"/>
      <c r="S609" s="154"/>
      <c r="T609" s="154"/>
      <c r="U609" s="154"/>
      <c r="V609" s="154" t="s">
        <v>36</v>
      </c>
      <c r="W609" s="154"/>
      <c r="X609" s="154"/>
      <c r="Y609" s="154"/>
      <c r="Z609" s="154"/>
      <c r="AA609" s="154"/>
      <c r="AB609" s="154"/>
      <c r="AC609" s="154"/>
      <c r="AD609" s="154"/>
      <c r="AE609" s="154"/>
      <c r="AF609" s="154"/>
      <c r="AG609" s="154"/>
      <c r="AH609" s="154"/>
      <c r="AI609" s="154"/>
      <c r="AJ609" s="154"/>
      <c r="AK609" s="154"/>
      <c r="AL609" s="154"/>
      <c r="AM609" s="155"/>
      <c r="BE609" s="1" t="str">
        <f ca="1">MID(CELL("address",$CG$2),2,2)</f>
        <v>CG</v>
      </c>
      <c r="BF609" s="1" t="str">
        <f>IF(TRIM($K610)="","",IF(ISERROR(MATCH($K610,$CG$3:$CG$4,0)),"INPUT_ERROR",MATCH($K610,$CG$3:$CG$4,0)))</f>
        <v/>
      </c>
      <c r="BG609" s="1" t="s">
        <v>294</v>
      </c>
      <c r="BH609" s="1">
        <v>66</v>
      </c>
      <c r="BI609" s="1" t="str">
        <f>"ITEM"&amp; BH609&amp; BG609 &amp;"="&amp; $BF609</f>
        <v>ITEM66#KBN2_11=</v>
      </c>
    </row>
    <row r="610" spans="1:61" ht="9.75" hidden="1" customHeight="1">
      <c r="A610" s="141"/>
      <c r="B610" s="142"/>
      <c r="C610" s="142"/>
      <c r="D610" s="142"/>
      <c r="E610" s="142"/>
      <c r="F610" s="142"/>
      <c r="G610" s="142"/>
      <c r="H610" s="142"/>
      <c r="I610" s="143"/>
      <c r="J610" s="144" t="s">
        <v>37</v>
      </c>
      <c r="K610" s="145"/>
      <c r="L610" s="145"/>
      <c r="M610" s="145"/>
      <c r="N610" s="145"/>
      <c r="O610" s="145"/>
      <c r="P610" s="145"/>
      <c r="Q610" s="145"/>
      <c r="R610" s="145"/>
      <c r="S610" s="145"/>
      <c r="T610" s="82" t="s">
        <v>38</v>
      </c>
      <c r="U610" s="82"/>
      <c r="V610" s="82" t="s">
        <v>250</v>
      </c>
      <c r="W610" s="82"/>
      <c r="X610" s="82"/>
      <c r="Y610" s="82"/>
      <c r="Z610" s="82"/>
      <c r="AA610" s="82"/>
      <c r="AB610" s="82"/>
      <c r="AC610" s="82"/>
      <c r="AD610" s="82"/>
      <c r="AE610" s="82"/>
      <c r="AF610" s="82"/>
      <c r="AG610" s="82"/>
      <c r="AH610" s="82"/>
      <c r="AI610" s="82"/>
      <c r="AJ610" s="82"/>
      <c r="AK610" s="82"/>
      <c r="AL610" s="82"/>
      <c r="AM610" s="138"/>
    </row>
    <row r="611" spans="1:61" ht="9.75" hidden="1" customHeight="1">
      <c r="A611" s="141"/>
      <c r="B611" s="142"/>
      <c r="C611" s="142"/>
      <c r="D611" s="142"/>
      <c r="E611" s="142"/>
      <c r="F611" s="142"/>
      <c r="G611" s="142"/>
      <c r="H611" s="142"/>
      <c r="I611" s="143"/>
      <c r="J611" s="144"/>
      <c r="K611" s="145"/>
      <c r="L611" s="145"/>
      <c r="M611" s="145"/>
      <c r="N611" s="145"/>
      <c r="O611" s="145"/>
      <c r="P611" s="145"/>
      <c r="Q611" s="145"/>
      <c r="R611" s="145"/>
      <c r="S611" s="145"/>
      <c r="T611" s="82"/>
      <c r="U611" s="82"/>
      <c r="V611" s="82" t="s">
        <v>251</v>
      </c>
      <c r="W611" s="82"/>
      <c r="X611" s="82"/>
      <c r="Y611" s="82"/>
      <c r="Z611" s="82"/>
      <c r="AA611" s="82"/>
      <c r="AB611" s="82"/>
      <c r="AC611" s="82"/>
      <c r="AD611" s="82"/>
      <c r="AE611" s="82"/>
      <c r="AF611" s="82"/>
      <c r="AG611" s="82"/>
      <c r="AH611" s="82"/>
      <c r="AI611" s="82"/>
      <c r="AJ611" s="82"/>
      <c r="AK611" s="82"/>
      <c r="AL611" s="82"/>
      <c r="AM611" s="138"/>
    </row>
    <row r="612" spans="1:61" ht="9.75" hidden="1" customHeight="1">
      <c r="A612" s="141"/>
      <c r="B612" s="142"/>
      <c r="C612" s="142"/>
      <c r="D612" s="142"/>
      <c r="E612" s="142"/>
      <c r="F612" s="142"/>
      <c r="G612" s="142"/>
      <c r="H612" s="142"/>
      <c r="I612" s="143"/>
      <c r="J612" s="157"/>
      <c r="K612" s="98"/>
      <c r="L612" s="98"/>
      <c r="M612" s="98"/>
      <c r="N612" s="98"/>
      <c r="O612" s="98"/>
      <c r="P612" s="98"/>
      <c r="Q612" s="98"/>
      <c r="R612" s="98"/>
      <c r="S612" s="98"/>
      <c r="T612" s="98"/>
      <c r="U612" s="98"/>
      <c r="V612" s="98"/>
      <c r="W612" s="98"/>
      <c r="X612" s="98"/>
      <c r="Y612" s="98"/>
      <c r="Z612" s="98"/>
      <c r="AA612" s="98"/>
      <c r="AB612" s="98"/>
      <c r="AC612" s="98"/>
      <c r="AD612" s="98"/>
      <c r="AE612" s="98"/>
      <c r="AF612" s="98"/>
      <c r="AG612" s="98"/>
      <c r="AH612" s="98"/>
      <c r="AI612" s="98"/>
      <c r="AJ612" s="98"/>
      <c r="AK612" s="98"/>
      <c r="AL612" s="98"/>
      <c r="AM612" s="156"/>
    </row>
    <row r="613" spans="1:61" ht="9.75" hidden="1" customHeight="1">
      <c r="A613" s="141"/>
      <c r="B613" s="142"/>
      <c r="C613" s="143"/>
      <c r="D613" s="120" t="s">
        <v>252</v>
      </c>
      <c r="E613" s="121"/>
      <c r="F613" s="121"/>
      <c r="G613" s="121"/>
      <c r="H613" s="121"/>
      <c r="I613" s="122"/>
      <c r="J613" s="158"/>
      <c r="K613" s="154"/>
      <c r="L613" s="154"/>
      <c r="M613" s="154"/>
      <c r="N613" s="154"/>
      <c r="O613" s="154"/>
      <c r="P613" s="154"/>
      <c r="Q613" s="154"/>
      <c r="R613" s="154"/>
      <c r="S613" s="154"/>
      <c r="T613" s="154"/>
      <c r="U613" s="154"/>
      <c r="V613" s="154" t="s">
        <v>36</v>
      </c>
      <c r="W613" s="154"/>
      <c r="X613" s="154"/>
      <c r="Y613" s="154"/>
      <c r="Z613" s="154"/>
      <c r="AA613" s="154"/>
      <c r="AB613" s="154"/>
      <c r="AC613" s="154"/>
      <c r="AD613" s="154"/>
      <c r="AE613" s="154"/>
      <c r="AF613" s="154"/>
      <c r="AG613" s="154"/>
      <c r="AH613" s="154"/>
      <c r="AI613" s="154"/>
      <c r="AJ613" s="154"/>
      <c r="AK613" s="154"/>
      <c r="AL613" s="154"/>
      <c r="AM613" s="155"/>
      <c r="BE613" s="1" t="str">
        <f ca="1">MID(CELL("address",$CB$2),2,2)</f>
        <v>CB</v>
      </c>
      <c r="BF613" s="1" t="str">
        <f>IF(TRIM($K615)="","",IF(ISERROR(MATCH($K615,$CB$3:$CB$7,0)),"INPUT_ERROR",MATCH($K615,$CB$3:$CB$7,0)))</f>
        <v/>
      </c>
      <c r="BG613" s="1" t="s">
        <v>294</v>
      </c>
      <c r="BH613" s="1">
        <v>67</v>
      </c>
      <c r="BI613" s="1" t="str">
        <f>"ITEM"&amp; BH613&amp; BG613 &amp;"="&amp; $BF613</f>
        <v>ITEM67#KBN2_11=</v>
      </c>
    </row>
    <row r="614" spans="1:61" ht="9.75" hidden="1" customHeight="1">
      <c r="A614" s="141"/>
      <c r="B614" s="142"/>
      <c r="C614" s="143"/>
      <c r="D614" s="141"/>
      <c r="E614" s="142"/>
      <c r="F614" s="142"/>
      <c r="G614" s="142"/>
      <c r="H614" s="142"/>
      <c r="I614" s="143"/>
      <c r="J614" s="189"/>
      <c r="K614" s="82"/>
      <c r="L614" s="82"/>
      <c r="M614" s="82"/>
      <c r="N614" s="82"/>
      <c r="O614" s="82"/>
      <c r="P614" s="82"/>
      <c r="Q614" s="82"/>
      <c r="R614" s="82"/>
      <c r="S614" s="82"/>
      <c r="T614" s="82"/>
      <c r="U614" s="82"/>
      <c r="V614" s="82" t="s">
        <v>163</v>
      </c>
      <c r="W614" s="82"/>
      <c r="X614" s="82"/>
      <c r="Y614" s="82"/>
      <c r="Z614" s="82"/>
      <c r="AA614" s="82"/>
      <c r="AB614" s="82"/>
      <c r="AC614" s="82"/>
      <c r="AD614" s="82"/>
      <c r="AE614" s="82"/>
      <c r="AF614" s="82"/>
      <c r="AG614" s="82"/>
      <c r="AH614" s="82"/>
      <c r="AI614" s="82"/>
      <c r="AJ614" s="82"/>
      <c r="AK614" s="82"/>
      <c r="AL614" s="82"/>
      <c r="AM614" s="138"/>
      <c r="BH614" s="1" t="s">
        <v>28</v>
      </c>
    </row>
    <row r="615" spans="1:61" ht="9.75" hidden="1" customHeight="1">
      <c r="A615" s="141"/>
      <c r="B615" s="142"/>
      <c r="C615" s="143"/>
      <c r="D615" s="141"/>
      <c r="E615" s="142"/>
      <c r="F615" s="142"/>
      <c r="G615" s="142"/>
      <c r="H615" s="142"/>
      <c r="I615" s="143"/>
      <c r="J615" s="144" t="s">
        <v>37</v>
      </c>
      <c r="K615" s="145"/>
      <c r="L615" s="145"/>
      <c r="M615" s="145"/>
      <c r="N615" s="145"/>
      <c r="O615" s="145"/>
      <c r="P615" s="145"/>
      <c r="Q615" s="145"/>
      <c r="R615" s="145"/>
      <c r="S615" s="145"/>
      <c r="T615" s="82" t="s">
        <v>38</v>
      </c>
      <c r="U615" s="82"/>
      <c r="V615" s="82" t="s">
        <v>253</v>
      </c>
      <c r="W615" s="82"/>
      <c r="X615" s="82"/>
      <c r="Y615" s="82"/>
      <c r="Z615" s="82"/>
      <c r="AA615" s="82"/>
      <c r="AB615" s="82"/>
      <c r="AC615" s="82"/>
      <c r="AD615" s="82"/>
      <c r="AE615" s="82"/>
      <c r="AF615" s="82"/>
      <c r="AG615" s="82"/>
      <c r="AH615" s="82"/>
      <c r="AI615" s="82"/>
      <c r="AJ615" s="82"/>
      <c r="AK615" s="82"/>
      <c r="AL615" s="82"/>
      <c r="AM615" s="138"/>
      <c r="BH615" s="1" t="s">
        <v>28</v>
      </c>
    </row>
    <row r="616" spans="1:61" ht="9.75" hidden="1" customHeight="1">
      <c r="A616" s="141"/>
      <c r="B616" s="142"/>
      <c r="C616" s="143"/>
      <c r="D616" s="141"/>
      <c r="E616" s="142"/>
      <c r="F616" s="142"/>
      <c r="G616" s="142"/>
      <c r="H616" s="142"/>
      <c r="I616" s="143"/>
      <c r="J616" s="144"/>
      <c r="K616" s="145"/>
      <c r="L616" s="145"/>
      <c r="M616" s="145"/>
      <c r="N616" s="145"/>
      <c r="O616" s="145"/>
      <c r="P616" s="145"/>
      <c r="Q616" s="145"/>
      <c r="R616" s="145"/>
      <c r="S616" s="145"/>
      <c r="T616" s="82"/>
      <c r="U616" s="82"/>
      <c r="V616" s="82" t="s">
        <v>254</v>
      </c>
      <c r="W616" s="82"/>
      <c r="X616" s="82"/>
      <c r="Y616" s="82"/>
      <c r="Z616" s="82"/>
      <c r="AA616" s="82"/>
      <c r="AB616" s="82"/>
      <c r="AC616" s="82"/>
      <c r="AD616" s="82"/>
      <c r="AE616" s="82"/>
      <c r="AF616" s="82"/>
      <c r="AG616" s="82"/>
      <c r="AH616" s="82"/>
      <c r="AI616" s="82"/>
      <c r="AJ616" s="82"/>
      <c r="AK616" s="82"/>
      <c r="AL616" s="82"/>
      <c r="AM616" s="138"/>
      <c r="BH616" s="1" t="s">
        <v>28</v>
      </c>
    </row>
    <row r="617" spans="1:61" ht="9.75" hidden="1" customHeight="1">
      <c r="A617" s="141"/>
      <c r="B617" s="142"/>
      <c r="C617" s="143"/>
      <c r="D617" s="141"/>
      <c r="E617" s="142"/>
      <c r="F617" s="142"/>
      <c r="G617" s="142"/>
      <c r="H617" s="142"/>
      <c r="I617" s="143"/>
      <c r="J617" s="189"/>
      <c r="K617" s="82"/>
      <c r="L617" s="82"/>
      <c r="M617" s="82"/>
      <c r="N617" s="82"/>
      <c r="O617" s="82"/>
      <c r="P617" s="82"/>
      <c r="Q617" s="82"/>
      <c r="R617" s="82"/>
      <c r="S617" s="82"/>
      <c r="T617" s="82"/>
      <c r="U617" s="82"/>
      <c r="V617" s="82" t="s">
        <v>255</v>
      </c>
      <c r="W617" s="82"/>
      <c r="X617" s="82"/>
      <c r="Y617" s="82"/>
      <c r="Z617" s="82"/>
      <c r="AA617" s="82"/>
      <c r="AB617" s="82"/>
      <c r="AC617" s="82"/>
      <c r="AD617" s="82"/>
      <c r="AE617" s="82"/>
      <c r="AF617" s="82"/>
      <c r="AG617" s="82"/>
      <c r="AH617" s="82"/>
      <c r="AI617" s="82"/>
      <c r="AJ617" s="82"/>
      <c r="AK617" s="82"/>
      <c r="AL617" s="82"/>
      <c r="AM617" s="138"/>
      <c r="BH617" s="1" t="s">
        <v>28</v>
      </c>
    </row>
    <row r="618" spans="1:61" ht="9.75" hidden="1" customHeight="1">
      <c r="A618" s="141"/>
      <c r="B618" s="142"/>
      <c r="C618" s="143"/>
      <c r="D618" s="123"/>
      <c r="E618" s="124"/>
      <c r="F618" s="124"/>
      <c r="G618" s="124"/>
      <c r="H618" s="124"/>
      <c r="I618" s="125"/>
      <c r="J618" s="157"/>
      <c r="K618" s="98"/>
      <c r="L618" s="98"/>
      <c r="M618" s="98"/>
      <c r="N618" s="98"/>
      <c r="O618" s="98"/>
      <c r="P618" s="98"/>
      <c r="Q618" s="98"/>
      <c r="R618" s="98"/>
      <c r="S618" s="98"/>
      <c r="T618" s="98"/>
      <c r="U618" s="98"/>
      <c r="V618" s="98" t="s">
        <v>256</v>
      </c>
      <c r="W618" s="98"/>
      <c r="X618" s="98"/>
      <c r="Y618" s="98"/>
      <c r="Z618" s="98"/>
      <c r="AA618" s="98"/>
      <c r="AB618" s="98"/>
      <c r="AC618" s="98"/>
      <c r="AD618" s="98"/>
      <c r="AE618" s="98"/>
      <c r="AF618" s="98"/>
      <c r="AG618" s="98"/>
      <c r="AH618" s="98"/>
      <c r="AI618" s="98"/>
      <c r="AJ618" s="98"/>
      <c r="AK618" s="98"/>
      <c r="AL618" s="98"/>
      <c r="AM618" s="156"/>
      <c r="BH618" s="1" t="s">
        <v>28</v>
      </c>
    </row>
    <row r="619" spans="1:61" ht="9.75" hidden="1" customHeight="1">
      <c r="A619" s="141"/>
      <c r="B619" s="142"/>
      <c r="C619" s="143"/>
      <c r="D619" s="120" t="s">
        <v>257</v>
      </c>
      <c r="E619" s="121"/>
      <c r="F619" s="121"/>
      <c r="G619" s="121"/>
      <c r="H619" s="121"/>
      <c r="I619" s="122"/>
      <c r="J619" s="136"/>
      <c r="K619" s="126"/>
      <c r="L619" s="126"/>
      <c r="M619" s="126"/>
      <c r="N619" s="126"/>
      <c r="O619" s="126"/>
      <c r="P619" s="126"/>
      <c r="Q619" s="126"/>
      <c r="R619" s="126"/>
      <c r="S619" s="126"/>
      <c r="T619" s="126"/>
      <c r="U619" s="126"/>
      <c r="V619" s="126"/>
      <c r="W619" s="126"/>
      <c r="X619" s="126"/>
      <c r="Y619" s="126"/>
      <c r="Z619" s="126"/>
      <c r="AA619" s="126"/>
      <c r="AB619" s="126"/>
      <c r="AC619" s="126"/>
      <c r="AD619" s="126"/>
      <c r="AE619" s="126"/>
      <c r="AF619" s="126"/>
      <c r="AG619" s="126"/>
      <c r="AH619" s="126"/>
      <c r="AI619" s="126"/>
      <c r="AJ619" s="126"/>
      <c r="AK619" s="126"/>
      <c r="AL619" s="126"/>
      <c r="AM619" s="127"/>
      <c r="BG619" s="1" t="s">
        <v>294</v>
      </c>
      <c r="BH619" s="1">
        <v>68</v>
      </c>
      <c r="BI619" s="1" t="str">
        <f>"ITEM"&amp;BH619&amp; BG619 &amp;"="&amp; IF(TRIM($J619)="","",$J619)</f>
        <v>ITEM68#KBN2_11=</v>
      </c>
    </row>
    <row r="620" spans="1:61" ht="9.75" hidden="1" customHeight="1">
      <c r="A620" s="141"/>
      <c r="B620" s="142"/>
      <c r="C620" s="143"/>
      <c r="D620" s="141"/>
      <c r="E620" s="142"/>
      <c r="F620" s="142"/>
      <c r="G620" s="142"/>
      <c r="H620" s="142"/>
      <c r="I620" s="143"/>
      <c r="J620" s="150"/>
      <c r="K620" s="151"/>
      <c r="L620" s="151"/>
      <c r="M620" s="151"/>
      <c r="N620" s="151"/>
      <c r="O620" s="151"/>
      <c r="P620" s="151"/>
      <c r="Q620" s="151"/>
      <c r="R620" s="151"/>
      <c r="S620" s="151"/>
      <c r="T620" s="151"/>
      <c r="U620" s="151"/>
      <c r="V620" s="151"/>
      <c r="W620" s="151"/>
      <c r="X620" s="151"/>
      <c r="Y620" s="151"/>
      <c r="Z620" s="151"/>
      <c r="AA620" s="151"/>
      <c r="AB620" s="151"/>
      <c r="AC620" s="151"/>
      <c r="AD620" s="151"/>
      <c r="AE620" s="151"/>
      <c r="AF620" s="151"/>
      <c r="AG620" s="151"/>
      <c r="AH620" s="151"/>
      <c r="AI620" s="151"/>
      <c r="AJ620" s="151"/>
      <c r="AK620" s="151"/>
      <c r="AL620" s="151"/>
      <c r="AM620" s="152"/>
      <c r="BH620" s="1" t="s">
        <v>28</v>
      </c>
    </row>
    <row r="621" spans="1:61" ht="9.75" hidden="1" customHeight="1">
      <c r="A621" s="141"/>
      <c r="B621" s="142"/>
      <c r="C621" s="143"/>
      <c r="D621" s="123"/>
      <c r="E621" s="124"/>
      <c r="F621" s="124"/>
      <c r="G621" s="124"/>
      <c r="H621" s="124"/>
      <c r="I621" s="125"/>
      <c r="J621" s="150"/>
      <c r="K621" s="151"/>
      <c r="L621" s="151"/>
      <c r="M621" s="151"/>
      <c r="N621" s="151"/>
      <c r="O621" s="151"/>
      <c r="P621" s="151"/>
      <c r="Q621" s="151"/>
      <c r="R621" s="151"/>
      <c r="S621" s="151"/>
      <c r="T621" s="151"/>
      <c r="U621" s="151"/>
      <c r="V621" s="151"/>
      <c r="W621" s="151"/>
      <c r="X621" s="151"/>
      <c r="Y621" s="151"/>
      <c r="Z621" s="151"/>
      <c r="AA621" s="151"/>
      <c r="AB621" s="151"/>
      <c r="AC621" s="151"/>
      <c r="AD621" s="151"/>
      <c r="AE621" s="151"/>
      <c r="AF621" s="151"/>
      <c r="AG621" s="151"/>
      <c r="AH621" s="151"/>
      <c r="AI621" s="151"/>
      <c r="AJ621" s="151"/>
      <c r="AK621" s="151"/>
      <c r="AL621" s="151"/>
      <c r="AM621" s="152"/>
    </row>
    <row r="622" spans="1:61" ht="9.75" hidden="1" customHeight="1">
      <c r="A622" s="141"/>
      <c r="B622" s="142"/>
      <c r="C622" s="143"/>
      <c r="D622" s="120" t="s">
        <v>199</v>
      </c>
      <c r="E622" s="121"/>
      <c r="F622" s="121"/>
      <c r="G622" s="121"/>
      <c r="H622" s="121"/>
      <c r="I622" s="122"/>
      <c r="J622" s="136"/>
      <c r="K622" s="126"/>
      <c r="L622" s="126"/>
      <c r="M622" s="126"/>
      <c r="N622" s="126"/>
      <c r="O622" s="126"/>
      <c r="P622" s="126"/>
      <c r="Q622" s="126"/>
      <c r="R622" s="126"/>
      <c r="S622" s="126"/>
      <c r="T622" s="126"/>
      <c r="U622" s="126"/>
      <c r="V622" s="126"/>
      <c r="W622" s="126"/>
      <c r="X622" s="126"/>
      <c r="Y622" s="126"/>
      <c r="Z622" s="126"/>
      <c r="AA622" s="126"/>
      <c r="AB622" s="126"/>
      <c r="AC622" s="126"/>
      <c r="AD622" s="126"/>
      <c r="AE622" s="126"/>
      <c r="AF622" s="126"/>
      <c r="AG622" s="126"/>
      <c r="AH622" s="126"/>
      <c r="AI622" s="126"/>
      <c r="AJ622" s="126"/>
      <c r="AK622" s="126"/>
      <c r="AL622" s="126"/>
      <c r="AM622" s="127"/>
      <c r="BG622" s="1" t="s">
        <v>294</v>
      </c>
      <c r="BH622" s="1">
        <v>69</v>
      </c>
      <c r="BI622" s="1" t="str">
        <f>"ITEM"&amp;BH622&amp; BG622 &amp;"="&amp; IF(TRIM($J622)="","",$J622)</f>
        <v>ITEM69#KBN2_11=</v>
      </c>
    </row>
    <row r="623" spans="1:61" ht="9.75" hidden="1" customHeight="1">
      <c r="A623" s="141"/>
      <c r="B623" s="142"/>
      <c r="C623" s="143"/>
      <c r="D623" s="141"/>
      <c r="E623" s="142"/>
      <c r="F623" s="142"/>
      <c r="G623" s="142"/>
      <c r="H623" s="142"/>
      <c r="I623" s="143"/>
      <c r="J623" s="150"/>
      <c r="K623" s="151"/>
      <c r="L623" s="151"/>
      <c r="M623" s="151"/>
      <c r="N623" s="151"/>
      <c r="O623" s="151"/>
      <c r="P623" s="151"/>
      <c r="Q623" s="151"/>
      <c r="R623" s="151"/>
      <c r="S623" s="151"/>
      <c r="T623" s="151"/>
      <c r="U623" s="151"/>
      <c r="V623" s="151"/>
      <c r="W623" s="151"/>
      <c r="X623" s="151"/>
      <c r="Y623" s="151"/>
      <c r="Z623" s="151"/>
      <c r="AA623" s="151"/>
      <c r="AB623" s="151"/>
      <c r="AC623" s="151"/>
      <c r="AD623" s="151"/>
      <c r="AE623" s="151"/>
      <c r="AF623" s="151"/>
      <c r="AG623" s="151"/>
      <c r="AH623" s="151"/>
      <c r="AI623" s="151"/>
      <c r="AJ623" s="151"/>
      <c r="AK623" s="151"/>
      <c r="AL623" s="151"/>
      <c r="AM623" s="152"/>
      <c r="BH623" s="1" t="s">
        <v>28</v>
      </c>
    </row>
    <row r="624" spans="1:61" ht="9.75" hidden="1" customHeight="1">
      <c r="A624" s="123"/>
      <c r="B624" s="124"/>
      <c r="C624" s="125"/>
      <c r="D624" s="123"/>
      <c r="E624" s="124"/>
      <c r="F624" s="124"/>
      <c r="G624" s="124"/>
      <c r="H624" s="124"/>
      <c r="I624" s="125"/>
      <c r="J624" s="137"/>
      <c r="K624" s="128"/>
      <c r="L624" s="128"/>
      <c r="M624" s="128"/>
      <c r="N624" s="128"/>
      <c r="O624" s="128"/>
      <c r="P624" s="128"/>
      <c r="Q624" s="128"/>
      <c r="R624" s="128"/>
      <c r="S624" s="128"/>
      <c r="T624" s="128"/>
      <c r="U624" s="128"/>
      <c r="V624" s="128"/>
      <c r="W624" s="128"/>
      <c r="X624" s="128"/>
      <c r="Y624" s="128"/>
      <c r="Z624" s="128"/>
      <c r="AA624" s="128"/>
      <c r="AB624" s="128"/>
      <c r="AC624" s="128"/>
      <c r="AD624" s="128"/>
      <c r="AE624" s="128"/>
      <c r="AF624" s="128"/>
      <c r="AG624" s="128"/>
      <c r="AH624" s="128"/>
      <c r="AI624" s="128"/>
      <c r="AJ624" s="128"/>
      <c r="AK624" s="128"/>
      <c r="AL624" s="128"/>
      <c r="AM624" s="129"/>
    </row>
    <row r="625" spans="1:61" ht="9.75" hidden="1" customHeight="1">
      <c r="A625" s="120" t="s">
        <v>258</v>
      </c>
      <c r="B625" s="121"/>
      <c r="C625" s="121"/>
      <c r="D625" s="121"/>
      <c r="E625" s="121"/>
      <c r="F625" s="121"/>
      <c r="G625" s="121"/>
      <c r="H625" s="121"/>
      <c r="I625" s="122"/>
      <c r="J625" s="158"/>
      <c r="K625" s="154"/>
      <c r="L625" s="154"/>
      <c r="M625" s="154"/>
      <c r="N625" s="154"/>
      <c r="O625" s="154"/>
      <c r="P625" s="154"/>
      <c r="Q625" s="154"/>
      <c r="R625" s="154"/>
      <c r="S625" s="154"/>
      <c r="T625" s="154"/>
      <c r="U625" s="154"/>
      <c r="V625" s="154" t="s">
        <v>36</v>
      </c>
      <c r="W625" s="154"/>
      <c r="X625" s="154"/>
      <c r="Y625" s="154"/>
      <c r="Z625" s="154"/>
      <c r="AA625" s="154"/>
      <c r="AB625" s="154"/>
      <c r="AC625" s="154"/>
      <c r="AD625" s="154"/>
      <c r="AE625" s="154"/>
      <c r="AF625" s="154"/>
      <c r="AG625" s="154"/>
      <c r="AH625" s="154"/>
      <c r="AI625" s="154"/>
      <c r="AJ625" s="154"/>
      <c r="AK625" s="154"/>
      <c r="AL625" s="154"/>
      <c r="AM625" s="155"/>
      <c r="BE625" s="1" t="str">
        <f ca="1">MID(CELL("address",$CH$2),2,2)</f>
        <v>CH</v>
      </c>
      <c r="BF625" s="1" t="str">
        <f>IF(TRIM($K626)="","",IF(ISERROR(MATCH($K626,$CH$3:$CH$8,0)),"INPUT_ERROR",MATCH($K626,$CH$3:$CH$8,0)))</f>
        <v/>
      </c>
      <c r="BG625" s="1" t="s">
        <v>294</v>
      </c>
      <c r="BH625" s="1">
        <v>70</v>
      </c>
      <c r="BI625" s="1" t="str">
        <f>"ITEM"&amp; BH625&amp; BG625 &amp;"="&amp; $BF625</f>
        <v>ITEM70#KBN2_11=</v>
      </c>
    </row>
    <row r="626" spans="1:61" ht="9.75" hidden="1" customHeight="1">
      <c r="A626" s="141"/>
      <c r="B626" s="142"/>
      <c r="C626" s="142"/>
      <c r="D626" s="142"/>
      <c r="E626" s="142"/>
      <c r="F626" s="142"/>
      <c r="G626" s="142"/>
      <c r="H626" s="142"/>
      <c r="I626" s="143"/>
      <c r="J626" s="144" t="s">
        <v>37</v>
      </c>
      <c r="K626" s="145"/>
      <c r="L626" s="145"/>
      <c r="M626" s="145"/>
      <c r="N626" s="145"/>
      <c r="O626" s="145"/>
      <c r="P626" s="145"/>
      <c r="Q626" s="145"/>
      <c r="R626" s="145"/>
      <c r="S626" s="145"/>
      <c r="T626" s="82" t="s">
        <v>38</v>
      </c>
      <c r="U626" s="82"/>
      <c r="V626" s="82" t="s">
        <v>259</v>
      </c>
      <c r="W626" s="82"/>
      <c r="X626" s="82"/>
      <c r="Y626" s="82"/>
      <c r="Z626" s="82"/>
      <c r="AA626" s="82"/>
      <c r="AB626" s="82"/>
      <c r="AC626" s="82"/>
      <c r="AD626" s="82"/>
      <c r="AE626" s="82" t="s">
        <v>260</v>
      </c>
      <c r="AF626" s="82"/>
      <c r="AG626" s="82"/>
      <c r="AH626" s="82"/>
      <c r="AI626" s="82"/>
      <c r="AJ626" s="82"/>
      <c r="AK626" s="82"/>
      <c r="AL626" s="82"/>
      <c r="AM626" s="138"/>
      <c r="BH626" s="1" t="s">
        <v>28</v>
      </c>
    </row>
    <row r="627" spans="1:61" ht="9.75" hidden="1" customHeight="1">
      <c r="A627" s="141"/>
      <c r="B627" s="142"/>
      <c r="C627" s="142"/>
      <c r="D627" s="142"/>
      <c r="E627" s="142"/>
      <c r="F627" s="142"/>
      <c r="G627" s="142"/>
      <c r="H627" s="142"/>
      <c r="I627" s="143"/>
      <c r="J627" s="144"/>
      <c r="K627" s="145"/>
      <c r="L627" s="145"/>
      <c r="M627" s="145"/>
      <c r="N627" s="145"/>
      <c r="O627" s="145"/>
      <c r="P627" s="145"/>
      <c r="Q627" s="145"/>
      <c r="R627" s="145"/>
      <c r="S627" s="145"/>
      <c r="T627" s="82"/>
      <c r="U627" s="82"/>
      <c r="V627" s="82" t="s">
        <v>261</v>
      </c>
      <c r="W627" s="82"/>
      <c r="X627" s="82"/>
      <c r="Y627" s="82"/>
      <c r="Z627" s="82"/>
      <c r="AA627" s="82"/>
      <c r="AB627" s="82"/>
      <c r="AC627" s="82"/>
      <c r="AD627" s="82"/>
      <c r="AE627" s="82" t="s">
        <v>262</v>
      </c>
      <c r="AF627" s="82"/>
      <c r="AG627" s="82"/>
      <c r="AH627" s="82"/>
      <c r="AI627" s="82"/>
      <c r="AJ627" s="82"/>
      <c r="AK627" s="82"/>
      <c r="AL627" s="82"/>
      <c r="AM627" s="138"/>
      <c r="BH627" s="1" t="s">
        <v>28</v>
      </c>
    </row>
    <row r="628" spans="1:61" ht="9.75" hidden="1" customHeight="1">
      <c r="A628" s="141"/>
      <c r="B628" s="142"/>
      <c r="C628" s="142"/>
      <c r="D628" s="142"/>
      <c r="E628" s="142"/>
      <c r="F628" s="142"/>
      <c r="G628" s="142"/>
      <c r="H628" s="142"/>
      <c r="I628" s="143"/>
      <c r="J628" s="157"/>
      <c r="K628" s="98"/>
      <c r="L628" s="98"/>
      <c r="M628" s="98"/>
      <c r="N628" s="98"/>
      <c r="O628" s="98"/>
      <c r="P628" s="98"/>
      <c r="Q628" s="98"/>
      <c r="R628" s="98"/>
      <c r="S628" s="98"/>
      <c r="T628" s="98"/>
      <c r="U628" s="98"/>
      <c r="V628" s="98" t="s">
        <v>231</v>
      </c>
      <c r="W628" s="98"/>
      <c r="X628" s="98"/>
      <c r="Y628" s="98"/>
      <c r="Z628" s="98"/>
      <c r="AA628" s="98"/>
      <c r="AB628" s="98"/>
      <c r="AC628" s="98"/>
      <c r="AD628" s="98"/>
      <c r="AE628" s="98" t="s">
        <v>232</v>
      </c>
      <c r="AF628" s="98"/>
      <c r="AG628" s="98"/>
      <c r="AH628" s="98"/>
      <c r="AI628" s="98"/>
      <c r="AJ628" s="98"/>
      <c r="AK628" s="98"/>
      <c r="AL628" s="98"/>
      <c r="AM628" s="156"/>
      <c r="BH628" s="1" t="s">
        <v>28</v>
      </c>
    </row>
    <row r="629" spans="1:61" ht="9.75" hidden="1" customHeight="1">
      <c r="A629" s="120" t="s">
        <v>263</v>
      </c>
      <c r="B629" s="121"/>
      <c r="C629" s="121"/>
      <c r="D629" s="121"/>
      <c r="E629" s="121"/>
      <c r="F629" s="121"/>
      <c r="G629" s="121"/>
      <c r="H629" s="121"/>
      <c r="I629" s="121"/>
      <c r="J629" s="216" t="s">
        <v>37</v>
      </c>
      <c r="K629" s="217"/>
      <c r="L629" s="154" t="s">
        <v>216</v>
      </c>
      <c r="M629" s="154"/>
      <c r="N629" s="154"/>
      <c r="O629" s="154"/>
      <c r="P629" s="154"/>
      <c r="Q629" s="221" t="s">
        <v>37</v>
      </c>
      <c r="R629" s="217"/>
      <c r="S629" s="154" t="s">
        <v>215</v>
      </c>
      <c r="T629" s="154"/>
      <c r="U629" s="154"/>
      <c r="V629" s="154"/>
      <c r="W629" s="221" t="s">
        <v>37</v>
      </c>
      <c r="X629" s="217"/>
      <c r="Y629" s="83" t="s">
        <v>264</v>
      </c>
      <c r="Z629" s="83"/>
      <c r="AA629" s="83"/>
      <c r="AB629" s="83"/>
      <c r="AC629" s="83"/>
      <c r="AD629" s="83"/>
      <c r="AE629" s="83"/>
      <c r="AF629" s="83"/>
      <c r="AG629" s="83"/>
      <c r="AH629" s="83"/>
      <c r="AI629" s="83"/>
      <c r="AJ629" s="83"/>
      <c r="AK629" s="83"/>
      <c r="AL629" s="83"/>
      <c r="AM629" s="251"/>
      <c r="BF629" s="1" t="b">
        <f>IF($K629="○",TRUE,IF($K629="",FALSE,"INPUT_ERROR"))</f>
        <v>0</v>
      </c>
      <c r="BG629" s="1" t="s">
        <v>294</v>
      </c>
      <c r="BH629" s="1">
        <v>71</v>
      </c>
      <c r="BI629" s="1" t="str">
        <f t="shared" ref="BI629:BI634" si="12">"ITEM"&amp; BH629&amp; BG629 &amp;"="&amp; $BF629</f>
        <v>ITEM71#KBN2_11=FALSE</v>
      </c>
    </row>
    <row r="630" spans="1:61" ht="9.75" hidden="1" customHeight="1">
      <c r="A630" s="141"/>
      <c r="B630" s="142"/>
      <c r="C630" s="142"/>
      <c r="D630" s="142"/>
      <c r="E630" s="142"/>
      <c r="F630" s="142"/>
      <c r="G630" s="142"/>
      <c r="H630" s="142"/>
      <c r="I630" s="142"/>
      <c r="J630" s="144"/>
      <c r="K630" s="159"/>
      <c r="L630" s="82"/>
      <c r="M630" s="82"/>
      <c r="N630" s="82"/>
      <c r="O630" s="82"/>
      <c r="P630" s="82"/>
      <c r="Q630" s="160"/>
      <c r="R630" s="159"/>
      <c r="S630" s="82"/>
      <c r="T630" s="82"/>
      <c r="U630" s="82"/>
      <c r="V630" s="82"/>
      <c r="W630" s="160"/>
      <c r="X630" s="159"/>
      <c r="Y630" s="109"/>
      <c r="Z630" s="109"/>
      <c r="AA630" s="109"/>
      <c r="AB630" s="109"/>
      <c r="AC630" s="109"/>
      <c r="AD630" s="109"/>
      <c r="AE630" s="109"/>
      <c r="AF630" s="109"/>
      <c r="AG630" s="109"/>
      <c r="AH630" s="109"/>
      <c r="AI630" s="109"/>
      <c r="AJ630" s="109"/>
      <c r="AK630" s="109"/>
      <c r="AL630" s="109"/>
      <c r="AM630" s="214"/>
      <c r="BF630" s="1" t="b">
        <f>IF($R629="○",TRUE,IF($R629="",FALSE,"INPUT_ERROR"))</f>
        <v>0</v>
      </c>
      <c r="BG630" s="1" t="s">
        <v>294</v>
      </c>
      <c r="BH630" s="1">
        <v>72</v>
      </c>
      <c r="BI630" s="1" t="str">
        <f t="shared" si="12"/>
        <v>ITEM72#KBN2_11=FALSE</v>
      </c>
    </row>
    <row r="631" spans="1:61" ht="9.75" hidden="1" customHeight="1">
      <c r="A631" s="141"/>
      <c r="B631" s="142"/>
      <c r="C631" s="142"/>
      <c r="D631" s="142"/>
      <c r="E631" s="142"/>
      <c r="F631" s="142"/>
      <c r="G631" s="142"/>
      <c r="H631" s="142"/>
      <c r="I631" s="142"/>
      <c r="J631" s="252" t="s">
        <v>37</v>
      </c>
      <c r="K631" s="159"/>
      <c r="L631" s="253" t="s">
        <v>214</v>
      </c>
      <c r="M631" s="253"/>
      <c r="N631" s="253"/>
      <c r="O631" s="253"/>
      <c r="P631" s="253"/>
      <c r="Q631" s="160" t="s">
        <v>37</v>
      </c>
      <c r="R631" s="159"/>
      <c r="S631" s="109" t="s">
        <v>212</v>
      </c>
      <c r="T631" s="109"/>
      <c r="U631" s="109"/>
      <c r="V631" s="109"/>
      <c r="W631" s="109"/>
      <c r="X631" s="109"/>
      <c r="Y631" s="109"/>
      <c r="Z631" s="109"/>
      <c r="AA631" s="109"/>
      <c r="AB631" s="109"/>
      <c r="AC631" s="109"/>
      <c r="AD631" s="109"/>
      <c r="AE631" s="109"/>
      <c r="AF631" s="109"/>
      <c r="AG631" s="109"/>
      <c r="AH631" s="109"/>
      <c r="AI631" s="109"/>
      <c r="AJ631" s="109"/>
      <c r="AK631" s="109"/>
      <c r="AL631" s="109"/>
      <c r="AM631" s="214"/>
      <c r="BF631" s="1" t="b">
        <f>IF($X629="○",TRUE,IF($X629="",FALSE,"INPUT_ERROR"))</f>
        <v>0</v>
      </c>
      <c r="BG631" s="1" t="s">
        <v>294</v>
      </c>
      <c r="BH631" s="1">
        <v>73</v>
      </c>
      <c r="BI631" s="1" t="str">
        <f t="shared" si="12"/>
        <v>ITEM73#KBN2_11=FALSE</v>
      </c>
    </row>
    <row r="632" spans="1:61" ht="9.75" hidden="1" customHeight="1">
      <c r="A632" s="141"/>
      <c r="B632" s="142"/>
      <c r="C632" s="142"/>
      <c r="D632" s="142"/>
      <c r="E632" s="142"/>
      <c r="F632" s="142"/>
      <c r="G632" s="142"/>
      <c r="H632" s="142"/>
      <c r="I632" s="142"/>
      <c r="J632" s="252"/>
      <c r="K632" s="159"/>
      <c r="L632" s="253"/>
      <c r="M632" s="253"/>
      <c r="N632" s="253"/>
      <c r="O632" s="253"/>
      <c r="P632" s="253"/>
      <c r="Q632" s="160"/>
      <c r="R632" s="159"/>
      <c r="S632" s="109"/>
      <c r="T632" s="109"/>
      <c r="U632" s="109"/>
      <c r="V632" s="109"/>
      <c r="W632" s="109"/>
      <c r="X632" s="109"/>
      <c r="Y632" s="109"/>
      <c r="Z632" s="109"/>
      <c r="AA632" s="109"/>
      <c r="AB632" s="109"/>
      <c r="AC632" s="109"/>
      <c r="AD632" s="109"/>
      <c r="AE632" s="109"/>
      <c r="AF632" s="109"/>
      <c r="AG632" s="109"/>
      <c r="AH632" s="109"/>
      <c r="AI632" s="109"/>
      <c r="AJ632" s="109"/>
      <c r="AK632" s="109"/>
      <c r="AL632" s="109"/>
      <c r="AM632" s="214"/>
      <c r="BF632" s="1" t="b">
        <f>IF($K631="○",TRUE,IF($K631="",FALSE,"INPUT_ERROR"))</f>
        <v>0</v>
      </c>
      <c r="BG632" s="1" t="s">
        <v>294</v>
      </c>
      <c r="BH632" s="1">
        <v>74</v>
      </c>
      <c r="BI632" s="1" t="str">
        <f t="shared" si="12"/>
        <v>ITEM74#KBN2_11=FALSE</v>
      </c>
    </row>
    <row r="633" spans="1:61" ht="9.75" hidden="1" customHeight="1">
      <c r="A633" s="141"/>
      <c r="B633" s="142"/>
      <c r="C633" s="142"/>
      <c r="D633" s="142"/>
      <c r="E633" s="142"/>
      <c r="F633" s="142"/>
      <c r="G633" s="142"/>
      <c r="H633" s="142"/>
      <c r="I633" s="142"/>
      <c r="J633" s="144" t="s">
        <v>37</v>
      </c>
      <c r="K633" s="159"/>
      <c r="L633" s="82" t="s">
        <v>196</v>
      </c>
      <c r="M633" s="82"/>
      <c r="N633" s="82"/>
      <c r="O633" s="160" t="s">
        <v>197</v>
      </c>
      <c r="P633" s="151"/>
      <c r="Q633" s="151"/>
      <c r="R633" s="151"/>
      <c r="S633" s="151"/>
      <c r="T633" s="151"/>
      <c r="U633" s="151"/>
      <c r="V633" s="151"/>
      <c r="W633" s="151"/>
      <c r="X633" s="151"/>
      <c r="Y633" s="151"/>
      <c r="Z633" s="151"/>
      <c r="AA633" s="151"/>
      <c r="AB633" s="151"/>
      <c r="AC633" s="151"/>
      <c r="AD633" s="151"/>
      <c r="AE633" s="151"/>
      <c r="AF633" s="151"/>
      <c r="AG633" s="151"/>
      <c r="AH633" s="151"/>
      <c r="AI633" s="151"/>
      <c r="AJ633" s="151"/>
      <c r="AK633" s="151"/>
      <c r="AL633" s="82" t="s">
        <v>198</v>
      </c>
      <c r="AM633" s="138"/>
      <c r="BF633" s="1" t="b">
        <f>IF($R631="○",TRUE,IF($R631="",FALSE,"INPUT_ERROR"))</f>
        <v>0</v>
      </c>
      <c r="BG633" s="1" t="s">
        <v>294</v>
      </c>
      <c r="BH633" s="1">
        <v>75</v>
      </c>
      <c r="BI633" s="1" t="str">
        <f t="shared" si="12"/>
        <v>ITEM75#KBN2_11=FALSE</v>
      </c>
    </row>
    <row r="634" spans="1:61" ht="9.75" hidden="1" customHeight="1">
      <c r="A634" s="123"/>
      <c r="B634" s="124"/>
      <c r="C634" s="124"/>
      <c r="D634" s="124"/>
      <c r="E634" s="124"/>
      <c r="F634" s="124"/>
      <c r="G634" s="124"/>
      <c r="H634" s="124"/>
      <c r="I634" s="124"/>
      <c r="J634" s="161"/>
      <c r="K634" s="162"/>
      <c r="L634" s="98"/>
      <c r="M634" s="98"/>
      <c r="N634" s="98"/>
      <c r="O634" s="163"/>
      <c r="P634" s="128"/>
      <c r="Q634" s="128"/>
      <c r="R634" s="128"/>
      <c r="S634" s="128"/>
      <c r="T634" s="128"/>
      <c r="U634" s="128"/>
      <c r="V634" s="128"/>
      <c r="W634" s="128"/>
      <c r="X634" s="128"/>
      <c r="Y634" s="128"/>
      <c r="Z634" s="128"/>
      <c r="AA634" s="128"/>
      <c r="AB634" s="128"/>
      <c r="AC634" s="128"/>
      <c r="AD634" s="128"/>
      <c r="AE634" s="128"/>
      <c r="AF634" s="128"/>
      <c r="AG634" s="128"/>
      <c r="AH634" s="128"/>
      <c r="AI634" s="128"/>
      <c r="AJ634" s="128"/>
      <c r="AK634" s="128"/>
      <c r="AL634" s="98"/>
      <c r="AM634" s="156"/>
      <c r="BF634" s="1" t="b">
        <f>IF($K633="○",TRUE,IF($K633="",FALSE,"INPUT_ERROR"))</f>
        <v>0</v>
      </c>
      <c r="BG634" s="1" t="s">
        <v>294</v>
      </c>
      <c r="BH634" s="1">
        <v>76</v>
      </c>
      <c r="BI634" s="1" t="str">
        <f t="shared" si="12"/>
        <v>ITEM76#KBN2_11=FALSE</v>
      </c>
    </row>
    <row r="635" spans="1:61" ht="9.75" hidden="1" customHeight="1">
      <c r="A635" s="120" t="s">
        <v>265</v>
      </c>
      <c r="B635" s="121"/>
      <c r="C635" s="121"/>
      <c r="D635" s="121"/>
      <c r="E635" s="121"/>
      <c r="F635" s="121"/>
      <c r="G635" s="121"/>
      <c r="H635" s="121"/>
      <c r="I635" s="122"/>
      <c r="J635" s="150"/>
      <c r="K635" s="151"/>
      <c r="L635" s="151"/>
      <c r="M635" s="151"/>
      <c r="N635" s="151"/>
      <c r="O635" s="151"/>
      <c r="P635" s="151"/>
      <c r="Q635" s="151"/>
      <c r="R635" s="151"/>
      <c r="S635" s="151"/>
      <c r="T635" s="151"/>
      <c r="U635" s="151"/>
      <c r="V635" s="151"/>
      <c r="W635" s="151"/>
      <c r="X635" s="151"/>
      <c r="Y635" s="151"/>
      <c r="Z635" s="151"/>
      <c r="AA635" s="151"/>
      <c r="AB635" s="151"/>
      <c r="AC635" s="151"/>
      <c r="AD635" s="151"/>
      <c r="AE635" s="151"/>
      <c r="AF635" s="151"/>
      <c r="AG635" s="151"/>
      <c r="AH635" s="151"/>
      <c r="AI635" s="151"/>
      <c r="AJ635" s="151"/>
      <c r="AK635" s="151"/>
      <c r="AL635" s="151"/>
      <c r="AM635" s="152"/>
      <c r="BG635" s="1" t="s">
        <v>294</v>
      </c>
      <c r="BH635" s="1">
        <v>77</v>
      </c>
      <c r="BI635" s="1" t="str">
        <f>"ITEM"&amp;BH635&amp; BG635 &amp;"="&amp;  IF(TRIM($P633)="","",$P633)</f>
        <v>ITEM77#KBN2_11=</v>
      </c>
    </row>
    <row r="636" spans="1:61" ht="9.75" hidden="1" customHeight="1">
      <c r="A636" s="141"/>
      <c r="B636" s="142"/>
      <c r="C636" s="142"/>
      <c r="D636" s="142"/>
      <c r="E636" s="142"/>
      <c r="F636" s="142"/>
      <c r="G636" s="142"/>
      <c r="H636" s="142"/>
      <c r="I636" s="143"/>
      <c r="J636" s="150"/>
      <c r="K636" s="151"/>
      <c r="L636" s="151"/>
      <c r="M636" s="151"/>
      <c r="N636" s="151"/>
      <c r="O636" s="151"/>
      <c r="P636" s="151"/>
      <c r="Q636" s="151"/>
      <c r="R636" s="151"/>
      <c r="S636" s="151"/>
      <c r="T636" s="151"/>
      <c r="U636" s="151"/>
      <c r="V636" s="151"/>
      <c r="W636" s="151"/>
      <c r="X636" s="151"/>
      <c r="Y636" s="151"/>
      <c r="Z636" s="151"/>
      <c r="AA636" s="151"/>
      <c r="AB636" s="151"/>
      <c r="AC636" s="151"/>
      <c r="AD636" s="151"/>
      <c r="AE636" s="151"/>
      <c r="AF636" s="151"/>
      <c r="AG636" s="151"/>
      <c r="AH636" s="151"/>
      <c r="AI636" s="151"/>
      <c r="AJ636" s="151"/>
      <c r="AK636" s="151"/>
      <c r="AL636" s="151"/>
      <c r="AM636" s="152"/>
      <c r="BG636" s="1" t="s">
        <v>294</v>
      </c>
      <c r="BH636" s="1">
        <v>78</v>
      </c>
      <c r="BI636" s="1" t="str">
        <f>"ITEM"&amp;BH636&amp; BG636 &amp;"="&amp; IF(TRIM($J635)="","",$J635)</f>
        <v>ITEM78#KBN2_11=</v>
      </c>
    </row>
    <row r="637" spans="1:61" ht="9.75" hidden="1" customHeight="1">
      <c r="A637" s="123"/>
      <c r="B637" s="124"/>
      <c r="C637" s="124"/>
      <c r="D637" s="124"/>
      <c r="E637" s="124"/>
      <c r="F637" s="124"/>
      <c r="G637" s="124"/>
      <c r="H637" s="124"/>
      <c r="I637" s="125"/>
      <c r="J637" s="150"/>
      <c r="K637" s="151"/>
      <c r="L637" s="151"/>
      <c r="M637" s="151"/>
      <c r="N637" s="151"/>
      <c r="O637" s="151"/>
      <c r="P637" s="151"/>
      <c r="Q637" s="151"/>
      <c r="R637" s="151"/>
      <c r="S637" s="151"/>
      <c r="T637" s="151"/>
      <c r="U637" s="151"/>
      <c r="V637" s="151"/>
      <c r="W637" s="151"/>
      <c r="X637" s="151"/>
      <c r="Y637" s="151"/>
      <c r="Z637" s="151"/>
      <c r="AA637" s="151"/>
      <c r="AB637" s="151"/>
      <c r="AC637" s="151"/>
      <c r="AD637" s="151"/>
      <c r="AE637" s="151"/>
      <c r="AF637" s="151"/>
      <c r="AG637" s="151"/>
      <c r="AH637" s="151"/>
      <c r="AI637" s="151"/>
      <c r="AJ637" s="151"/>
      <c r="AK637" s="151"/>
      <c r="AL637" s="151"/>
      <c r="AM637" s="152"/>
      <c r="BH637" s="1" t="s">
        <v>28</v>
      </c>
    </row>
    <row r="638" spans="1:61" ht="9.75" hidden="1" customHeight="1">
      <c r="A638" s="153" t="s">
        <v>266</v>
      </c>
      <c r="B638" s="153"/>
      <c r="C638" s="153"/>
      <c r="D638" s="153"/>
      <c r="E638" s="153"/>
      <c r="F638" s="153"/>
      <c r="G638" s="153"/>
      <c r="H638" s="153"/>
      <c r="I638" s="153"/>
      <c r="J638" s="136"/>
      <c r="K638" s="126"/>
      <c r="L638" s="126"/>
      <c r="M638" s="126"/>
      <c r="N638" s="126"/>
      <c r="O638" s="126"/>
      <c r="P638" s="126"/>
      <c r="Q638" s="126"/>
      <c r="R638" s="126"/>
      <c r="S638" s="126"/>
      <c r="T638" s="126"/>
      <c r="U638" s="126"/>
      <c r="V638" s="126"/>
      <c r="W638" s="126"/>
      <c r="X638" s="126"/>
      <c r="Y638" s="126"/>
      <c r="Z638" s="126"/>
      <c r="AA638" s="126"/>
      <c r="AB638" s="126"/>
      <c r="AC638" s="126"/>
      <c r="AD638" s="126"/>
      <c r="AE638" s="126"/>
      <c r="AF638" s="126"/>
      <c r="AG638" s="126"/>
      <c r="AH638" s="126"/>
      <c r="AI638" s="126"/>
      <c r="AJ638" s="126"/>
      <c r="AK638" s="126"/>
      <c r="AL638" s="126"/>
      <c r="AM638" s="127"/>
      <c r="BG638" s="1" t="s">
        <v>294</v>
      </c>
      <c r="BH638" s="1">
        <v>79</v>
      </c>
      <c r="BI638" s="1" t="str">
        <f>"ITEM"&amp;BH638&amp; BG638 &amp;"="&amp; IF(TRIM($J638)="","",$J638)</f>
        <v>ITEM79#KBN2_11=</v>
      </c>
    </row>
    <row r="639" spans="1:61" ht="9.75" hidden="1" customHeight="1">
      <c r="A639" s="153"/>
      <c r="B639" s="153"/>
      <c r="C639" s="153"/>
      <c r="D639" s="153"/>
      <c r="E639" s="153"/>
      <c r="F639" s="153"/>
      <c r="G639" s="153"/>
      <c r="H639" s="153"/>
      <c r="I639" s="153"/>
      <c r="J639" s="150"/>
      <c r="K639" s="151"/>
      <c r="L639" s="151"/>
      <c r="M639" s="151"/>
      <c r="N639" s="151"/>
      <c r="O639" s="151"/>
      <c r="P639" s="151"/>
      <c r="Q639" s="151"/>
      <c r="R639" s="151"/>
      <c r="S639" s="151"/>
      <c r="T639" s="151"/>
      <c r="U639" s="151"/>
      <c r="V639" s="151"/>
      <c r="W639" s="151"/>
      <c r="X639" s="151"/>
      <c r="Y639" s="151"/>
      <c r="Z639" s="151"/>
      <c r="AA639" s="151"/>
      <c r="AB639" s="151"/>
      <c r="AC639" s="151"/>
      <c r="AD639" s="151"/>
      <c r="AE639" s="151"/>
      <c r="AF639" s="151"/>
      <c r="AG639" s="151"/>
      <c r="AH639" s="151"/>
      <c r="AI639" s="151"/>
      <c r="AJ639" s="151"/>
      <c r="AK639" s="151"/>
      <c r="AL639" s="151"/>
      <c r="AM639" s="152"/>
      <c r="BH639" s="1" t="s">
        <v>28</v>
      </c>
    </row>
    <row r="640" spans="1:61" ht="9.75" hidden="1" customHeight="1">
      <c r="A640" s="153"/>
      <c r="B640" s="153"/>
      <c r="C640" s="153"/>
      <c r="D640" s="153"/>
      <c r="E640" s="153"/>
      <c r="F640" s="153"/>
      <c r="G640" s="153"/>
      <c r="H640" s="153"/>
      <c r="I640" s="153"/>
      <c r="J640" s="150"/>
      <c r="K640" s="151"/>
      <c r="L640" s="151"/>
      <c r="M640" s="151"/>
      <c r="N640" s="151"/>
      <c r="O640" s="151"/>
      <c r="P640" s="151"/>
      <c r="Q640" s="151"/>
      <c r="R640" s="151"/>
      <c r="S640" s="151"/>
      <c r="T640" s="151"/>
      <c r="U640" s="151"/>
      <c r="V640" s="151"/>
      <c r="W640" s="151"/>
      <c r="X640" s="151"/>
      <c r="Y640" s="151"/>
      <c r="Z640" s="151"/>
      <c r="AA640" s="151"/>
      <c r="AB640" s="151"/>
      <c r="AC640" s="151"/>
      <c r="AD640" s="151"/>
      <c r="AE640" s="151"/>
      <c r="AF640" s="151"/>
      <c r="AG640" s="151"/>
      <c r="AH640" s="151"/>
      <c r="AI640" s="151"/>
      <c r="AJ640" s="151"/>
      <c r="AK640" s="151"/>
      <c r="AL640" s="151"/>
      <c r="AM640" s="152"/>
      <c r="BH640" s="1" t="s">
        <v>28</v>
      </c>
    </row>
    <row r="641" spans="1:61" ht="9.75" hidden="1" customHeight="1">
      <c r="A641" s="250" t="s">
        <v>267</v>
      </c>
      <c r="B641" s="250"/>
      <c r="C641" s="141" t="s">
        <v>268</v>
      </c>
      <c r="D641" s="142"/>
      <c r="E641" s="142"/>
      <c r="F641" s="142"/>
      <c r="G641" s="142"/>
      <c r="H641" s="142"/>
      <c r="I641" s="143"/>
      <c r="J641" s="158"/>
      <c r="K641" s="154"/>
      <c r="L641" s="154"/>
      <c r="M641" s="154"/>
      <c r="N641" s="154"/>
      <c r="O641" s="154"/>
      <c r="P641" s="154"/>
      <c r="Q641" s="154"/>
      <c r="R641" s="154"/>
      <c r="S641" s="154"/>
      <c r="T641" s="154"/>
      <c r="U641" s="154"/>
      <c r="V641" s="154" t="s">
        <v>36</v>
      </c>
      <c r="W641" s="154"/>
      <c r="X641" s="154"/>
      <c r="Y641" s="154"/>
      <c r="Z641" s="154"/>
      <c r="AA641" s="154"/>
      <c r="AB641" s="154"/>
      <c r="AC641" s="154"/>
      <c r="AD641" s="154"/>
      <c r="AE641" s="154"/>
      <c r="AF641" s="154"/>
      <c r="AG641" s="154"/>
      <c r="AH641" s="154"/>
      <c r="AI641" s="154"/>
      <c r="AJ641" s="154"/>
      <c r="AK641" s="154"/>
      <c r="AL641" s="154"/>
      <c r="AM641" s="155"/>
      <c r="BE641" s="1" t="str">
        <f ca="1">MID(CELL("address",$CI$2),2,2)</f>
        <v>CI</v>
      </c>
      <c r="BF641" s="1" t="str">
        <f>IF(TRIM($K642)="","",IF(ISERROR(MATCH($K642,$CI$3:$CI$4,0)),"INPUT_ERROR",MATCH($K642,$CI$3:$CI$4,0)))</f>
        <v/>
      </c>
      <c r="BG641" s="1" t="s">
        <v>294</v>
      </c>
      <c r="BH641" s="1">
        <v>80</v>
      </c>
      <c r="BI641" s="1" t="str">
        <f>"ITEM"&amp; BH641&amp; BG641 &amp;"="&amp; $BF641</f>
        <v>ITEM80#KBN2_11=</v>
      </c>
    </row>
    <row r="642" spans="1:61" ht="9.75" hidden="1" customHeight="1">
      <c r="A642" s="250"/>
      <c r="B642" s="250"/>
      <c r="C642" s="141"/>
      <c r="D642" s="142"/>
      <c r="E642" s="142"/>
      <c r="F642" s="142"/>
      <c r="G642" s="142"/>
      <c r="H642" s="142"/>
      <c r="I642" s="143"/>
      <c r="J642" s="144" t="s">
        <v>37</v>
      </c>
      <c r="K642" s="145"/>
      <c r="L642" s="145"/>
      <c r="M642" s="145"/>
      <c r="N642" s="145"/>
      <c r="O642" s="145"/>
      <c r="P642" s="145"/>
      <c r="Q642" s="145"/>
      <c r="R642" s="82" t="s">
        <v>38</v>
      </c>
      <c r="S642" s="82"/>
      <c r="T642" s="82"/>
      <c r="U642" s="82"/>
      <c r="V642" s="82" t="s">
        <v>269</v>
      </c>
      <c r="W642" s="82"/>
      <c r="X642" s="82"/>
      <c r="Y642" s="82"/>
      <c r="Z642" s="82"/>
      <c r="AA642" s="82" t="s">
        <v>270</v>
      </c>
      <c r="AB642" s="82"/>
      <c r="AC642" s="82"/>
      <c r="AD642" s="82"/>
      <c r="AE642" s="82"/>
      <c r="AF642" s="82"/>
      <c r="AG642" s="82"/>
      <c r="AH642" s="82"/>
      <c r="AI642" s="82"/>
      <c r="AJ642" s="82"/>
      <c r="AK642" s="82"/>
      <c r="AL642" s="82"/>
      <c r="AM642" s="138"/>
      <c r="BH642" s="1" t="s">
        <v>28</v>
      </c>
    </row>
    <row r="643" spans="1:61" ht="9.75" hidden="1" customHeight="1">
      <c r="A643" s="250"/>
      <c r="B643" s="250"/>
      <c r="C643" s="141"/>
      <c r="D643" s="142"/>
      <c r="E643" s="142"/>
      <c r="F643" s="142"/>
      <c r="G643" s="142"/>
      <c r="H643" s="142"/>
      <c r="I643" s="143"/>
      <c r="J643" s="144"/>
      <c r="K643" s="145"/>
      <c r="L643" s="145"/>
      <c r="M643" s="145"/>
      <c r="N643" s="145"/>
      <c r="O643" s="145"/>
      <c r="P643" s="145"/>
      <c r="Q643" s="145"/>
      <c r="R643" s="82"/>
      <c r="S643" s="82"/>
      <c r="T643" s="82"/>
      <c r="U643" s="82"/>
      <c r="V643" s="82"/>
      <c r="W643" s="82"/>
      <c r="X643" s="82"/>
      <c r="Y643" s="82"/>
      <c r="Z643" s="82"/>
      <c r="AA643" s="82"/>
      <c r="AB643" s="82"/>
      <c r="AC643" s="82"/>
      <c r="AD643" s="82"/>
      <c r="AE643" s="82"/>
      <c r="AF643" s="82"/>
      <c r="AG643" s="82"/>
      <c r="AH643" s="82"/>
      <c r="AI643" s="82"/>
      <c r="AJ643" s="82"/>
      <c r="AK643" s="82"/>
      <c r="AL643" s="82"/>
      <c r="AM643" s="138"/>
      <c r="BH643" s="1" t="s">
        <v>28</v>
      </c>
    </row>
    <row r="644" spans="1:61" ht="9.75" hidden="1" customHeight="1">
      <c r="A644" s="250"/>
      <c r="B644" s="250"/>
      <c r="C644" s="123"/>
      <c r="D644" s="124"/>
      <c r="E644" s="124"/>
      <c r="F644" s="124"/>
      <c r="G644" s="124"/>
      <c r="H644" s="124"/>
      <c r="I644" s="125"/>
      <c r="J644" s="157"/>
      <c r="K644" s="98"/>
      <c r="L644" s="98"/>
      <c r="M644" s="98"/>
      <c r="N644" s="98"/>
      <c r="O644" s="98"/>
      <c r="P644" s="98"/>
      <c r="Q644" s="98"/>
      <c r="R644" s="98"/>
      <c r="S644" s="98"/>
      <c r="T644" s="98"/>
      <c r="U644" s="98"/>
      <c r="V644" s="98"/>
      <c r="W644" s="98"/>
      <c r="X644" s="98"/>
      <c r="Y644" s="98"/>
      <c r="Z644" s="98"/>
      <c r="AA644" s="98"/>
      <c r="AB644" s="98"/>
      <c r="AC644" s="98"/>
      <c r="AD644" s="98"/>
      <c r="AE644" s="98"/>
      <c r="AF644" s="98"/>
      <c r="AG644" s="98"/>
      <c r="AH644" s="98"/>
      <c r="AI644" s="98"/>
      <c r="AJ644" s="98"/>
      <c r="AK644" s="98"/>
      <c r="AL644" s="98"/>
      <c r="AM644" s="156"/>
      <c r="BH644" s="1" t="s">
        <v>28</v>
      </c>
    </row>
    <row r="645" spans="1:61" ht="9.75" hidden="1" customHeight="1">
      <c r="A645" s="250"/>
      <c r="B645" s="250"/>
      <c r="C645" s="120" t="s">
        <v>271</v>
      </c>
      <c r="D645" s="121"/>
      <c r="E645" s="121"/>
      <c r="F645" s="121"/>
      <c r="G645" s="121"/>
      <c r="H645" s="121"/>
      <c r="I645" s="122"/>
      <c r="J645" s="260"/>
      <c r="K645" s="260"/>
      <c r="L645" s="260"/>
      <c r="M645" s="260"/>
      <c r="N645" s="260"/>
      <c r="O645" s="260"/>
      <c r="P645" s="260"/>
      <c r="Q645" s="260"/>
      <c r="R645" s="260"/>
      <c r="S645" s="260"/>
      <c r="T645" s="260"/>
      <c r="U645" s="260"/>
      <c r="V645" s="260"/>
      <c r="W645" s="260"/>
      <c r="X645" s="260"/>
      <c r="Y645" s="260"/>
      <c r="Z645" s="260"/>
      <c r="AA645" s="260"/>
      <c r="AB645" s="260"/>
      <c r="AC645" s="260"/>
      <c r="AD645" s="260"/>
      <c r="AE645" s="260"/>
      <c r="AF645" s="260"/>
      <c r="AG645" s="260"/>
      <c r="AH645" s="260"/>
      <c r="AI645" s="260"/>
      <c r="AJ645" s="260"/>
      <c r="AK645" s="260"/>
      <c r="AL645" s="260"/>
      <c r="AM645" s="260"/>
      <c r="BG645" s="1" t="s">
        <v>294</v>
      </c>
      <c r="BH645" s="1">
        <v>81</v>
      </c>
      <c r="BI645" s="1" t="str">
        <f>"ITEM"&amp;BH645&amp; BG645 &amp;"="&amp; IF(TRIM($J645)="","",$J645)</f>
        <v>ITEM81#KBN2_11=</v>
      </c>
    </row>
    <row r="646" spans="1:61" ht="9.75" hidden="1" customHeight="1">
      <c r="A646" s="250"/>
      <c r="B646" s="250"/>
      <c r="C646" s="141"/>
      <c r="D646" s="142"/>
      <c r="E646" s="142"/>
      <c r="F646" s="142"/>
      <c r="G646" s="142"/>
      <c r="H646" s="142"/>
      <c r="I646" s="143"/>
      <c r="J646" s="27"/>
      <c r="K646" s="27"/>
      <c r="L646" s="27"/>
      <c r="M646" s="27"/>
      <c r="N646" s="27"/>
      <c r="O646" s="27"/>
      <c r="P646" s="27"/>
      <c r="Q646" s="27"/>
      <c r="R646" s="27"/>
      <c r="S646" s="27"/>
      <c r="T646" s="27"/>
      <c r="U646" s="27"/>
      <c r="V646" s="27"/>
      <c r="W646" s="27"/>
      <c r="X646" s="27"/>
      <c r="Y646" s="27"/>
      <c r="Z646" s="27"/>
      <c r="AA646" s="27"/>
      <c r="AB646" s="27"/>
      <c r="AC646" s="27"/>
      <c r="AD646" s="27"/>
      <c r="AE646" s="27"/>
      <c r="AF646" s="27"/>
      <c r="AG646" s="27"/>
      <c r="AH646" s="27"/>
      <c r="AI646" s="27"/>
      <c r="AJ646" s="27"/>
      <c r="AK646" s="27"/>
      <c r="AL646" s="27"/>
      <c r="AM646" s="27"/>
      <c r="BH646" s="1" t="s">
        <v>28</v>
      </c>
    </row>
    <row r="647" spans="1:61" ht="9.75" hidden="1" customHeight="1">
      <c r="A647" s="250"/>
      <c r="B647" s="250"/>
      <c r="C647" s="123"/>
      <c r="D647" s="124"/>
      <c r="E647" s="124"/>
      <c r="F647" s="124"/>
      <c r="G647" s="124"/>
      <c r="H647" s="124"/>
      <c r="I647" s="125"/>
      <c r="J647" s="27"/>
      <c r="K647" s="27"/>
      <c r="L647" s="27"/>
      <c r="M647" s="27"/>
      <c r="N647" s="27"/>
      <c r="O647" s="27"/>
      <c r="P647" s="27"/>
      <c r="Q647" s="27"/>
      <c r="R647" s="27"/>
      <c r="S647" s="27"/>
      <c r="T647" s="27"/>
      <c r="U647" s="27"/>
      <c r="V647" s="27"/>
      <c r="W647" s="27"/>
      <c r="X647" s="27"/>
      <c r="Y647" s="27"/>
      <c r="Z647" s="27"/>
      <c r="AA647" s="27"/>
      <c r="AB647" s="27"/>
      <c r="AC647" s="27"/>
      <c r="AD647" s="27"/>
      <c r="AE647" s="27"/>
      <c r="AF647" s="27"/>
      <c r="AG647" s="27"/>
      <c r="AH647" s="27"/>
      <c r="AI647" s="27"/>
      <c r="AJ647" s="27"/>
      <c r="AK647" s="27"/>
      <c r="AL647" s="27"/>
      <c r="AM647" s="27"/>
      <c r="BH647" s="1" t="s">
        <v>28</v>
      </c>
    </row>
    <row r="648" spans="1:61" ht="9.75" hidden="1" customHeight="1">
      <c r="A648" s="250"/>
      <c r="B648" s="250"/>
      <c r="C648" s="120" t="s">
        <v>272</v>
      </c>
      <c r="D648" s="121"/>
      <c r="E648" s="121"/>
      <c r="F648" s="121"/>
      <c r="G648" s="121"/>
      <c r="H648" s="121"/>
      <c r="I648" s="122"/>
      <c r="J648" s="136"/>
      <c r="K648" s="126"/>
      <c r="L648" s="126"/>
      <c r="M648" s="126"/>
      <c r="N648" s="126"/>
      <c r="O648" s="126"/>
      <c r="P648" s="126"/>
      <c r="Q648" s="126"/>
      <c r="R648" s="126"/>
      <c r="S648" s="126"/>
      <c r="T648" s="126"/>
      <c r="U648" s="126"/>
      <c r="V648" s="126"/>
      <c r="W648" s="126"/>
      <c r="X648" s="126"/>
      <c r="Y648" s="126"/>
      <c r="Z648" s="126"/>
      <c r="AA648" s="126"/>
      <c r="AB648" s="126"/>
      <c r="AC648" s="126"/>
      <c r="AD648" s="126"/>
      <c r="AE648" s="126"/>
      <c r="AF648" s="126"/>
      <c r="AG648" s="126"/>
      <c r="AH648" s="126"/>
      <c r="AI648" s="126"/>
      <c r="AJ648" s="126"/>
      <c r="AK648" s="126"/>
      <c r="AL648" s="126"/>
      <c r="AM648" s="127"/>
      <c r="BG648" s="1" t="s">
        <v>294</v>
      </c>
      <c r="BH648" s="1">
        <v>82</v>
      </c>
      <c r="BI648" s="1" t="str">
        <f>"ITEM"&amp;BH648&amp; BG648 &amp;"="&amp; IF(TRIM($J648)="","",$J648)</f>
        <v>ITEM82#KBN2_11=</v>
      </c>
    </row>
    <row r="649" spans="1:61" ht="9.75" hidden="1" customHeight="1">
      <c r="A649" s="250"/>
      <c r="B649" s="250"/>
      <c r="C649" s="141"/>
      <c r="D649" s="142"/>
      <c r="E649" s="142"/>
      <c r="F649" s="142"/>
      <c r="G649" s="142"/>
      <c r="H649" s="142"/>
      <c r="I649" s="143"/>
      <c r="J649" s="150"/>
      <c r="K649" s="151"/>
      <c r="L649" s="151"/>
      <c r="M649" s="151"/>
      <c r="N649" s="151"/>
      <c r="O649" s="151"/>
      <c r="P649" s="151"/>
      <c r="Q649" s="151"/>
      <c r="R649" s="151"/>
      <c r="S649" s="151"/>
      <c r="T649" s="151"/>
      <c r="U649" s="151"/>
      <c r="V649" s="151"/>
      <c r="W649" s="151"/>
      <c r="X649" s="151"/>
      <c r="Y649" s="151"/>
      <c r="Z649" s="151"/>
      <c r="AA649" s="151"/>
      <c r="AB649" s="151"/>
      <c r="AC649" s="151"/>
      <c r="AD649" s="151"/>
      <c r="AE649" s="151"/>
      <c r="AF649" s="151"/>
      <c r="AG649" s="151"/>
      <c r="AH649" s="151"/>
      <c r="AI649" s="151"/>
      <c r="AJ649" s="151"/>
      <c r="AK649" s="151"/>
      <c r="AL649" s="151"/>
      <c r="AM649" s="152"/>
      <c r="BH649" s="1" t="s">
        <v>28</v>
      </c>
    </row>
    <row r="650" spans="1:61" ht="9.75" hidden="1" customHeight="1" thickBot="1">
      <c r="A650" s="250"/>
      <c r="B650" s="250"/>
      <c r="C650" s="123"/>
      <c r="D650" s="124"/>
      <c r="E650" s="124"/>
      <c r="F650" s="124"/>
      <c r="G650" s="124"/>
      <c r="H650" s="124"/>
      <c r="I650" s="125"/>
      <c r="J650" s="137"/>
      <c r="K650" s="128"/>
      <c r="L650" s="128"/>
      <c r="M650" s="128"/>
      <c r="N650" s="128"/>
      <c r="O650" s="128"/>
      <c r="P650" s="128"/>
      <c r="Q650" s="128"/>
      <c r="R650" s="128"/>
      <c r="S650" s="128"/>
      <c r="T650" s="128"/>
      <c r="U650" s="128"/>
      <c r="V650" s="128"/>
      <c r="W650" s="128"/>
      <c r="X650" s="128"/>
      <c r="Y650" s="128"/>
      <c r="Z650" s="128"/>
      <c r="AA650" s="128"/>
      <c r="AB650" s="128"/>
      <c r="AC650" s="128"/>
      <c r="AD650" s="128"/>
      <c r="AE650" s="128"/>
      <c r="AF650" s="128"/>
      <c r="AG650" s="128"/>
      <c r="AH650" s="128"/>
      <c r="AI650" s="128"/>
      <c r="AJ650" s="128"/>
      <c r="AK650" s="128"/>
      <c r="AL650" s="128"/>
      <c r="AM650" s="129"/>
      <c r="BH650" s="1" t="s">
        <v>28</v>
      </c>
    </row>
    <row r="651" spans="1:61" ht="9.75" hidden="1" customHeight="1">
      <c r="A651" s="254" t="s">
        <v>295</v>
      </c>
      <c r="B651" s="255"/>
      <c r="C651" s="255"/>
      <c r="D651" s="255"/>
      <c r="E651" s="255"/>
      <c r="F651" s="255"/>
      <c r="G651" s="255"/>
      <c r="H651" s="255"/>
      <c r="I651" s="256"/>
      <c r="J651" s="233"/>
      <c r="K651" s="234"/>
      <c r="L651" s="234"/>
      <c r="M651" s="234"/>
      <c r="N651" s="234"/>
      <c r="O651" s="234"/>
      <c r="P651" s="234"/>
      <c r="Q651" s="234"/>
      <c r="R651" s="234"/>
      <c r="S651" s="234"/>
      <c r="T651" s="234"/>
      <c r="U651" s="234"/>
      <c r="V651" s="234"/>
      <c r="W651" s="234"/>
      <c r="X651" s="234"/>
      <c r="Y651" s="234"/>
      <c r="Z651" s="234"/>
      <c r="AA651" s="234"/>
      <c r="AB651" s="234"/>
      <c r="AC651" s="234"/>
      <c r="AD651" s="234"/>
      <c r="AE651" s="234"/>
      <c r="AF651" s="234"/>
      <c r="AG651" s="234"/>
      <c r="AH651" s="234"/>
      <c r="AI651" s="234"/>
      <c r="AJ651" s="234"/>
      <c r="AK651" s="234"/>
      <c r="AL651" s="234"/>
      <c r="AM651" s="235"/>
      <c r="BG651" s="1" t="s">
        <v>296</v>
      </c>
      <c r="BH651" s="1">
        <v>64</v>
      </c>
      <c r="BI651" s="1" t="str">
        <f>"ITEM"&amp;BH651&amp; BG651 &amp;"="&amp; IF(TRIM($J651)="","",$J651)</f>
        <v>ITEM64#KBN2_12=</v>
      </c>
    </row>
    <row r="652" spans="1:61" ht="9.75" hidden="1" customHeight="1" thickBot="1">
      <c r="A652" s="230"/>
      <c r="B652" s="231"/>
      <c r="C652" s="231"/>
      <c r="D652" s="231"/>
      <c r="E652" s="231"/>
      <c r="F652" s="231"/>
      <c r="G652" s="231"/>
      <c r="H652" s="231"/>
      <c r="I652" s="232"/>
      <c r="J652" s="236"/>
      <c r="K652" s="237"/>
      <c r="L652" s="237"/>
      <c r="M652" s="237"/>
      <c r="N652" s="237"/>
      <c r="O652" s="237"/>
      <c r="P652" s="237"/>
      <c r="Q652" s="237"/>
      <c r="R652" s="237"/>
      <c r="S652" s="237"/>
      <c r="T652" s="237"/>
      <c r="U652" s="237"/>
      <c r="V652" s="237"/>
      <c r="W652" s="237"/>
      <c r="X652" s="237"/>
      <c r="Y652" s="237"/>
      <c r="Z652" s="237"/>
      <c r="AA652" s="237"/>
      <c r="AB652" s="237"/>
      <c r="AC652" s="237"/>
      <c r="AD652" s="237"/>
      <c r="AE652" s="237"/>
      <c r="AF652" s="237"/>
      <c r="AG652" s="237"/>
      <c r="AH652" s="237"/>
      <c r="AI652" s="237"/>
      <c r="AJ652" s="237"/>
      <c r="AK652" s="237"/>
      <c r="AL652" s="237"/>
      <c r="AM652" s="238"/>
      <c r="BH652" s="1" t="s">
        <v>28</v>
      </c>
    </row>
    <row r="653" spans="1:61" ht="9.75" hidden="1" customHeight="1">
      <c r="A653" s="120" t="s">
        <v>248</v>
      </c>
      <c r="B653" s="121"/>
      <c r="C653" s="121"/>
      <c r="D653" s="121"/>
      <c r="E653" s="121"/>
      <c r="F653" s="121"/>
      <c r="G653" s="121"/>
      <c r="H653" s="121"/>
      <c r="I653" s="122"/>
      <c r="J653" s="239"/>
      <c r="K653" s="239"/>
      <c r="L653" s="239"/>
      <c r="M653" s="239"/>
      <c r="N653" s="239"/>
      <c r="O653" s="239"/>
      <c r="P653" s="239"/>
      <c r="Q653" s="239"/>
      <c r="R653" s="239"/>
      <c r="S653" s="239"/>
      <c r="T653" s="239"/>
      <c r="U653" s="239"/>
      <c r="V653" s="239"/>
      <c r="W653" s="239"/>
      <c r="X653" s="239"/>
      <c r="Y653" s="239"/>
      <c r="Z653" s="239"/>
      <c r="AA653" s="239"/>
      <c r="AB653" s="239"/>
      <c r="AC653" s="239"/>
      <c r="AD653" s="239"/>
      <c r="AE653" s="239"/>
      <c r="AF653" s="239"/>
      <c r="AG653" s="239"/>
      <c r="AH653" s="239"/>
      <c r="AI653" s="239"/>
      <c r="AJ653" s="239"/>
      <c r="AK653" s="239"/>
      <c r="AL653" s="239"/>
      <c r="AM653" s="239"/>
      <c r="BG653" s="1" t="s">
        <v>296</v>
      </c>
      <c r="BH653" s="1">
        <v>65</v>
      </c>
      <c r="BI653" s="1" t="str">
        <f>"ITEM"&amp;BH653&amp; BG653 &amp;"="&amp; IF(TRIM($J653)="","",$J653)</f>
        <v>ITEM65#KBN2_12=</v>
      </c>
    </row>
    <row r="654" spans="1:61" ht="9.75" hidden="1" customHeight="1">
      <c r="A654" s="141"/>
      <c r="B654" s="142"/>
      <c r="C654" s="142"/>
      <c r="D654" s="142"/>
      <c r="E654" s="142"/>
      <c r="F654" s="142"/>
      <c r="G654" s="142"/>
      <c r="H654" s="142"/>
      <c r="I654" s="143"/>
      <c r="J654" s="27"/>
      <c r="K654" s="27"/>
      <c r="L654" s="27"/>
      <c r="M654" s="27"/>
      <c r="N654" s="27"/>
      <c r="O654" s="27"/>
      <c r="P654" s="27"/>
      <c r="Q654" s="27"/>
      <c r="R654" s="27"/>
      <c r="S654" s="27"/>
      <c r="T654" s="27"/>
      <c r="U654" s="27"/>
      <c r="V654" s="27"/>
      <c r="W654" s="27"/>
      <c r="X654" s="27"/>
      <c r="Y654" s="27"/>
      <c r="Z654" s="27"/>
      <c r="AA654" s="27"/>
      <c r="AB654" s="27"/>
      <c r="AC654" s="27"/>
      <c r="AD654" s="27"/>
      <c r="AE654" s="27"/>
      <c r="AF654" s="27"/>
      <c r="AG654" s="27"/>
      <c r="AH654" s="27"/>
      <c r="AI654" s="27"/>
      <c r="AJ654" s="27"/>
      <c r="AK654" s="27"/>
      <c r="AL654" s="27"/>
      <c r="AM654" s="27"/>
      <c r="BH654" s="1" t="s">
        <v>28</v>
      </c>
    </row>
    <row r="655" spans="1:61" ht="9.75" hidden="1" customHeight="1">
      <c r="A655" s="120" t="s">
        <v>249</v>
      </c>
      <c r="B655" s="121"/>
      <c r="C655" s="121"/>
      <c r="D655" s="121"/>
      <c r="E655" s="121"/>
      <c r="F655" s="121"/>
      <c r="G655" s="121"/>
      <c r="H655" s="121"/>
      <c r="I655" s="122"/>
      <c r="J655" s="158"/>
      <c r="K655" s="154"/>
      <c r="L655" s="154"/>
      <c r="M655" s="154"/>
      <c r="N655" s="154"/>
      <c r="O655" s="154"/>
      <c r="P655" s="154"/>
      <c r="Q655" s="154"/>
      <c r="R655" s="154"/>
      <c r="S655" s="154"/>
      <c r="T655" s="154"/>
      <c r="U655" s="154"/>
      <c r="V655" s="154" t="s">
        <v>36</v>
      </c>
      <c r="W655" s="154"/>
      <c r="X655" s="154"/>
      <c r="Y655" s="154"/>
      <c r="Z655" s="154"/>
      <c r="AA655" s="154"/>
      <c r="AB655" s="154"/>
      <c r="AC655" s="154"/>
      <c r="AD655" s="154"/>
      <c r="AE655" s="154"/>
      <c r="AF655" s="154"/>
      <c r="AG655" s="154"/>
      <c r="AH655" s="154"/>
      <c r="AI655" s="154"/>
      <c r="AJ655" s="154"/>
      <c r="AK655" s="154"/>
      <c r="AL655" s="154"/>
      <c r="AM655" s="155"/>
      <c r="BE655" s="1" t="str">
        <f ca="1">MID(CELL("address",$CG$2),2,2)</f>
        <v>CG</v>
      </c>
      <c r="BF655" s="1" t="str">
        <f>IF(TRIM($K656)="","",IF(ISERROR(MATCH($K656,$CG$3:$CG$4,0)),"INPUT_ERROR",MATCH($K656,$CG$3:$CG$4,0)))</f>
        <v/>
      </c>
      <c r="BG655" s="1" t="s">
        <v>296</v>
      </c>
      <c r="BH655" s="1">
        <v>66</v>
      </c>
      <c r="BI655" s="1" t="str">
        <f>"ITEM"&amp; BH655&amp; BG655 &amp;"="&amp; $BF655</f>
        <v>ITEM66#KBN2_12=</v>
      </c>
    </row>
    <row r="656" spans="1:61" ht="9.75" hidden="1" customHeight="1">
      <c r="A656" s="141"/>
      <c r="B656" s="142"/>
      <c r="C656" s="142"/>
      <c r="D656" s="142"/>
      <c r="E656" s="142"/>
      <c r="F656" s="142"/>
      <c r="G656" s="142"/>
      <c r="H656" s="142"/>
      <c r="I656" s="143"/>
      <c r="J656" s="144" t="s">
        <v>37</v>
      </c>
      <c r="K656" s="145"/>
      <c r="L656" s="145"/>
      <c r="M656" s="145"/>
      <c r="N656" s="145"/>
      <c r="O656" s="145"/>
      <c r="P656" s="145"/>
      <c r="Q656" s="145"/>
      <c r="R656" s="145"/>
      <c r="S656" s="145"/>
      <c r="T656" s="82" t="s">
        <v>38</v>
      </c>
      <c r="U656" s="82"/>
      <c r="V656" s="82" t="s">
        <v>250</v>
      </c>
      <c r="W656" s="82"/>
      <c r="X656" s="82"/>
      <c r="Y656" s="82"/>
      <c r="Z656" s="82"/>
      <c r="AA656" s="82"/>
      <c r="AB656" s="82"/>
      <c r="AC656" s="82"/>
      <c r="AD656" s="82"/>
      <c r="AE656" s="82"/>
      <c r="AF656" s="82"/>
      <c r="AG656" s="82"/>
      <c r="AH656" s="82"/>
      <c r="AI656" s="82"/>
      <c r="AJ656" s="82"/>
      <c r="AK656" s="82"/>
      <c r="AL656" s="82"/>
      <c r="AM656" s="138"/>
    </row>
    <row r="657" spans="1:61" ht="9.75" hidden="1" customHeight="1">
      <c r="A657" s="141"/>
      <c r="B657" s="142"/>
      <c r="C657" s="142"/>
      <c r="D657" s="142"/>
      <c r="E657" s="142"/>
      <c r="F657" s="142"/>
      <c r="G657" s="142"/>
      <c r="H657" s="142"/>
      <c r="I657" s="143"/>
      <c r="J657" s="144"/>
      <c r="K657" s="145"/>
      <c r="L657" s="145"/>
      <c r="M657" s="145"/>
      <c r="N657" s="145"/>
      <c r="O657" s="145"/>
      <c r="P657" s="145"/>
      <c r="Q657" s="145"/>
      <c r="R657" s="145"/>
      <c r="S657" s="145"/>
      <c r="T657" s="82"/>
      <c r="U657" s="82"/>
      <c r="V657" s="82" t="s">
        <v>251</v>
      </c>
      <c r="W657" s="82"/>
      <c r="X657" s="82"/>
      <c r="Y657" s="82"/>
      <c r="Z657" s="82"/>
      <c r="AA657" s="82"/>
      <c r="AB657" s="82"/>
      <c r="AC657" s="82"/>
      <c r="AD657" s="82"/>
      <c r="AE657" s="82"/>
      <c r="AF657" s="82"/>
      <c r="AG657" s="82"/>
      <c r="AH657" s="82"/>
      <c r="AI657" s="82"/>
      <c r="AJ657" s="82"/>
      <c r="AK657" s="82"/>
      <c r="AL657" s="82"/>
      <c r="AM657" s="138"/>
    </row>
    <row r="658" spans="1:61" ht="9.75" hidden="1" customHeight="1">
      <c r="A658" s="141"/>
      <c r="B658" s="142"/>
      <c r="C658" s="142"/>
      <c r="D658" s="142"/>
      <c r="E658" s="142"/>
      <c r="F658" s="142"/>
      <c r="G658" s="142"/>
      <c r="H658" s="142"/>
      <c r="I658" s="143"/>
      <c r="J658" s="157"/>
      <c r="K658" s="98"/>
      <c r="L658" s="98"/>
      <c r="M658" s="98"/>
      <c r="N658" s="98"/>
      <c r="O658" s="98"/>
      <c r="P658" s="98"/>
      <c r="Q658" s="98"/>
      <c r="R658" s="98"/>
      <c r="S658" s="98"/>
      <c r="T658" s="98"/>
      <c r="U658" s="98"/>
      <c r="V658" s="98"/>
      <c r="W658" s="98"/>
      <c r="X658" s="98"/>
      <c r="Y658" s="98"/>
      <c r="Z658" s="98"/>
      <c r="AA658" s="98"/>
      <c r="AB658" s="98"/>
      <c r="AC658" s="98"/>
      <c r="AD658" s="98"/>
      <c r="AE658" s="98"/>
      <c r="AF658" s="98"/>
      <c r="AG658" s="98"/>
      <c r="AH658" s="98"/>
      <c r="AI658" s="98"/>
      <c r="AJ658" s="98"/>
      <c r="AK658" s="98"/>
      <c r="AL658" s="98"/>
      <c r="AM658" s="156"/>
    </row>
    <row r="659" spans="1:61" ht="9.75" hidden="1" customHeight="1">
      <c r="A659" s="141"/>
      <c r="B659" s="142"/>
      <c r="C659" s="143"/>
      <c r="D659" s="120" t="s">
        <v>252</v>
      </c>
      <c r="E659" s="121"/>
      <c r="F659" s="121"/>
      <c r="G659" s="121"/>
      <c r="H659" s="121"/>
      <c r="I659" s="122"/>
      <c r="J659" s="158"/>
      <c r="K659" s="154"/>
      <c r="L659" s="154"/>
      <c r="M659" s="154"/>
      <c r="N659" s="154"/>
      <c r="O659" s="154"/>
      <c r="P659" s="154"/>
      <c r="Q659" s="154"/>
      <c r="R659" s="154"/>
      <c r="S659" s="154"/>
      <c r="T659" s="154"/>
      <c r="U659" s="154"/>
      <c r="V659" s="154" t="s">
        <v>36</v>
      </c>
      <c r="W659" s="154"/>
      <c r="X659" s="154"/>
      <c r="Y659" s="154"/>
      <c r="Z659" s="154"/>
      <c r="AA659" s="154"/>
      <c r="AB659" s="154"/>
      <c r="AC659" s="154"/>
      <c r="AD659" s="154"/>
      <c r="AE659" s="154"/>
      <c r="AF659" s="154"/>
      <c r="AG659" s="154"/>
      <c r="AH659" s="154"/>
      <c r="AI659" s="154"/>
      <c r="AJ659" s="154"/>
      <c r="AK659" s="154"/>
      <c r="AL659" s="154"/>
      <c r="AM659" s="155"/>
      <c r="BE659" s="1" t="str">
        <f ca="1">MID(CELL("address",$CB$2),2,2)</f>
        <v>CB</v>
      </c>
      <c r="BF659" s="1" t="str">
        <f>IF(TRIM($K661)="","",IF(ISERROR(MATCH($K661,$CB$3:$CB$7,0)),"INPUT_ERROR",MATCH($K661,$CB$3:$CB$7,0)))</f>
        <v/>
      </c>
      <c r="BG659" s="1" t="s">
        <v>296</v>
      </c>
      <c r="BH659" s="1">
        <v>67</v>
      </c>
      <c r="BI659" s="1" t="str">
        <f>"ITEM"&amp; BH659&amp; BG659 &amp;"="&amp; $BF659</f>
        <v>ITEM67#KBN2_12=</v>
      </c>
    </row>
    <row r="660" spans="1:61" ht="9.75" hidden="1" customHeight="1">
      <c r="A660" s="141"/>
      <c r="B660" s="142"/>
      <c r="C660" s="143"/>
      <c r="D660" s="141"/>
      <c r="E660" s="142"/>
      <c r="F660" s="142"/>
      <c r="G660" s="142"/>
      <c r="H660" s="142"/>
      <c r="I660" s="143"/>
      <c r="J660" s="189"/>
      <c r="K660" s="82"/>
      <c r="L660" s="82"/>
      <c r="M660" s="82"/>
      <c r="N660" s="82"/>
      <c r="O660" s="82"/>
      <c r="P660" s="82"/>
      <c r="Q660" s="82"/>
      <c r="R660" s="82"/>
      <c r="S660" s="82"/>
      <c r="T660" s="82"/>
      <c r="U660" s="82"/>
      <c r="V660" s="82" t="s">
        <v>163</v>
      </c>
      <c r="W660" s="82"/>
      <c r="X660" s="82"/>
      <c r="Y660" s="82"/>
      <c r="Z660" s="82"/>
      <c r="AA660" s="82"/>
      <c r="AB660" s="82"/>
      <c r="AC660" s="82"/>
      <c r="AD660" s="82"/>
      <c r="AE660" s="82"/>
      <c r="AF660" s="82"/>
      <c r="AG660" s="82"/>
      <c r="AH660" s="82"/>
      <c r="AI660" s="82"/>
      <c r="AJ660" s="82"/>
      <c r="AK660" s="82"/>
      <c r="AL660" s="82"/>
      <c r="AM660" s="138"/>
      <c r="BH660" s="1" t="s">
        <v>28</v>
      </c>
    </row>
    <row r="661" spans="1:61" ht="9.75" hidden="1" customHeight="1">
      <c r="A661" s="141"/>
      <c r="B661" s="142"/>
      <c r="C661" s="143"/>
      <c r="D661" s="141"/>
      <c r="E661" s="142"/>
      <c r="F661" s="142"/>
      <c r="G661" s="142"/>
      <c r="H661" s="142"/>
      <c r="I661" s="143"/>
      <c r="J661" s="144" t="s">
        <v>37</v>
      </c>
      <c r="K661" s="145"/>
      <c r="L661" s="145"/>
      <c r="M661" s="145"/>
      <c r="N661" s="145"/>
      <c r="O661" s="145"/>
      <c r="P661" s="145"/>
      <c r="Q661" s="145"/>
      <c r="R661" s="145"/>
      <c r="S661" s="145"/>
      <c r="T661" s="82" t="s">
        <v>38</v>
      </c>
      <c r="U661" s="82"/>
      <c r="V661" s="82" t="s">
        <v>253</v>
      </c>
      <c r="W661" s="82"/>
      <c r="X661" s="82"/>
      <c r="Y661" s="82"/>
      <c r="Z661" s="82"/>
      <c r="AA661" s="82"/>
      <c r="AB661" s="82"/>
      <c r="AC661" s="82"/>
      <c r="AD661" s="82"/>
      <c r="AE661" s="82"/>
      <c r="AF661" s="82"/>
      <c r="AG661" s="82"/>
      <c r="AH661" s="82"/>
      <c r="AI661" s="82"/>
      <c r="AJ661" s="82"/>
      <c r="AK661" s="82"/>
      <c r="AL661" s="82"/>
      <c r="AM661" s="138"/>
      <c r="BH661" s="1" t="s">
        <v>28</v>
      </c>
    </row>
    <row r="662" spans="1:61" ht="9.75" hidden="1" customHeight="1">
      <c r="A662" s="141"/>
      <c r="B662" s="142"/>
      <c r="C662" s="143"/>
      <c r="D662" s="141"/>
      <c r="E662" s="142"/>
      <c r="F662" s="142"/>
      <c r="G662" s="142"/>
      <c r="H662" s="142"/>
      <c r="I662" s="143"/>
      <c r="J662" s="144"/>
      <c r="K662" s="145"/>
      <c r="L662" s="145"/>
      <c r="M662" s="145"/>
      <c r="N662" s="145"/>
      <c r="O662" s="145"/>
      <c r="P662" s="145"/>
      <c r="Q662" s="145"/>
      <c r="R662" s="145"/>
      <c r="S662" s="145"/>
      <c r="T662" s="82"/>
      <c r="U662" s="82"/>
      <c r="V662" s="82" t="s">
        <v>254</v>
      </c>
      <c r="W662" s="82"/>
      <c r="X662" s="82"/>
      <c r="Y662" s="82"/>
      <c r="Z662" s="82"/>
      <c r="AA662" s="82"/>
      <c r="AB662" s="82"/>
      <c r="AC662" s="82"/>
      <c r="AD662" s="82"/>
      <c r="AE662" s="82"/>
      <c r="AF662" s="82"/>
      <c r="AG662" s="82"/>
      <c r="AH662" s="82"/>
      <c r="AI662" s="82"/>
      <c r="AJ662" s="82"/>
      <c r="AK662" s="82"/>
      <c r="AL662" s="82"/>
      <c r="AM662" s="138"/>
      <c r="BH662" s="1" t="s">
        <v>28</v>
      </c>
    </row>
    <row r="663" spans="1:61" ht="9.75" hidden="1" customHeight="1">
      <c r="A663" s="141"/>
      <c r="B663" s="142"/>
      <c r="C663" s="143"/>
      <c r="D663" s="141"/>
      <c r="E663" s="142"/>
      <c r="F663" s="142"/>
      <c r="G663" s="142"/>
      <c r="H663" s="142"/>
      <c r="I663" s="143"/>
      <c r="J663" s="189"/>
      <c r="K663" s="82"/>
      <c r="L663" s="82"/>
      <c r="M663" s="82"/>
      <c r="N663" s="82"/>
      <c r="O663" s="82"/>
      <c r="P663" s="82"/>
      <c r="Q663" s="82"/>
      <c r="R663" s="82"/>
      <c r="S663" s="82"/>
      <c r="T663" s="82"/>
      <c r="U663" s="82"/>
      <c r="V663" s="82" t="s">
        <v>255</v>
      </c>
      <c r="W663" s="82"/>
      <c r="X663" s="82"/>
      <c r="Y663" s="82"/>
      <c r="Z663" s="82"/>
      <c r="AA663" s="82"/>
      <c r="AB663" s="82"/>
      <c r="AC663" s="82"/>
      <c r="AD663" s="82"/>
      <c r="AE663" s="82"/>
      <c r="AF663" s="82"/>
      <c r="AG663" s="82"/>
      <c r="AH663" s="82"/>
      <c r="AI663" s="82"/>
      <c r="AJ663" s="82"/>
      <c r="AK663" s="82"/>
      <c r="AL663" s="82"/>
      <c r="AM663" s="138"/>
      <c r="BH663" s="1" t="s">
        <v>28</v>
      </c>
    </row>
    <row r="664" spans="1:61" ht="9.75" hidden="1" customHeight="1">
      <c r="A664" s="141"/>
      <c r="B664" s="142"/>
      <c r="C664" s="143"/>
      <c r="D664" s="123"/>
      <c r="E664" s="124"/>
      <c r="F664" s="124"/>
      <c r="G664" s="124"/>
      <c r="H664" s="124"/>
      <c r="I664" s="125"/>
      <c r="J664" s="157"/>
      <c r="K664" s="98"/>
      <c r="L664" s="98"/>
      <c r="M664" s="98"/>
      <c r="N664" s="98"/>
      <c r="O664" s="98"/>
      <c r="P664" s="98"/>
      <c r="Q664" s="98"/>
      <c r="R664" s="98"/>
      <c r="S664" s="98"/>
      <c r="T664" s="98"/>
      <c r="U664" s="98"/>
      <c r="V664" s="98" t="s">
        <v>256</v>
      </c>
      <c r="W664" s="98"/>
      <c r="X664" s="98"/>
      <c r="Y664" s="98"/>
      <c r="Z664" s="98"/>
      <c r="AA664" s="98"/>
      <c r="AB664" s="98"/>
      <c r="AC664" s="98"/>
      <c r="AD664" s="98"/>
      <c r="AE664" s="98"/>
      <c r="AF664" s="98"/>
      <c r="AG664" s="98"/>
      <c r="AH664" s="98"/>
      <c r="AI664" s="98"/>
      <c r="AJ664" s="98"/>
      <c r="AK664" s="98"/>
      <c r="AL664" s="98"/>
      <c r="AM664" s="156"/>
      <c r="BH664" s="1" t="s">
        <v>28</v>
      </c>
    </row>
    <row r="665" spans="1:61" ht="9.75" hidden="1" customHeight="1">
      <c r="A665" s="141"/>
      <c r="B665" s="142"/>
      <c r="C665" s="143"/>
      <c r="D665" s="120" t="s">
        <v>257</v>
      </c>
      <c r="E665" s="121"/>
      <c r="F665" s="121"/>
      <c r="G665" s="121"/>
      <c r="H665" s="121"/>
      <c r="I665" s="122"/>
      <c r="J665" s="136"/>
      <c r="K665" s="126"/>
      <c r="L665" s="126"/>
      <c r="M665" s="126"/>
      <c r="N665" s="126"/>
      <c r="O665" s="126"/>
      <c r="P665" s="126"/>
      <c r="Q665" s="126"/>
      <c r="R665" s="126"/>
      <c r="S665" s="126"/>
      <c r="T665" s="126"/>
      <c r="U665" s="126"/>
      <c r="V665" s="126"/>
      <c r="W665" s="126"/>
      <c r="X665" s="126"/>
      <c r="Y665" s="126"/>
      <c r="Z665" s="126"/>
      <c r="AA665" s="126"/>
      <c r="AB665" s="126"/>
      <c r="AC665" s="126"/>
      <c r="AD665" s="126"/>
      <c r="AE665" s="126"/>
      <c r="AF665" s="126"/>
      <c r="AG665" s="126"/>
      <c r="AH665" s="126"/>
      <c r="AI665" s="126"/>
      <c r="AJ665" s="126"/>
      <c r="AK665" s="126"/>
      <c r="AL665" s="126"/>
      <c r="AM665" s="127"/>
      <c r="BG665" s="1" t="s">
        <v>296</v>
      </c>
      <c r="BH665" s="1">
        <v>68</v>
      </c>
      <c r="BI665" s="1" t="str">
        <f>"ITEM"&amp;BH665&amp; BG665 &amp;"="&amp; IF(TRIM($J665)="","",$J665)</f>
        <v>ITEM68#KBN2_12=</v>
      </c>
    </row>
    <row r="666" spans="1:61" ht="9.75" hidden="1" customHeight="1">
      <c r="A666" s="141"/>
      <c r="B666" s="142"/>
      <c r="C666" s="143"/>
      <c r="D666" s="141"/>
      <c r="E666" s="142"/>
      <c r="F666" s="142"/>
      <c r="G666" s="142"/>
      <c r="H666" s="142"/>
      <c r="I666" s="143"/>
      <c r="J666" s="150"/>
      <c r="K666" s="151"/>
      <c r="L666" s="151"/>
      <c r="M666" s="151"/>
      <c r="N666" s="151"/>
      <c r="O666" s="151"/>
      <c r="P666" s="151"/>
      <c r="Q666" s="151"/>
      <c r="R666" s="151"/>
      <c r="S666" s="151"/>
      <c r="T666" s="151"/>
      <c r="U666" s="151"/>
      <c r="V666" s="151"/>
      <c r="W666" s="151"/>
      <c r="X666" s="151"/>
      <c r="Y666" s="151"/>
      <c r="Z666" s="151"/>
      <c r="AA666" s="151"/>
      <c r="AB666" s="151"/>
      <c r="AC666" s="151"/>
      <c r="AD666" s="151"/>
      <c r="AE666" s="151"/>
      <c r="AF666" s="151"/>
      <c r="AG666" s="151"/>
      <c r="AH666" s="151"/>
      <c r="AI666" s="151"/>
      <c r="AJ666" s="151"/>
      <c r="AK666" s="151"/>
      <c r="AL666" s="151"/>
      <c r="AM666" s="152"/>
      <c r="BH666" s="1" t="s">
        <v>28</v>
      </c>
    </row>
    <row r="667" spans="1:61" ht="9.75" hidden="1" customHeight="1">
      <c r="A667" s="141"/>
      <c r="B667" s="142"/>
      <c r="C667" s="143"/>
      <c r="D667" s="123"/>
      <c r="E667" s="124"/>
      <c r="F667" s="124"/>
      <c r="G667" s="124"/>
      <c r="H667" s="124"/>
      <c r="I667" s="125"/>
      <c r="J667" s="150"/>
      <c r="K667" s="151"/>
      <c r="L667" s="151"/>
      <c r="M667" s="151"/>
      <c r="N667" s="151"/>
      <c r="O667" s="151"/>
      <c r="P667" s="151"/>
      <c r="Q667" s="151"/>
      <c r="R667" s="151"/>
      <c r="S667" s="151"/>
      <c r="T667" s="151"/>
      <c r="U667" s="151"/>
      <c r="V667" s="151"/>
      <c r="W667" s="151"/>
      <c r="X667" s="151"/>
      <c r="Y667" s="151"/>
      <c r="Z667" s="151"/>
      <c r="AA667" s="151"/>
      <c r="AB667" s="151"/>
      <c r="AC667" s="151"/>
      <c r="AD667" s="151"/>
      <c r="AE667" s="151"/>
      <c r="AF667" s="151"/>
      <c r="AG667" s="151"/>
      <c r="AH667" s="151"/>
      <c r="AI667" s="151"/>
      <c r="AJ667" s="151"/>
      <c r="AK667" s="151"/>
      <c r="AL667" s="151"/>
      <c r="AM667" s="152"/>
    </row>
    <row r="668" spans="1:61" ht="9.75" hidden="1" customHeight="1">
      <c r="A668" s="141"/>
      <c r="B668" s="142"/>
      <c r="C668" s="143"/>
      <c r="D668" s="120" t="s">
        <v>199</v>
      </c>
      <c r="E668" s="121"/>
      <c r="F668" s="121"/>
      <c r="G668" s="121"/>
      <c r="H668" s="121"/>
      <c r="I668" s="122"/>
      <c r="J668" s="136"/>
      <c r="K668" s="126"/>
      <c r="L668" s="126"/>
      <c r="M668" s="126"/>
      <c r="N668" s="126"/>
      <c r="O668" s="126"/>
      <c r="P668" s="126"/>
      <c r="Q668" s="126"/>
      <c r="R668" s="126"/>
      <c r="S668" s="126"/>
      <c r="T668" s="126"/>
      <c r="U668" s="126"/>
      <c r="V668" s="126"/>
      <c r="W668" s="126"/>
      <c r="X668" s="126"/>
      <c r="Y668" s="126"/>
      <c r="Z668" s="126"/>
      <c r="AA668" s="126"/>
      <c r="AB668" s="126"/>
      <c r="AC668" s="126"/>
      <c r="AD668" s="126"/>
      <c r="AE668" s="126"/>
      <c r="AF668" s="126"/>
      <c r="AG668" s="126"/>
      <c r="AH668" s="126"/>
      <c r="AI668" s="126"/>
      <c r="AJ668" s="126"/>
      <c r="AK668" s="126"/>
      <c r="AL668" s="126"/>
      <c r="AM668" s="127"/>
      <c r="BG668" s="1" t="s">
        <v>296</v>
      </c>
      <c r="BH668" s="1">
        <v>69</v>
      </c>
      <c r="BI668" s="1" t="str">
        <f>"ITEM"&amp;BH668&amp; BG668 &amp;"="&amp; IF(TRIM($J668)="","",$J668)</f>
        <v>ITEM69#KBN2_12=</v>
      </c>
    </row>
    <row r="669" spans="1:61" ht="9.75" hidden="1" customHeight="1">
      <c r="A669" s="141"/>
      <c r="B669" s="142"/>
      <c r="C669" s="143"/>
      <c r="D669" s="141"/>
      <c r="E669" s="142"/>
      <c r="F669" s="142"/>
      <c r="G669" s="142"/>
      <c r="H669" s="142"/>
      <c r="I669" s="143"/>
      <c r="J669" s="150"/>
      <c r="K669" s="151"/>
      <c r="L669" s="151"/>
      <c r="M669" s="151"/>
      <c r="N669" s="151"/>
      <c r="O669" s="151"/>
      <c r="P669" s="151"/>
      <c r="Q669" s="151"/>
      <c r="R669" s="151"/>
      <c r="S669" s="151"/>
      <c r="T669" s="151"/>
      <c r="U669" s="151"/>
      <c r="V669" s="151"/>
      <c r="W669" s="151"/>
      <c r="X669" s="151"/>
      <c r="Y669" s="151"/>
      <c r="Z669" s="151"/>
      <c r="AA669" s="151"/>
      <c r="AB669" s="151"/>
      <c r="AC669" s="151"/>
      <c r="AD669" s="151"/>
      <c r="AE669" s="151"/>
      <c r="AF669" s="151"/>
      <c r="AG669" s="151"/>
      <c r="AH669" s="151"/>
      <c r="AI669" s="151"/>
      <c r="AJ669" s="151"/>
      <c r="AK669" s="151"/>
      <c r="AL669" s="151"/>
      <c r="AM669" s="152"/>
      <c r="BH669" s="1" t="s">
        <v>28</v>
      </c>
    </row>
    <row r="670" spans="1:61" ht="9.75" hidden="1" customHeight="1">
      <c r="A670" s="123"/>
      <c r="B670" s="124"/>
      <c r="C670" s="125"/>
      <c r="D670" s="123"/>
      <c r="E670" s="124"/>
      <c r="F670" s="124"/>
      <c r="G670" s="124"/>
      <c r="H670" s="124"/>
      <c r="I670" s="125"/>
      <c r="J670" s="137"/>
      <c r="K670" s="128"/>
      <c r="L670" s="128"/>
      <c r="M670" s="128"/>
      <c r="N670" s="128"/>
      <c r="O670" s="128"/>
      <c r="P670" s="128"/>
      <c r="Q670" s="128"/>
      <c r="R670" s="128"/>
      <c r="S670" s="128"/>
      <c r="T670" s="128"/>
      <c r="U670" s="128"/>
      <c r="V670" s="128"/>
      <c r="W670" s="128"/>
      <c r="X670" s="128"/>
      <c r="Y670" s="128"/>
      <c r="Z670" s="128"/>
      <c r="AA670" s="128"/>
      <c r="AB670" s="128"/>
      <c r="AC670" s="128"/>
      <c r="AD670" s="128"/>
      <c r="AE670" s="128"/>
      <c r="AF670" s="128"/>
      <c r="AG670" s="128"/>
      <c r="AH670" s="128"/>
      <c r="AI670" s="128"/>
      <c r="AJ670" s="128"/>
      <c r="AK670" s="128"/>
      <c r="AL670" s="128"/>
      <c r="AM670" s="129"/>
    </row>
    <row r="671" spans="1:61" ht="9.75" hidden="1" customHeight="1">
      <c r="A671" s="120" t="s">
        <v>258</v>
      </c>
      <c r="B671" s="121"/>
      <c r="C671" s="121"/>
      <c r="D671" s="121"/>
      <c r="E671" s="121"/>
      <c r="F671" s="121"/>
      <c r="G671" s="121"/>
      <c r="H671" s="121"/>
      <c r="I671" s="122"/>
      <c r="J671" s="158"/>
      <c r="K671" s="154"/>
      <c r="L671" s="154"/>
      <c r="M671" s="154"/>
      <c r="N671" s="154"/>
      <c r="O671" s="154"/>
      <c r="P671" s="154"/>
      <c r="Q671" s="154"/>
      <c r="R671" s="154"/>
      <c r="S671" s="154"/>
      <c r="T671" s="154"/>
      <c r="U671" s="154"/>
      <c r="V671" s="154" t="s">
        <v>36</v>
      </c>
      <c r="W671" s="154"/>
      <c r="X671" s="154"/>
      <c r="Y671" s="154"/>
      <c r="Z671" s="154"/>
      <c r="AA671" s="154"/>
      <c r="AB671" s="154"/>
      <c r="AC671" s="154"/>
      <c r="AD671" s="154"/>
      <c r="AE671" s="154"/>
      <c r="AF671" s="154"/>
      <c r="AG671" s="154"/>
      <c r="AH671" s="154"/>
      <c r="AI671" s="154"/>
      <c r="AJ671" s="154"/>
      <c r="AK671" s="154"/>
      <c r="AL671" s="154"/>
      <c r="AM671" s="155"/>
      <c r="BE671" s="1" t="str">
        <f ca="1">MID(CELL("address",$CH$2),2,2)</f>
        <v>CH</v>
      </c>
      <c r="BF671" s="1" t="str">
        <f>IF(TRIM($K672)="","",IF(ISERROR(MATCH($K672,$CH$3:$CH$8,0)),"INPUT_ERROR",MATCH($K672,$CH$3:$CH$8,0)))</f>
        <v/>
      </c>
      <c r="BG671" s="1" t="s">
        <v>296</v>
      </c>
      <c r="BH671" s="1">
        <v>70</v>
      </c>
      <c r="BI671" s="1" t="str">
        <f>"ITEM"&amp; BH671&amp; BG671 &amp;"="&amp; $BF671</f>
        <v>ITEM70#KBN2_12=</v>
      </c>
    </row>
    <row r="672" spans="1:61" ht="9.75" hidden="1" customHeight="1">
      <c r="A672" s="141"/>
      <c r="B672" s="142"/>
      <c r="C672" s="142"/>
      <c r="D672" s="142"/>
      <c r="E672" s="142"/>
      <c r="F672" s="142"/>
      <c r="G672" s="142"/>
      <c r="H672" s="142"/>
      <c r="I672" s="143"/>
      <c r="J672" s="144" t="s">
        <v>37</v>
      </c>
      <c r="K672" s="145"/>
      <c r="L672" s="145"/>
      <c r="M672" s="145"/>
      <c r="N672" s="145"/>
      <c r="O672" s="145"/>
      <c r="P672" s="145"/>
      <c r="Q672" s="145"/>
      <c r="R672" s="145"/>
      <c r="S672" s="145"/>
      <c r="T672" s="82" t="s">
        <v>38</v>
      </c>
      <c r="U672" s="82"/>
      <c r="V672" s="82" t="s">
        <v>259</v>
      </c>
      <c r="W672" s="82"/>
      <c r="X672" s="82"/>
      <c r="Y672" s="82"/>
      <c r="Z672" s="82"/>
      <c r="AA672" s="82"/>
      <c r="AB672" s="82"/>
      <c r="AC672" s="82"/>
      <c r="AD672" s="82"/>
      <c r="AE672" s="82" t="s">
        <v>260</v>
      </c>
      <c r="AF672" s="82"/>
      <c r="AG672" s="82"/>
      <c r="AH672" s="82"/>
      <c r="AI672" s="82"/>
      <c r="AJ672" s="82"/>
      <c r="AK672" s="82"/>
      <c r="AL672" s="82"/>
      <c r="AM672" s="138"/>
      <c r="BH672" s="1" t="s">
        <v>28</v>
      </c>
    </row>
    <row r="673" spans="1:61" ht="9.75" hidden="1" customHeight="1">
      <c r="A673" s="141"/>
      <c r="B673" s="142"/>
      <c r="C673" s="142"/>
      <c r="D673" s="142"/>
      <c r="E673" s="142"/>
      <c r="F673" s="142"/>
      <c r="G673" s="142"/>
      <c r="H673" s="142"/>
      <c r="I673" s="143"/>
      <c r="J673" s="144"/>
      <c r="K673" s="145"/>
      <c r="L673" s="145"/>
      <c r="M673" s="145"/>
      <c r="N673" s="145"/>
      <c r="O673" s="145"/>
      <c r="P673" s="145"/>
      <c r="Q673" s="145"/>
      <c r="R673" s="145"/>
      <c r="S673" s="145"/>
      <c r="T673" s="82"/>
      <c r="U673" s="82"/>
      <c r="V673" s="82" t="s">
        <v>261</v>
      </c>
      <c r="W673" s="82"/>
      <c r="X673" s="82"/>
      <c r="Y673" s="82"/>
      <c r="Z673" s="82"/>
      <c r="AA673" s="82"/>
      <c r="AB673" s="82"/>
      <c r="AC673" s="82"/>
      <c r="AD673" s="82"/>
      <c r="AE673" s="82" t="s">
        <v>262</v>
      </c>
      <c r="AF673" s="82"/>
      <c r="AG673" s="82"/>
      <c r="AH673" s="82"/>
      <c r="AI673" s="82"/>
      <c r="AJ673" s="82"/>
      <c r="AK673" s="82"/>
      <c r="AL673" s="82"/>
      <c r="AM673" s="138"/>
      <c r="BH673" s="1" t="s">
        <v>28</v>
      </c>
    </row>
    <row r="674" spans="1:61" ht="9.75" hidden="1" customHeight="1">
      <c r="A674" s="141"/>
      <c r="B674" s="142"/>
      <c r="C674" s="142"/>
      <c r="D674" s="142"/>
      <c r="E674" s="142"/>
      <c r="F674" s="142"/>
      <c r="G674" s="142"/>
      <c r="H674" s="142"/>
      <c r="I674" s="143"/>
      <c r="J674" s="157"/>
      <c r="K674" s="98"/>
      <c r="L674" s="98"/>
      <c r="M674" s="98"/>
      <c r="N674" s="98"/>
      <c r="O674" s="98"/>
      <c r="P674" s="98"/>
      <c r="Q674" s="98"/>
      <c r="R674" s="98"/>
      <c r="S674" s="98"/>
      <c r="T674" s="98"/>
      <c r="U674" s="98"/>
      <c r="V674" s="98" t="s">
        <v>231</v>
      </c>
      <c r="W674" s="98"/>
      <c r="X674" s="98"/>
      <c r="Y674" s="98"/>
      <c r="Z674" s="98"/>
      <c r="AA674" s="98"/>
      <c r="AB674" s="98"/>
      <c r="AC674" s="98"/>
      <c r="AD674" s="98"/>
      <c r="AE674" s="98" t="s">
        <v>232</v>
      </c>
      <c r="AF674" s="98"/>
      <c r="AG674" s="98"/>
      <c r="AH674" s="98"/>
      <c r="AI674" s="98"/>
      <c r="AJ674" s="98"/>
      <c r="AK674" s="98"/>
      <c r="AL674" s="98"/>
      <c r="AM674" s="156"/>
      <c r="BH674" s="1" t="s">
        <v>28</v>
      </c>
    </row>
    <row r="675" spans="1:61" ht="9.75" hidden="1" customHeight="1">
      <c r="A675" s="120" t="s">
        <v>263</v>
      </c>
      <c r="B675" s="121"/>
      <c r="C675" s="121"/>
      <c r="D675" s="121"/>
      <c r="E675" s="121"/>
      <c r="F675" s="121"/>
      <c r="G675" s="121"/>
      <c r="H675" s="121"/>
      <c r="I675" s="121"/>
      <c r="J675" s="216" t="s">
        <v>37</v>
      </c>
      <c r="K675" s="217"/>
      <c r="L675" s="154" t="s">
        <v>216</v>
      </c>
      <c r="M675" s="154"/>
      <c r="N675" s="154"/>
      <c r="O675" s="154"/>
      <c r="P675" s="154"/>
      <c r="Q675" s="221" t="s">
        <v>37</v>
      </c>
      <c r="R675" s="217"/>
      <c r="S675" s="154" t="s">
        <v>215</v>
      </c>
      <c r="T675" s="154"/>
      <c r="U675" s="154"/>
      <c r="V675" s="154"/>
      <c r="W675" s="221" t="s">
        <v>37</v>
      </c>
      <c r="X675" s="217"/>
      <c r="Y675" s="83" t="s">
        <v>264</v>
      </c>
      <c r="Z675" s="83"/>
      <c r="AA675" s="83"/>
      <c r="AB675" s="83"/>
      <c r="AC675" s="83"/>
      <c r="AD675" s="83"/>
      <c r="AE675" s="83"/>
      <c r="AF675" s="83"/>
      <c r="AG675" s="83"/>
      <c r="AH675" s="83"/>
      <c r="AI675" s="83"/>
      <c r="AJ675" s="83"/>
      <c r="AK675" s="83"/>
      <c r="AL675" s="83"/>
      <c r="AM675" s="251"/>
      <c r="BF675" s="1" t="b">
        <f>IF($K675="○",TRUE,IF($K675="",FALSE,"INPUT_ERROR"))</f>
        <v>0</v>
      </c>
      <c r="BG675" s="1" t="s">
        <v>296</v>
      </c>
      <c r="BH675" s="1">
        <v>71</v>
      </c>
      <c r="BI675" s="1" t="str">
        <f t="shared" ref="BI675:BI680" si="13">"ITEM"&amp; BH675&amp; BG675 &amp;"="&amp; $BF675</f>
        <v>ITEM71#KBN2_12=FALSE</v>
      </c>
    </row>
    <row r="676" spans="1:61" ht="9.75" hidden="1" customHeight="1">
      <c r="A676" s="141"/>
      <c r="B676" s="142"/>
      <c r="C676" s="142"/>
      <c r="D676" s="142"/>
      <c r="E676" s="142"/>
      <c r="F676" s="142"/>
      <c r="G676" s="142"/>
      <c r="H676" s="142"/>
      <c r="I676" s="142"/>
      <c r="J676" s="144"/>
      <c r="K676" s="159"/>
      <c r="L676" s="82"/>
      <c r="M676" s="82"/>
      <c r="N676" s="82"/>
      <c r="O676" s="82"/>
      <c r="P676" s="82"/>
      <c r="Q676" s="160"/>
      <c r="R676" s="159"/>
      <c r="S676" s="82"/>
      <c r="T676" s="82"/>
      <c r="U676" s="82"/>
      <c r="V676" s="82"/>
      <c r="W676" s="160"/>
      <c r="X676" s="159"/>
      <c r="Y676" s="109"/>
      <c r="Z676" s="109"/>
      <c r="AA676" s="109"/>
      <c r="AB676" s="109"/>
      <c r="AC676" s="109"/>
      <c r="AD676" s="109"/>
      <c r="AE676" s="109"/>
      <c r="AF676" s="109"/>
      <c r="AG676" s="109"/>
      <c r="AH676" s="109"/>
      <c r="AI676" s="109"/>
      <c r="AJ676" s="109"/>
      <c r="AK676" s="109"/>
      <c r="AL676" s="109"/>
      <c r="AM676" s="214"/>
      <c r="BF676" s="1" t="b">
        <f>IF($R675="○",TRUE,IF($R675="",FALSE,"INPUT_ERROR"))</f>
        <v>0</v>
      </c>
      <c r="BG676" s="1" t="s">
        <v>296</v>
      </c>
      <c r="BH676" s="1">
        <v>72</v>
      </c>
      <c r="BI676" s="1" t="str">
        <f t="shared" si="13"/>
        <v>ITEM72#KBN2_12=FALSE</v>
      </c>
    </row>
    <row r="677" spans="1:61" ht="9.75" hidden="1" customHeight="1">
      <c r="A677" s="141"/>
      <c r="B677" s="142"/>
      <c r="C677" s="142"/>
      <c r="D677" s="142"/>
      <c r="E677" s="142"/>
      <c r="F677" s="142"/>
      <c r="G677" s="142"/>
      <c r="H677" s="142"/>
      <c r="I677" s="142"/>
      <c r="J677" s="252" t="s">
        <v>37</v>
      </c>
      <c r="K677" s="159"/>
      <c r="L677" s="253" t="s">
        <v>214</v>
      </c>
      <c r="M677" s="253"/>
      <c r="N677" s="253"/>
      <c r="O677" s="253"/>
      <c r="P677" s="253"/>
      <c r="Q677" s="160" t="s">
        <v>37</v>
      </c>
      <c r="R677" s="159"/>
      <c r="S677" s="109" t="s">
        <v>212</v>
      </c>
      <c r="T677" s="109"/>
      <c r="U677" s="109"/>
      <c r="V677" s="109"/>
      <c r="W677" s="109"/>
      <c r="X677" s="109"/>
      <c r="Y677" s="109"/>
      <c r="Z677" s="109"/>
      <c r="AA677" s="109"/>
      <c r="AB677" s="109"/>
      <c r="AC677" s="109"/>
      <c r="AD677" s="109"/>
      <c r="AE677" s="109"/>
      <c r="AF677" s="109"/>
      <c r="AG677" s="109"/>
      <c r="AH677" s="109"/>
      <c r="AI677" s="109"/>
      <c r="AJ677" s="109"/>
      <c r="AK677" s="109"/>
      <c r="AL677" s="109"/>
      <c r="AM677" s="214"/>
      <c r="BF677" s="1" t="b">
        <f>IF($X675="○",TRUE,IF($X675="",FALSE,"INPUT_ERROR"))</f>
        <v>0</v>
      </c>
      <c r="BG677" s="1" t="s">
        <v>296</v>
      </c>
      <c r="BH677" s="1">
        <v>73</v>
      </c>
      <c r="BI677" s="1" t="str">
        <f t="shared" si="13"/>
        <v>ITEM73#KBN2_12=FALSE</v>
      </c>
    </row>
    <row r="678" spans="1:61" ht="9.75" hidden="1" customHeight="1">
      <c r="A678" s="141"/>
      <c r="B678" s="142"/>
      <c r="C678" s="142"/>
      <c r="D678" s="142"/>
      <c r="E678" s="142"/>
      <c r="F678" s="142"/>
      <c r="G678" s="142"/>
      <c r="H678" s="142"/>
      <c r="I678" s="142"/>
      <c r="J678" s="252"/>
      <c r="K678" s="159"/>
      <c r="L678" s="253"/>
      <c r="M678" s="253"/>
      <c r="N678" s="253"/>
      <c r="O678" s="253"/>
      <c r="P678" s="253"/>
      <c r="Q678" s="160"/>
      <c r="R678" s="159"/>
      <c r="S678" s="109"/>
      <c r="T678" s="109"/>
      <c r="U678" s="109"/>
      <c r="V678" s="109"/>
      <c r="W678" s="109"/>
      <c r="X678" s="109"/>
      <c r="Y678" s="109"/>
      <c r="Z678" s="109"/>
      <c r="AA678" s="109"/>
      <c r="AB678" s="109"/>
      <c r="AC678" s="109"/>
      <c r="AD678" s="109"/>
      <c r="AE678" s="109"/>
      <c r="AF678" s="109"/>
      <c r="AG678" s="109"/>
      <c r="AH678" s="109"/>
      <c r="AI678" s="109"/>
      <c r="AJ678" s="109"/>
      <c r="AK678" s="109"/>
      <c r="AL678" s="109"/>
      <c r="AM678" s="214"/>
      <c r="BF678" s="1" t="b">
        <f>IF($K677="○",TRUE,IF($K677="",FALSE,"INPUT_ERROR"))</f>
        <v>0</v>
      </c>
      <c r="BG678" s="1" t="s">
        <v>296</v>
      </c>
      <c r="BH678" s="1">
        <v>74</v>
      </c>
      <c r="BI678" s="1" t="str">
        <f t="shared" si="13"/>
        <v>ITEM74#KBN2_12=FALSE</v>
      </c>
    </row>
    <row r="679" spans="1:61" ht="9.75" hidden="1" customHeight="1">
      <c r="A679" s="141"/>
      <c r="B679" s="142"/>
      <c r="C679" s="142"/>
      <c r="D679" s="142"/>
      <c r="E679" s="142"/>
      <c r="F679" s="142"/>
      <c r="G679" s="142"/>
      <c r="H679" s="142"/>
      <c r="I679" s="142"/>
      <c r="J679" s="144" t="s">
        <v>37</v>
      </c>
      <c r="K679" s="159"/>
      <c r="L679" s="82" t="s">
        <v>196</v>
      </c>
      <c r="M679" s="82"/>
      <c r="N679" s="82"/>
      <c r="O679" s="160" t="s">
        <v>197</v>
      </c>
      <c r="P679" s="151"/>
      <c r="Q679" s="151"/>
      <c r="R679" s="151"/>
      <c r="S679" s="151"/>
      <c r="T679" s="151"/>
      <c r="U679" s="151"/>
      <c r="V679" s="151"/>
      <c r="W679" s="151"/>
      <c r="X679" s="151"/>
      <c r="Y679" s="151"/>
      <c r="Z679" s="151"/>
      <c r="AA679" s="151"/>
      <c r="AB679" s="151"/>
      <c r="AC679" s="151"/>
      <c r="AD679" s="151"/>
      <c r="AE679" s="151"/>
      <c r="AF679" s="151"/>
      <c r="AG679" s="151"/>
      <c r="AH679" s="151"/>
      <c r="AI679" s="151"/>
      <c r="AJ679" s="151"/>
      <c r="AK679" s="151"/>
      <c r="AL679" s="82" t="s">
        <v>198</v>
      </c>
      <c r="AM679" s="138"/>
      <c r="BF679" s="1" t="b">
        <f>IF($R677="○",TRUE,IF($R677="",FALSE,"INPUT_ERROR"))</f>
        <v>0</v>
      </c>
      <c r="BG679" s="1" t="s">
        <v>296</v>
      </c>
      <c r="BH679" s="1">
        <v>75</v>
      </c>
      <c r="BI679" s="1" t="str">
        <f t="shared" si="13"/>
        <v>ITEM75#KBN2_12=FALSE</v>
      </c>
    </row>
    <row r="680" spans="1:61" ht="9.75" hidden="1" customHeight="1">
      <c r="A680" s="123"/>
      <c r="B680" s="124"/>
      <c r="C680" s="124"/>
      <c r="D680" s="124"/>
      <c r="E680" s="124"/>
      <c r="F680" s="124"/>
      <c r="G680" s="124"/>
      <c r="H680" s="124"/>
      <c r="I680" s="124"/>
      <c r="J680" s="161"/>
      <c r="K680" s="162"/>
      <c r="L680" s="98"/>
      <c r="M680" s="98"/>
      <c r="N680" s="98"/>
      <c r="O680" s="163"/>
      <c r="P680" s="128"/>
      <c r="Q680" s="128"/>
      <c r="R680" s="128"/>
      <c r="S680" s="128"/>
      <c r="T680" s="128"/>
      <c r="U680" s="128"/>
      <c r="V680" s="128"/>
      <c r="W680" s="128"/>
      <c r="X680" s="128"/>
      <c r="Y680" s="128"/>
      <c r="Z680" s="128"/>
      <c r="AA680" s="128"/>
      <c r="AB680" s="128"/>
      <c r="AC680" s="128"/>
      <c r="AD680" s="128"/>
      <c r="AE680" s="128"/>
      <c r="AF680" s="128"/>
      <c r="AG680" s="128"/>
      <c r="AH680" s="128"/>
      <c r="AI680" s="128"/>
      <c r="AJ680" s="128"/>
      <c r="AK680" s="128"/>
      <c r="AL680" s="98"/>
      <c r="AM680" s="156"/>
      <c r="BF680" s="1" t="b">
        <f>IF($K679="○",TRUE,IF($K679="",FALSE,"INPUT_ERROR"))</f>
        <v>0</v>
      </c>
      <c r="BG680" s="1" t="s">
        <v>296</v>
      </c>
      <c r="BH680" s="1">
        <v>76</v>
      </c>
      <c r="BI680" s="1" t="str">
        <f t="shared" si="13"/>
        <v>ITEM76#KBN2_12=FALSE</v>
      </c>
    </row>
    <row r="681" spans="1:61" ht="9.75" hidden="1" customHeight="1">
      <c r="A681" s="120" t="s">
        <v>265</v>
      </c>
      <c r="B681" s="121"/>
      <c r="C681" s="121"/>
      <c r="D681" s="121"/>
      <c r="E681" s="121"/>
      <c r="F681" s="121"/>
      <c r="G681" s="121"/>
      <c r="H681" s="121"/>
      <c r="I681" s="122"/>
      <c r="J681" s="150"/>
      <c r="K681" s="151"/>
      <c r="L681" s="151"/>
      <c r="M681" s="151"/>
      <c r="N681" s="151"/>
      <c r="O681" s="151"/>
      <c r="P681" s="151"/>
      <c r="Q681" s="151"/>
      <c r="R681" s="151"/>
      <c r="S681" s="151"/>
      <c r="T681" s="151"/>
      <c r="U681" s="151"/>
      <c r="V681" s="151"/>
      <c r="W681" s="151"/>
      <c r="X681" s="151"/>
      <c r="Y681" s="151"/>
      <c r="Z681" s="151"/>
      <c r="AA681" s="151"/>
      <c r="AB681" s="151"/>
      <c r="AC681" s="151"/>
      <c r="AD681" s="151"/>
      <c r="AE681" s="151"/>
      <c r="AF681" s="151"/>
      <c r="AG681" s="151"/>
      <c r="AH681" s="151"/>
      <c r="AI681" s="151"/>
      <c r="AJ681" s="151"/>
      <c r="AK681" s="151"/>
      <c r="AL681" s="151"/>
      <c r="AM681" s="152"/>
      <c r="BG681" s="1" t="s">
        <v>296</v>
      </c>
      <c r="BH681" s="1">
        <v>77</v>
      </c>
      <c r="BI681" s="1" t="str">
        <f>"ITEM"&amp;BH681&amp; BG681 &amp;"="&amp;  IF(TRIM($P679)="","",$P679)</f>
        <v>ITEM77#KBN2_12=</v>
      </c>
    </row>
    <row r="682" spans="1:61" ht="9.75" hidden="1" customHeight="1">
      <c r="A682" s="141"/>
      <c r="B682" s="142"/>
      <c r="C682" s="142"/>
      <c r="D682" s="142"/>
      <c r="E682" s="142"/>
      <c r="F682" s="142"/>
      <c r="G682" s="142"/>
      <c r="H682" s="142"/>
      <c r="I682" s="143"/>
      <c r="J682" s="150"/>
      <c r="K682" s="151"/>
      <c r="L682" s="151"/>
      <c r="M682" s="151"/>
      <c r="N682" s="151"/>
      <c r="O682" s="151"/>
      <c r="P682" s="151"/>
      <c r="Q682" s="151"/>
      <c r="R682" s="151"/>
      <c r="S682" s="151"/>
      <c r="T682" s="151"/>
      <c r="U682" s="151"/>
      <c r="V682" s="151"/>
      <c r="W682" s="151"/>
      <c r="X682" s="151"/>
      <c r="Y682" s="151"/>
      <c r="Z682" s="151"/>
      <c r="AA682" s="151"/>
      <c r="AB682" s="151"/>
      <c r="AC682" s="151"/>
      <c r="AD682" s="151"/>
      <c r="AE682" s="151"/>
      <c r="AF682" s="151"/>
      <c r="AG682" s="151"/>
      <c r="AH682" s="151"/>
      <c r="AI682" s="151"/>
      <c r="AJ682" s="151"/>
      <c r="AK682" s="151"/>
      <c r="AL682" s="151"/>
      <c r="AM682" s="152"/>
      <c r="BG682" s="1" t="s">
        <v>296</v>
      </c>
      <c r="BH682" s="1">
        <v>78</v>
      </c>
      <c r="BI682" s="1" t="str">
        <f>"ITEM"&amp;BH682&amp; BG682 &amp;"="&amp; IF(TRIM($J681)="","",$J681)</f>
        <v>ITEM78#KBN2_12=</v>
      </c>
    </row>
    <row r="683" spans="1:61" ht="9.75" hidden="1" customHeight="1">
      <c r="A683" s="123"/>
      <c r="B683" s="124"/>
      <c r="C683" s="124"/>
      <c r="D683" s="124"/>
      <c r="E683" s="124"/>
      <c r="F683" s="124"/>
      <c r="G683" s="124"/>
      <c r="H683" s="124"/>
      <c r="I683" s="125"/>
      <c r="J683" s="150"/>
      <c r="K683" s="151"/>
      <c r="L683" s="151"/>
      <c r="M683" s="151"/>
      <c r="N683" s="151"/>
      <c r="O683" s="151"/>
      <c r="P683" s="151"/>
      <c r="Q683" s="151"/>
      <c r="R683" s="151"/>
      <c r="S683" s="151"/>
      <c r="T683" s="151"/>
      <c r="U683" s="151"/>
      <c r="V683" s="151"/>
      <c r="W683" s="151"/>
      <c r="X683" s="151"/>
      <c r="Y683" s="151"/>
      <c r="Z683" s="151"/>
      <c r="AA683" s="151"/>
      <c r="AB683" s="151"/>
      <c r="AC683" s="151"/>
      <c r="AD683" s="151"/>
      <c r="AE683" s="151"/>
      <c r="AF683" s="151"/>
      <c r="AG683" s="151"/>
      <c r="AH683" s="151"/>
      <c r="AI683" s="151"/>
      <c r="AJ683" s="151"/>
      <c r="AK683" s="151"/>
      <c r="AL683" s="151"/>
      <c r="AM683" s="152"/>
      <c r="BH683" s="1" t="s">
        <v>28</v>
      </c>
    </row>
    <row r="684" spans="1:61" ht="9.75" hidden="1" customHeight="1">
      <c r="A684" s="153" t="s">
        <v>266</v>
      </c>
      <c r="B684" s="153"/>
      <c r="C684" s="153"/>
      <c r="D684" s="153"/>
      <c r="E684" s="153"/>
      <c r="F684" s="153"/>
      <c r="G684" s="153"/>
      <c r="H684" s="153"/>
      <c r="I684" s="153"/>
      <c r="J684" s="136"/>
      <c r="K684" s="126"/>
      <c r="L684" s="126"/>
      <c r="M684" s="126"/>
      <c r="N684" s="126"/>
      <c r="O684" s="126"/>
      <c r="P684" s="126"/>
      <c r="Q684" s="126"/>
      <c r="R684" s="126"/>
      <c r="S684" s="126"/>
      <c r="T684" s="126"/>
      <c r="U684" s="126"/>
      <c r="V684" s="126"/>
      <c r="W684" s="126"/>
      <c r="X684" s="126"/>
      <c r="Y684" s="126"/>
      <c r="Z684" s="126"/>
      <c r="AA684" s="126"/>
      <c r="AB684" s="126"/>
      <c r="AC684" s="126"/>
      <c r="AD684" s="126"/>
      <c r="AE684" s="126"/>
      <c r="AF684" s="126"/>
      <c r="AG684" s="126"/>
      <c r="AH684" s="126"/>
      <c r="AI684" s="126"/>
      <c r="AJ684" s="126"/>
      <c r="AK684" s="126"/>
      <c r="AL684" s="126"/>
      <c r="AM684" s="127"/>
      <c r="BG684" s="1" t="s">
        <v>296</v>
      </c>
      <c r="BH684" s="1">
        <v>79</v>
      </c>
      <c r="BI684" s="1" t="str">
        <f>"ITEM"&amp;BH684&amp; BG684 &amp;"="&amp; IF(TRIM($J684)="","",$J684)</f>
        <v>ITEM79#KBN2_12=</v>
      </c>
    </row>
    <row r="685" spans="1:61" ht="9.75" hidden="1" customHeight="1">
      <c r="A685" s="153"/>
      <c r="B685" s="153"/>
      <c r="C685" s="153"/>
      <c r="D685" s="153"/>
      <c r="E685" s="153"/>
      <c r="F685" s="153"/>
      <c r="G685" s="153"/>
      <c r="H685" s="153"/>
      <c r="I685" s="153"/>
      <c r="J685" s="150"/>
      <c r="K685" s="151"/>
      <c r="L685" s="151"/>
      <c r="M685" s="151"/>
      <c r="N685" s="151"/>
      <c r="O685" s="151"/>
      <c r="P685" s="151"/>
      <c r="Q685" s="151"/>
      <c r="R685" s="151"/>
      <c r="S685" s="151"/>
      <c r="T685" s="151"/>
      <c r="U685" s="151"/>
      <c r="V685" s="151"/>
      <c r="W685" s="151"/>
      <c r="X685" s="151"/>
      <c r="Y685" s="151"/>
      <c r="Z685" s="151"/>
      <c r="AA685" s="151"/>
      <c r="AB685" s="151"/>
      <c r="AC685" s="151"/>
      <c r="AD685" s="151"/>
      <c r="AE685" s="151"/>
      <c r="AF685" s="151"/>
      <c r="AG685" s="151"/>
      <c r="AH685" s="151"/>
      <c r="AI685" s="151"/>
      <c r="AJ685" s="151"/>
      <c r="AK685" s="151"/>
      <c r="AL685" s="151"/>
      <c r="AM685" s="152"/>
      <c r="BH685" s="1" t="s">
        <v>28</v>
      </c>
    </row>
    <row r="686" spans="1:61" ht="9.75" hidden="1" customHeight="1">
      <c r="A686" s="153"/>
      <c r="B686" s="153"/>
      <c r="C686" s="153"/>
      <c r="D686" s="153"/>
      <c r="E686" s="153"/>
      <c r="F686" s="153"/>
      <c r="G686" s="153"/>
      <c r="H686" s="153"/>
      <c r="I686" s="153"/>
      <c r="J686" s="150"/>
      <c r="K686" s="151"/>
      <c r="L686" s="151"/>
      <c r="M686" s="151"/>
      <c r="N686" s="151"/>
      <c r="O686" s="151"/>
      <c r="P686" s="151"/>
      <c r="Q686" s="151"/>
      <c r="R686" s="151"/>
      <c r="S686" s="151"/>
      <c r="T686" s="151"/>
      <c r="U686" s="151"/>
      <c r="V686" s="151"/>
      <c r="W686" s="151"/>
      <c r="X686" s="151"/>
      <c r="Y686" s="151"/>
      <c r="Z686" s="151"/>
      <c r="AA686" s="151"/>
      <c r="AB686" s="151"/>
      <c r="AC686" s="151"/>
      <c r="AD686" s="151"/>
      <c r="AE686" s="151"/>
      <c r="AF686" s="151"/>
      <c r="AG686" s="151"/>
      <c r="AH686" s="151"/>
      <c r="AI686" s="151"/>
      <c r="AJ686" s="151"/>
      <c r="AK686" s="151"/>
      <c r="AL686" s="151"/>
      <c r="AM686" s="152"/>
      <c r="BH686" s="1" t="s">
        <v>28</v>
      </c>
    </row>
    <row r="687" spans="1:61" ht="9.75" hidden="1" customHeight="1">
      <c r="A687" s="250" t="s">
        <v>267</v>
      </c>
      <c r="B687" s="250"/>
      <c r="C687" s="141" t="s">
        <v>268</v>
      </c>
      <c r="D687" s="142"/>
      <c r="E687" s="142"/>
      <c r="F687" s="142"/>
      <c r="G687" s="142"/>
      <c r="H687" s="142"/>
      <c r="I687" s="143"/>
      <c r="J687" s="158"/>
      <c r="K687" s="154"/>
      <c r="L687" s="154"/>
      <c r="M687" s="154"/>
      <c r="N687" s="154"/>
      <c r="O687" s="154"/>
      <c r="P687" s="154"/>
      <c r="Q687" s="154"/>
      <c r="R687" s="154"/>
      <c r="S687" s="154"/>
      <c r="T687" s="154"/>
      <c r="U687" s="154"/>
      <c r="V687" s="154" t="s">
        <v>36</v>
      </c>
      <c r="W687" s="154"/>
      <c r="X687" s="154"/>
      <c r="Y687" s="154"/>
      <c r="Z687" s="154"/>
      <c r="AA687" s="154"/>
      <c r="AB687" s="154"/>
      <c r="AC687" s="154"/>
      <c r="AD687" s="154"/>
      <c r="AE687" s="154"/>
      <c r="AF687" s="154"/>
      <c r="AG687" s="154"/>
      <c r="AH687" s="154"/>
      <c r="AI687" s="154"/>
      <c r="AJ687" s="154"/>
      <c r="AK687" s="154"/>
      <c r="AL687" s="154"/>
      <c r="AM687" s="155"/>
      <c r="BE687" s="1" t="str">
        <f ca="1">MID(CELL("address",$CI$2),2,2)</f>
        <v>CI</v>
      </c>
      <c r="BF687" s="1" t="str">
        <f>IF(TRIM($K688)="","",IF(ISERROR(MATCH($K688,$CI$3:$CI$4,0)),"INPUT_ERROR",MATCH($K688,$CI$3:$CI$4,0)))</f>
        <v/>
      </c>
      <c r="BG687" s="1" t="s">
        <v>296</v>
      </c>
      <c r="BH687" s="1">
        <v>80</v>
      </c>
      <c r="BI687" s="1" t="str">
        <f>"ITEM"&amp; BH687&amp; BG687 &amp;"="&amp; $BF687</f>
        <v>ITEM80#KBN2_12=</v>
      </c>
    </row>
    <row r="688" spans="1:61" ht="9.75" hidden="1" customHeight="1">
      <c r="A688" s="250"/>
      <c r="B688" s="250"/>
      <c r="C688" s="141"/>
      <c r="D688" s="142"/>
      <c r="E688" s="142"/>
      <c r="F688" s="142"/>
      <c r="G688" s="142"/>
      <c r="H688" s="142"/>
      <c r="I688" s="143"/>
      <c r="J688" s="144" t="s">
        <v>37</v>
      </c>
      <c r="K688" s="145"/>
      <c r="L688" s="145"/>
      <c r="M688" s="145"/>
      <c r="N688" s="145"/>
      <c r="O688" s="145"/>
      <c r="P688" s="145"/>
      <c r="Q688" s="145"/>
      <c r="R688" s="82" t="s">
        <v>38</v>
      </c>
      <c r="S688" s="82"/>
      <c r="T688" s="82"/>
      <c r="U688" s="82"/>
      <c r="V688" s="82" t="s">
        <v>269</v>
      </c>
      <c r="W688" s="82"/>
      <c r="X688" s="82"/>
      <c r="Y688" s="82"/>
      <c r="Z688" s="82"/>
      <c r="AA688" s="82" t="s">
        <v>270</v>
      </c>
      <c r="AB688" s="82"/>
      <c r="AC688" s="82"/>
      <c r="AD688" s="82"/>
      <c r="AE688" s="82"/>
      <c r="AF688" s="82"/>
      <c r="AG688" s="82"/>
      <c r="AH688" s="82"/>
      <c r="AI688" s="82"/>
      <c r="AJ688" s="82"/>
      <c r="AK688" s="82"/>
      <c r="AL688" s="82"/>
      <c r="AM688" s="138"/>
      <c r="BH688" s="1" t="s">
        <v>28</v>
      </c>
    </row>
    <row r="689" spans="1:61" ht="9.75" hidden="1" customHeight="1">
      <c r="A689" s="250"/>
      <c r="B689" s="250"/>
      <c r="C689" s="141"/>
      <c r="D689" s="142"/>
      <c r="E689" s="142"/>
      <c r="F689" s="142"/>
      <c r="G689" s="142"/>
      <c r="H689" s="142"/>
      <c r="I689" s="143"/>
      <c r="J689" s="144"/>
      <c r="K689" s="145"/>
      <c r="L689" s="145"/>
      <c r="M689" s="145"/>
      <c r="N689" s="145"/>
      <c r="O689" s="145"/>
      <c r="P689" s="145"/>
      <c r="Q689" s="145"/>
      <c r="R689" s="82"/>
      <c r="S689" s="82"/>
      <c r="T689" s="82"/>
      <c r="U689" s="82"/>
      <c r="V689" s="82"/>
      <c r="W689" s="82"/>
      <c r="X689" s="82"/>
      <c r="Y689" s="82"/>
      <c r="Z689" s="82"/>
      <c r="AA689" s="82"/>
      <c r="AB689" s="82"/>
      <c r="AC689" s="82"/>
      <c r="AD689" s="82"/>
      <c r="AE689" s="82"/>
      <c r="AF689" s="82"/>
      <c r="AG689" s="82"/>
      <c r="AH689" s="82"/>
      <c r="AI689" s="82"/>
      <c r="AJ689" s="82"/>
      <c r="AK689" s="82"/>
      <c r="AL689" s="82"/>
      <c r="AM689" s="138"/>
      <c r="BH689" s="1" t="s">
        <v>28</v>
      </c>
    </row>
    <row r="690" spans="1:61" ht="9.75" hidden="1" customHeight="1">
      <c r="A690" s="250"/>
      <c r="B690" s="250"/>
      <c r="C690" s="123"/>
      <c r="D690" s="124"/>
      <c r="E690" s="124"/>
      <c r="F690" s="124"/>
      <c r="G690" s="124"/>
      <c r="H690" s="124"/>
      <c r="I690" s="125"/>
      <c r="J690" s="157"/>
      <c r="K690" s="98"/>
      <c r="L690" s="98"/>
      <c r="M690" s="98"/>
      <c r="N690" s="98"/>
      <c r="O690" s="98"/>
      <c r="P690" s="98"/>
      <c r="Q690" s="98"/>
      <c r="R690" s="98"/>
      <c r="S690" s="98"/>
      <c r="T690" s="98"/>
      <c r="U690" s="98"/>
      <c r="V690" s="98"/>
      <c r="W690" s="98"/>
      <c r="X690" s="98"/>
      <c r="Y690" s="98"/>
      <c r="Z690" s="98"/>
      <c r="AA690" s="98"/>
      <c r="AB690" s="98"/>
      <c r="AC690" s="98"/>
      <c r="AD690" s="98"/>
      <c r="AE690" s="98"/>
      <c r="AF690" s="98"/>
      <c r="AG690" s="98"/>
      <c r="AH690" s="98"/>
      <c r="AI690" s="98"/>
      <c r="AJ690" s="98"/>
      <c r="AK690" s="98"/>
      <c r="AL690" s="98"/>
      <c r="AM690" s="156"/>
      <c r="BH690" s="1" t="s">
        <v>28</v>
      </c>
    </row>
    <row r="691" spans="1:61" ht="9.75" hidden="1" customHeight="1">
      <c r="A691" s="250"/>
      <c r="B691" s="250"/>
      <c r="C691" s="120" t="s">
        <v>271</v>
      </c>
      <c r="D691" s="121"/>
      <c r="E691" s="121"/>
      <c r="F691" s="121"/>
      <c r="G691" s="121"/>
      <c r="H691" s="121"/>
      <c r="I691" s="122"/>
      <c r="J691" s="260"/>
      <c r="K691" s="260"/>
      <c r="L691" s="260"/>
      <c r="M691" s="260"/>
      <c r="N691" s="260"/>
      <c r="O691" s="260"/>
      <c r="P691" s="260"/>
      <c r="Q691" s="260"/>
      <c r="R691" s="260"/>
      <c r="S691" s="260"/>
      <c r="T691" s="260"/>
      <c r="U691" s="260"/>
      <c r="V691" s="260"/>
      <c r="W691" s="260"/>
      <c r="X691" s="260"/>
      <c r="Y691" s="260"/>
      <c r="Z691" s="260"/>
      <c r="AA691" s="260"/>
      <c r="AB691" s="260"/>
      <c r="AC691" s="260"/>
      <c r="AD691" s="260"/>
      <c r="AE691" s="260"/>
      <c r="AF691" s="260"/>
      <c r="AG691" s="260"/>
      <c r="AH691" s="260"/>
      <c r="AI691" s="260"/>
      <c r="AJ691" s="260"/>
      <c r="AK691" s="260"/>
      <c r="AL691" s="260"/>
      <c r="AM691" s="260"/>
      <c r="BG691" s="1" t="s">
        <v>296</v>
      </c>
      <c r="BH691" s="1">
        <v>81</v>
      </c>
      <c r="BI691" s="1" t="str">
        <f>"ITEM"&amp;BH691&amp; BG691 &amp;"="&amp; IF(TRIM($J691)="","",$J691)</f>
        <v>ITEM81#KBN2_12=</v>
      </c>
    </row>
    <row r="692" spans="1:61" ht="9.75" hidden="1" customHeight="1">
      <c r="A692" s="250"/>
      <c r="B692" s="250"/>
      <c r="C692" s="141"/>
      <c r="D692" s="142"/>
      <c r="E692" s="142"/>
      <c r="F692" s="142"/>
      <c r="G692" s="142"/>
      <c r="H692" s="142"/>
      <c r="I692" s="143"/>
      <c r="J692" s="27"/>
      <c r="K692" s="27"/>
      <c r="L692" s="27"/>
      <c r="M692" s="27"/>
      <c r="N692" s="27"/>
      <c r="O692" s="27"/>
      <c r="P692" s="27"/>
      <c r="Q692" s="27"/>
      <c r="R692" s="27"/>
      <c r="S692" s="27"/>
      <c r="T692" s="27"/>
      <c r="U692" s="27"/>
      <c r="V692" s="27"/>
      <c r="W692" s="27"/>
      <c r="X692" s="27"/>
      <c r="Y692" s="27"/>
      <c r="Z692" s="27"/>
      <c r="AA692" s="27"/>
      <c r="AB692" s="27"/>
      <c r="AC692" s="27"/>
      <c r="AD692" s="27"/>
      <c r="AE692" s="27"/>
      <c r="AF692" s="27"/>
      <c r="AG692" s="27"/>
      <c r="AH692" s="27"/>
      <c r="AI692" s="27"/>
      <c r="AJ692" s="27"/>
      <c r="AK692" s="27"/>
      <c r="AL692" s="27"/>
      <c r="AM692" s="27"/>
      <c r="BH692" s="1" t="s">
        <v>28</v>
      </c>
    </row>
    <row r="693" spans="1:61" ht="9.75" hidden="1" customHeight="1">
      <c r="A693" s="250"/>
      <c r="B693" s="250"/>
      <c r="C693" s="123"/>
      <c r="D693" s="124"/>
      <c r="E693" s="124"/>
      <c r="F693" s="124"/>
      <c r="G693" s="124"/>
      <c r="H693" s="124"/>
      <c r="I693" s="125"/>
      <c r="J693" s="27"/>
      <c r="K693" s="27"/>
      <c r="L693" s="27"/>
      <c r="M693" s="27"/>
      <c r="N693" s="27"/>
      <c r="O693" s="27"/>
      <c r="P693" s="27"/>
      <c r="Q693" s="27"/>
      <c r="R693" s="27"/>
      <c r="S693" s="27"/>
      <c r="T693" s="27"/>
      <c r="U693" s="27"/>
      <c r="V693" s="27"/>
      <c r="W693" s="27"/>
      <c r="X693" s="27"/>
      <c r="Y693" s="27"/>
      <c r="Z693" s="27"/>
      <c r="AA693" s="27"/>
      <c r="AB693" s="27"/>
      <c r="AC693" s="27"/>
      <c r="AD693" s="27"/>
      <c r="AE693" s="27"/>
      <c r="AF693" s="27"/>
      <c r="AG693" s="27"/>
      <c r="AH693" s="27"/>
      <c r="AI693" s="27"/>
      <c r="AJ693" s="27"/>
      <c r="AK693" s="27"/>
      <c r="AL693" s="27"/>
      <c r="AM693" s="27"/>
      <c r="BH693" s="1" t="s">
        <v>28</v>
      </c>
    </row>
    <row r="694" spans="1:61" ht="9.75" hidden="1" customHeight="1">
      <c r="A694" s="250"/>
      <c r="B694" s="250"/>
      <c r="C694" s="120" t="s">
        <v>272</v>
      </c>
      <c r="D694" s="121"/>
      <c r="E694" s="121"/>
      <c r="F694" s="121"/>
      <c r="G694" s="121"/>
      <c r="H694" s="121"/>
      <c r="I694" s="122"/>
      <c r="J694" s="136"/>
      <c r="K694" s="126"/>
      <c r="L694" s="126"/>
      <c r="M694" s="126"/>
      <c r="N694" s="126"/>
      <c r="O694" s="126"/>
      <c r="P694" s="126"/>
      <c r="Q694" s="126"/>
      <c r="R694" s="126"/>
      <c r="S694" s="126"/>
      <c r="T694" s="126"/>
      <c r="U694" s="126"/>
      <c r="V694" s="126"/>
      <c r="W694" s="126"/>
      <c r="X694" s="126"/>
      <c r="Y694" s="126"/>
      <c r="Z694" s="126"/>
      <c r="AA694" s="126"/>
      <c r="AB694" s="126"/>
      <c r="AC694" s="126"/>
      <c r="AD694" s="126"/>
      <c r="AE694" s="126"/>
      <c r="AF694" s="126"/>
      <c r="AG694" s="126"/>
      <c r="AH694" s="126"/>
      <c r="AI694" s="126"/>
      <c r="AJ694" s="126"/>
      <c r="AK694" s="126"/>
      <c r="AL694" s="126"/>
      <c r="AM694" s="127"/>
      <c r="BG694" s="1" t="s">
        <v>296</v>
      </c>
      <c r="BH694" s="1">
        <v>82</v>
      </c>
      <c r="BI694" s="1" t="str">
        <f>"ITEM"&amp;BH694&amp; BG694 &amp;"="&amp; IF(TRIM($J694)="","",$J694)</f>
        <v>ITEM82#KBN2_12=</v>
      </c>
    </row>
    <row r="695" spans="1:61" ht="9.75" hidden="1" customHeight="1">
      <c r="A695" s="250"/>
      <c r="B695" s="250"/>
      <c r="C695" s="141"/>
      <c r="D695" s="142"/>
      <c r="E695" s="142"/>
      <c r="F695" s="142"/>
      <c r="G695" s="142"/>
      <c r="H695" s="142"/>
      <c r="I695" s="143"/>
      <c r="J695" s="150"/>
      <c r="K695" s="151"/>
      <c r="L695" s="151"/>
      <c r="M695" s="151"/>
      <c r="N695" s="151"/>
      <c r="O695" s="151"/>
      <c r="P695" s="151"/>
      <c r="Q695" s="151"/>
      <c r="R695" s="151"/>
      <c r="S695" s="151"/>
      <c r="T695" s="151"/>
      <c r="U695" s="151"/>
      <c r="V695" s="151"/>
      <c r="W695" s="151"/>
      <c r="X695" s="151"/>
      <c r="Y695" s="151"/>
      <c r="Z695" s="151"/>
      <c r="AA695" s="151"/>
      <c r="AB695" s="151"/>
      <c r="AC695" s="151"/>
      <c r="AD695" s="151"/>
      <c r="AE695" s="151"/>
      <c r="AF695" s="151"/>
      <c r="AG695" s="151"/>
      <c r="AH695" s="151"/>
      <c r="AI695" s="151"/>
      <c r="AJ695" s="151"/>
      <c r="AK695" s="151"/>
      <c r="AL695" s="151"/>
      <c r="AM695" s="152"/>
      <c r="BH695" s="1" t="s">
        <v>28</v>
      </c>
    </row>
    <row r="696" spans="1:61" ht="9.75" hidden="1" customHeight="1" thickBot="1">
      <c r="A696" s="250"/>
      <c r="B696" s="250"/>
      <c r="C696" s="123"/>
      <c r="D696" s="124"/>
      <c r="E696" s="124"/>
      <c r="F696" s="124"/>
      <c r="G696" s="124"/>
      <c r="H696" s="124"/>
      <c r="I696" s="125"/>
      <c r="J696" s="137"/>
      <c r="K696" s="128"/>
      <c r="L696" s="128"/>
      <c r="M696" s="128"/>
      <c r="N696" s="128"/>
      <c r="O696" s="128"/>
      <c r="P696" s="128"/>
      <c r="Q696" s="128"/>
      <c r="R696" s="128"/>
      <c r="S696" s="128"/>
      <c r="T696" s="128"/>
      <c r="U696" s="128"/>
      <c r="V696" s="128"/>
      <c r="W696" s="128"/>
      <c r="X696" s="128"/>
      <c r="Y696" s="128"/>
      <c r="Z696" s="128"/>
      <c r="AA696" s="128"/>
      <c r="AB696" s="128"/>
      <c r="AC696" s="128"/>
      <c r="AD696" s="128"/>
      <c r="AE696" s="128"/>
      <c r="AF696" s="128"/>
      <c r="AG696" s="128"/>
      <c r="AH696" s="128"/>
      <c r="AI696" s="128"/>
      <c r="AJ696" s="128"/>
      <c r="AK696" s="128"/>
      <c r="AL696" s="128"/>
      <c r="AM696" s="129"/>
      <c r="BH696" s="1" t="s">
        <v>28</v>
      </c>
    </row>
    <row r="697" spans="1:61" ht="9.75" hidden="1" customHeight="1">
      <c r="A697" s="254" t="s">
        <v>297</v>
      </c>
      <c r="B697" s="255"/>
      <c r="C697" s="255"/>
      <c r="D697" s="255"/>
      <c r="E697" s="255"/>
      <c r="F697" s="255"/>
      <c r="G697" s="255"/>
      <c r="H697" s="255"/>
      <c r="I697" s="256"/>
      <c r="J697" s="233"/>
      <c r="K697" s="234"/>
      <c r="L697" s="234"/>
      <c r="M697" s="234"/>
      <c r="N697" s="234"/>
      <c r="O697" s="234"/>
      <c r="P697" s="234"/>
      <c r="Q697" s="234"/>
      <c r="R697" s="234"/>
      <c r="S697" s="234"/>
      <c r="T697" s="234"/>
      <c r="U697" s="234"/>
      <c r="V697" s="234"/>
      <c r="W697" s="234"/>
      <c r="X697" s="234"/>
      <c r="Y697" s="234"/>
      <c r="Z697" s="234"/>
      <c r="AA697" s="234"/>
      <c r="AB697" s="234"/>
      <c r="AC697" s="234"/>
      <c r="AD697" s="234"/>
      <c r="AE697" s="234"/>
      <c r="AF697" s="234"/>
      <c r="AG697" s="234"/>
      <c r="AH697" s="234"/>
      <c r="AI697" s="234"/>
      <c r="AJ697" s="234"/>
      <c r="AK697" s="234"/>
      <c r="AL697" s="234"/>
      <c r="AM697" s="235"/>
      <c r="BG697" s="1" t="s">
        <v>298</v>
      </c>
      <c r="BH697" s="1">
        <v>64</v>
      </c>
      <c r="BI697" s="1" t="str">
        <f>"ITEM"&amp;BH697&amp; BG697 &amp;"="&amp; IF(TRIM($J697)="","",$J697)</f>
        <v>ITEM64#KBN2_13=</v>
      </c>
    </row>
    <row r="698" spans="1:61" ht="9.75" hidden="1" customHeight="1" thickBot="1">
      <c r="A698" s="230"/>
      <c r="B698" s="231"/>
      <c r="C698" s="231"/>
      <c r="D698" s="231"/>
      <c r="E698" s="231"/>
      <c r="F698" s="231"/>
      <c r="G698" s="231"/>
      <c r="H698" s="231"/>
      <c r="I698" s="232"/>
      <c r="J698" s="236"/>
      <c r="K698" s="237"/>
      <c r="L698" s="237"/>
      <c r="M698" s="237"/>
      <c r="N698" s="237"/>
      <c r="O698" s="237"/>
      <c r="P698" s="237"/>
      <c r="Q698" s="237"/>
      <c r="R698" s="237"/>
      <c r="S698" s="237"/>
      <c r="T698" s="237"/>
      <c r="U698" s="237"/>
      <c r="V698" s="237"/>
      <c r="W698" s="237"/>
      <c r="X698" s="237"/>
      <c r="Y698" s="237"/>
      <c r="Z698" s="237"/>
      <c r="AA698" s="237"/>
      <c r="AB698" s="237"/>
      <c r="AC698" s="237"/>
      <c r="AD698" s="237"/>
      <c r="AE698" s="237"/>
      <c r="AF698" s="237"/>
      <c r="AG698" s="237"/>
      <c r="AH698" s="237"/>
      <c r="AI698" s="237"/>
      <c r="AJ698" s="237"/>
      <c r="AK698" s="237"/>
      <c r="AL698" s="237"/>
      <c r="AM698" s="238"/>
      <c r="BH698" s="1" t="s">
        <v>28</v>
      </c>
    </row>
    <row r="699" spans="1:61" ht="9.75" hidden="1" customHeight="1">
      <c r="A699" s="120" t="s">
        <v>248</v>
      </c>
      <c r="B699" s="121"/>
      <c r="C699" s="121"/>
      <c r="D699" s="121"/>
      <c r="E699" s="121"/>
      <c r="F699" s="121"/>
      <c r="G699" s="121"/>
      <c r="H699" s="121"/>
      <c r="I699" s="122"/>
      <c r="J699" s="239"/>
      <c r="K699" s="239"/>
      <c r="L699" s="239"/>
      <c r="M699" s="239"/>
      <c r="N699" s="239"/>
      <c r="O699" s="239"/>
      <c r="P699" s="239"/>
      <c r="Q699" s="239"/>
      <c r="R699" s="239"/>
      <c r="S699" s="239"/>
      <c r="T699" s="239"/>
      <c r="U699" s="239"/>
      <c r="V699" s="239"/>
      <c r="W699" s="239"/>
      <c r="X699" s="239"/>
      <c r="Y699" s="239"/>
      <c r="Z699" s="239"/>
      <c r="AA699" s="239"/>
      <c r="AB699" s="239"/>
      <c r="AC699" s="239"/>
      <c r="AD699" s="239"/>
      <c r="AE699" s="239"/>
      <c r="AF699" s="239"/>
      <c r="AG699" s="239"/>
      <c r="AH699" s="239"/>
      <c r="AI699" s="239"/>
      <c r="AJ699" s="239"/>
      <c r="AK699" s="239"/>
      <c r="AL699" s="239"/>
      <c r="AM699" s="239"/>
      <c r="BG699" s="1" t="s">
        <v>298</v>
      </c>
      <c r="BH699" s="1">
        <v>65</v>
      </c>
      <c r="BI699" s="1" t="str">
        <f>"ITEM"&amp;BH699&amp; BG699 &amp;"="&amp; IF(TRIM($J699)="","",$J699)</f>
        <v>ITEM65#KBN2_13=</v>
      </c>
    </row>
    <row r="700" spans="1:61" ht="9.75" hidden="1" customHeight="1">
      <c r="A700" s="141"/>
      <c r="B700" s="142"/>
      <c r="C700" s="142"/>
      <c r="D700" s="142"/>
      <c r="E700" s="142"/>
      <c r="F700" s="142"/>
      <c r="G700" s="142"/>
      <c r="H700" s="142"/>
      <c r="I700" s="143"/>
      <c r="J700" s="27"/>
      <c r="K700" s="27"/>
      <c r="L700" s="27"/>
      <c r="M700" s="27"/>
      <c r="N700" s="27"/>
      <c r="O700" s="27"/>
      <c r="P700" s="27"/>
      <c r="Q700" s="27"/>
      <c r="R700" s="27"/>
      <c r="S700" s="27"/>
      <c r="T700" s="27"/>
      <c r="U700" s="27"/>
      <c r="V700" s="27"/>
      <c r="W700" s="27"/>
      <c r="X700" s="27"/>
      <c r="Y700" s="27"/>
      <c r="Z700" s="27"/>
      <c r="AA700" s="27"/>
      <c r="AB700" s="27"/>
      <c r="AC700" s="27"/>
      <c r="AD700" s="27"/>
      <c r="AE700" s="27"/>
      <c r="AF700" s="27"/>
      <c r="AG700" s="27"/>
      <c r="AH700" s="27"/>
      <c r="AI700" s="27"/>
      <c r="AJ700" s="27"/>
      <c r="AK700" s="27"/>
      <c r="AL700" s="27"/>
      <c r="AM700" s="27"/>
      <c r="BH700" s="1" t="s">
        <v>28</v>
      </c>
    </row>
    <row r="701" spans="1:61" ht="9.75" hidden="1" customHeight="1">
      <c r="A701" s="120" t="s">
        <v>249</v>
      </c>
      <c r="B701" s="121"/>
      <c r="C701" s="121"/>
      <c r="D701" s="121"/>
      <c r="E701" s="121"/>
      <c r="F701" s="121"/>
      <c r="G701" s="121"/>
      <c r="H701" s="121"/>
      <c r="I701" s="122"/>
      <c r="J701" s="158"/>
      <c r="K701" s="154"/>
      <c r="L701" s="154"/>
      <c r="M701" s="154"/>
      <c r="N701" s="154"/>
      <c r="O701" s="154"/>
      <c r="P701" s="154"/>
      <c r="Q701" s="154"/>
      <c r="R701" s="154"/>
      <c r="S701" s="154"/>
      <c r="T701" s="154"/>
      <c r="U701" s="154"/>
      <c r="V701" s="154" t="s">
        <v>36</v>
      </c>
      <c r="W701" s="154"/>
      <c r="X701" s="154"/>
      <c r="Y701" s="154"/>
      <c r="Z701" s="154"/>
      <c r="AA701" s="154"/>
      <c r="AB701" s="154"/>
      <c r="AC701" s="154"/>
      <c r="AD701" s="154"/>
      <c r="AE701" s="154"/>
      <c r="AF701" s="154"/>
      <c r="AG701" s="154"/>
      <c r="AH701" s="154"/>
      <c r="AI701" s="154"/>
      <c r="AJ701" s="154"/>
      <c r="AK701" s="154"/>
      <c r="AL701" s="154"/>
      <c r="AM701" s="155"/>
      <c r="BE701" s="1" t="str">
        <f ca="1">MID(CELL("address",$CG$2),2,2)</f>
        <v>CG</v>
      </c>
      <c r="BF701" s="1" t="str">
        <f>IF(TRIM($K702)="","",IF(ISERROR(MATCH($K702,$CG$3:$CG$4,0)),"INPUT_ERROR",MATCH($K702,$CG$3:$CG$4,0)))</f>
        <v/>
      </c>
      <c r="BG701" s="1" t="s">
        <v>298</v>
      </c>
      <c r="BH701" s="1">
        <v>66</v>
      </c>
      <c r="BI701" s="1" t="str">
        <f>"ITEM"&amp; BH701&amp; BG701 &amp;"="&amp; $BF701</f>
        <v>ITEM66#KBN2_13=</v>
      </c>
    </row>
    <row r="702" spans="1:61" ht="9.75" hidden="1" customHeight="1">
      <c r="A702" s="141"/>
      <c r="B702" s="142"/>
      <c r="C702" s="142"/>
      <c r="D702" s="142"/>
      <c r="E702" s="142"/>
      <c r="F702" s="142"/>
      <c r="G702" s="142"/>
      <c r="H702" s="142"/>
      <c r="I702" s="143"/>
      <c r="J702" s="144" t="s">
        <v>37</v>
      </c>
      <c r="K702" s="145"/>
      <c r="L702" s="145"/>
      <c r="M702" s="145"/>
      <c r="N702" s="145"/>
      <c r="O702" s="145"/>
      <c r="P702" s="145"/>
      <c r="Q702" s="145"/>
      <c r="R702" s="145"/>
      <c r="S702" s="145"/>
      <c r="T702" s="82" t="s">
        <v>38</v>
      </c>
      <c r="U702" s="82"/>
      <c r="V702" s="82" t="s">
        <v>250</v>
      </c>
      <c r="W702" s="82"/>
      <c r="X702" s="82"/>
      <c r="Y702" s="82"/>
      <c r="Z702" s="82"/>
      <c r="AA702" s="82"/>
      <c r="AB702" s="82"/>
      <c r="AC702" s="82"/>
      <c r="AD702" s="82"/>
      <c r="AE702" s="82"/>
      <c r="AF702" s="82"/>
      <c r="AG702" s="82"/>
      <c r="AH702" s="82"/>
      <c r="AI702" s="82"/>
      <c r="AJ702" s="82"/>
      <c r="AK702" s="82"/>
      <c r="AL702" s="82"/>
      <c r="AM702" s="138"/>
    </row>
    <row r="703" spans="1:61" ht="9.75" hidden="1" customHeight="1">
      <c r="A703" s="141"/>
      <c r="B703" s="142"/>
      <c r="C703" s="142"/>
      <c r="D703" s="142"/>
      <c r="E703" s="142"/>
      <c r="F703" s="142"/>
      <c r="G703" s="142"/>
      <c r="H703" s="142"/>
      <c r="I703" s="143"/>
      <c r="J703" s="144"/>
      <c r="K703" s="145"/>
      <c r="L703" s="145"/>
      <c r="M703" s="145"/>
      <c r="N703" s="145"/>
      <c r="O703" s="145"/>
      <c r="P703" s="145"/>
      <c r="Q703" s="145"/>
      <c r="R703" s="145"/>
      <c r="S703" s="145"/>
      <c r="T703" s="82"/>
      <c r="U703" s="82"/>
      <c r="V703" s="82" t="s">
        <v>251</v>
      </c>
      <c r="W703" s="82"/>
      <c r="X703" s="82"/>
      <c r="Y703" s="82"/>
      <c r="Z703" s="82"/>
      <c r="AA703" s="82"/>
      <c r="AB703" s="82"/>
      <c r="AC703" s="82"/>
      <c r="AD703" s="82"/>
      <c r="AE703" s="82"/>
      <c r="AF703" s="82"/>
      <c r="AG703" s="82"/>
      <c r="AH703" s="82"/>
      <c r="AI703" s="82"/>
      <c r="AJ703" s="82"/>
      <c r="AK703" s="82"/>
      <c r="AL703" s="82"/>
      <c r="AM703" s="138"/>
    </row>
    <row r="704" spans="1:61" ht="9.75" hidden="1" customHeight="1">
      <c r="A704" s="141"/>
      <c r="B704" s="142"/>
      <c r="C704" s="142"/>
      <c r="D704" s="142"/>
      <c r="E704" s="142"/>
      <c r="F704" s="142"/>
      <c r="G704" s="142"/>
      <c r="H704" s="142"/>
      <c r="I704" s="143"/>
      <c r="J704" s="157"/>
      <c r="K704" s="98"/>
      <c r="L704" s="98"/>
      <c r="M704" s="98"/>
      <c r="N704" s="98"/>
      <c r="O704" s="98"/>
      <c r="P704" s="98"/>
      <c r="Q704" s="98"/>
      <c r="R704" s="98"/>
      <c r="S704" s="98"/>
      <c r="T704" s="98"/>
      <c r="U704" s="98"/>
      <c r="V704" s="98"/>
      <c r="W704" s="98"/>
      <c r="X704" s="98"/>
      <c r="Y704" s="98"/>
      <c r="Z704" s="98"/>
      <c r="AA704" s="98"/>
      <c r="AB704" s="98"/>
      <c r="AC704" s="98"/>
      <c r="AD704" s="98"/>
      <c r="AE704" s="98"/>
      <c r="AF704" s="98"/>
      <c r="AG704" s="98"/>
      <c r="AH704" s="98"/>
      <c r="AI704" s="98"/>
      <c r="AJ704" s="98"/>
      <c r="AK704" s="98"/>
      <c r="AL704" s="98"/>
      <c r="AM704" s="156"/>
    </row>
    <row r="705" spans="1:61" ht="9.75" hidden="1" customHeight="1">
      <c r="A705" s="141"/>
      <c r="B705" s="142"/>
      <c r="C705" s="143"/>
      <c r="D705" s="120" t="s">
        <v>252</v>
      </c>
      <c r="E705" s="121"/>
      <c r="F705" s="121"/>
      <c r="G705" s="121"/>
      <c r="H705" s="121"/>
      <c r="I705" s="122"/>
      <c r="J705" s="158"/>
      <c r="K705" s="154"/>
      <c r="L705" s="154"/>
      <c r="M705" s="154"/>
      <c r="N705" s="154"/>
      <c r="O705" s="154"/>
      <c r="P705" s="154"/>
      <c r="Q705" s="154"/>
      <c r="R705" s="154"/>
      <c r="S705" s="154"/>
      <c r="T705" s="154"/>
      <c r="U705" s="154"/>
      <c r="V705" s="154" t="s">
        <v>36</v>
      </c>
      <c r="W705" s="154"/>
      <c r="X705" s="154"/>
      <c r="Y705" s="154"/>
      <c r="Z705" s="154"/>
      <c r="AA705" s="154"/>
      <c r="AB705" s="154"/>
      <c r="AC705" s="154"/>
      <c r="AD705" s="154"/>
      <c r="AE705" s="154"/>
      <c r="AF705" s="154"/>
      <c r="AG705" s="154"/>
      <c r="AH705" s="154"/>
      <c r="AI705" s="154"/>
      <c r="AJ705" s="154"/>
      <c r="AK705" s="154"/>
      <c r="AL705" s="154"/>
      <c r="AM705" s="155"/>
      <c r="BE705" s="1" t="str">
        <f ca="1">MID(CELL("address",$CB$2),2,2)</f>
        <v>CB</v>
      </c>
      <c r="BF705" s="1" t="str">
        <f>IF(TRIM($K707)="","",IF(ISERROR(MATCH($K707,$CB$3:$CB$7,0)),"INPUT_ERROR",MATCH($K707,$CB$3:$CB$7,0)))</f>
        <v/>
      </c>
      <c r="BG705" s="1" t="s">
        <v>298</v>
      </c>
      <c r="BH705" s="1">
        <v>67</v>
      </c>
      <c r="BI705" s="1" t="str">
        <f>"ITEM"&amp; BH705&amp; BG705 &amp;"="&amp; $BF705</f>
        <v>ITEM67#KBN2_13=</v>
      </c>
    </row>
    <row r="706" spans="1:61" ht="9.75" hidden="1" customHeight="1">
      <c r="A706" s="141"/>
      <c r="B706" s="142"/>
      <c r="C706" s="143"/>
      <c r="D706" s="141"/>
      <c r="E706" s="142"/>
      <c r="F706" s="142"/>
      <c r="G706" s="142"/>
      <c r="H706" s="142"/>
      <c r="I706" s="143"/>
      <c r="J706" s="189"/>
      <c r="K706" s="82"/>
      <c r="L706" s="82"/>
      <c r="M706" s="82"/>
      <c r="N706" s="82"/>
      <c r="O706" s="82"/>
      <c r="P706" s="82"/>
      <c r="Q706" s="82"/>
      <c r="R706" s="82"/>
      <c r="S706" s="82"/>
      <c r="T706" s="82"/>
      <c r="U706" s="82"/>
      <c r="V706" s="82" t="s">
        <v>163</v>
      </c>
      <c r="W706" s="82"/>
      <c r="X706" s="82"/>
      <c r="Y706" s="82"/>
      <c r="Z706" s="82"/>
      <c r="AA706" s="82"/>
      <c r="AB706" s="82"/>
      <c r="AC706" s="82"/>
      <c r="AD706" s="82"/>
      <c r="AE706" s="82"/>
      <c r="AF706" s="82"/>
      <c r="AG706" s="82"/>
      <c r="AH706" s="82"/>
      <c r="AI706" s="82"/>
      <c r="AJ706" s="82"/>
      <c r="AK706" s="82"/>
      <c r="AL706" s="82"/>
      <c r="AM706" s="138"/>
      <c r="BH706" s="1" t="s">
        <v>28</v>
      </c>
    </row>
    <row r="707" spans="1:61" ht="9.75" hidden="1" customHeight="1">
      <c r="A707" s="141"/>
      <c r="B707" s="142"/>
      <c r="C707" s="143"/>
      <c r="D707" s="141"/>
      <c r="E707" s="142"/>
      <c r="F707" s="142"/>
      <c r="G707" s="142"/>
      <c r="H707" s="142"/>
      <c r="I707" s="143"/>
      <c r="J707" s="144" t="s">
        <v>37</v>
      </c>
      <c r="K707" s="145"/>
      <c r="L707" s="145"/>
      <c r="M707" s="145"/>
      <c r="N707" s="145"/>
      <c r="O707" s="145"/>
      <c r="P707" s="145"/>
      <c r="Q707" s="145"/>
      <c r="R707" s="145"/>
      <c r="S707" s="145"/>
      <c r="T707" s="82" t="s">
        <v>38</v>
      </c>
      <c r="U707" s="82"/>
      <c r="V707" s="82" t="s">
        <v>253</v>
      </c>
      <c r="W707" s="82"/>
      <c r="X707" s="82"/>
      <c r="Y707" s="82"/>
      <c r="Z707" s="82"/>
      <c r="AA707" s="82"/>
      <c r="AB707" s="82"/>
      <c r="AC707" s="82"/>
      <c r="AD707" s="82"/>
      <c r="AE707" s="82"/>
      <c r="AF707" s="82"/>
      <c r="AG707" s="82"/>
      <c r="AH707" s="82"/>
      <c r="AI707" s="82"/>
      <c r="AJ707" s="82"/>
      <c r="AK707" s="82"/>
      <c r="AL707" s="82"/>
      <c r="AM707" s="138"/>
      <c r="BH707" s="1" t="s">
        <v>28</v>
      </c>
    </row>
    <row r="708" spans="1:61" ht="9.75" hidden="1" customHeight="1">
      <c r="A708" s="141"/>
      <c r="B708" s="142"/>
      <c r="C708" s="143"/>
      <c r="D708" s="141"/>
      <c r="E708" s="142"/>
      <c r="F708" s="142"/>
      <c r="G708" s="142"/>
      <c r="H708" s="142"/>
      <c r="I708" s="143"/>
      <c r="J708" s="144"/>
      <c r="K708" s="145"/>
      <c r="L708" s="145"/>
      <c r="M708" s="145"/>
      <c r="N708" s="145"/>
      <c r="O708" s="145"/>
      <c r="P708" s="145"/>
      <c r="Q708" s="145"/>
      <c r="R708" s="145"/>
      <c r="S708" s="145"/>
      <c r="T708" s="82"/>
      <c r="U708" s="82"/>
      <c r="V708" s="82" t="s">
        <v>254</v>
      </c>
      <c r="W708" s="82"/>
      <c r="X708" s="82"/>
      <c r="Y708" s="82"/>
      <c r="Z708" s="82"/>
      <c r="AA708" s="82"/>
      <c r="AB708" s="82"/>
      <c r="AC708" s="82"/>
      <c r="AD708" s="82"/>
      <c r="AE708" s="82"/>
      <c r="AF708" s="82"/>
      <c r="AG708" s="82"/>
      <c r="AH708" s="82"/>
      <c r="AI708" s="82"/>
      <c r="AJ708" s="82"/>
      <c r="AK708" s="82"/>
      <c r="AL708" s="82"/>
      <c r="AM708" s="138"/>
      <c r="BH708" s="1" t="s">
        <v>28</v>
      </c>
    </row>
    <row r="709" spans="1:61" ht="9.75" hidden="1" customHeight="1">
      <c r="A709" s="141"/>
      <c r="B709" s="142"/>
      <c r="C709" s="143"/>
      <c r="D709" s="141"/>
      <c r="E709" s="142"/>
      <c r="F709" s="142"/>
      <c r="G709" s="142"/>
      <c r="H709" s="142"/>
      <c r="I709" s="143"/>
      <c r="J709" s="189"/>
      <c r="K709" s="82"/>
      <c r="L709" s="82"/>
      <c r="M709" s="82"/>
      <c r="N709" s="82"/>
      <c r="O709" s="82"/>
      <c r="P709" s="82"/>
      <c r="Q709" s="82"/>
      <c r="R709" s="82"/>
      <c r="S709" s="82"/>
      <c r="T709" s="82"/>
      <c r="U709" s="82"/>
      <c r="V709" s="82" t="s">
        <v>255</v>
      </c>
      <c r="W709" s="82"/>
      <c r="X709" s="82"/>
      <c r="Y709" s="82"/>
      <c r="Z709" s="82"/>
      <c r="AA709" s="82"/>
      <c r="AB709" s="82"/>
      <c r="AC709" s="82"/>
      <c r="AD709" s="82"/>
      <c r="AE709" s="82"/>
      <c r="AF709" s="82"/>
      <c r="AG709" s="82"/>
      <c r="AH709" s="82"/>
      <c r="AI709" s="82"/>
      <c r="AJ709" s="82"/>
      <c r="AK709" s="82"/>
      <c r="AL709" s="82"/>
      <c r="AM709" s="138"/>
      <c r="BH709" s="1" t="s">
        <v>28</v>
      </c>
    </row>
    <row r="710" spans="1:61" ht="9.75" hidden="1" customHeight="1">
      <c r="A710" s="141"/>
      <c r="B710" s="142"/>
      <c r="C710" s="143"/>
      <c r="D710" s="123"/>
      <c r="E710" s="124"/>
      <c r="F710" s="124"/>
      <c r="G710" s="124"/>
      <c r="H710" s="124"/>
      <c r="I710" s="125"/>
      <c r="J710" s="157"/>
      <c r="K710" s="98"/>
      <c r="L710" s="98"/>
      <c r="M710" s="98"/>
      <c r="N710" s="98"/>
      <c r="O710" s="98"/>
      <c r="P710" s="98"/>
      <c r="Q710" s="98"/>
      <c r="R710" s="98"/>
      <c r="S710" s="98"/>
      <c r="T710" s="98"/>
      <c r="U710" s="98"/>
      <c r="V710" s="98" t="s">
        <v>256</v>
      </c>
      <c r="W710" s="98"/>
      <c r="X710" s="98"/>
      <c r="Y710" s="98"/>
      <c r="Z710" s="98"/>
      <c r="AA710" s="98"/>
      <c r="AB710" s="98"/>
      <c r="AC710" s="98"/>
      <c r="AD710" s="98"/>
      <c r="AE710" s="98"/>
      <c r="AF710" s="98"/>
      <c r="AG710" s="98"/>
      <c r="AH710" s="98"/>
      <c r="AI710" s="98"/>
      <c r="AJ710" s="98"/>
      <c r="AK710" s="98"/>
      <c r="AL710" s="98"/>
      <c r="AM710" s="156"/>
      <c r="BH710" s="1" t="s">
        <v>28</v>
      </c>
    </row>
    <row r="711" spans="1:61" ht="9.75" hidden="1" customHeight="1">
      <c r="A711" s="141"/>
      <c r="B711" s="142"/>
      <c r="C711" s="143"/>
      <c r="D711" s="120" t="s">
        <v>257</v>
      </c>
      <c r="E711" s="121"/>
      <c r="F711" s="121"/>
      <c r="G711" s="121"/>
      <c r="H711" s="121"/>
      <c r="I711" s="122"/>
      <c r="J711" s="136"/>
      <c r="K711" s="126"/>
      <c r="L711" s="126"/>
      <c r="M711" s="126"/>
      <c r="N711" s="126"/>
      <c r="O711" s="126"/>
      <c r="P711" s="126"/>
      <c r="Q711" s="126"/>
      <c r="R711" s="126"/>
      <c r="S711" s="126"/>
      <c r="T711" s="126"/>
      <c r="U711" s="126"/>
      <c r="V711" s="126"/>
      <c r="W711" s="126"/>
      <c r="X711" s="126"/>
      <c r="Y711" s="126"/>
      <c r="Z711" s="126"/>
      <c r="AA711" s="126"/>
      <c r="AB711" s="126"/>
      <c r="AC711" s="126"/>
      <c r="AD711" s="126"/>
      <c r="AE711" s="126"/>
      <c r="AF711" s="126"/>
      <c r="AG711" s="126"/>
      <c r="AH711" s="126"/>
      <c r="AI711" s="126"/>
      <c r="AJ711" s="126"/>
      <c r="AK711" s="126"/>
      <c r="AL711" s="126"/>
      <c r="AM711" s="127"/>
      <c r="BG711" s="1" t="s">
        <v>298</v>
      </c>
      <c r="BH711" s="1">
        <v>68</v>
      </c>
      <c r="BI711" s="1" t="str">
        <f>"ITEM"&amp;BH711&amp; BG711 &amp;"="&amp; IF(TRIM($J711)="","",$J711)</f>
        <v>ITEM68#KBN2_13=</v>
      </c>
    </row>
    <row r="712" spans="1:61" ht="9.75" hidden="1" customHeight="1">
      <c r="A712" s="141"/>
      <c r="B712" s="142"/>
      <c r="C712" s="143"/>
      <c r="D712" s="141"/>
      <c r="E712" s="142"/>
      <c r="F712" s="142"/>
      <c r="G712" s="142"/>
      <c r="H712" s="142"/>
      <c r="I712" s="143"/>
      <c r="J712" s="150"/>
      <c r="K712" s="151"/>
      <c r="L712" s="151"/>
      <c r="M712" s="151"/>
      <c r="N712" s="151"/>
      <c r="O712" s="151"/>
      <c r="P712" s="151"/>
      <c r="Q712" s="151"/>
      <c r="R712" s="151"/>
      <c r="S712" s="151"/>
      <c r="T712" s="151"/>
      <c r="U712" s="151"/>
      <c r="V712" s="151"/>
      <c r="W712" s="151"/>
      <c r="X712" s="151"/>
      <c r="Y712" s="151"/>
      <c r="Z712" s="151"/>
      <c r="AA712" s="151"/>
      <c r="AB712" s="151"/>
      <c r="AC712" s="151"/>
      <c r="AD712" s="151"/>
      <c r="AE712" s="151"/>
      <c r="AF712" s="151"/>
      <c r="AG712" s="151"/>
      <c r="AH712" s="151"/>
      <c r="AI712" s="151"/>
      <c r="AJ712" s="151"/>
      <c r="AK712" s="151"/>
      <c r="AL712" s="151"/>
      <c r="AM712" s="152"/>
      <c r="BH712" s="1" t="s">
        <v>28</v>
      </c>
    </row>
    <row r="713" spans="1:61" ht="9.75" hidden="1" customHeight="1">
      <c r="A713" s="141"/>
      <c r="B713" s="142"/>
      <c r="C713" s="143"/>
      <c r="D713" s="123"/>
      <c r="E713" s="124"/>
      <c r="F713" s="124"/>
      <c r="G713" s="124"/>
      <c r="H713" s="124"/>
      <c r="I713" s="125"/>
      <c r="J713" s="150"/>
      <c r="K713" s="151"/>
      <c r="L713" s="151"/>
      <c r="M713" s="151"/>
      <c r="N713" s="151"/>
      <c r="O713" s="151"/>
      <c r="P713" s="151"/>
      <c r="Q713" s="151"/>
      <c r="R713" s="151"/>
      <c r="S713" s="151"/>
      <c r="T713" s="151"/>
      <c r="U713" s="151"/>
      <c r="V713" s="151"/>
      <c r="W713" s="151"/>
      <c r="X713" s="151"/>
      <c r="Y713" s="151"/>
      <c r="Z713" s="151"/>
      <c r="AA713" s="151"/>
      <c r="AB713" s="151"/>
      <c r="AC713" s="151"/>
      <c r="AD713" s="151"/>
      <c r="AE713" s="151"/>
      <c r="AF713" s="151"/>
      <c r="AG713" s="151"/>
      <c r="AH713" s="151"/>
      <c r="AI713" s="151"/>
      <c r="AJ713" s="151"/>
      <c r="AK713" s="151"/>
      <c r="AL713" s="151"/>
      <c r="AM713" s="152"/>
    </row>
    <row r="714" spans="1:61" ht="9.75" hidden="1" customHeight="1">
      <c r="A714" s="141"/>
      <c r="B714" s="142"/>
      <c r="C714" s="143"/>
      <c r="D714" s="120" t="s">
        <v>199</v>
      </c>
      <c r="E714" s="121"/>
      <c r="F714" s="121"/>
      <c r="G714" s="121"/>
      <c r="H714" s="121"/>
      <c r="I714" s="122"/>
      <c r="J714" s="136"/>
      <c r="K714" s="126"/>
      <c r="L714" s="126"/>
      <c r="M714" s="126"/>
      <c r="N714" s="126"/>
      <c r="O714" s="126"/>
      <c r="P714" s="126"/>
      <c r="Q714" s="126"/>
      <c r="R714" s="126"/>
      <c r="S714" s="126"/>
      <c r="T714" s="126"/>
      <c r="U714" s="126"/>
      <c r="V714" s="126"/>
      <c r="W714" s="126"/>
      <c r="X714" s="126"/>
      <c r="Y714" s="126"/>
      <c r="Z714" s="126"/>
      <c r="AA714" s="126"/>
      <c r="AB714" s="126"/>
      <c r="AC714" s="126"/>
      <c r="AD714" s="126"/>
      <c r="AE714" s="126"/>
      <c r="AF714" s="126"/>
      <c r="AG714" s="126"/>
      <c r="AH714" s="126"/>
      <c r="AI714" s="126"/>
      <c r="AJ714" s="126"/>
      <c r="AK714" s="126"/>
      <c r="AL714" s="126"/>
      <c r="AM714" s="127"/>
      <c r="BG714" s="1" t="s">
        <v>298</v>
      </c>
      <c r="BH714" s="1">
        <v>69</v>
      </c>
      <c r="BI714" s="1" t="str">
        <f>"ITEM"&amp;BH714&amp; BG714 &amp;"="&amp; IF(TRIM($J714)="","",$J714)</f>
        <v>ITEM69#KBN2_13=</v>
      </c>
    </row>
    <row r="715" spans="1:61" ht="9.75" hidden="1" customHeight="1">
      <c r="A715" s="141"/>
      <c r="B715" s="142"/>
      <c r="C715" s="143"/>
      <c r="D715" s="141"/>
      <c r="E715" s="142"/>
      <c r="F715" s="142"/>
      <c r="G715" s="142"/>
      <c r="H715" s="142"/>
      <c r="I715" s="143"/>
      <c r="J715" s="150"/>
      <c r="K715" s="151"/>
      <c r="L715" s="151"/>
      <c r="M715" s="151"/>
      <c r="N715" s="151"/>
      <c r="O715" s="151"/>
      <c r="P715" s="151"/>
      <c r="Q715" s="151"/>
      <c r="R715" s="151"/>
      <c r="S715" s="151"/>
      <c r="T715" s="151"/>
      <c r="U715" s="151"/>
      <c r="V715" s="151"/>
      <c r="W715" s="151"/>
      <c r="X715" s="151"/>
      <c r="Y715" s="151"/>
      <c r="Z715" s="151"/>
      <c r="AA715" s="151"/>
      <c r="AB715" s="151"/>
      <c r="AC715" s="151"/>
      <c r="AD715" s="151"/>
      <c r="AE715" s="151"/>
      <c r="AF715" s="151"/>
      <c r="AG715" s="151"/>
      <c r="AH715" s="151"/>
      <c r="AI715" s="151"/>
      <c r="AJ715" s="151"/>
      <c r="AK715" s="151"/>
      <c r="AL715" s="151"/>
      <c r="AM715" s="152"/>
      <c r="BH715" s="1" t="s">
        <v>28</v>
      </c>
    </row>
    <row r="716" spans="1:61" ht="9.75" hidden="1" customHeight="1">
      <c r="A716" s="123"/>
      <c r="B716" s="124"/>
      <c r="C716" s="125"/>
      <c r="D716" s="123"/>
      <c r="E716" s="124"/>
      <c r="F716" s="124"/>
      <c r="G716" s="124"/>
      <c r="H716" s="124"/>
      <c r="I716" s="125"/>
      <c r="J716" s="137"/>
      <c r="K716" s="128"/>
      <c r="L716" s="128"/>
      <c r="M716" s="128"/>
      <c r="N716" s="128"/>
      <c r="O716" s="128"/>
      <c r="P716" s="128"/>
      <c r="Q716" s="128"/>
      <c r="R716" s="128"/>
      <c r="S716" s="128"/>
      <c r="T716" s="128"/>
      <c r="U716" s="128"/>
      <c r="V716" s="128"/>
      <c r="W716" s="128"/>
      <c r="X716" s="128"/>
      <c r="Y716" s="128"/>
      <c r="Z716" s="128"/>
      <c r="AA716" s="128"/>
      <c r="AB716" s="128"/>
      <c r="AC716" s="128"/>
      <c r="AD716" s="128"/>
      <c r="AE716" s="128"/>
      <c r="AF716" s="128"/>
      <c r="AG716" s="128"/>
      <c r="AH716" s="128"/>
      <c r="AI716" s="128"/>
      <c r="AJ716" s="128"/>
      <c r="AK716" s="128"/>
      <c r="AL716" s="128"/>
      <c r="AM716" s="129"/>
    </row>
    <row r="717" spans="1:61" ht="9.75" hidden="1" customHeight="1">
      <c r="A717" s="120" t="s">
        <v>258</v>
      </c>
      <c r="B717" s="121"/>
      <c r="C717" s="121"/>
      <c r="D717" s="121"/>
      <c r="E717" s="121"/>
      <c r="F717" s="121"/>
      <c r="G717" s="121"/>
      <c r="H717" s="121"/>
      <c r="I717" s="122"/>
      <c r="J717" s="158"/>
      <c r="K717" s="154"/>
      <c r="L717" s="154"/>
      <c r="M717" s="154"/>
      <c r="N717" s="154"/>
      <c r="O717" s="154"/>
      <c r="P717" s="154"/>
      <c r="Q717" s="154"/>
      <c r="R717" s="154"/>
      <c r="S717" s="154"/>
      <c r="T717" s="154"/>
      <c r="U717" s="154"/>
      <c r="V717" s="154" t="s">
        <v>36</v>
      </c>
      <c r="W717" s="154"/>
      <c r="X717" s="154"/>
      <c r="Y717" s="154"/>
      <c r="Z717" s="154"/>
      <c r="AA717" s="154"/>
      <c r="AB717" s="154"/>
      <c r="AC717" s="154"/>
      <c r="AD717" s="154"/>
      <c r="AE717" s="154"/>
      <c r="AF717" s="154"/>
      <c r="AG717" s="154"/>
      <c r="AH717" s="154"/>
      <c r="AI717" s="154"/>
      <c r="AJ717" s="154"/>
      <c r="AK717" s="154"/>
      <c r="AL717" s="154"/>
      <c r="AM717" s="155"/>
      <c r="BE717" s="1" t="str">
        <f ca="1">MID(CELL("address",$CH$2),2,2)</f>
        <v>CH</v>
      </c>
      <c r="BF717" s="1" t="str">
        <f>IF(TRIM($K718)="","",IF(ISERROR(MATCH($K718,$CH$3:$CH$8,0)),"INPUT_ERROR",MATCH($K718,$CH$3:$CH$8,0)))</f>
        <v/>
      </c>
      <c r="BG717" s="1" t="s">
        <v>298</v>
      </c>
      <c r="BH717" s="1">
        <v>70</v>
      </c>
      <c r="BI717" s="1" t="str">
        <f>"ITEM"&amp; BH717&amp; BG717 &amp;"="&amp; $BF717</f>
        <v>ITEM70#KBN2_13=</v>
      </c>
    </row>
    <row r="718" spans="1:61" ht="9.75" hidden="1" customHeight="1">
      <c r="A718" s="141"/>
      <c r="B718" s="142"/>
      <c r="C718" s="142"/>
      <c r="D718" s="142"/>
      <c r="E718" s="142"/>
      <c r="F718" s="142"/>
      <c r="G718" s="142"/>
      <c r="H718" s="142"/>
      <c r="I718" s="143"/>
      <c r="J718" s="144" t="s">
        <v>37</v>
      </c>
      <c r="K718" s="145"/>
      <c r="L718" s="145"/>
      <c r="M718" s="145"/>
      <c r="N718" s="145"/>
      <c r="O718" s="145"/>
      <c r="P718" s="145"/>
      <c r="Q718" s="145"/>
      <c r="R718" s="145"/>
      <c r="S718" s="145"/>
      <c r="T718" s="82" t="s">
        <v>38</v>
      </c>
      <c r="U718" s="82"/>
      <c r="V718" s="82" t="s">
        <v>259</v>
      </c>
      <c r="W718" s="82"/>
      <c r="X718" s="82"/>
      <c r="Y718" s="82"/>
      <c r="Z718" s="82"/>
      <c r="AA718" s="82"/>
      <c r="AB718" s="82"/>
      <c r="AC718" s="82"/>
      <c r="AD718" s="82"/>
      <c r="AE718" s="82" t="s">
        <v>260</v>
      </c>
      <c r="AF718" s="82"/>
      <c r="AG718" s="82"/>
      <c r="AH718" s="82"/>
      <c r="AI718" s="82"/>
      <c r="AJ718" s="82"/>
      <c r="AK718" s="82"/>
      <c r="AL718" s="82"/>
      <c r="AM718" s="138"/>
      <c r="BH718" s="1" t="s">
        <v>28</v>
      </c>
    </row>
    <row r="719" spans="1:61" ht="9.75" hidden="1" customHeight="1">
      <c r="A719" s="141"/>
      <c r="B719" s="142"/>
      <c r="C719" s="142"/>
      <c r="D719" s="142"/>
      <c r="E719" s="142"/>
      <c r="F719" s="142"/>
      <c r="G719" s="142"/>
      <c r="H719" s="142"/>
      <c r="I719" s="143"/>
      <c r="J719" s="144"/>
      <c r="K719" s="145"/>
      <c r="L719" s="145"/>
      <c r="M719" s="145"/>
      <c r="N719" s="145"/>
      <c r="O719" s="145"/>
      <c r="P719" s="145"/>
      <c r="Q719" s="145"/>
      <c r="R719" s="145"/>
      <c r="S719" s="145"/>
      <c r="T719" s="82"/>
      <c r="U719" s="82"/>
      <c r="V719" s="82" t="s">
        <v>261</v>
      </c>
      <c r="W719" s="82"/>
      <c r="X719" s="82"/>
      <c r="Y719" s="82"/>
      <c r="Z719" s="82"/>
      <c r="AA719" s="82"/>
      <c r="AB719" s="82"/>
      <c r="AC719" s="82"/>
      <c r="AD719" s="82"/>
      <c r="AE719" s="82" t="s">
        <v>262</v>
      </c>
      <c r="AF719" s="82"/>
      <c r="AG719" s="82"/>
      <c r="AH719" s="82"/>
      <c r="AI719" s="82"/>
      <c r="AJ719" s="82"/>
      <c r="AK719" s="82"/>
      <c r="AL719" s="82"/>
      <c r="AM719" s="138"/>
      <c r="BH719" s="1" t="s">
        <v>28</v>
      </c>
    </row>
    <row r="720" spans="1:61" ht="9.75" hidden="1" customHeight="1">
      <c r="A720" s="141"/>
      <c r="B720" s="142"/>
      <c r="C720" s="142"/>
      <c r="D720" s="142"/>
      <c r="E720" s="142"/>
      <c r="F720" s="142"/>
      <c r="G720" s="142"/>
      <c r="H720" s="142"/>
      <c r="I720" s="143"/>
      <c r="J720" s="157"/>
      <c r="K720" s="98"/>
      <c r="L720" s="98"/>
      <c r="M720" s="98"/>
      <c r="N720" s="98"/>
      <c r="O720" s="98"/>
      <c r="P720" s="98"/>
      <c r="Q720" s="98"/>
      <c r="R720" s="98"/>
      <c r="S720" s="98"/>
      <c r="T720" s="98"/>
      <c r="U720" s="98"/>
      <c r="V720" s="98" t="s">
        <v>231</v>
      </c>
      <c r="W720" s="98"/>
      <c r="X720" s="98"/>
      <c r="Y720" s="98"/>
      <c r="Z720" s="98"/>
      <c r="AA720" s="98"/>
      <c r="AB720" s="98"/>
      <c r="AC720" s="98"/>
      <c r="AD720" s="98"/>
      <c r="AE720" s="98" t="s">
        <v>232</v>
      </c>
      <c r="AF720" s="98"/>
      <c r="AG720" s="98"/>
      <c r="AH720" s="98"/>
      <c r="AI720" s="98"/>
      <c r="AJ720" s="98"/>
      <c r="AK720" s="98"/>
      <c r="AL720" s="98"/>
      <c r="AM720" s="156"/>
      <c r="BH720" s="1" t="s">
        <v>28</v>
      </c>
    </row>
    <row r="721" spans="1:61" ht="9.75" hidden="1" customHeight="1">
      <c r="A721" s="120" t="s">
        <v>263</v>
      </c>
      <c r="B721" s="121"/>
      <c r="C721" s="121"/>
      <c r="D721" s="121"/>
      <c r="E721" s="121"/>
      <c r="F721" s="121"/>
      <c r="G721" s="121"/>
      <c r="H721" s="121"/>
      <c r="I721" s="121"/>
      <c r="J721" s="216" t="s">
        <v>37</v>
      </c>
      <c r="K721" s="217"/>
      <c r="L721" s="154" t="s">
        <v>216</v>
      </c>
      <c r="M721" s="154"/>
      <c r="N721" s="154"/>
      <c r="O721" s="154"/>
      <c r="P721" s="154"/>
      <c r="Q721" s="221" t="s">
        <v>37</v>
      </c>
      <c r="R721" s="217"/>
      <c r="S721" s="154" t="s">
        <v>215</v>
      </c>
      <c r="T721" s="154"/>
      <c r="U721" s="154"/>
      <c r="V721" s="154"/>
      <c r="W721" s="221" t="s">
        <v>37</v>
      </c>
      <c r="X721" s="217"/>
      <c r="Y721" s="83" t="s">
        <v>264</v>
      </c>
      <c r="Z721" s="83"/>
      <c r="AA721" s="83"/>
      <c r="AB721" s="83"/>
      <c r="AC721" s="83"/>
      <c r="AD721" s="83"/>
      <c r="AE721" s="83"/>
      <c r="AF721" s="83"/>
      <c r="AG721" s="83"/>
      <c r="AH721" s="83"/>
      <c r="AI721" s="83"/>
      <c r="AJ721" s="83"/>
      <c r="AK721" s="83"/>
      <c r="AL721" s="83"/>
      <c r="AM721" s="251"/>
      <c r="BF721" s="1" t="b">
        <f>IF($K721="○",TRUE,IF($K721="",FALSE,"INPUT_ERROR"))</f>
        <v>0</v>
      </c>
      <c r="BG721" s="1" t="s">
        <v>298</v>
      </c>
      <c r="BH721" s="1">
        <v>71</v>
      </c>
      <c r="BI721" s="1" t="str">
        <f t="shared" ref="BI721:BI726" si="14">"ITEM"&amp; BH721&amp; BG721 &amp;"="&amp; $BF721</f>
        <v>ITEM71#KBN2_13=FALSE</v>
      </c>
    </row>
    <row r="722" spans="1:61" ht="9.75" hidden="1" customHeight="1">
      <c r="A722" s="141"/>
      <c r="B722" s="142"/>
      <c r="C722" s="142"/>
      <c r="D722" s="142"/>
      <c r="E722" s="142"/>
      <c r="F722" s="142"/>
      <c r="G722" s="142"/>
      <c r="H722" s="142"/>
      <c r="I722" s="142"/>
      <c r="J722" s="144"/>
      <c r="K722" s="159"/>
      <c r="L722" s="82"/>
      <c r="M722" s="82"/>
      <c r="N722" s="82"/>
      <c r="O722" s="82"/>
      <c r="P722" s="82"/>
      <c r="Q722" s="160"/>
      <c r="R722" s="159"/>
      <c r="S722" s="82"/>
      <c r="T722" s="82"/>
      <c r="U722" s="82"/>
      <c r="V722" s="82"/>
      <c r="W722" s="160"/>
      <c r="X722" s="159"/>
      <c r="Y722" s="109"/>
      <c r="Z722" s="109"/>
      <c r="AA722" s="109"/>
      <c r="AB722" s="109"/>
      <c r="AC722" s="109"/>
      <c r="AD722" s="109"/>
      <c r="AE722" s="109"/>
      <c r="AF722" s="109"/>
      <c r="AG722" s="109"/>
      <c r="AH722" s="109"/>
      <c r="AI722" s="109"/>
      <c r="AJ722" s="109"/>
      <c r="AK722" s="109"/>
      <c r="AL722" s="109"/>
      <c r="AM722" s="214"/>
      <c r="BF722" s="1" t="b">
        <f>IF($R721="○",TRUE,IF($R721="",FALSE,"INPUT_ERROR"))</f>
        <v>0</v>
      </c>
      <c r="BG722" s="1" t="s">
        <v>298</v>
      </c>
      <c r="BH722" s="1">
        <v>72</v>
      </c>
      <c r="BI722" s="1" t="str">
        <f t="shared" si="14"/>
        <v>ITEM72#KBN2_13=FALSE</v>
      </c>
    </row>
    <row r="723" spans="1:61" ht="9.75" hidden="1" customHeight="1">
      <c r="A723" s="141"/>
      <c r="B723" s="142"/>
      <c r="C723" s="142"/>
      <c r="D723" s="142"/>
      <c r="E723" s="142"/>
      <c r="F723" s="142"/>
      <c r="G723" s="142"/>
      <c r="H723" s="142"/>
      <c r="I723" s="142"/>
      <c r="J723" s="252" t="s">
        <v>37</v>
      </c>
      <c r="K723" s="159"/>
      <c r="L723" s="253" t="s">
        <v>214</v>
      </c>
      <c r="M723" s="253"/>
      <c r="N723" s="253"/>
      <c r="O723" s="253"/>
      <c r="P723" s="253"/>
      <c r="Q723" s="160" t="s">
        <v>37</v>
      </c>
      <c r="R723" s="159"/>
      <c r="S723" s="109" t="s">
        <v>212</v>
      </c>
      <c r="T723" s="109"/>
      <c r="U723" s="109"/>
      <c r="V723" s="109"/>
      <c r="W723" s="109"/>
      <c r="X723" s="109"/>
      <c r="Y723" s="109"/>
      <c r="Z723" s="109"/>
      <c r="AA723" s="109"/>
      <c r="AB723" s="109"/>
      <c r="AC723" s="109"/>
      <c r="AD723" s="109"/>
      <c r="AE723" s="109"/>
      <c r="AF723" s="109"/>
      <c r="AG723" s="109"/>
      <c r="AH723" s="109"/>
      <c r="AI723" s="109"/>
      <c r="AJ723" s="109"/>
      <c r="AK723" s="109"/>
      <c r="AL723" s="109"/>
      <c r="AM723" s="214"/>
      <c r="BF723" s="1" t="b">
        <f>IF($X721="○",TRUE,IF($X721="",FALSE,"INPUT_ERROR"))</f>
        <v>0</v>
      </c>
      <c r="BG723" s="1" t="s">
        <v>298</v>
      </c>
      <c r="BH723" s="1">
        <v>73</v>
      </c>
      <c r="BI723" s="1" t="str">
        <f t="shared" si="14"/>
        <v>ITEM73#KBN2_13=FALSE</v>
      </c>
    </row>
    <row r="724" spans="1:61" ht="9.75" hidden="1" customHeight="1">
      <c r="A724" s="141"/>
      <c r="B724" s="142"/>
      <c r="C724" s="142"/>
      <c r="D724" s="142"/>
      <c r="E724" s="142"/>
      <c r="F724" s="142"/>
      <c r="G724" s="142"/>
      <c r="H724" s="142"/>
      <c r="I724" s="142"/>
      <c r="J724" s="252"/>
      <c r="K724" s="159"/>
      <c r="L724" s="253"/>
      <c r="M724" s="253"/>
      <c r="N724" s="253"/>
      <c r="O724" s="253"/>
      <c r="P724" s="253"/>
      <c r="Q724" s="160"/>
      <c r="R724" s="159"/>
      <c r="S724" s="109"/>
      <c r="T724" s="109"/>
      <c r="U724" s="109"/>
      <c r="V724" s="109"/>
      <c r="W724" s="109"/>
      <c r="X724" s="109"/>
      <c r="Y724" s="109"/>
      <c r="Z724" s="109"/>
      <c r="AA724" s="109"/>
      <c r="AB724" s="109"/>
      <c r="AC724" s="109"/>
      <c r="AD724" s="109"/>
      <c r="AE724" s="109"/>
      <c r="AF724" s="109"/>
      <c r="AG724" s="109"/>
      <c r="AH724" s="109"/>
      <c r="AI724" s="109"/>
      <c r="AJ724" s="109"/>
      <c r="AK724" s="109"/>
      <c r="AL724" s="109"/>
      <c r="AM724" s="214"/>
      <c r="BF724" s="1" t="b">
        <f>IF($K723="○",TRUE,IF($K723="",FALSE,"INPUT_ERROR"))</f>
        <v>0</v>
      </c>
      <c r="BG724" s="1" t="s">
        <v>298</v>
      </c>
      <c r="BH724" s="1">
        <v>74</v>
      </c>
      <c r="BI724" s="1" t="str">
        <f t="shared" si="14"/>
        <v>ITEM74#KBN2_13=FALSE</v>
      </c>
    </row>
    <row r="725" spans="1:61" ht="9.75" hidden="1" customHeight="1">
      <c r="A725" s="141"/>
      <c r="B725" s="142"/>
      <c r="C725" s="142"/>
      <c r="D725" s="142"/>
      <c r="E725" s="142"/>
      <c r="F725" s="142"/>
      <c r="G725" s="142"/>
      <c r="H725" s="142"/>
      <c r="I725" s="142"/>
      <c r="J725" s="144" t="s">
        <v>37</v>
      </c>
      <c r="K725" s="159"/>
      <c r="L725" s="82" t="s">
        <v>196</v>
      </c>
      <c r="M725" s="82"/>
      <c r="N725" s="82"/>
      <c r="O725" s="160" t="s">
        <v>197</v>
      </c>
      <c r="P725" s="151"/>
      <c r="Q725" s="151"/>
      <c r="R725" s="151"/>
      <c r="S725" s="151"/>
      <c r="T725" s="151"/>
      <c r="U725" s="151"/>
      <c r="V725" s="151"/>
      <c r="W725" s="151"/>
      <c r="X725" s="151"/>
      <c r="Y725" s="151"/>
      <c r="Z725" s="151"/>
      <c r="AA725" s="151"/>
      <c r="AB725" s="151"/>
      <c r="AC725" s="151"/>
      <c r="AD725" s="151"/>
      <c r="AE725" s="151"/>
      <c r="AF725" s="151"/>
      <c r="AG725" s="151"/>
      <c r="AH725" s="151"/>
      <c r="AI725" s="151"/>
      <c r="AJ725" s="151"/>
      <c r="AK725" s="151"/>
      <c r="AL725" s="82" t="s">
        <v>198</v>
      </c>
      <c r="AM725" s="138"/>
      <c r="BF725" s="1" t="b">
        <f>IF($R723="○",TRUE,IF($R723="",FALSE,"INPUT_ERROR"))</f>
        <v>0</v>
      </c>
      <c r="BG725" s="1" t="s">
        <v>298</v>
      </c>
      <c r="BH725" s="1">
        <v>75</v>
      </c>
      <c r="BI725" s="1" t="str">
        <f t="shared" si="14"/>
        <v>ITEM75#KBN2_13=FALSE</v>
      </c>
    </row>
    <row r="726" spans="1:61" ht="9.75" hidden="1" customHeight="1">
      <c r="A726" s="123"/>
      <c r="B726" s="124"/>
      <c r="C726" s="124"/>
      <c r="D726" s="124"/>
      <c r="E726" s="124"/>
      <c r="F726" s="124"/>
      <c r="G726" s="124"/>
      <c r="H726" s="124"/>
      <c r="I726" s="124"/>
      <c r="J726" s="161"/>
      <c r="K726" s="162"/>
      <c r="L726" s="98"/>
      <c r="M726" s="98"/>
      <c r="N726" s="98"/>
      <c r="O726" s="163"/>
      <c r="P726" s="128"/>
      <c r="Q726" s="128"/>
      <c r="R726" s="128"/>
      <c r="S726" s="128"/>
      <c r="T726" s="128"/>
      <c r="U726" s="128"/>
      <c r="V726" s="128"/>
      <c r="W726" s="128"/>
      <c r="X726" s="128"/>
      <c r="Y726" s="128"/>
      <c r="Z726" s="128"/>
      <c r="AA726" s="128"/>
      <c r="AB726" s="128"/>
      <c r="AC726" s="128"/>
      <c r="AD726" s="128"/>
      <c r="AE726" s="128"/>
      <c r="AF726" s="128"/>
      <c r="AG726" s="128"/>
      <c r="AH726" s="128"/>
      <c r="AI726" s="128"/>
      <c r="AJ726" s="128"/>
      <c r="AK726" s="128"/>
      <c r="AL726" s="98"/>
      <c r="AM726" s="156"/>
      <c r="BF726" s="1" t="b">
        <f>IF($K725="○",TRUE,IF($K725="",FALSE,"INPUT_ERROR"))</f>
        <v>0</v>
      </c>
      <c r="BG726" s="1" t="s">
        <v>298</v>
      </c>
      <c r="BH726" s="1">
        <v>76</v>
      </c>
      <c r="BI726" s="1" t="str">
        <f t="shared" si="14"/>
        <v>ITEM76#KBN2_13=FALSE</v>
      </c>
    </row>
    <row r="727" spans="1:61" ht="9.75" hidden="1" customHeight="1">
      <c r="A727" s="120" t="s">
        <v>265</v>
      </c>
      <c r="B727" s="121"/>
      <c r="C727" s="121"/>
      <c r="D727" s="121"/>
      <c r="E727" s="121"/>
      <c r="F727" s="121"/>
      <c r="G727" s="121"/>
      <c r="H727" s="121"/>
      <c r="I727" s="122"/>
      <c r="J727" s="150"/>
      <c r="K727" s="151"/>
      <c r="L727" s="151"/>
      <c r="M727" s="151"/>
      <c r="N727" s="151"/>
      <c r="O727" s="151"/>
      <c r="P727" s="151"/>
      <c r="Q727" s="151"/>
      <c r="R727" s="151"/>
      <c r="S727" s="151"/>
      <c r="T727" s="151"/>
      <c r="U727" s="151"/>
      <c r="V727" s="151"/>
      <c r="W727" s="151"/>
      <c r="X727" s="151"/>
      <c r="Y727" s="151"/>
      <c r="Z727" s="151"/>
      <c r="AA727" s="151"/>
      <c r="AB727" s="151"/>
      <c r="AC727" s="151"/>
      <c r="AD727" s="151"/>
      <c r="AE727" s="151"/>
      <c r="AF727" s="151"/>
      <c r="AG727" s="151"/>
      <c r="AH727" s="151"/>
      <c r="AI727" s="151"/>
      <c r="AJ727" s="151"/>
      <c r="AK727" s="151"/>
      <c r="AL727" s="151"/>
      <c r="AM727" s="152"/>
      <c r="BG727" s="1" t="s">
        <v>298</v>
      </c>
      <c r="BH727" s="1">
        <v>77</v>
      </c>
      <c r="BI727" s="1" t="str">
        <f>"ITEM"&amp;BH727&amp; BG727 &amp;"="&amp;  IF(TRIM($P725)="","",$P725)</f>
        <v>ITEM77#KBN2_13=</v>
      </c>
    </row>
    <row r="728" spans="1:61" ht="9.75" hidden="1" customHeight="1">
      <c r="A728" s="141"/>
      <c r="B728" s="142"/>
      <c r="C728" s="142"/>
      <c r="D728" s="142"/>
      <c r="E728" s="142"/>
      <c r="F728" s="142"/>
      <c r="G728" s="142"/>
      <c r="H728" s="142"/>
      <c r="I728" s="143"/>
      <c r="J728" s="150"/>
      <c r="K728" s="151"/>
      <c r="L728" s="151"/>
      <c r="M728" s="151"/>
      <c r="N728" s="151"/>
      <c r="O728" s="151"/>
      <c r="P728" s="151"/>
      <c r="Q728" s="151"/>
      <c r="R728" s="151"/>
      <c r="S728" s="151"/>
      <c r="T728" s="151"/>
      <c r="U728" s="151"/>
      <c r="V728" s="151"/>
      <c r="W728" s="151"/>
      <c r="X728" s="151"/>
      <c r="Y728" s="151"/>
      <c r="Z728" s="151"/>
      <c r="AA728" s="151"/>
      <c r="AB728" s="151"/>
      <c r="AC728" s="151"/>
      <c r="AD728" s="151"/>
      <c r="AE728" s="151"/>
      <c r="AF728" s="151"/>
      <c r="AG728" s="151"/>
      <c r="AH728" s="151"/>
      <c r="AI728" s="151"/>
      <c r="AJ728" s="151"/>
      <c r="AK728" s="151"/>
      <c r="AL728" s="151"/>
      <c r="AM728" s="152"/>
      <c r="BG728" s="1" t="s">
        <v>298</v>
      </c>
      <c r="BH728" s="1">
        <v>78</v>
      </c>
      <c r="BI728" s="1" t="str">
        <f>"ITEM"&amp;BH728&amp; BG728 &amp;"="&amp; IF(TRIM($J727)="","",$J727)</f>
        <v>ITEM78#KBN2_13=</v>
      </c>
    </row>
    <row r="729" spans="1:61" ht="9.75" hidden="1" customHeight="1">
      <c r="A729" s="123"/>
      <c r="B729" s="124"/>
      <c r="C729" s="124"/>
      <c r="D729" s="124"/>
      <c r="E729" s="124"/>
      <c r="F729" s="124"/>
      <c r="G729" s="124"/>
      <c r="H729" s="124"/>
      <c r="I729" s="125"/>
      <c r="J729" s="150"/>
      <c r="K729" s="151"/>
      <c r="L729" s="151"/>
      <c r="M729" s="151"/>
      <c r="N729" s="151"/>
      <c r="O729" s="151"/>
      <c r="P729" s="151"/>
      <c r="Q729" s="151"/>
      <c r="R729" s="151"/>
      <c r="S729" s="151"/>
      <c r="T729" s="151"/>
      <c r="U729" s="151"/>
      <c r="V729" s="151"/>
      <c r="W729" s="151"/>
      <c r="X729" s="151"/>
      <c r="Y729" s="151"/>
      <c r="Z729" s="151"/>
      <c r="AA729" s="151"/>
      <c r="AB729" s="151"/>
      <c r="AC729" s="151"/>
      <c r="AD729" s="151"/>
      <c r="AE729" s="151"/>
      <c r="AF729" s="151"/>
      <c r="AG729" s="151"/>
      <c r="AH729" s="151"/>
      <c r="AI729" s="151"/>
      <c r="AJ729" s="151"/>
      <c r="AK729" s="151"/>
      <c r="AL729" s="151"/>
      <c r="AM729" s="152"/>
      <c r="BH729" s="1" t="s">
        <v>28</v>
      </c>
    </row>
    <row r="730" spans="1:61" ht="9.75" hidden="1" customHeight="1">
      <c r="A730" s="153" t="s">
        <v>266</v>
      </c>
      <c r="B730" s="153"/>
      <c r="C730" s="153"/>
      <c r="D730" s="153"/>
      <c r="E730" s="153"/>
      <c r="F730" s="153"/>
      <c r="G730" s="153"/>
      <c r="H730" s="153"/>
      <c r="I730" s="153"/>
      <c r="J730" s="136"/>
      <c r="K730" s="126"/>
      <c r="L730" s="126"/>
      <c r="M730" s="126"/>
      <c r="N730" s="126"/>
      <c r="O730" s="126"/>
      <c r="P730" s="126"/>
      <c r="Q730" s="126"/>
      <c r="R730" s="126"/>
      <c r="S730" s="126"/>
      <c r="T730" s="126"/>
      <c r="U730" s="126"/>
      <c r="V730" s="126"/>
      <c r="W730" s="126"/>
      <c r="X730" s="126"/>
      <c r="Y730" s="126"/>
      <c r="Z730" s="126"/>
      <c r="AA730" s="126"/>
      <c r="AB730" s="126"/>
      <c r="AC730" s="126"/>
      <c r="AD730" s="126"/>
      <c r="AE730" s="126"/>
      <c r="AF730" s="126"/>
      <c r="AG730" s="126"/>
      <c r="AH730" s="126"/>
      <c r="AI730" s="126"/>
      <c r="AJ730" s="126"/>
      <c r="AK730" s="126"/>
      <c r="AL730" s="126"/>
      <c r="AM730" s="127"/>
      <c r="BG730" s="1" t="s">
        <v>298</v>
      </c>
      <c r="BH730" s="1">
        <v>79</v>
      </c>
      <c r="BI730" s="1" t="str">
        <f>"ITEM"&amp;BH730&amp; BG730 &amp;"="&amp; IF(TRIM($J730)="","",$J730)</f>
        <v>ITEM79#KBN2_13=</v>
      </c>
    </row>
    <row r="731" spans="1:61" ht="9.75" hidden="1" customHeight="1">
      <c r="A731" s="153"/>
      <c r="B731" s="153"/>
      <c r="C731" s="153"/>
      <c r="D731" s="153"/>
      <c r="E731" s="153"/>
      <c r="F731" s="153"/>
      <c r="G731" s="153"/>
      <c r="H731" s="153"/>
      <c r="I731" s="153"/>
      <c r="J731" s="150"/>
      <c r="K731" s="151"/>
      <c r="L731" s="151"/>
      <c r="M731" s="151"/>
      <c r="N731" s="151"/>
      <c r="O731" s="151"/>
      <c r="P731" s="151"/>
      <c r="Q731" s="151"/>
      <c r="R731" s="151"/>
      <c r="S731" s="151"/>
      <c r="T731" s="151"/>
      <c r="U731" s="151"/>
      <c r="V731" s="151"/>
      <c r="W731" s="151"/>
      <c r="X731" s="151"/>
      <c r="Y731" s="151"/>
      <c r="Z731" s="151"/>
      <c r="AA731" s="151"/>
      <c r="AB731" s="151"/>
      <c r="AC731" s="151"/>
      <c r="AD731" s="151"/>
      <c r="AE731" s="151"/>
      <c r="AF731" s="151"/>
      <c r="AG731" s="151"/>
      <c r="AH731" s="151"/>
      <c r="AI731" s="151"/>
      <c r="AJ731" s="151"/>
      <c r="AK731" s="151"/>
      <c r="AL731" s="151"/>
      <c r="AM731" s="152"/>
      <c r="BH731" s="1" t="s">
        <v>28</v>
      </c>
    </row>
    <row r="732" spans="1:61" ht="9.75" hidden="1" customHeight="1">
      <c r="A732" s="153"/>
      <c r="B732" s="153"/>
      <c r="C732" s="153"/>
      <c r="D732" s="153"/>
      <c r="E732" s="153"/>
      <c r="F732" s="153"/>
      <c r="G732" s="153"/>
      <c r="H732" s="153"/>
      <c r="I732" s="153"/>
      <c r="J732" s="150"/>
      <c r="K732" s="151"/>
      <c r="L732" s="151"/>
      <c r="M732" s="151"/>
      <c r="N732" s="151"/>
      <c r="O732" s="151"/>
      <c r="P732" s="151"/>
      <c r="Q732" s="151"/>
      <c r="R732" s="151"/>
      <c r="S732" s="151"/>
      <c r="T732" s="151"/>
      <c r="U732" s="151"/>
      <c r="V732" s="151"/>
      <c r="W732" s="151"/>
      <c r="X732" s="151"/>
      <c r="Y732" s="151"/>
      <c r="Z732" s="151"/>
      <c r="AA732" s="151"/>
      <c r="AB732" s="151"/>
      <c r="AC732" s="151"/>
      <c r="AD732" s="151"/>
      <c r="AE732" s="151"/>
      <c r="AF732" s="151"/>
      <c r="AG732" s="151"/>
      <c r="AH732" s="151"/>
      <c r="AI732" s="151"/>
      <c r="AJ732" s="151"/>
      <c r="AK732" s="151"/>
      <c r="AL732" s="151"/>
      <c r="AM732" s="152"/>
      <c r="BH732" s="1" t="s">
        <v>28</v>
      </c>
    </row>
    <row r="733" spans="1:61" ht="9.75" hidden="1" customHeight="1">
      <c r="A733" s="250" t="s">
        <v>267</v>
      </c>
      <c r="B733" s="250"/>
      <c r="C733" s="141" t="s">
        <v>268</v>
      </c>
      <c r="D733" s="142"/>
      <c r="E733" s="142"/>
      <c r="F733" s="142"/>
      <c r="G733" s="142"/>
      <c r="H733" s="142"/>
      <c r="I733" s="143"/>
      <c r="J733" s="158"/>
      <c r="K733" s="154"/>
      <c r="L733" s="154"/>
      <c r="M733" s="154"/>
      <c r="N733" s="154"/>
      <c r="O733" s="154"/>
      <c r="P733" s="154"/>
      <c r="Q733" s="154"/>
      <c r="R733" s="154"/>
      <c r="S733" s="154"/>
      <c r="T733" s="154"/>
      <c r="U733" s="154"/>
      <c r="V733" s="154" t="s">
        <v>36</v>
      </c>
      <c r="W733" s="154"/>
      <c r="X733" s="154"/>
      <c r="Y733" s="154"/>
      <c r="Z733" s="154"/>
      <c r="AA733" s="154"/>
      <c r="AB733" s="154"/>
      <c r="AC733" s="154"/>
      <c r="AD733" s="154"/>
      <c r="AE733" s="154"/>
      <c r="AF733" s="154"/>
      <c r="AG733" s="154"/>
      <c r="AH733" s="154"/>
      <c r="AI733" s="154"/>
      <c r="AJ733" s="154"/>
      <c r="AK733" s="154"/>
      <c r="AL733" s="154"/>
      <c r="AM733" s="155"/>
      <c r="BE733" s="1" t="str">
        <f ca="1">MID(CELL("address",$CI$2),2,2)</f>
        <v>CI</v>
      </c>
      <c r="BF733" s="1" t="str">
        <f>IF(TRIM($K734)="","",IF(ISERROR(MATCH($K734,$CI$3:$CI$4,0)),"INPUT_ERROR",MATCH($K734,$CI$3:$CI$4,0)))</f>
        <v/>
      </c>
      <c r="BG733" s="1" t="s">
        <v>298</v>
      </c>
      <c r="BH733" s="1">
        <v>80</v>
      </c>
      <c r="BI733" s="1" t="str">
        <f>"ITEM"&amp; BH733&amp; BG733 &amp;"="&amp; $BF733</f>
        <v>ITEM80#KBN2_13=</v>
      </c>
    </row>
    <row r="734" spans="1:61" ht="9.75" hidden="1" customHeight="1">
      <c r="A734" s="250"/>
      <c r="B734" s="250"/>
      <c r="C734" s="141"/>
      <c r="D734" s="142"/>
      <c r="E734" s="142"/>
      <c r="F734" s="142"/>
      <c r="G734" s="142"/>
      <c r="H734" s="142"/>
      <c r="I734" s="143"/>
      <c r="J734" s="144" t="s">
        <v>37</v>
      </c>
      <c r="K734" s="145"/>
      <c r="L734" s="145"/>
      <c r="M734" s="145"/>
      <c r="N734" s="145"/>
      <c r="O734" s="145"/>
      <c r="P734" s="145"/>
      <c r="Q734" s="145"/>
      <c r="R734" s="82" t="s">
        <v>38</v>
      </c>
      <c r="S734" s="82"/>
      <c r="T734" s="82"/>
      <c r="U734" s="82"/>
      <c r="V734" s="82" t="s">
        <v>269</v>
      </c>
      <c r="W734" s="82"/>
      <c r="X734" s="82"/>
      <c r="Y734" s="82"/>
      <c r="Z734" s="82"/>
      <c r="AA734" s="82" t="s">
        <v>270</v>
      </c>
      <c r="AB734" s="82"/>
      <c r="AC734" s="82"/>
      <c r="AD734" s="82"/>
      <c r="AE734" s="82"/>
      <c r="AF734" s="82"/>
      <c r="AG734" s="82"/>
      <c r="AH734" s="82"/>
      <c r="AI734" s="82"/>
      <c r="AJ734" s="82"/>
      <c r="AK734" s="82"/>
      <c r="AL734" s="82"/>
      <c r="AM734" s="138"/>
      <c r="BH734" s="1" t="s">
        <v>28</v>
      </c>
    </row>
    <row r="735" spans="1:61" ht="9.75" hidden="1" customHeight="1">
      <c r="A735" s="250"/>
      <c r="B735" s="250"/>
      <c r="C735" s="141"/>
      <c r="D735" s="142"/>
      <c r="E735" s="142"/>
      <c r="F735" s="142"/>
      <c r="G735" s="142"/>
      <c r="H735" s="142"/>
      <c r="I735" s="143"/>
      <c r="J735" s="144"/>
      <c r="K735" s="145"/>
      <c r="L735" s="145"/>
      <c r="M735" s="145"/>
      <c r="N735" s="145"/>
      <c r="O735" s="145"/>
      <c r="P735" s="145"/>
      <c r="Q735" s="145"/>
      <c r="R735" s="82"/>
      <c r="S735" s="82"/>
      <c r="T735" s="82"/>
      <c r="U735" s="82"/>
      <c r="V735" s="82"/>
      <c r="W735" s="82"/>
      <c r="X735" s="82"/>
      <c r="Y735" s="82"/>
      <c r="Z735" s="82"/>
      <c r="AA735" s="82"/>
      <c r="AB735" s="82"/>
      <c r="AC735" s="82"/>
      <c r="AD735" s="82"/>
      <c r="AE735" s="82"/>
      <c r="AF735" s="82"/>
      <c r="AG735" s="82"/>
      <c r="AH735" s="82"/>
      <c r="AI735" s="82"/>
      <c r="AJ735" s="82"/>
      <c r="AK735" s="82"/>
      <c r="AL735" s="82"/>
      <c r="AM735" s="138"/>
      <c r="BH735" s="1" t="s">
        <v>28</v>
      </c>
    </row>
    <row r="736" spans="1:61" ht="9.75" hidden="1" customHeight="1">
      <c r="A736" s="250"/>
      <c r="B736" s="250"/>
      <c r="C736" s="123"/>
      <c r="D736" s="124"/>
      <c r="E736" s="124"/>
      <c r="F736" s="124"/>
      <c r="G736" s="124"/>
      <c r="H736" s="124"/>
      <c r="I736" s="125"/>
      <c r="J736" s="157"/>
      <c r="K736" s="98"/>
      <c r="L736" s="98"/>
      <c r="M736" s="98"/>
      <c r="N736" s="98"/>
      <c r="O736" s="98"/>
      <c r="P736" s="98"/>
      <c r="Q736" s="98"/>
      <c r="R736" s="98"/>
      <c r="S736" s="98"/>
      <c r="T736" s="98"/>
      <c r="U736" s="98"/>
      <c r="V736" s="98"/>
      <c r="W736" s="98"/>
      <c r="X736" s="98"/>
      <c r="Y736" s="98"/>
      <c r="Z736" s="98"/>
      <c r="AA736" s="98"/>
      <c r="AB736" s="98"/>
      <c r="AC736" s="98"/>
      <c r="AD736" s="98"/>
      <c r="AE736" s="98"/>
      <c r="AF736" s="98"/>
      <c r="AG736" s="98"/>
      <c r="AH736" s="98"/>
      <c r="AI736" s="98"/>
      <c r="AJ736" s="98"/>
      <c r="AK736" s="98"/>
      <c r="AL736" s="98"/>
      <c r="AM736" s="156"/>
      <c r="BH736" s="1" t="s">
        <v>28</v>
      </c>
    </row>
    <row r="737" spans="1:61" ht="9.75" hidden="1" customHeight="1">
      <c r="A737" s="250"/>
      <c r="B737" s="250"/>
      <c r="C737" s="120" t="s">
        <v>271</v>
      </c>
      <c r="D737" s="121"/>
      <c r="E737" s="121"/>
      <c r="F737" s="121"/>
      <c r="G737" s="121"/>
      <c r="H737" s="121"/>
      <c r="I737" s="122"/>
      <c r="J737" s="260"/>
      <c r="K737" s="260"/>
      <c r="L737" s="260"/>
      <c r="M737" s="260"/>
      <c r="N737" s="260"/>
      <c r="O737" s="260"/>
      <c r="P737" s="260"/>
      <c r="Q737" s="260"/>
      <c r="R737" s="260"/>
      <c r="S737" s="260"/>
      <c r="T737" s="260"/>
      <c r="U737" s="260"/>
      <c r="V737" s="260"/>
      <c r="W737" s="260"/>
      <c r="X737" s="260"/>
      <c r="Y737" s="260"/>
      <c r="Z737" s="260"/>
      <c r="AA737" s="260"/>
      <c r="AB737" s="260"/>
      <c r="AC737" s="260"/>
      <c r="AD737" s="260"/>
      <c r="AE737" s="260"/>
      <c r="AF737" s="260"/>
      <c r="AG737" s="260"/>
      <c r="AH737" s="260"/>
      <c r="AI737" s="260"/>
      <c r="AJ737" s="260"/>
      <c r="AK737" s="260"/>
      <c r="AL737" s="260"/>
      <c r="AM737" s="260"/>
      <c r="BG737" s="1" t="s">
        <v>298</v>
      </c>
      <c r="BH737" s="1">
        <v>81</v>
      </c>
      <c r="BI737" s="1" t="str">
        <f>"ITEM"&amp;BH737&amp; BG737 &amp;"="&amp; IF(TRIM($J737)="","",$J737)</f>
        <v>ITEM81#KBN2_13=</v>
      </c>
    </row>
    <row r="738" spans="1:61" ht="9.75" hidden="1" customHeight="1">
      <c r="A738" s="250"/>
      <c r="B738" s="250"/>
      <c r="C738" s="141"/>
      <c r="D738" s="142"/>
      <c r="E738" s="142"/>
      <c r="F738" s="142"/>
      <c r="G738" s="142"/>
      <c r="H738" s="142"/>
      <c r="I738" s="143"/>
      <c r="J738" s="27"/>
      <c r="K738" s="27"/>
      <c r="L738" s="27"/>
      <c r="M738" s="27"/>
      <c r="N738" s="27"/>
      <c r="O738" s="27"/>
      <c r="P738" s="27"/>
      <c r="Q738" s="27"/>
      <c r="R738" s="27"/>
      <c r="S738" s="27"/>
      <c r="T738" s="27"/>
      <c r="U738" s="27"/>
      <c r="V738" s="27"/>
      <c r="W738" s="27"/>
      <c r="X738" s="27"/>
      <c r="Y738" s="27"/>
      <c r="Z738" s="27"/>
      <c r="AA738" s="27"/>
      <c r="AB738" s="27"/>
      <c r="AC738" s="27"/>
      <c r="AD738" s="27"/>
      <c r="AE738" s="27"/>
      <c r="AF738" s="27"/>
      <c r="AG738" s="27"/>
      <c r="AH738" s="27"/>
      <c r="AI738" s="27"/>
      <c r="AJ738" s="27"/>
      <c r="AK738" s="27"/>
      <c r="AL738" s="27"/>
      <c r="AM738" s="27"/>
      <c r="BH738" s="1" t="s">
        <v>28</v>
      </c>
    </row>
    <row r="739" spans="1:61" ht="9.75" hidden="1" customHeight="1">
      <c r="A739" s="250"/>
      <c r="B739" s="250"/>
      <c r="C739" s="123"/>
      <c r="D739" s="124"/>
      <c r="E739" s="124"/>
      <c r="F739" s="124"/>
      <c r="G739" s="124"/>
      <c r="H739" s="124"/>
      <c r="I739" s="125"/>
      <c r="J739" s="27"/>
      <c r="K739" s="27"/>
      <c r="L739" s="27"/>
      <c r="M739" s="27"/>
      <c r="N739" s="27"/>
      <c r="O739" s="27"/>
      <c r="P739" s="27"/>
      <c r="Q739" s="27"/>
      <c r="R739" s="27"/>
      <c r="S739" s="27"/>
      <c r="T739" s="27"/>
      <c r="U739" s="27"/>
      <c r="V739" s="27"/>
      <c r="W739" s="27"/>
      <c r="X739" s="27"/>
      <c r="Y739" s="27"/>
      <c r="Z739" s="27"/>
      <c r="AA739" s="27"/>
      <c r="AB739" s="27"/>
      <c r="AC739" s="27"/>
      <c r="AD739" s="27"/>
      <c r="AE739" s="27"/>
      <c r="AF739" s="27"/>
      <c r="AG739" s="27"/>
      <c r="AH739" s="27"/>
      <c r="AI739" s="27"/>
      <c r="AJ739" s="27"/>
      <c r="AK739" s="27"/>
      <c r="AL739" s="27"/>
      <c r="AM739" s="27"/>
      <c r="BH739" s="1" t="s">
        <v>28</v>
      </c>
    </row>
    <row r="740" spans="1:61" ht="9.75" hidden="1" customHeight="1">
      <c r="A740" s="250"/>
      <c r="B740" s="250"/>
      <c r="C740" s="120" t="s">
        <v>272</v>
      </c>
      <c r="D740" s="121"/>
      <c r="E740" s="121"/>
      <c r="F740" s="121"/>
      <c r="G740" s="121"/>
      <c r="H740" s="121"/>
      <c r="I740" s="122"/>
      <c r="J740" s="136"/>
      <c r="K740" s="126"/>
      <c r="L740" s="126"/>
      <c r="M740" s="126"/>
      <c r="N740" s="126"/>
      <c r="O740" s="126"/>
      <c r="P740" s="126"/>
      <c r="Q740" s="126"/>
      <c r="R740" s="126"/>
      <c r="S740" s="126"/>
      <c r="T740" s="126"/>
      <c r="U740" s="126"/>
      <c r="V740" s="126"/>
      <c r="W740" s="126"/>
      <c r="X740" s="126"/>
      <c r="Y740" s="126"/>
      <c r="Z740" s="126"/>
      <c r="AA740" s="126"/>
      <c r="AB740" s="126"/>
      <c r="AC740" s="126"/>
      <c r="AD740" s="126"/>
      <c r="AE740" s="126"/>
      <c r="AF740" s="126"/>
      <c r="AG740" s="126"/>
      <c r="AH740" s="126"/>
      <c r="AI740" s="126"/>
      <c r="AJ740" s="126"/>
      <c r="AK740" s="126"/>
      <c r="AL740" s="126"/>
      <c r="AM740" s="127"/>
      <c r="BG740" s="1" t="s">
        <v>298</v>
      </c>
      <c r="BH740" s="1">
        <v>82</v>
      </c>
      <c r="BI740" s="1" t="str">
        <f>"ITEM"&amp;BH740&amp; BG740 &amp;"="&amp; IF(TRIM($J740)="","",$J740)</f>
        <v>ITEM82#KBN2_13=</v>
      </c>
    </row>
    <row r="741" spans="1:61" ht="9.75" hidden="1" customHeight="1">
      <c r="A741" s="250"/>
      <c r="B741" s="250"/>
      <c r="C741" s="141"/>
      <c r="D741" s="142"/>
      <c r="E741" s="142"/>
      <c r="F741" s="142"/>
      <c r="G741" s="142"/>
      <c r="H741" s="142"/>
      <c r="I741" s="143"/>
      <c r="J741" s="150"/>
      <c r="K741" s="151"/>
      <c r="L741" s="151"/>
      <c r="M741" s="151"/>
      <c r="N741" s="151"/>
      <c r="O741" s="151"/>
      <c r="P741" s="151"/>
      <c r="Q741" s="151"/>
      <c r="R741" s="151"/>
      <c r="S741" s="151"/>
      <c r="T741" s="151"/>
      <c r="U741" s="151"/>
      <c r="V741" s="151"/>
      <c r="W741" s="151"/>
      <c r="X741" s="151"/>
      <c r="Y741" s="151"/>
      <c r="Z741" s="151"/>
      <c r="AA741" s="151"/>
      <c r="AB741" s="151"/>
      <c r="AC741" s="151"/>
      <c r="AD741" s="151"/>
      <c r="AE741" s="151"/>
      <c r="AF741" s="151"/>
      <c r="AG741" s="151"/>
      <c r="AH741" s="151"/>
      <c r="AI741" s="151"/>
      <c r="AJ741" s="151"/>
      <c r="AK741" s="151"/>
      <c r="AL741" s="151"/>
      <c r="AM741" s="152"/>
      <c r="BH741" s="1" t="s">
        <v>28</v>
      </c>
    </row>
    <row r="742" spans="1:61" ht="9.75" hidden="1" customHeight="1" thickBot="1">
      <c r="A742" s="250"/>
      <c r="B742" s="250"/>
      <c r="C742" s="123"/>
      <c r="D742" s="124"/>
      <c r="E742" s="124"/>
      <c r="F742" s="124"/>
      <c r="G742" s="124"/>
      <c r="H742" s="124"/>
      <c r="I742" s="125"/>
      <c r="J742" s="137"/>
      <c r="K742" s="128"/>
      <c r="L742" s="128"/>
      <c r="M742" s="128"/>
      <c r="N742" s="128"/>
      <c r="O742" s="128"/>
      <c r="P742" s="128"/>
      <c r="Q742" s="128"/>
      <c r="R742" s="128"/>
      <c r="S742" s="128"/>
      <c r="T742" s="128"/>
      <c r="U742" s="128"/>
      <c r="V742" s="128"/>
      <c r="W742" s="128"/>
      <c r="X742" s="128"/>
      <c r="Y742" s="128"/>
      <c r="Z742" s="128"/>
      <c r="AA742" s="128"/>
      <c r="AB742" s="128"/>
      <c r="AC742" s="128"/>
      <c r="AD742" s="128"/>
      <c r="AE742" s="128"/>
      <c r="AF742" s="128"/>
      <c r="AG742" s="128"/>
      <c r="AH742" s="128"/>
      <c r="AI742" s="128"/>
      <c r="AJ742" s="128"/>
      <c r="AK742" s="128"/>
      <c r="AL742" s="128"/>
      <c r="AM742" s="129"/>
      <c r="BH742" s="1" t="s">
        <v>28</v>
      </c>
    </row>
    <row r="743" spans="1:61" ht="9.75" hidden="1" customHeight="1">
      <c r="A743" s="254" t="s">
        <v>299</v>
      </c>
      <c r="B743" s="255"/>
      <c r="C743" s="255"/>
      <c r="D743" s="255"/>
      <c r="E743" s="255"/>
      <c r="F743" s="255"/>
      <c r="G743" s="255"/>
      <c r="H743" s="255"/>
      <c r="I743" s="256"/>
      <c r="J743" s="233"/>
      <c r="K743" s="234"/>
      <c r="L743" s="234"/>
      <c r="M743" s="234"/>
      <c r="N743" s="234"/>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5"/>
      <c r="BG743" s="1" t="s">
        <v>300</v>
      </c>
      <c r="BH743" s="1">
        <v>64</v>
      </c>
      <c r="BI743" s="1" t="str">
        <f>"ITEM"&amp;BH743&amp; BG743 &amp;"="&amp; IF(TRIM($J743)="","",$J743)</f>
        <v>ITEM64#KBN2_14=</v>
      </c>
    </row>
    <row r="744" spans="1:61" ht="9.75" hidden="1" customHeight="1" thickBot="1">
      <c r="A744" s="230"/>
      <c r="B744" s="231"/>
      <c r="C744" s="231"/>
      <c r="D744" s="231"/>
      <c r="E744" s="231"/>
      <c r="F744" s="231"/>
      <c r="G744" s="231"/>
      <c r="H744" s="231"/>
      <c r="I744" s="232"/>
      <c r="J744" s="236"/>
      <c r="K744" s="237"/>
      <c r="L744" s="237"/>
      <c r="M744" s="237"/>
      <c r="N744" s="237"/>
      <c r="O744" s="237"/>
      <c r="P744" s="237"/>
      <c r="Q744" s="237"/>
      <c r="R744" s="237"/>
      <c r="S744" s="237"/>
      <c r="T744" s="237"/>
      <c r="U744" s="237"/>
      <c r="V744" s="237"/>
      <c r="W744" s="237"/>
      <c r="X744" s="237"/>
      <c r="Y744" s="237"/>
      <c r="Z744" s="237"/>
      <c r="AA744" s="237"/>
      <c r="AB744" s="237"/>
      <c r="AC744" s="237"/>
      <c r="AD744" s="237"/>
      <c r="AE744" s="237"/>
      <c r="AF744" s="237"/>
      <c r="AG744" s="237"/>
      <c r="AH744" s="237"/>
      <c r="AI744" s="237"/>
      <c r="AJ744" s="237"/>
      <c r="AK744" s="237"/>
      <c r="AL744" s="237"/>
      <c r="AM744" s="238"/>
      <c r="BH744" s="1" t="s">
        <v>28</v>
      </c>
    </row>
    <row r="745" spans="1:61" ht="9.75" hidden="1" customHeight="1">
      <c r="A745" s="120" t="s">
        <v>248</v>
      </c>
      <c r="B745" s="121"/>
      <c r="C745" s="121"/>
      <c r="D745" s="121"/>
      <c r="E745" s="121"/>
      <c r="F745" s="121"/>
      <c r="G745" s="121"/>
      <c r="H745" s="121"/>
      <c r="I745" s="122"/>
      <c r="J745" s="239"/>
      <c r="K745" s="239"/>
      <c r="L745" s="239"/>
      <c r="M745" s="239"/>
      <c r="N745" s="239"/>
      <c r="O745" s="239"/>
      <c r="P745" s="239"/>
      <c r="Q745" s="239"/>
      <c r="R745" s="239"/>
      <c r="S745" s="239"/>
      <c r="T745" s="239"/>
      <c r="U745" s="239"/>
      <c r="V745" s="239"/>
      <c r="W745" s="239"/>
      <c r="X745" s="239"/>
      <c r="Y745" s="239"/>
      <c r="Z745" s="239"/>
      <c r="AA745" s="239"/>
      <c r="AB745" s="239"/>
      <c r="AC745" s="239"/>
      <c r="AD745" s="239"/>
      <c r="AE745" s="239"/>
      <c r="AF745" s="239"/>
      <c r="AG745" s="239"/>
      <c r="AH745" s="239"/>
      <c r="AI745" s="239"/>
      <c r="AJ745" s="239"/>
      <c r="AK745" s="239"/>
      <c r="AL745" s="239"/>
      <c r="AM745" s="239"/>
      <c r="BG745" s="1" t="s">
        <v>300</v>
      </c>
      <c r="BH745" s="1">
        <v>65</v>
      </c>
      <c r="BI745" s="1" t="str">
        <f>"ITEM"&amp;BH745&amp; BG745 &amp;"="&amp; IF(TRIM($J745)="","",$J745)</f>
        <v>ITEM65#KBN2_14=</v>
      </c>
    </row>
    <row r="746" spans="1:61" ht="9.75" hidden="1" customHeight="1">
      <c r="A746" s="141"/>
      <c r="B746" s="142"/>
      <c r="C746" s="142"/>
      <c r="D746" s="142"/>
      <c r="E746" s="142"/>
      <c r="F746" s="142"/>
      <c r="G746" s="142"/>
      <c r="H746" s="142"/>
      <c r="I746" s="143"/>
      <c r="J746" s="27"/>
      <c r="K746" s="27"/>
      <c r="L746" s="27"/>
      <c r="M746" s="27"/>
      <c r="N746" s="27"/>
      <c r="O746" s="27"/>
      <c r="P746" s="27"/>
      <c r="Q746" s="27"/>
      <c r="R746" s="27"/>
      <c r="S746" s="27"/>
      <c r="T746" s="27"/>
      <c r="U746" s="27"/>
      <c r="V746" s="27"/>
      <c r="W746" s="27"/>
      <c r="X746" s="27"/>
      <c r="Y746" s="27"/>
      <c r="Z746" s="27"/>
      <c r="AA746" s="27"/>
      <c r="AB746" s="27"/>
      <c r="AC746" s="27"/>
      <c r="AD746" s="27"/>
      <c r="AE746" s="27"/>
      <c r="AF746" s="27"/>
      <c r="AG746" s="27"/>
      <c r="AH746" s="27"/>
      <c r="AI746" s="27"/>
      <c r="AJ746" s="27"/>
      <c r="AK746" s="27"/>
      <c r="AL746" s="27"/>
      <c r="AM746" s="27"/>
      <c r="BH746" s="1" t="s">
        <v>28</v>
      </c>
    </row>
    <row r="747" spans="1:61" ht="9.75" hidden="1" customHeight="1">
      <c r="A747" s="120" t="s">
        <v>249</v>
      </c>
      <c r="B747" s="121"/>
      <c r="C747" s="121"/>
      <c r="D747" s="121"/>
      <c r="E747" s="121"/>
      <c r="F747" s="121"/>
      <c r="G747" s="121"/>
      <c r="H747" s="121"/>
      <c r="I747" s="122"/>
      <c r="J747" s="158"/>
      <c r="K747" s="154"/>
      <c r="L747" s="154"/>
      <c r="M747" s="154"/>
      <c r="N747" s="154"/>
      <c r="O747" s="154"/>
      <c r="P747" s="154"/>
      <c r="Q747" s="154"/>
      <c r="R747" s="154"/>
      <c r="S747" s="154"/>
      <c r="T747" s="154"/>
      <c r="U747" s="154"/>
      <c r="V747" s="154" t="s">
        <v>36</v>
      </c>
      <c r="W747" s="154"/>
      <c r="X747" s="154"/>
      <c r="Y747" s="154"/>
      <c r="Z747" s="154"/>
      <c r="AA747" s="154"/>
      <c r="AB747" s="154"/>
      <c r="AC747" s="154"/>
      <c r="AD747" s="154"/>
      <c r="AE747" s="154"/>
      <c r="AF747" s="154"/>
      <c r="AG747" s="154"/>
      <c r="AH747" s="154"/>
      <c r="AI747" s="154"/>
      <c r="AJ747" s="154"/>
      <c r="AK747" s="154"/>
      <c r="AL747" s="154"/>
      <c r="AM747" s="155"/>
      <c r="BE747" s="1" t="str">
        <f ca="1">MID(CELL("address",$CG$2),2,2)</f>
        <v>CG</v>
      </c>
      <c r="BF747" s="1" t="str">
        <f>IF(TRIM($K748)="","",IF(ISERROR(MATCH($K748,$CG$3:$CG$4,0)),"INPUT_ERROR",MATCH($K748,$CG$3:$CG$4,0)))</f>
        <v/>
      </c>
      <c r="BG747" s="1" t="s">
        <v>300</v>
      </c>
      <c r="BH747" s="1">
        <v>66</v>
      </c>
      <c r="BI747" s="1" t="str">
        <f>"ITEM"&amp; BH747&amp; BG747 &amp;"="&amp; $BF747</f>
        <v>ITEM66#KBN2_14=</v>
      </c>
    </row>
    <row r="748" spans="1:61" ht="9.75" hidden="1" customHeight="1">
      <c r="A748" s="141"/>
      <c r="B748" s="142"/>
      <c r="C748" s="142"/>
      <c r="D748" s="142"/>
      <c r="E748" s="142"/>
      <c r="F748" s="142"/>
      <c r="G748" s="142"/>
      <c r="H748" s="142"/>
      <c r="I748" s="143"/>
      <c r="J748" s="144" t="s">
        <v>37</v>
      </c>
      <c r="K748" s="145"/>
      <c r="L748" s="145"/>
      <c r="M748" s="145"/>
      <c r="N748" s="145"/>
      <c r="O748" s="145"/>
      <c r="P748" s="145"/>
      <c r="Q748" s="145"/>
      <c r="R748" s="145"/>
      <c r="S748" s="145"/>
      <c r="T748" s="82" t="s">
        <v>38</v>
      </c>
      <c r="U748" s="82"/>
      <c r="V748" s="82" t="s">
        <v>250</v>
      </c>
      <c r="W748" s="82"/>
      <c r="X748" s="82"/>
      <c r="Y748" s="82"/>
      <c r="Z748" s="82"/>
      <c r="AA748" s="82"/>
      <c r="AB748" s="82"/>
      <c r="AC748" s="82"/>
      <c r="AD748" s="82"/>
      <c r="AE748" s="82"/>
      <c r="AF748" s="82"/>
      <c r="AG748" s="82"/>
      <c r="AH748" s="82"/>
      <c r="AI748" s="82"/>
      <c r="AJ748" s="82"/>
      <c r="AK748" s="82"/>
      <c r="AL748" s="82"/>
      <c r="AM748" s="138"/>
    </row>
    <row r="749" spans="1:61" ht="9.75" hidden="1" customHeight="1">
      <c r="A749" s="141"/>
      <c r="B749" s="142"/>
      <c r="C749" s="142"/>
      <c r="D749" s="142"/>
      <c r="E749" s="142"/>
      <c r="F749" s="142"/>
      <c r="G749" s="142"/>
      <c r="H749" s="142"/>
      <c r="I749" s="143"/>
      <c r="J749" s="144"/>
      <c r="K749" s="145"/>
      <c r="L749" s="145"/>
      <c r="M749" s="145"/>
      <c r="N749" s="145"/>
      <c r="O749" s="145"/>
      <c r="P749" s="145"/>
      <c r="Q749" s="145"/>
      <c r="R749" s="145"/>
      <c r="S749" s="145"/>
      <c r="T749" s="82"/>
      <c r="U749" s="82"/>
      <c r="V749" s="82" t="s">
        <v>251</v>
      </c>
      <c r="W749" s="82"/>
      <c r="X749" s="82"/>
      <c r="Y749" s="82"/>
      <c r="Z749" s="82"/>
      <c r="AA749" s="82"/>
      <c r="AB749" s="82"/>
      <c r="AC749" s="82"/>
      <c r="AD749" s="82"/>
      <c r="AE749" s="82"/>
      <c r="AF749" s="82"/>
      <c r="AG749" s="82"/>
      <c r="AH749" s="82"/>
      <c r="AI749" s="82"/>
      <c r="AJ749" s="82"/>
      <c r="AK749" s="82"/>
      <c r="AL749" s="82"/>
      <c r="AM749" s="138"/>
    </row>
    <row r="750" spans="1:61" ht="9.75" hidden="1" customHeight="1">
      <c r="A750" s="141"/>
      <c r="B750" s="142"/>
      <c r="C750" s="142"/>
      <c r="D750" s="142"/>
      <c r="E750" s="142"/>
      <c r="F750" s="142"/>
      <c r="G750" s="142"/>
      <c r="H750" s="142"/>
      <c r="I750" s="143"/>
      <c r="J750" s="157"/>
      <c r="K750" s="98"/>
      <c r="L750" s="98"/>
      <c r="M750" s="98"/>
      <c r="N750" s="98"/>
      <c r="O750" s="98"/>
      <c r="P750" s="98"/>
      <c r="Q750" s="98"/>
      <c r="R750" s="98"/>
      <c r="S750" s="98"/>
      <c r="T750" s="98"/>
      <c r="U750" s="98"/>
      <c r="V750" s="98"/>
      <c r="W750" s="98"/>
      <c r="X750" s="98"/>
      <c r="Y750" s="98"/>
      <c r="Z750" s="98"/>
      <c r="AA750" s="98"/>
      <c r="AB750" s="98"/>
      <c r="AC750" s="98"/>
      <c r="AD750" s="98"/>
      <c r="AE750" s="98"/>
      <c r="AF750" s="98"/>
      <c r="AG750" s="98"/>
      <c r="AH750" s="98"/>
      <c r="AI750" s="98"/>
      <c r="AJ750" s="98"/>
      <c r="AK750" s="98"/>
      <c r="AL750" s="98"/>
      <c r="AM750" s="156"/>
    </row>
    <row r="751" spans="1:61" ht="9.75" hidden="1" customHeight="1">
      <c r="A751" s="141"/>
      <c r="B751" s="142"/>
      <c r="C751" s="143"/>
      <c r="D751" s="120" t="s">
        <v>252</v>
      </c>
      <c r="E751" s="121"/>
      <c r="F751" s="121"/>
      <c r="G751" s="121"/>
      <c r="H751" s="121"/>
      <c r="I751" s="122"/>
      <c r="J751" s="158"/>
      <c r="K751" s="154"/>
      <c r="L751" s="154"/>
      <c r="M751" s="154"/>
      <c r="N751" s="154"/>
      <c r="O751" s="154"/>
      <c r="P751" s="154"/>
      <c r="Q751" s="154"/>
      <c r="R751" s="154"/>
      <c r="S751" s="154"/>
      <c r="T751" s="154"/>
      <c r="U751" s="154"/>
      <c r="V751" s="154" t="s">
        <v>36</v>
      </c>
      <c r="W751" s="154"/>
      <c r="X751" s="154"/>
      <c r="Y751" s="154"/>
      <c r="Z751" s="154"/>
      <c r="AA751" s="154"/>
      <c r="AB751" s="154"/>
      <c r="AC751" s="154"/>
      <c r="AD751" s="154"/>
      <c r="AE751" s="154"/>
      <c r="AF751" s="154"/>
      <c r="AG751" s="154"/>
      <c r="AH751" s="154"/>
      <c r="AI751" s="154"/>
      <c r="AJ751" s="154"/>
      <c r="AK751" s="154"/>
      <c r="AL751" s="154"/>
      <c r="AM751" s="155"/>
      <c r="BE751" s="1" t="str">
        <f ca="1">MID(CELL("address",$CB$2),2,2)</f>
        <v>CB</v>
      </c>
      <c r="BF751" s="1" t="str">
        <f>IF(TRIM($K753)="","",IF(ISERROR(MATCH($K753,$CB$3:$CB$7,0)),"INPUT_ERROR",MATCH($K753,$CB$3:$CB$7,0)))</f>
        <v/>
      </c>
      <c r="BG751" s="1" t="s">
        <v>300</v>
      </c>
      <c r="BH751" s="1">
        <v>67</v>
      </c>
      <c r="BI751" s="1" t="str">
        <f>"ITEM"&amp; BH751&amp; BG751 &amp;"="&amp; $BF751</f>
        <v>ITEM67#KBN2_14=</v>
      </c>
    </row>
    <row r="752" spans="1:61" ht="9.75" hidden="1" customHeight="1">
      <c r="A752" s="141"/>
      <c r="B752" s="142"/>
      <c r="C752" s="143"/>
      <c r="D752" s="141"/>
      <c r="E752" s="142"/>
      <c r="F752" s="142"/>
      <c r="G752" s="142"/>
      <c r="H752" s="142"/>
      <c r="I752" s="143"/>
      <c r="J752" s="189"/>
      <c r="K752" s="82"/>
      <c r="L752" s="82"/>
      <c r="M752" s="82"/>
      <c r="N752" s="82"/>
      <c r="O752" s="82"/>
      <c r="P752" s="82"/>
      <c r="Q752" s="82"/>
      <c r="R752" s="82"/>
      <c r="S752" s="82"/>
      <c r="T752" s="82"/>
      <c r="U752" s="82"/>
      <c r="V752" s="82" t="s">
        <v>163</v>
      </c>
      <c r="W752" s="82"/>
      <c r="X752" s="82"/>
      <c r="Y752" s="82"/>
      <c r="Z752" s="82"/>
      <c r="AA752" s="82"/>
      <c r="AB752" s="82"/>
      <c r="AC752" s="82"/>
      <c r="AD752" s="82"/>
      <c r="AE752" s="82"/>
      <c r="AF752" s="82"/>
      <c r="AG752" s="82"/>
      <c r="AH752" s="82"/>
      <c r="AI752" s="82"/>
      <c r="AJ752" s="82"/>
      <c r="AK752" s="82"/>
      <c r="AL752" s="82"/>
      <c r="AM752" s="138"/>
      <c r="BH752" s="1" t="s">
        <v>28</v>
      </c>
    </row>
    <row r="753" spans="1:61" ht="9.75" hidden="1" customHeight="1">
      <c r="A753" s="141"/>
      <c r="B753" s="142"/>
      <c r="C753" s="143"/>
      <c r="D753" s="141"/>
      <c r="E753" s="142"/>
      <c r="F753" s="142"/>
      <c r="G753" s="142"/>
      <c r="H753" s="142"/>
      <c r="I753" s="143"/>
      <c r="J753" s="144" t="s">
        <v>37</v>
      </c>
      <c r="K753" s="145"/>
      <c r="L753" s="145"/>
      <c r="M753" s="145"/>
      <c r="N753" s="145"/>
      <c r="O753" s="145"/>
      <c r="P753" s="145"/>
      <c r="Q753" s="145"/>
      <c r="R753" s="145"/>
      <c r="S753" s="145"/>
      <c r="T753" s="82" t="s">
        <v>38</v>
      </c>
      <c r="U753" s="82"/>
      <c r="V753" s="82" t="s">
        <v>253</v>
      </c>
      <c r="W753" s="82"/>
      <c r="X753" s="82"/>
      <c r="Y753" s="82"/>
      <c r="Z753" s="82"/>
      <c r="AA753" s="82"/>
      <c r="AB753" s="82"/>
      <c r="AC753" s="82"/>
      <c r="AD753" s="82"/>
      <c r="AE753" s="82"/>
      <c r="AF753" s="82"/>
      <c r="AG753" s="82"/>
      <c r="AH753" s="82"/>
      <c r="AI753" s="82"/>
      <c r="AJ753" s="82"/>
      <c r="AK753" s="82"/>
      <c r="AL753" s="82"/>
      <c r="AM753" s="138"/>
      <c r="BH753" s="1" t="s">
        <v>28</v>
      </c>
    </row>
    <row r="754" spans="1:61" ht="9.75" hidden="1" customHeight="1">
      <c r="A754" s="141"/>
      <c r="B754" s="142"/>
      <c r="C754" s="143"/>
      <c r="D754" s="141"/>
      <c r="E754" s="142"/>
      <c r="F754" s="142"/>
      <c r="G754" s="142"/>
      <c r="H754" s="142"/>
      <c r="I754" s="143"/>
      <c r="J754" s="144"/>
      <c r="K754" s="145"/>
      <c r="L754" s="145"/>
      <c r="M754" s="145"/>
      <c r="N754" s="145"/>
      <c r="O754" s="145"/>
      <c r="P754" s="145"/>
      <c r="Q754" s="145"/>
      <c r="R754" s="145"/>
      <c r="S754" s="145"/>
      <c r="T754" s="82"/>
      <c r="U754" s="82"/>
      <c r="V754" s="82" t="s">
        <v>254</v>
      </c>
      <c r="W754" s="82"/>
      <c r="X754" s="82"/>
      <c r="Y754" s="82"/>
      <c r="Z754" s="82"/>
      <c r="AA754" s="82"/>
      <c r="AB754" s="82"/>
      <c r="AC754" s="82"/>
      <c r="AD754" s="82"/>
      <c r="AE754" s="82"/>
      <c r="AF754" s="82"/>
      <c r="AG754" s="82"/>
      <c r="AH754" s="82"/>
      <c r="AI754" s="82"/>
      <c r="AJ754" s="82"/>
      <c r="AK754" s="82"/>
      <c r="AL754" s="82"/>
      <c r="AM754" s="138"/>
      <c r="BH754" s="1" t="s">
        <v>28</v>
      </c>
    </row>
    <row r="755" spans="1:61" ht="9.75" hidden="1" customHeight="1">
      <c r="A755" s="141"/>
      <c r="B755" s="142"/>
      <c r="C755" s="143"/>
      <c r="D755" s="141"/>
      <c r="E755" s="142"/>
      <c r="F755" s="142"/>
      <c r="G755" s="142"/>
      <c r="H755" s="142"/>
      <c r="I755" s="143"/>
      <c r="J755" s="189"/>
      <c r="K755" s="82"/>
      <c r="L755" s="82"/>
      <c r="M755" s="82"/>
      <c r="N755" s="82"/>
      <c r="O755" s="82"/>
      <c r="P755" s="82"/>
      <c r="Q755" s="82"/>
      <c r="R755" s="82"/>
      <c r="S755" s="82"/>
      <c r="T755" s="82"/>
      <c r="U755" s="82"/>
      <c r="V755" s="82" t="s">
        <v>255</v>
      </c>
      <c r="W755" s="82"/>
      <c r="X755" s="82"/>
      <c r="Y755" s="82"/>
      <c r="Z755" s="82"/>
      <c r="AA755" s="82"/>
      <c r="AB755" s="82"/>
      <c r="AC755" s="82"/>
      <c r="AD755" s="82"/>
      <c r="AE755" s="82"/>
      <c r="AF755" s="82"/>
      <c r="AG755" s="82"/>
      <c r="AH755" s="82"/>
      <c r="AI755" s="82"/>
      <c r="AJ755" s="82"/>
      <c r="AK755" s="82"/>
      <c r="AL755" s="82"/>
      <c r="AM755" s="138"/>
      <c r="BH755" s="1" t="s">
        <v>28</v>
      </c>
    </row>
    <row r="756" spans="1:61" ht="9.75" hidden="1" customHeight="1">
      <c r="A756" s="141"/>
      <c r="B756" s="142"/>
      <c r="C756" s="143"/>
      <c r="D756" s="123"/>
      <c r="E756" s="124"/>
      <c r="F756" s="124"/>
      <c r="G756" s="124"/>
      <c r="H756" s="124"/>
      <c r="I756" s="125"/>
      <c r="J756" s="157"/>
      <c r="K756" s="98"/>
      <c r="L756" s="98"/>
      <c r="M756" s="98"/>
      <c r="N756" s="98"/>
      <c r="O756" s="98"/>
      <c r="P756" s="98"/>
      <c r="Q756" s="98"/>
      <c r="R756" s="98"/>
      <c r="S756" s="98"/>
      <c r="T756" s="98"/>
      <c r="U756" s="98"/>
      <c r="V756" s="98" t="s">
        <v>256</v>
      </c>
      <c r="W756" s="98"/>
      <c r="X756" s="98"/>
      <c r="Y756" s="98"/>
      <c r="Z756" s="98"/>
      <c r="AA756" s="98"/>
      <c r="AB756" s="98"/>
      <c r="AC756" s="98"/>
      <c r="AD756" s="98"/>
      <c r="AE756" s="98"/>
      <c r="AF756" s="98"/>
      <c r="AG756" s="98"/>
      <c r="AH756" s="98"/>
      <c r="AI756" s="98"/>
      <c r="AJ756" s="98"/>
      <c r="AK756" s="98"/>
      <c r="AL756" s="98"/>
      <c r="AM756" s="156"/>
      <c r="BH756" s="1" t="s">
        <v>28</v>
      </c>
    </row>
    <row r="757" spans="1:61" ht="9.75" hidden="1" customHeight="1">
      <c r="A757" s="141"/>
      <c r="B757" s="142"/>
      <c r="C757" s="143"/>
      <c r="D757" s="120" t="s">
        <v>257</v>
      </c>
      <c r="E757" s="121"/>
      <c r="F757" s="121"/>
      <c r="G757" s="121"/>
      <c r="H757" s="121"/>
      <c r="I757" s="122"/>
      <c r="J757" s="136"/>
      <c r="K757" s="126"/>
      <c r="L757" s="126"/>
      <c r="M757" s="126"/>
      <c r="N757" s="126"/>
      <c r="O757" s="126"/>
      <c r="P757" s="126"/>
      <c r="Q757" s="126"/>
      <c r="R757" s="126"/>
      <c r="S757" s="126"/>
      <c r="T757" s="126"/>
      <c r="U757" s="126"/>
      <c r="V757" s="126"/>
      <c r="W757" s="126"/>
      <c r="X757" s="126"/>
      <c r="Y757" s="126"/>
      <c r="Z757" s="126"/>
      <c r="AA757" s="126"/>
      <c r="AB757" s="126"/>
      <c r="AC757" s="126"/>
      <c r="AD757" s="126"/>
      <c r="AE757" s="126"/>
      <c r="AF757" s="126"/>
      <c r="AG757" s="126"/>
      <c r="AH757" s="126"/>
      <c r="AI757" s="126"/>
      <c r="AJ757" s="126"/>
      <c r="AK757" s="126"/>
      <c r="AL757" s="126"/>
      <c r="AM757" s="127"/>
      <c r="BG757" s="1" t="s">
        <v>300</v>
      </c>
      <c r="BH757" s="1">
        <v>68</v>
      </c>
      <c r="BI757" s="1" t="str">
        <f>"ITEM"&amp;BH757&amp; BG757 &amp;"="&amp; IF(TRIM($J757)="","",$J757)</f>
        <v>ITEM68#KBN2_14=</v>
      </c>
    </row>
    <row r="758" spans="1:61" ht="9.75" hidden="1" customHeight="1">
      <c r="A758" s="141"/>
      <c r="B758" s="142"/>
      <c r="C758" s="143"/>
      <c r="D758" s="141"/>
      <c r="E758" s="142"/>
      <c r="F758" s="142"/>
      <c r="G758" s="142"/>
      <c r="H758" s="142"/>
      <c r="I758" s="143"/>
      <c r="J758" s="150"/>
      <c r="K758" s="151"/>
      <c r="L758" s="151"/>
      <c r="M758" s="151"/>
      <c r="N758" s="151"/>
      <c r="O758" s="151"/>
      <c r="P758" s="151"/>
      <c r="Q758" s="151"/>
      <c r="R758" s="151"/>
      <c r="S758" s="151"/>
      <c r="T758" s="151"/>
      <c r="U758" s="151"/>
      <c r="V758" s="151"/>
      <c r="W758" s="151"/>
      <c r="X758" s="151"/>
      <c r="Y758" s="151"/>
      <c r="Z758" s="151"/>
      <c r="AA758" s="151"/>
      <c r="AB758" s="151"/>
      <c r="AC758" s="151"/>
      <c r="AD758" s="151"/>
      <c r="AE758" s="151"/>
      <c r="AF758" s="151"/>
      <c r="AG758" s="151"/>
      <c r="AH758" s="151"/>
      <c r="AI758" s="151"/>
      <c r="AJ758" s="151"/>
      <c r="AK758" s="151"/>
      <c r="AL758" s="151"/>
      <c r="AM758" s="152"/>
      <c r="BH758" s="1" t="s">
        <v>28</v>
      </c>
    </row>
    <row r="759" spans="1:61" ht="9.75" hidden="1" customHeight="1">
      <c r="A759" s="141"/>
      <c r="B759" s="142"/>
      <c r="C759" s="143"/>
      <c r="D759" s="123"/>
      <c r="E759" s="124"/>
      <c r="F759" s="124"/>
      <c r="G759" s="124"/>
      <c r="H759" s="124"/>
      <c r="I759" s="125"/>
      <c r="J759" s="150"/>
      <c r="K759" s="151"/>
      <c r="L759" s="151"/>
      <c r="M759" s="151"/>
      <c r="N759" s="151"/>
      <c r="O759" s="151"/>
      <c r="P759" s="151"/>
      <c r="Q759" s="151"/>
      <c r="R759" s="151"/>
      <c r="S759" s="151"/>
      <c r="T759" s="151"/>
      <c r="U759" s="151"/>
      <c r="V759" s="151"/>
      <c r="W759" s="151"/>
      <c r="X759" s="151"/>
      <c r="Y759" s="151"/>
      <c r="Z759" s="151"/>
      <c r="AA759" s="151"/>
      <c r="AB759" s="151"/>
      <c r="AC759" s="151"/>
      <c r="AD759" s="151"/>
      <c r="AE759" s="151"/>
      <c r="AF759" s="151"/>
      <c r="AG759" s="151"/>
      <c r="AH759" s="151"/>
      <c r="AI759" s="151"/>
      <c r="AJ759" s="151"/>
      <c r="AK759" s="151"/>
      <c r="AL759" s="151"/>
      <c r="AM759" s="152"/>
    </row>
    <row r="760" spans="1:61" ht="9.75" hidden="1" customHeight="1">
      <c r="A760" s="141"/>
      <c r="B760" s="142"/>
      <c r="C760" s="143"/>
      <c r="D760" s="120" t="s">
        <v>199</v>
      </c>
      <c r="E760" s="121"/>
      <c r="F760" s="121"/>
      <c r="G760" s="121"/>
      <c r="H760" s="121"/>
      <c r="I760" s="122"/>
      <c r="J760" s="136"/>
      <c r="K760" s="126"/>
      <c r="L760" s="126"/>
      <c r="M760" s="126"/>
      <c r="N760" s="126"/>
      <c r="O760" s="126"/>
      <c r="P760" s="126"/>
      <c r="Q760" s="126"/>
      <c r="R760" s="126"/>
      <c r="S760" s="126"/>
      <c r="T760" s="126"/>
      <c r="U760" s="126"/>
      <c r="V760" s="126"/>
      <c r="W760" s="126"/>
      <c r="X760" s="126"/>
      <c r="Y760" s="126"/>
      <c r="Z760" s="126"/>
      <c r="AA760" s="126"/>
      <c r="AB760" s="126"/>
      <c r="AC760" s="126"/>
      <c r="AD760" s="126"/>
      <c r="AE760" s="126"/>
      <c r="AF760" s="126"/>
      <c r="AG760" s="126"/>
      <c r="AH760" s="126"/>
      <c r="AI760" s="126"/>
      <c r="AJ760" s="126"/>
      <c r="AK760" s="126"/>
      <c r="AL760" s="126"/>
      <c r="AM760" s="127"/>
      <c r="BG760" s="1" t="s">
        <v>300</v>
      </c>
      <c r="BH760" s="1">
        <v>69</v>
      </c>
      <c r="BI760" s="1" t="str">
        <f>"ITEM"&amp;BH760&amp; BG760 &amp;"="&amp; IF(TRIM($J760)="","",$J760)</f>
        <v>ITEM69#KBN2_14=</v>
      </c>
    </row>
    <row r="761" spans="1:61" ht="9.75" hidden="1" customHeight="1">
      <c r="A761" s="141"/>
      <c r="B761" s="142"/>
      <c r="C761" s="143"/>
      <c r="D761" s="141"/>
      <c r="E761" s="142"/>
      <c r="F761" s="142"/>
      <c r="G761" s="142"/>
      <c r="H761" s="142"/>
      <c r="I761" s="143"/>
      <c r="J761" s="150"/>
      <c r="K761" s="151"/>
      <c r="L761" s="151"/>
      <c r="M761" s="151"/>
      <c r="N761" s="151"/>
      <c r="O761" s="151"/>
      <c r="P761" s="151"/>
      <c r="Q761" s="151"/>
      <c r="R761" s="151"/>
      <c r="S761" s="151"/>
      <c r="T761" s="151"/>
      <c r="U761" s="151"/>
      <c r="V761" s="151"/>
      <c r="W761" s="151"/>
      <c r="X761" s="151"/>
      <c r="Y761" s="151"/>
      <c r="Z761" s="151"/>
      <c r="AA761" s="151"/>
      <c r="AB761" s="151"/>
      <c r="AC761" s="151"/>
      <c r="AD761" s="151"/>
      <c r="AE761" s="151"/>
      <c r="AF761" s="151"/>
      <c r="AG761" s="151"/>
      <c r="AH761" s="151"/>
      <c r="AI761" s="151"/>
      <c r="AJ761" s="151"/>
      <c r="AK761" s="151"/>
      <c r="AL761" s="151"/>
      <c r="AM761" s="152"/>
      <c r="BH761" s="1" t="s">
        <v>28</v>
      </c>
    </row>
    <row r="762" spans="1:61" ht="9.75" hidden="1" customHeight="1">
      <c r="A762" s="123"/>
      <c r="B762" s="124"/>
      <c r="C762" s="125"/>
      <c r="D762" s="123"/>
      <c r="E762" s="124"/>
      <c r="F762" s="124"/>
      <c r="G762" s="124"/>
      <c r="H762" s="124"/>
      <c r="I762" s="125"/>
      <c r="J762" s="137"/>
      <c r="K762" s="128"/>
      <c r="L762" s="128"/>
      <c r="M762" s="128"/>
      <c r="N762" s="128"/>
      <c r="O762" s="128"/>
      <c r="P762" s="128"/>
      <c r="Q762" s="128"/>
      <c r="R762" s="128"/>
      <c r="S762" s="128"/>
      <c r="T762" s="128"/>
      <c r="U762" s="128"/>
      <c r="V762" s="128"/>
      <c r="W762" s="128"/>
      <c r="X762" s="128"/>
      <c r="Y762" s="128"/>
      <c r="Z762" s="128"/>
      <c r="AA762" s="128"/>
      <c r="AB762" s="128"/>
      <c r="AC762" s="128"/>
      <c r="AD762" s="128"/>
      <c r="AE762" s="128"/>
      <c r="AF762" s="128"/>
      <c r="AG762" s="128"/>
      <c r="AH762" s="128"/>
      <c r="AI762" s="128"/>
      <c r="AJ762" s="128"/>
      <c r="AK762" s="128"/>
      <c r="AL762" s="128"/>
      <c r="AM762" s="129"/>
    </row>
    <row r="763" spans="1:61" ht="9.75" hidden="1" customHeight="1">
      <c r="A763" s="120" t="s">
        <v>258</v>
      </c>
      <c r="B763" s="121"/>
      <c r="C763" s="121"/>
      <c r="D763" s="121"/>
      <c r="E763" s="121"/>
      <c r="F763" s="121"/>
      <c r="G763" s="121"/>
      <c r="H763" s="121"/>
      <c r="I763" s="122"/>
      <c r="J763" s="158"/>
      <c r="K763" s="154"/>
      <c r="L763" s="154"/>
      <c r="M763" s="154"/>
      <c r="N763" s="154"/>
      <c r="O763" s="154"/>
      <c r="P763" s="154"/>
      <c r="Q763" s="154"/>
      <c r="R763" s="154"/>
      <c r="S763" s="154"/>
      <c r="T763" s="154"/>
      <c r="U763" s="154"/>
      <c r="V763" s="154" t="s">
        <v>36</v>
      </c>
      <c r="W763" s="154"/>
      <c r="X763" s="154"/>
      <c r="Y763" s="154"/>
      <c r="Z763" s="154"/>
      <c r="AA763" s="154"/>
      <c r="AB763" s="154"/>
      <c r="AC763" s="154"/>
      <c r="AD763" s="154"/>
      <c r="AE763" s="154"/>
      <c r="AF763" s="154"/>
      <c r="AG763" s="154"/>
      <c r="AH763" s="154"/>
      <c r="AI763" s="154"/>
      <c r="AJ763" s="154"/>
      <c r="AK763" s="154"/>
      <c r="AL763" s="154"/>
      <c r="AM763" s="155"/>
      <c r="BE763" s="1" t="str">
        <f ca="1">MID(CELL("address",$CH$2),2,2)</f>
        <v>CH</v>
      </c>
      <c r="BF763" s="1" t="str">
        <f>IF(TRIM($K764)="","",IF(ISERROR(MATCH($K764,$CH$3:$CH$8,0)),"INPUT_ERROR",MATCH($K764,$CH$3:$CH$8,0)))</f>
        <v/>
      </c>
      <c r="BG763" s="1" t="s">
        <v>300</v>
      </c>
      <c r="BH763" s="1">
        <v>70</v>
      </c>
      <c r="BI763" s="1" t="str">
        <f>"ITEM"&amp; BH763&amp; BG763 &amp;"="&amp; $BF763</f>
        <v>ITEM70#KBN2_14=</v>
      </c>
    </row>
    <row r="764" spans="1:61" ht="9.75" hidden="1" customHeight="1">
      <c r="A764" s="141"/>
      <c r="B764" s="142"/>
      <c r="C764" s="142"/>
      <c r="D764" s="142"/>
      <c r="E764" s="142"/>
      <c r="F764" s="142"/>
      <c r="G764" s="142"/>
      <c r="H764" s="142"/>
      <c r="I764" s="143"/>
      <c r="J764" s="144" t="s">
        <v>37</v>
      </c>
      <c r="K764" s="145"/>
      <c r="L764" s="145"/>
      <c r="M764" s="145"/>
      <c r="N764" s="145"/>
      <c r="O764" s="145"/>
      <c r="P764" s="145"/>
      <c r="Q764" s="145"/>
      <c r="R764" s="145"/>
      <c r="S764" s="145"/>
      <c r="T764" s="82" t="s">
        <v>38</v>
      </c>
      <c r="U764" s="82"/>
      <c r="V764" s="82" t="s">
        <v>259</v>
      </c>
      <c r="W764" s="82"/>
      <c r="X764" s="82"/>
      <c r="Y764" s="82"/>
      <c r="Z764" s="82"/>
      <c r="AA764" s="82"/>
      <c r="AB764" s="82"/>
      <c r="AC764" s="82"/>
      <c r="AD764" s="82"/>
      <c r="AE764" s="82" t="s">
        <v>260</v>
      </c>
      <c r="AF764" s="82"/>
      <c r="AG764" s="82"/>
      <c r="AH764" s="82"/>
      <c r="AI764" s="82"/>
      <c r="AJ764" s="82"/>
      <c r="AK764" s="82"/>
      <c r="AL764" s="82"/>
      <c r="AM764" s="138"/>
      <c r="BH764" s="1" t="s">
        <v>28</v>
      </c>
    </row>
    <row r="765" spans="1:61" ht="9.75" hidden="1" customHeight="1">
      <c r="A765" s="141"/>
      <c r="B765" s="142"/>
      <c r="C765" s="142"/>
      <c r="D765" s="142"/>
      <c r="E765" s="142"/>
      <c r="F765" s="142"/>
      <c r="G765" s="142"/>
      <c r="H765" s="142"/>
      <c r="I765" s="143"/>
      <c r="J765" s="144"/>
      <c r="K765" s="145"/>
      <c r="L765" s="145"/>
      <c r="M765" s="145"/>
      <c r="N765" s="145"/>
      <c r="O765" s="145"/>
      <c r="P765" s="145"/>
      <c r="Q765" s="145"/>
      <c r="R765" s="145"/>
      <c r="S765" s="145"/>
      <c r="T765" s="82"/>
      <c r="U765" s="82"/>
      <c r="V765" s="82" t="s">
        <v>261</v>
      </c>
      <c r="W765" s="82"/>
      <c r="X765" s="82"/>
      <c r="Y765" s="82"/>
      <c r="Z765" s="82"/>
      <c r="AA765" s="82"/>
      <c r="AB765" s="82"/>
      <c r="AC765" s="82"/>
      <c r="AD765" s="82"/>
      <c r="AE765" s="82" t="s">
        <v>262</v>
      </c>
      <c r="AF765" s="82"/>
      <c r="AG765" s="82"/>
      <c r="AH765" s="82"/>
      <c r="AI765" s="82"/>
      <c r="AJ765" s="82"/>
      <c r="AK765" s="82"/>
      <c r="AL765" s="82"/>
      <c r="AM765" s="138"/>
      <c r="BH765" s="1" t="s">
        <v>28</v>
      </c>
    </row>
    <row r="766" spans="1:61" ht="9.75" hidden="1" customHeight="1">
      <c r="A766" s="141"/>
      <c r="B766" s="142"/>
      <c r="C766" s="142"/>
      <c r="D766" s="142"/>
      <c r="E766" s="142"/>
      <c r="F766" s="142"/>
      <c r="G766" s="142"/>
      <c r="H766" s="142"/>
      <c r="I766" s="143"/>
      <c r="J766" s="157"/>
      <c r="K766" s="98"/>
      <c r="L766" s="98"/>
      <c r="M766" s="98"/>
      <c r="N766" s="98"/>
      <c r="O766" s="98"/>
      <c r="P766" s="98"/>
      <c r="Q766" s="98"/>
      <c r="R766" s="98"/>
      <c r="S766" s="98"/>
      <c r="T766" s="98"/>
      <c r="U766" s="98"/>
      <c r="V766" s="98" t="s">
        <v>231</v>
      </c>
      <c r="W766" s="98"/>
      <c r="X766" s="98"/>
      <c r="Y766" s="98"/>
      <c r="Z766" s="98"/>
      <c r="AA766" s="98"/>
      <c r="AB766" s="98"/>
      <c r="AC766" s="98"/>
      <c r="AD766" s="98"/>
      <c r="AE766" s="98" t="s">
        <v>232</v>
      </c>
      <c r="AF766" s="98"/>
      <c r="AG766" s="98"/>
      <c r="AH766" s="98"/>
      <c r="AI766" s="98"/>
      <c r="AJ766" s="98"/>
      <c r="AK766" s="98"/>
      <c r="AL766" s="98"/>
      <c r="AM766" s="156"/>
      <c r="BH766" s="1" t="s">
        <v>28</v>
      </c>
    </row>
    <row r="767" spans="1:61" ht="9.75" hidden="1" customHeight="1">
      <c r="A767" s="120" t="s">
        <v>263</v>
      </c>
      <c r="B767" s="121"/>
      <c r="C767" s="121"/>
      <c r="D767" s="121"/>
      <c r="E767" s="121"/>
      <c r="F767" s="121"/>
      <c r="G767" s="121"/>
      <c r="H767" s="121"/>
      <c r="I767" s="121"/>
      <c r="J767" s="216" t="s">
        <v>37</v>
      </c>
      <c r="K767" s="217"/>
      <c r="L767" s="154" t="s">
        <v>216</v>
      </c>
      <c r="M767" s="154"/>
      <c r="N767" s="154"/>
      <c r="O767" s="154"/>
      <c r="P767" s="154"/>
      <c r="Q767" s="221" t="s">
        <v>37</v>
      </c>
      <c r="R767" s="217"/>
      <c r="S767" s="154" t="s">
        <v>215</v>
      </c>
      <c r="T767" s="154"/>
      <c r="U767" s="154"/>
      <c r="V767" s="154"/>
      <c r="W767" s="221" t="s">
        <v>37</v>
      </c>
      <c r="X767" s="217"/>
      <c r="Y767" s="83" t="s">
        <v>264</v>
      </c>
      <c r="Z767" s="83"/>
      <c r="AA767" s="83"/>
      <c r="AB767" s="83"/>
      <c r="AC767" s="83"/>
      <c r="AD767" s="83"/>
      <c r="AE767" s="83"/>
      <c r="AF767" s="83"/>
      <c r="AG767" s="83"/>
      <c r="AH767" s="83"/>
      <c r="AI767" s="83"/>
      <c r="AJ767" s="83"/>
      <c r="AK767" s="83"/>
      <c r="AL767" s="83"/>
      <c r="AM767" s="251"/>
      <c r="BF767" s="1" t="b">
        <f>IF($K767="○",TRUE,IF($K767="",FALSE,"INPUT_ERROR"))</f>
        <v>0</v>
      </c>
      <c r="BG767" s="1" t="s">
        <v>300</v>
      </c>
      <c r="BH767" s="1">
        <v>71</v>
      </c>
      <c r="BI767" s="1" t="str">
        <f t="shared" ref="BI767:BI772" si="15">"ITEM"&amp; BH767&amp; BG767 &amp;"="&amp; $BF767</f>
        <v>ITEM71#KBN2_14=FALSE</v>
      </c>
    </row>
    <row r="768" spans="1:61" ht="9.75" hidden="1" customHeight="1">
      <c r="A768" s="141"/>
      <c r="B768" s="142"/>
      <c r="C768" s="142"/>
      <c r="D768" s="142"/>
      <c r="E768" s="142"/>
      <c r="F768" s="142"/>
      <c r="G768" s="142"/>
      <c r="H768" s="142"/>
      <c r="I768" s="142"/>
      <c r="J768" s="144"/>
      <c r="K768" s="159"/>
      <c r="L768" s="82"/>
      <c r="M768" s="82"/>
      <c r="N768" s="82"/>
      <c r="O768" s="82"/>
      <c r="P768" s="82"/>
      <c r="Q768" s="160"/>
      <c r="R768" s="159"/>
      <c r="S768" s="82"/>
      <c r="T768" s="82"/>
      <c r="U768" s="82"/>
      <c r="V768" s="82"/>
      <c r="W768" s="160"/>
      <c r="X768" s="159"/>
      <c r="Y768" s="109"/>
      <c r="Z768" s="109"/>
      <c r="AA768" s="109"/>
      <c r="AB768" s="109"/>
      <c r="AC768" s="109"/>
      <c r="AD768" s="109"/>
      <c r="AE768" s="109"/>
      <c r="AF768" s="109"/>
      <c r="AG768" s="109"/>
      <c r="AH768" s="109"/>
      <c r="AI768" s="109"/>
      <c r="AJ768" s="109"/>
      <c r="AK768" s="109"/>
      <c r="AL768" s="109"/>
      <c r="AM768" s="214"/>
      <c r="BF768" s="1" t="b">
        <f>IF($R767="○",TRUE,IF($R767="",FALSE,"INPUT_ERROR"))</f>
        <v>0</v>
      </c>
      <c r="BG768" s="1" t="s">
        <v>300</v>
      </c>
      <c r="BH768" s="1">
        <v>72</v>
      </c>
      <c r="BI768" s="1" t="str">
        <f t="shared" si="15"/>
        <v>ITEM72#KBN2_14=FALSE</v>
      </c>
    </row>
    <row r="769" spans="1:61" ht="9.75" hidden="1" customHeight="1">
      <c r="A769" s="141"/>
      <c r="B769" s="142"/>
      <c r="C769" s="142"/>
      <c r="D769" s="142"/>
      <c r="E769" s="142"/>
      <c r="F769" s="142"/>
      <c r="G769" s="142"/>
      <c r="H769" s="142"/>
      <c r="I769" s="142"/>
      <c r="J769" s="252" t="s">
        <v>37</v>
      </c>
      <c r="K769" s="159"/>
      <c r="L769" s="253" t="s">
        <v>214</v>
      </c>
      <c r="M769" s="253"/>
      <c r="N769" s="253"/>
      <c r="O769" s="253"/>
      <c r="P769" s="253"/>
      <c r="Q769" s="160" t="s">
        <v>37</v>
      </c>
      <c r="R769" s="159"/>
      <c r="S769" s="109" t="s">
        <v>212</v>
      </c>
      <c r="T769" s="109"/>
      <c r="U769" s="109"/>
      <c r="V769" s="109"/>
      <c r="W769" s="109"/>
      <c r="X769" s="109"/>
      <c r="Y769" s="109"/>
      <c r="Z769" s="109"/>
      <c r="AA769" s="109"/>
      <c r="AB769" s="109"/>
      <c r="AC769" s="109"/>
      <c r="AD769" s="109"/>
      <c r="AE769" s="109"/>
      <c r="AF769" s="109"/>
      <c r="AG769" s="109"/>
      <c r="AH769" s="109"/>
      <c r="AI769" s="109"/>
      <c r="AJ769" s="109"/>
      <c r="AK769" s="109"/>
      <c r="AL769" s="109"/>
      <c r="AM769" s="214"/>
      <c r="BF769" s="1" t="b">
        <f>IF($X767="○",TRUE,IF($X767="",FALSE,"INPUT_ERROR"))</f>
        <v>0</v>
      </c>
      <c r="BG769" s="1" t="s">
        <v>300</v>
      </c>
      <c r="BH769" s="1">
        <v>73</v>
      </c>
      <c r="BI769" s="1" t="str">
        <f t="shared" si="15"/>
        <v>ITEM73#KBN2_14=FALSE</v>
      </c>
    </row>
    <row r="770" spans="1:61" ht="9.75" hidden="1" customHeight="1">
      <c r="A770" s="141"/>
      <c r="B770" s="142"/>
      <c r="C770" s="142"/>
      <c r="D770" s="142"/>
      <c r="E770" s="142"/>
      <c r="F770" s="142"/>
      <c r="G770" s="142"/>
      <c r="H770" s="142"/>
      <c r="I770" s="142"/>
      <c r="J770" s="252"/>
      <c r="K770" s="159"/>
      <c r="L770" s="253"/>
      <c r="M770" s="253"/>
      <c r="N770" s="253"/>
      <c r="O770" s="253"/>
      <c r="P770" s="253"/>
      <c r="Q770" s="160"/>
      <c r="R770" s="159"/>
      <c r="S770" s="109"/>
      <c r="T770" s="109"/>
      <c r="U770" s="109"/>
      <c r="V770" s="109"/>
      <c r="W770" s="109"/>
      <c r="X770" s="109"/>
      <c r="Y770" s="109"/>
      <c r="Z770" s="109"/>
      <c r="AA770" s="109"/>
      <c r="AB770" s="109"/>
      <c r="AC770" s="109"/>
      <c r="AD770" s="109"/>
      <c r="AE770" s="109"/>
      <c r="AF770" s="109"/>
      <c r="AG770" s="109"/>
      <c r="AH770" s="109"/>
      <c r="AI770" s="109"/>
      <c r="AJ770" s="109"/>
      <c r="AK770" s="109"/>
      <c r="AL770" s="109"/>
      <c r="AM770" s="214"/>
      <c r="BF770" s="1" t="b">
        <f>IF($K769="○",TRUE,IF($K769="",FALSE,"INPUT_ERROR"))</f>
        <v>0</v>
      </c>
      <c r="BG770" s="1" t="s">
        <v>300</v>
      </c>
      <c r="BH770" s="1">
        <v>74</v>
      </c>
      <c r="BI770" s="1" t="str">
        <f t="shared" si="15"/>
        <v>ITEM74#KBN2_14=FALSE</v>
      </c>
    </row>
    <row r="771" spans="1:61" ht="9.75" hidden="1" customHeight="1">
      <c r="A771" s="141"/>
      <c r="B771" s="142"/>
      <c r="C771" s="142"/>
      <c r="D771" s="142"/>
      <c r="E771" s="142"/>
      <c r="F771" s="142"/>
      <c r="G771" s="142"/>
      <c r="H771" s="142"/>
      <c r="I771" s="142"/>
      <c r="J771" s="144" t="s">
        <v>37</v>
      </c>
      <c r="K771" s="159"/>
      <c r="L771" s="82" t="s">
        <v>196</v>
      </c>
      <c r="M771" s="82"/>
      <c r="N771" s="82"/>
      <c r="O771" s="160" t="s">
        <v>197</v>
      </c>
      <c r="P771" s="151"/>
      <c r="Q771" s="151"/>
      <c r="R771" s="151"/>
      <c r="S771" s="151"/>
      <c r="T771" s="151"/>
      <c r="U771" s="151"/>
      <c r="V771" s="151"/>
      <c r="W771" s="151"/>
      <c r="X771" s="151"/>
      <c r="Y771" s="151"/>
      <c r="Z771" s="151"/>
      <c r="AA771" s="151"/>
      <c r="AB771" s="151"/>
      <c r="AC771" s="151"/>
      <c r="AD771" s="151"/>
      <c r="AE771" s="151"/>
      <c r="AF771" s="151"/>
      <c r="AG771" s="151"/>
      <c r="AH771" s="151"/>
      <c r="AI771" s="151"/>
      <c r="AJ771" s="151"/>
      <c r="AK771" s="151"/>
      <c r="AL771" s="82" t="s">
        <v>198</v>
      </c>
      <c r="AM771" s="138"/>
      <c r="BF771" s="1" t="b">
        <f>IF($R769="○",TRUE,IF($R769="",FALSE,"INPUT_ERROR"))</f>
        <v>0</v>
      </c>
      <c r="BG771" s="1" t="s">
        <v>300</v>
      </c>
      <c r="BH771" s="1">
        <v>75</v>
      </c>
      <c r="BI771" s="1" t="str">
        <f t="shared" si="15"/>
        <v>ITEM75#KBN2_14=FALSE</v>
      </c>
    </row>
    <row r="772" spans="1:61" ht="9.75" hidden="1" customHeight="1">
      <c r="A772" s="123"/>
      <c r="B772" s="124"/>
      <c r="C772" s="124"/>
      <c r="D772" s="124"/>
      <c r="E772" s="124"/>
      <c r="F772" s="124"/>
      <c r="G772" s="124"/>
      <c r="H772" s="124"/>
      <c r="I772" s="124"/>
      <c r="J772" s="161"/>
      <c r="K772" s="162"/>
      <c r="L772" s="98"/>
      <c r="M772" s="98"/>
      <c r="N772" s="98"/>
      <c r="O772" s="163"/>
      <c r="P772" s="128"/>
      <c r="Q772" s="128"/>
      <c r="R772" s="128"/>
      <c r="S772" s="128"/>
      <c r="T772" s="128"/>
      <c r="U772" s="128"/>
      <c r="V772" s="128"/>
      <c r="W772" s="128"/>
      <c r="X772" s="128"/>
      <c r="Y772" s="128"/>
      <c r="Z772" s="128"/>
      <c r="AA772" s="128"/>
      <c r="AB772" s="128"/>
      <c r="AC772" s="128"/>
      <c r="AD772" s="128"/>
      <c r="AE772" s="128"/>
      <c r="AF772" s="128"/>
      <c r="AG772" s="128"/>
      <c r="AH772" s="128"/>
      <c r="AI772" s="128"/>
      <c r="AJ772" s="128"/>
      <c r="AK772" s="128"/>
      <c r="AL772" s="98"/>
      <c r="AM772" s="156"/>
      <c r="BF772" s="1" t="b">
        <f>IF($K771="○",TRUE,IF($K771="",FALSE,"INPUT_ERROR"))</f>
        <v>0</v>
      </c>
      <c r="BG772" s="1" t="s">
        <v>300</v>
      </c>
      <c r="BH772" s="1">
        <v>76</v>
      </c>
      <c r="BI772" s="1" t="str">
        <f t="shared" si="15"/>
        <v>ITEM76#KBN2_14=FALSE</v>
      </c>
    </row>
    <row r="773" spans="1:61" ht="9.75" hidden="1" customHeight="1">
      <c r="A773" s="120" t="s">
        <v>265</v>
      </c>
      <c r="B773" s="121"/>
      <c r="C773" s="121"/>
      <c r="D773" s="121"/>
      <c r="E773" s="121"/>
      <c r="F773" s="121"/>
      <c r="G773" s="121"/>
      <c r="H773" s="121"/>
      <c r="I773" s="122"/>
      <c r="J773" s="150"/>
      <c r="K773" s="151"/>
      <c r="L773" s="151"/>
      <c r="M773" s="151"/>
      <c r="N773" s="151"/>
      <c r="O773" s="151"/>
      <c r="P773" s="151"/>
      <c r="Q773" s="151"/>
      <c r="R773" s="151"/>
      <c r="S773" s="151"/>
      <c r="T773" s="151"/>
      <c r="U773" s="151"/>
      <c r="V773" s="151"/>
      <c r="W773" s="151"/>
      <c r="X773" s="151"/>
      <c r="Y773" s="151"/>
      <c r="Z773" s="151"/>
      <c r="AA773" s="151"/>
      <c r="AB773" s="151"/>
      <c r="AC773" s="151"/>
      <c r="AD773" s="151"/>
      <c r="AE773" s="151"/>
      <c r="AF773" s="151"/>
      <c r="AG773" s="151"/>
      <c r="AH773" s="151"/>
      <c r="AI773" s="151"/>
      <c r="AJ773" s="151"/>
      <c r="AK773" s="151"/>
      <c r="AL773" s="151"/>
      <c r="AM773" s="152"/>
      <c r="BG773" s="1" t="s">
        <v>300</v>
      </c>
      <c r="BH773" s="1">
        <v>77</v>
      </c>
      <c r="BI773" s="1" t="str">
        <f>"ITEM"&amp;BH773&amp; BG773 &amp;"="&amp;  IF(TRIM($P771)="","",$P771)</f>
        <v>ITEM77#KBN2_14=</v>
      </c>
    </row>
    <row r="774" spans="1:61" ht="9.75" hidden="1" customHeight="1">
      <c r="A774" s="141"/>
      <c r="B774" s="142"/>
      <c r="C774" s="142"/>
      <c r="D774" s="142"/>
      <c r="E774" s="142"/>
      <c r="F774" s="142"/>
      <c r="G774" s="142"/>
      <c r="H774" s="142"/>
      <c r="I774" s="143"/>
      <c r="J774" s="150"/>
      <c r="K774" s="151"/>
      <c r="L774" s="151"/>
      <c r="M774" s="151"/>
      <c r="N774" s="151"/>
      <c r="O774" s="151"/>
      <c r="P774" s="151"/>
      <c r="Q774" s="151"/>
      <c r="R774" s="151"/>
      <c r="S774" s="151"/>
      <c r="T774" s="151"/>
      <c r="U774" s="151"/>
      <c r="V774" s="151"/>
      <c r="W774" s="151"/>
      <c r="X774" s="151"/>
      <c r="Y774" s="151"/>
      <c r="Z774" s="151"/>
      <c r="AA774" s="151"/>
      <c r="AB774" s="151"/>
      <c r="AC774" s="151"/>
      <c r="AD774" s="151"/>
      <c r="AE774" s="151"/>
      <c r="AF774" s="151"/>
      <c r="AG774" s="151"/>
      <c r="AH774" s="151"/>
      <c r="AI774" s="151"/>
      <c r="AJ774" s="151"/>
      <c r="AK774" s="151"/>
      <c r="AL774" s="151"/>
      <c r="AM774" s="152"/>
      <c r="BG774" s="1" t="s">
        <v>300</v>
      </c>
      <c r="BH774" s="1">
        <v>78</v>
      </c>
      <c r="BI774" s="1" t="str">
        <f>"ITEM"&amp;BH774&amp; BG774 &amp;"="&amp; IF(TRIM($J773)="","",$J773)</f>
        <v>ITEM78#KBN2_14=</v>
      </c>
    </row>
    <row r="775" spans="1:61" ht="9.75" hidden="1" customHeight="1">
      <c r="A775" s="123"/>
      <c r="B775" s="124"/>
      <c r="C775" s="124"/>
      <c r="D775" s="124"/>
      <c r="E775" s="124"/>
      <c r="F775" s="124"/>
      <c r="G775" s="124"/>
      <c r="H775" s="124"/>
      <c r="I775" s="125"/>
      <c r="J775" s="150"/>
      <c r="K775" s="151"/>
      <c r="L775" s="151"/>
      <c r="M775" s="151"/>
      <c r="N775" s="151"/>
      <c r="O775" s="151"/>
      <c r="P775" s="151"/>
      <c r="Q775" s="151"/>
      <c r="R775" s="151"/>
      <c r="S775" s="151"/>
      <c r="T775" s="151"/>
      <c r="U775" s="151"/>
      <c r="V775" s="151"/>
      <c r="W775" s="151"/>
      <c r="X775" s="151"/>
      <c r="Y775" s="151"/>
      <c r="Z775" s="151"/>
      <c r="AA775" s="151"/>
      <c r="AB775" s="151"/>
      <c r="AC775" s="151"/>
      <c r="AD775" s="151"/>
      <c r="AE775" s="151"/>
      <c r="AF775" s="151"/>
      <c r="AG775" s="151"/>
      <c r="AH775" s="151"/>
      <c r="AI775" s="151"/>
      <c r="AJ775" s="151"/>
      <c r="AK775" s="151"/>
      <c r="AL775" s="151"/>
      <c r="AM775" s="152"/>
      <c r="BH775" s="1" t="s">
        <v>28</v>
      </c>
    </row>
    <row r="776" spans="1:61" ht="9.75" hidden="1" customHeight="1">
      <c r="A776" s="153" t="s">
        <v>266</v>
      </c>
      <c r="B776" s="153"/>
      <c r="C776" s="153"/>
      <c r="D776" s="153"/>
      <c r="E776" s="153"/>
      <c r="F776" s="153"/>
      <c r="G776" s="153"/>
      <c r="H776" s="153"/>
      <c r="I776" s="153"/>
      <c r="J776" s="136"/>
      <c r="K776" s="126"/>
      <c r="L776" s="126"/>
      <c r="M776" s="126"/>
      <c r="N776" s="126"/>
      <c r="O776" s="126"/>
      <c r="P776" s="126"/>
      <c r="Q776" s="126"/>
      <c r="R776" s="126"/>
      <c r="S776" s="126"/>
      <c r="T776" s="126"/>
      <c r="U776" s="126"/>
      <c r="V776" s="126"/>
      <c r="W776" s="126"/>
      <c r="X776" s="126"/>
      <c r="Y776" s="126"/>
      <c r="Z776" s="126"/>
      <c r="AA776" s="126"/>
      <c r="AB776" s="126"/>
      <c r="AC776" s="126"/>
      <c r="AD776" s="126"/>
      <c r="AE776" s="126"/>
      <c r="AF776" s="126"/>
      <c r="AG776" s="126"/>
      <c r="AH776" s="126"/>
      <c r="AI776" s="126"/>
      <c r="AJ776" s="126"/>
      <c r="AK776" s="126"/>
      <c r="AL776" s="126"/>
      <c r="AM776" s="127"/>
      <c r="BG776" s="1" t="s">
        <v>300</v>
      </c>
      <c r="BH776" s="1">
        <v>79</v>
      </c>
      <c r="BI776" s="1" t="str">
        <f>"ITEM"&amp;BH776&amp; BG776 &amp;"="&amp; IF(TRIM($J776)="","",$J776)</f>
        <v>ITEM79#KBN2_14=</v>
      </c>
    </row>
    <row r="777" spans="1:61" ht="9.75" hidden="1" customHeight="1">
      <c r="A777" s="153"/>
      <c r="B777" s="153"/>
      <c r="C777" s="153"/>
      <c r="D777" s="153"/>
      <c r="E777" s="153"/>
      <c r="F777" s="153"/>
      <c r="G777" s="153"/>
      <c r="H777" s="153"/>
      <c r="I777" s="153"/>
      <c r="J777" s="150"/>
      <c r="K777" s="151"/>
      <c r="L777" s="151"/>
      <c r="M777" s="151"/>
      <c r="N777" s="151"/>
      <c r="O777" s="151"/>
      <c r="P777" s="151"/>
      <c r="Q777" s="151"/>
      <c r="R777" s="151"/>
      <c r="S777" s="151"/>
      <c r="T777" s="151"/>
      <c r="U777" s="151"/>
      <c r="V777" s="151"/>
      <c r="W777" s="151"/>
      <c r="X777" s="151"/>
      <c r="Y777" s="151"/>
      <c r="Z777" s="151"/>
      <c r="AA777" s="151"/>
      <c r="AB777" s="151"/>
      <c r="AC777" s="151"/>
      <c r="AD777" s="151"/>
      <c r="AE777" s="151"/>
      <c r="AF777" s="151"/>
      <c r="AG777" s="151"/>
      <c r="AH777" s="151"/>
      <c r="AI777" s="151"/>
      <c r="AJ777" s="151"/>
      <c r="AK777" s="151"/>
      <c r="AL777" s="151"/>
      <c r="AM777" s="152"/>
      <c r="BH777" s="1" t="s">
        <v>28</v>
      </c>
    </row>
    <row r="778" spans="1:61" ht="9.75" hidden="1" customHeight="1">
      <c r="A778" s="153"/>
      <c r="B778" s="153"/>
      <c r="C778" s="153"/>
      <c r="D778" s="153"/>
      <c r="E778" s="153"/>
      <c r="F778" s="153"/>
      <c r="G778" s="153"/>
      <c r="H778" s="153"/>
      <c r="I778" s="153"/>
      <c r="J778" s="150"/>
      <c r="K778" s="151"/>
      <c r="L778" s="151"/>
      <c r="M778" s="151"/>
      <c r="N778" s="151"/>
      <c r="O778" s="151"/>
      <c r="P778" s="151"/>
      <c r="Q778" s="151"/>
      <c r="R778" s="151"/>
      <c r="S778" s="151"/>
      <c r="T778" s="151"/>
      <c r="U778" s="151"/>
      <c r="V778" s="151"/>
      <c r="W778" s="151"/>
      <c r="X778" s="151"/>
      <c r="Y778" s="151"/>
      <c r="Z778" s="151"/>
      <c r="AA778" s="151"/>
      <c r="AB778" s="151"/>
      <c r="AC778" s="151"/>
      <c r="AD778" s="151"/>
      <c r="AE778" s="151"/>
      <c r="AF778" s="151"/>
      <c r="AG778" s="151"/>
      <c r="AH778" s="151"/>
      <c r="AI778" s="151"/>
      <c r="AJ778" s="151"/>
      <c r="AK778" s="151"/>
      <c r="AL778" s="151"/>
      <c r="AM778" s="152"/>
      <c r="BH778" s="1" t="s">
        <v>28</v>
      </c>
    </row>
    <row r="779" spans="1:61" ht="9.75" hidden="1" customHeight="1">
      <c r="A779" s="250" t="s">
        <v>267</v>
      </c>
      <c r="B779" s="250"/>
      <c r="C779" s="141" t="s">
        <v>268</v>
      </c>
      <c r="D779" s="142"/>
      <c r="E779" s="142"/>
      <c r="F779" s="142"/>
      <c r="G779" s="142"/>
      <c r="H779" s="142"/>
      <c r="I779" s="143"/>
      <c r="J779" s="158"/>
      <c r="K779" s="154"/>
      <c r="L779" s="154"/>
      <c r="M779" s="154"/>
      <c r="N779" s="154"/>
      <c r="O779" s="154"/>
      <c r="P779" s="154"/>
      <c r="Q779" s="154"/>
      <c r="R779" s="154"/>
      <c r="S779" s="154"/>
      <c r="T779" s="154"/>
      <c r="U779" s="154"/>
      <c r="V779" s="154" t="s">
        <v>36</v>
      </c>
      <c r="W779" s="154"/>
      <c r="X779" s="154"/>
      <c r="Y779" s="154"/>
      <c r="Z779" s="154"/>
      <c r="AA779" s="154"/>
      <c r="AB779" s="154"/>
      <c r="AC779" s="154"/>
      <c r="AD779" s="154"/>
      <c r="AE779" s="154"/>
      <c r="AF779" s="154"/>
      <c r="AG779" s="154"/>
      <c r="AH779" s="154"/>
      <c r="AI779" s="154"/>
      <c r="AJ779" s="154"/>
      <c r="AK779" s="154"/>
      <c r="AL779" s="154"/>
      <c r="AM779" s="155"/>
      <c r="BE779" s="1" t="str">
        <f ca="1">MID(CELL("address",$CI$2),2,2)</f>
        <v>CI</v>
      </c>
      <c r="BF779" s="1" t="str">
        <f>IF(TRIM($K780)="","",IF(ISERROR(MATCH($K780,$CI$3:$CI$4,0)),"INPUT_ERROR",MATCH($K780,$CI$3:$CI$4,0)))</f>
        <v/>
      </c>
      <c r="BG779" s="1" t="s">
        <v>300</v>
      </c>
      <c r="BH779" s="1">
        <v>80</v>
      </c>
      <c r="BI779" s="1" t="str">
        <f>"ITEM"&amp; BH779&amp; BG779 &amp;"="&amp; $BF779</f>
        <v>ITEM80#KBN2_14=</v>
      </c>
    </row>
    <row r="780" spans="1:61" ht="9.75" hidden="1" customHeight="1">
      <c r="A780" s="250"/>
      <c r="B780" s="250"/>
      <c r="C780" s="141"/>
      <c r="D780" s="142"/>
      <c r="E780" s="142"/>
      <c r="F780" s="142"/>
      <c r="G780" s="142"/>
      <c r="H780" s="142"/>
      <c r="I780" s="143"/>
      <c r="J780" s="144" t="s">
        <v>37</v>
      </c>
      <c r="K780" s="145"/>
      <c r="L780" s="145"/>
      <c r="M780" s="145"/>
      <c r="N780" s="145"/>
      <c r="O780" s="145"/>
      <c r="P780" s="145"/>
      <c r="Q780" s="145"/>
      <c r="R780" s="82" t="s">
        <v>38</v>
      </c>
      <c r="S780" s="82"/>
      <c r="T780" s="82"/>
      <c r="U780" s="82"/>
      <c r="V780" s="82" t="s">
        <v>269</v>
      </c>
      <c r="W780" s="82"/>
      <c r="X780" s="82"/>
      <c r="Y780" s="82"/>
      <c r="Z780" s="82"/>
      <c r="AA780" s="82" t="s">
        <v>270</v>
      </c>
      <c r="AB780" s="82"/>
      <c r="AC780" s="82"/>
      <c r="AD780" s="82"/>
      <c r="AE780" s="82"/>
      <c r="AF780" s="82"/>
      <c r="AG780" s="82"/>
      <c r="AH780" s="82"/>
      <c r="AI780" s="82"/>
      <c r="AJ780" s="82"/>
      <c r="AK780" s="82"/>
      <c r="AL780" s="82"/>
      <c r="AM780" s="138"/>
      <c r="BH780" s="1" t="s">
        <v>28</v>
      </c>
    </row>
    <row r="781" spans="1:61" ht="9.75" hidden="1" customHeight="1">
      <c r="A781" s="250"/>
      <c r="B781" s="250"/>
      <c r="C781" s="141"/>
      <c r="D781" s="142"/>
      <c r="E781" s="142"/>
      <c r="F781" s="142"/>
      <c r="G781" s="142"/>
      <c r="H781" s="142"/>
      <c r="I781" s="143"/>
      <c r="J781" s="144"/>
      <c r="K781" s="145"/>
      <c r="L781" s="145"/>
      <c r="M781" s="145"/>
      <c r="N781" s="145"/>
      <c r="O781" s="145"/>
      <c r="P781" s="145"/>
      <c r="Q781" s="145"/>
      <c r="R781" s="82"/>
      <c r="S781" s="82"/>
      <c r="T781" s="82"/>
      <c r="U781" s="82"/>
      <c r="V781" s="82"/>
      <c r="W781" s="82"/>
      <c r="X781" s="82"/>
      <c r="Y781" s="82"/>
      <c r="Z781" s="82"/>
      <c r="AA781" s="82"/>
      <c r="AB781" s="82"/>
      <c r="AC781" s="82"/>
      <c r="AD781" s="82"/>
      <c r="AE781" s="82"/>
      <c r="AF781" s="82"/>
      <c r="AG781" s="82"/>
      <c r="AH781" s="82"/>
      <c r="AI781" s="82"/>
      <c r="AJ781" s="82"/>
      <c r="AK781" s="82"/>
      <c r="AL781" s="82"/>
      <c r="AM781" s="138"/>
      <c r="BH781" s="1" t="s">
        <v>28</v>
      </c>
    </row>
    <row r="782" spans="1:61" ht="9.75" hidden="1" customHeight="1">
      <c r="A782" s="250"/>
      <c r="B782" s="250"/>
      <c r="C782" s="123"/>
      <c r="D782" s="124"/>
      <c r="E782" s="124"/>
      <c r="F782" s="124"/>
      <c r="G782" s="124"/>
      <c r="H782" s="124"/>
      <c r="I782" s="125"/>
      <c r="J782" s="157"/>
      <c r="K782" s="98"/>
      <c r="L782" s="98"/>
      <c r="M782" s="98"/>
      <c r="N782" s="98"/>
      <c r="O782" s="98"/>
      <c r="P782" s="98"/>
      <c r="Q782" s="98"/>
      <c r="R782" s="98"/>
      <c r="S782" s="98"/>
      <c r="T782" s="98"/>
      <c r="U782" s="98"/>
      <c r="V782" s="98"/>
      <c r="W782" s="98"/>
      <c r="X782" s="98"/>
      <c r="Y782" s="98"/>
      <c r="Z782" s="98"/>
      <c r="AA782" s="98"/>
      <c r="AB782" s="98"/>
      <c r="AC782" s="98"/>
      <c r="AD782" s="98"/>
      <c r="AE782" s="98"/>
      <c r="AF782" s="98"/>
      <c r="AG782" s="98"/>
      <c r="AH782" s="98"/>
      <c r="AI782" s="98"/>
      <c r="AJ782" s="98"/>
      <c r="AK782" s="98"/>
      <c r="AL782" s="98"/>
      <c r="AM782" s="156"/>
      <c r="BH782" s="1" t="s">
        <v>28</v>
      </c>
    </row>
    <row r="783" spans="1:61" ht="9.75" hidden="1" customHeight="1">
      <c r="A783" s="250"/>
      <c r="B783" s="250"/>
      <c r="C783" s="120" t="s">
        <v>271</v>
      </c>
      <c r="D783" s="121"/>
      <c r="E783" s="121"/>
      <c r="F783" s="121"/>
      <c r="G783" s="121"/>
      <c r="H783" s="121"/>
      <c r="I783" s="122"/>
      <c r="J783" s="260"/>
      <c r="K783" s="260"/>
      <c r="L783" s="260"/>
      <c r="M783" s="260"/>
      <c r="N783" s="260"/>
      <c r="O783" s="260"/>
      <c r="P783" s="260"/>
      <c r="Q783" s="260"/>
      <c r="R783" s="260"/>
      <c r="S783" s="260"/>
      <c r="T783" s="260"/>
      <c r="U783" s="260"/>
      <c r="V783" s="260"/>
      <c r="W783" s="260"/>
      <c r="X783" s="260"/>
      <c r="Y783" s="260"/>
      <c r="Z783" s="260"/>
      <c r="AA783" s="260"/>
      <c r="AB783" s="260"/>
      <c r="AC783" s="260"/>
      <c r="AD783" s="260"/>
      <c r="AE783" s="260"/>
      <c r="AF783" s="260"/>
      <c r="AG783" s="260"/>
      <c r="AH783" s="260"/>
      <c r="AI783" s="260"/>
      <c r="AJ783" s="260"/>
      <c r="AK783" s="260"/>
      <c r="AL783" s="260"/>
      <c r="AM783" s="260"/>
      <c r="BG783" s="1" t="s">
        <v>300</v>
      </c>
      <c r="BH783" s="1">
        <v>81</v>
      </c>
      <c r="BI783" s="1" t="str">
        <f>"ITEM"&amp;BH783&amp; BG783 &amp;"="&amp; IF(TRIM($J783)="","",$J783)</f>
        <v>ITEM81#KBN2_14=</v>
      </c>
    </row>
    <row r="784" spans="1:61" ht="9.75" hidden="1" customHeight="1">
      <c r="A784" s="250"/>
      <c r="B784" s="250"/>
      <c r="C784" s="141"/>
      <c r="D784" s="142"/>
      <c r="E784" s="142"/>
      <c r="F784" s="142"/>
      <c r="G784" s="142"/>
      <c r="H784" s="142"/>
      <c r="I784" s="143"/>
      <c r="J784" s="27"/>
      <c r="K784" s="27"/>
      <c r="L784" s="27"/>
      <c r="M784" s="27"/>
      <c r="N784" s="27"/>
      <c r="O784" s="27"/>
      <c r="P784" s="27"/>
      <c r="Q784" s="27"/>
      <c r="R784" s="27"/>
      <c r="S784" s="27"/>
      <c r="T784" s="27"/>
      <c r="U784" s="27"/>
      <c r="V784" s="27"/>
      <c r="W784" s="27"/>
      <c r="X784" s="27"/>
      <c r="Y784" s="27"/>
      <c r="Z784" s="27"/>
      <c r="AA784" s="27"/>
      <c r="AB784" s="27"/>
      <c r="AC784" s="27"/>
      <c r="AD784" s="27"/>
      <c r="AE784" s="27"/>
      <c r="AF784" s="27"/>
      <c r="AG784" s="27"/>
      <c r="AH784" s="27"/>
      <c r="AI784" s="27"/>
      <c r="AJ784" s="27"/>
      <c r="AK784" s="27"/>
      <c r="AL784" s="27"/>
      <c r="AM784" s="27"/>
      <c r="BH784" s="1" t="s">
        <v>28</v>
      </c>
    </row>
    <row r="785" spans="1:61" ht="9.75" hidden="1" customHeight="1">
      <c r="A785" s="250"/>
      <c r="B785" s="250"/>
      <c r="C785" s="123"/>
      <c r="D785" s="124"/>
      <c r="E785" s="124"/>
      <c r="F785" s="124"/>
      <c r="G785" s="124"/>
      <c r="H785" s="124"/>
      <c r="I785" s="125"/>
      <c r="J785" s="27"/>
      <c r="K785" s="27"/>
      <c r="L785" s="27"/>
      <c r="M785" s="27"/>
      <c r="N785" s="27"/>
      <c r="O785" s="27"/>
      <c r="P785" s="27"/>
      <c r="Q785" s="27"/>
      <c r="R785" s="27"/>
      <c r="S785" s="27"/>
      <c r="T785" s="27"/>
      <c r="U785" s="27"/>
      <c r="V785" s="27"/>
      <c r="W785" s="27"/>
      <c r="X785" s="27"/>
      <c r="Y785" s="27"/>
      <c r="Z785" s="27"/>
      <c r="AA785" s="27"/>
      <c r="AB785" s="27"/>
      <c r="AC785" s="27"/>
      <c r="AD785" s="27"/>
      <c r="AE785" s="27"/>
      <c r="AF785" s="27"/>
      <c r="AG785" s="27"/>
      <c r="AH785" s="27"/>
      <c r="AI785" s="27"/>
      <c r="AJ785" s="27"/>
      <c r="AK785" s="27"/>
      <c r="AL785" s="27"/>
      <c r="AM785" s="27"/>
      <c r="BH785" s="1" t="s">
        <v>28</v>
      </c>
    </row>
    <row r="786" spans="1:61" ht="9.75" hidden="1" customHeight="1">
      <c r="A786" s="250"/>
      <c r="B786" s="250"/>
      <c r="C786" s="120" t="s">
        <v>272</v>
      </c>
      <c r="D786" s="121"/>
      <c r="E786" s="121"/>
      <c r="F786" s="121"/>
      <c r="G786" s="121"/>
      <c r="H786" s="121"/>
      <c r="I786" s="122"/>
      <c r="J786" s="136"/>
      <c r="K786" s="126"/>
      <c r="L786" s="126"/>
      <c r="M786" s="126"/>
      <c r="N786" s="126"/>
      <c r="O786" s="126"/>
      <c r="P786" s="126"/>
      <c r="Q786" s="126"/>
      <c r="R786" s="126"/>
      <c r="S786" s="126"/>
      <c r="T786" s="126"/>
      <c r="U786" s="126"/>
      <c r="V786" s="126"/>
      <c r="W786" s="126"/>
      <c r="X786" s="126"/>
      <c r="Y786" s="126"/>
      <c r="Z786" s="126"/>
      <c r="AA786" s="126"/>
      <c r="AB786" s="126"/>
      <c r="AC786" s="126"/>
      <c r="AD786" s="126"/>
      <c r="AE786" s="126"/>
      <c r="AF786" s="126"/>
      <c r="AG786" s="126"/>
      <c r="AH786" s="126"/>
      <c r="AI786" s="126"/>
      <c r="AJ786" s="126"/>
      <c r="AK786" s="126"/>
      <c r="AL786" s="126"/>
      <c r="AM786" s="127"/>
      <c r="BG786" s="1" t="s">
        <v>300</v>
      </c>
      <c r="BH786" s="1">
        <v>82</v>
      </c>
      <c r="BI786" s="1" t="str">
        <f>"ITEM"&amp;BH786&amp; BG786 &amp;"="&amp; IF(TRIM($J786)="","",$J786)</f>
        <v>ITEM82#KBN2_14=</v>
      </c>
    </row>
    <row r="787" spans="1:61" ht="9.75" hidden="1" customHeight="1">
      <c r="A787" s="250"/>
      <c r="B787" s="250"/>
      <c r="C787" s="141"/>
      <c r="D787" s="142"/>
      <c r="E787" s="142"/>
      <c r="F787" s="142"/>
      <c r="G787" s="142"/>
      <c r="H787" s="142"/>
      <c r="I787" s="143"/>
      <c r="J787" s="150"/>
      <c r="K787" s="151"/>
      <c r="L787" s="151"/>
      <c r="M787" s="151"/>
      <c r="N787" s="151"/>
      <c r="O787" s="151"/>
      <c r="P787" s="151"/>
      <c r="Q787" s="151"/>
      <c r="R787" s="151"/>
      <c r="S787" s="151"/>
      <c r="T787" s="151"/>
      <c r="U787" s="151"/>
      <c r="V787" s="151"/>
      <c r="W787" s="151"/>
      <c r="X787" s="151"/>
      <c r="Y787" s="151"/>
      <c r="Z787" s="151"/>
      <c r="AA787" s="151"/>
      <c r="AB787" s="151"/>
      <c r="AC787" s="151"/>
      <c r="AD787" s="151"/>
      <c r="AE787" s="151"/>
      <c r="AF787" s="151"/>
      <c r="AG787" s="151"/>
      <c r="AH787" s="151"/>
      <c r="AI787" s="151"/>
      <c r="AJ787" s="151"/>
      <c r="AK787" s="151"/>
      <c r="AL787" s="151"/>
      <c r="AM787" s="152"/>
      <c r="BH787" s="1" t="s">
        <v>28</v>
      </c>
    </row>
    <row r="788" spans="1:61" ht="9.75" hidden="1" customHeight="1" thickBot="1">
      <c r="A788" s="250"/>
      <c r="B788" s="250"/>
      <c r="C788" s="123"/>
      <c r="D788" s="124"/>
      <c r="E788" s="124"/>
      <c r="F788" s="124"/>
      <c r="G788" s="124"/>
      <c r="H788" s="124"/>
      <c r="I788" s="125"/>
      <c r="J788" s="137"/>
      <c r="K788" s="128"/>
      <c r="L788" s="128"/>
      <c r="M788" s="128"/>
      <c r="N788" s="128"/>
      <c r="O788" s="128"/>
      <c r="P788" s="128"/>
      <c r="Q788" s="128"/>
      <c r="R788" s="128"/>
      <c r="S788" s="128"/>
      <c r="T788" s="128"/>
      <c r="U788" s="128"/>
      <c r="V788" s="128"/>
      <c r="W788" s="128"/>
      <c r="X788" s="128"/>
      <c r="Y788" s="128"/>
      <c r="Z788" s="128"/>
      <c r="AA788" s="128"/>
      <c r="AB788" s="128"/>
      <c r="AC788" s="128"/>
      <c r="AD788" s="128"/>
      <c r="AE788" s="128"/>
      <c r="AF788" s="128"/>
      <c r="AG788" s="128"/>
      <c r="AH788" s="128"/>
      <c r="AI788" s="128"/>
      <c r="AJ788" s="128"/>
      <c r="AK788" s="128"/>
      <c r="AL788" s="128"/>
      <c r="AM788" s="129"/>
      <c r="BH788" s="1" t="s">
        <v>28</v>
      </c>
    </row>
    <row r="789" spans="1:61" ht="9.75" hidden="1" customHeight="1">
      <c r="A789" s="254" t="s">
        <v>301</v>
      </c>
      <c r="B789" s="255"/>
      <c r="C789" s="255"/>
      <c r="D789" s="255"/>
      <c r="E789" s="255"/>
      <c r="F789" s="255"/>
      <c r="G789" s="255"/>
      <c r="H789" s="255"/>
      <c r="I789" s="256"/>
      <c r="J789" s="233"/>
      <c r="K789" s="234"/>
      <c r="L789" s="234"/>
      <c r="M789" s="234"/>
      <c r="N789" s="234"/>
      <c r="O789" s="234"/>
      <c r="P789" s="234"/>
      <c r="Q789" s="234"/>
      <c r="R789" s="234"/>
      <c r="S789" s="234"/>
      <c r="T789" s="234"/>
      <c r="U789" s="234"/>
      <c r="V789" s="234"/>
      <c r="W789" s="234"/>
      <c r="X789" s="234"/>
      <c r="Y789" s="234"/>
      <c r="Z789" s="234"/>
      <c r="AA789" s="234"/>
      <c r="AB789" s="234"/>
      <c r="AC789" s="234"/>
      <c r="AD789" s="234"/>
      <c r="AE789" s="234"/>
      <c r="AF789" s="234"/>
      <c r="AG789" s="234"/>
      <c r="AH789" s="234"/>
      <c r="AI789" s="234"/>
      <c r="AJ789" s="234"/>
      <c r="AK789" s="234"/>
      <c r="AL789" s="234"/>
      <c r="AM789" s="235"/>
      <c r="BG789" s="1" t="s">
        <v>302</v>
      </c>
      <c r="BH789" s="1">
        <v>64</v>
      </c>
      <c r="BI789" s="1" t="str">
        <f>"ITEM"&amp;BH789&amp; BG789 &amp;"="&amp; IF(TRIM($J789)="","",$J789)</f>
        <v>ITEM64#KBN2_15=</v>
      </c>
    </row>
    <row r="790" spans="1:61" ht="9.75" hidden="1" customHeight="1" thickBot="1">
      <c r="A790" s="230"/>
      <c r="B790" s="231"/>
      <c r="C790" s="231"/>
      <c r="D790" s="231"/>
      <c r="E790" s="231"/>
      <c r="F790" s="231"/>
      <c r="G790" s="231"/>
      <c r="H790" s="231"/>
      <c r="I790" s="232"/>
      <c r="J790" s="236"/>
      <c r="K790" s="237"/>
      <c r="L790" s="237"/>
      <c r="M790" s="237"/>
      <c r="N790" s="237"/>
      <c r="O790" s="237"/>
      <c r="P790" s="237"/>
      <c r="Q790" s="237"/>
      <c r="R790" s="237"/>
      <c r="S790" s="237"/>
      <c r="T790" s="237"/>
      <c r="U790" s="237"/>
      <c r="V790" s="237"/>
      <c r="W790" s="237"/>
      <c r="X790" s="237"/>
      <c r="Y790" s="237"/>
      <c r="Z790" s="237"/>
      <c r="AA790" s="237"/>
      <c r="AB790" s="237"/>
      <c r="AC790" s="237"/>
      <c r="AD790" s="237"/>
      <c r="AE790" s="237"/>
      <c r="AF790" s="237"/>
      <c r="AG790" s="237"/>
      <c r="AH790" s="237"/>
      <c r="AI790" s="237"/>
      <c r="AJ790" s="237"/>
      <c r="AK790" s="237"/>
      <c r="AL790" s="237"/>
      <c r="AM790" s="238"/>
      <c r="BH790" s="1" t="s">
        <v>28</v>
      </c>
    </row>
    <row r="791" spans="1:61" ht="9.75" hidden="1" customHeight="1">
      <c r="A791" s="120" t="s">
        <v>248</v>
      </c>
      <c r="B791" s="121"/>
      <c r="C791" s="121"/>
      <c r="D791" s="121"/>
      <c r="E791" s="121"/>
      <c r="F791" s="121"/>
      <c r="G791" s="121"/>
      <c r="H791" s="121"/>
      <c r="I791" s="122"/>
      <c r="J791" s="239"/>
      <c r="K791" s="239"/>
      <c r="L791" s="239"/>
      <c r="M791" s="239"/>
      <c r="N791" s="239"/>
      <c r="O791" s="239"/>
      <c r="P791" s="239"/>
      <c r="Q791" s="239"/>
      <c r="R791" s="239"/>
      <c r="S791" s="239"/>
      <c r="T791" s="239"/>
      <c r="U791" s="239"/>
      <c r="V791" s="239"/>
      <c r="W791" s="239"/>
      <c r="X791" s="239"/>
      <c r="Y791" s="239"/>
      <c r="Z791" s="239"/>
      <c r="AA791" s="239"/>
      <c r="AB791" s="239"/>
      <c r="AC791" s="239"/>
      <c r="AD791" s="239"/>
      <c r="AE791" s="239"/>
      <c r="AF791" s="239"/>
      <c r="AG791" s="239"/>
      <c r="AH791" s="239"/>
      <c r="AI791" s="239"/>
      <c r="AJ791" s="239"/>
      <c r="AK791" s="239"/>
      <c r="AL791" s="239"/>
      <c r="AM791" s="239"/>
      <c r="BG791" s="1" t="s">
        <v>302</v>
      </c>
      <c r="BH791" s="1">
        <v>65</v>
      </c>
      <c r="BI791" s="1" t="str">
        <f>"ITEM"&amp;BH791&amp; BG791 &amp;"="&amp; IF(TRIM($J791)="","",$J791)</f>
        <v>ITEM65#KBN2_15=</v>
      </c>
    </row>
    <row r="792" spans="1:61" ht="9.75" hidden="1" customHeight="1">
      <c r="A792" s="141"/>
      <c r="B792" s="142"/>
      <c r="C792" s="142"/>
      <c r="D792" s="142"/>
      <c r="E792" s="142"/>
      <c r="F792" s="142"/>
      <c r="G792" s="142"/>
      <c r="H792" s="142"/>
      <c r="I792" s="143"/>
      <c r="J792" s="27"/>
      <c r="K792" s="27"/>
      <c r="L792" s="27"/>
      <c r="M792" s="27"/>
      <c r="N792" s="27"/>
      <c r="O792" s="27"/>
      <c r="P792" s="27"/>
      <c r="Q792" s="27"/>
      <c r="R792" s="27"/>
      <c r="S792" s="27"/>
      <c r="T792" s="27"/>
      <c r="U792" s="27"/>
      <c r="V792" s="27"/>
      <c r="W792" s="27"/>
      <c r="X792" s="27"/>
      <c r="Y792" s="27"/>
      <c r="Z792" s="27"/>
      <c r="AA792" s="27"/>
      <c r="AB792" s="27"/>
      <c r="AC792" s="27"/>
      <c r="AD792" s="27"/>
      <c r="AE792" s="27"/>
      <c r="AF792" s="27"/>
      <c r="AG792" s="27"/>
      <c r="AH792" s="27"/>
      <c r="AI792" s="27"/>
      <c r="AJ792" s="27"/>
      <c r="AK792" s="27"/>
      <c r="AL792" s="27"/>
      <c r="AM792" s="27"/>
      <c r="BH792" s="1" t="s">
        <v>28</v>
      </c>
    </row>
    <row r="793" spans="1:61" ht="9.75" hidden="1" customHeight="1">
      <c r="A793" s="120" t="s">
        <v>249</v>
      </c>
      <c r="B793" s="121"/>
      <c r="C793" s="121"/>
      <c r="D793" s="121"/>
      <c r="E793" s="121"/>
      <c r="F793" s="121"/>
      <c r="G793" s="121"/>
      <c r="H793" s="121"/>
      <c r="I793" s="122"/>
      <c r="J793" s="158"/>
      <c r="K793" s="154"/>
      <c r="L793" s="154"/>
      <c r="M793" s="154"/>
      <c r="N793" s="154"/>
      <c r="O793" s="154"/>
      <c r="P793" s="154"/>
      <c r="Q793" s="154"/>
      <c r="R793" s="154"/>
      <c r="S793" s="154"/>
      <c r="T793" s="154"/>
      <c r="U793" s="154"/>
      <c r="V793" s="154" t="s">
        <v>36</v>
      </c>
      <c r="W793" s="154"/>
      <c r="X793" s="154"/>
      <c r="Y793" s="154"/>
      <c r="Z793" s="154"/>
      <c r="AA793" s="154"/>
      <c r="AB793" s="154"/>
      <c r="AC793" s="154"/>
      <c r="AD793" s="154"/>
      <c r="AE793" s="154"/>
      <c r="AF793" s="154"/>
      <c r="AG793" s="154"/>
      <c r="AH793" s="154"/>
      <c r="AI793" s="154"/>
      <c r="AJ793" s="154"/>
      <c r="AK793" s="154"/>
      <c r="AL793" s="154"/>
      <c r="AM793" s="155"/>
      <c r="BE793" s="1" t="str">
        <f ca="1">MID(CELL("address",$CG$2),2,2)</f>
        <v>CG</v>
      </c>
      <c r="BF793" s="1" t="str">
        <f>IF(TRIM($K794)="","",IF(ISERROR(MATCH($K794,$CG$3:$CG$4,0)),"INPUT_ERROR",MATCH($K794,$CG$3:$CG$4,0)))</f>
        <v/>
      </c>
      <c r="BG793" s="1" t="s">
        <v>302</v>
      </c>
      <c r="BH793" s="1">
        <v>66</v>
      </c>
      <c r="BI793" s="1" t="str">
        <f>"ITEM"&amp; BH793&amp; BG793 &amp;"="&amp; $BF793</f>
        <v>ITEM66#KBN2_15=</v>
      </c>
    </row>
    <row r="794" spans="1:61" ht="9.75" hidden="1" customHeight="1">
      <c r="A794" s="141"/>
      <c r="B794" s="142"/>
      <c r="C794" s="142"/>
      <c r="D794" s="142"/>
      <c r="E794" s="142"/>
      <c r="F794" s="142"/>
      <c r="G794" s="142"/>
      <c r="H794" s="142"/>
      <c r="I794" s="143"/>
      <c r="J794" s="144" t="s">
        <v>37</v>
      </c>
      <c r="K794" s="145"/>
      <c r="L794" s="145"/>
      <c r="M794" s="145"/>
      <c r="N794" s="145"/>
      <c r="O794" s="145"/>
      <c r="P794" s="145"/>
      <c r="Q794" s="145"/>
      <c r="R794" s="145"/>
      <c r="S794" s="145"/>
      <c r="T794" s="82" t="s">
        <v>38</v>
      </c>
      <c r="U794" s="82"/>
      <c r="V794" s="82" t="s">
        <v>250</v>
      </c>
      <c r="W794" s="82"/>
      <c r="X794" s="82"/>
      <c r="Y794" s="82"/>
      <c r="Z794" s="82"/>
      <c r="AA794" s="82"/>
      <c r="AB794" s="82"/>
      <c r="AC794" s="82"/>
      <c r="AD794" s="82"/>
      <c r="AE794" s="82"/>
      <c r="AF794" s="82"/>
      <c r="AG794" s="82"/>
      <c r="AH794" s="82"/>
      <c r="AI794" s="82"/>
      <c r="AJ794" s="82"/>
      <c r="AK794" s="82"/>
      <c r="AL794" s="82"/>
      <c r="AM794" s="138"/>
    </row>
    <row r="795" spans="1:61" ht="9.75" hidden="1" customHeight="1">
      <c r="A795" s="141"/>
      <c r="B795" s="142"/>
      <c r="C795" s="142"/>
      <c r="D795" s="142"/>
      <c r="E795" s="142"/>
      <c r="F795" s="142"/>
      <c r="G795" s="142"/>
      <c r="H795" s="142"/>
      <c r="I795" s="143"/>
      <c r="J795" s="144"/>
      <c r="K795" s="145"/>
      <c r="L795" s="145"/>
      <c r="M795" s="145"/>
      <c r="N795" s="145"/>
      <c r="O795" s="145"/>
      <c r="P795" s="145"/>
      <c r="Q795" s="145"/>
      <c r="R795" s="145"/>
      <c r="S795" s="145"/>
      <c r="T795" s="82"/>
      <c r="U795" s="82"/>
      <c r="V795" s="82" t="s">
        <v>251</v>
      </c>
      <c r="W795" s="82"/>
      <c r="X795" s="82"/>
      <c r="Y795" s="82"/>
      <c r="Z795" s="82"/>
      <c r="AA795" s="82"/>
      <c r="AB795" s="82"/>
      <c r="AC795" s="82"/>
      <c r="AD795" s="82"/>
      <c r="AE795" s="82"/>
      <c r="AF795" s="82"/>
      <c r="AG795" s="82"/>
      <c r="AH795" s="82"/>
      <c r="AI795" s="82"/>
      <c r="AJ795" s="82"/>
      <c r="AK795" s="82"/>
      <c r="AL795" s="82"/>
      <c r="AM795" s="138"/>
    </row>
    <row r="796" spans="1:61" ht="9.75" hidden="1" customHeight="1">
      <c r="A796" s="141"/>
      <c r="B796" s="142"/>
      <c r="C796" s="142"/>
      <c r="D796" s="142"/>
      <c r="E796" s="142"/>
      <c r="F796" s="142"/>
      <c r="G796" s="142"/>
      <c r="H796" s="142"/>
      <c r="I796" s="143"/>
      <c r="J796" s="157"/>
      <c r="K796" s="98"/>
      <c r="L796" s="98"/>
      <c r="M796" s="98"/>
      <c r="N796" s="98"/>
      <c r="O796" s="98"/>
      <c r="P796" s="98"/>
      <c r="Q796" s="98"/>
      <c r="R796" s="98"/>
      <c r="S796" s="98"/>
      <c r="T796" s="98"/>
      <c r="U796" s="98"/>
      <c r="V796" s="98"/>
      <c r="W796" s="98"/>
      <c r="X796" s="98"/>
      <c r="Y796" s="98"/>
      <c r="Z796" s="98"/>
      <c r="AA796" s="98"/>
      <c r="AB796" s="98"/>
      <c r="AC796" s="98"/>
      <c r="AD796" s="98"/>
      <c r="AE796" s="98"/>
      <c r="AF796" s="98"/>
      <c r="AG796" s="98"/>
      <c r="AH796" s="98"/>
      <c r="AI796" s="98"/>
      <c r="AJ796" s="98"/>
      <c r="AK796" s="98"/>
      <c r="AL796" s="98"/>
      <c r="AM796" s="156"/>
    </row>
    <row r="797" spans="1:61" ht="9.75" hidden="1" customHeight="1">
      <c r="A797" s="141"/>
      <c r="B797" s="142"/>
      <c r="C797" s="143"/>
      <c r="D797" s="120" t="s">
        <v>252</v>
      </c>
      <c r="E797" s="121"/>
      <c r="F797" s="121"/>
      <c r="G797" s="121"/>
      <c r="H797" s="121"/>
      <c r="I797" s="122"/>
      <c r="J797" s="158"/>
      <c r="K797" s="154"/>
      <c r="L797" s="154"/>
      <c r="M797" s="154"/>
      <c r="N797" s="154"/>
      <c r="O797" s="154"/>
      <c r="P797" s="154"/>
      <c r="Q797" s="154"/>
      <c r="R797" s="154"/>
      <c r="S797" s="154"/>
      <c r="T797" s="154"/>
      <c r="U797" s="154"/>
      <c r="V797" s="154" t="s">
        <v>36</v>
      </c>
      <c r="W797" s="154"/>
      <c r="X797" s="154"/>
      <c r="Y797" s="154"/>
      <c r="Z797" s="154"/>
      <c r="AA797" s="154"/>
      <c r="AB797" s="154"/>
      <c r="AC797" s="154"/>
      <c r="AD797" s="154"/>
      <c r="AE797" s="154"/>
      <c r="AF797" s="154"/>
      <c r="AG797" s="154"/>
      <c r="AH797" s="154"/>
      <c r="AI797" s="154"/>
      <c r="AJ797" s="154"/>
      <c r="AK797" s="154"/>
      <c r="AL797" s="154"/>
      <c r="AM797" s="155"/>
      <c r="BE797" s="1" t="str">
        <f ca="1">MID(CELL("address",$CB$2),2,2)</f>
        <v>CB</v>
      </c>
      <c r="BF797" s="1" t="str">
        <f>IF(TRIM($K799)="","",IF(ISERROR(MATCH($K799,$CB$3:$CB$7,0)),"INPUT_ERROR",MATCH($K799,$CB$3:$CB$7,0)))</f>
        <v/>
      </c>
      <c r="BG797" s="1" t="s">
        <v>302</v>
      </c>
      <c r="BH797" s="1">
        <v>67</v>
      </c>
      <c r="BI797" s="1" t="str">
        <f>"ITEM"&amp; BH797&amp; BG797 &amp;"="&amp; $BF797</f>
        <v>ITEM67#KBN2_15=</v>
      </c>
    </row>
    <row r="798" spans="1:61" ht="9.75" hidden="1" customHeight="1">
      <c r="A798" s="141"/>
      <c r="B798" s="142"/>
      <c r="C798" s="143"/>
      <c r="D798" s="141"/>
      <c r="E798" s="142"/>
      <c r="F798" s="142"/>
      <c r="G798" s="142"/>
      <c r="H798" s="142"/>
      <c r="I798" s="143"/>
      <c r="J798" s="189"/>
      <c r="K798" s="82"/>
      <c r="L798" s="82"/>
      <c r="M798" s="82"/>
      <c r="N798" s="82"/>
      <c r="O798" s="82"/>
      <c r="P798" s="82"/>
      <c r="Q798" s="82"/>
      <c r="R798" s="82"/>
      <c r="S798" s="82"/>
      <c r="T798" s="82"/>
      <c r="U798" s="82"/>
      <c r="V798" s="82" t="s">
        <v>163</v>
      </c>
      <c r="W798" s="82"/>
      <c r="X798" s="82"/>
      <c r="Y798" s="82"/>
      <c r="Z798" s="82"/>
      <c r="AA798" s="82"/>
      <c r="AB798" s="82"/>
      <c r="AC798" s="82"/>
      <c r="AD798" s="82"/>
      <c r="AE798" s="82"/>
      <c r="AF798" s="82"/>
      <c r="AG798" s="82"/>
      <c r="AH798" s="82"/>
      <c r="AI798" s="82"/>
      <c r="AJ798" s="82"/>
      <c r="AK798" s="82"/>
      <c r="AL798" s="82"/>
      <c r="AM798" s="138"/>
      <c r="BH798" s="1" t="s">
        <v>28</v>
      </c>
    </row>
    <row r="799" spans="1:61" ht="9.75" hidden="1" customHeight="1">
      <c r="A799" s="141"/>
      <c r="B799" s="142"/>
      <c r="C799" s="143"/>
      <c r="D799" s="141"/>
      <c r="E799" s="142"/>
      <c r="F799" s="142"/>
      <c r="G799" s="142"/>
      <c r="H799" s="142"/>
      <c r="I799" s="143"/>
      <c r="J799" s="144" t="s">
        <v>37</v>
      </c>
      <c r="K799" s="145"/>
      <c r="L799" s="145"/>
      <c r="M799" s="145"/>
      <c r="N799" s="145"/>
      <c r="O799" s="145"/>
      <c r="P799" s="145"/>
      <c r="Q799" s="145"/>
      <c r="R799" s="145"/>
      <c r="S799" s="145"/>
      <c r="T799" s="82" t="s">
        <v>38</v>
      </c>
      <c r="U799" s="82"/>
      <c r="V799" s="82" t="s">
        <v>253</v>
      </c>
      <c r="W799" s="82"/>
      <c r="X799" s="82"/>
      <c r="Y799" s="82"/>
      <c r="Z799" s="82"/>
      <c r="AA799" s="82"/>
      <c r="AB799" s="82"/>
      <c r="AC799" s="82"/>
      <c r="AD799" s="82"/>
      <c r="AE799" s="82"/>
      <c r="AF799" s="82"/>
      <c r="AG799" s="82"/>
      <c r="AH799" s="82"/>
      <c r="AI799" s="82"/>
      <c r="AJ799" s="82"/>
      <c r="AK799" s="82"/>
      <c r="AL799" s="82"/>
      <c r="AM799" s="138"/>
      <c r="BH799" s="1" t="s">
        <v>28</v>
      </c>
    </row>
    <row r="800" spans="1:61" ht="9.75" hidden="1" customHeight="1">
      <c r="A800" s="141"/>
      <c r="B800" s="142"/>
      <c r="C800" s="143"/>
      <c r="D800" s="141"/>
      <c r="E800" s="142"/>
      <c r="F800" s="142"/>
      <c r="G800" s="142"/>
      <c r="H800" s="142"/>
      <c r="I800" s="143"/>
      <c r="J800" s="144"/>
      <c r="K800" s="145"/>
      <c r="L800" s="145"/>
      <c r="M800" s="145"/>
      <c r="N800" s="145"/>
      <c r="O800" s="145"/>
      <c r="P800" s="145"/>
      <c r="Q800" s="145"/>
      <c r="R800" s="145"/>
      <c r="S800" s="145"/>
      <c r="T800" s="82"/>
      <c r="U800" s="82"/>
      <c r="V800" s="82" t="s">
        <v>254</v>
      </c>
      <c r="W800" s="82"/>
      <c r="X800" s="82"/>
      <c r="Y800" s="82"/>
      <c r="Z800" s="82"/>
      <c r="AA800" s="82"/>
      <c r="AB800" s="82"/>
      <c r="AC800" s="82"/>
      <c r="AD800" s="82"/>
      <c r="AE800" s="82"/>
      <c r="AF800" s="82"/>
      <c r="AG800" s="82"/>
      <c r="AH800" s="82"/>
      <c r="AI800" s="82"/>
      <c r="AJ800" s="82"/>
      <c r="AK800" s="82"/>
      <c r="AL800" s="82"/>
      <c r="AM800" s="138"/>
      <c r="BH800" s="1" t="s">
        <v>28</v>
      </c>
    </row>
    <row r="801" spans="1:61" ht="9.75" hidden="1" customHeight="1">
      <c r="A801" s="141"/>
      <c r="B801" s="142"/>
      <c r="C801" s="143"/>
      <c r="D801" s="141"/>
      <c r="E801" s="142"/>
      <c r="F801" s="142"/>
      <c r="G801" s="142"/>
      <c r="H801" s="142"/>
      <c r="I801" s="143"/>
      <c r="J801" s="189"/>
      <c r="K801" s="82"/>
      <c r="L801" s="82"/>
      <c r="M801" s="82"/>
      <c r="N801" s="82"/>
      <c r="O801" s="82"/>
      <c r="P801" s="82"/>
      <c r="Q801" s="82"/>
      <c r="R801" s="82"/>
      <c r="S801" s="82"/>
      <c r="T801" s="82"/>
      <c r="U801" s="82"/>
      <c r="V801" s="82" t="s">
        <v>255</v>
      </c>
      <c r="W801" s="82"/>
      <c r="X801" s="82"/>
      <c r="Y801" s="82"/>
      <c r="Z801" s="82"/>
      <c r="AA801" s="82"/>
      <c r="AB801" s="82"/>
      <c r="AC801" s="82"/>
      <c r="AD801" s="82"/>
      <c r="AE801" s="82"/>
      <c r="AF801" s="82"/>
      <c r="AG801" s="82"/>
      <c r="AH801" s="82"/>
      <c r="AI801" s="82"/>
      <c r="AJ801" s="82"/>
      <c r="AK801" s="82"/>
      <c r="AL801" s="82"/>
      <c r="AM801" s="138"/>
      <c r="BH801" s="1" t="s">
        <v>28</v>
      </c>
    </row>
    <row r="802" spans="1:61" ht="9.75" hidden="1" customHeight="1">
      <c r="A802" s="141"/>
      <c r="B802" s="142"/>
      <c r="C802" s="143"/>
      <c r="D802" s="123"/>
      <c r="E802" s="124"/>
      <c r="F802" s="124"/>
      <c r="G802" s="124"/>
      <c r="H802" s="124"/>
      <c r="I802" s="125"/>
      <c r="J802" s="157"/>
      <c r="K802" s="98"/>
      <c r="L802" s="98"/>
      <c r="M802" s="98"/>
      <c r="N802" s="98"/>
      <c r="O802" s="98"/>
      <c r="P802" s="98"/>
      <c r="Q802" s="98"/>
      <c r="R802" s="98"/>
      <c r="S802" s="98"/>
      <c r="T802" s="98"/>
      <c r="U802" s="98"/>
      <c r="V802" s="98" t="s">
        <v>256</v>
      </c>
      <c r="W802" s="98"/>
      <c r="X802" s="98"/>
      <c r="Y802" s="98"/>
      <c r="Z802" s="98"/>
      <c r="AA802" s="98"/>
      <c r="AB802" s="98"/>
      <c r="AC802" s="98"/>
      <c r="AD802" s="98"/>
      <c r="AE802" s="98"/>
      <c r="AF802" s="98"/>
      <c r="AG802" s="98"/>
      <c r="AH802" s="98"/>
      <c r="AI802" s="98"/>
      <c r="AJ802" s="98"/>
      <c r="AK802" s="98"/>
      <c r="AL802" s="98"/>
      <c r="AM802" s="156"/>
      <c r="BH802" s="1" t="s">
        <v>28</v>
      </c>
    </row>
    <row r="803" spans="1:61" ht="9.75" hidden="1" customHeight="1">
      <c r="A803" s="141"/>
      <c r="B803" s="142"/>
      <c r="C803" s="143"/>
      <c r="D803" s="120" t="s">
        <v>257</v>
      </c>
      <c r="E803" s="121"/>
      <c r="F803" s="121"/>
      <c r="G803" s="121"/>
      <c r="H803" s="121"/>
      <c r="I803" s="122"/>
      <c r="J803" s="136"/>
      <c r="K803" s="126"/>
      <c r="L803" s="126"/>
      <c r="M803" s="126"/>
      <c r="N803" s="126"/>
      <c r="O803" s="126"/>
      <c r="P803" s="126"/>
      <c r="Q803" s="126"/>
      <c r="R803" s="126"/>
      <c r="S803" s="126"/>
      <c r="T803" s="126"/>
      <c r="U803" s="126"/>
      <c r="V803" s="126"/>
      <c r="W803" s="126"/>
      <c r="X803" s="126"/>
      <c r="Y803" s="126"/>
      <c r="Z803" s="126"/>
      <c r="AA803" s="126"/>
      <c r="AB803" s="126"/>
      <c r="AC803" s="126"/>
      <c r="AD803" s="126"/>
      <c r="AE803" s="126"/>
      <c r="AF803" s="126"/>
      <c r="AG803" s="126"/>
      <c r="AH803" s="126"/>
      <c r="AI803" s="126"/>
      <c r="AJ803" s="126"/>
      <c r="AK803" s="126"/>
      <c r="AL803" s="126"/>
      <c r="AM803" s="127"/>
      <c r="BG803" s="1" t="s">
        <v>302</v>
      </c>
      <c r="BH803" s="1">
        <v>68</v>
      </c>
      <c r="BI803" s="1" t="str">
        <f>"ITEM"&amp;BH803&amp; BG803 &amp;"="&amp; IF(TRIM($J803)="","",$J803)</f>
        <v>ITEM68#KBN2_15=</v>
      </c>
    </row>
    <row r="804" spans="1:61" ht="9.75" hidden="1" customHeight="1">
      <c r="A804" s="141"/>
      <c r="B804" s="142"/>
      <c r="C804" s="143"/>
      <c r="D804" s="141"/>
      <c r="E804" s="142"/>
      <c r="F804" s="142"/>
      <c r="G804" s="142"/>
      <c r="H804" s="142"/>
      <c r="I804" s="143"/>
      <c r="J804" s="150"/>
      <c r="K804" s="151"/>
      <c r="L804" s="151"/>
      <c r="M804" s="151"/>
      <c r="N804" s="151"/>
      <c r="O804" s="151"/>
      <c r="P804" s="151"/>
      <c r="Q804" s="151"/>
      <c r="R804" s="151"/>
      <c r="S804" s="151"/>
      <c r="T804" s="151"/>
      <c r="U804" s="151"/>
      <c r="V804" s="151"/>
      <c r="W804" s="151"/>
      <c r="X804" s="151"/>
      <c r="Y804" s="151"/>
      <c r="Z804" s="151"/>
      <c r="AA804" s="151"/>
      <c r="AB804" s="151"/>
      <c r="AC804" s="151"/>
      <c r="AD804" s="151"/>
      <c r="AE804" s="151"/>
      <c r="AF804" s="151"/>
      <c r="AG804" s="151"/>
      <c r="AH804" s="151"/>
      <c r="AI804" s="151"/>
      <c r="AJ804" s="151"/>
      <c r="AK804" s="151"/>
      <c r="AL804" s="151"/>
      <c r="AM804" s="152"/>
      <c r="BH804" s="1" t="s">
        <v>28</v>
      </c>
    </row>
    <row r="805" spans="1:61" ht="9.75" hidden="1" customHeight="1">
      <c r="A805" s="141"/>
      <c r="B805" s="142"/>
      <c r="C805" s="143"/>
      <c r="D805" s="123"/>
      <c r="E805" s="124"/>
      <c r="F805" s="124"/>
      <c r="G805" s="124"/>
      <c r="H805" s="124"/>
      <c r="I805" s="125"/>
      <c r="J805" s="150"/>
      <c r="K805" s="151"/>
      <c r="L805" s="151"/>
      <c r="M805" s="151"/>
      <c r="N805" s="151"/>
      <c r="O805" s="151"/>
      <c r="P805" s="151"/>
      <c r="Q805" s="151"/>
      <c r="R805" s="151"/>
      <c r="S805" s="151"/>
      <c r="T805" s="151"/>
      <c r="U805" s="151"/>
      <c r="V805" s="151"/>
      <c r="W805" s="151"/>
      <c r="X805" s="151"/>
      <c r="Y805" s="151"/>
      <c r="Z805" s="151"/>
      <c r="AA805" s="151"/>
      <c r="AB805" s="151"/>
      <c r="AC805" s="151"/>
      <c r="AD805" s="151"/>
      <c r="AE805" s="151"/>
      <c r="AF805" s="151"/>
      <c r="AG805" s="151"/>
      <c r="AH805" s="151"/>
      <c r="AI805" s="151"/>
      <c r="AJ805" s="151"/>
      <c r="AK805" s="151"/>
      <c r="AL805" s="151"/>
      <c r="AM805" s="152"/>
    </row>
    <row r="806" spans="1:61" ht="9.75" hidden="1" customHeight="1">
      <c r="A806" s="141"/>
      <c r="B806" s="142"/>
      <c r="C806" s="143"/>
      <c r="D806" s="120" t="s">
        <v>199</v>
      </c>
      <c r="E806" s="121"/>
      <c r="F806" s="121"/>
      <c r="G806" s="121"/>
      <c r="H806" s="121"/>
      <c r="I806" s="122"/>
      <c r="J806" s="136"/>
      <c r="K806" s="126"/>
      <c r="L806" s="126"/>
      <c r="M806" s="126"/>
      <c r="N806" s="126"/>
      <c r="O806" s="126"/>
      <c r="P806" s="126"/>
      <c r="Q806" s="126"/>
      <c r="R806" s="126"/>
      <c r="S806" s="126"/>
      <c r="T806" s="126"/>
      <c r="U806" s="126"/>
      <c r="V806" s="126"/>
      <c r="W806" s="126"/>
      <c r="X806" s="126"/>
      <c r="Y806" s="126"/>
      <c r="Z806" s="126"/>
      <c r="AA806" s="126"/>
      <c r="AB806" s="126"/>
      <c r="AC806" s="126"/>
      <c r="AD806" s="126"/>
      <c r="AE806" s="126"/>
      <c r="AF806" s="126"/>
      <c r="AG806" s="126"/>
      <c r="AH806" s="126"/>
      <c r="AI806" s="126"/>
      <c r="AJ806" s="126"/>
      <c r="AK806" s="126"/>
      <c r="AL806" s="126"/>
      <c r="AM806" s="127"/>
      <c r="BG806" s="1" t="s">
        <v>302</v>
      </c>
      <c r="BH806" s="1">
        <v>69</v>
      </c>
      <c r="BI806" s="1" t="str">
        <f>"ITEM"&amp;BH806&amp; BG806 &amp;"="&amp; IF(TRIM($J806)="","",$J806)</f>
        <v>ITEM69#KBN2_15=</v>
      </c>
    </row>
    <row r="807" spans="1:61" ht="9.75" hidden="1" customHeight="1">
      <c r="A807" s="141"/>
      <c r="B807" s="142"/>
      <c r="C807" s="143"/>
      <c r="D807" s="141"/>
      <c r="E807" s="142"/>
      <c r="F807" s="142"/>
      <c r="G807" s="142"/>
      <c r="H807" s="142"/>
      <c r="I807" s="143"/>
      <c r="J807" s="150"/>
      <c r="K807" s="151"/>
      <c r="L807" s="151"/>
      <c r="M807" s="151"/>
      <c r="N807" s="151"/>
      <c r="O807" s="151"/>
      <c r="P807" s="151"/>
      <c r="Q807" s="151"/>
      <c r="R807" s="151"/>
      <c r="S807" s="151"/>
      <c r="T807" s="151"/>
      <c r="U807" s="151"/>
      <c r="V807" s="151"/>
      <c r="W807" s="151"/>
      <c r="X807" s="151"/>
      <c r="Y807" s="151"/>
      <c r="Z807" s="151"/>
      <c r="AA807" s="151"/>
      <c r="AB807" s="151"/>
      <c r="AC807" s="151"/>
      <c r="AD807" s="151"/>
      <c r="AE807" s="151"/>
      <c r="AF807" s="151"/>
      <c r="AG807" s="151"/>
      <c r="AH807" s="151"/>
      <c r="AI807" s="151"/>
      <c r="AJ807" s="151"/>
      <c r="AK807" s="151"/>
      <c r="AL807" s="151"/>
      <c r="AM807" s="152"/>
      <c r="BH807" s="1" t="s">
        <v>28</v>
      </c>
    </row>
    <row r="808" spans="1:61" ht="9.75" hidden="1" customHeight="1">
      <c r="A808" s="123"/>
      <c r="B808" s="124"/>
      <c r="C808" s="125"/>
      <c r="D808" s="123"/>
      <c r="E808" s="124"/>
      <c r="F808" s="124"/>
      <c r="G808" s="124"/>
      <c r="H808" s="124"/>
      <c r="I808" s="125"/>
      <c r="J808" s="137"/>
      <c r="K808" s="128"/>
      <c r="L808" s="128"/>
      <c r="M808" s="128"/>
      <c r="N808" s="128"/>
      <c r="O808" s="128"/>
      <c r="P808" s="128"/>
      <c r="Q808" s="128"/>
      <c r="R808" s="128"/>
      <c r="S808" s="128"/>
      <c r="T808" s="128"/>
      <c r="U808" s="128"/>
      <c r="V808" s="128"/>
      <c r="W808" s="128"/>
      <c r="X808" s="128"/>
      <c r="Y808" s="128"/>
      <c r="Z808" s="128"/>
      <c r="AA808" s="128"/>
      <c r="AB808" s="128"/>
      <c r="AC808" s="128"/>
      <c r="AD808" s="128"/>
      <c r="AE808" s="128"/>
      <c r="AF808" s="128"/>
      <c r="AG808" s="128"/>
      <c r="AH808" s="128"/>
      <c r="AI808" s="128"/>
      <c r="AJ808" s="128"/>
      <c r="AK808" s="128"/>
      <c r="AL808" s="128"/>
      <c r="AM808" s="129"/>
    </row>
    <row r="809" spans="1:61" ht="9.75" hidden="1" customHeight="1">
      <c r="A809" s="120" t="s">
        <v>258</v>
      </c>
      <c r="B809" s="121"/>
      <c r="C809" s="121"/>
      <c r="D809" s="121"/>
      <c r="E809" s="121"/>
      <c r="F809" s="121"/>
      <c r="G809" s="121"/>
      <c r="H809" s="121"/>
      <c r="I809" s="122"/>
      <c r="J809" s="158"/>
      <c r="K809" s="154"/>
      <c r="L809" s="154"/>
      <c r="M809" s="154"/>
      <c r="N809" s="154"/>
      <c r="O809" s="154"/>
      <c r="P809" s="154"/>
      <c r="Q809" s="154"/>
      <c r="R809" s="154"/>
      <c r="S809" s="154"/>
      <c r="T809" s="154"/>
      <c r="U809" s="154"/>
      <c r="V809" s="154" t="s">
        <v>36</v>
      </c>
      <c r="W809" s="154"/>
      <c r="X809" s="154"/>
      <c r="Y809" s="154"/>
      <c r="Z809" s="154"/>
      <c r="AA809" s="154"/>
      <c r="AB809" s="154"/>
      <c r="AC809" s="154"/>
      <c r="AD809" s="154"/>
      <c r="AE809" s="154"/>
      <c r="AF809" s="154"/>
      <c r="AG809" s="154"/>
      <c r="AH809" s="154"/>
      <c r="AI809" s="154"/>
      <c r="AJ809" s="154"/>
      <c r="AK809" s="154"/>
      <c r="AL809" s="154"/>
      <c r="AM809" s="155"/>
      <c r="BE809" s="1" t="str">
        <f ca="1">MID(CELL("address",$CH$2),2,2)</f>
        <v>CH</v>
      </c>
      <c r="BF809" s="1" t="str">
        <f>IF(TRIM($K810)="","",IF(ISERROR(MATCH($K810,$CH$3:$CH$8,0)),"INPUT_ERROR",MATCH($K810,$CH$3:$CH$8,0)))</f>
        <v/>
      </c>
      <c r="BG809" s="1" t="s">
        <v>302</v>
      </c>
      <c r="BH809" s="1">
        <v>70</v>
      </c>
      <c r="BI809" s="1" t="str">
        <f>"ITEM"&amp; BH809&amp; BG809 &amp;"="&amp; $BF809</f>
        <v>ITEM70#KBN2_15=</v>
      </c>
    </row>
    <row r="810" spans="1:61" ht="9.75" hidden="1" customHeight="1">
      <c r="A810" s="141"/>
      <c r="B810" s="142"/>
      <c r="C810" s="142"/>
      <c r="D810" s="142"/>
      <c r="E810" s="142"/>
      <c r="F810" s="142"/>
      <c r="G810" s="142"/>
      <c r="H810" s="142"/>
      <c r="I810" s="143"/>
      <c r="J810" s="144" t="s">
        <v>37</v>
      </c>
      <c r="K810" s="145"/>
      <c r="L810" s="145"/>
      <c r="M810" s="145"/>
      <c r="N810" s="145"/>
      <c r="O810" s="145"/>
      <c r="P810" s="145"/>
      <c r="Q810" s="145"/>
      <c r="R810" s="145"/>
      <c r="S810" s="145"/>
      <c r="T810" s="82" t="s">
        <v>38</v>
      </c>
      <c r="U810" s="82"/>
      <c r="V810" s="82" t="s">
        <v>259</v>
      </c>
      <c r="W810" s="82"/>
      <c r="X810" s="82"/>
      <c r="Y810" s="82"/>
      <c r="Z810" s="82"/>
      <c r="AA810" s="82"/>
      <c r="AB810" s="82"/>
      <c r="AC810" s="82"/>
      <c r="AD810" s="82"/>
      <c r="AE810" s="82" t="s">
        <v>260</v>
      </c>
      <c r="AF810" s="82"/>
      <c r="AG810" s="82"/>
      <c r="AH810" s="82"/>
      <c r="AI810" s="82"/>
      <c r="AJ810" s="82"/>
      <c r="AK810" s="82"/>
      <c r="AL810" s="82"/>
      <c r="AM810" s="138"/>
      <c r="BH810" s="1" t="s">
        <v>28</v>
      </c>
    </row>
    <row r="811" spans="1:61" ht="9.75" hidden="1" customHeight="1">
      <c r="A811" s="141"/>
      <c r="B811" s="142"/>
      <c r="C811" s="142"/>
      <c r="D811" s="142"/>
      <c r="E811" s="142"/>
      <c r="F811" s="142"/>
      <c r="G811" s="142"/>
      <c r="H811" s="142"/>
      <c r="I811" s="143"/>
      <c r="J811" s="144"/>
      <c r="K811" s="145"/>
      <c r="L811" s="145"/>
      <c r="M811" s="145"/>
      <c r="N811" s="145"/>
      <c r="O811" s="145"/>
      <c r="P811" s="145"/>
      <c r="Q811" s="145"/>
      <c r="R811" s="145"/>
      <c r="S811" s="145"/>
      <c r="T811" s="82"/>
      <c r="U811" s="82"/>
      <c r="V811" s="82" t="s">
        <v>261</v>
      </c>
      <c r="W811" s="82"/>
      <c r="X811" s="82"/>
      <c r="Y811" s="82"/>
      <c r="Z811" s="82"/>
      <c r="AA811" s="82"/>
      <c r="AB811" s="82"/>
      <c r="AC811" s="82"/>
      <c r="AD811" s="82"/>
      <c r="AE811" s="82" t="s">
        <v>262</v>
      </c>
      <c r="AF811" s="82"/>
      <c r="AG811" s="82"/>
      <c r="AH811" s="82"/>
      <c r="AI811" s="82"/>
      <c r="AJ811" s="82"/>
      <c r="AK811" s="82"/>
      <c r="AL811" s="82"/>
      <c r="AM811" s="138"/>
      <c r="BH811" s="1" t="s">
        <v>28</v>
      </c>
    </row>
    <row r="812" spans="1:61" ht="9.75" hidden="1" customHeight="1">
      <c r="A812" s="141"/>
      <c r="B812" s="142"/>
      <c r="C812" s="142"/>
      <c r="D812" s="142"/>
      <c r="E812" s="142"/>
      <c r="F812" s="142"/>
      <c r="G812" s="142"/>
      <c r="H812" s="142"/>
      <c r="I812" s="143"/>
      <c r="J812" s="157"/>
      <c r="K812" s="98"/>
      <c r="L812" s="98"/>
      <c r="M812" s="98"/>
      <c r="N812" s="98"/>
      <c r="O812" s="98"/>
      <c r="P812" s="98"/>
      <c r="Q812" s="98"/>
      <c r="R812" s="98"/>
      <c r="S812" s="98"/>
      <c r="T812" s="98"/>
      <c r="U812" s="98"/>
      <c r="V812" s="98" t="s">
        <v>231</v>
      </c>
      <c r="W812" s="98"/>
      <c r="X812" s="98"/>
      <c r="Y812" s="98"/>
      <c r="Z812" s="98"/>
      <c r="AA812" s="98"/>
      <c r="AB812" s="98"/>
      <c r="AC812" s="98"/>
      <c r="AD812" s="98"/>
      <c r="AE812" s="98" t="s">
        <v>232</v>
      </c>
      <c r="AF812" s="98"/>
      <c r="AG812" s="98"/>
      <c r="AH812" s="98"/>
      <c r="AI812" s="98"/>
      <c r="AJ812" s="98"/>
      <c r="AK812" s="98"/>
      <c r="AL812" s="98"/>
      <c r="AM812" s="156"/>
      <c r="BH812" s="1" t="s">
        <v>28</v>
      </c>
    </row>
    <row r="813" spans="1:61" ht="9.75" hidden="1" customHeight="1">
      <c r="A813" s="120" t="s">
        <v>263</v>
      </c>
      <c r="B813" s="121"/>
      <c r="C813" s="121"/>
      <c r="D813" s="121"/>
      <c r="E813" s="121"/>
      <c r="F813" s="121"/>
      <c r="G813" s="121"/>
      <c r="H813" s="121"/>
      <c r="I813" s="121"/>
      <c r="J813" s="216" t="s">
        <v>37</v>
      </c>
      <c r="K813" s="217"/>
      <c r="L813" s="154" t="s">
        <v>216</v>
      </c>
      <c r="M813" s="154"/>
      <c r="N813" s="154"/>
      <c r="O813" s="154"/>
      <c r="P813" s="154"/>
      <c r="Q813" s="221" t="s">
        <v>37</v>
      </c>
      <c r="R813" s="217"/>
      <c r="S813" s="154" t="s">
        <v>215</v>
      </c>
      <c r="T813" s="154"/>
      <c r="U813" s="154"/>
      <c r="V813" s="154"/>
      <c r="W813" s="221" t="s">
        <v>37</v>
      </c>
      <c r="X813" s="217"/>
      <c r="Y813" s="83" t="s">
        <v>264</v>
      </c>
      <c r="Z813" s="83"/>
      <c r="AA813" s="83"/>
      <c r="AB813" s="83"/>
      <c r="AC813" s="83"/>
      <c r="AD813" s="83"/>
      <c r="AE813" s="83"/>
      <c r="AF813" s="83"/>
      <c r="AG813" s="83"/>
      <c r="AH813" s="83"/>
      <c r="AI813" s="83"/>
      <c r="AJ813" s="83"/>
      <c r="AK813" s="83"/>
      <c r="AL813" s="83"/>
      <c r="AM813" s="251"/>
      <c r="BF813" s="1" t="b">
        <f>IF($K813="○",TRUE,IF($K813="",FALSE,"INPUT_ERROR"))</f>
        <v>0</v>
      </c>
      <c r="BG813" s="1" t="s">
        <v>302</v>
      </c>
      <c r="BH813" s="1">
        <v>71</v>
      </c>
      <c r="BI813" s="1" t="str">
        <f t="shared" ref="BI813:BI818" si="16">"ITEM"&amp; BH813&amp; BG813 &amp;"="&amp; $BF813</f>
        <v>ITEM71#KBN2_15=FALSE</v>
      </c>
    </row>
    <row r="814" spans="1:61" ht="9.75" hidden="1" customHeight="1">
      <c r="A814" s="141"/>
      <c r="B814" s="142"/>
      <c r="C814" s="142"/>
      <c r="D814" s="142"/>
      <c r="E814" s="142"/>
      <c r="F814" s="142"/>
      <c r="G814" s="142"/>
      <c r="H814" s="142"/>
      <c r="I814" s="142"/>
      <c r="J814" s="144"/>
      <c r="K814" s="159"/>
      <c r="L814" s="82"/>
      <c r="M814" s="82"/>
      <c r="N814" s="82"/>
      <c r="O814" s="82"/>
      <c r="P814" s="82"/>
      <c r="Q814" s="160"/>
      <c r="R814" s="159"/>
      <c r="S814" s="82"/>
      <c r="T814" s="82"/>
      <c r="U814" s="82"/>
      <c r="V814" s="82"/>
      <c r="W814" s="160"/>
      <c r="X814" s="159"/>
      <c r="Y814" s="109"/>
      <c r="Z814" s="109"/>
      <c r="AA814" s="109"/>
      <c r="AB814" s="109"/>
      <c r="AC814" s="109"/>
      <c r="AD814" s="109"/>
      <c r="AE814" s="109"/>
      <c r="AF814" s="109"/>
      <c r="AG814" s="109"/>
      <c r="AH814" s="109"/>
      <c r="AI814" s="109"/>
      <c r="AJ814" s="109"/>
      <c r="AK814" s="109"/>
      <c r="AL814" s="109"/>
      <c r="AM814" s="214"/>
      <c r="BF814" s="1" t="b">
        <f>IF($R813="○",TRUE,IF($R813="",FALSE,"INPUT_ERROR"))</f>
        <v>0</v>
      </c>
      <c r="BG814" s="1" t="s">
        <v>302</v>
      </c>
      <c r="BH814" s="1">
        <v>72</v>
      </c>
      <c r="BI814" s="1" t="str">
        <f t="shared" si="16"/>
        <v>ITEM72#KBN2_15=FALSE</v>
      </c>
    </row>
    <row r="815" spans="1:61" ht="9.75" hidden="1" customHeight="1">
      <c r="A815" s="141"/>
      <c r="B815" s="142"/>
      <c r="C815" s="142"/>
      <c r="D815" s="142"/>
      <c r="E815" s="142"/>
      <c r="F815" s="142"/>
      <c r="G815" s="142"/>
      <c r="H815" s="142"/>
      <c r="I815" s="142"/>
      <c r="J815" s="252" t="s">
        <v>37</v>
      </c>
      <c r="K815" s="159"/>
      <c r="L815" s="253" t="s">
        <v>214</v>
      </c>
      <c r="M815" s="253"/>
      <c r="N815" s="253"/>
      <c r="O815" s="253"/>
      <c r="P815" s="253"/>
      <c r="Q815" s="160" t="s">
        <v>37</v>
      </c>
      <c r="R815" s="159"/>
      <c r="S815" s="109" t="s">
        <v>212</v>
      </c>
      <c r="T815" s="109"/>
      <c r="U815" s="109"/>
      <c r="V815" s="109"/>
      <c r="W815" s="109"/>
      <c r="X815" s="109"/>
      <c r="Y815" s="109"/>
      <c r="Z815" s="109"/>
      <c r="AA815" s="109"/>
      <c r="AB815" s="109"/>
      <c r="AC815" s="109"/>
      <c r="AD815" s="109"/>
      <c r="AE815" s="109"/>
      <c r="AF815" s="109"/>
      <c r="AG815" s="109"/>
      <c r="AH815" s="109"/>
      <c r="AI815" s="109"/>
      <c r="AJ815" s="109"/>
      <c r="AK815" s="109"/>
      <c r="AL815" s="109"/>
      <c r="AM815" s="214"/>
      <c r="BF815" s="1" t="b">
        <f>IF($X813="○",TRUE,IF($X813="",FALSE,"INPUT_ERROR"))</f>
        <v>0</v>
      </c>
      <c r="BG815" s="1" t="s">
        <v>302</v>
      </c>
      <c r="BH815" s="1">
        <v>73</v>
      </c>
      <c r="BI815" s="1" t="str">
        <f t="shared" si="16"/>
        <v>ITEM73#KBN2_15=FALSE</v>
      </c>
    </row>
    <row r="816" spans="1:61" ht="9.75" hidden="1" customHeight="1">
      <c r="A816" s="141"/>
      <c r="B816" s="142"/>
      <c r="C816" s="142"/>
      <c r="D816" s="142"/>
      <c r="E816" s="142"/>
      <c r="F816" s="142"/>
      <c r="G816" s="142"/>
      <c r="H816" s="142"/>
      <c r="I816" s="142"/>
      <c r="J816" s="252"/>
      <c r="K816" s="159"/>
      <c r="L816" s="253"/>
      <c r="M816" s="253"/>
      <c r="N816" s="253"/>
      <c r="O816" s="253"/>
      <c r="P816" s="253"/>
      <c r="Q816" s="160"/>
      <c r="R816" s="159"/>
      <c r="S816" s="109"/>
      <c r="T816" s="109"/>
      <c r="U816" s="109"/>
      <c r="V816" s="109"/>
      <c r="W816" s="109"/>
      <c r="X816" s="109"/>
      <c r="Y816" s="109"/>
      <c r="Z816" s="109"/>
      <c r="AA816" s="109"/>
      <c r="AB816" s="109"/>
      <c r="AC816" s="109"/>
      <c r="AD816" s="109"/>
      <c r="AE816" s="109"/>
      <c r="AF816" s="109"/>
      <c r="AG816" s="109"/>
      <c r="AH816" s="109"/>
      <c r="AI816" s="109"/>
      <c r="AJ816" s="109"/>
      <c r="AK816" s="109"/>
      <c r="AL816" s="109"/>
      <c r="AM816" s="214"/>
      <c r="BF816" s="1" t="b">
        <f>IF($K815="○",TRUE,IF($K815="",FALSE,"INPUT_ERROR"))</f>
        <v>0</v>
      </c>
      <c r="BG816" s="1" t="s">
        <v>302</v>
      </c>
      <c r="BH816" s="1">
        <v>74</v>
      </c>
      <c r="BI816" s="1" t="str">
        <f t="shared" si="16"/>
        <v>ITEM74#KBN2_15=FALSE</v>
      </c>
    </row>
    <row r="817" spans="1:61" ht="9.75" hidden="1" customHeight="1">
      <c r="A817" s="141"/>
      <c r="B817" s="142"/>
      <c r="C817" s="142"/>
      <c r="D817" s="142"/>
      <c r="E817" s="142"/>
      <c r="F817" s="142"/>
      <c r="G817" s="142"/>
      <c r="H817" s="142"/>
      <c r="I817" s="142"/>
      <c r="J817" s="144" t="s">
        <v>37</v>
      </c>
      <c r="K817" s="159"/>
      <c r="L817" s="82" t="s">
        <v>196</v>
      </c>
      <c r="M817" s="82"/>
      <c r="N817" s="82"/>
      <c r="O817" s="160" t="s">
        <v>197</v>
      </c>
      <c r="P817" s="151"/>
      <c r="Q817" s="151"/>
      <c r="R817" s="151"/>
      <c r="S817" s="151"/>
      <c r="T817" s="151"/>
      <c r="U817" s="151"/>
      <c r="V817" s="151"/>
      <c r="W817" s="151"/>
      <c r="X817" s="151"/>
      <c r="Y817" s="151"/>
      <c r="Z817" s="151"/>
      <c r="AA817" s="151"/>
      <c r="AB817" s="151"/>
      <c r="AC817" s="151"/>
      <c r="AD817" s="151"/>
      <c r="AE817" s="151"/>
      <c r="AF817" s="151"/>
      <c r="AG817" s="151"/>
      <c r="AH817" s="151"/>
      <c r="AI817" s="151"/>
      <c r="AJ817" s="151"/>
      <c r="AK817" s="151"/>
      <c r="AL817" s="82" t="s">
        <v>198</v>
      </c>
      <c r="AM817" s="138"/>
      <c r="BF817" s="1" t="b">
        <f>IF($R815="○",TRUE,IF($R815="",FALSE,"INPUT_ERROR"))</f>
        <v>0</v>
      </c>
      <c r="BG817" s="1" t="s">
        <v>302</v>
      </c>
      <c r="BH817" s="1">
        <v>75</v>
      </c>
      <c r="BI817" s="1" t="str">
        <f t="shared" si="16"/>
        <v>ITEM75#KBN2_15=FALSE</v>
      </c>
    </row>
    <row r="818" spans="1:61" ht="9.75" hidden="1" customHeight="1">
      <c r="A818" s="123"/>
      <c r="B818" s="124"/>
      <c r="C818" s="124"/>
      <c r="D818" s="124"/>
      <c r="E818" s="124"/>
      <c r="F818" s="124"/>
      <c r="G818" s="124"/>
      <c r="H818" s="124"/>
      <c r="I818" s="124"/>
      <c r="J818" s="161"/>
      <c r="K818" s="162"/>
      <c r="L818" s="98"/>
      <c r="M818" s="98"/>
      <c r="N818" s="98"/>
      <c r="O818" s="163"/>
      <c r="P818" s="128"/>
      <c r="Q818" s="128"/>
      <c r="R818" s="128"/>
      <c r="S818" s="128"/>
      <c r="T818" s="128"/>
      <c r="U818" s="128"/>
      <c r="V818" s="128"/>
      <c r="W818" s="128"/>
      <c r="X818" s="128"/>
      <c r="Y818" s="128"/>
      <c r="Z818" s="128"/>
      <c r="AA818" s="128"/>
      <c r="AB818" s="128"/>
      <c r="AC818" s="128"/>
      <c r="AD818" s="128"/>
      <c r="AE818" s="128"/>
      <c r="AF818" s="128"/>
      <c r="AG818" s="128"/>
      <c r="AH818" s="128"/>
      <c r="AI818" s="128"/>
      <c r="AJ818" s="128"/>
      <c r="AK818" s="128"/>
      <c r="AL818" s="98"/>
      <c r="AM818" s="156"/>
      <c r="BF818" s="1" t="b">
        <f>IF($K817="○",TRUE,IF($K817="",FALSE,"INPUT_ERROR"))</f>
        <v>0</v>
      </c>
      <c r="BG818" s="1" t="s">
        <v>302</v>
      </c>
      <c r="BH818" s="1">
        <v>76</v>
      </c>
      <c r="BI818" s="1" t="str">
        <f t="shared" si="16"/>
        <v>ITEM76#KBN2_15=FALSE</v>
      </c>
    </row>
    <row r="819" spans="1:61" ht="9.75" hidden="1" customHeight="1">
      <c r="A819" s="120" t="s">
        <v>265</v>
      </c>
      <c r="B819" s="121"/>
      <c r="C819" s="121"/>
      <c r="D819" s="121"/>
      <c r="E819" s="121"/>
      <c r="F819" s="121"/>
      <c r="G819" s="121"/>
      <c r="H819" s="121"/>
      <c r="I819" s="122"/>
      <c r="J819" s="150"/>
      <c r="K819" s="151"/>
      <c r="L819" s="151"/>
      <c r="M819" s="151"/>
      <c r="N819" s="151"/>
      <c r="O819" s="151"/>
      <c r="P819" s="151"/>
      <c r="Q819" s="151"/>
      <c r="R819" s="151"/>
      <c r="S819" s="151"/>
      <c r="T819" s="151"/>
      <c r="U819" s="151"/>
      <c r="V819" s="151"/>
      <c r="W819" s="151"/>
      <c r="X819" s="151"/>
      <c r="Y819" s="151"/>
      <c r="Z819" s="151"/>
      <c r="AA819" s="151"/>
      <c r="AB819" s="151"/>
      <c r="AC819" s="151"/>
      <c r="AD819" s="151"/>
      <c r="AE819" s="151"/>
      <c r="AF819" s="151"/>
      <c r="AG819" s="151"/>
      <c r="AH819" s="151"/>
      <c r="AI819" s="151"/>
      <c r="AJ819" s="151"/>
      <c r="AK819" s="151"/>
      <c r="AL819" s="151"/>
      <c r="AM819" s="152"/>
      <c r="BG819" s="1" t="s">
        <v>302</v>
      </c>
      <c r="BH819" s="1">
        <v>77</v>
      </c>
      <c r="BI819" s="1" t="str">
        <f>"ITEM"&amp;BH819&amp; BG819 &amp;"="&amp;  IF(TRIM($P817)="","",$P817)</f>
        <v>ITEM77#KBN2_15=</v>
      </c>
    </row>
    <row r="820" spans="1:61" ht="9.75" hidden="1" customHeight="1">
      <c r="A820" s="141"/>
      <c r="B820" s="142"/>
      <c r="C820" s="142"/>
      <c r="D820" s="142"/>
      <c r="E820" s="142"/>
      <c r="F820" s="142"/>
      <c r="G820" s="142"/>
      <c r="H820" s="142"/>
      <c r="I820" s="143"/>
      <c r="J820" s="150"/>
      <c r="K820" s="151"/>
      <c r="L820" s="151"/>
      <c r="M820" s="151"/>
      <c r="N820" s="151"/>
      <c r="O820" s="151"/>
      <c r="P820" s="151"/>
      <c r="Q820" s="151"/>
      <c r="R820" s="151"/>
      <c r="S820" s="151"/>
      <c r="T820" s="151"/>
      <c r="U820" s="151"/>
      <c r="V820" s="151"/>
      <c r="W820" s="151"/>
      <c r="X820" s="151"/>
      <c r="Y820" s="151"/>
      <c r="Z820" s="151"/>
      <c r="AA820" s="151"/>
      <c r="AB820" s="151"/>
      <c r="AC820" s="151"/>
      <c r="AD820" s="151"/>
      <c r="AE820" s="151"/>
      <c r="AF820" s="151"/>
      <c r="AG820" s="151"/>
      <c r="AH820" s="151"/>
      <c r="AI820" s="151"/>
      <c r="AJ820" s="151"/>
      <c r="AK820" s="151"/>
      <c r="AL820" s="151"/>
      <c r="AM820" s="152"/>
      <c r="BG820" s="1" t="s">
        <v>302</v>
      </c>
      <c r="BH820" s="1">
        <v>78</v>
      </c>
      <c r="BI820" s="1" t="str">
        <f>"ITEM"&amp;BH820&amp; BG820 &amp;"="&amp; IF(TRIM($J819)="","",$J819)</f>
        <v>ITEM78#KBN2_15=</v>
      </c>
    </row>
    <row r="821" spans="1:61" ht="9.75" hidden="1" customHeight="1">
      <c r="A821" s="123"/>
      <c r="B821" s="124"/>
      <c r="C821" s="124"/>
      <c r="D821" s="124"/>
      <c r="E821" s="124"/>
      <c r="F821" s="124"/>
      <c r="G821" s="124"/>
      <c r="H821" s="124"/>
      <c r="I821" s="125"/>
      <c r="J821" s="150"/>
      <c r="K821" s="151"/>
      <c r="L821" s="151"/>
      <c r="M821" s="151"/>
      <c r="N821" s="151"/>
      <c r="O821" s="151"/>
      <c r="P821" s="151"/>
      <c r="Q821" s="151"/>
      <c r="R821" s="151"/>
      <c r="S821" s="151"/>
      <c r="T821" s="151"/>
      <c r="U821" s="151"/>
      <c r="V821" s="151"/>
      <c r="W821" s="151"/>
      <c r="X821" s="151"/>
      <c r="Y821" s="151"/>
      <c r="Z821" s="151"/>
      <c r="AA821" s="151"/>
      <c r="AB821" s="151"/>
      <c r="AC821" s="151"/>
      <c r="AD821" s="151"/>
      <c r="AE821" s="151"/>
      <c r="AF821" s="151"/>
      <c r="AG821" s="151"/>
      <c r="AH821" s="151"/>
      <c r="AI821" s="151"/>
      <c r="AJ821" s="151"/>
      <c r="AK821" s="151"/>
      <c r="AL821" s="151"/>
      <c r="AM821" s="152"/>
      <c r="BH821" s="1" t="s">
        <v>28</v>
      </c>
    </row>
    <row r="822" spans="1:61" ht="9.75" hidden="1" customHeight="1">
      <c r="A822" s="153" t="s">
        <v>266</v>
      </c>
      <c r="B822" s="153"/>
      <c r="C822" s="153"/>
      <c r="D822" s="153"/>
      <c r="E822" s="153"/>
      <c r="F822" s="153"/>
      <c r="G822" s="153"/>
      <c r="H822" s="153"/>
      <c r="I822" s="153"/>
      <c r="J822" s="136"/>
      <c r="K822" s="126"/>
      <c r="L822" s="126"/>
      <c r="M822" s="126"/>
      <c r="N822" s="126"/>
      <c r="O822" s="126"/>
      <c r="P822" s="126"/>
      <c r="Q822" s="126"/>
      <c r="R822" s="126"/>
      <c r="S822" s="126"/>
      <c r="T822" s="126"/>
      <c r="U822" s="126"/>
      <c r="V822" s="126"/>
      <c r="W822" s="126"/>
      <c r="X822" s="126"/>
      <c r="Y822" s="126"/>
      <c r="Z822" s="126"/>
      <c r="AA822" s="126"/>
      <c r="AB822" s="126"/>
      <c r="AC822" s="126"/>
      <c r="AD822" s="126"/>
      <c r="AE822" s="126"/>
      <c r="AF822" s="126"/>
      <c r="AG822" s="126"/>
      <c r="AH822" s="126"/>
      <c r="AI822" s="126"/>
      <c r="AJ822" s="126"/>
      <c r="AK822" s="126"/>
      <c r="AL822" s="126"/>
      <c r="AM822" s="127"/>
      <c r="BG822" s="1" t="s">
        <v>302</v>
      </c>
      <c r="BH822" s="1">
        <v>79</v>
      </c>
      <c r="BI822" s="1" t="str">
        <f>"ITEM"&amp;BH822&amp; BG822 &amp;"="&amp; IF(TRIM($J822)="","",$J822)</f>
        <v>ITEM79#KBN2_15=</v>
      </c>
    </row>
    <row r="823" spans="1:61" ht="9.75" hidden="1" customHeight="1">
      <c r="A823" s="153"/>
      <c r="B823" s="153"/>
      <c r="C823" s="153"/>
      <c r="D823" s="153"/>
      <c r="E823" s="153"/>
      <c r="F823" s="153"/>
      <c r="G823" s="153"/>
      <c r="H823" s="153"/>
      <c r="I823" s="153"/>
      <c r="J823" s="150"/>
      <c r="K823" s="151"/>
      <c r="L823" s="151"/>
      <c r="M823" s="151"/>
      <c r="N823" s="151"/>
      <c r="O823" s="151"/>
      <c r="P823" s="151"/>
      <c r="Q823" s="151"/>
      <c r="R823" s="151"/>
      <c r="S823" s="151"/>
      <c r="T823" s="151"/>
      <c r="U823" s="151"/>
      <c r="V823" s="151"/>
      <c r="W823" s="151"/>
      <c r="X823" s="151"/>
      <c r="Y823" s="151"/>
      <c r="Z823" s="151"/>
      <c r="AA823" s="151"/>
      <c r="AB823" s="151"/>
      <c r="AC823" s="151"/>
      <c r="AD823" s="151"/>
      <c r="AE823" s="151"/>
      <c r="AF823" s="151"/>
      <c r="AG823" s="151"/>
      <c r="AH823" s="151"/>
      <c r="AI823" s="151"/>
      <c r="AJ823" s="151"/>
      <c r="AK823" s="151"/>
      <c r="AL823" s="151"/>
      <c r="AM823" s="152"/>
      <c r="BH823" s="1" t="s">
        <v>28</v>
      </c>
    </row>
    <row r="824" spans="1:61" ht="9.75" hidden="1" customHeight="1">
      <c r="A824" s="153"/>
      <c r="B824" s="153"/>
      <c r="C824" s="153"/>
      <c r="D824" s="153"/>
      <c r="E824" s="153"/>
      <c r="F824" s="153"/>
      <c r="G824" s="153"/>
      <c r="H824" s="153"/>
      <c r="I824" s="153"/>
      <c r="J824" s="150"/>
      <c r="K824" s="151"/>
      <c r="L824" s="151"/>
      <c r="M824" s="151"/>
      <c r="N824" s="151"/>
      <c r="O824" s="151"/>
      <c r="P824" s="151"/>
      <c r="Q824" s="151"/>
      <c r="R824" s="151"/>
      <c r="S824" s="151"/>
      <c r="T824" s="151"/>
      <c r="U824" s="151"/>
      <c r="V824" s="151"/>
      <c r="W824" s="151"/>
      <c r="X824" s="151"/>
      <c r="Y824" s="151"/>
      <c r="Z824" s="151"/>
      <c r="AA824" s="151"/>
      <c r="AB824" s="151"/>
      <c r="AC824" s="151"/>
      <c r="AD824" s="151"/>
      <c r="AE824" s="151"/>
      <c r="AF824" s="151"/>
      <c r="AG824" s="151"/>
      <c r="AH824" s="151"/>
      <c r="AI824" s="151"/>
      <c r="AJ824" s="151"/>
      <c r="AK824" s="151"/>
      <c r="AL824" s="151"/>
      <c r="AM824" s="152"/>
      <c r="BH824" s="1" t="s">
        <v>28</v>
      </c>
    </row>
    <row r="825" spans="1:61" ht="9.75" hidden="1" customHeight="1">
      <c r="A825" s="250" t="s">
        <v>267</v>
      </c>
      <c r="B825" s="250"/>
      <c r="C825" s="141" t="s">
        <v>268</v>
      </c>
      <c r="D825" s="142"/>
      <c r="E825" s="142"/>
      <c r="F825" s="142"/>
      <c r="G825" s="142"/>
      <c r="H825" s="142"/>
      <c r="I825" s="143"/>
      <c r="J825" s="158"/>
      <c r="K825" s="154"/>
      <c r="L825" s="154"/>
      <c r="M825" s="154"/>
      <c r="N825" s="154"/>
      <c r="O825" s="154"/>
      <c r="P825" s="154"/>
      <c r="Q825" s="154"/>
      <c r="R825" s="154"/>
      <c r="S825" s="154"/>
      <c r="T825" s="154"/>
      <c r="U825" s="154"/>
      <c r="V825" s="154" t="s">
        <v>36</v>
      </c>
      <c r="W825" s="154"/>
      <c r="X825" s="154"/>
      <c r="Y825" s="154"/>
      <c r="Z825" s="154"/>
      <c r="AA825" s="154"/>
      <c r="AB825" s="154"/>
      <c r="AC825" s="154"/>
      <c r="AD825" s="154"/>
      <c r="AE825" s="154"/>
      <c r="AF825" s="154"/>
      <c r="AG825" s="154"/>
      <c r="AH825" s="154"/>
      <c r="AI825" s="154"/>
      <c r="AJ825" s="154"/>
      <c r="AK825" s="154"/>
      <c r="AL825" s="154"/>
      <c r="AM825" s="155"/>
      <c r="BE825" s="1" t="str">
        <f ca="1">MID(CELL("address",$CI$2),2,2)</f>
        <v>CI</v>
      </c>
      <c r="BF825" s="1" t="str">
        <f>IF(TRIM($K826)="","",IF(ISERROR(MATCH($K826,$CI$3:$CI$4,0)),"INPUT_ERROR",MATCH($K826,$CI$3:$CI$4,0)))</f>
        <v/>
      </c>
      <c r="BG825" s="1" t="s">
        <v>302</v>
      </c>
      <c r="BH825" s="1">
        <v>80</v>
      </c>
      <c r="BI825" s="1" t="str">
        <f>"ITEM"&amp; BH825&amp; BG825 &amp;"="&amp; $BF825</f>
        <v>ITEM80#KBN2_15=</v>
      </c>
    </row>
    <row r="826" spans="1:61" ht="9.75" hidden="1" customHeight="1">
      <c r="A826" s="250"/>
      <c r="B826" s="250"/>
      <c r="C826" s="141"/>
      <c r="D826" s="142"/>
      <c r="E826" s="142"/>
      <c r="F826" s="142"/>
      <c r="G826" s="142"/>
      <c r="H826" s="142"/>
      <c r="I826" s="143"/>
      <c r="J826" s="144" t="s">
        <v>37</v>
      </c>
      <c r="K826" s="145"/>
      <c r="L826" s="145"/>
      <c r="M826" s="145"/>
      <c r="N826" s="145"/>
      <c r="O826" s="145"/>
      <c r="P826" s="145"/>
      <c r="Q826" s="145"/>
      <c r="R826" s="82" t="s">
        <v>38</v>
      </c>
      <c r="S826" s="82"/>
      <c r="T826" s="82"/>
      <c r="U826" s="82"/>
      <c r="V826" s="82" t="s">
        <v>269</v>
      </c>
      <c r="W826" s="82"/>
      <c r="X826" s="82"/>
      <c r="Y826" s="82"/>
      <c r="Z826" s="82"/>
      <c r="AA826" s="82" t="s">
        <v>270</v>
      </c>
      <c r="AB826" s="82"/>
      <c r="AC826" s="82"/>
      <c r="AD826" s="82"/>
      <c r="AE826" s="82"/>
      <c r="AF826" s="82"/>
      <c r="AG826" s="82"/>
      <c r="AH826" s="82"/>
      <c r="AI826" s="82"/>
      <c r="AJ826" s="82"/>
      <c r="AK826" s="82"/>
      <c r="AL826" s="82"/>
      <c r="AM826" s="138"/>
      <c r="BH826" s="1" t="s">
        <v>28</v>
      </c>
    </row>
    <row r="827" spans="1:61" ht="9.75" hidden="1" customHeight="1">
      <c r="A827" s="250"/>
      <c r="B827" s="250"/>
      <c r="C827" s="141"/>
      <c r="D827" s="142"/>
      <c r="E827" s="142"/>
      <c r="F827" s="142"/>
      <c r="G827" s="142"/>
      <c r="H827" s="142"/>
      <c r="I827" s="143"/>
      <c r="J827" s="144"/>
      <c r="K827" s="145"/>
      <c r="L827" s="145"/>
      <c r="M827" s="145"/>
      <c r="N827" s="145"/>
      <c r="O827" s="145"/>
      <c r="P827" s="145"/>
      <c r="Q827" s="145"/>
      <c r="R827" s="82"/>
      <c r="S827" s="82"/>
      <c r="T827" s="82"/>
      <c r="U827" s="82"/>
      <c r="V827" s="82"/>
      <c r="W827" s="82"/>
      <c r="X827" s="82"/>
      <c r="Y827" s="82"/>
      <c r="Z827" s="82"/>
      <c r="AA827" s="82"/>
      <c r="AB827" s="82"/>
      <c r="AC827" s="82"/>
      <c r="AD827" s="82"/>
      <c r="AE827" s="82"/>
      <c r="AF827" s="82"/>
      <c r="AG827" s="82"/>
      <c r="AH827" s="82"/>
      <c r="AI827" s="82"/>
      <c r="AJ827" s="82"/>
      <c r="AK827" s="82"/>
      <c r="AL827" s="82"/>
      <c r="AM827" s="138"/>
      <c r="BH827" s="1" t="s">
        <v>28</v>
      </c>
    </row>
    <row r="828" spans="1:61" ht="9.75" hidden="1" customHeight="1">
      <c r="A828" s="250"/>
      <c r="B828" s="250"/>
      <c r="C828" s="123"/>
      <c r="D828" s="124"/>
      <c r="E828" s="124"/>
      <c r="F828" s="124"/>
      <c r="G828" s="124"/>
      <c r="H828" s="124"/>
      <c r="I828" s="125"/>
      <c r="J828" s="157"/>
      <c r="K828" s="98"/>
      <c r="L828" s="98"/>
      <c r="M828" s="98"/>
      <c r="N828" s="98"/>
      <c r="O828" s="98"/>
      <c r="P828" s="98"/>
      <c r="Q828" s="98"/>
      <c r="R828" s="98"/>
      <c r="S828" s="98"/>
      <c r="T828" s="98"/>
      <c r="U828" s="98"/>
      <c r="V828" s="98"/>
      <c r="W828" s="98"/>
      <c r="X828" s="98"/>
      <c r="Y828" s="98"/>
      <c r="Z828" s="98"/>
      <c r="AA828" s="98"/>
      <c r="AB828" s="98"/>
      <c r="AC828" s="98"/>
      <c r="AD828" s="98"/>
      <c r="AE828" s="98"/>
      <c r="AF828" s="98"/>
      <c r="AG828" s="98"/>
      <c r="AH828" s="98"/>
      <c r="AI828" s="98"/>
      <c r="AJ828" s="98"/>
      <c r="AK828" s="98"/>
      <c r="AL828" s="98"/>
      <c r="AM828" s="156"/>
      <c r="BH828" s="1" t="s">
        <v>28</v>
      </c>
    </row>
    <row r="829" spans="1:61" ht="9.75" hidden="1" customHeight="1">
      <c r="A829" s="250"/>
      <c r="B829" s="250"/>
      <c r="C829" s="120" t="s">
        <v>271</v>
      </c>
      <c r="D829" s="121"/>
      <c r="E829" s="121"/>
      <c r="F829" s="121"/>
      <c r="G829" s="121"/>
      <c r="H829" s="121"/>
      <c r="I829" s="122"/>
      <c r="J829" s="260"/>
      <c r="K829" s="260"/>
      <c r="L829" s="260"/>
      <c r="M829" s="260"/>
      <c r="N829" s="260"/>
      <c r="O829" s="260"/>
      <c r="P829" s="260"/>
      <c r="Q829" s="260"/>
      <c r="R829" s="260"/>
      <c r="S829" s="260"/>
      <c r="T829" s="260"/>
      <c r="U829" s="260"/>
      <c r="V829" s="260"/>
      <c r="W829" s="260"/>
      <c r="X829" s="260"/>
      <c r="Y829" s="260"/>
      <c r="Z829" s="260"/>
      <c r="AA829" s="260"/>
      <c r="AB829" s="260"/>
      <c r="AC829" s="260"/>
      <c r="AD829" s="260"/>
      <c r="AE829" s="260"/>
      <c r="AF829" s="260"/>
      <c r="AG829" s="260"/>
      <c r="AH829" s="260"/>
      <c r="AI829" s="260"/>
      <c r="AJ829" s="260"/>
      <c r="AK829" s="260"/>
      <c r="AL829" s="260"/>
      <c r="AM829" s="260"/>
      <c r="BG829" s="1" t="s">
        <v>302</v>
      </c>
      <c r="BH829" s="1">
        <v>81</v>
      </c>
      <c r="BI829" s="1" t="str">
        <f>"ITEM"&amp;BH829&amp; BG829 &amp;"="&amp; IF(TRIM($J829)="","",$J829)</f>
        <v>ITEM81#KBN2_15=</v>
      </c>
    </row>
    <row r="830" spans="1:61" ht="9.75" hidden="1" customHeight="1">
      <c r="A830" s="250"/>
      <c r="B830" s="250"/>
      <c r="C830" s="141"/>
      <c r="D830" s="142"/>
      <c r="E830" s="142"/>
      <c r="F830" s="142"/>
      <c r="G830" s="142"/>
      <c r="H830" s="142"/>
      <c r="I830" s="143"/>
      <c r="J830" s="27"/>
      <c r="K830" s="27"/>
      <c r="L830" s="27"/>
      <c r="M830" s="27"/>
      <c r="N830" s="27"/>
      <c r="O830" s="27"/>
      <c r="P830" s="27"/>
      <c r="Q830" s="27"/>
      <c r="R830" s="27"/>
      <c r="S830" s="27"/>
      <c r="T830" s="27"/>
      <c r="U830" s="27"/>
      <c r="V830" s="27"/>
      <c r="W830" s="27"/>
      <c r="X830" s="27"/>
      <c r="Y830" s="27"/>
      <c r="Z830" s="27"/>
      <c r="AA830" s="27"/>
      <c r="AB830" s="27"/>
      <c r="AC830" s="27"/>
      <c r="AD830" s="27"/>
      <c r="AE830" s="27"/>
      <c r="AF830" s="27"/>
      <c r="AG830" s="27"/>
      <c r="AH830" s="27"/>
      <c r="AI830" s="27"/>
      <c r="AJ830" s="27"/>
      <c r="AK830" s="27"/>
      <c r="AL830" s="27"/>
      <c r="AM830" s="27"/>
      <c r="BH830" s="1" t="s">
        <v>28</v>
      </c>
    </row>
    <row r="831" spans="1:61" ht="9.75" hidden="1" customHeight="1">
      <c r="A831" s="250"/>
      <c r="B831" s="250"/>
      <c r="C831" s="123"/>
      <c r="D831" s="124"/>
      <c r="E831" s="124"/>
      <c r="F831" s="124"/>
      <c r="G831" s="124"/>
      <c r="H831" s="124"/>
      <c r="I831" s="125"/>
      <c r="J831" s="27"/>
      <c r="K831" s="27"/>
      <c r="L831" s="27"/>
      <c r="M831" s="27"/>
      <c r="N831" s="27"/>
      <c r="O831" s="27"/>
      <c r="P831" s="27"/>
      <c r="Q831" s="27"/>
      <c r="R831" s="27"/>
      <c r="S831" s="27"/>
      <c r="T831" s="27"/>
      <c r="U831" s="27"/>
      <c r="V831" s="27"/>
      <c r="W831" s="27"/>
      <c r="X831" s="27"/>
      <c r="Y831" s="27"/>
      <c r="Z831" s="27"/>
      <c r="AA831" s="27"/>
      <c r="AB831" s="27"/>
      <c r="AC831" s="27"/>
      <c r="AD831" s="27"/>
      <c r="AE831" s="27"/>
      <c r="AF831" s="27"/>
      <c r="AG831" s="27"/>
      <c r="AH831" s="27"/>
      <c r="AI831" s="27"/>
      <c r="AJ831" s="27"/>
      <c r="AK831" s="27"/>
      <c r="AL831" s="27"/>
      <c r="AM831" s="27"/>
      <c r="BH831" s="1" t="s">
        <v>28</v>
      </c>
    </row>
    <row r="832" spans="1:61" ht="9.75" hidden="1" customHeight="1">
      <c r="A832" s="250"/>
      <c r="B832" s="250"/>
      <c r="C832" s="120" t="s">
        <v>272</v>
      </c>
      <c r="D832" s="121"/>
      <c r="E832" s="121"/>
      <c r="F832" s="121"/>
      <c r="G832" s="121"/>
      <c r="H832" s="121"/>
      <c r="I832" s="122"/>
      <c r="J832" s="136"/>
      <c r="K832" s="126"/>
      <c r="L832" s="126"/>
      <c r="M832" s="126"/>
      <c r="N832" s="126"/>
      <c r="O832" s="126"/>
      <c r="P832" s="126"/>
      <c r="Q832" s="126"/>
      <c r="R832" s="126"/>
      <c r="S832" s="126"/>
      <c r="T832" s="126"/>
      <c r="U832" s="126"/>
      <c r="V832" s="126"/>
      <c r="W832" s="126"/>
      <c r="X832" s="126"/>
      <c r="Y832" s="126"/>
      <c r="Z832" s="126"/>
      <c r="AA832" s="126"/>
      <c r="AB832" s="126"/>
      <c r="AC832" s="126"/>
      <c r="AD832" s="126"/>
      <c r="AE832" s="126"/>
      <c r="AF832" s="126"/>
      <c r="AG832" s="126"/>
      <c r="AH832" s="126"/>
      <c r="AI832" s="126"/>
      <c r="AJ832" s="126"/>
      <c r="AK832" s="126"/>
      <c r="AL832" s="126"/>
      <c r="AM832" s="127"/>
      <c r="BG832" s="1" t="s">
        <v>302</v>
      </c>
      <c r="BH832" s="1">
        <v>82</v>
      </c>
      <c r="BI832" s="1" t="str">
        <f>"ITEM"&amp;BH832&amp; BG832 &amp;"="&amp; IF(TRIM($J832)="","",$J832)</f>
        <v>ITEM82#KBN2_15=</v>
      </c>
    </row>
    <row r="833" spans="1:61" ht="9.6" hidden="1" customHeight="1">
      <c r="A833" s="250"/>
      <c r="B833" s="250"/>
      <c r="C833" s="141"/>
      <c r="D833" s="142"/>
      <c r="E833" s="142"/>
      <c r="F833" s="142"/>
      <c r="G833" s="142"/>
      <c r="H833" s="142"/>
      <c r="I833" s="143"/>
      <c r="J833" s="150"/>
      <c r="K833" s="151"/>
      <c r="L833" s="151"/>
      <c r="M833" s="151"/>
      <c r="N833" s="151"/>
      <c r="O833" s="151"/>
      <c r="P833" s="151"/>
      <c r="Q833" s="151"/>
      <c r="R833" s="151"/>
      <c r="S833" s="151"/>
      <c r="T833" s="151"/>
      <c r="U833" s="151"/>
      <c r="V833" s="151"/>
      <c r="W833" s="151"/>
      <c r="X833" s="151"/>
      <c r="Y833" s="151"/>
      <c r="Z833" s="151"/>
      <c r="AA833" s="151"/>
      <c r="AB833" s="151"/>
      <c r="AC833" s="151"/>
      <c r="AD833" s="151"/>
      <c r="AE833" s="151"/>
      <c r="AF833" s="151"/>
      <c r="AG833" s="151"/>
      <c r="AH833" s="151"/>
      <c r="AI833" s="151"/>
      <c r="AJ833" s="151"/>
      <c r="AK833" s="151"/>
      <c r="AL833" s="151"/>
      <c r="AM833" s="152"/>
      <c r="BH833" s="1" t="s">
        <v>28</v>
      </c>
    </row>
    <row r="834" spans="1:61" ht="9.75" hidden="1" customHeight="1">
      <c r="A834" s="250"/>
      <c r="B834" s="250"/>
      <c r="C834" s="123"/>
      <c r="D834" s="124"/>
      <c r="E834" s="124"/>
      <c r="F834" s="124"/>
      <c r="G834" s="124"/>
      <c r="H834" s="124"/>
      <c r="I834" s="125"/>
      <c r="J834" s="137"/>
      <c r="K834" s="128"/>
      <c r="L834" s="128"/>
      <c r="M834" s="128"/>
      <c r="N834" s="128"/>
      <c r="O834" s="128"/>
      <c r="P834" s="128"/>
      <c r="Q834" s="128"/>
      <c r="R834" s="128"/>
      <c r="S834" s="128"/>
      <c r="T834" s="128"/>
      <c r="U834" s="128"/>
      <c r="V834" s="128"/>
      <c r="W834" s="128"/>
      <c r="X834" s="128"/>
      <c r="Y834" s="128"/>
      <c r="Z834" s="128"/>
      <c r="AA834" s="128"/>
      <c r="AB834" s="128"/>
      <c r="AC834" s="128"/>
      <c r="AD834" s="128"/>
      <c r="AE834" s="128"/>
      <c r="AF834" s="128"/>
      <c r="AG834" s="128"/>
      <c r="AH834" s="128"/>
      <c r="AI834" s="128"/>
      <c r="AJ834" s="128"/>
      <c r="AK834" s="128"/>
      <c r="AL834" s="128"/>
      <c r="AM834" s="129"/>
      <c r="BH834" s="1" t="s">
        <v>28</v>
      </c>
    </row>
    <row r="835" spans="1:61" ht="9.75" customHeight="1">
      <c r="A835" s="170" t="s">
        <v>303</v>
      </c>
      <c r="B835" s="171"/>
      <c r="C835" s="171"/>
      <c r="D835" s="171"/>
      <c r="E835" s="171"/>
      <c r="F835" s="171"/>
      <c r="G835" s="171"/>
      <c r="H835" s="171"/>
      <c r="I835" s="171"/>
      <c r="J835" s="171"/>
      <c r="K835" s="171"/>
      <c r="L835" s="171"/>
      <c r="M835" s="171"/>
      <c r="N835" s="171"/>
      <c r="O835" s="171"/>
      <c r="P835" s="171"/>
      <c r="Q835" s="171"/>
      <c r="R835" s="171"/>
      <c r="S835" s="171"/>
      <c r="T835" s="171"/>
      <c r="U835" s="171"/>
      <c r="V835" s="171"/>
      <c r="W835" s="171"/>
      <c r="X835" s="171"/>
      <c r="Y835" s="171"/>
      <c r="Z835" s="171"/>
      <c r="AA835" s="171"/>
      <c r="AB835" s="171"/>
      <c r="AC835" s="171"/>
      <c r="AD835" s="171"/>
      <c r="AE835" s="171"/>
      <c r="AF835" s="171"/>
      <c r="AG835" s="171"/>
      <c r="AH835" s="171"/>
      <c r="AI835" s="171"/>
      <c r="AJ835" s="171"/>
      <c r="AK835" s="171"/>
      <c r="AL835" s="171"/>
      <c r="AM835" s="172"/>
    </row>
    <row r="836" spans="1:61" ht="9.75" customHeight="1">
      <c r="A836" s="173"/>
      <c r="B836" s="174"/>
      <c r="C836" s="174"/>
      <c r="D836" s="174"/>
      <c r="E836" s="174"/>
      <c r="F836" s="174"/>
      <c r="G836" s="174"/>
      <c r="H836" s="174"/>
      <c r="I836" s="174"/>
      <c r="J836" s="174"/>
      <c r="K836" s="174"/>
      <c r="L836" s="174"/>
      <c r="M836" s="174"/>
      <c r="N836" s="174"/>
      <c r="O836" s="174"/>
      <c r="P836" s="174"/>
      <c r="Q836" s="174"/>
      <c r="R836" s="174"/>
      <c r="S836" s="174"/>
      <c r="T836" s="174"/>
      <c r="U836" s="174"/>
      <c r="V836" s="174"/>
      <c r="W836" s="174"/>
      <c r="X836" s="174"/>
      <c r="Y836" s="174"/>
      <c r="Z836" s="174"/>
      <c r="AA836" s="174"/>
      <c r="AB836" s="174"/>
      <c r="AC836" s="174"/>
      <c r="AD836" s="174"/>
      <c r="AE836" s="174"/>
      <c r="AF836" s="174"/>
      <c r="AG836" s="174"/>
      <c r="AH836" s="174"/>
      <c r="AI836" s="174"/>
      <c r="AJ836" s="174"/>
      <c r="AK836" s="174"/>
      <c r="AL836" s="174"/>
      <c r="AM836" s="175"/>
    </row>
    <row r="837" spans="1:61" ht="9.75" hidden="1" customHeight="1">
      <c r="A837" s="254" t="s">
        <v>304</v>
      </c>
      <c r="B837" s="255"/>
      <c r="C837" s="255"/>
      <c r="D837" s="255"/>
      <c r="E837" s="255"/>
      <c r="F837" s="255"/>
      <c r="G837" s="255"/>
      <c r="H837" s="255"/>
      <c r="I837" s="256"/>
      <c r="J837" s="233"/>
      <c r="K837" s="234"/>
      <c r="L837" s="234"/>
      <c r="M837" s="234"/>
      <c r="N837" s="234"/>
      <c r="O837" s="234"/>
      <c r="P837" s="234"/>
      <c r="Q837" s="234"/>
      <c r="R837" s="234"/>
      <c r="S837" s="234"/>
      <c r="T837" s="234"/>
      <c r="U837" s="234"/>
      <c r="V837" s="234"/>
      <c r="W837" s="234"/>
      <c r="X837" s="234"/>
      <c r="Y837" s="234"/>
      <c r="Z837" s="234"/>
      <c r="AA837" s="234"/>
      <c r="AB837" s="234"/>
      <c r="AC837" s="234"/>
      <c r="AD837" s="234"/>
      <c r="AE837" s="234"/>
      <c r="AF837" s="234"/>
      <c r="AG837" s="234"/>
      <c r="AH837" s="234"/>
      <c r="AI837" s="234"/>
      <c r="AJ837" s="234"/>
      <c r="AK837" s="234"/>
      <c r="AL837" s="234"/>
      <c r="AM837" s="235"/>
      <c r="BG837" s="1" t="s">
        <v>305</v>
      </c>
      <c r="BH837" s="1">
        <v>64</v>
      </c>
      <c r="BI837" s="1" t="str">
        <f>"ITEM"&amp;BH837&amp; BG837 &amp;"="&amp; IF(TRIM($J837)="","",$J837)</f>
        <v>ITEM64#KBN2_16=</v>
      </c>
    </row>
    <row r="838" spans="1:61" ht="9.75" hidden="1" customHeight="1" thickBot="1">
      <c r="A838" s="230"/>
      <c r="B838" s="231"/>
      <c r="C838" s="231"/>
      <c r="D838" s="231"/>
      <c r="E838" s="231"/>
      <c r="F838" s="231"/>
      <c r="G838" s="231"/>
      <c r="H838" s="231"/>
      <c r="I838" s="232"/>
      <c r="J838" s="236"/>
      <c r="K838" s="237"/>
      <c r="L838" s="237"/>
      <c r="M838" s="237"/>
      <c r="N838" s="237"/>
      <c r="O838" s="237"/>
      <c r="P838" s="237"/>
      <c r="Q838" s="237"/>
      <c r="R838" s="237"/>
      <c r="S838" s="237"/>
      <c r="T838" s="237"/>
      <c r="U838" s="237"/>
      <c r="V838" s="237"/>
      <c r="W838" s="237"/>
      <c r="X838" s="237"/>
      <c r="Y838" s="237"/>
      <c r="Z838" s="237"/>
      <c r="AA838" s="237"/>
      <c r="AB838" s="237"/>
      <c r="AC838" s="237"/>
      <c r="AD838" s="237"/>
      <c r="AE838" s="237"/>
      <c r="AF838" s="237"/>
      <c r="AG838" s="237"/>
      <c r="AH838" s="237"/>
      <c r="AI838" s="237"/>
      <c r="AJ838" s="237"/>
      <c r="AK838" s="237"/>
      <c r="AL838" s="237"/>
      <c r="AM838" s="238"/>
      <c r="BH838" s="1" t="s">
        <v>28</v>
      </c>
    </row>
    <row r="839" spans="1:61" ht="9.75" hidden="1" customHeight="1">
      <c r="A839" s="120" t="s">
        <v>248</v>
      </c>
      <c r="B839" s="121"/>
      <c r="C839" s="121"/>
      <c r="D839" s="121"/>
      <c r="E839" s="121"/>
      <c r="F839" s="121"/>
      <c r="G839" s="121"/>
      <c r="H839" s="121"/>
      <c r="I839" s="122"/>
      <c r="J839" s="239"/>
      <c r="K839" s="239"/>
      <c r="L839" s="239"/>
      <c r="M839" s="239"/>
      <c r="N839" s="239"/>
      <c r="O839" s="239"/>
      <c r="P839" s="239"/>
      <c r="Q839" s="239"/>
      <c r="R839" s="239"/>
      <c r="S839" s="239"/>
      <c r="T839" s="239"/>
      <c r="U839" s="239"/>
      <c r="V839" s="239"/>
      <c r="W839" s="239"/>
      <c r="X839" s="239"/>
      <c r="Y839" s="239"/>
      <c r="Z839" s="239"/>
      <c r="AA839" s="239"/>
      <c r="AB839" s="239"/>
      <c r="AC839" s="239"/>
      <c r="AD839" s="239"/>
      <c r="AE839" s="239"/>
      <c r="AF839" s="239"/>
      <c r="AG839" s="239"/>
      <c r="AH839" s="239"/>
      <c r="AI839" s="239"/>
      <c r="AJ839" s="239"/>
      <c r="AK839" s="239"/>
      <c r="AL839" s="239"/>
      <c r="AM839" s="239"/>
      <c r="BG839" s="1" t="s">
        <v>305</v>
      </c>
      <c r="BH839" s="1">
        <v>65</v>
      </c>
      <c r="BI839" s="1" t="str">
        <f>"ITEM"&amp;BH839&amp; BG839 &amp;"="&amp; IF(TRIM($J839)="","",$J839)</f>
        <v>ITEM65#KBN2_16=</v>
      </c>
    </row>
    <row r="840" spans="1:61" ht="9.75" hidden="1" customHeight="1">
      <c r="A840" s="141"/>
      <c r="B840" s="142"/>
      <c r="C840" s="142"/>
      <c r="D840" s="142"/>
      <c r="E840" s="142"/>
      <c r="F840" s="142"/>
      <c r="G840" s="142"/>
      <c r="H840" s="142"/>
      <c r="I840" s="143"/>
      <c r="J840" s="27"/>
      <c r="K840" s="27"/>
      <c r="L840" s="27"/>
      <c r="M840" s="27"/>
      <c r="N840" s="27"/>
      <c r="O840" s="27"/>
      <c r="P840" s="27"/>
      <c r="Q840" s="27"/>
      <c r="R840" s="27"/>
      <c r="S840" s="27"/>
      <c r="T840" s="27"/>
      <c r="U840" s="27"/>
      <c r="V840" s="27"/>
      <c r="W840" s="27"/>
      <c r="X840" s="27"/>
      <c r="Y840" s="27"/>
      <c r="Z840" s="27"/>
      <c r="AA840" s="27"/>
      <c r="AB840" s="27"/>
      <c r="AC840" s="27"/>
      <c r="AD840" s="27"/>
      <c r="AE840" s="27"/>
      <c r="AF840" s="27"/>
      <c r="AG840" s="27"/>
      <c r="AH840" s="27"/>
      <c r="AI840" s="27"/>
      <c r="AJ840" s="27"/>
      <c r="AK840" s="27"/>
      <c r="AL840" s="27"/>
      <c r="AM840" s="27"/>
      <c r="BH840" s="1" t="s">
        <v>28</v>
      </c>
    </row>
    <row r="841" spans="1:61" ht="9.75" hidden="1" customHeight="1">
      <c r="A841" s="120" t="s">
        <v>249</v>
      </c>
      <c r="B841" s="121"/>
      <c r="C841" s="121"/>
      <c r="D841" s="121"/>
      <c r="E841" s="121"/>
      <c r="F841" s="121"/>
      <c r="G841" s="121"/>
      <c r="H841" s="121"/>
      <c r="I841" s="122"/>
      <c r="J841" s="158"/>
      <c r="K841" s="154"/>
      <c r="L841" s="154"/>
      <c r="M841" s="154"/>
      <c r="N841" s="154"/>
      <c r="O841" s="154"/>
      <c r="P841" s="154"/>
      <c r="Q841" s="154"/>
      <c r="R841" s="154"/>
      <c r="S841" s="154"/>
      <c r="T841" s="154"/>
      <c r="U841" s="154"/>
      <c r="V841" s="154" t="s">
        <v>36</v>
      </c>
      <c r="W841" s="154"/>
      <c r="X841" s="154"/>
      <c r="Y841" s="154"/>
      <c r="Z841" s="154"/>
      <c r="AA841" s="154"/>
      <c r="AB841" s="154"/>
      <c r="AC841" s="154"/>
      <c r="AD841" s="154"/>
      <c r="AE841" s="154"/>
      <c r="AF841" s="154"/>
      <c r="AG841" s="154"/>
      <c r="AH841" s="154"/>
      <c r="AI841" s="154"/>
      <c r="AJ841" s="154"/>
      <c r="AK841" s="154"/>
      <c r="AL841" s="154"/>
      <c r="AM841" s="155"/>
      <c r="BE841" s="1" t="str">
        <f ca="1">MID(CELL("address",$CG$2),2,2)</f>
        <v>CG</v>
      </c>
      <c r="BF841" s="1" t="str">
        <f>IF(TRIM($K842)="","",IF(ISERROR(MATCH($K842,$CG$3:$CG$4,0)),"INPUT_ERROR",MATCH($K842,$CG$3:$CG$4,0)))</f>
        <v/>
      </c>
      <c r="BG841" s="1" t="s">
        <v>305</v>
      </c>
      <c r="BH841" s="1">
        <v>66</v>
      </c>
      <c r="BI841" s="1" t="str">
        <f>"ITEM"&amp; BH841&amp; BG841 &amp;"="&amp; $BF841</f>
        <v>ITEM66#KBN2_16=</v>
      </c>
    </row>
    <row r="842" spans="1:61" ht="9.75" hidden="1" customHeight="1">
      <c r="A842" s="141"/>
      <c r="B842" s="142"/>
      <c r="C842" s="142"/>
      <c r="D842" s="142"/>
      <c r="E842" s="142"/>
      <c r="F842" s="142"/>
      <c r="G842" s="142"/>
      <c r="H842" s="142"/>
      <c r="I842" s="143"/>
      <c r="J842" s="144" t="s">
        <v>37</v>
      </c>
      <c r="K842" s="145"/>
      <c r="L842" s="145"/>
      <c r="M842" s="145"/>
      <c r="N842" s="145"/>
      <c r="O842" s="145"/>
      <c r="P842" s="145"/>
      <c r="Q842" s="145"/>
      <c r="R842" s="145"/>
      <c r="S842" s="145"/>
      <c r="T842" s="82" t="s">
        <v>38</v>
      </c>
      <c r="U842" s="82"/>
      <c r="V842" s="82" t="s">
        <v>250</v>
      </c>
      <c r="W842" s="82"/>
      <c r="X842" s="82"/>
      <c r="Y842" s="82"/>
      <c r="Z842" s="82"/>
      <c r="AA842" s="82"/>
      <c r="AB842" s="82"/>
      <c r="AC842" s="82"/>
      <c r="AD842" s="82"/>
      <c r="AE842" s="82"/>
      <c r="AF842" s="82"/>
      <c r="AG842" s="82"/>
      <c r="AH842" s="82"/>
      <c r="AI842" s="82"/>
      <c r="AJ842" s="82"/>
      <c r="AK842" s="82"/>
      <c r="AL842" s="82"/>
      <c r="AM842" s="138"/>
    </row>
    <row r="843" spans="1:61" ht="9.75" hidden="1" customHeight="1">
      <c r="A843" s="141"/>
      <c r="B843" s="142"/>
      <c r="C843" s="142"/>
      <c r="D843" s="142"/>
      <c r="E843" s="142"/>
      <c r="F843" s="142"/>
      <c r="G843" s="142"/>
      <c r="H843" s="142"/>
      <c r="I843" s="143"/>
      <c r="J843" s="144"/>
      <c r="K843" s="145"/>
      <c r="L843" s="145"/>
      <c r="M843" s="145"/>
      <c r="N843" s="145"/>
      <c r="O843" s="145"/>
      <c r="P843" s="145"/>
      <c r="Q843" s="145"/>
      <c r="R843" s="145"/>
      <c r="S843" s="145"/>
      <c r="T843" s="82"/>
      <c r="U843" s="82"/>
      <c r="V843" s="82" t="s">
        <v>251</v>
      </c>
      <c r="W843" s="82"/>
      <c r="X843" s="82"/>
      <c r="Y843" s="82"/>
      <c r="Z843" s="82"/>
      <c r="AA843" s="82"/>
      <c r="AB843" s="82"/>
      <c r="AC843" s="82"/>
      <c r="AD843" s="82"/>
      <c r="AE843" s="82"/>
      <c r="AF843" s="82"/>
      <c r="AG843" s="82"/>
      <c r="AH843" s="82"/>
      <c r="AI843" s="82"/>
      <c r="AJ843" s="82"/>
      <c r="AK843" s="82"/>
      <c r="AL843" s="82"/>
      <c r="AM843" s="138"/>
    </row>
    <row r="844" spans="1:61" ht="9.75" hidden="1" customHeight="1">
      <c r="A844" s="141"/>
      <c r="B844" s="142"/>
      <c r="C844" s="142"/>
      <c r="D844" s="142"/>
      <c r="E844" s="142"/>
      <c r="F844" s="142"/>
      <c r="G844" s="142"/>
      <c r="H844" s="142"/>
      <c r="I844" s="143"/>
      <c r="J844" s="157"/>
      <c r="K844" s="98"/>
      <c r="L844" s="98"/>
      <c r="M844" s="98"/>
      <c r="N844" s="98"/>
      <c r="O844" s="98"/>
      <c r="P844" s="98"/>
      <c r="Q844" s="98"/>
      <c r="R844" s="98"/>
      <c r="S844" s="98"/>
      <c r="T844" s="98"/>
      <c r="U844" s="98"/>
      <c r="V844" s="98"/>
      <c r="W844" s="98"/>
      <c r="X844" s="98"/>
      <c r="Y844" s="98"/>
      <c r="Z844" s="98"/>
      <c r="AA844" s="98"/>
      <c r="AB844" s="98"/>
      <c r="AC844" s="98"/>
      <c r="AD844" s="98"/>
      <c r="AE844" s="98"/>
      <c r="AF844" s="98"/>
      <c r="AG844" s="98"/>
      <c r="AH844" s="98"/>
      <c r="AI844" s="98"/>
      <c r="AJ844" s="98"/>
      <c r="AK844" s="98"/>
      <c r="AL844" s="98"/>
      <c r="AM844" s="156"/>
    </row>
    <row r="845" spans="1:61" ht="9.75" hidden="1" customHeight="1">
      <c r="A845" s="141"/>
      <c r="B845" s="142"/>
      <c r="C845" s="143"/>
      <c r="D845" s="120" t="s">
        <v>252</v>
      </c>
      <c r="E845" s="121"/>
      <c r="F845" s="121"/>
      <c r="G845" s="121"/>
      <c r="H845" s="121"/>
      <c r="I845" s="122"/>
      <c r="J845" s="158"/>
      <c r="K845" s="154"/>
      <c r="L845" s="154"/>
      <c r="M845" s="154"/>
      <c r="N845" s="154"/>
      <c r="O845" s="154"/>
      <c r="P845" s="154"/>
      <c r="Q845" s="154"/>
      <c r="R845" s="154"/>
      <c r="S845" s="154"/>
      <c r="T845" s="154"/>
      <c r="U845" s="154"/>
      <c r="V845" s="154" t="s">
        <v>36</v>
      </c>
      <c r="W845" s="154"/>
      <c r="X845" s="154"/>
      <c r="Y845" s="154"/>
      <c r="Z845" s="154"/>
      <c r="AA845" s="154"/>
      <c r="AB845" s="154"/>
      <c r="AC845" s="154"/>
      <c r="AD845" s="154"/>
      <c r="AE845" s="154"/>
      <c r="AF845" s="154"/>
      <c r="AG845" s="154"/>
      <c r="AH845" s="154"/>
      <c r="AI845" s="154"/>
      <c r="AJ845" s="154"/>
      <c r="AK845" s="154"/>
      <c r="AL845" s="154"/>
      <c r="AM845" s="155"/>
      <c r="BE845" s="1" t="str">
        <f ca="1">MID(CELL("address",$CB$2),2,2)</f>
        <v>CB</v>
      </c>
      <c r="BF845" s="1" t="str">
        <f>IF(TRIM($K847)="","",IF(ISERROR(MATCH($K847,$CB$3:$CB$7,0)),"INPUT_ERROR",MATCH($K847,$CB$3:$CB$7,0)))</f>
        <v/>
      </c>
      <c r="BG845" s="1" t="s">
        <v>305</v>
      </c>
      <c r="BH845" s="1">
        <v>67</v>
      </c>
      <c r="BI845" s="1" t="str">
        <f>"ITEM"&amp; BH845&amp; BG845 &amp;"="&amp; $BF845</f>
        <v>ITEM67#KBN2_16=</v>
      </c>
    </row>
    <row r="846" spans="1:61" ht="9.75" hidden="1" customHeight="1">
      <c r="A846" s="141"/>
      <c r="B846" s="142"/>
      <c r="C846" s="143"/>
      <c r="D846" s="141"/>
      <c r="E846" s="142"/>
      <c r="F846" s="142"/>
      <c r="G846" s="142"/>
      <c r="H846" s="142"/>
      <c r="I846" s="143"/>
      <c r="J846" s="189"/>
      <c r="K846" s="82"/>
      <c r="L846" s="82"/>
      <c r="M846" s="82"/>
      <c r="N846" s="82"/>
      <c r="O846" s="82"/>
      <c r="P846" s="82"/>
      <c r="Q846" s="82"/>
      <c r="R846" s="82"/>
      <c r="S846" s="82"/>
      <c r="T846" s="82"/>
      <c r="U846" s="82"/>
      <c r="V846" s="82" t="s">
        <v>163</v>
      </c>
      <c r="W846" s="82"/>
      <c r="X846" s="82"/>
      <c r="Y846" s="82"/>
      <c r="Z846" s="82"/>
      <c r="AA846" s="82"/>
      <c r="AB846" s="82"/>
      <c r="AC846" s="82"/>
      <c r="AD846" s="82"/>
      <c r="AE846" s="82"/>
      <c r="AF846" s="82"/>
      <c r="AG846" s="82"/>
      <c r="AH846" s="82"/>
      <c r="AI846" s="82"/>
      <c r="AJ846" s="82"/>
      <c r="AK846" s="82"/>
      <c r="AL846" s="82"/>
      <c r="AM846" s="138"/>
      <c r="BH846" s="1" t="s">
        <v>28</v>
      </c>
    </row>
    <row r="847" spans="1:61" ht="9.75" hidden="1" customHeight="1">
      <c r="A847" s="141"/>
      <c r="B847" s="142"/>
      <c r="C847" s="143"/>
      <c r="D847" s="141"/>
      <c r="E847" s="142"/>
      <c r="F847" s="142"/>
      <c r="G847" s="142"/>
      <c r="H847" s="142"/>
      <c r="I847" s="143"/>
      <c r="J847" s="144" t="s">
        <v>37</v>
      </c>
      <c r="K847" s="145"/>
      <c r="L847" s="145"/>
      <c r="M847" s="145"/>
      <c r="N847" s="145"/>
      <c r="O847" s="145"/>
      <c r="P847" s="145"/>
      <c r="Q847" s="145"/>
      <c r="R847" s="145"/>
      <c r="S847" s="145"/>
      <c r="T847" s="82" t="s">
        <v>38</v>
      </c>
      <c r="U847" s="82"/>
      <c r="V847" s="82" t="s">
        <v>253</v>
      </c>
      <c r="W847" s="82"/>
      <c r="X847" s="82"/>
      <c r="Y847" s="82"/>
      <c r="Z847" s="82"/>
      <c r="AA847" s="82"/>
      <c r="AB847" s="82"/>
      <c r="AC847" s="82"/>
      <c r="AD847" s="82"/>
      <c r="AE847" s="82"/>
      <c r="AF847" s="82"/>
      <c r="AG847" s="82"/>
      <c r="AH847" s="82"/>
      <c r="AI847" s="82"/>
      <c r="AJ847" s="82"/>
      <c r="AK847" s="82"/>
      <c r="AL847" s="82"/>
      <c r="AM847" s="138"/>
      <c r="BH847" s="1" t="s">
        <v>28</v>
      </c>
    </row>
    <row r="848" spans="1:61" ht="9.75" hidden="1" customHeight="1">
      <c r="A848" s="141"/>
      <c r="B848" s="142"/>
      <c r="C848" s="143"/>
      <c r="D848" s="141"/>
      <c r="E848" s="142"/>
      <c r="F848" s="142"/>
      <c r="G848" s="142"/>
      <c r="H848" s="142"/>
      <c r="I848" s="143"/>
      <c r="J848" s="144"/>
      <c r="K848" s="145"/>
      <c r="L848" s="145"/>
      <c r="M848" s="145"/>
      <c r="N848" s="145"/>
      <c r="O848" s="145"/>
      <c r="P848" s="145"/>
      <c r="Q848" s="145"/>
      <c r="R848" s="145"/>
      <c r="S848" s="145"/>
      <c r="T848" s="82"/>
      <c r="U848" s="82"/>
      <c r="V848" s="82" t="s">
        <v>254</v>
      </c>
      <c r="W848" s="82"/>
      <c r="X848" s="82"/>
      <c r="Y848" s="82"/>
      <c r="Z848" s="82"/>
      <c r="AA848" s="82"/>
      <c r="AB848" s="82"/>
      <c r="AC848" s="82"/>
      <c r="AD848" s="82"/>
      <c r="AE848" s="82"/>
      <c r="AF848" s="82"/>
      <c r="AG848" s="82"/>
      <c r="AH848" s="82"/>
      <c r="AI848" s="82"/>
      <c r="AJ848" s="82"/>
      <c r="AK848" s="82"/>
      <c r="AL848" s="82"/>
      <c r="AM848" s="138"/>
      <c r="BH848" s="1" t="s">
        <v>28</v>
      </c>
    </row>
    <row r="849" spans="1:61" ht="9.75" hidden="1" customHeight="1">
      <c r="A849" s="141"/>
      <c r="B849" s="142"/>
      <c r="C849" s="143"/>
      <c r="D849" s="141"/>
      <c r="E849" s="142"/>
      <c r="F849" s="142"/>
      <c r="G849" s="142"/>
      <c r="H849" s="142"/>
      <c r="I849" s="143"/>
      <c r="J849" s="189"/>
      <c r="K849" s="82"/>
      <c r="L849" s="82"/>
      <c r="M849" s="82"/>
      <c r="N849" s="82"/>
      <c r="O849" s="82"/>
      <c r="P849" s="82"/>
      <c r="Q849" s="82"/>
      <c r="R849" s="82"/>
      <c r="S849" s="82"/>
      <c r="T849" s="82"/>
      <c r="U849" s="82"/>
      <c r="V849" s="82" t="s">
        <v>255</v>
      </c>
      <c r="W849" s="82"/>
      <c r="X849" s="82"/>
      <c r="Y849" s="82"/>
      <c r="Z849" s="82"/>
      <c r="AA849" s="82"/>
      <c r="AB849" s="82"/>
      <c r="AC849" s="82"/>
      <c r="AD849" s="82"/>
      <c r="AE849" s="82"/>
      <c r="AF849" s="82"/>
      <c r="AG849" s="82"/>
      <c r="AH849" s="82"/>
      <c r="AI849" s="82"/>
      <c r="AJ849" s="82"/>
      <c r="AK849" s="82"/>
      <c r="AL849" s="82"/>
      <c r="AM849" s="138"/>
      <c r="BH849" s="1" t="s">
        <v>28</v>
      </c>
    </row>
    <row r="850" spans="1:61" ht="9.75" hidden="1" customHeight="1">
      <c r="A850" s="141"/>
      <c r="B850" s="142"/>
      <c r="C850" s="143"/>
      <c r="D850" s="123"/>
      <c r="E850" s="124"/>
      <c r="F850" s="124"/>
      <c r="G850" s="124"/>
      <c r="H850" s="124"/>
      <c r="I850" s="125"/>
      <c r="J850" s="157"/>
      <c r="K850" s="98"/>
      <c r="L850" s="98"/>
      <c r="M850" s="98"/>
      <c r="N850" s="98"/>
      <c r="O850" s="98"/>
      <c r="P850" s="98"/>
      <c r="Q850" s="98"/>
      <c r="R850" s="98"/>
      <c r="S850" s="98"/>
      <c r="T850" s="98"/>
      <c r="U850" s="98"/>
      <c r="V850" s="98" t="s">
        <v>256</v>
      </c>
      <c r="W850" s="98"/>
      <c r="X850" s="98"/>
      <c r="Y850" s="98"/>
      <c r="Z850" s="98"/>
      <c r="AA850" s="98"/>
      <c r="AB850" s="98"/>
      <c r="AC850" s="98"/>
      <c r="AD850" s="98"/>
      <c r="AE850" s="98"/>
      <c r="AF850" s="98"/>
      <c r="AG850" s="98"/>
      <c r="AH850" s="98"/>
      <c r="AI850" s="98"/>
      <c r="AJ850" s="98"/>
      <c r="AK850" s="98"/>
      <c r="AL850" s="98"/>
      <c r="AM850" s="156"/>
      <c r="BH850" s="1" t="s">
        <v>28</v>
      </c>
    </row>
    <row r="851" spans="1:61" ht="9.75" hidden="1" customHeight="1">
      <c r="A851" s="141"/>
      <c r="B851" s="142"/>
      <c r="C851" s="143"/>
      <c r="D851" s="120" t="s">
        <v>257</v>
      </c>
      <c r="E851" s="121"/>
      <c r="F851" s="121"/>
      <c r="G851" s="121"/>
      <c r="H851" s="121"/>
      <c r="I851" s="122"/>
      <c r="J851" s="136"/>
      <c r="K851" s="126"/>
      <c r="L851" s="126"/>
      <c r="M851" s="126"/>
      <c r="N851" s="126"/>
      <c r="O851" s="126"/>
      <c r="P851" s="126"/>
      <c r="Q851" s="126"/>
      <c r="R851" s="126"/>
      <c r="S851" s="126"/>
      <c r="T851" s="126"/>
      <c r="U851" s="126"/>
      <c r="V851" s="126"/>
      <c r="W851" s="126"/>
      <c r="X851" s="126"/>
      <c r="Y851" s="126"/>
      <c r="Z851" s="126"/>
      <c r="AA851" s="126"/>
      <c r="AB851" s="126"/>
      <c r="AC851" s="126"/>
      <c r="AD851" s="126"/>
      <c r="AE851" s="126"/>
      <c r="AF851" s="126"/>
      <c r="AG851" s="126"/>
      <c r="AH851" s="126"/>
      <c r="AI851" s="126"/>
      <c r="AJ851" s="126"/>
      <c r="AK851" s="126"/>
      <c r="AL851" s="126"/>
      <c r="AM851" s="127"/>
      <c r="BG851" s="1" t="s">
        <v>305</v>
      </c>
      <c r="BH851" s="1">
        <v>68</v>
      </c>
      <c r="BI851" s="1" t="str">
        <f>"ITEM"&amp;BH851&amp; BG851 &amp;"="&amp; IF(TRIM($J851)="","",$J851)</f>
        <v>ITEM68#KBN2_16=</v>
      </c>
    </row>
    <row r="852" spans="1:61" ht="9.75" hidden="1" customHeight="1">
      <c r="A852" s="141"/>
      <c r="B852" s="142"/>
      <c r="C852" s="143"/>
      <c r="D852" s="141"/>
      <c r="E852" s="142"/>
      <c r="F852" s="142"/>
      <c r="G852" s="142"/>
      <c r="H852" s="142"/>
      <c r="I852" s="143"/>
      <c r="J852" s="150"/>
      <c r="K852" s="151"/>
      <c r="L852" s="151"/>
      <c r="M852" s="151"/>
      <c r="N852" s="151"/>
      <c r="O852" s="151"/>
      <c r="P852" s="151"/>
      <c r="Q852" s="151"/>
      <c r="R852" s="151"/>
      <c r="S852" s="151"/>
      <c r="T852" s="151"/>
      <c r="U852" s="151"/>
      <c r="V852" s="151"/>
      <c r="W852" s="151"/>
      <c r="X852" s="151"/>
      <c r="Y852" s="151"/>
      <c r="Z852" s="151"/>
      <c r="AA852" s="151"/>
      <c r="AB852" s="151"/>
      <c r="AC852" s="151"/>
      <c r="AD852" s="151"/>
      <c r="AE852" s="151"/>
      <c r="AF852" s="151"/>
      <c r="AG852" s="151"/>
      <c r="AH852" s="151"/>
      <c r="AI852" s="151"/>
      <c r="AJ852" s="151"/>
      <c r="AK852" s="151"/>
      <c r="AL852" s="151"/>
      <c r="AM852" s="152"/>
      <c r="BH852" s="1" t="s">
        <v>28</v>
      </c>
    </row>
    <row r="853" spans="1:61" ht="9.75" hidden="1" customHeight="1">
      <c r="A853" s="141"/>
      <c r="B853" s="142"/>
      <c r="C853" s="143"/>
      <c r="D853" s="123"/>
      <c r="E853" s="124"/>
      <c r="F853" s="124"/>
      <c r="G853" s="124"/>
      <c r="H853" s="124"/>
      <c r="I853" s="125"/>
      <c r="J853" s="150"/>
      <c r="K853" s="151"/>
      <c r="L853" s="151"/>
      <c r="M853" s="151"/>
      <c r="N853" s="151"/>
      <c r="O853" s="151"/>
      <c r="P853" s="151"/>
      <c r="Q853" s="151"/>
      <c r="R853" s="151"/>
      <c r="S853" s="151"/>
      <c r="T853" s="151"/>
      <c r="U853" s="151"/>
      <c r="V853" s="151"/>
      <c r="W853" s="151"/>
      <c r="X853" s="151"/>
      <c r="Y853" s="151"/>
      <c r="Z853" s="151"/>
      <c r="AA853" s="151"/>
      <c r="AB853" s="151"/>
      <c r="AC853" s="151"/>
      <c r="AD853" s="151"/>
      <c r="AE853" s="151"/>
      <c r="AF853" s="151"/>
      <c r="AG853" s="151"/>
      <c r="AH853" s="151"/>
      <c r="AI853" s="151"/>
      <c r="AJ853" s="151"/>
      <c r="AK853" s="151"/>
      <c r="AL853" s="151"/>
      <c r="AM853" s="152"/>
    </row>
    <row r="854" spans="1:61" ht="9.75" hidden="1" customHeight="1">
      <c r="A854" s="141"/>
      <c r="B854" s="142"/>
      <c r="C854" s="143"/>
      <c r="D854" s="120" t="s">
        <v>199</v>
      </c>
      <c r="E854" s="121"/>
      <c r="F854" s="121"/>
      <c r="G854" s="121"/>
      <c r="H854" s="121"/>
      <c r="I854" s="122"/>
      <c r="J854" s="136"/>
      <c r="K854" s="126"/>
      <c r="L854" s="126"/>
      <c r="M854" s="126"/>
      <c r="N854" s="126"/>
      <c r="O854" s="126"/>
      <c r="P854" s="126"/>
      <c r="Q854" s="126"/>
      <c r="R854" s="126"/>
      <c r="S854" s="126"/>
      <c r="T854" s="126"/>
      <c r="U854" s="126"/>
      <c r="V854" s="126"/>
      <c r="W854" s="126"/>
      <c r="X854" s="126"/>
      <c r="Y854" s="126"/>
      <c r="Z854" s="126"/>
      <c r="AA854" s="126"/>
      <c r="AB854" s="126"/>
      <c r="AC854" s="126"/>
      <c r="AD854" s="126"/>
      <c r="AE854" s="126"/>
      <c r="AF854" s="126"/>
      <c r="AG854" s="126"/>
      <c r="AH854" s="126"/>
      <c r="AI854" s="126"/>
      <c r="AJ854" s="126"/>
      <c r="AK854" s="126"/>
      <c r="AL854" s="126"/>
      <c r="AM854" s="127"/>
      <c r="BG854" s="1" t="s">
        <v>305</v>
      </c>
      <c r="BH854" s="1">
        <v>69</v>
      </c>
      <c r="BI854" s="1" t="str">
        <f>"ITEM"&amp;BH854&amp; BG854 &amp;"="&amp; IF(TRIM($J854)="","",$J854)</f>
        <v>ITEM69#KBN2_16=</v>
      </c>
    </row>
    <row r="855" spans="1:61" ht="9.75" hidden="1" customHeight="1">
      <c r="A855" s="141"/>
      <c r="B855" s="142"/>
      <c r="C855" s="143"/>
      <c r="D855" s="141"/>
      <c r="E855" s="142"/>
      <c r="F855" s="142"/>
      <c r="G855" s="142"/>
      <c r="H855" s="142"/>
      <c r="I855" s="143"/>
      <c r="J855" s="150"/>
      <c r="K855" s="151"/>
      <c r="L855" s="151"/>
      <c r="M855" s="151"/>
      <c r="N855" s="151"/>
      <c r="O855" s="151"/>
      <c r="P855" s="151"/>
      <c r="Q855" s="151"/>
      <c r="R855" s="151"/>
      <c r="S855" s="151"/>
      <c r="T855" s="151"/>
      <c r="U855" s="151"/>
      <c r="V855" s="151"/>
      <c r="W855" s="151"/>
      <c r="X855" s="151"/>
      <c r="Y855" s="151"/>
      <c r="Z855" s="151"/>
      <c r="AA855" s="151"/>
      <c r="AB855" s="151"/>
      <c r="AC855" s="151"/>
      <c r="AD855" s="151"/>
      <c r="AE855" s="151"/>
      <c r="AF855" s="151"/>
      <c r="AG855" s="151"/>
      <c r="AH855" s="151"/>
      <c r="AI855" s="151"/>
      <c r="AJ855" s="151"/>
      <c r="AK855" s="151"/>
      <c r="AL855" s="151"/>
      <c r="AM855" s="152"/>
      <c r="BH855" s="1" t="s">
        <v>28</v>
      </c>
    </row>
    <row r="856" spans="1:61" ht="9.75" hidden="1" customHeight="1">
      <c r="A856" s="123"/>
      <c r="B856" s="124"/>
      <c r="C856" s="125"/>
      <c r="D856" s="123"/>
      <c r="E856" s="124"/>
      <c r="F856" s="124"/>
      <c r="G856" s="124"/>
      <c r="H856" s="124"/>
      <c r="I856" s="125"/>
      <c r="J856" s="137"/>
      <c r="K856" s="128"/>
      <c r="L856" s="128"/>
      <c r="M856" s="128"/>
      <c r="N856" s="128"/>
      <c r="O856" s="128"/>
      <c r="P856" s="128"/>
      <c r="Q856" s="128"/>
      <c r="R856" s="128"/>
      <c r="S856" s="128"/>
      <c r="T856" s="128"/>
      <c r="U856" s="128"/>
      <c r="V856" s="128"/>
      <c r="W856" s="128"/>
      <c r="X856" s="128"/>
      <c r="Y856" s="128"/>
      <c r="Z856" s="128"/>
      <c r="AA856" s="128"/>
      <c r="AB856" s="128"/>
      <c r="AC856" s="128"/>
      <c r="AD856" s="128"/>
      <c r="AE856" s="128"/>
      <c r="AF856" s="128"/>
      <c r="AG856" s="128"/>
      <c r="AH856" s="128"/>
      <c r="AI856" s="128"/>
      <c r="AJ856" s="128"/>
      <c r="AK856" s="128"/>
      <c r="AL856" s="128"/>
      <c r="AM856" s="129"/>
    </row>
    <row r="857" spans="1:61" ht="9.75" hidden="1" customHeight="1">
      <c r="A857" s="120" t="s">
        <v>258</v>
      </c>
      <c r="B857" s="121"/>
      <c r="C857" s="121"/>
      <c r="D857" s="121"/>
      <c r="E857" s="121"/>
      <c r="F857" s="121"/>
      <c r="G857" s="121"/>
      <c r="H857" s="121"/>
      <c r="I857" s="122"/>
      <c r="J857" s="158"/>
      <c r="K857" s="154"/>
      <c r="L857" s="154"/>
      <c r="M857" s="154"/>
      <c r="N857" s="154"/>
      <c r="O857" s="154"/>
      <c r="P857" s="154"/>
      <c r="Q857" s="154"/>
      <c r="R857" s="154"/>
      <c r="S857" s="154"/>
      <c r="T857" s="154"/>
      <c r="U857" s="154"/>
      <c r="V857" s="154" t="s">
        <v>36</v>
      </c>
      <c r="W857" s="154"/>
      <c r="X857" s="154"/>
      <c r="Y857" s="154"/>
      <c r="Z857" s="154"/>
      <c r="AA857" s="154"/>
      <c r="AB857" s="154"/>
      <c r="AC857" s="154"/>
      <c r="AD857" s="154"/>
      <c r="AE857" s="154"/>
      <c r="AF857" s="154"/>
      <c r="AG857" s="154"/>
      <c r="AH857" s="154"/>
      <c r="AI857" s="154"/>
      <c r="AJ857" s="154"/>
      <c r="AK857" s="154"/>
      <c r="AL857" s="154"/>
      <c r="AM857" s="155"/>
      <c r="BE857" s="1" t="str">
        <f ca="1">MID(CELL("address",$CH$2),2,2)</f>
        <v>CH</v>
      </c>
      <c r="BF857" s="1" t="str">
        <f>IF(TRIM($K858)="","",IF(ISERROR(MATCH($K858,$CH$3:$CH$8,0)),"INPUT_ERROR",MATCH($K858,$CH$3:$CH$8,0)))</f>
        <v/>
      </c>
      <c r="BG857" s="1" t="s">
        <v>305</v>
      </c>
      <c r="BH857" s="1">
        <v>70</v>
      </c>
      <c r="BI857" s="1" t="str">
        <f>"ITEM"&amp; BH857&amp; BG857 &amp;"="&amp; $BF857</f>
        <v>ITEM70#KBN2_16=</v>
      </c>
    </row>
    <row r="858" spans="1:61" ht="9.75" hidden="1" customHeight="1">
      <c r="A858" s="141"/>
      <c r="B858" s="142"/>
      <c r="C858" s="142"/>
      <c r="D858" s="142"/>
      <c r="E858" s="142"/>
      <c r="F858" s="142"/>
      <c r="G858" s="142"/>
      <c r="H858" s="142"/>
      <c r="I858" s="143"/>
      <c r="J858" s="144" t="s">
        <v>37</v>
      </c>
      <c r="K858" s="145"/>
      <c r="L858" s="145"/>
      <c r="M858" s="145"/>
      <c r="N858" s="145"/>
      <c r="O858" s="145"/>
      <c r="P858" s="145"/>
      <c r="Q858" s="145"/>
      <c r="R858" s="145"/>
      <c r="S858" s="145"/>
      <c r="T858" s="82" t="s">
        <v>38</v>
      </c>
      <c r="U858" s="82"/>
      <c r="V858" s="82" t="s">
        <v>259</v>
      </c>
      <c r="W858" s="82"/>
      <c r="X858" s="82"/>
      <c r="Y858" s="82"/>
      <c r="Z858" s="82"/>
      <c r="AA858" s="82"/>
      <c r="AB858" s="82"/>
      <c r="AC858" s="82"/>
      <c r="AD858" s="82"/>
      <c r="AE858" s="82" t="s">
        <v>260</v>
      </c>
      <c r="AF858" s="82"/>
      <c r="AG858" s="82"/>
      <c r="AH858" s="82"/>
      <c r="AI858" s="82"/>
      <c r="AJ858" s="82"/>
      <c r="AK858" s="82"/>
      <c r="AL858" s="82"/>
      <c r="AM858" s="138"/>
      <c r="BH858" s="1" t="s">
        <v>28</v>
      </c>
    </row>
    <row r="859" spans="1:61" ht="9.75" hidden="1" customHeight="1">
      <c r="A859" s="141"/>
      <c r="B859" s="142"/>
      <c r="C859" s="142"/>
      <c r="D859" s="142"/>
      <c r="E859" s="142"/>
      <c r="F859" s="142"/>
      <c r="G859" s="142"/>
      <c r="H859" s="142"/>
      <c r="I859" s="143"/>
      <c r="J859" s="144"/>
      <c r="K859" s="145"/>
      <c r="L859" s="145"/>
      <c r="M859" s="145"/>
      <c r="N859" s="145"/>
      <c r="O859" s="145"/>
      <c r="P859" s="145"/>
      <c r="Q859" s="145"/>
      <c r="R859" s="145"/>
      <c r="S859" s="145"/>
      <c r="T859" s="82"/>
      <c r="U859" s="82"/>
      <c r="V859" s="82" t="s">
        <v>261</v>
      </c>
      <c r="W859" s="82"/>
      <c r="X859" s="82"/>
      <c r="Y859" s="82"/>
      <c r="Z859" s="82"/>
      <c r="AA859" s="82"/>
      <c r="AB859" s="82"/>
      <c r="AC859" s="82"/>
      <c r="AD859" s="82"/>
      <c r="AE859" s="82" t="s">
        <v>262</v>
      </c>
      <c r="AF859" s="82"/>
      <c r="AG859" s="82"/>
      <c r="AH859" s="82"/>
      <c r="AI859" s="82"/>
      <c r="AJ859" s="82"/>
      <c r="AK859" s="82"/>
      <c r="AL859" s="82"/>
      <c r="AM859" s="138"/>
      <c r="BH859" s="1" t="s">
        <v>28</v>
      </c>
    </row>
    <row r="860" spans="1:61" ht="9.75" hidden="1" customHeight="1">
      <c r="A860" s="141"/>
      <c r="B860" s="142"/>
      <c r="C860" s="142"/>
      <c r="D860" s="142"/>
      <c r="E860" s="142"/>
      <c r="F860" s="142"/>
      <c r="G860" s="142"/>
      <c r="H860" s="142"/>
      <c r="I860" s="143"/>
      <c r="J860" s="157"/>
      <c r="K860" s="98"/>
      <c r="L860" s="98"/>
      <c r="M860" s="98"/>
      <c r="N860" s="98"/>
      <c r="O860" s="98"/>
      <c r="P860" s="98"/>
      <c r="Q860" s="98"/>
      <c r="R860" s="98"/>
      <c r="S860" s="98"/>
      <c r="T860" s="98"/>
      <c r="U860" s="98"/>
      <c r="V860" s="98" t="s">
        <v>231</v>
      </c>
      <c r="W860" s="98"/>
      <c r="X860" s="98"/>
      <c r="Y860" s="98"/>
      <c r="Z860" s="98"/>
      <c r="AA860" s="98"/>
      <c r="AB860" s="98"/>
      <c r="AC860" s="98"/>
      <c r="AD860" s="98"/>
      <c r="AE860" s="98" t="s">
        <v>232</v>
      </c>
      <c r="AF860" s="98"/>
      <c r="AG860" s="98"/>
      <c r="AH860" s="98"/>
      <c r="AI860" s="98"/>
      <c r="AJ860" s="98"/>
      <c r="AK860" s="98"/>
      <c r="AL860" s="98"/>
      <c r="AM860" s="156"/>
      <c r="BH860" s="1" t="s">
        <v>28</v>
      </c>
    </row>
    <row r="861" spans="1:61" ht="9.75" hidden="1" customHeight="1">
      <c r="A861" s="120" t="s">
        <v>263</v>
      </c>
      <c r="B861" s="121"/>
      <c r="C861" s="121"/>
      <c r="D861" s="121"/>
      <c r="E861" s="121"/>
      <c r="F861" s="121"/>
      <c r="G861" s="121"/>
      <c r="H861" s="121"/>
      <c r="I861" s="121"/>
      <c r="J861" s="216" t="s">
        <v>37</v>
      </c>
      <c r="K861" s="217"/>
      <c r="L861" s="154" t="s">
        <v>216</v>
      </c>
      <c r="M861" s="154"/>
      <c r="N861" s="154"/>
      <c r="O861" s="154"/>
      <c r="P861" s="154"/>
      <c r="Q861" s="221" t="s">
        <v>37</v>
      </c>
      <c r="R861" s="217"/>
      <c r="S861" s="154" t="s">
        <v>215</v>
      </c>
      <c r="T861" s="154"/>
      <c r="U861" s="154"/>
      <c r="V861" s="154"/>
      <c r="W861" s="221" t="s">
        <v>37</v>
      </c>
      <c r="X861" s="217"/>
      <c r="Y861" s="83" t="s">
        <v>264</v>
      </c>
      <c r="Z861" s="83"/>
      <c r="AA861" s="83"/>
      <c r="AB861" s="83"/>
      <c r="AC861" s="83"/>
      <c r="AD861" s="83"/>
      <c r="AE861" s="83"/>
      <c r="AF861" s="83"/>
      <c r="AG861" s="83"/>
      <c r="AH861" s="83"/>
      <c r="AI861" s="83"/>
      <c r="AJ861" s="83"/>
      <c r="AK861" s="83"/>
      <c r="AL861" s="83"/>
      <c r="AM861" s="251"/>
      <c r="BF861" s="1" t="b">
        <f>IF($K861="○",TRUE,IF($K861="",FALSE,"INPUT_ERROR"))</f>
        <v>0</v>
      </c>
      <c r="BG861" s="1" t="s">
        <v>305</v>
      </c>
      <c r="BH861" s="1">
        <v>71</v>
      </c>
      <c r="BI861" s="1" t="str">
        <f t="shared" ref="BI861:BI866" si="17">"ITEM"&amp; BH861&amp; BG861 &amp;"="&amp; $BF861</f>
        <v>ITEM71#KBN2_16=FALSE</v>
      </c>
    </row>
    <row r="862" spans="1:61" ht="9.75" hidden="1" customHeight="1">
      <c r="A862" s="141"/>
      <c r="B862" s="142"/>
      <c r="C862" s="142"/>
      <c r="D862" s="142"/>
      <c r="E862" s="142"/>
      <c r="F862" s="142"/>
      <c r="G862" s="142"/>
      <c r="H862" s="142"/>
      <c r="I862" s="142"/>
      <c r="J862" s="144"/>
      <c r="K862" s="159"/>
      <c r="L862" s="82"/>
      <c r="M862" s="82"/>
      <c r="N862" s="82"/>
      <c r="O862" s="82"/>
      <c r="P862" s="82"/>
      <c r="Q862" s="160"/>
      <c r="R862" s="159"/>
      <c r="S862" s="82"/>
      <c r="T862" s="82"/>
      <c r="U862" s="82"/>
      <c r="V862" s="82"/>
      <c r="W862" s="160"/>
      <c r="X862" s="159"/>
      <c r="Y862" s="109"/>
      <c r="Z862" s="109"/>
      <c r="AA862" s="109"/>
      <c r="AB862" s="109"/>
      <c r="AC862" s="109"/>
      <c r="AD862" s="109"/>
      <c r="AE862" s="109"/>
      <c r="AF862" s="109"/>
      <c r="AG862" s="109"/>
      <c r="AH862" s="109"/>
      <c r="AI862" s="109"/>
      <c r="AJ862" s="109"/>
      <c r="AK862" s="109"/>
      <c r="AL862" s="109"/>
      <c r="AM862" s="214"/>
      <c r="BF862" s="1" t="b">
        <f>IF($R861="○",TRUE,IF($R861="",FALSE,"INPUT_ERROR"))</f>
        <v>0</v>
      </c>
      <c r="BG862" s="1" t="s">
        <v>305</v>
      </c>
      <c r="BH862" s="1">
        <v>72</v>
      </c>
      <c r="BI862" s="1" t="str">
        <f t="shared" si="17"/>
        <v>ITEM72#KBN2_16=FALSE</v>
      </c>
    </row>
    <row r="863" spans="1:61" ht="9.75" hidden="1" customHeight="1">
      <c r="A863" s="141"/>
      <c r="B863" s="142"/>
      <c r="C863" s="142"/>
      <c r="D863" s="142"/>
      <c r="E863" s="142"/>
      <c r="F863" s="142"/>
      <c r="G863" s="142"/>
      <c r="H863" s="142"/>
      <c r="I863" s="142"/>
      <c r="J863" s="252" t="s">
        <v>37</v>
      </c>
      <c r="K863" s="159"/>
      <c r="L863" s="253" t="s">
        <v>214</v>
      </c>
      <c r="M863" s="253"/>
      <c r="N863" s="253"/>
      <c r="O863" s="253"/>
      <c r="P863" s="253"/>
      <c r="Q863" s="160" t="s">
        <v>37</v>
      </c>
      <c r="R863" s="159"/>
      <c r="S863" s="109" t="s">
        <v>212</v>
      </c>
      <c r="T863" s="109"/>
      <c r="U863" s="109"/>
      <c r="V863" s="109"/>
      <c r="W863" s="109"/>
      <c r="X863" s="109"/>
      <c r="Y863" s="109"/>
      <c r="Z863" s="109"/>
      <c r="AA863" s="109"/>
      <c r="AB863" s="109"/>
      <c r="AC863" s="109"/>
      <c r="AD863" s="109"/>
      <c r="AE863" s="109"/>
      <c r="AF863" s="109"/>
      <c r="AG863" s="109"/>
      <c r="AH863" s="109"/>
      <c r="AI863" s="109"/>
      <c r="AJ863" s="109"/>
      <c r="AK863" s="109"/>
      <c r="AL863" s="109"/>
      <c r="AM863" s="214"/>
      <c r="BF863" s="1" t="b">
        <f>IF($X861="○",TRUE,IF($X861="",FALSE,"INPUT_ERROR"))</f>
        <v>0</v>
      </c>
      <c r="BG863" s="1" t="s">
        <v>305</v>
      </c>
      <c r="BH863" s="1">
        <v>73</v>
      </c>
      <c r="BI863" s="1" t="str">
        <f t="shared" si="17"/>
        <v>ITEM73#KBN2_16=FALSE</v>
      </c>
    </row>
    <row r="864" spans="1:61" ht="9.75" hidden="1" customHeight="1">
      <c r="A864" s="141"/>
      <c r="B864" s="142"/>
      <c r="C864" s="142"/>
      <c r="D864" s="142"/>
      <c r="E864" s="142"/>
      <c r="F864" s="142"/>
      <c r="G864" s="142"/>
      <c r="H864" s="142"/>
      <c r="I864" s="142"/>
      <c r="J864" s="252"/>
      <c r="K864" s="159"/>
      <c r="L864" s="253"/>
      <c r="M864" s="253"/>
      <c r="N864" s="253"/>
      <c r="O864" s="253"/>
      <c r="P864" s="253"/>
      <c r="Q864" s="160"/>
      <c r="R864" s="159"/>
      <c r="S864" s="109"/>
      <c r="T864" s="109"/>
      <c r="U864" s="109"/>
      <c r="V864" s="109"/>
      <c r="W864" s="109"/>
      <c r="X864" s="109"/>
      <c r="Y864" s="109"/>
      <c r="Z864" s="109"/>
      <c r="AA864" s="109"/>
      <c r="AB864" s="109"/>
      <c r="AC864" s="109"/>
      <c r="AD864" s="109"/>
      <c r="AE864" s="109"/>
      <c r="AF864" s="109"/>
      <c r="AG864" s="109"/>
      <c r="AH864" s="109"/>
      <c r="AI864" s="109"/>
      <c r="AJ864" s="109"/>
      <c r="AK864" s="109"/>
      <c r="AL864" s="109"/>
      <c r="AM864" s="214"/>
      <c r="BF864" s="1" t="b">
        <f>IF($K863="○",TRUE,IF($K863="",FALSE,"INPUT_ERROR"))</f>
        <v>0</v>
      </c>
      <c r="BG864" s="1" t="s">
        <v>305</v>
      </c>
      <c r="BH864" s="1">
        <v>74</v>
      </c>
      <c r="BI864" s="1" t="str">
        <f t="shared" si="17"/>
        <v>ITEM74#KBN2_16=FALSE</v>
      </c>
    </row>
    <row r="865" spans="1:61" ht="9.75" hidden="1" customHeight="1">
      <c r="A865" s="141"/>
      <c r="B865" s="142"/>
      <c r="C865" s="142"/>
      <c r="D865" s="142"/>
      <c r="E865" s="142"/>
      <c r="F865" s="142"/>
      <c r="G865" s="142"/>
      <c r="H865" s="142"/>
      <c r="I865" s="142"/>
      <c r="J865" s="144" t="s">
        <v>37</v>
      </c>
      <c r="K865" s="159"/>
      <c r="L865" s="82" t="s">
        <v>196</v>
      </c>
      <c r="M865" s="82"/>
      <c r="N865" s="82"/>
      <c r="O865" s="160" t="s">
        <v>197</v>
      </c>
      <c r="P865" s="151"/>
      <c r="Q865" s="151"/>
      <c r="R865" s="151"/>
      <c r="S865" s="151"/>
      <c r="T865" s="151"/>
      <c r="U865" s="151"/>
      <c r="V865" s="151"/>
      <c r="W865" s="151"/>
      <c r="X865" s="151"/>
      <c r="Y865" s="151"/>
      <c r="Z865" s="151"/>
      <c r="AA865" s="151"/>
      <c r="AB865" s="151"/>
      <c r="AC865" s="151"/>
      <c r="AD865" s="151"/>
      <c r="AE865" s="151"/>
      <c r="AF865" s="151"/>
      <c r="AG865" s="151"/>
      <c r="AH865" s="151"/>
      <c r="AI865" s="151"/>
      <c r="AJ865" s="151"/>
      <c r="AK865" s="151"/>
      <c r="AL865" s="82" t="s">
        <v>198</v>
      </c>
      <c r="AM865" s="138"/>
      <c r="BF865" s="1" t="b">
        <f>IF($R863="○",TRUE,IF($R863="",FALSE,"INPUT_ERROR"))</f>
        <v>0</v>
      </c>
      <c r="BG865" s="1" t="s">
        <v>305</v>
      </c>
      <c r="BH865" s="1">
        <v>75</v>
      </c>
      <c r="BI865" s="1" t="str">
        <f t="shared" si="17"/>
        <v>ITEM75#KBN2_16=FALSE</v>
      </c>
    </row>
    <row r="866" spans="1:61" ht="9.75" hidden="1" customHeight="1">
      <c r="A866" s="123"/>
      <c r="B866" s="124"/>
      <c r="C866" s="124"/>
      <c r="D866" s="124"/>
      <c r="E866" s="124"/>
      <c r="F866" s="124"/>
      <c r="G866" s="124"/>
      <c r="H866" s="124"/>
      <c r="I866" s="124"/>
      <c r="J866" s="161"/>
      <c r="K866" s="162"/>
      <c r="L866" s="98"/>
      <c r="M866" s="98"/>
      <c r="N866" s="98"/>
      <c r="O866" s="163"/>
      <c r="P866" s="128"/>
      <c r="Q866" s="128"/>
      <c r="R866" s="128"/>
      <c r="S866" s="128"/>
      <c r="T866" s="128"/>
      <c r="U866" s="128"/>
      <c r="V866" s="128"/>
      <c r="W866" s="128"/>
      <c r="X866" s="128"/>
      <c r="Y866" s="128"/>
      <c r="Z866" s="128"/>
      <c r="AA866" s="128"/>
      <c r="AB866" s="128"/>
      <c r="AC866" s="128"/>
      <c r="AD866" s="128"/>
      <c r="AE866" s="128"/>
      <c r="AF866" s="128"/>
      <c r="AG866" s="128"/>
      <c r="AH866" s="128"/>
      <c r="AI866" s="128"/>
      <c r="AJ866" s="128"/>
      <c r="AK866" s="128"/>
      <c r="AL866" s="98"/>
      <c r="AM866" s="156"/>
      <c r="BF866" s="1" t="b">
        <f>IF($K865="○",TRUE,IF($K865="",FALSE,"INPUT_ERROR"))</f>
        <v>0</v>
      </c>
      <c r="BG866" s="1" t="s">
        <v>305</v>
      </c>
      <c r="BH866" s="1">
        <v>76</v>
      </c>
      <c r="BI866" s="1" t="str">
        <f t="shared" si="17"/>
        <v>ITEM76#KBN2_16=FALSE</v>
      </c>
    </row>
    <row r="867" spans="1:61" ht="9.75" hidden="1" customHeight="1">
      <c r="A867" s="120" t="s">
        <v>265</v>
      </c>
      <c r="B867" s="121"/>
      <c r="C867" s="121"/>
      <c r="D867" s="121"/>
      <c r="E867" s="121"/>
      <c r="F867" s="121"/>
      <c r="G867" s="121"/>
      <c r="H867" s="121"/>
      <c r="I867" s="122"/>
      <c r="J867" s="150"/>
      <c r="K867" s="151"/>
      <c r="L867" s="151"/>
      <c r="M867" s="151"/>
      <c r="N867" s="151"/>
      <c r="O867" s="151"/>
      <c r="P867" s="151"/>
      <c r="Q867" s="151"/>
      <c r="R867" s="151"/>
      <c r="S867" s="151"/>
      <c r="T867" s="151"/>
      <c r="U867" s="151"/>
      <c r="V867" s="151"/>
      <c r="W867" s="151"/>
      <c r="X867" s="151"/>
      <c r="Y867" s="151"/>
      <c r="Z867" s="151"/>
      <c r="AA867" s="151"/>
      <c r="AB867" s="151"/>
      <c r="AC867" s="151"/>
      <c r="AD867" s="151"/>
      <c r="AE867" s="151"/>
      <c r="AF867" s="151"/>
      <c r="AG867" s="151"/>
      <c r="AH867" s="151"/>
      <c r="AI867" s="151"/>
      <c r="AJ867" s="151"/>
      <c r="AK867" s="151"/>
      <c r="AL867" s="151"/>
      <c r="AM867" s="152"/>
      <c r="BG867" s="1" t="s">
        <v>305</v>
      </c>
      <c r="BH867" s="1">
        <v>77</v>
      </c>
      <c r="BI867" s="1" t="str">
        <f>"ITEM"&amp;BH867&amp; BG867 &amp;"="&amp;  IF(TRIM($P865)="","",$P865)</f>
        <v>ITEM77#KBN2_16=</v>
      </c>
    </row>
    <row r="868" spans="1:61" ht="9.75" hidden="1" customHeight="1">
      <c r="A868" s="141"/>
      <c r="B868" s="142"/>
      <c r="C868" s="142"/>
      <c r="D868" s="142"/>
      <c r="E868" s="142"/>
      <c r="F868" s="142"/>
      <c r="G868" s="142"/>
      <c r="H868" s="142"/>
      <c r="I868" s="143"/>
      <c r="J868" s="150"/>
      <c r="K868" s="151"/>
      <c r="L868" s="151"/>
      <c r="M868" s="151"/>
      <c r="N868" s="151"/>
      <c r="O868" s="151"/>
      <c r="P868" s="151"/>
      <c r="Q868" s="151"/>
      <c r="R868" s="151"/>
      <c r="S868" s="151"/>
      <c r="T868" s="151"/>
      <c r="U868" s="151"/>
      <c r="V868" s="151"/>
      <c r="W868" s="151"/>
      <c r="X868" s="151"/>
      <c r="Y868" s="151"/>
      <c r="Z868" s="151"/>
      <c r="AA868" s="151"/>
      <c r="AB868" s="151"/>
      <c r="AC868" s="151"/>
      <c r="AD868" s="151"/>
      <c r="AE868" s="151"/>
      <c r="AF868" s="151"/>
      <c r="AG868" s="151"/>
      <c r="AH868" s="151"/>
      <c r="AI868" s="151"/>
      <c r="AJ868" s="151"/>
      <c r="AK868" s="151"/>
      <c r="AL868" s="151"/>
      <c r="AM868" s="152"/>
      <c r="BG868" s="1" t="s">
        <v>305</v>
      </c>
      <c r="BH868" s="1">
        <v>78</v>
      </c>
      <c r="BI868" s="1" t="str">
        <f>"ITEM"&amp;BH868&amp; BG868 &amp;"="&amp; IF(TRIM($J867)="","",$J867)</f>
        <v>ITEM78#KBN2_16=</v>
      </c>
    </row>
    <row r="869" spans="1:61" ht="9.75" hidden="1" customHeight="1">
      <c r="A869" s="123"/>
      <c r="B869" s="124"/>
      <c r="C869" s="124"/>
      <c r="D869" s="124"/>
      <c r="E869" s="124"/>
      <c r="F869" s="124"/>
      <c r="G869" s="124"/>
      <c r="H869" s="124"/>
      <c r="I869" s="125"/>
      <c r="J869" s="150"/>
      <c r="K869" s="151"/>
      <c r="L869" s="151"/>
      <c r="M869" s="151"/>
      <c r="N869" s="151"/>
      <c r="O869" s="151"/>
      <c r="P869" s="151"/>
      <c r="Q869" s="151"/>
      <c r="R869" s="151"/>
      <c r="S869" s="151"/>
      <c r="T869" s="151"/>
      <c r="U869" s="151"/>
      <c r="V869" s="151"/>
      <c r="W869" s="151"/>
      <c r="X869" s="151"/>
      <c r="Y869" s="151"/>
      <c r="Z869" s="151"/>
      <c r="AA869" s="151"/>
      <c r="AB869" s="151"/>
      <c r="AC869" s="151"/>
      <c r="AD869" s="151"/>
      <c r="AE869" s="151"/>
      <c r="AF869" s="151"/>
      <c r="AG869" s="151"/>
      <c r="AH869" s="151"/>
      <c r="AI869" s="151"/>
      <c r="AJ869" s="151"/>
      <c r="AK869" s="151"/>
      <c r="AL869" s="151"/>
      <c r="AM869" s="152"/>
      <c r="BH869" s="1" t="s">
        <v>28</v>
      </c>
    </row>
    <row r="870" spans="1:61" ht="9.75" hidden="1" customHeight="1">
      <c r="A870" s="153" t="s">
        <v>266</v>
      </c>
      <c r="B870" s="153"/>
      <c r="C870" s="153"/>
      <c r="D870" s="153"/>
      <c r="E870" s="153"/>
      <c r="F870" s="153"/>
      <c r="G870" s="153"/>
      <c r="H870" s="153"/>
      <c r="I870" s="153"/>
      <c r="J870" s="136"/>
      <c r="K870" s="126"/>
      <c r="L870" s="126"/>
      <c r="M870" s="126"/>
      <c r="N870" s="126"/>
      <c r="O870" s="126"/>
      <c r="P870" s="126"/>
      <c r="Q870" s="126"/>
      <c r="R870" s="126"/>
      <c r="S870" s="126"/>
      <c r="T870" s="126"/>
      <c r="U870" s="126"/>
      <c r="V870" s="126"/>
      <c r="W870" s="126"/>
      <c r="X870" s="126"/>
      <c r="Y870" s="126"/>
      <c r="Z870" s="126"/>
      <c r="AA870" s="126"/>
      <c r="AB870" s="126"/>
      <c r="AC870" s="126"/>
      <c r="AD870" s="126"/>
      <c r="AE870" s="126"/>
      <c r="AF870" s="126"/>
      <c r="AG870" s="126"/>
      <c r="AH870" s="126"/>
      <c r="AI870" s="126"/>
      <c r="AJ870" s="126"/>
      <c r="AK870" s="126"/>
      <c r="AL870" s="126"/>
      <c r="AM870" s="127"/>
      <c r="BG870" s="1" t="s">
        <v>305</v>
      </c>
      <c r="BH870" s="1">
        <v>79</v>
      </c>
      <c r="BI870" s="1" t="str">
        <f>"ITEM"&amp;BH870&amp; BG870 &amp;"="&amp; IF(TRIM($J870)="","",$J870)</f>
        <v>ITEM79#KBN2_16=</v>
      </c>
    </row>
    <row r="871" spans="1:61" ht="9.75" hidden="1" customHeight="1">
      <c r="A871" s="153"/>
      <c r="B871" s="153"/>
      <c r="C871" s="153"/>
      <c r="D871" s="153"/>
      <c r="E871" s="153"/>
      <c r="F871" s="153"/>
      <c r="G871" s="153"/>
      <c r="H871" s="153"/>
      <c r="I871" s="153"/>
      <c r="J871" s="150"/>
      <c r="K871" s="151"/>
      <c r="L871" s="151"/>
      <c r="M871" s="151"/>
      <c r="N871" s="151"/>
      <c r="O871" s="151"/>
      <c r="P871" s="151"/>
      <c r="Q871" s="151"/>
      <c r="R871" s="151"/>
      <c r="S871" s="151"/>
      <c r="T871" s="151"/>
      <c r="U871" s="151"/>
      <c r="V871" s="151"/>
      <c r="W871" s="151"/>
      <c r="X871" s="151"/>
      <c r="Y871" s="151"/>
      <c r="Z871" s="151"/>
      <c r="AA871" s="151"/>
      <c r="AB871" s="151"/>
      <c r="AC871" s="151"/>
      <c r="AD871" s="151"/>
      <c r="AE871" s="151"/>
      <c r="AF871" s="151"/>
      <c r="AG871" s="151"/>
      <c r="AH871" s="151"/>
      <c r="AI871" s="151"/>
      <c r="AJ871" s="151"/>
      <c r="AK871" s="151"/>
      <c r="AL871" s="151"/>
      <c r="AM871" s="152"/>
      <c r="BH871" s="1" t="s">
        <v>28</v>
      </c>
    </row>
    <row r="872" spans="1:61" ht="9.75" hidden="1" customHeight="1">
      <c r="A872" s="153"/>
      <c r="B872" s="153"/>
      <c r="C872" s="153"/>
      <c r="D872" s="153"/>
      <c r="E872" s="153"/>
      <c r="F872" s="153"/>
      <c r="G872" s="153"/>
      <c r="H872" s="153"/>
      <c r="I872" s="153"/>
      <c r="J872" s="150"/>
      <c r="K872" s="151"/>
      <c r="L872" s="151"/>
      <c r="M872" s="151"/>
      <c r="N872" s="151"/>
      <c r="O872" s="151"/>
      <c r="P872" s="151"/>
      <c r="Q872" s="151"/>
      <c r="R872" s="151"/>
      <c r="S872" s="151"/>
      <c r="T872" s="151"/>
      <c r="U872" s="151"/>
      <c r="V872" s="151"/>
      <c r="W872" s="151"/>
      <c r="X872" s="151"/>
      <c r="Y872" s="151"/>
      <c r="Z872" s="151"/>
      <c r="AA872" s="151"/>
      <c r="AB872" s="151"/>
      <c r="AC872" s="151"/>
      <c r="AD872" s="151"/>
      <c r="AE872" s="151"/>
      <c r="AF872" s="151"/>
      <c r="AG872" s="151"/>
      <c r="AH872" s="151"/>
      <c r="AI872" s="151"/>
      <c r="AJ872" s="151"/>
      <c r="AK872" s="151"/>
      <c r="AL872" s="151"/>
      <c r="AM872" s="152"/>
      <c r="BH872" s="1" t="s">
        <v>28</v>
      </c>
    </row>
    <row r="873" spans="1:61" ht="9.75" hidden="1" customHeight="1">
      <c r="A873" s="250" t="s">
        <v>267</v>
      </c>
      <c r="B873" s="250"/>
      <c r="C873" s="141" t="s">
        <v>268</v>
      </c>
      <c r="D873" s="142"/>
      <c r="E873" s="142"/>
      <c r="F873" s="142"/>
      <c r="G873" s="142"/>
      <c r="H873" s="142"/>
      <c r="I873" s="143"/>
      <c r="J873" s="158"/>
      <c r="K873" s="154"/>
      <c r="L873" s="154"/>
      <c r="M873" s="154"/>
      <c r="N873" s="154"/>
      <c r="O873" s="154"/>
      <c r="P873" s="154"/>
      <c r="Q873" s="154"/>
      <c r="R873" s="154"/>
      <c r="S873" s="154"/>
      <c r="T873" s="154"/>
      <c r="U873" s="154"/>
      <c r="V873" s="154" t="s">
        <v>36</v>
      </c>
      <c r="W873" s="154"/>
      <c r="X873" s="154"/>
      <c r="Y873" s="154"/>
      <c r="Z873" s="154"/>
      <c r="AA873" s="154"/>
      <c r="AB873" s="154"/>
      <c r="AC873" s="154"/>
      <c r="AD873" s="154"/>
      <c r="AE873" s="154"/>
      <c r="AF873" s="154"/>
      <c r="AG873" s="154"/>
      <c r="AH873" s="154"/>
      <c r="AI873" s="154"/>
      <c r="AJ873" s="154"/>
      <c r="AK873" s="154"/>
      <c r="AL873" s="154"/>
      <c r="AM873" s="155"/>
      <c r="BE873" s="1" t="str">
        <f ca="1">MID(CELL("address",$CI$2),2,2)</f>
        <v>CI</v>
      </c>
      <c r="BF873" s="1" t="str">
        <f>IF(TRIM($K874)="","",IF(ISERROR(MATCH($K874,$CI$3:$CI$4,0)),"INPUT_ERROR",MATCH($K874,$CI$3:$CI$4,0)))</f>
        <v/>
      </c>
      <c r="BG873" s="1" t="s">
        <v>305</v>
      </c>
      <c r="BH873" s="1">
        <v>80</v>
      </c>
      <c r="BI873" s="1" t="str">
        <f>"ITEM"&amp; BH873&amp; BG873 &amp;"="&amp; $BF873</f>
        <v>ITEM80#KBN2_16=</v>
      </c>
    </row>
    <row r="874" spans="1:61" ht="9.75" hidden="1" customHeight="1">
      <c r="A874" s="250"/>
      <c r="B874" s="250"/>
      <c r="C874" s="141"/>
      <c r="D874" s="142"/>
      <c r="E874" s="142"/>
      <c r="F874" s="142"/>
      <c r="G874" s="142"/>
      <c r="H874" s="142"/>
      <c r="I874" s="143"/>
      <c r="J874" s="144" t="s">
        <v>37</v>
      </c>
      <c r="K874" s="145"/>
      <c r="L874" s="145"/>
      <c r="M874" s="145"/>
      <c r="N874" s="145"/>
      <c r="O874" s="145"/>
      <c r="P874" s="145"/>
      <c r="Q874" s="145"/>
      <c r="R874" s="82" t="s">
        <v>38</v>
      </c>
      <c r="S874" s="82"/>
      <c r="T874" s="82"/>
      <c r="U874" s="82"/>
      <c r="V874" s="82" t="s">
        <v>269</v>
      </c>
      <c r="W874" s="82"/>
      <c r="X874" s="82"/>
      <c r="Y874" s="82"/>
      <c r="Z874" s="82"/>
      <c r="AA874" s="82" t="s">
        <v>270</v>
      </c>
      <c r="AB874" s="82"/>
      <c r="AC874" s="82"/>
      <c r="AD874" s="82"/>
      <c r="AE874" s="82"/>
      <c r="AF874" s="82"/>
      <c r="AG874" s="82"/>
      <c r="AH874" s="82"/>
      <c r="AI874" s="82"/>
      <c r="AJ874" s="82"/>
      <c r="AK874" s="82"/>
      <c r="AL874" s="82"/>
      <c r="AM874" s="138"/>
      <c r="BH874" s="1" t="s">
        <v>28</v>
      </c>
    </row>
    <row r="875" spans="1:61" ht="9.75" hidden="1" customHeight="1">
      <c r="A875" s="250"/>
      <c r="B875" s="250"/>
      <c r="C875" s="141"/>
      <c r="D875" s="142"/>
      <c r="E875" s="142"/>
      <c r="F875" s="142"/>
      <c r="G875" s="142"/>
      <c r="H875" s="142"/>
      <c r="I875" s="143"/>
      <c r="J875" s="144"/>
      <c r="K875" s="145"/>
      <c r="L875" s="145"/>
      <c r="M875" s="145"/>
      <c r="N875" s="145"/>
      <c r="O875" s="145"/>
      <c r="P875" s="145"/>
      <c r="Q875" s="145"/>
      <c r="R875" s="82"/>
      <c r="S875" s="82"/>
      <c r="T875" s="82"/>
      <c r="U875" s="82"/>
      <c r="V875" s="82"/>
      <c r="W875" s="82"/>
      <c r="X875" s="82"/>
      <c r="Y875" s="82"/>
      <c r="Z875" s="82"/>
      <c r="AA875" s="82"/>
      <c r="AB875" s="82"/>
      <c r="AC875" s="82"/>
      <c r="AD875" s="82"/>
      <c r="AE875" s="82"/>
      <c r="AF875" s="82"/>
      <c r="AG875" s="82"/>
      <c r="AH875" s="82"/>
      <c r="AI875" s="82"/>
      <c r="AJ875" s="82"/>
      <c r="AK875" s="82"/>
      <c r="AL875" s="82"/>
      <c r="AM875" s="138"/>
      <c r="BH875" s="1" t="s">
        <v>28</v>
      </c>
    </row>
    <row r="876" spans="1:61" ht="9.75" hidden="1" customHeight="1">
      <c r="A876" s="250"/>
      <c r="B876" s="250"/>
      <c r="C876" s="123"/>
      <c r="D876" s="124"/>
      <c r="E876" s="124"/>
      <c r="F876" s="124"/>
      <c r="G876" s="124"/>
      <c r="H876" s="124"/>
      <c r="I876" s="125"/>
      <c r="J876" s="157"/>
      <c r="K876" s="98"/>
      <c r="L876" s="98"/>
      <c r="M876" s="98"/>
      <c r="N876" s="98"/>
      <c r="O876" s="98"/>
      <c r="P876" s="98"/>
      <c r="Q876" s="98"/>
      <c r="R876" s="98"/>
      <c r="S876" s="98"/>
      <c r="T876" s="98"/>
      <c r="U876" s="98"/>
      <c r="V876" s="98"/>
      <c r="W876" s="98"/>
      <c r="X876" s="98"/>
      <c r="Y876" s="98"/>
      <c r="Z876" s="98"/>
      <c r="AA876" s="98"/>
      <c r="AB876" s="98"/>
      <c r="AC876" s="98"/>
      <c r="AD876" s="98"/>
      <c r="AE876" s="98"/>
      <c r="AF876" s="98"/>
      <c r="AG876" s="98"/>
      <c r="AH876" s="98"/>
      <c r="AI876" s="98"/>
      <c r="AJ876" s="98"/>
      <c r="AK876" s="98"/>
      <c r="AL876" s="98"/>
      <c r="AM876" s="156"/>
      <c r="BH876" s="1" t="s">
        <v>28</v>
      </c>
    </row>
    <row r="877" spans="1:61" ht="9.75" hidden="1" customHeight="1">
      <c r="A877" s="250"/>
      <c r="B877" s="250"/>
      <c r="C877" s="120" t="s">
        <v>271</v>
      </c>
      <c r="D877" s="121"/>
      <c r="E877" s="121"/>
      <c r="F877" s="121"/>
      <c r="G877" s="121"/>
      <c r="H877" s="121"/>
      <c r="I877" s="122"/>
      <c r="J877" s="260"/>
      <c r="K877" s="260"/>
      <c r="L877" s="260"/>
      <c r="M877" s="260"/>
      <c r="N877" s="260"/>
      <c r="O877" s="260"/>
      <c r="P877" s="260"/>
      <c r="Q877" s="260"/>
      <c r="R877" s="260"/>
      <c r="S877" s="260"/>
      <c r="T877" s="260"/>
      <c r="U877" s="260"/>
      <c r="V877" s="260"/>
      <c r="W877" s="260"/>
      <c r="X877" s="260"/>
      <c r="Y877" s="260"/>
      <c r="Z877" s="260"/>
      <c r="AA877" s="260"/>
      <c r="AB877" s="260"/>
      <c r="AC877" s="260"/>
      <c r="AD877" s="260"/>
      <c r="AE877" s="260"/>
      <c r="AF877" s="260"/>
      <c r="AG877" s="260"/>
      <c r="AH877" s="260"/>
      <c r="AI877" s="260"/>
      <c r="AJ877" s="260"/>
      <c r="AK877" s="260"/>
      <c r="AL877" s="260"/>
      <c r="AM877" s="260"/>
      <c r="BG877" s="1" t="s">
        <v>305</v>
      </c>
      <c r="BH877" s="1">
        <v>81</v>
      </c>
      <c r="BI877" s="1" t="str">
        <f>"ITEM"&amp;BH877&amp; BG877 &amp;"="&amp; IF(TRIM($J877)="","",$J877)</f>
        <v>ITEM81#KBN2_16=</v>
      </c>
    </row>
    <row r="878" spans="1:61" ht="9.75" hidden="1" customHeight="1">
      <c r="A878" s="250"/>
      <c r="B878" s="250"/>
      <c r="C878" s="141"/>
      <c r="D878" s="142"/>
      <c r="E878" s="142"/>
      <c r="F878" s="142"/>
      <c r="G878" s="142"/>
      <c r="H878" s="142"/>
      <c r="I878" s="143"/>
      <c r="J878" s="27"/>
      <c r="K878" s="27"/>
      <c r="L878" s="27"/>
      <c r="M878" s="27"/>
      <c r="N878" s="27"/>
      <c r="O878" s="27"/>
      <c r="P878" s="27"/>
      <c r="Q878" s="27"/>
      <c r="R878" s="27"/>
      <c r="S878" s="27"/>
      <c r="T878" s="27"/>
      <c r="U878" s="27"/>
      <c r="V878" s="27"/>
      <c r="W878" s="27"/>
      <c r="X878" s="27"/>
      <c r="Y878" s="27"/>
      <c r="Z878" s="27"/>
      <c r="AA878" s="27"/>
      <c r="AB878" s="27"/>
      <c r="AC878" s="27"/>
      <c r="AD878" s="27"/>
      <c r="AE878" s="27"/>
      <c r="AF878" s="27"/>
      <c r="AG878" s="27"/>
      <c r="AH878" s="27"/>
      <c r="AI878" s="27"/>
      <c r="AJ878" s="27"/>
      <c r="AK878" s="27"/>
      <c r="AL878" s="27"/>
      <c r="AM878" s="27"/>
      <c r="BH878" s="1" t="s">
        <v>28</v>
      </c>
    </row>
    <row r="879" spans="1:61" ht="9.75" hidden="1" customHeight="1">
      <c r="A879" s="250"/>
      <c r="B879" s="250"/>
      <c r="C879" s="123"/>
      <c r="D879" s="124"/>
      <c r="E879" s="124"/>
      <c r="F879" s="124"/>
      <c r="G879" s="124"/>
      <c r="H879" s="124"/>
      <c r="I879" s="125"/>
      <c r="J879" s="27"/>
      <c r="K879" s="27"/>
      <c r="L879" s="27"/>
      <c r="M879" s="27"/>
      <c r="N879" s="27"/>
      <c r="O879" s="27"/>
      <c r="P879" s="27"/>
      <c r="Q879" s="27"/>
      <c r="R879" s="27"/>
      <c r="S879" s="27"/>
      <c r="T879" s="27"/>
      <c r="U879" s="27"/>
      <c r="V879" s="27"/>
      <c r="W879" s="27"/>
      <c r="X879" s="27"/>
      <c r="Y879" s="27"/>
      <c r="Z879" s="27"/>
      <c r="AA879" s="27"/>
      <c r="AB879" s="27"/>
      <c r="AC879" s="27"/>
      <c r="AD879" s="27"/>
      <c r="AE879" s="27"/>
      <c r="AF879" s="27"/>
      <c r="AG879" s="27"/>
      <c r="AH879" s="27"/>
      <c r="AI879" s="27"/>
      <c r="AJ879" s="27"/>
      <c r="AK879" s="27"/>
      <c r="AL879" s="27"/>
      <c r="AM879" s="27"/>
      <c r="BH879" s="1" t="s">
        <v>28</v>
      </c>
    </row>
    <row r="880" spans="1:61" ht="9.75" hidden="1" customHeight="1">
      <c r="A880" s="250"/>
      <c r="B880" s="250"/>
      <c r="C880" s="120" t="s">
        <v>272</v>
      </c>
      <c r="D880" s="121"/>
      <c r="E880" s="121"/>
      <c r="F880" s="121"/>
      <c r="G880" s="121"/>
      <c r="H880" s="121"/>
      <c r="I880" s="122"/>
      <c r="J880" s="136"/>
      <c r="K880" s="126"/>
      <c r="L880" s="126"/>
      <c r="M880" s="126"/>
      <c r="N880" s="126"/>
      <c r="O880" s="126"/>
      <c r="P880" s="126"/>
      <c r="Q880" s="126"/>
      <c r="R880" s="126"/>
      <c r="S880" s="126"/>
      <c r="T880" s="126"/>
      <c r="U880" s="126"/>
      <c r="V880" s="126"/>
      <c r="W880" s="126"/>
      <c r="X880" s="126"/>
      <c r="Y880" s="126"/>
      <c r="Z880" s="126"/>
      <c r="AA880" s="126"/>
      <c r="AB880" s="126"/>
      <c r="AC880" s="126"/>
      <c r="AD880" s="126"/>
      <c r="AE880" s="126"/>
      <c r="AF880" s="126"/>
      <c r="AG880" s="126"/>
      <c r="AH880" s="126"/>
      <c r="AI880" s="126"/>
      <c r="AJ880" s="126"/>
      <c r="AK880" s="126"/>
      <c r="AL880" s="126"/>
      <c r="AM880" s="127"/>
      <c r="BG880" s="1" t="s">
        <v>305</v>
      </c>
      <c r="BH880" s="1">
        <v>82</v>
      </c>
      <c r="BI880" s="1" t="str">
        <f>"ITEM"&amp;BH880&amp; BG880 &amp;"="&amp; IF(TRIM($J880)="","",$J880)</f>
        <v>ITEM82#KBN2_16=</v>
      </c>
    </row>
    <row r="881" spans="1:61" ht="9.75" hidden="1" customHeight="1">
      <c r="A881" s="250"/>
      <c r="B881" s="250"/>
      <c r="C881" s="141"/>
      <c r="D881" s="142"/>
      <c r="E881" s="142"/>
      <c r="F881" s="142"/>
      <c r="G881" s="142"/>
      <c r="H881" s="142"/>
      <c r="I881" s="143"/>
      <c r="J881" s="150"/>
      <c r="K881" s="151"/>
      <c r="L881" s="151"/>
      <c r="M881" s="151"/>
      <c r="N881" s="151"/>
      <c r="O881" s="151"/>
      <c r="P881" s="151"/>
      <c r="Q881" s="151"/>
      <c r="R881" s="151"/>
      <c r="S881" s="151"/>
      <c r="T881" s="151"/>
      <c r="U881" s="151"/>
      <c r="V881" s="151"/>
      <c r="W881" s="151"/>
      <c r="X881" s="151"/>
      <c r="Y881" s="151"/>
      <c r="Z881" s="151"/>
      <c r="AA881" s="151"/>
      <c r="AB881" s="151"/>
      <c r="AC881" s="151"/>
      <c r="AD881" s="151"/>
      <c r="AE881" s="151"/>
      <c r="AF881" s="151"/>
      <c r="AG881" s="151"/>
      <c r="AH881" s="151"/>
      <c r="AI881" s="151"/>
      <c r="AJ881" s="151"/>
      <c r="AK881" s="151"/>
      <c r="AL881" s="151"/>
      <c r="AM881" s="152"/>
      <c r="BH881" s="1" t="s">
        <v>28</v>
      </c>
    </row>
    <row r="882" spans="1:61" ht="9.75" hidden="1" customHeight="1" thickBot="1">
      <c r="A882" s="250"/>
      <c r="B882" s="250"/>
      <c r="C882" s="123"/>
      <c r="D882" s="124"/>
      <c r="E882" s="124"/>
      <c r="F882" s="124"/>
      <c r="G882" s="124"/>
      <c r="H882" s="124"/>
      <c r="I882" s="125"/>
      <c r="J882" s="137"/>
      <c r="K882" s="128"/>
      <c r="L882" s="128"/>
      <c r="M882" s="128"/>
      <c r="N882" s="128"/>
      <c r="O882" s="128"/>
      <c r="P882" s="128"/>
      <c r="Q882" s="128"/>
      <c r="R882" s="128"/>
      <c r="S882" s="128"/>
      <c r="T882" s="128"/>
      <c r="U882" s="128"/>
      <c r="V882" s="128"/>
      <c r="W882" s="128"/>
      <c r="X882" s="128"/>
      <c r="Y882" s="128"/>
      <c r="Z882" s="128"/>
      <c r="AA882" s="128"/>
      <c r="AB882" s="128"/>
      <c r="AC882" s="128"/>
      <c r="AD882" s="128"/>
      <c r="AE882" s="128"/>
      <c r="AF882" s="128"/>
      <c r="AG882" s="128"/>
      <c r="AH882" s="128"/>
      <c r="AI882" s="128"/>
      <c r="AJ882" s="128"/>
      <c r="AK882" s="128"/>
      <c r="AL882" s="128"/>
      <c r="AM882" s="129"/>
      <c r="BH882" s="1" t="s">
        <v>28</v>
      </c>
    </row>
    <row r="883" spans="1:61" ht="9.75" hidden="1" customHeight="1">
      <c r="A883" s="254" t="s">
        <v>306</v>
      </c>
      <c r="B883" s="255"/>
      <c r="C883" s="255"/>
      <c r="D883" s="255"/>
      <c r="E883" s="255"/>
      <c r="F883" s="255"/>
      <c r="G883" s="255"/>
      <c r="H883" s="255"/>
      <c r="I883" s="256"/>
      <c r="J883" s="233"/>
      <c r="K883" s="234"/>
      <c r="L883" s="234"/>
      <c r="M883" s="234"/>
      <c r="N883" s="234"/>
      <c r="O883" s="234"/>
      <c r="P883" s="234"/>
      <c r="Q883" s="234"/>
      <c r="R883" s="234"/>
      <c r="S883" s="234"/>
      <c r="T883" s="234"/>
      <c r="U883" s="234"/>
      <c r="V883" s="234"/>
      <c r="W883" s="234"/>
      <c r="X883" s="234"/>
      <c r="Y883" s="234"/>
      <c r="Z883" s="234"/>
      <c r="AA883" s="234"/>
      <c r="AB883" s="234"/>
      <c r="AC883" s="234"/>
      <c r="AD883" s="234"/>
      <c r="AE883" s="234"/>
      <c r="AF883" s="234"/>
      <c r="AG883" s="234"/>
      <c r="AH883" s="234"/>
      <c r="AI883" s="234"/>
      <c r="AJ883" s="234"/>
      <c r="AK883" s="234"/>
      <c r="AL883" s="234"/>
      <c r="AM883" s="235"/>
      <c r="BG883" s="1" t="s">
        <v>307</v>
      </c>
      <c r="BH883" s="1">
        <v>64</v>
      </c>
      <c r="BI883" s="1" t="str">
        <f>"ITEM"&amp;BH883&amp; BG883 &amp;"="&amp; IF(TRIM($J883)="","",$J883)</f>
        <v>ITEM64#KBN2_17=</v>
      </c>
    </row>
    <row r="884" spans="1:61" ht="9.75" hidden="1" customHeight="1" thickBot="1">
      <c r="A884" s="230"/>
      <c r="B884" s="231"/>
      <c r="C884" s="231"/>
      <c r="D884" s="231"/>
      <c r="E884" s="231"/>
      <c r="F884" s="231"/>
      <c r="G884" s="231"/>
      <c r="H884" s="231"/>
      <c r="I884" s="232"/>
      <c r="J884" s="236"/>
      <c r="K884" s="237"/>
      <c r="L884" s="237"/>
      <c r="M884" s="237"/>
      <c r="N884" s="237"/>
      <c r="O884" s="237"/>
      <c r="P884" s="237"/>
      <c r="Q884" s="237"/>
      <c r="R884" s="237"/>
      <c r="S884" s="237"/>
      <c r="T884" s="237"/>
      <c r="U884" s="237"/>
      <c r="V884" s="237"/>
      <c r="W884" s="237"/>
      <c r="X884" s="237"/>
      <c r="Y884" s="237"/>
      <c r="Z884" s="237"/>
      <c r="AA884" s="237"/>
      <c r="AB884" s="237"/>
      <c r="AC884" s="237"/>
      <c r="AD884" s="237"/>
      <c r="AE884" s="237"/>
      <c r="AF884" s="237"/>
      <c r="AG884" s="237"/>
      <c r="AH884" s="237"/>
      <c r="AI884" s="237"/>
      <c r="AJ884" s="237"/>
      <c r="AK884" s="237"/>
      <c r="AL884" s="237"/>
      <c r="AM884" s="238"/>
      <c r="BH884" s="1" t="s">
        <v>28</v>
      </c>
    </row>
    <row r="885" spans="1:61" ht="9.75" hidden="1" customHeight="1">
      <c r="A885" s="120" t="s">
        <v>248</v>
      </c>
      <c r="B885" s="121"/>
      <c r="C885" s="121"/>
      <c r="D885" s="121"/>
      <c r="E885" s="121"/>
      <c r="F885" s="121"/>
      <c r="G885" s="121"/>
      <c r="H885" s="121"/>
      <c r="I885" s="122"/>
      <c r="J885" s="239"/>
      <c r="K885" s="239"/>
      <c r="L885" s="239"/>
      <c r="M885" s="239"/>
      <c r="N885" s="239"/>
      <c r="O885" s="239"/>
      <c r="P885" s="239"/>
      <c r="Q885" s="239"/>
      <c r="R885" s="239"/>
      <c r="S885" s="239"/>
      <c r="T885" s="239"/>
      <c r="U885" s="239"/>
      <c r="V885" s="239"/>
      <c r="W885" s="239"/>
      <c r="X885" s="239"/>
      <c r="Y885" s="239"/>
      <c r="Z885" s="239"/>
      <c r="AA885" s="239"/>
      <c r="AB885" s="239"/>
      <c r="AC885" s="239"/>
      <c r="AD885" s="239"/>
      <c r="AE885" s="239"/>
      <c r="AF885" s="239"/>
      <c r="AG885" s="239"/>
      <c r="AH885" s="239"/>
      <c r="AI885" s="239"/>
      <c r="AJ885" s="239"/>
      <c r="AK885" s="239"/>
      <c r="AL885" s="239"/>
      <c r="AM885" s="239"/>
      <c r="BG885" s="1" t="s">
        <v>307</v>
      </c>
      <c r="BH885" s="1">
        <v>65</v>
      </c>
      <c r="BI885" s="1" t="str">
        <f>"ITEM"&amp;BH885&amp; BG885 &amp;"="&amp; IF(TRIM($J885)="","",$J885)</f>
        <v>ITEM65#KBN2_17=</v>
      </c>
    </row>
    <row r="886" spans="1:61" ht="9.75" hidden="1" customHeight="1">
      <c r="A886" s="141"/>
      <c r="B886" s="142"/>
      <c r="C886" s="142"/>
      <c r="D886" s="142"/>
      <c r="E886" s="142"/>
      <c r="F886" s="142"/>
      <c r="G886" s="142"/>
      <c r="H886" s="142"/>
      <c r="I886" s="143"/>
      <c r="J886" s="27"/>
      <c r="K886" s="27"/>
      <c r="L886" s="27"/>
      <c r="M886" s="27"/>
      <c r="N886" s="27"/>
      <c r="O886" s="27"/>
      <c r="P886" s="27"/>
      <c r="Q886" s="27"/>
      <c r="R886" s="27"/>
      <c r="S886" s="27"/>
      <c r="T886" s="27"/>
      <c r="U886" s="27"/>
      <c r="V886" s="27"/>
      <c r="W886" s="27"/>
      <c r="X886" s="27"/>
      <c r="Y886" s="27"/>
      <c r="Z886" s="27"/>
      <c r="AA886" s="27"/>
      <c r="AB886" s="27"/>
      <c r="AC886" s="27"/>
      <c r="AD886" s="27"/>
      <c r="AE886" s="27"/>
      <c r="AF886" s="27"/>
      <c r="AG886" s="27"/>
      <c r="AH886" s="27"/>
      <c r="AI886" s="27"/>
      <c r="AJ886" s="27"/>
      <c r="AK886" s="27"/>
      <c r="AL886" s="27"/>
      <c r="AM886" s="27"/>
      <c r="BH886" s="1" t="s">
        <v>28</v>
      </c>
    </row>
    <row r="887" spans="1:61" ht="9.75" hidden="1" customHeight="1">
      <c r="A887" s="120" t="s">
        <v>249</v>
      </c>
      <c r="B887" s="121"/>
      <c r="C887" s="121"/>
      <c r="D887" s="121"/>
      <c r="E887" s="121"/>
      <c r="F887" s="121"/>
      <c r="G887" s="121"/>
      <c r="H887" s="121"/>
      <c r="I887" s="122"/>
      <c r="J887" s="158"/>
      <c r="K887" s="154"/>
      <c r="L887" s="154"/>
      <c r="M887" s="154"/>
      <c r="N887" s="154"/>
      <c r="O887" s="154"/>
      <c r="P887" s="154"/>
      <c r="Q887" s="154"/>
      <c r="R887" s="154"/>
      <c r="S887" s="154"/>
      <c r="T887" s="154"/>
      <c r="U887" s="154"/>
      <c r="V887" s="154" t="s">
        <v>36</v>
      </c>
      <c r="W887" s="154"/>
      <c r="X887" s="154"/>
      <c r="Y887" s="154"/>
      <c r="Z887" s="154"/>
      <c r="AA887" s="154"/>
      <c r="AB887" s="154"/>
      <c r="AC887" s="154"/>
      <c r="AD887" s="154"/>
      <c r="AE887" s="154"/>
      <c r="AF887" s="154"/>
      <c r="AG887" s="154"/>
      <c r="AH887" s="154"/>
      <c r="AI887" s="154"/>
      <c r="AJ887" s="154"/>
      <c r="AK887" s="154"/>
      <c r="AL887" s="154"/>
      <c r="AM887" s="155"/>
      <c r="BE887" s="1" t="str">
        <f ca="1">MID(CELL("address",$CG$2),2,2)</f>
        <v>CG</v>
      </c>
      <c r="BF887" s="1" t="str">
        <f>IF(TRIM($K888)="","",IF(ISERROR(MATCH($K888,$CG$3:$CG$4,0)),"INPUT_ERROR",MATCH($K888,$CG$3:$CG$4,0)))</f>
        <v/>
      </c>
      <c r="BG887" s="1" t="s">
        <v>307</v>
      </c>
      <c r="BH887" s="1">
        <v>66</v>
      </c>
      <c r="BI887" s="1" t="str">
        <f>"ITEM"&amp; BH887&amp; BG887 &amp;"="&amp; $BF887</f>
        <v>ITEM66#KBN2_17=</v>
      </c>
    </row>
    <row r="888" spans="1:61" ht="9.75" hidden="1" customHeight="1">
      <c r="A888" s="141"/>
      <c r="B888" s="142"/>
      <c r="C888" s="142"/>
      <c r="D888" s="142"/>
      <c r="E888" s="142"/>
      <c r="F888" s="142"/>
      <c r="G888" s="142"/>
      <c r="H888" s="142"/>
      <c r="I888" s="143"/>
      <c r="J888" s="144" t="s">
        <v>37</v>
      </c>
      <c r="K888" s="145"/>
      <c r="L888" s="145"/>
      <c r="M888" s="145"/>
      <c r="N888" s="145"/>
      <c r="O888" s="145"/>
      <c r="P888" s="145"/>
      <c r="Q888" s="145"/>
      <c r="R888" s="145"/>
      <c r="S888" s="145"/>
      <c r="T888" s="82" t="s">
        <v>38</v>
      </c>
      <c r="U888" s="82"/>
      <c r="V888" s="82" t="s">
        <v>250</v>
      </c>
      <c r="W888" s="82"/>
      <c r="X888" s="82"/>
      <c r="Y888" s="82"/>
      <c r="Z888" s="82"/>
      <c r="AA888" s="82"/>
      <c r="AB888" s="82"/>
      <c r="AC888" s="82"/>
      <c r="AD888" s="82"/>
      <c r="AE888" s="82"/>
      <c r="AF888" s="82"/>
      <c r="AG888" s="82"/>
      <c r="AH888" s="82"/>
      <c r="AI888" s="82"/>
      <c r="AJ888" s="82"/>
      <c r="AK888" s="82"/>
      <c r="AL888" s="82"/>
      <c r="AM888" s="138"/>
    </row>
    <row r="889" spans="1:61" ht="9.75" hidden="1" customHeight="1">
      <c r="A889" s="141"/>
      <c r="B889" s="142"/>
      <c r="C889" s="142"/>
      <c r="D889" s="142"/>
      <c r="E889" s="142"/>
      <c r="F889" s="142"/>
      <c r="G889" s="142"/>
      <c r="H889" s="142"/>
      <c r="I889" s="143"/>
      <c r="J889" s="144"/>
      <c r="K889" s="145"/>
      <c r="L889" s="145"/>
      <c r="M889" s="145"/>
      <c r="N889" s="145"/>
      <c r="O889" s="145"/>
      <c r="P889" s="145"/>
      <c r="Q889" s="145"/>
      <c r="R889" s="145"/>
      <c r="S889" s="145"/>
      <c r="T889" s="82"/>
      <c r="U889" s="82"/>
      <c r="V889" s="82" t="s">
        <v>251</v>
      </c>
      <c r="W889" s="82"/>
      <c r="X889" s="82"/>
      <c r="Y889" s="82"/>
      <c r="Z889" s="82"/>
      <c r="AA889" s="82"/>
      <c r="AB889" s="82"/>
      <c r="AC889" s="82"/>
      <c r="AD889" s="82"/>
      <c r="AE889" s="82"/>
      <c r="AF889" s="82"/>
      <c r="AG889" s="82"/>
      <c r="AH889" s="82"/>
      <c r="AI889" s="82"/>
      <c r="AJ889" s="82"/>
      <c r="AK889" s="82"/>
      <c r="AL889" s="82"/>
      <c r="AM889" s="138"/>
    </row>
    <row r="890" spans="1:61" ht="9.75" hidden="1" customHeight="1">
      <c r="A890" s="141"/>
      <c r="B890" s="142"/>
      <c r="C890" s="142"/>
      <c r="D890" s="142"/>
      <c r="E890" s="142"/>
      <c r="F890" s="142"/>
      <c r="G890" s="142"/>
      <c r="H890" s="142"/>
      <c r="I890" s="143"/>
      <c r="J890" s="157"/>
      <c r="K890" s="98"/>
      <c r="L890" s="98"/>
      <c r="M890" s="98"/>
      <c r="N890" s="98"/>
      <c r="O890" s="98"/>
      <c r="P890" s="98"/>
      <c r="Q890" s="98"/>
      <c r="R890" s="98"/>
      <c r="S890" s="98"/>
      <c r="T890" s="98"/>
      <c r="U890" s="98"/>
      <c r="V890" s="98"/>
      <c r="W890" s="98"/>
      <c r="X890" s="98"/>
      <c r="Y890" s="98"/>
      <c r="Z890" s="98"/>
      <c r="AA890" s="98"/>
      <c r="AB890" s="98"/>
      <c r="AC890" s="98"/>
      <c r="AD890" s="98"/>
      <c r="AE890" s="98"/>
      <c r="AF890" s="98"/>
      <c r="AG890" s="98"/>
      <c r="AH890" s="98"/>
      <c r="AI890" s="98"/>
      <c r="AJ890" s="98"/>
      <c r="AK890" s="98"/>
      <c r="AL890" s="98"/>
      <c r="AM890" s="156"/>
    </row>
    <row r="891" spans="1:61" ht="9.75" hidden="1" customHeight="1">
      <c r="A891" s="141"/>
      <c r="B891" s="142"/>
      <c r="C891" s="143"/>
      <c r="D891" s="120" t="s">
        <v>252</v>
      </c>
      <c r="E891" s="121"/>
      <c r="F891" s="121"/>
      <c r="G891" s="121"/>
      <c r="H891" s="121"/>
      <c r="I891" s="122"/>
      <c r="J891" s="158"/>
      <c r="K891" s="154"/>
      <c r="L891" s="154"/>
      <c r="M891" s="154"/>
      <c r="N891" s="154"/>
      <c r="O891" s="154"/>
      <c r="P891" s="154"/>
      <c r="Q891" s="154"/>
      <c r="R891" s="154"/>
      <c r="S891" s="154"/>
      <c r="T891" s="154"/>
      <c r="U891" s="154"/>
      <c r="V891" s="154" t="s">
        <v>36</v>
      </c>
      <c r="W891" s="154"/>
      <c r="X891" s="154"/>
      <c r="Y891" s="154"/>
      <c r="Z891" s="154"/>
      <c r="AA891" s="154"/>
      <c r="AB891" s="154"/>
      <c r="AC891" s="154"/>
      <c r="AD891" s="154"/>
      <c r="AE891" s="154"/>
      <c r="AF891" s="154"/>
      <c r="AG891" s="154"/>
      <c r="AH891" s="154"/>
      <c r="AI891" s="154"/>
      <c r="AJ891" s="154"/>
      <c r="AK891" s="154"/>
      <c r="AL891" s="154"/>
      <c r="AM891" s="155"/>
      <c r="BE891" s="1" t="str">
        <f ca="1">MID(CELL("address",$CB$2),2,2)</f>
        <v>CB</v>
      </c>
      <c r="BF891" s="1" t="str">
        <f>IF(TRIM($K893)="","",IF(ISERROR(MATCH($K893,$CB$3:$CB$7,0)),"INPUT_ERROR",MATCH($K893,$CB$3:$CB$7,0)))</f>
        <v/>
      </c>
      <c r="BG891" s="1" t="s">
        <v>307</v>
      </c>
      <c r="BH891" s="1">
        <v>67</v>
      </c>
      <c r="BI891" s="1" t="str">
        <f>"ITEM"&amp; BH891&amp; BG891 &amp;"="&amp; $BF891</f>
        <v>ITEM67#KBN2_17=</v>
      </c>
    </row>
    <row r="892" spans="1:61" ht="9.75" hidden="1" customHeight="1">
      <c r="A892" s="141"/>
      <c r="B892" s="142"/>
      <c r="C892" s="143"/>
      <c r="D892" s="141"/>
      <c r="E892" s="142"/>
      <c r="F892" s="142"/>
      <c r="G892" s="142"/>
      <c r="H892" s="142"/>
      <c r="I892" s="143"/>
      <c r="J892" s="189"/>
      <c r="K892" s="82"/>
      <c r="L892" s="82"/>
      <c r="M892" s="82"/>
      <c r="N892" s="82"/>
      <c r="O892" s="82"/>
      <c r="P892" s="82"/>
      <c r="Q892" s="82"/>
      <c r="R892" s="82"/>
      <c r="S892" s="82"/>
      <c r="T892" s="82"/>
      <c r="U892" s="82"/>
      <c r="V892" s="82" t="s">
        <v>163</v>
      </c>
      <c r="W892" s="82"/>
      <c r="X892" s="82"/>
      <c r="Y892" s="82"/>
      <c r="Z892" s="82"/>
      <c r="AA892" s="82"/>
      <c r="AB892" s="82"/>
      <c r="AC892" s="82"/>
      <c r="AD892" s="82"/>
      <c r="AE892" s="82"/>
      <c r="AF892" s="82"/>
      <c r="AG892" s="82"/>
      <c r="AH892" s="82"/>
      <c r="AI892" s="82"/>
      <c r="AJ892" s="82"/>
      <c r="AK892" s="82"/>
      <c r="AL892" s="82"/>
      <c r="AM892" s="138"/>
      <c r="BH892" s="1" t="s">
        <v>28</v>
      </c>
    </row>
    <row r="893" spans="1:61" ht="9.75" hidden="1" customHeight="1">
      <c r="A893" s="141"/>
      <c r="B893" s="142"/>
      <c r="C893" s="143"/>
      <c r="D893" s="141"/>
      <c r="E893" s="142"/>
      <c r="F893" s="142"/>
      <c r="G893" s="142"/>
      <c r="H893" s="142"/>
      <c r="I893" s="143"/>
      <c r="J893" s="144" t="s">
        <v>37</v>
      </c>
      <c r="K893" s="145"/>
      <c r="L893" s="145"/>
      <c r="M893" s="145"/>
      <c r="N893" s="145"/>
      <c r="O893" s="145"/>
      <c r="P893" s="145"/>
      <c r="Q893" s="145"/>
      <c r="R893" s="145"/>
      <c r="S893" s="145"/>
      <c r="T893" s="82" t="s">
        <v>38</v>
      </c>
      <c r="U893" s="82"/>
      <c r="V893" s="82" t="s">
        <v>253</v>
      </c>
      <c r="W893" s="82"/>
      <c r="X893" s="82"/>
      <c r="Y893" s="82"/>
      <c r="Z893" s="82"/>
      <c r="AA893" s="82"/>
      <c r="AB893" s="82"/>
      <c r="AC893" s="82"/>
      <c r="AD893" s="82"/>
      <c r="AE893" s="82"/>
      <c r="AF893" s="82"/>
      <c r="AG893" s="82"/>
      <c r="AH893" s="82"/>
      <c r="AI893" s="82"/>
      <c r="AJ893" s="82"/>
      <c r="AK893" s="82"/>
      <c r="AL893" s="82"/>
      <c r="AM893" s="138"/>
      <c r="BH893" s="1" t="s">
        <v>28</v>
      </c>
    </row>
    <row r="894" spans="1:61" ht="9.75" hidden="1" customHeight="1">
      <c r="A894" s="141"/>
      <c r="B894" s="142"/>
      <c r="C894" s="143"/>
      <c r="D894" s="141"/>
      <c r="E894" s="142"/>
      <c r="F894" s="142"/>
      <c r="G894" s="142"/>
      <c r="H894" s="142"/>
      <c r="I894" s="143"/>
      <c r="J894" s="144"/>
      <c r="K894" s="145"/>
      <c r="L894" s="145"/>
      <c r="M894" s="145"/>
      <c r="N894" s="145"/>
      <c r="O894" s="145"/>
      <c r="P894" s="145"/>
      <c r="Q894" s="145"/>
      <c r="R894" s="145"/>
      <c r="S894" s="145"/>
      <c r="T894" s="82"/>
      <c r="U894" s="82"/>
      <c r="V894" s="82" t="s">
        <v>254</v>
      </c>
      <c r="W894" s="82"/>
      <c r="X894" s="82"/>
      <c r="Y894" s="82"/>
      <c r="Z894" s="82"/>
      <c r="AA894" s="82"/>
      <c r="AB894" s="82"/>
      <c r="AC894" s="82"/>
      <c r="AD894" s="82"/>
      <c r="AE894" s="82"/>
      <c r="AF894" s="82"/>
      <c r="AG894" s="82"/>
      <c r="AH894" s="82"/>
      <c r="AI894" s="82"/>
      <c r="AJ894" s="82"/>
      <c r="AK894" s="82"/>
      <c r="AL894" s="82"/>
      <c r="AM894" s="138"/>
      <c r="BH894" s="1" t="s">
        <v>28</v>
      </c>
    </row>
    <row r="895" spans="1:61" ht="9.75" hidden="1" customHeight="1">
      <c r="A895" s="141"/>
      <c r="B895" s="142"/>
      <c r="C895" s="143"/>
      <c r="D895" s="141"/>
      <c r="E895" s="142"/>
      <c r="F895" s="142"/>
      <c r="G895" s="142"/>
      <c r="H895" s="142"/>
      <c r="I895" s="143"/>
      <c r="J895" s="189"/>
      <c r="K895" s="82"/>
      <c r="L895" s="82"/>
      <c r="M895" s="82"/>
      <c r="N895" s="82"/>
      <c r="O895" s="82"/>
      <c r="P895" s="82"/>
      <c r="Q895" s="82"/>
      <c r="R895" s="82"/>
      <c r="S895" s="82"/>
      <c r="T895" s="82"/>
      <c r="U895" s="82"/>
      <c r="V895" s="82" t="s">
        <v>255</v>
      </c>
      <c r="W895" s="82"/>
      <c r="X895" s="82"/>
      <c r="Y895" s="82"/>
      <c r="Z895" s="82"/>
      <c r="AA895" s="82"/>
      <c r="AB895" s="82"/>
      <c r="AC895" s="82"/>
      <c r="AD895" s="82"/>
      <c r="AE895" s="82"/>
      <c r="AF895" s="82"/>
      <c r="AG895" s="82"/>
      <c r="AH895" s="82"/>
      <c r="AI895" s="82"/>
      <c r="AJ895" s="82"/>
      <c r="AK895" s="82"/>
      <c r="AL895" s="82"/>
      <c r="AM895" s="138"/>
      <c r="BH895" s="1" t="s">
        <v>28</v>
      </c>
    </row>
    <row r="896" spans="1:61" ht="9.75" hidden="1" customHeight="1">
      <c r="A896" s="141"/>
      <c r="B896" s="142"/>
      <c r="C896" s="143"/>
      <c r="D896" s="123"/>
      <c r="E896" s="124"/>
      <c r="F896" s="124"/>
      <c r="G896" s="124"/>
      <c r="H896" s="124"/>
      <c r="I896" s="125"/>
      <c r="J896" s="157"/>
      <c r="K896" s="98"/>
      <c r="L896" s="98"/>
      <c r="M896" s="98"/>
      <c r="N896" s="98"/>
      <c r="O896" s="98"/>
      <c r="P896" s="98"/>
      <c r="Q896" s="98"/>
      <c r="R896" s="98"/>
      <c r="S896" s="98"/>
      <c r="T896" s="98"/>
      <c r="U896" s="98"/>
      <c r="V896" s="98" t="s">
        <v>256</v>
      </c>
      <c r="W896" s="98"/>
      <c r="X896" s="98"/>
      <c r="Y896" s="98"/>
      <c r="Z896" s="98"/>
      <c r="AA896" s="98"/>
      <c r="AB896" s="98"/>
      <c r="AC896" s="98"/>
      <c r="AD896" s="98"/>
      <c r="AE896" s="98"/>
      <c r="AF896" s="98"/>
      <c r="AG896" s="98"/>
      <c r="AH896" s="98"/>
      <c r="AI896" s="98"/>
      <c r="AJ896" s="98"/>
      <c r="AK896" s="98"/>
      <c r="AL896" s="98"/>
      <c r="AM896" s="156"/>
      <c r="BH896" s="1" t="s">
        <v>28</v>
      </c>
    </row>
    <row r="897" spans="1:61" ht="9.75" hidden="1" customHeight="1">
      <c r="A897" s="141"/>
      <c r="B897" s="142"/>
      <c r="C897" s="143"/>
      <c r="D897" s="120" t="s">
        <v>257</v>
      </c>
      <c r="E897" s="121"/>
      <c r="F897" s="121"/>
      <c r="G897" s="121"/>
      <c r="H897" s="121"/>
      <c r="I897" s="122"/>
      <c r="J897" s="136"/>
      <c r="K897" s="126"/>
      <c r="L897" s="126"/>
      <c r="M897" s="126"/>
      <c r="N897" s="126"/>
      <c r="O897" s="126"/>
      <c r="P897" s="126"/>
      <c r="Q897" s="126"/>
      <c r="R897" s="126"/>
      <c r="S897" s="126"/>
      <c r="T897" s="126"/>
      <c r="U897" s="126"/>
      <c r="V897" s="126"/>
      <c r="W897" s="126"/>
      <c r="X897" s="126"/>
      <c r="Y897" s="126"/>
      <c r="Z897" s="126"/>
      <c r="AA897" s="126"/>
      <c r="AB897" s="126"/>
      <c r="AC897" s="126"/>
      <c r="AD897" s="126"/>
      <c r="AE897" s="126"/>
      <c r="AF897" s="126"/>
      <c r="AG897" s="126"/>
      <c r="AH897" s="126"/>
      <c r="AI897" s="126"/>
      <c r="AJ897" s="126"/>
      <c r="AK897" s="126"/>
      <c r="AL897" s="126"/>
      <c r="AM897" s="127"/>
      <c r="BG897" s="1" t="s">
        <v>307</v>
      </c>
      <c r="BH897" s="1">
        <v>68</v>
      </c>
      <c r="BI897" s="1" t="str">
        <f>"ITEM"&amp;BH897&amp; BG897 &amp;"="&amp; IF(TRIM($J897)="","",$J897)</f>
        <v>ITEM68#KBN2_17=</v>
      </c>
    </row>
    <row r="898" spans="1:61" ht="9.75" hidden="1" customHeight="1">
      <c r="A898" s="141"/>
      <c r="B898" s="142"/>
      <c r="C898" s="143"/>
      <c r="D898" s="141"/>
      <c r="E898" s="142"/>
      <c r="F898" s="142"/>
      <c r="G898" s="142"/>
      <c r="H898" s="142"/>
      <c r="I898" s="143"/>
      <c r="J898" s="150"/>
      <c r="K898" s="151"/>
      <c r="L898" s="151"/>
      <c r="M898" s="151"/>
      <c r="N898" s="151"/>
      <c r="O898" s="151"/>
      <c r="P898" s="151"/>
      <c r="Q898" s="151"/>
      <c r="R898" s="151"/>
      <c r="S898" s="151"/>
      <c r="T898" s="151"/>
      <c r="U898" s="151"/>
      <c r="V898" s="151"/>
      <c r="W898" s="151"/>
      <c r="X898" s="151"/>
      <c r="Y898" s="151"/>
      <c r="Z898" s="151"/>
      <c r="AA898" s="151"/>
      <c r="AB898" s="151"/>
      <c r="AC898" s="151"/>
      <c r="AD898" s="151"/>
      <c r="AE898" s="151"/>
      <c r="AF898" s="151"/>
      <c r="AG898" s="151"/>
      <c r="AH898" s="151"/>
      <c r="AI898" s="151"/>
      <c r="AJ898" s="151"/>
      <c r="AK898" s="151"/>
      <c r="AL898" s="151"/>
      <c r="AM898" s="152"/>
      <c r="BH898" s="1" t="s">
        <v>28</v>
      </c>
    </row>
    <row r="899" spans="1:61" ht="9.75" hidden="1" customHeight="1">
      <c r="A899" s="141"/>
      <c r="B899" s="142"/>
      <c r="C899" s="143"/>
      <c r="D899" s="123"/>
      <c r="E899" s="124"/>
      <c r="F899" s="124"/>
      <c r="G899" s="124"/>
      <c r="H899" s="124"/>
      <c r="I899" s="125"/>
      <c r="J899" s="150"/>
      <c r="K899" s="151"/>
      <c r="L899" s="151"/>
      <c r="M899" s="151"/>
      <c r="N899" s="151"/>
      <c r="O899" s="151"/>
      <c r="P899" s="151"/>
      <c r="Q899" s="151"/>
      <c r="R899" s="151"/>
      <c r="S899" s="151"/>
      <c r="T899" s="151"/>
      <c r="U899" s="151"/>
      <c r="V899" s="151"/>
      <c r="W899" s="151"/>
      <c r="X899" s="151"/>
      <c r="Y899" s="151"/>
      <c r="Z899" s="151"/>
      <c r="AA899" s="151"/>
      <c r="AB899" s="151"/>
      <c r="AC899" s="151"/>
      <c r="AD899" s="151"/>
      <c r="AE899" s="151"/>
      <c r="AF899" s="151"/>
      <c r="AG899" s="151"/>
      <c r="AH899" s="151"/>
      <c r="AI899" s="151"/>
      <c r="AJ899" s="151"/>
      <c r="AK899" s="151"/>
      <c r="AL899" s="151"/>
      <c r="AM899" s="152"/>
    </row>
    <row r="900" spans="1:61" ht="9.75" hidden="1" customHeight="1">
      <c r="A900" s="141"/>
      <c r="B900" s="142"/>
      <c r="C900" s="143"/>
      <c r="D900" s="120" t="s">
        <v>199</v>
      </c>
      <c r="E900" s="121"/>
      <c r="F900" s="121"/>
      <c r="G900" s="121"/>
      <c r="H900" s="121"/>
      <c r="I900" s="122"/>
      <c r="J900" s="136"/>
      <c r="K900" s="126"/>
      <c r="L900" s="126"/>
      <c r="M900" s="126"/>
      <c r="N900" s="126"/>
      <c r="O900" s="126"/>
      <c r="P900" s="126"/>
      <c r="Q900" s="126"/>
      <c r="R900" s="126"/>
      <c r="S900" s="126"/>
      <c r="T900" s="126"/>
      <c r="U900" s="126"/>
      <c r="V900" s="126"/>
      <c r="W900" s="126"/>
      <c r="X900" s="126"/>
      <c r="Y900" s="126"/>
      <c r="Z900" s="126"/>
      <c r="AA900" s="126"/>
      <c r="AB900" s="126"/>
      <c r="AC900" s="126"/>
      <c r="AD900" s="126"/>
      <c r="AE900" s="126"/>
      <c r="AF900" s="126"/>
      <c r="AG900" s="126"/>
      <c r="AH900" s="126"/>
      <c r="AI900" s="126"/>
      <c r="AJ900" s="126"/>
      <c r="AK900" s="126"/>
      <c r="AL900" s="126"/>
      <c r="AM900" s="127"/>
      <c r="BG900" s="1" t="s">
        <v>307</v>
      </c>
      <c r="BH900" s="1">
        <v>69</v>
      </c>
      <c r="BI900" s="1" t="str">
        <f>"ITEM"&amp;BH900&amp; BG900 &amp;"="&amp; IF(TRIM($J900)="","",$J900)</f>
        <v>ITEM69#KBN2_17=</v>
      </c>
    </row>
    <row r="901" spans="1:61" ht="9.75" hidden="1" customHeight="1">
      <c r="A901" s="141"/>
      <c r="B901" s="142"/>
      <c r="C901" s="143"/>
      <c r="D901" s="141"/>
      <c r="E901" s="142"/>
      <c r="F901" s="142"/>
      <c r="G901" s="142"/>
      <c r="H901" s="142"/>
      <c r="I901" s="143"/>
      <c r="J901" s="150"/>
      <c r="K901" s="151"/>
      <c r="L901" s="151"/>
      <c r="M901" s="151"/>
      <c r="N901" s="151"/>
      <c r="O901" s="151"/>
      <c r="P901" s="151"/>
      <c r="Q901" s="151"/>
      <c r="R901" s="151"/>
      <c r="S901" s="151"/>
      <c r="T901" s="151"/>
      <c r="U901" s="151"/>
      <c r="V901" s="151"/>
      <c r="W901" s="151"/>
      <c r="X901" s="151"/>
      <c r="Y901" s="151"/>
      <c r="Z901" s="151"/>
      <c r="AA901" s="151"/>
      <c r="AB901" s="151"/>
      <c r="AC901" s="151"/>
      <c r="AD901" s="151"/>
      <c r="AE901" s="151"/>
      <c r="AF901" s="151"/>
      <c r="AG901" s="151"/>
      <c r="AH901" s="151"/>
      <c r="AI901" s="151"/>
      <c r="AJ901" s="151"/>
      <c r="AK901" s="151"/>
      <c r="AL901" s="151"/>
      <c r="AM901" s="152"/>
      <c r="BH901" s="1" t="s">
        <v>28</v>
      </c>
    </row>
    <row r="902" spans="1:61" ht="9.75" hidden="1" customHeight="1">
      <c r="A902" s="123"/>
      <c r="B902" s="124"/>
      <c r="C902" s="125"/>
      <c r="D902" s="123"/>
      <c r="E902" s="124"/>
      <c r="F902" s="124"/>
      <c r="G902" s="124"/>
      <c r="H902" s="124"/>
      <c r="I902" s="125"/>
      <c r="J902" s="137"/>
      <c r="K902" s="128"/>
      <c r="L902" s="128"/>
      <c r="M902" s="128"/>
      <c r="N902" s="128"/>
      <c r="O902" s="128"/>
      <c r="P902" s="128"/>
      <c r="Q902" s="128"/>
      <c r="R902" s="128"/>
      <c r="S902" s="128"/>
      <c r="T902" s="128"/>
      <c r="U902" s="128"/>
      <c r="V902" s="128"/>
      <c r="W902" s="128"/>
      <c r="X902" s="128"/>
      <c r="Y902" s="128"/>
      <c r="Z902" s="128"/>
      <c r="AA902" s="128"/>
      <c r="AB902" s="128"/>
      <c r="AC902" s="128"/>
      <c r="AD902" s="128"/>
      <c r="AE902" s="128"/>
      <c r="AF902" s="128"/>
      <c r="AG902" s="128"/>
      <c r="AH902" s="128"/>
      <c r="AI902" s="128"/>
      <c r="AJ902" s="128"/>
      <c r="AK902" s="128"/>
      <c r="AL902" s="128"/>
      <c r="AM902" s="129"/>
    </row>
    <row r="903" spans="1:61" ht="9.75" hidden="1" customHeight="1">
      <c r="A903" s="120" t="s">
        <v>258</v>
      </c>
      <c r="B903" s="121"/>
      <c r="C903" s="121"/>
      <c r="D903" s="121"/>
      <c r="E903" s="121"/>
      <c r="F903" s="121"/>
      <c r="G903" s="121"/>
      <c r="H903" s="121"/>
      <c r="I903" s="122"/>
      <c r="J903" s="158"/>
      <c r="K903" s="154"/>
      <c r="L903" s="154"/>
      <c r="M903" s="154"/>
      <c r="N903" s="154"/>
      <c r="O903" s="154"/>
      <c r="P903" s="154"/>
      <c r="Q903" s="154"/>
      <c r="R903" s="154"/>
      <c r="S903" s="154"/>
      <c r="T903" s="154"/>
      <c r="U903" s="154"/>
      <c r="V903" s="154" t="s">
        <v>36</v>
      </c>
      <c r="W903" s="154"/>
      <c r="X903" s="154"/>
      <c r="Y903" s="154"/>
      <c r="Z903" s="154"/>
      <c r="AA903" s="154"/>
      <c r="AB903" s="154"/>
      <c r="AC903" s="154"/>
      <c r="AD903" s="154"/>
      <c r="AE903" s="154"/>
      <c r="AF903" s="154"/>
      <c r="AG903" s="154"/>
      <c r="AH903" s="154"/>
      <c r="AI903" s="154"/>
      <c r="AJ903" s="154"/>
      <c r="AK903" s="154"/>
      <c r="AL903" s="154"/>
      <c r="AM903" s="155"/>
      <c r="BE903" s="1" t="str">
        <f ca="1">MID(CELL("address",$CH$2),2,2)</f>
        <v>CH</v>
      </c>
      <c r="BF903" s="1" t="str">
        <f>IF(TRIM($K904)="","",IF(ISERROR(MATCH($K904,$CH$3:$CH$8,0)),"INPUT_ERROR",MATCH($K904,$CH$3:$CH$8,0)))</f>
        <v/>
      </c>
      <c r="BG903" s="1" t="s">
        <v>307</v>
      </c>
      <c r="BH903" s="1">
        <v>70</v>
      </c>
      <c r="BI903" s="1" t="str">
        <f>"ITEM"&amp; BH903&amp; BG903 &amp;"="&amp; $BF903</f>
        <v>ITEM70#KBN2_17=</v>
      </c>
    </row>
    <row r="904" spans="1:61" ht="9.75" hidden="1" customHeight="1">
      <c r="A904" s="141"/>
      <c r="B904" s="142"/>
      <c r="C904" s="142"/>
      <c r="D904" s="142"/>
      <c r="E904" s="142"/>
      <c r="F904" s="142"/>
      <c r="G904" s="142"/>
      <c r="H904" s="142"/>
      <c r="I904" s="143"/>
      <c r="J904" s="144" t="s">
        <v>37</v>
      </c>
      <c r="K904" s="145"/>
      <c r="L904" s="145"/>
      <c r="M904" s="145"/>
      <c r="N904" s="145"/>
      <c r="O904" s="145"/>
      <c r="P904" s="145"/>
      <c r="Q904" s="145"/>
      <c r="R904" s="145"/>
      <c r="S904" s="145"/>
      <c r="T904" s="82" t="s">
        <v>38</v>
      </c>
      <c r="U904" s="82"/>
      <c r="V904" s="82" t="s">
        <v>259</v>
      </c>
      <c r="W904" s="82"/>
      <c r="X904" s="82"/>
      <c r="Y904" s="82"/>
      <c r="Z904" s="82"/>
      <c r="AA904" s="82"/>
      <c r="AB904" s="82"/>
      <c r="AC904" s="82"/>
      <c r="AD904" s="82"/>
      <c r="AE904" s="82" t="s">
        <v>260</v>
      </c>
      <c r="AF904" s="82"/>
      <c r="AG904" s="82"/>
      <c r="AH904" s="82"/>
      <c r="AI904" s="82"/>
      <c r="AJ904" s="82"/>
      <c r="AK904" s="82"/>
      <c r="AL904" s="82"/>
      <c r="AM904" s="138"/>
      <c r="BH904" s="1" t="s">
        <v>28</v>
      </c>
    </row>
    <row r="905" spans="1:61" ht="9.75" hidden="1" customHeight="1">
      <c r="A905" s="141"/>
      <c r="B905" s="142"/>
      <c r="C905" s="142"/>
      <c r="D905" s="142"/>
      <c r="E905" s="142"/>
      <c r="F905" s="142"/>
      <c r="G905" s="142"/>
      <c r="H905" s="142"/>
      <c r="I905" s="143"/>
      <c r="J905" s="144"/>
      <c r="K905" s="145"/>
      <c r="L905" s="145"/>
      <c r="M905" s="145"/>
      <c r="N905" s="145"/>
      <c r="O905" s="145"/>
      <c r="P905" s="145"/>
      <c r="Q905" s="145"/>
      <c r="R905" s="145"/>
      <c r="S905" s="145"/>
      <c r="T905" s="82"/>
      <c r="U905" s="82"/>
      <c r="V905" s="82" t="s">
        <v>261</v>
      </c>
      <c r="W905" s="82"/>
      <c r="X905" s="82"/>
      <c r="Y905" s="82"/>
      <c r="Z905" s="82"/>
      <c r="AA905" s="82"/>
      <c r="AB905" s="82"/>
      <c r="AC905" s="82"/>
      <c r="AD905" s="82"/>
      <c r="AE905" s="82" t="s">
        <v>262</v>
      </c>
      <c r="AF905" s="82"/>
      <c r="AG905" s="82"/>
      <c r="AH905" s="82"/>
      <c r="AI905" s="82"/>
      <c r="AJ905" s="82"/>
      <c r="AK905" s="82"/>
      <c r="AL905" s="82"/>
      <c r="AM905" s="138"/>
      <c r="BH905" s="1" t="s">
        <v>28</v>
      </c>
    </row>
    <row r="906" spans="1:61" ht="9.75" hidden="1" customHeight="1">
      <c r="A906" s="141"/>
      <c r="B906" s="142"/>
      <c r="C906" s="142"/>
      <c r="D906" s="142"/>
      <c r="E906" s="142"/>
      <c r="F906" s="142"/>
      <c r="G906" s="142"/>
      <c r="H906" s="142"/>
      <c r="I906" s="143"/>
      <c r="J906" s="157"/>
      <c r="K906" s="98"/>
      <c r="L906" s="98"/>
      <c r="M906" s="98"/>
      <c r="N906" s="98"/>
      <c r="O906" s="98"/>
      <c r="P906" s="98"/>
      <c r="Q906" s="98"/>
      <c r="R906" s="98"/>
      <c r="S906" s="98"/>
      <c r="T906" s="98"/>
      <c r="U906" s="98"/>
      <c r="V906" s="98" t="s">
        <v>231</v>
      </c>
      <c r="W906" s="98"/>
      <c r="X906" s="98"/>
      <c r="Y906" s="98"/>
      <c r="Z906" s="98"/>
      <c r="AA906" s="98"/>
      <c r="AB906" s="98"/>
      <c r="AC906" s="98"/>
      <c r="AD906" s="98"/>
      <c r="AE906" s="98" t="s">
        <v>232</v>
      </c>
      <c r="AF906" s="98"/>
      <c r="AG906" s="98"/>
      <c r="AH906" s="98"/>
      <c r="AI906" s="98"/>
      <c r="AJ906" s="98"/>
      <c r="AK906" s="98"/>
      <c r="AL906" s="98"/>
      <c r="AM906" s="156"/>
      <c r="BH906" s="1" t="s">
        <v>28</v>
      </c>
    </row>
    <row r="907" spans="1:61" ht="9.75" hidden="1" customHeight="1">
      <c r="A907" s="120" t="s">
        <v>263</v>
      </c>
      <c r="B907" s="121"/>
      <c r="C907" s="121"/>
      <c r="D907" s="121"/>
      <c r="E907" s="121"/>
      <c r="F907" s="121"/>
      <c r="G907" s="121"/>
      <c r="H907" s="121"/>
      <c r="I907" s="121"/>
      <c r="J907" s="216" t="s">
        <v>37</v>
      </c>
      <c r="K907" s="217"/>
      <c r="L907" s="154" t="s">
        <v>216</v>
      </c>
      <c r="M907" s="154"/>
      <c r="N907" s="154"/>
      <c r="O907" s="154"/>
      <c r="P907" s="154"/>
      <c r="Q907" s="221" t="s">
        <v>37</v>
      </c>
      <c r="R907" s="217"/>
      <c r="S907" s="154" t="s">
        <v>215</v>
      </c>
      <c r="T907" s="154"/>
      <c r="U907" s="154"/>
      <c r="V907" s="154"/>
      <c r="W907" s="221" t="s">
        <v>37</v>
      </c>
      <c r="X907" s="217"/>
      <c r="Y907" s="83" t="s">
        <v>264</v>
      </c>
      <c r="Z907" s="83"/>
      <c r="AA907" s="83"/>
      <c r="AB907" s="83"/>
      <c r="AC907" s="83"/>
      <c r="AD907" s="83"/>
      <c r="AE907" s="83"/>
      <c r="AF907" s="83"/>
      <c r="AG907" s="83"/>
      <c r="AH907" s="83"/>
      <c r="AI907" s="83"/>
      <c r="AJ907" s="83"/>
      <c r="AK907" s="83"/>
      <c r="AL907" s="83"/>
      <c r="AM907" s="251"/>
      <c r="BF907" s="1" t="b">
        <f>IF($K907="○",TRUE,IF($K907="",FALSE,"INPUT_ERROR"))</f>
        <v>0</v>
      </c>
      <c r="BG907" s="1" t="s">
        <v>307</v>
      </c>
      <c r="BH907" s="1">
        <v>71</v>
      </c>
      <c r="BI907" s="1" t="str">
        <f t="shared" ref="BI907:BI912" si="18">"ITEM"&amp; BH907&amp; BG907 &amp;"="&amp; $BF907</f>
        <v>ITEM71#KBN2_17=FALSE</v>
      </c>
    </row>
    <row r="908" spans="1:61" ht="9.75" hidden="1" customHeight="1">
      <c r="A908" s="141"/>
      <c r="B908" s="142"/>
      <c r="C908" s="142"/>
      <c r="D908" s="142"/>
      <c r="E908" s="142"/>
      <c r="F908" s="142"/>
      <c r="G908" s="142"/>
      <c r="H908" s="142"/>
      <c r="I908" s="142"/>
      <c r="J908" s="144"/>
      <c r="K908" s="159"/>
      <c r="L908" s="82"/>
      <c r="M908" s="82"/>
      <c r="N908" s="82"/>
      <c r="O908" s="82"/>
      <c r="P908" s="82"/>
      <c r="Q908" s="160"/>
      <c r="R908" s="159"/>
      <c r="S908" s="82"/>
      <c r="T908" s="82"/>
      <c r="U908" s="82"/>
      <c r="V908" s="82"/>
      <c r="W908" s="160"/>
      <c r="X908" s="159"/>
      <c r="Y908" s="109"/>
      <c r="Z908" s="109"/>
      <c r="AA908" s="109"/>
      <c r="AB908" s="109"/>
      <c r="AC908" s="109"/>
      <c r="AD908" s="109"/>
      <c r="AE908" s="109"/>
      <c r="AF908" s="109"/>
      <c r="AG908" s="109"/>
      <c r="AH908" s="109"/>
      <c r="AI908" s="109"/>
      <c r="AJ908" s="109"/>
      <c r="AK908" s="109"/>
      <c r="AL908" s="109"/>
      <c r="AM908" s="214"/>
      <c r="BF908" s="1" t="b">
        <f>IF($R907="○",TRUE,IF($R907="",FALSE,"INPUT_ERROR"))</f>
        <v>0</v>
      </c>
      <c r="BG908" s="1" t="s">
        <v>307</v>
      </c>
      <c r="BH908" s="1">
        <v>72</v>
      </c>
      <c r="BI908" s="1" t="str">
        <f t="shared" si="18"/>
        <v>ITEM72#KBN2_17=FALSE</v>
      </c>
    </row>
    <row r="909" spans="1:61" ht="9.75" hidden="1" customHeight="1">
      <c r="A909" s="141"/>
      <c r="B909" s="142"/>
      <c r="C909" s="142"/>
      <c r="D909" s="142"/>
      <c r="E909" s="142"/>
      <c r="F909" s="142"/>
      <c r="G909" s="142"/>
      <c r="H909" s="142"/>
      <c r="I909" s="142"/>
      <c r="J909" s="252" t="s">
        <v>37</v>
      </c>
      <c r="K909" s="159"/>
      <c r="L909" s="253" t="s">
        <v>214</v>
      </c>
      <c r="M909" s="253"/>
      <c r="N909" s="253"/>
      <c r="O909" s="253"/>
      <c r="P909" s="253"/>
      <c r="Q909" s="160" t="s">
        <v>37</v>
      </c>
      <c r="R909" s="159"/>
      <c r="S909" s="109" t="s">
        <v>212</v>
      </c>
      <c r="T909" s="109"/>
      <c r="U909" s="109"/>
      <c r="V909" s="109"/>
      <c r="W909" s="109"/>
      <c r="X909" s="109"/>
      <c r="Y909" s="109"/>
      <c r="Z909" s="109"/>
      <c r="AA909" s="109"/>
      <c r="AB909" s="109"/>
      <c r="AC909" s="109"/>
      <c r="AD909" s="109"/>
      <c r="AE909" s="109"/>
      <c r="AF909" s="109"/>
      <c r="AG909" s="109"/>
      <c r="AH909" s="109"/>
      <c r="AI909" s="109"/>
      <c r="AJ909" s="109"/>
      <c r="AK909" s="109"/>
      <c r="AL909" s="109"/>
      <c r="AM909" s="214"/>
      <c r="BF909" s="1" t="b">
        <f>IF($X907="○",TRUE,IF($X907="",FALSE,"INPUT_ERROR"))</f>
        <v>0</v>
      </c>
      <c r="BG909" s="1" t="s">
        <v>307</v>
      </c>
      <c r="BH909" s="1">
        <v>73</v>
      </c>
      <c r="BI909" s="1" t="str">
        <f t="shared" si="18"/>
        <v>ITEM73#KBN2_17=FALSE</v>
      </c>
    </row>
    <row r="910" spans="1:61" ht="9.75" hidden="1" customHeight="1">
      <c r="A910" s="141"/>
      <c r="B910" s="142"/>
      <c r="C910" s="142"/>
      <c r="D910" s="142"/>
      <c r="E910" s="142"/>
      <c r="F910" s="142"/>
      <c r="G910" s="142"/>
      <c r="H910" s="142"/>
      <c r="I910" s="142"/>
      <c r="J910" s="252"/>
      <c r="K910" s="159"/>
      <c r="L910" s="253"/>
      <c r="M910" s="253"/>
      <c r="N910" s="253"/>
      <c r="O910" s="253"/>
      <c r="P910" s="253"/>
      <c r="Q910" s="160"/>
      <c r="R910" s="159"/>
      <c r="S910" s="109"/>
      <c r="T910" s="109"/>
      <c r="U910" s="109"/>
      <c r="V910" s="109"/>
      <c r="W910" s="109"/>
      <c r="X910" s="109"/>
      <c r="Y910" s="109"/>
      <c r="Z910" s="109"/>
      <c r="AA910" s="109"/>
      <c r="AB910" s="109"/>
      <c r="AC910" s="109"/>
      <c r="AD910" s="109"/>
      <c r="AE910" s="109"/>
      <c r="AF910" s="109"/>
      <c r="AG910" s="109"/>
      <c r="AH910" s="109"/>
      <c r="AI910" s="109"/>
      <c r="AJ910" s="109"/>
      <c r="AK910" s="109"/>
      <c r="AL910" s="109"/>
      <c r="AM910" s="214"/>
      <c r="BF910" s="1" t="b">
        <f>IF($K909="○",TRUE,IF($K909="",FALSE,"INPUT_ERROR"))</f>
        <v>0</v>
      </c>
      <c r="BG910" s="1" t="s">
        <v>307</v>
      </c>
      <c r="BH910" s="1">
        <v>74</v>
      </c>
      <c r="BI910" s="1" t="str">
        <f t="shared" si="18"/>
        <v>ITEM74#KBN2_17=FALSE</v>
      </c>
    </row>
    <row r="911" spans="1:61" ht="9.75" hidden="1" customHeight="1">
      <c r="A911" s="141"/>
      <c r="B911" s="142"/>
      <c r="C911" s="142"/>
      <c r="D911" s="142"/>
      <c r="E911" s="142"/>
      <c r="F911" s="142"/>
      <c r="G911" s="142"/>
      <c r="H911" s="142"/>
      <c r="I911" s="142"/>
      <c r="J911" s="144" t="s">
        <v>37</v>
      </c>
      <c r="K911" s="159"/>
      <c r="L911" s="82" t="s">
        <v>196</v>
      </c>
      <c r="M911" s="82"/>
      <c r="N911" s="82"/>
      <c r="O911" s="160" t="s">
        <v>197</v>
      </c>
      <c r="P911" s="151"/>
      <c r="Q911" s="151"/>
      <c r="R911" s="151"/>
      <c r="S911" s="151"/>
      <c r="T911" s="151"/>
      <c r="U911" s="151"/>
      <c r="V911" s="151"/>
      <c r="W911" s="151"/>
      <c r="X911" s="151"/>
      <c r="Y911" s="151"/>
      <c r="Z911" s="151"/>
      <c r="AA911" s="151"/>
      <c r="AB911" s="151"/>
      <c r="AC911" s="151"/>
      <c r="AD911" s="151"/>
      <c r="AE911" s="151"/>
      <c r="AF911" s="151"/>
      <c r="AG911" s="151"/>
      <c r="AH911" s="151"/>
      <c r="AI911" s="151"/>
      <c r="AJ911" s="151"/>
      <c r="AK911" s="151"/>
      <c r="AL911" s="82" t="s">
        <v>198</v>
      </c>
      <c r="AM911" s="138"/>
      <c r="BF911" s="1" t="b">
        <f>IF($R909="○",TRUE,IF($R909="",FALSE,"INPUT_ERROR"))</f>
        <v>0</v>
      </c>
      <c r="BG911" s="1" t="s">
        <v>307</v>
      </c>
      <c r="BH911" s="1">
        <v>75</v>
      </c>
      <c r="BI911" s="1" t="str">
        <f t="shared" si="18"/>
        <v>ITEM75#KBN2_17=FALSE</v>
      </c>
    </row>
    <row r="912" spans="1:61" ht="9.75" hidden="1" customHeight="1">
      <c r="A912" s="123"/>
      <c r="B912" s="124"/>
      <c r="C912" s="124"/>
      <c r="D912" s="124"/>
      <c r="E912" s="124"/>
      <c r="F912" s="124"/>
      <c r="G912" s="124"/>
      <c r="H912" s="124"/>
      <c r="I912" s="124"/>
      <c r="J912" s="161"/>
      <c r="K912" s="162"/>
      <c r="L912" s="98"/>
      <c r="M912" s="98"/>
      <c r="N912" s="98"/>
      <c r="O912" s="163"/>
      <c r="P912" s="128"/>
      <c r="Q912" s="128"/>
      <c r="R912" s="128"/>
      <c r="S912" s="128"/>
      <c r="T912" s="128"/>
      <c r="U912" s="128"/>
      <c r="V912" s="128"/>
      <c r="W912" s="128"/>
      <c r="X912" s="128"/>
      <c r="Y912" s="128"/>
      <c r="Z912" s="128"/>
      <c r="AA912" s="128"/>
      <c r="AB912" s="128"/>
      <c r="AC912" s="128"/>
      <c r="AD912" s="128"/>
      <c r="AE912" s="128"/>
      <c r="AF912" s="128"/>
      <c r="AG912" s="128"/>
      <c r="AH912" s="128"/>
      <c r="AI912" s="128"/>
      <c r="AJ912" s="128"/>
      <c r="AK912" s="128"/>
      <c r="AL912" s="98"/>
      <c r="AM912" s="156"/>
      <c r="BF912" s="1" t="b">
        <f>IF($K911="○",TRUE,IF($K911="",FALSE,"INPUT_ERROR"))</f>
        <v>0</v>
      </c>
      <c r="BG912" s="1" t="s">
        <v>307</v>
      </c>
      <c r="BH912" s="1">
        <v>76</v>
      </c>
      <c r="BI912" s="1" t="str">
        <f t="shared" si="18"/>
        <v>ITEM76#KBN2_17=FALSE</v>
      </c>
    </row>
    <row r="913" spans="1:61" ht="9.75" hidden="1" customHeight="1">
      <c r="A913" s="120" t="s">
        <v>265</v>
      </c>
      <c r="B913" s="121"/>
      <c r="C913" s="121"/>
      <c r="D913" s="121"/>
      <c r="E913" s="121"/>
      <c r="F913" s="121"/>
      <c r="G913" s="121"/>
      <c r="H913" s="121"/>
      <c r="I913" s="122"/>
      <c r="J913" s="150"/>
      <c r="K913" s="151"/>
      <c r="L913" s="151"/>
      <c r="M913" s="151"/>
      <c r="N913" s="151"/>
      <c r="O913" s="151"/>
      <c r="P913" s="151"/>
      <c r="Q913" s="151"/>
      <c r="R913" s="151"/>
      <c r="S913" s="151"/>
      <c r="T913" s="151"/>
      <c r="U913" s="151"/>
      <c r="V913" s="151"/>
      <c r="W913" s="151"/>
      <c r="X913" s="151"/>
      <c r="Y913" s="151"/>
      <c r="Z913" s="151"/>
      <c r="AA913" s="151"/>
      <c r="AB913" s="151"/>
      <c r="AC913" s="151"/>
      <c r="AD913" s="151"/>
      <c r="AE913" s="151"/>
      <c r="AF913" s="151"/>
      <c r="AG913" s="151"/>
      <c r="AH913" s="151"/>
      <c r="AI913" s="151"/>
      <c r="AJ913" s="151"/>
      <c r="AK913" s="151"/>
      <c r="AL913" s="151"/>
      <c r="AM913" s="152"/>
      <c r="BG913" s="1" t="s">
        <v>307</v>
      </c>
      <c r="BH913" s="1">
        <v>77</v>
      </c>
      <c r="BI913" s="1" t="str">
        <f>"ITEM"&amp;BH913&amp; BG913 &amp;"="&amp;  IF(TRIM($P911)="","",$P911)</f>
        <v>ITEM77#KBN2_17=</v>
      </c>
    </row>
    <row r="914" spans="1:61" ht="9.75" hidden="1" customHeight="1">
      <c r="A914" s="141"/>
      <c r="B914" s="142"/>
      <c r="C914" s="142"/>
      <c r="D914" s="142"/>
      <c r="E914" s="142"/>
      <c r="F914" s="142"/>
      <c r="G914" s="142"/>
      <c r="H914" s="142"/>
      <c r="I914" s="143"/>
      <c r="J914" s="150"/>
      <c r="K914" s="151"/>
      <c r="L914" s="151"/>
      <c r="M914" s="151"/>
      <c r="N914" s="151"/>
      <c r="O914" s="151"/>
      <c r="P914" s="151"/>
      <c r="Q914" s="151"/>
      <c r="R914" s="151"/>
      <c r="S914" s="151"/>
      <c r="T914" s="151"/>
      <c r="U914" s="151"/>
      <c r="V914" s="151"/>
      <c r="W914" s="151"/>
      <c r="X914" s="151"/>
      <c r="Y914" s="151"/>
      <c r="Z914" s="151"/>
      <c r="AA914" s="151"/>
      <c r="AB914" s="151"/>
      <c r="AC914" s="151"/>
      <c r="AD914" s="151"/>
      <c r="AE914" s="151"/>
      <c r="AF914" s="151"/>
      <c r="AG914" s="151"/>
      <c r="AH914" s="151"/>
      <c r="AI914" s="151"/>
      <c r="AJ914" s="151"/>
      <c r="AK914" s="151"/>
      <c r="AL914" s="151"/>
      <c r="AM914" s="152"/>
      <c r="BG914" s="1" t="s">
        <v>307</v>
      </c>
      <c r="BH914" s="1">
        <v>78</v>
      </c>
      <c r="BI914" s="1" t="str">
        <f>"ITEM"&amp;BH914&amp; BG914 &amp;"="&amp; IF(TRIM($J913)="","",$J913)</f>
        <v>ITEM78#KBN2_17=</v>
      </c>
    </row>
    <row r="915" spans="1:61" ht="9.75" hidden="1" customHeight="1">
      <c r="A915" s="123"/>
      <c r="B915" s="124"/>
      <c r="C915" s="124"/>
      <c r="D915" s="124"/>
      <c r="E915" s="124"/>
      <c r="F915" s="124"/>
      <c r="G915" s="124"/>
      <c r="H915" s="124"/>
      <c r="I915" s="125"/>
      <c r="J915" s="150"/>
      <c r="K915" s="151"/>
      <c r="L915" s="151"/>
      <c r="M915" s="151"/>
      <c r="N915" s="151"/>
      <c r="O915" s="151"/>
      <c r="P915" s="151"/>
      <c r="Q915" s="151"/>
      <c r="R915" s="151"/>
      <c r="S915" s="151"/>
      <c r="T915" s="151"/>
      <c r="U915" s="151"/>
      <c r="V915" s="151"/>
      <c r="W915" s="151"/>
      <c r="X915" s="151"/>
      <c r="Y915" s="151"/>
      <c r="Z915" s="151"/>
      <c r="AA915" s="151"/>
      <c r="AB915" s="151"/>
      <c r="AC915" s="151"/>
      <c r="AD915" s="151"/>
      <c r="AE915" s="151"/>
      <c r="AF915" s="151"/>
      <c r="AG915" s="151"/>
      <c r="AH915" s="151"/>
      <c r="AI915" s="151"/>
      <c r="AJ915" s="151"/>
      <c r="AK915" s="151"/>
      <c r="AL915" s="151"/>
      <c r="AM915" s="152"/>
      <c r="BH915" s="1" t="s">
        <v>28</v>
      </c>
    </row>
    <row r="916" spans="1:61" ht="9.75" hidden="1" customHeight="1">
      <c r="A916" s="153" t="s">
        <v>266</v>
      </c>
      <c r="B916" s="153"/>
      <c r="C916" s="153"/>
      <c r="D916" s="153"/>
      <c r="E916" s="153"/>
      <c r="F916" s="153"/>
      <c r="G916" s="153"/>
      <c r="H916" s="153"/>
      <c r="I916" s="153"/>
      <c r="J916" s="136"/>
      <c r="K916" s="126"/>
      <c r="L916" s="126"/>
      <c r="M916" s="126"/>
      <c r="N916" s="126"/>
      <c r="O916" s="126"/>
      <c r="P916" s="126"/>
      <c r="Q916" s="126"/>
      <c r="R916" s="126"/>
      <c r="S916" s="126"/>
      <c r="T916" s="126"/>
      <c r="U916" s="126"/>
      <c r="V916" s="126"/>
      <c r="W916" s="126"/>
      <c r="X916" s="126"/>
      <c r="Y916" s="126"/>
      <c r="Z916" s="126"/>
      <c r="AA916" s="126"/>
      <c r="AB916" s="126"/>
      <c r="AC916" s="126"/>
      <c r="AD916" s="126"/>
      <c r="AE916" s="126"/>
      <c r="AF916" s="126"/>
      <c r="AG916" s="126"/>
      <c r="AH916" s="126"/>
      <c r="AI916" s="126"/>
      <c r="AJ916" s="126"/>
      <c r="AK916" s="126"/>
      <c r="AL916" s="126"/>
      <c r="AM916" s="127"/>
      <c r="BG916" s="1" t="s">
        <v>307</v>
      </c>
      <c r="BH916" s="1">
        <v>79</v>
      </c>
      <c r="BI916" s="1" t="str">
        <f>"ITEM"&amp;BH916&amp; BG916 &amp;"="&amp; IF(TRIM($J916)="","",$J916)</f>
        <v>ITEM79#KBN2_17=</v>
      </c>
    </row>
    <row r="917" spans="1:61" ht="9.75" hidden="1" customHeight="1">
      <c r="A917" s="153"/>
      <c r="B917" s="153"/>
      <c r="C917" s="153"/>
      <c r="D917" s="153"/>
      <c r="E917" s="153"/>
      <c r="F917" s="153"/>
      <c r="G917" s="153"/>
      <c r="H917" s="153"/>
      <c r="I917" s="153"/>
      <c r="J917" s="150"/>
      <c r="K917" s="151"/>
      <c r="L917" s="151"/>
      <c r="M917" s="151"/>
      <c r="N917" s="151"/>
      <c r="O917" s="151"/>
      <c r="P917" s="151"/>
      <c r="Q917" s="151"/>
      <c r="R917" s="151"/>
      <c r="S917" s="151"/>
      <c r="T917" s="151"/>
      <c r="U917" s="151"/>
      <c r="V917" s="151"/>
      <c r="W917" s="151"/>
      <c r="X917" s="151"/>
      <c r="Y917" s="151"/>
      <c r="Z917" s="151"/>
      <c r="AA917" s="151"/>
      <c r="AB917" s="151"/>
      <c r="AC917" s="151"/>
      <c r="AD917" s="151"/>
      <c r="AE917" s="151"/>
      <c r="AF917" s="151"/>
      <c r="AG917" s="151"/>
      <c r="AH917" s="151"/>
      <c r="AI917" s="151"/>
      <c r="AJ917" s="151"/>
      <c r="AK917" s="151"/>
      <c r="AL917" s="151"/>
      <c r="AM917" s="152"/>
      <c r="BH917" s="1" t="s">
        <v>28</v>
      </c>
    </row>
    <row r="918" spans="1:61" ht="9.75" hidden="1" customHeight="1">
      <c r="A918" s="153"/>
      <c r="B918" s="153"/>
      <c r="C918" s="153"/>
      <c r="D918" s="153"/>
      <c r="E918" s="153"/>
      <c r="F918" s="153"/>
      <c r="G918" s="153"/>
      <c r="H918" s="153"/>
      <c r="I918" s="153"/>
      <c r="J918" s="150"/>
      <c r="K918" s="151"/>
      <c r="L918" s="151"/>
      <c r="M918" s="151"/>
      <c r="N918" s="151"/>
      <c r="O918" s="151"/>
      <c r="P918" s="151"/>
      <c r="Q918" s="151"/>
      <c r="R918" s="151"/>
      <c r="S918" s="151"/>
      <c r="T918" s="151"/>
      <c r="U918" s="151"/>
      <c r="V918" s="151"/>
      <c r="W918" s="151"/>
      <c r="X918" s="151"/>
      <c r="Y918" s="151"/>
      <c r="Z918" s="151"/>
      <c r="AA918" s="151"/>
      <c r="AB918" s="151"/>
      <c r="AC918" s="151"/>
      <c r="AD918" s="151"/>
      <c r="AE918" s="151"/>
      <c r="AF918" s="151"/>
      <c r="AG918" s="151"/>
      <c r="AH918" s="151"/>
      <c r="AI918" s="151"/>
      <c r="AJ918" s="151"/>
      <c r="AK918" s="151"/>
      <c r="AL918" s="151"/>
      <c r="AM918" s="152"/>
      <c r="BH918" s="1" t="s">
        <v>28</v>
      </c>
    </row>
    <row r="919" spans="1:61" ht="9.75" hidden="1" customHeight="1">
      <c r="A919" s="250" t="s">
        <v>267</v>
      </c>
      <c r="B919" s="250"/>
      <c r="C919" s="141" t="s">
        <v>268</v>
      </c>
      <c r="D919" s="142"/>
      <c r="E919" s="142"/>
      <c r="F919" s="142"/>
      <c r="G919" s="142"/>
      <c r="H919" s="142"/>
      <c r="I919" s="143"/>
      <c r="J919" s="158"/>
      <c r="K919" s="154"/>
      <c r="L919" s="154"/>
      <c r="M919" s="154"/>
      <c r="N919" s="154"/>
      <c r="O919" s="154"/>
      <c r="P919" s="154"/>
      <c r="Q919" s="154"/>
      <c r="R919" s="154"/>
      <c r="S919" s="154"/>
      <c r="T919" s="154"/>
      <c r="U919" s="154"/>
      <c r="V919" s="154" t="s">
        <v>36</v>
      </c>
      <c r="W919" s="154"/>
      <c r="X919" s="154"/>
      <c r="Y919" s="154"/>
      <c r="Z919" s="154"/>
      <c r="AA919" s="154"/>
      <c r="AB919" s="154"/>
      <c r="AC919" s="154"/>
      <c r="AD919" s="154"/>
      <c r="AE919" s="154"/>
      <c r="AF919" s="154"/>
      <c r="AG919" s="154"/>
      <c r="AH919" s="154"/>
      <c r="AI919" s="154"/>
      <c r="AJ919" s="154"/>
      <c r="AK919" s="154"/>
      <c r="AL919" s="154"/>
      <c r="AM919" s="155"/>
      <c r="BE919" s="1" t="str">
        <f ca="1">MID(CELL("address",$CI$2),2,2)</f>
        <v>CI</v>
      </c>
      <c r="BF919" s="1" t="str">
        <f>IF(TRIM($K920)="","",IF(ISERROR(MATCH($K920,$CI$3:$CI$4,0)),"INPUT_ERROR",MATCH($K920,$CI$3:$CI$4,0)))</f>
        <v/>
      </c>
      <c r="BG919" s="1" t="s">
        <v>307</v>
      </c>
      <c r="BH919" s="1">
        <v>80</v>
      </c>
      <c r="BI919" s="1" t="str">
        <f>"ITEM"&amp; BH919&amp; BG919 &amp;"="&amp; $BF919</f>
        <v>ITEM80#KBN2_17=</v>
      </c>
    </row>
    <row r="920" spans="1:61" ht="9.75" hidden="1" customHeight="1">
      <c r="A920" s="250"/>
      <c r="B920" s="250"/>
      <c r="C920" s="141"/>
      <c r="D920" s="142"/>
      <c r="E920" s="142"/>
      <c r="F920" s="142"/>
      <c r="G920" s="142"/>
      <c r="H920" s="142"/>
      <c r="I920" s="143"/>
      <c r="J920" s="144" t="s">
        <v>37</v>
      </c>
      <c r="K920" s="145"/>
      <c r="L920" s="145"/>
      <c r="M920" s="145"/>
      <c r="N920" s="145"/>
      <c r="O920" s="145"/>
      <c r="P920" s="145"/>
      <c r="Q920" s="145"/>
      <c r="R920" s="82" t="s">
        <v>38</v>
      </c>
      <c r="S920" s="82"/>
      <c r="T920" s="82"/>
      <c r="U920" s="82"/>
      <c r="V920" s="82" t="s">
        <v>269</v>
      </c>
      <c r="W920" s="82"/>
      <c r="X920" s="82"/>
      <c r="Y920" s="82"/>
      <c r="Z920" s="82"/>
      <c r="AA920" s="82" t="s">
        <v>270</v>
      </c>
      <c r="AB920" s="82"/>
      <c r="AC920" s="82"/>
      <c r="AD920" s="82"/>
      <c r="AE920" s="82"/>
      <c r="AF920" s="82"/>
      <c r="AG920" s="82"/>
      <c r="AH920" s="82"/>
      <c r="AI920" s="82"/>
      <c r="AJ920" s="82"/>
      <c r="AK920" s="82"/>
      <c r="AL920" s="82"/>
      <c r="AM920" s="138"/>
      <c r="BH920" s="1" t="s">
        <v>28</v>
      </c>
    </row>
    <row r="921" spans="1:61" ht="9.75" hidden="1" customHeight="1">
      <c r="A921" s="250"/>
      <c r="B921" s="250"/>
      <c r="C921" s="141"/>
      <c r="D921" s="142"/>
      <c r="E921" s="142"/>
      <c r="F921" s="142"/>
      <c r="G921" s="142"/>
      <c r="H921" s="142"/>
      <c r="I921" s="143"/>
      <c r="J921" s="144"/>
      <c r="K921" s="145"/>
      <c r="L921" s="145"/>
      <c r="M921" s="145"/>
      <c r="N921" s="145"/>
      <c r="O921" s="145"/>
      <c r="P921" s="145"/>
      <c r="Q921" s="145"/>
      <c r="R921" s="82"/>
      <c r="S921" s="82"/>
      <c r="T921" s="82"/>
      <c r="U921" s="82"/>
      <c r="V921" s="82"/>
      <c r="W921" s="82"/>
      <c r="X921" s="82"/>
      <c r="Y921" s="82"/>
      <c r="Z921" s="82"/>
      <c r="AA921" s="82"/>
      <c r="AB921" s="82"/>
      <c r="AC921" s="82"/>
      <c r="AD921" s="82"/>
      <c r="AE921" s="82"/>
      <c r="AF921" s="82"/>
      <c r="AG921" s="82"/>
      <c r="AH921" s="82"/>
      <c r="AI921" s="82"/>
      <c r="AJ921" s="82"/>
      <c r="AK921" s="82"/>
      <c r="AL921" s="82"/>
      <c r="AM921" s="138"/>
      <c r="BH921" s="1" t="s">
        <v>28</v>
      </c>
    </row>
    <row r="922" spans="1:61" ht="9.75" hidden="1" customHeight="1">
      <c r="A922" s="250"/>
      <c r="B922" s="250"/>
      <c r="C922" s="123"/>
      <c r="D922" s="124"/>
      <c r="E922" s="124"/>
      <c r="F922" s="124"/>
      <c r="G922" s="124"/>
      <c r="H922" s="124"/>
      <c r="I922" s="125"/>
      <c r="J922" s="157"/>
      <c r="K922" s="98"/>
      <c r="L922" s="98"/>
      <c r="M922" s="98"/>
      <c r="N922" s="98"/>
      <c r="O922" s="98"/>
      <c r="P922" s="98"/>
      <c r="Q922" s="98"/>
      <c r="R922" s="98"/>
      <c r="S922" s="98"/>
      <c r="T922" s="98"/>
      <c r="U922" s="98"/>
      <c r="V922" s="98"/>
      <c r="W922" s="98"/>
      <c r="X922" s="98"/>
      <c r="Y922" s="98"/>
      <c r="Z922" s="98"/>
      <c r="AA922" s="98"/>
      <c r="AB922" s="98"/>
      <c r="AC922" s="98"/>
      <c r="AD922" s="98"/>
      <c r="AE922" s="98"/>
      <c r="AF922" s="98"/>
      <c r="AG922" s="98"/>
      <c r="AH922" s="98"/>
      <c r="AI922" s="98"/>
      <c r="AJ922" s="98"/>
      <c r="AK922" s="98"/>
      <c r="AL922" s="98"/>
      <c r="AM922" s="156"/>
      <c r="BH922" s="1" t="s">
        <v>28</v>
      </c>
    </row>
    <row r="923" spans="1:61" ht="9.75" hidden="1" customHeight="1">
      <c r="A923" s="250"/>
      <c r="B923" s="250"/>
      <c r="C923" s="120" t="s">
        <v>271</v>
      </c>
      <c r="D923" s="121"/>
      <c r="E923" s="121"/>
      <c r="F923" s="121"/>
      <c r="G923" s="121"/>
      <c r="H923" s="121"/>
      <c r="I923" s="122"/>
      <c r="J923" s="260"/>
      <c r="K923" s="260"/>
      <c r="L923" s="260"/>
      <c r="M923" s="260"/>
      <c r="N923" s="260"/>
      <c r="O923" s="260"/>
      <c r="P923" s="260"/>
      <c r="Q923" s="260"/>
      <c r="R923" s="260"/>
      <c r="S923" s="260"/>
      <c r="T923" s="260"/>
      <c r="U923" s="260"/>
      <c r="V923" s="260"/>
      <c r="W923" s="260"/>
      <c r="X923" s="260"/>
      <c r="Y923" s="260"/>
      <c r="Z923" s="260"/>
      <c r="AA923" s="260"/>
      <c r="AB923" s="260"/>
      <c r="AC923" s="260"/>
      <c r="AD923" s="260"/>
      <c r="AE923" s="260"/>
      <c r="AF923" s="260"/>
      <c r="AG923" s="260"/>
      <c r="AH923" s="260"/>
      <c r="AI923" s="260"/>
      <c r="AJ923" s="260"/>
      <c r="AK923" s="260"/>
      <c r="AL923" s="260"/>
      <c r="AM923" s="260"/>
      <c r="BG923" s="1" t="s">
        <v>307</v>
      </c>
      <c r="BH923" s="1">
        <v>81</v>
      </c>
      <c r="BI923" s="1" t="str">
        <f>"ITEM"&amp;BH923&amp; BG923 &amp;"="&amp; IF(TRIM($J923)="","",$J923)</f>
        <v>ITEM81#KBN2_17=</v>
      </c>
    </row>
    <row r="924" spans="1:61" ht="9.75" hidden="1" customHeight="1">
      <c r="A924" s="250"/>
      <c r="B924" s="250"/>
      <c r="C924" s="141"/>
      <c r="D924" s="142"/>
      <c r="E924" s="142"/>
      <c r="F924" s="142"/>
      <c r="G924" s="142"/>
      <c r="H924" s="142"/>
      <c r="I924" s="143"/>
      <c r="J924" s="27"/>
      <c r="K924" s="27"/>
      <c r="L924" s="27"/>
      <c r="M924" s="27"/>
      <c r="N924" s="27"/>
      <c r="O924" s="27"/>
      <c r="P924" s="27"/>
      <c r="Q924" s="27"/>
      <c r="R924" s="27"/>
      <c r="S924" s="27"/>
      <c r="T924" s="27"/>
      <c r="U924" s="27"/>
      <c r="V924" s="27"/>
      <c r="W924" s="27"/>
      <c r="X924" s="27"/>
      <c r="Y924" s="27"/>
      <c r="Z924" s="27"/>
      <c r="AA924" s="27"/>
      <c r="AB924" s="27"/>
      <c r="AC924" s="27"/>
      <c r="AD924" s="27"/>
      <c r="AE924" s="27"/>
      <c r="AF924" s="27"/>
      <c r="AG924" s="27"/>
      <c r="AH924" s="27"/>
      <c r="AI924" s="27"/>
      <c r="AJ924" s="27"/>
      <c r="AK924" s="27"/>
      <c r="AL924" s="27"/>
      <c r="AM924" s="27"/>
      <c r="BH924" s="1" t="s">
        <v>28</v>
      </c>
    </row>
    <row r="925" spans="1:61" ht="9.75" hidden="1" customHeight="1">
      <c r="A925" s="250"/>
      <c r="B925" s="250"/>
      <c r="C925" s="123"/>
      <c r="D925" s="124"/>
      <c r="E925" s="124"/>
      <c r="F925" s="124"/>
      <c r="G925" s="124"/>
      <c r="H925" s="124"/>
      <c r="I925" s="125"/>
      <c r="J925" s="27"/>
      <c r="K925" s="27"/>
      <c r="L925" s="27"/>
      <c r="M925" s="27"/>
      <c r="N925" s="27"/>
      <c r="O925" s="27"/>
      <c r="P925" s="27"/>
      <c r="Q925" s="27"/>
      <c r="R925" s="27"/>
      <c r="S925" s="27"/>
      <c r="T925" s="27"/>
      <c r="U925" s="27"/>
      <c r="V925" s="27"/>
      <c r="W925" s="27"/>
      <c r="X925" s="27"/>
      <c r="Y925" s="27"/>
      <c r="Z925" s="27"/>
      <c r="AA925" s="27"/>
      <c r="AB925" s="27"/>
      <c r="AC925" s="27"/>
      <c r="AD925" s="27"/>
      <c r="AE925" s="27"/>
      <c r="AF925" s="27"/>
      <c r="AG925" s="27"/>
      <c r="AH925" s="27"/>
      <c r="AI925" s="27"/>
      <c r="AJ925" s="27"/>
      <c r="AK925" s="27"/>
      <c r="AL925" s="27"/>
      <c r="AM925" s="27"/>
      <c r="BH925" s="1" t="s">
        <v>28</v>
      </c>
    </row>
    <row r="926" spans="1:61" ht="9.75" hidden="1" customHeight="1">
      <c r="A926" s="250"/>
      <c r="B926" s="250"/>
      <c r="C926" s="120" t="s">
        <v>272</v>
      </c>
      <c r="D926" s="121"/>
      <c r="E926" s="121"/>
      <c r="F926" s="121"/>
      <c r="G926" s="121"/>
      <c r="H926" s="121"/>
      <c r="I926" s="122"/>
      <c r="J926" s="136"/>
      <c r="K926" s="126"/>
      <c r="L926" s="126"/>
      <c r="M926" s="126"/>
      <c r="N926" s="126"/>
      <c r="O926" s="126"/>
      <c r="P926" s="126"/>
      <c r="Q926" s="126"/>
      <c r="R926" s="126"/>
      <c r="S926" s="126"/>
      <c r="T926" s="126"/>
      <c r="U926" s="126"/>
      <c r="V926" s="126"/>
      <c r="W926" s="126"/>
      <c r="X926" s="126"/>
      <c r="Y926" s="126"/>
      <c r="Z926" s="126"/>
      <c r="AA926" s="126"/>
      <c r="AB926" s="126"/>
      <c r="AC926" s="126"/>
      <c r="AD926" s="126"/>
      <c r="AE926" s="126"/>
      <c r="AF926" s="126"/>
      <c r="AG926" s="126"/>
      <c r="AH926" s="126"/>
      <c r="AI926" s="126"/>
      <c r="AJ926" s="126"/>
      <c r="AK926" s="126"/>
      <c r="AL926" s="126"/>
      <c r="AM926" s="127"/>
      <c r="BG926" s="1" t="s">
        <v>307</v>
      </c>
      <c r="BH926" s="1">
        <v>82</v>
      </c>
      <c r="BI926" s="1" t="str">
        <f>"ITEM"&amp;BH926&amp; BG926 &amp;"="&amp; IF(TRIM($J926)="","",$J926)</f>
        <v>ITEM82#KBN2_17=</v>
      </c>
    </row>
    <row r="927" spans="1:61" ht="9.75" hidden="1" customHeight="1">
      <c r="A927" s="250"/>
      <c r="B927" s="250"/>
      <c r="C927" s="141"/>
      <c r="D927" s="142"/>
      <c r="E927" s="142"/>
      <c r="F927" s="142"/>
      <c r="G927" s="142"/>
      <c r="H927" s="142"/>
      <c r="I927" s="143"/>
      <c r="J927" s="150"/>
      <c r="K927" s="151"/>
      <c r="L927" s="151"/>
      <c r="M927" s="151"/>
      <c r="N927" s="151"/>
      <c r="O927" s="151"/>
      <c r="P927" s="151"/>
      <c r="Q927" s="151"/>
      <c r="R927" s="151"/>
      <c r="S927" s="151"/>
      <c r="T927" s="151"/>
      <c r="U927" s="151"/>
      <c r="V927" s="151"/>
      <c r="W927" s="151"/>
      <c r="X927" s="151"/>
      <c r="Y927" s="151"/>
      <c r="Z927" s="151"/>
      <c r="AA927" s="151"/>
      <c r="AB927" s="151"/>
      <c r="AC927" s="151"/>
      <c r="AD927" s="151"/>
      <c r="AE927" s="151"/>
      <c r="AF927" s="151"/>
      <c r="AG927" s="151"/>
      <c r="AH927" s="151"/>
      <c r="AI927" s="151"/>
      <c r="AJ927" s="151"/>
      <c r="AK927" s="151"/>
      <c r="AL927" s="151"/>
      <c r="AM927" s="152"/>
      <c r="BH927" s="1" t="s">
        <v>28</v>
      </c>
    </row>
    <row r="928" spans="1:61" ht="9.75" hidden="1" customHeight="1" thickBot="1">
      <c r="A928" s="250"/>
      <c r="B928" s="250"/>
      <c r="C928" s="123"/>
      <c r="D928" s="124"/>
      <c r="E928" s="124"/>
      <c r="F928" s="124"/>
      <c r="G928" s="124"/>
      <c r="H928" s="124"/>
      <c r="I928" s="125"/>
      <c r="J928" s="137"/>
      <c r="K928" s="128"/>
      <c r="L928" s="128"/>
      <c r="M928" s="128"/>
      <c r="N928" s="128"/>
      <c r="O928" s="128"/>
      <c r="P928" s="128"/>
      <c r="Q928" s="128"/>
      <c r="R928" s="128"/>
      <c r="S928" s="128"/>
      <c r="T928" s="128"/>
      <c r="U928" s="128"/>
      <c r="V928" s="128"/>
      <c r="W928" s="128"/>
      <c r="X928" s="128"/>
      <c r="Y928" s="128"/>
      <c r="Z928" s="128"/>
      <c r="AA928" s="128"/>
      <c r="AB928" s="128"/>
      <c r="AC928" s="128"/>
      <c r="AD928" s="128"/>
      <c r="AE928" s="128"/>
      <c r="AF928" s="128"/>
      <c r="AG928" s="128"/>
      <c r="AH928" s="128"/>
      <c r="AI928" s="128"/>
      <c r="AJ928" s="128"/>
      <c r="AK928" s="128"/>
      <c r="AL928" s="128"/>
      <c r="AM928" s="129"/>
      <c r="BH928" s="1" t="s">
        <v>28</v>
      </c>
    </row>
    <row r="929" spans="1:61" ht="9.75" hidden="1" customHeight="1">
      <c r="A929" s="254" t="s">
        <v>308</v>
      </c>
      <c r="B929" s="255"/>
      <c r="C929" s="255"/>
      <c r="D929" s="255"/>
      <c r="E929" s="255"/>
      <c r="F929" s="255"/>
      <c r="G929" s="255"/>
      <c r="H929" s="255"/>
      <c r="I929" s="256"/>
      <c r="J929" s="233"/>
      <c r="K929" s="234"/>
      <c r="L929" s="234"/>
      <c r="M929" s="234"/>
      <c r="N929" s="234"/>
      <c r="O929" s="234"/>
      <c r="P929" s="234"/>
      <c r="Q929" s="234"/>
      <c r="R929" s="234"/>
      <c r="S929" s="234"/>
      <c r="T929" s="234"/>
      <c r="U929" s="234"/>
      <c r="V929" s="234"/>
      <c r="W929" s="234"/>
      <c r="X929" s="234"/>
      <c r="Y929" s="234"/>
      <c r="Z929" s="234"/>
      <c r="AA929" s="234"/>
      <c r="AB929" s="234"/>
      <c r="AC929" s="234"/>
      <c r="AD929" s="234"/>
      <c r="AE929" s="234"/>
      <c r="AF929" s="234"/>
      <c r="AG929" s="234"/>
      <c r="AH929" s="234"/>
      <c r="AI929" s="234"/>
      <c r="AJ929" s="234"/>
      <c r="AK929" s="234"/>
      <c r="AL929" s="234"/>
      <c r="AM929" s="235"/>
      <c r="BG929" s="1" t="s">
        <v>309</v>
      </c>
      <c r="BH929" s="1">
        <v>64</v>
      </c>
      <c r="BI929" s="1" t="str">
        <f>"ITEM"&amp;BH929&amp; BG929 &amp;"="&amp; IF(TRIM($J929)="","",$J929)</f>
        <v>ITEM64#KBN2_18=</v>
      </c>
    </row>
    <row r="930" spans="1:61" ht="9.75" hidden="1" customHeight="1" thickBot="1">
      <c r="A930" s="230"/>
      <c r="B930" s="231"/>
      <c r="C930" s="231"/>
      <c r="D930" s="231"/>
      <c r="E930" s="231"/>
      <c r="F930" s="231"/>
      <c r="G930" s="231"/>
      <c r="H930" s="231"/>
      <c r="I930" s="232"/>
      <c r="J930" s="236"/>
      <c r="K930" s="237"/>
      <c r="L930" s="237"/>
      <c r="M930" s="237"/>
      <c r="N930" s="237"/>
      <c r="O930" s="237"/>
      <c r="P930" s="237"/>
      <c r="Q930" s="237"/>
      <c r="R930" s="237"/>
      <c r="S930" s="237"/>
      <c r="T930" s="237"/>
      <c r="U930" s="237"/>
      <c r="V930" s="237"/>
      <c r="W930" s="237"/>
      <c r="X930" s="237"/>
      <c r="Y930" s="237"/>
      <c r="Z930" s="237"/>
      <c r="AA930" s="237"/>
      <c r="AB930" s="237"/>
      <c r="AC930" s="237"/>
      <c r="AD930" s="237"/>
      <c r="AE930" s="237"/>
      <c r="AF930" s="237"/>
      <c r="AG930" s="237"/>
      <c r="AH930" s="237"/>
      <c r="AI930" s="237"/>
      <c r="AJ930" s="237"/>
      <c r="AK930" s="237"/>
      <c r="AL930" s="237"/>
      <c r="AM930" s="238"/>
      <c r="BH930" s="1" t="s">
        <v>28</v>
      </c>
    </row>
    <row r="931" spans="1:61" ht="9.75" hidden="1" customHeight="1">
      <c r="A931" s="120" t="s">
        <v>248</v>
      </c>
      <c r="B931" s="121"/>
      <c r="C931" s="121"/>
      <c r="D931" s="121"/>
      <c r="E931" s="121"/>
      <c r="F931" s="121"/>
      <c r="G931" s="121"/>
      <c r="H931" s="121"/>
      <c r="I931" s="122"/>
      <c r="J931" s="239"/>
      <c r="K931" s="239"/>
      <c r="L931" s="239"/>
      <c r="M931" s="239"/>
      <c r="N931" s="239"/>
      <c r="O931" s="239"/>
      <c r="P931" s="239"/>
      <c r="Q931" s="239"/>
      <c r="R931" s="239"/>
      <c r="S931" s="239"/>
      <c r="T931" s="239"/>
      <c r="U931" s="239"/>
      <c r="V931" s="239"/>
      <c r="W931" s="239"/>
      <c r="X931" s="239"/>
      <c r="Y931" s="239"/>
      <c r="Z931" s="239"/>
      <c r="AA931" s="239"/>
      <c r="AB931" s="239"/>
      <c r="AC931" s="239"/>
      <c r="AD931" s="239"/>
      <c r="AE931" s="239"/>
      <c r="AF931" s="239"/>
      <c r="AG931" s="239"/>
      <c r="AH931" s="239"/>
      <c r="AI931" s="239"/>
      <c r="AJ931" s="239"/>
      <c r="AK931" s="239"/>
      <c r="AL931" s="239"/>
      <c r="AM931" s="239"/>
      <c r="BG931" s="1" t="s">
        <v>309</v>
      </c>
      <c r="BH931" s="1">
        <v>65</v>
      </c>
      <c r="BI931" s="1" t="str">
        <f>"ITEM"&amp;BH931&amp; BG931 &amp;"="&amp; IF(TRIM($J931)="","",$J931)</f>
        <v>ITEM65#KBN2_18=</v>
      </c>
    </row>
    <row r="932" spans="1:61" ht="9.75" hidden="1" customHeight="1">
      <c r="A932" s="141"/>
      <c r="B932" s="142"/>
      <c r="C932" s="142"/>
      <c r="D932" s="142"/>
      <c r="E932" s="142"/>
      <c r="F932" s="142"/>
      <c r="G932" s="142"/>
      <c r="H932" s="142"/>
      <c r="I932" s="143"/>
      <c r="J932" s="27"/>
      <c r="K932" s="27"/>
      <c r="L932" s="27"/>
      <c r="M932" s="27"/>
      <c r="N932" s="27"/>
      <c r="O932" s="27"/>
      <c r="P932" s="27"/>
      <c r="Q932" s="27"/>
      <c r="R932" s="27"/>
      <c r="S932" s="27"/>
      <c r="T932" s="27"/>
      <c r="U932" s="27"/>
      <c r="V932" s="27"/>
      <c r="W932" s="27"/>
      <c r="X932" s="27"/>
      <c r="Y932" s="27"/>
      <c r="Z932" s="27"/>
      <c r="AA932" s="27"/>
      <c r="AB932" s="27"/>
      <c r="AC932" s="27"/>
      <c r="AD932" s="27"/>
      <c r="AE932" s="27"/>
      <c r="AF932" s="27"/>
      <c r="AG932" s="27"/>
      <c r="AH932" s="27"/>
      <c r="AI932" s="27"/>
      <c r="AJ932" s="27"/>
      <c r="AK932" s="27"/>
      <c r="AL932" s="27"/>
      <c r="AM932" s="27"/>
      <c r="BH932" s="1" t="s">
        <v>28</v>
      </c>
    </row>
    <row r="933" spans="1:61" ht="9.75" hidden="1" customHeight="1">
      <c r="A933" s="120" t="s">
        <v>249</v>
      </c>
      <c r="B933" s="121"/>
      <c r="C933" s="121"/>
      <c r="D933" s="121"/>
      <c r="E933" s="121"/>
      <c r="F933" s="121"/>
      <c r="G933" s="121"/>
      <c r="H933" s="121"/>
      <c r="I933" s="122"/>
      <c r="J933" s="158"/>
      <c r="K933" s="154"/>
      <c r="L933" s="154"/>
      <c r="M933" s="154"/>
      <c r="N933" s="154"/>
      <c r="O933" s="154"/>
      <c r="P933" s="154"/>
      <c r="Q933" s="154"/>
      <c r="R933" s="154"/>
      <c r="S933" s="154"/>
      <c r="T933" s="154"/>
      <c r="U933" s="154"/>
      <c r="V933" s="154" t="s">
        <v>36</v>
      </c>
      <c r="W933" s="154"/>
      <c r="X933" s="154"/>
      <c r="Y933" s="154"/>
      <c r="Z933" s="154"/>
      <c r="AA933" s="154"/>
      <c r="AB933" s="154"/>
      <c r="AC933" s="154"/>
      <c r="AD933" s="154"/>
      <c r="AE933" s="154"/>
      <c r="AF933" s="154"/>
      <c r="AG933" s="154"/>
      <c r="AH933" s="154"/>
      <c r="AI933" s="154"/>
      <c r="AJ933" s="154"/>
      <c r="AK933" s="154"/>
      <c r="AL933" s="154"/>
      <c r="AM933" s="155"/>
      <c r="BE933" s="1" t="str">
        <f ca="1">MID(CELL("address",$CG$2),2,2)</f>
        <v>CG</v>
      </c>
      <c r="BF933" s="1" t="str">
        <f>IF(TRIM($K934)="","",IF(ISERROR(MATCH($K934,$CG$3:$CG$4,0)),"INPUT_ERROR",MATCH($K934,$CG$3:$CG$4,0)))</f>
        <v/>
      </c>
      <c r="BG933" s="1" t="s">
        <v>309</v>
      </c>
      <c r="BH933" s="1">
        <v>66</v>
      </c>
      <c r="BI933" s="1" t="str">
        <f>"ITEM"&amp; BH933&amp; BG933 &amp;"="&amp; $BF933</f>
        <v>ITEM66#KBN2_18=</v>
      </c>
    </row>
    <row r="934" spans="1:61" ht="9.75" hidden="1" customHeight="1">
      <c r="A934" s="141"/>
      <c r="B934" s="142"/>
      <c r="C934" s="142"/>
      <c r="D934" s="142"/>
      <c r="E934" s="142"/>
      <c r="F934" s="142"/>
      <c r="G934" s="142"/>
      <c r="H934" s="142"/>
      <c r="I934" s="143"/>
      <c r="J934" s="144" t="s">
        <v>37</v>
      </c>
      <c r="K934" s="145"/>
      <c r="L934" s="145"/>
      <c r="M934" s="145"/>
      <c r="N934" s="145"/>
      <c r="O934" s="145"/>
      <c r="P934" s="145"/>
      <c r="Q934" s="145"/>
      <c r="R934" s="145"/>
      <c r="S934" s="145"/>
      <c r="T934" s="82" t="s">
        <v>38</v>
      </c>
      <c r="U934" s="82"/>
      <c r="V934" s="82" t="s">
        <v>250</v>
      </c>
      <c r="W934" s="82"/>
      <c r="X934" s="82"/>
      <c r="Y934" s="82"/>
      <c r="Z934" s="82"/>
      <c r="AA934" s="82"/>
      <c r="AB934" s="82"/>
      <c r="AC934" s="82"/>
      <c r="AD934" s="82"/>
      <c r="AE934" s="82"/>
      <c r="AF934" s="82"/>
      <c r="AG934" s="82"/>
      <c r="AH934" s="82"/>
      <c r="AI934" s="82"/>
      <c r="AJ934" s="82"/>
      <c r="AK934" s="82"/>
      <c r="AL934" s="82"/>
      <c r="AM934" s="138"/>
    </row>
    <row r="935" spans="1:61" ht="9.75" hidden="1" customHeight="1">
      <c r="A935" s="141"/>
      <c r="B935" s="142"/>
      <c r="C935" s="142"/>
      <c r="D935" s="142"/>
      <c r="E935" s="142"/>
      <c r="F935" s="142"/>
      <c r="G935" s="142"/>
      <c r="H935" s="142"/>
      <c r="I935" s="143"/>
      <c r="J935" s="144"/>
      <c r="K935" s="145"/>
      <c r="L935" s="145"/>
      <c r="M935" s="145"/>
      <c r="N935" s="145"/>
      <c r="O935" s="145"/>
      <c r="P935" s="145"/>
      <c r="Q935" s="145"/>
      <c r="R935" s="145"/>
      <c r="S935" s="145"/>
      <c r="T935" s="82"/>
      <c r="U935" s="82"/>
      <c r="V935" s="82" t="s">
        <v>251</v>
      </c>
      <c r="W935" s="82"/>
      <c r="X935" s="82"/>
      <c r="Y935" s="82"/>
      <c r="Z935" s="82"/>
      <c r="AA935" s="82"/>
      <c r="AB935" s="82"/>
      <c r="AC935" s="82"/>
      <c r="AD935" s="82"/>
      <c r="AE935" s="82"/>
      <c r="AF935" s="82"/>
      <c r="AG935" s="82"/>
      <c r="AH935" s="82"/>
      <c r="AI935" s="82"/>
      <c r="AJ935" s="82"/>
      <c r="AK935" s="82"/>
      <c r="AL935" s="82"/>
      <c r="AM935" s="138"/>
    </row>
    <row r="936" spans="1:61" ht="9.75" hidden="1" customHeight="1">
      <c r="A936" s="141"/>
      <c r="B936" s="142"/>
      <c r="C936" s="142"/>
      <c r="D936" s="142"/>
      <c r="E936" s="142"/>
      <c r="F936" s="142"/>
      <c r="G936" s="142"/>
      <c r="H936" s="142"/>
      <c r="I936" s="143"/>
      <c r="J936" s="157"/>
      <c r="K936" s="98"/>
      <c r="L936" s="98"/>
      <c r="M936" s="98"/>
      <c r="N936" s="98"/>
      <c r="O936" s="98"/>
      <c r="P936" s="98"/>
      <c r="Q936" s="98"/>
      <c r="R936" s="98"/>
      <c r="S936" s="98"/>
      <c r="T936" s="98"/>
      <c r="U936" s="98"/>
      <c r="V936" s="98"/>
      <c r="W936" s="98"/>
      <c r="X936" s="98"/>
      <c r="Y936" s="98"/>
      <c r="Z936" s="98"/>
      <c r="AA936" s="98"/>
      <c r="AB936" s="98"/>
      <c r="AC936" s="98"/>
      <c r="AD936" s="98"/>
      <c r="AE936" s="98"/>
      <c r="AF936" s="98"/>
      <c r="AG936" s="98"/>
      <c r="AH936" s="98"/>
      <c r="AI936" s="98"/>
      <c r="AJ936" s="98"/>
      <c r="AK936" s="98"/>
      <c r="AL936" s="98"/>
      <c r="AM936" s="156"/>
    </row>
    <row r="937" spans="1:61" ht="9.75" hidden="1" customHeight="1">
      <c r="A937" s="141"/>
      <c r="B937" s="142"/>
      <c r="C937" s="143"/>
      <c r="D937" s="120" t="s">
        <v>252</v>
      </c>
      <c r="E937" s="121"/>
      <c r="F937" s="121"/>
      <c r="G937" s="121"/>
      <c r="H937" s="121"/>
      <c r="I937" s="122"/>
      <c r="J937" s="158"/>
      <c r="K937" s="154"/>
      <c r="L937" s="154"/>
      <c r="M937" s="154"/>
      <c r="N937" s="154"/>
      <c r="O937" s="154"/>
      <c r="P937" s="154"/>
      <c r="Q937" s="154"/>
      <c r="R937" s="154"/>
      <c r="S937" s="154"/>
      <c r="T937" s="154"/>
      <c r="U937" s="154"/>
      <c r="V937" s="154" t="s">
        <v>36</v>
      </c>
      <c r="W937" s="154"/>
      <c r="X937" s="154"/>
      <c r="Y937" s="154"/>
      <c r="Z937" s="154"/>
      <c r="AA937" s="154"/>
      <c r="AB937" s="154"/>
      <c r="AC937" s="154"/>
      <c r="AD937" s="154"/>
      <c r="AE937" s="154"/>
      <c r="AF937" s="154"/>
      <c r="AG937" s="154"/>
      <c r="AH937" s="154"/>
      <c r="AI937" s="154"/>
      <c r="AJ937" s="154"/>
      <c r="AK937" s="154"/>
      <c r="AL937" s="154"/>
      <c r="AM937" s="155"/>
      <c r="BE937" s="1" t="str">
        <f ca="1">MID(CELL("address",$CB$2),2,2)</f>
        <v>CB</v>
      </c>
      <c r="BF937" s="1" t="str">
        <f>IF(TRIM($K939)="","",IF(ISERROR(MATCH($K939,$CB$3:$CB$7,0)),"INPUT_ERROR",MATCH($K939,$CB$3:$CB$7,0)))</f>
        <v/>
      </c>
      <c r="BG937" s="1" t="s">
        <v>309</v>
      </c>
      <c r="BH937" s="1">
        <v>67</v>
      </c>
      <c r="BI937" s="1" t="str">
        <f>"ITEM"&amp; BH937&amp; BG937 &amp;"="&amp; $BF937</f>
        <v>ITEM67#KBN2_18=</v>
      </c>
    </row>
    <row r="938" spans="1:61" ht="9.75" hidden="1" customHeight="1">
      <c r="A938" s="141"/>
      <c r="B938" s="142"/>
      <c r="C938" s="143"/>
      <c r="D938" s="141"/>
      <c r="E938" s="142"/>
      <c r="F938" s="142"/>
      <c r="G938" s="142"/>
      <c r="H938" s="142"/>
      <c r="I938" s="143"/>
      <c r="J938" s="189"/>
      <c r="K938" s="82"/>
      <c r="L938" s="82"/>
      <c r="M938" s="82"/>
      <c r="N938" s="82"/>
      <c r="O938" s="82"/>
      <c r="P938" s="82"/>
      <c r="Q938" s="82"/>
      <c r="R938" s="82"/>
      <c r="S938" s="82"/>
      <c r="T938" s="82"/>
      <c r="U938" s="82"/>
      <c r="V938" s="82" t="s">
        <v>163</v>
      </c>
      <c r="W938" s="82"/>
      <c r="X938" s="82"/>
      <c r="Y938" s="82"/>
      <c r="Z938" s="82"/>
      <c r="AA938" s="82"/>
      <c r="AB938" s="82"/>
      <c r="AC938" s="82"/>
      <c r="AD938" s="82"/>
      <c r="AE938" s="82"/>
      <c r="AF938" s="82"/>
      <c r="AG938" s="82"/>
      <c r="AH938" s="82"/>
      <c r="AI938" s="82"/>
      <c r="AJ938" s="82"/>
      <c r="AK938" s="82"/>
      <c r="AL938" s="82"/>
      <c r="AM938" s="138"/>
      <c r="BH938" s="1" t="s">
        <v>28</v>
      </c>
    </row>
    <row r="939" spans="1:61" ht="9.75" hidden="1" customHeight="1">
      <c r="A939" s="141"/>
      <c r="B939" s="142"/>
      <c r="C939" s="143"/>
      <c r="D939" s="141"/>
      <c r="E939" s="142"/>
      <c r="F939" s="142"/>
      <c r="G939" s="142"/>
      <c r="H939" s="142"/>
      <c r="I939" s="143"/>
      <c r="J939" s="144" t="s">
        <v>37</v>
      </c>
      <c r="K939" s="145"/>
      <c r="L939" s="145"/>
      <c r="M939" s="145"/>
      <c r="N939" s="145"/>
      <c r="O939" s="145"/>
      <c r="P939" s="145"/>
      <c r="Q939" s="145"/>
      <c r="R939" s="145"/>
      <c r="S939" s="145"/>
      <c r="T939" s="82" t="s">
        <v>38</v>
      </c>
      <c r="U939" s="82"/>
      <c r="V939" s="82" t="s">
        <v>253</v>
      </c>
      <c r="W939" s="82"/>
      <c r="X939" s="82"/>
      <c r="Y939" s="82"/>
      <c r="Z939" s="82"/>
      <c r="AA939" s="82"/>
      <c r="AB939" s="82"/>
      <c r="AC939" s="82"/>
      <c r="AD939" s="82"/>
      <c r="AE939" s="82"/>
      <c r="AF939" s="82"/>
      <c r="AG939" s="82"/>
      <c r="AH939" s="82"/>
      <c r="AI939" s="82"/>
      <c r="AJ939" s="82"/>
      <c r="AK939" s="82"/>
      <c r="AL939" s="82"/>
      <c r="AM939" s="138"/>
      <c r="BH939" s="1" t="s">
        <v>28</v>
      </c>
    </row>
    <row r="940" spans="1:61" ht="9.75" hidden="1" customHeight="1">
      <c r="A940" s="141"/>
      <c r="B940" s="142"/>
      <c r="C940" s="143"/>
      <c r="D940" s="141"/>
      <c r="E940" s="142"/>
      <c r="F940" s="142"/>
      <c r="G940" s="142"/>
      <c r="H940" s="142"/>
      <c r="I940" s="143"/>
      <c r="J940" s="144"/>
      <c r="K940" s="145"/>
      <c r="L940" s="145"/>
      <c r="M940" s="145"/>
      <c r="N940" s="145"/>
      <c r="O940" s="145"/>
      <c r="P940" s="145"/>
      <c r="Q940" s="145"/>
      <c r="R940" s="145"/>
      <c r="S940" s="145"/>
      <c r="T940" s="82"/>
      <c r="U940" s="82"/>
      <c r="V940" s="82" t="s">
        <v>254</v>
      </c>
      <c r="W940" s="82"/>
      <c r="X940" s="82"/>
      <c r="Y940" s="82"/>
      <c r="Z940" s="82"/>
      <c r="AA940" s="82"/>
      <c r="AB940" s="82"/>
      <c r="AC940" s="82"/>
      <c r="AD940" s="82"/>
      <c r="AE940" s="82"/>
      <c r="AF940" s="82"/>
      <c r="AG940" s="82"/>
      <c r="AH940" s="82"/>
      <c r="AI940" s="82"/>
      <c r="AJ940" s="82"/>
      <c r="AK940" s="82"/>
      <c r="AL940" s="82"/>
      <c r="AM940" s="138"/>
      <c r="BH940" s="1" t="s">
        <v>28</v>
      </c>
    </row>
    <row r="941" spans="1:61" ht="9.75" hidden="1" customHeight="1">
      <c r="A941" s="141"/>
      <c r="B941" s="142"/>
      <c r="C941" s="143"/>
      <c r="D941" s="141"/>
      <c r="E941" s="142"/>
      <c r="F941" s="142"/>
      <c r="G941" s="142"/>
      <c r="H941" s="142"/>
      <c r="I941" s="143"/>
      <c r="J941" s="189"/>
      <c r="K941" s="82"/>
      <c r="L941" s="82"/>
      <c r="M941" s="82"/>
      <c r="N941" s="82"/>
      <c r="O941" s="82"/>
      <c r="P941" s="82"/>
      <c r="Q941" s="82"/>
      <c r="R941" s="82"/>
      <c r="S941" s="82"/>
      <c r="T941" s="82"/>
      <c r="U941" s="82"/>
      <c r="V941" s="82" t="s">
        <v>255</v>
      </c>
      <c r="W941" s="82"/>
      <c r="X941" s="82"/>
      <c r="Y941" s="82"/>
      <c r="Z941" s="82"/>
      <c r="AA941" s="82"/>
      <c r="AB941" s="82"/>
      <c r="AC941" s="82"/>
      <c r="AD941" s="82"/>
      <c r="AE941" s="82"/>
      <c r="AF941" s="82"/>
      <c r="AG941" s="82"/>
      <c r="AH941" s="82"/>
      <c r="AI941" s="82"/>
      <c r="AJ941" s="82"/>
      <c r="AK941" s="82"/>
      <c r="AL941" s="82"/>
      <c r="AM941" s="138"/>
      <c r="BH941" s="1" t="s">
        <v>28</v>
      </c>
    </row>
    <row r="942" spans="1:61" ht="9.75" hidden="1" customHeight="1">
      <c r="A942" s="141"/>
      <c r="B942" s="142"/>
      <c r="C942" s="143"/>
      <c r="D942" s="123"/>
      <c r="E942" s="124"/>
      <c r="F942" s="124"/>
      <c r="G942" s="124"/>
      <c r="H942" s="124"/>
      <c r="I942" s="125"/>
      <c r="J942" s="157"/>
      <c r="K942" s="98"/>
      <c r="L942" s="98"/>
      <c r="M942" s="98"/>
      <c r="N942" s="98"/>
      <c r="O942" s="98"/>
      <c r="P942" s="98"/>
      <c r="Q942" s="98"/>
      <c r="R942" s="98"/>
      <c r="S942" s="98"/>
      <c r="T942" s="98"/>
      <c r="U942" s="98"/>
      <c r="V942" s="98" t="s">
        <v>256</v>
      </c>
      <c r="W942" s="98"/>
      <c r="X942" s="98"/>
      <c r="Y942" s="98"/>
      <c r="Z942" s="98"/>
      <c r="AA942" s="98"/>
      <c r="AB942" s="98"/>
      <c r="AC942" s="98"/>
      <c r="AD942" s="98"/>
      <c r="AE942" s="98"/>
      <c r="AF942" s="98"/>
      <c r="AG942" s="98"/>
      <c r="AH942" s="98"/>
      <c r="AI942" s="98"/>
      <c r="AJ942" s="98"/>
      <c r="AK942" s="98"/>
      <c r="AL942" s="98"/>
      <c r="AM942" s="156"/>
      <c r="BH942" s="1" t="s">
        <v>28</v>
      </c>
    </row>
    <row r="943" spans="1:61" ht="9.75" hidden="1" customHeight="1">
      <c r="A943" s="141"/>
      <c r="B943" s="142"/>
      <c r="C943" s="143"/>
      <c r="D943" s="120" t="s">
        <v>257</v>
      </c>
      <c r="E943" s="121"/>
      <c r="F943" s="121"/>
      <c r="G943" s="121"/>
      <c r="H943" s="121"/>
      <c r="I943" s="122"/>
      <c r="J943" s="136"/>
      <c r="K943" s="126"/>
      <c r="L943" s="126"/>
      <c r="M943" s="126"/>
      <c r="N943" s="126"/>
      <c r="O943" s="126"/>
      <c r="P943" s="126"/>
      <c r="Q943" s="126"/>
      <c r="R943" s="126"/>
      <c r="S943" s="126"/>
      <c r="T943" s="126"/>
      <c r="U943" s="126"/>
      <c r="V943" s="126"/>
      <c r="W943" s="126"/>
      <c r="X943" s="126"/>
      <c r="Y943" s="126"/>
      <c r="Z943" s="126"/>
      <c r="AA943" s="126"/>
      <c r="AB943" s="126"/>
      <c r="AC943" s="126"/>
      <c r="AD943" s="126"/>
      <c r="AE943" s="126"/>
      <c r="AF943" s="126"/>
      <c r="AG943" s="126"/>
      <c r="AH943" s="126"/>
      <c r="AI943" s="126"/>
      <c r="AJ943" s="126"/>
      <c r="AK943" s="126"/>
      <c r="AL943" s="126"/>
      <c r="AM943" s="127"/>
      <c r="BG943" s="1" t="s">
        <v>309</v>
      </c>
      <c r="BH943" s="1">
        <v>68</v>
      </c>
      <c r="BI943" s="1" t="str">
        <f>"ITEM"&amp;BH943&amp; BG943 &amp;"="&amp; IF(TRIM($J943)="","",$J943)</f>
        <v>ITEM68#KBN2_18=</v>
      </c>
    </row>
    <row r="944" spans="1:61" ht="9.75" hidden="1" customHeight="1">
      <c r="A944" s="141"/>
      <c r="B944" s="142"/>
      <c r="C944" s="143"/>
      <c r="D944" s="141"/>
      <c r="E944" s="142"/>
      <c r="F944" s="142"/>
      <c r="G944" s="142"/>
      <c r="H944" s="142"/>
      <c r="I944" s="143"/>
      <c r="J944" s="150"/>
      <c r="K944" s="151"/>
      <c r="L944" s="151"/>
      <c r="M944" s="151"/>
      <c r="N944" s="151"/>
      <c r="O944" s="151"/>
      <c r="P944" s="151"/>
      <c r="Q944" s="151"/>
      <c r="R944" s="151"/>
      <c r="S944" s="151"/>
      <c r="T944" s="151"/>
      <c r="U944" s="151"/>
      <c r="V944" s="151"/>
      <c r="W944" s="151"/>
      <c r="X944" s="151"/>
      <c r="Y944" s="151"/>
      <c r="Z944" s="151"/>
      <c r="AA944" s="151"/>
      <c r="AB944" s="151"/>
      <c r="AC944" s="151"/>
      <c r="AD944" s="151"/>
      <c r="AE944" s="151"/>
      <c r="AF944" s="151"/>
      <c r="AG944" s="151"/>
      <c r="AH944" s="151"/>
      <c r="AI944" s="151"/>
      <c r="AJ944" s="151"/>
      <c r="AK944" s="151"/>
      <c r="AL944" s="151"/>
      <c r="AM944" s="152"/>
      <c r="BH944" s="1" t="s">
        <v>28</v>
      </c>
    </row>
    <row r="945" spans="1:61" ht="9.75" hidden="1" customHeight="1">
      <c r="A945" s="141"/>
      <c r="B945" s="142"/>
      <c r="C945" s="143"/>
      <c r="D945" s="123"/>
      <c r="E945" s="124"/>
      <c r="F945" s="124"/>
      <c r="G945" s="124"/>
      <c r="H945" s="124"/>
      <c r="I945" s="125"/>
      <c r="J945" s="150"/>
      <c r="K945" s="151"/>
      <c r="L945" s="151"/>
      <c r="M945" s="151"/>
      <c r="N945" s="151"/>
      <c r="O945" s="151"/>
      <c r="P945" s="151"/>
      <c r="Q945" s="151"/>
      <c r="R945" s="151"/>
      <c r="S945" s="151"/>
      <c r="T945" s="151"/>
      <c r="U945" s="151"/>
      <c r="V945" s="151"/>
      <c r="W945" s="151"/>
      <c r="X945" s="151"/>
      <c r="Y945" s="151"/>
      <c r="Z945" s="151"/>
      <c r="AA945" s="151"/>
      <c r="AB945" s="151"/>
      <c r="AC945" s="151"/>
      <c r="AD945" s="151"/>
      <c r="AE945" s="151"/>
      <c r="AF945" s="151"/>
      <c r="AG945" s="151"/>
      <c r="AH945" s="151"/>
      <c r="AI945" s="151"/>
      <c r="AJ945" s="151"/>
      <c r="AK945" s="151"/>
      <c r="AL945" s="151"/>
      <c r="AM945" s="152"/>
    </row>
    <row r="946" spans="1:61" ht="9.75" hidden="1" customHeight="1">
      <c r="A946" s="141"/>
      <c r="B946" s="142"/>
      <c r="C946" s="143"/>
      <c r="D946" s="120" t="s">
        <v>199</v>
      </c>
      <c r="E946" s="121"/>
      <c r="F946" s="121"/>
      <c r="G946" s="121"/>
      <c r="H946" s="121"/>
      <c r="I946" s="122"/>
      <c r="J946" s="136"/>
      <c r="K946" s="126"/>
      <c r="L946" s="126"/>
      <c r="M946" s="126"/>
      <c r="N946" s="126"/>
      <c r="O946" s="126"/>
      <c r="P946" s="126"/>
      <c r="Q946" s="126"/>
      <c r="R946" s="126"/>
      <c r="S946" s="126"/>
      <c r="T946" s="126"/>
      <c r="U946" s="126"/>
      <c r="V946" s="126"/>
      <c r="W946" s="126"/>
      <c r="X946" s="126"/>
      <c r="Y946" s="126"/>
      <c r="Z946" s="126"/>
      <c r="AA946" s="126"/>
      <c r="AB946" s="126"/>
      <c r="AC946" s="126"/>
      <c r="AD946" s="126"/>
      <c r="AE946" s="126"/>
      <c r="AF946" s="126"/>
      <c r="AG946" s="126"/>
      <c r="AH946" s="126"/>
      <c r="AI946" s="126"/>
      <c r="AJ946" s="126"/>
      <c r="AK946" s="126"/>
      <c r="AL946" s="126"/>
      <c r="AM946" s="127"/>
      <c r="BG946" s="1" t="s">
        <v>309</v>
      </c>
      <c r="BH946" s="1">
        <v>69</v>
      </c>
      <c r="BI946" s="1" t="str">
        <f>"ITEM"&amp;BH946&amp; BG946 &amp;"="&amp; IF(TRIM($J946)="","",$J946)</f>
        <v>ITEM69#KBN2_18=</v>
      </c>
    </row>
    <row r="947" spans="1:61" ht="9.75" hidden="1" customHeight="1">
      <c r="A947" s="141"/>
      <c r="B947" s="142"/>
      <c r="C947" s="143"/>
      <c r="D947" s="141"/>
      <c r="E947" s="142"/>
      <c r="F947" s="142"/>
      <c r="G947" s="142"/>
      <c r="H947" s="142"/>
      <c r="I947" s="143"/>
      <c r="J947" s="150"/>
      <c r="K947" s="151"/>
      <c r="L947" s="151"/>
      <c r="M947" s="151"/>
      <c r="N947" s="151"/>
      <c r="O947" s="151"/>
      <c r="P947" s="151"/>
      <c r="Q947" s="151"/>
      <c r="R947" s="151"/>
      <c r="S947" s="151"/>
      <c r="T947" s="151"/>
      <c r="U947" s="151"/>
      <c r="V947" s="151"/>
      <c r="W947" s="151"/>
      <c r="X947" s="151"/>
      <c r="Y947" s="151"/>
      <c r="Z947" s="151"/>
      <c r="AA947" s="151"/>
      <c r="AB947" s="151"/>
      <c r="AC947" s="151"/>
      <c r="AD947" s="151"/>
      <c r="AE947" s="151"/>
      <c r="AF947" s="151"/>
      <c r="AG947" s="151"/>
      <c r="AH947" s="151"/>
      <c r="AI947" s="151"/>
      <c r="AJ947" s="151"/>
      <c r="AK947" s="151"/>
      <c r="AL947" s="151"/>
      <c r="AM947" s="152"/>
      <c r="BH947" s="1" t="s">
        <v>28</v>
      </c>
    </row>
    <row r="948" spans="1:61" ht="9.75" hidden="1" customHeight="1">
      <c r="A948" s="123"/>
      <c r="B948" s="124"/>
      <c r="C948" s="125"/>
      <c r="D948" s="123"/>
      <c r="E948" s="124"/>
      <c r="F948" s="124"/>
      <c r="G948" s="124"/>
      <c r="H948" s="124"/>
      <c r="I948" s="125"/>
      <c r="J948" s="137"/>
      <c r="K948" s="128"/>
      <c r="L948" s="128"/>
      <c r="M948" s="128"/>
      <c r="N948" s="128"/>
      <c r="O948" s="128"/>
      <c r="P948" s="128"/>
      <c r="Q948" s="128"/>
      <c r="R948" s="128"/>
      <c r="S948" s="128"/>
      <c r="T948" s="128"/>
      <c r="U948" s="128"/>
      <c r="V948" s="128"/>
      <c r="W948" s="128"/>
      <c r="X948" s="128"/>
      <c r="Y948" s="128"/>
      <c r="Z948" s="128"/>
      <c r="AA948" s="128"/>
      <c r="AB948" s="128"/>
      <c r="AC948" s="128"/>
      <c r="AD948" s="128"/>
      <c r="AE948" s="128"/>
      <c r="AF948" s="128"/>
      <c r="AG948" s="128"/>
      <c r="AH948" s="128"/>
      <c r="AI948" s="128"/>
      <c r="AJ948" s="128"/>
      <c r="AK948" s="128"/>
      <c r="AL948" s="128"/>
      <c r="AM948" s="129"/>
    </row>
    <row r="949" spans="1:61" ht="9.75" hidden="1" customHeight="1">
      <c r="A949" s="120" t="s">
        <v>258</v>
      </c>
      <c r="B949" s="121"/>
      <c r="C949" s="121"/>
      <c r="D949" s="121"/>
      <c r="E949" s="121"/>
      <c r="F949" s="121"/>
      <c r="G949" s="121"/>
      <c r="H949" s="121"/>
      <c r="I949" s="122"/>
      <c r="J949" s="158"/>
      <c r="K949" s="154"/>
      <c r="L949" s="154"/>
      <c r="M949" s="154"/>
      <c r="N949" s="154"/>
      <c r="O949" s="154"/>
      <c r="P949" s="154"/>
      <c r="Q949" s="154"/>
      <c r="R949" s="154"/>
      <c r="S949" s="154"/>
      <c r="T949" s="154"/>
      <c r="U949" s="154"/>
      <c r="V949" s="154" t="s">
        <v>36</v>
      </c>
      <c r="W949" s="154"/>
      <c r="X949" s="154"/>
      <c r="Y949" s="154"/>
      <c r="Z949" s="154"/>
      <c r="AA949" s="154"/>
      <c r="AB949" s="154"/>
      <c r="AC949" s="154"/>
      <c r="AD949" s="154"/>
      <c r="AE949" s="154"/>
      <c r="AF949" s="154"/>
      <c r="AG949" s="154"/>
      <c r="AH949" s="154"/>
      <c r="AI949" s="154"/>
      <c r="AJ949" s="154"/>
      <c r="AK949" s="154"/>
      <c r="AL949" s="154"/>
      <c r="AM949" s="155"/>
      <c r="BE949" s="1" t="str">
        <f ca="1">MID(CELL("address",$CH$2),2,2)</f>
        <v>CH</v>
      </c>
      <c r="BF949" s="1" t="str">
        <f>IF(TRIM($K950)="","",IF(ISERROR(MATCH($K950,$CH$3:$CH$8,0)),"INPUT_ERROR",MATCH($K950,$CH$3:$CH$8,0)))</f>
        <v/>
      </c>
      <c r="BG949" s="1" t="s">
        <v>309</v>
      </c>
      <c r="BH949" s="1">
        <v>70</v>
      </c>
      <c r="BI949" s="1" t="str">
        <f>"ITEM"&amp; BH949&amp; BG949 &amp;"="&amp; $BF949</f>
        <v>ITEM70#KBN2_18=</v>
      </c>
    </row>
    <row r="950" spans="1:61" ht="9.75" hidden="1" customHeight="1">
      <c r="A950" s="141"/>
      <c r="B950" s="142"/>
      <c r="C950" s="142"/>
      <c r="D950" s="142"/>
      <c r="E950" s="142"/>
      <c r="F950" s="142"/>
      <c r="G950" s="142"/>
      <c r="H950" s="142"/>
      <c r="I950" s="143"/>
      <c r="J950" s="144" t="s">
        <v>37</v>
      </c>
      <c r="K950" s="145"/>
      <c r="L950" s="145"/>
      <c r="M950" s="145"/>
      <c r="N950" s="145"/>
      <c r="O950" s="145"/>
      <c r="P950" s="145"/>
      <c r="Q950" s="145"/>
      <c r="R950" s="145"/>
      <c r="S950" s="145"/>
      <c r="T950" s="82" t="s">
        <v>38</v>
      </c>
      <c r="U950" s="82"/>
      <c r="V950" s="82" t="s">
        <v>259</v>
      </c>
      <c r="W950" s="82"/>
      <c r="X950" s="82"/>
      <c r="Y950" s="82"/>
      <c r="Z950" s="82"/>
      <c r="AA950" s="82"/>
      <c r="AB950" s="82"/>
      <c r="AC950" s="82"/>
      <c r="AD950" s="82"/>
      <c r="AE950" s="82" t="s">
        <v>260</v>
      </c>
      <c r="AF950" s="82"/>
      <c r="AG950" s="82"/>
      <c r="AH950" s="82"/>
      <c r="AI950" s="82"/>
      <c r="AJ950" s="82"/>
      <c r="AK950" s="82"/>
      <c r="AL950" s="82"/>
      <c r="AM950" s="138"/>
      <c r="BH950" s="1" t="s">
        <v>28</v>
      </c>
    </row>
    <row r="951" spans="1:61" ht="9.75" hidden="1" customHeight="1">
      <c r="A951" s="141"/>
      <c r="B951" s="142"/>
      <c r="C951" s="142"/>
      <c r="D951" s="142"/>
      <c r="E951" s="142"/>
      <c r="F951" s="142"/>
      <c r="G951" s="142"/>
      <c r="H951" s="142"/>
      <c r="I951" s="143"/>
      <c r="J951" s="144"/>
      <c r="K951" s="145"/>
      <c r="L951" s="145"/>
      <c r="M951" s="145"/>
      <c r="N951" s="145"/>
      <c r="O951" s="145"/>
      <c r="P951" s="145"/>
      <c r="Q951" s="145"/>
      <c r="R951" s="145"/>
      <c r="S951" s="145"/>
      <c r="T951" s="82"/>
      <c r="U951" s="82"/>
      <c r="V951" s="82" t="s">
        <v>261</v>
      </c>
      <c r="W951" s="82"/>
      <c r="X951" s="82"/>
      <c r="Y951" s="82"/>
      <c r="Z951" s="82"/>
      <c r="AA951" s="82"/>
      <c r="AB951" s="82"/>
      <c r="AC951" s="82"/>
      <c r="AD951" s="82"/>
      <c r="AE951" s="82" t="s">
        <v>262</v>
      </c>
      <c r="AF951" s="82"/>
      <c r="AG951" s="82"/>
      <c r="AH951" s="82"/>
      <c r="AI951" s="82"/>
      <c r="AJ951" s="82"/>
      <c r="AK951" s="82"/>
      <c r="AL951" s="82"/>
      <c r="AM951" s="138"/>
      <c r="BH951" s="1" t="s">
        <v>28</v>
      </c>
    </row>
    <row r="952" spans="1:61" ht="9.75" hidden="1" customHeight="1">
      <c r="A952" s="141"/>
      <c r="B952" s="142"/>
      <c r="C952" s="142"/>
      <c r="D952" s="142"/>
      <c r="E952" s="142"/>
      <c r="F952" s="142"/>
      <c r="G952" s="142"/>
      <c r="H952" s="142"/>
      <c r="I952" s="143"/>
      <c r="J952" s="157"/>
      <c r="K952" s="98"/>
      <c r="L952" s="98"/>
      <c r="M952" s="98"/>
      <c r="N952" s="98"/>
      <c r="O952" s="98"/>
      <c r="P952" s="98"/>
      <c r="Q952" s="98"/>
      <c r="R952" s="98"/>
      <c r="S952" s="98"/>
      <c r="T952" s="98"/>
      <c r="U952" s="98"/>
      <c r="V952" s="98" t="s">
        <v>231</v>
      </c>
      <c r="W952" s="98"/>
      <c r="X952" s="98"/>
      <c r="Y952" s="98"/>
      <c r="Z952" s="98"/>
      <c r="AA952" s="98"/>
      <c r="AB952" s="98"/>
      <c r="AC952" s="98"/>
      <c r="AD952" s="98"/>
      <c r="AE952" s="98" t="s">
        <v>232</v>
      </c>
      <c r="AF952" s="98"/>
      <c r="AG952" s="98"/>
      <c r="AH952" s="98"/>
      <c r="AI952" s="98"/>
      <c r="AJ952" s="98"/>
      <c r="AK952" s="98"/>
      <c r="AL952" s="98"/>
      <c r="AM952" s="156"/>
      <c r="BH952" s="1" t="s">
        <v>28</v>
      </c>
    </row>
    <row r="953" spans="1:61" ht="9.75" hidden="1" customHeight="1">
      <c r="A953" s="120" t="s">
        <v>263</v>
      </c>
      <c r="B953" s="121"/>
      <c r="C953" s="121"/>
      <c r="D953" s="121"/>
      <c r="E953" s="121"/>
      <c r="F953" s="121"/>
      <c r="G953" s="121"/>
      <c r="H953" s="121"/>
      <c r="I953" s="121"/>
      <c r="J953" s="216" t="s">
        <v>37</v>
      </c>
      <c r="K953" s="262"/>
      <c r="L953" s="154" t="s">
        <v>216</v>
      </c>
      <c r="M953" s="154"/>
      <c r="N953" s="154"/>
      <c r="O953" s="154"/>
      <c r="P953" s="154"/>
      <c r="Q953" s="221" t="s">
        <v>37</v>
      </c>
      <c r="R953" s="262"/>
      <c r="S953" s="154" t="s">
        <v>215</v>
      </c>
      <c r="T953" s="154"/>
      <c r="U953" s="154"/>
      <c r="V953" s="154"/>
      <c r="W953" s="221" t="s">
        <v>37</v>
      </c>
      <c r="X953" s="262"/>
      <c r="Y953" s="83" t="s">
        <v>264</v>
      </c>
      <c r="Z953" s="83"/>
      <c r="AA953" s="83"/>
      <c r="AB953" s="83"/>
      <c r="AC953" s="83"/>
      <c r="AD953" s="83"/>
      <c r="AE953" s="83"/>
      <c r="AF953" s="83"/>
      <c r="AG953" s="83"/>
      <c r="AH953" s="83"/>
      <c r="AI953" s="83"/>
      <c r="AJ953" s="83"/>
      <c r="AK953" s="83"/>
      <c r="AL953" s="83"/>
      <c r="AM953" s="251"/>
      <c r="BF953" s="1" t="b">
        <f>IF($K953="○",TRUE,IF($K953="",FALSE,"INPUT_ERROR"))</f>
        <v>0</v>
      </c>
      <c r="BG953" s="1" t="s">
        <v>309</v>
      </c>
      <c r="BH953" s="1">
        <v>71</v>
      </c>
      <c r="BI953" s="1" t="str">
        <f t="shared" ref="BI953:BI958" si="19">"ITEM"&amp; BH953&amp; BG953 &amp;"="&amp; $BF953</f>
        <v>ITEM71#KBN2_18=FALSE</v>
      </c>
    </row>
    <row r="954" spans="1:61" ht="9.75" hidden="1" customHeight="1">
      <c r="A954" s="141"/>
      <c r="B954" s="142"/>
      <c r="C954" s="142"/>
      <c r="D954" s="142"/>
      <c r="E954" s="142"/>
      <c r="F954" s="142"/>
      <c r="G954" s="142"/>
      <c r="H954" s="142"/>
      <c r="I954" s="142"/>
      <c r="J954" s="144"/>
      <c r="K954" s="263"/>
      <c r="L954" s="82"/>
      <c r="M954" s="82"/>
      <c r="N954" s="82"/>
      <c r="O954" s="82"/>
      <c r="P954" s="82"/>
      <c r="Q954" s="160"/>
      <c r="R954" s="263"/>
      <c r="S954" s="82"/>
      <c r="T954" s="82"/>
      <c r="U954" s="82"/>
      <c r="V954" s="82"/>
      <c r="W954" s="160"/>
      <c r="X954" s="263"/>
      <c r="Y954" s="109"/>
      <c r="Z954" s="109"/>
      <c r="AA954" s="109"/>
      <c r="AB954" s="109"/>
      <c r="AC954" s="109"/>
      <c r="AD954" s="109"/>
      <c r="AE954" s="109"/>
      <c r="AF954" s="109"/>
      <c r="AG954" s="109"/>
      <c r="AH954" s="109"/>
      <c r="AI954" s="109"/>
      <c r="AJ954" s="109"/>
      <c r="AK954" s="109"/>
      <c r="AL954" s="109"/>
      <c r="AM954" s="214"/>
      <c r="BF954" s="1" t="b">
        <f>IF($R953="○",TRUE,IF($R953="",FALSE,"INPUT_ERROR"))</f>
        <v>0</v>
      </c>
      <c r="BG954" s="1" t="s">
        <v>309</v>
      </c>
      <c r="BH954" s="1">
        <v>72</v>
      </c>
      <c r="BI954" s="1" t="str">
        <f t="shared" si="19"/>
        <v>ITEM72#KBN2_18=FALSE</v>
      </c>
    </row>
    <row r="955" spans="1:61" ht="9.75" hidden="1" customHeight="1">
      <c r="A955" s="141"/>
      <c r="B955" s="142"/>
      <c r="C955" s="142"/>
      <c r="D955" s="142"/>
      <c r="E955" s="142"/>
      <c r="F955" s="142"/>
      <c r="G955" s="142"/>
      <c r="H955" s="142"/>
      <c r="I955" s="142"/>
      <c r="J955" s="252" t="s">
        <v>37</v>
      </c>
      <c r="K955" s="263"/>
      <c r="L955" s="253" t="s">
        <v>214</v>
      </c>
      <c r="M955" s="253"/>
      <c r="N955" s="253"/>
      <c r="O955" s="253"/>
      <c r="P955" s="253"/>
      <c r="Q955" s="160" t="s">
        <v>37</v>
      </c>
      <c r="R955" s="263"/>
      <c r="S955" s="109" t="s">
        <v>212</v>
      </c>
      <c r="T955" s="109"/>
      <c r="U955" s="109"/>
      <c r="V955" s="109"/>
      <c r="W955" s="109"/>
      <c r="X955" s="109"/>
      <c r="Y955" s="109"/>
      <c r="Z955" s="109"/>
      <c r="AA955" s="109"/>
      <c r="AB955" s="109"/>
      <c r="AC955" s="109"/>
      <c r="AD955" s="109"/>
      <c r="AE955" s="109"/>
      <c r="AF955" s="109"/>
      <c r="AG955" s="109"/>
      <c r="AH955" s="109"/>
      <c r="AI955" s="109"/>
      <c r="AJ955" s="109"/>
      <c r="AK955" s="109"/>
      <c r="AL955" s="109"/>
      <c r="AM955" s="214"/>
      <c r="BF955" s="1" t="b">
        <f>IF($X953="○",TRUE,IF($X953="",FALSE,"INPUT_ERROR"))</f>
        <v>0</v>
      </c>
      <c r="BG955" s="1" t="s">
        <v>309</v>
      </c>
      <c r="BH955" s="1">
        <v>73</v>
      </c>
      <c r="BI955" s="1" t="str">
        <f t="shared" si="19"/>
        <v>ITEM73#KBN2_18=FALSE</v>
      </c>
    </row>
    <row r="956" spans="1:61" ht="9.75" hidden="1" customHeight="1">
      <c r="A956" s="141"/>
      <c r="B956" s="142"/>
      <c r="C956" s="142"/>
      <c r="D956" s="142"/>
      <c r="E956" s="142"/>
      <c r="F956" s="142"/>
      <c r="G956" s="142"/>
      <c r="H956" s="142"/>
      <c r="I956" s="142"/>
      <c r="J956" s="252"/>
      <c r="K956" s="263"/>
      <c r="L956" s="253"/>
      <c r="M956" s="253"/>
      <c r="N956" s="253"/>
      <c r="O956" s="253"/>
      <c r="P956" s="253"/>
      <c r="Q956" s="160"/>
      <c r="R956" s="263"/>
      <c r="S956" s="109"/>
      <c r="T956" s="109"/>
      <c r="U956" s="109"/>
      <c r="V956" s="109"/>
      <c r="W956" s="109"/>
      <c r="X956" s="109"/>
      <c r="Y956" s="109"/>
      <c r="Z956" s="109"/>
      <c r="AA956" s="109"/>
      <c r="AB956" s="109"/>
      <c r="AC956" s="109"/>
      <c r="AD956" s="109"/>
      <c r="AE956" s="109"/>
      <c r="AF956" s="109"/>
      <c r="AG956" s="109"/>
      <c r="AH956" s="109"/>
      <c r="AI956" s="109"/>
      <c r="AJ956" s="109"/>
      <c r="AK956" s="109"/>
      <c r="AL956" s="109"/>
      <c r="AM956" s="214"/>
      <c r="BF956" s="1" t="b">
        <f>IF($K955="○",TRUE,IF($K955="",FALSE,"INPUT_ERROR"))</f>
        <v>0</v>
      </c>
      <c r="BG956" s="1" t="s">
        <v>309</v>
      </c>
      <c r="BH956" s="1">
        <v>74</v>
      </c>
      <c r="BI956" s="1" t="str">
        <f t="shared" si="19"/>
        <v>ITEM74#KBN2_18=FALSE</v>
      </c>
    </row>
    <row r="957" spans="1:61" ht="9.75" hidden="1" customHeight="1">
      <c r="A957" s="141"/>
      <c r="B957" s="142"/>
      <c r="C957" s="142"/>
      <c r="D957" s="142"/>
      <c r="E957" s="142"/>
      <c r="F957" s="142"/>
      <c r="G957" s="142"/>
      <c r="H957" s="142"/>
      <c r="I957" s="142"/>
      <c r="J957" s="144" t="s">
        <v>37</v>
      </c>
      <c r="K957" s="263"/>
      <c r="L957" s="82" t="s">
        <v>196</v>
      </c>
      <c r="M957" s="82"/>
      <c r="N957" s="82"/>
      <c r="O957" s="160" t="s">
        <v>197</v>
      </c>
      <c r="P957" s="151"/>
      <c r="Q957" s="151"/>
      <c r="R957" s="151"/>
      <c r="S957" s="151"/>
      <c r="T957" s="151"/>
      <c r="U957" s="151"/>
      <c r="V957" s="151"/>
      <c r="W957" s="151"/>
      <c r="X957" s="151"/>
      <c r="Y957" s="151"/>
      <c r="Z957" s="151"/>
      <c r="AA957" s="151"/>
      <c r="AB957" s="151"/>
      <c r="AC957" s="151"/>
      <c r="AD957" s="151"/>
      <c r="AE957" s="151"/>
      <c r="AF957" s="151"/>
      <c r="AG957" s="151"/>
      <c r="AH957" s="151"/>
      <c r="AI957" s="151"/>
      <c r="AJ957" s="151"/>
      <c r="AK957" s="151"/>
      <c r="AL957" s="82" t="s">
        <v>198</v>
      </c>
      <c r="AM957" s="138"/>
      <c r="BF957" s="1" t="b">
        <f>IF($R955="○",TRUE,IF($R955="",FALSE,"INPUT_ERROR"))</f>
        <v>0</v>
      </c>
      <c r="BG957" s="1" t="s">
        <v>309</v>
      </c>
      <c r="BH957" s="1">
        <v>75</v>
      </c>
      <c r="BI957" s="1" t="str">
        <f t="shared" si="19"/>
        <v>ITEM75#KBN2_18=FALSE</v>
      </c>
    </row>
    <row r="958" spans="1:61" ht="9.75" hidden="1" customHeight="1">
      <c r="A958" s="123"/>
      <c r="B958" s="124"/>
      <c r="C958" s="124"/>
      <c r="D958" s="124"/>
      <c r="E958" s="124"/>
      <c r="F958" s="124"/>
      <c r="G958" s="124"/>
      <c r="H958" s="124"/>
      <c r="I958" s="124"/>
      <c r="J958" s="161"/>
      <c r="K958" s="264"/>
      <c r="L958" s="98"/>
      <c r="M958" s="98"/>
      <c r="N958" s="98"/>
      <c r="O958" s="163"/>
      <c r="P958" s="128"/>
      <c r="Q958" s="128"/>
      <c r="R958" s="128"/>
      <c r="S958" s="128"/>
      <c r="T958" s="128"/>
      <c r="U958" s="128"/>
      <c r="V958" s="128"/>
      <c r="W958" s="128"/>
      <c r="X958" s="128"/>
      <c r="Y958" s="128"/>
      <c r="Z958" s="128"/>
      <c r="AA958" s="128"/>
      <c r="AB958" s="128"/>
      <c r="AC958" s="128"/>
      <c r="AD958" s="128"/>
      <c r="AE958" s="128"/>
      <c r="AF958" s="128"/>
      <c r="AG958" s="128"/>
      <c r="AH958" s="128"/>
      <c r="AI958" s="128"/>
      <c r="AJ958" s="128"/>
      <c r="AK958" s="128"/>
      <c r="AL958" s="98"/>
      <c r="AM958" s="156"/>
      <c r="BF958" s="1" t="b">
        <f>IF($K957="○",TRUE,IF($K957="",FALSE,"INPUT_ERROR"))</f>
        <v>0</v>
      </c>
      <c r="BG958" s="1" t="s">
        <v>309</v>
      </c>
      <c r="BH958" s="1">
        <v>76</v>
      </c>
      <c r="BI958" s="1" t="str">
        <f t="shared" si="19"/>
        <v>ITEM76#KBN2_18=FALSE</v>
      </c>
    </row>
    <row r="959" spans="1:61" ht="9.75" hidden="1" customHeight="1">
      <c r="A959" s="120" t="s">
        <v>265</v>
      </c>
      <c r="B959" s="121"/>
      <c r="C959" s="121"/>
      <c r="D959" s="121"/>
      <c r="E959" s="121"/>
      <c r="F959" s="121"/>
      <c r="G959" s="121"/>
      <c r="H959" s="121"/>
      <c r="I959" s="122"/>
      <c r="J959" s="150"/>
      <c r="K959" s="151"/>
      <c r="L959" s="151"/>
      <c r="M959" s="151"/>
      <c r="N959" s="151"/>
      <c r="O959" s="151"/>
      <c r="P959" s="151"/>
      <c r="Q959" s="151"/>
      <c r="R959" s="151"/>
      <c r="S959" s="151"/>
      <c r="T959" s="151"/>
      <c r="U959" s="151"/>
      <c r="V959" s="151"/>
      <c r="W959" s="151"/>
      <c r="X959" s="151"/>
      <c r="Y959" s="151"/>
      <c r="Z959" s="151"/>
      <c r="AA959" s="151"/>
      <c r="AB959" s="151"/>
      <c r="AC959" s="151"/>
      <c r="AD959" s="151"/>
      <c r="AE959" s="151"/>
      <c r="AF959" s="151"/>
      <c r="AG959" s="151"/>
      <c r="AH959" s="151"/>
      <c r="AI959" s="151"/>
      <c r="AJ959" s="151"/>
      <c r="AK959" s="151"/>
      <c r="AL959" s="151"/>
      <c r="AM959" s="152"/>
      <c r="BG959" s="1" t="s">
        <v>309</v>
      </c>
      <c r="BH959" s="1">
        <v>77</v>
      </c>
      <c r="BI959" s="1" t="str">
        <f>"ITEM"&amp;BH959&amp; BG959 &amp;"="&amp;  IF(TRIM($P957)="","",$P957)</f>
        <v>ITEM77#KBN2_18=</v>
      </c>
    </row>
    <row r="960" spans="1:61" ht="9.75" hidden="1" customHeight="1">
      <c r="A960" s="141"/>
      <c r="B960" s="142"/>
      <c r="C960" s="142"/>
      <c r="D960" s="142"/>
      <c r="E960" s="142"/>
      <c r="F960" s="142"/>
      <c r="G960" s="142"/>
      <c r="H960" s="142"/>
      <c r="I960" s="143"/>
      <c r="J960" s="150"/>
      <c r="K960" s="151"/>
      <c r="L960" s="151"/>
      <c r="M960" s="151"/>
      <c r="N960" s="151"/>
      <c r="O960" s="151"/>
      <c r="P960" s="151"/>
      <c r="Q960" s="151"/>
      <c r="R960" s="151"/>
      <c r="S960" s="151"/>
      <c r="T960" s="151"/>
      <c r="U960" s="151"/>
      <c r="V960" s="151"/>
      <c r="W960" s="151"/>
      <c r="X960" s="151"/>
      <c r="Y960" s="151"/>
      <c r="Z960" s="151"/>
      <c r="AA960" s="151"/>
      <c r="AB960" s="151"/>
      <c r="AC960" s="151"/>
      <c r="AD960" s="151"/>
      <c r="AE960" s="151"/>
      <c r="AF960" s="151"/>
      <c r="AG960" s="151"/>
      <c r="AH960" s="151"/>
      <c r="AI960" s="151"/>
      <c r="AJ960" s="151"/>
      <c r="AK960" s="151"/>
      <c r="AL960" s="151"/>
      <c r="AM960" s="152"/>
      <c r="BG960" s="1" t="s">
        <v>309</v>
      </c>
      <c r="BH960" s="1">
        <v>78</v>
      </c>
      <c r="BI960" s="1" t="str">
        <f>"ITEM"&amp;BH960&amp; BG960 &amp;"="&amp; IF(TRIM($J959)="","",$J959)</f>
        <v>ITEM78#KBN2_18=</v>
      </c>
    </row>
    <row r="961" spans="1:61" ht="9.75" hidden="1" customHeight="1">
      <c r="A961" s="123"/>
      <c r="B961" s="124"/>
      <c r="C961" s="124"/>
      <c r="D961" s="124"/>
      <c r="E961" s="124"/>
      <c r="F961" s="124"/>
      <c r="G961" s="124"/>
      <c r="H961" s="124"/>
      <c r="I961" s="125"/>
      <c r="J961" s="150"/>
      <c r="K961" s="151"/>
      <c r="L961" s="151"/>
      <c r="M961" s="151"/>
      <c r="N961" s="151"/>
      <c r="O961" s="151"/>
      <c r="P961" s="151"/>
      <c r="Q961" s="151"/>
      <c r="R961" s="151"/>
      <c r="S961" s="151"/>
      <c r="T961" s="151"/>
      <c r="U961" s="151"/>
      <c r="V961" s="151"/>
      <c r="W961" s="151"/>
      <c r="X961" s="151"/>
      <c r="Y961" s="151"/>
      <c r="Z961" s="151"/>
      <c r="AA961" s="151"/>
      <c r="AB961" s="151"/>
      <c r="AC961" s="151"/>
      <c r="AD961" s="151"/>
      <c r="AE961" s="151"/>
      <c r="AF961" s="151"/>
      <c r="AG961" s="151"/>
      <c r="AH961" s="151"/>
      <c r="AI961" s="151"/>
      <c r="AJ961" s="151"/>
      <c r="AK961" s="151"/>
      <c r="AL961" s="151"/>
      <c r="AM961" s="152"/>
      <c r="BH961" s="1" t="s">
        <v>28</v>
      </c>
    </row>
    <row r="962" spans="1:61" ht="9.75" hidden="1" customHeight="1">
      <c r="A962" s="153" t="s">
        <v>266</v>
      </c>
      <c r="B962" s="153"/>
      <c r="C962" s="153"/>
      <c r="D962" s="153"/>
      <c r="E962" s="153"/>
      <c r="F962" s="153"/>
      <c r="G962" s="153"/>
      <c r="H962" s="153"/>
      <c r="I962" s="153"/>
      <c r="J962" s="136"/>
      <c r="K962" s="126"/>
      <c r="L962" s="126"/>
      <c r="M962" s="126"/>
      <c r="N962" s="126"/>
      <c r="O962" s="126"/>
      <c r="P962" s="126"/>
      <c r="Q962" s="126"/>
      <c r="R962" s="126"/>
      <c r="S962" s="126"/>
      <c r="T962" s="126"/>
      <c r="U962" s="126"/>
      <c r="V962" s="126"/>
      <c r="W962" s="126"/>
      <c r="X962" s="126"/>
      <c r="Y962" s="126"/>
      <c r="Z962" s="126"/>
      <c r="AA962" s="126"/>
      <c r="AB962" s="126"/>
      <c r="AC962" s="126"/>
      <c r="AD962" s="126"/>
      <c r="AE962" s="126"/>
      <c r="AF962" s="126"/>
      <c r="AG962" s="126"/>
      <c r="AH962" s="126"/>
      <c r="AI962" s="126"/>
      <c r="AJ962" s="126"/>
      <c r="AK962" s="126"/>
      <c r="AL962" s="126"/>
      <c r="AM962" s="127"/>
      <c r="BG962" s="1" t="s">
        <v>309</v>
      </c>
      <c r="BH962" s="1">
        <v>79</v>
      </c>
      <c r="BI962" s="1" t="str">
        <f>"ITEM"&amp;BH962&amp; BG962 &amp;"="&amp; IF(TRIM($J962)="","",$J962)</f>
        <v>ITEM79#KBN2_18=</v>
      </c>
    </row>
    <row r="963" spans="1:61" ht="9.75" hidden="1" customHeight="1">
      <c r="A963" s="153"/>
      <c r="B963" s="153"/>
      <c r="C963" s="153"/>
      <c r="D963" s="153"/>
      <c r="E963" s="153"/>
      <c r="F963" s="153"/>
      <c r="G963" s="153"/>
      <c r="H963" s="153"/>
      <c r="I963" s="153"/>
      <c r="J963" s="150"/>
      <c r="K963" s="151"/>
      <c r="L963" s="151"/>
      <c r="M963" s="151"/>
      <c r="N963" s="151"/>
      <c r="O963" s="151"/>
      <c r="P963" s="151"/>
      <c r="Q963" s="151"/>
      <c r="R963" s="151"/>
      <c r="S963" s="151"/>
      <c r="T963" s="151"/>
      <c r="U963" s="151"/>
      <c r="V963" s="151"/>
      <c r="W963" s="151"/>
      <c r="X963" s="151"/>
      <c r="Y963" s="151"/>
      <c r="Z963" s="151"/>
      <c r="AA963" s="151"/>
      <c r="AB963" s="151"/>
      <c r="AC963" s="151"/>
      <c r="AD963" s="151"/>
      <c r="AE963" s="151"/>
      <c r="AF963" s="151"/>
      <c r="AG963" s="151"/>
      <c r="AH963" s="151"/>
      <c r="AI963" s="151"/>
      <c r="AJ963" s="151"/>
      <c r="AK963" s="151"/>
      <c r="AL963" s="151"/>
      <c r="AM963" s="152"/>
      <c r="BH963" s="1" t="s">
        <v>28</v>
      </c>
    </row>
    <row r="964" spans="1:61" ht="9.75" hidden="1" customHeight="1">
      <c r="A964" s="153"/>
      <c r="B964" s="153"/>
      <c r="C964" s="153"/>
      <c r="D964" s="153"/>
      <c r="E964" s="153"/>
      <c r="F964" s="153"/>
      <c r="G964" s="153"/>
      <c r="H964" s="153"/>
      <c r="I964" s="153"/>
      <c r="J964" s="150"/>
      <c r="K964" s="151"/>
      <c r="L964" s="151"/>
      <c r="M964" s="151"/>
      <c r="N964" s="151"/>
      <c r="O964" s="151"/>
      <c r="P964" s="151"/>
      <c r="Q964" s="151"/>
      <c r="R964" s="151"/>
      <c r="S964" s="151"/>
      <c r="T964" s="151"/>
      <c r="U964" s="151"/>
      <c r="V964" s="151"/>
      <c r="W964" s="151"/>
      <c r="X964" s="151"/>
      <c r="Y964" s="151"/>
      <c r="Z964" s="151"/>
      <c r="AA964" s="151"/>
      <c r="AB964" s="151"/>
      <c r="AC964" s="151"/>
      <c r="AD964" s="151"/>
      <c r="AE964" s="151"/>
      <c r="AF964" s="151"/>
      <c r="AG964" s="151"/>
      <c r="AH964" s="151"/>
      <c r="AI964" s="151"/>
      <c r="AJ964" s="151"/>
      <c r="AK964" s="151"/>
      <c r="AL964" s="151"/>
      <c r="AM964" s="152"/>
      <c r="BH964" s="1" t="s">
        <v>28</v>
      </c>
    </row>
    <row r="965" spans="1:61" ht="9.75" hidden="1" customHeight="1">
      <c r="A965" s="250" t="s">
        <v>267</v>
      </c>
      <c r="B965" s="250"/>
      <c r="C965" s="141" t="s">
        <v>268</v>
      </c>
      <c r="D965" s="142"/>
      <c r="E965" s="142"/>
      <c r="F965" s="142"/>
      <c r="G965" s="142"/>
      <c r="H965" s="142"/>
      <c r="I965" s="143"/>
      <c r="J965" s="158"/>
      <c r="K965" s="154"/>
      <c r="L965" s="154"/>
      <c r="M965" s="154"/>
      <c r="N965" s="154"/>
      <c r="O965" s="154"/>
      <c r="P965" s="154"/>
      <c r="Q965" s="154"/>
      <c r="R965" s="154"/>
      <c r="S965" s="154"/>
      <c r="T965" s="154"/>
      <c r="U965" s="154"/>
      <c r="V965" s="154" t="s">
        <v>36</v>
      </c>
      <c r="W965" s="154"/>
      <c r="X965" s="154"/>
      <c r="Y965" s="154"/>
      <c r="Z965" s="154"/>
      <c r="AA965" s="154"/>
      <c r="AB965" s="154"/>
      <c r="AC965" s="154"/>
      <c r="AD965" s="154"/>
      <c r="AE965" s="154"/>
      <c r="AF965" s="154"/>
      <c r="AG965" s="154"/>
      <c r="AH965" s="154"/>
      <c r="AI965" s="154"/>
      <c r="AJ965" s="154"/>
      <c r="AK965" s="154"/>
      <c r="AL965" s="154"/>
      <c r="AM965" s="155"/>
      <c r="BE965" s="1" t="str">
        <f ca="1">MID(CELL("address",$CI$2),2,2)</f>
        <v>CI</v>
      </c>
      <c r="BF965" s="1" t="str">
        <f>IF(TRIM($K966)="","",IF(ISERROR(MATCH($K966,$CI$3:$CI$4,0)),"INPUT_ERROR",MATCH($K966,$CI$3:$CI$4,0)))</f>
        <v/>
      </c>
      <c r="BG965" s="1" t="s">
        <v>309</v>
      </c>
      <c r="BH965" s="1">
        <v>80</v>
      </c>
      <c r="BI965" s="1" t="str">
        <f>"ITEM"&amp; BH965&amp; BG965 &amp;"="&amp; $BF965</f>
        <v>ITEM80#KBN2_18=</v>
      </c>
    </row>
    <row r="966" spans="1:61" ht="9.75" hidden="1" customHeight="1">
      <c r="A966" s="250"/>
      <c r="B966" s="250"/>
      <c r="C966" s="141"/>
      <c r="D966" s="142"/>
      <c r="E966" s="142"/>
      <c r="F966" s="142"/>
      <c r="G966" s="142"/>
      <c r="H966" s="142"/>
      <c r="I966" s="143"/>
      <c r="J966" s="144" t="s">
        <v>37</v>
      </c>
      <c r="K966" s="145"/>
      <c r="L966" s="145"/>
      <c r="M966" s="145"/>
      <c r="N966" s="145"/>
      <c r="O966" s="145"/>
      <c r="P966" s="145"/>
      <c r="Q966" s="145"/>
      <c r="R966" s="82" t="s">
        <v>38</v>
      </c>
      <c r="S966" s="82"/>
      <c r="T966" s="82"/>
      <c r="U966" s="82"/>
      <c r="V966" s="82" t="s">
        <v>269</v>
      </c>
      <c r="W966" s="82"/>
      <c r="X966" s="82"/>
      <c r="Y966" s="82"/>
      <c r="Z966" s="82"/>
      <c r="AA966" s="82" t="s">
        <v>270</v>
      </c>
      <c r="AB966" s="82"/>
      <c r="AC966" s="82"/>
      <c r="AD966" s="82"/>
      <c r="AE966" s="82"/>
      <c r="AF966" s="82"/>
      <c r="AG966" s="82"/>
      <c r="AH966" s="82"/>
      <c r="AI966" s="82"/>
      <c r="AJ966" s="82"/>
      <c r="AK966" s="82"/>
      <c r="AL966" s="82"/>
      <c r="AM966" s="138"/>
      <c r="BH966" s="1" t="s">
        <v>28</v>
      </c>
    </row>
    <row r="967" spans="1:61" ht="9.75" hidden="1" customHeight="1">
      <c r="A967" s="250"/>
      <c r="B967" s="250"/>
      <c r="C967" s="141"/>
      <c r="D967" s="142"/>
      <c r="E967" s="142"/>
      <c r="F967" s="142"/>
      <c r="G967" s="142"/>
      <c r="H967" s="142"/>
      <c r="I967" s="143"/>
      <c r="J967" s="144"/>
      <c r="K967" s="145"/>
      <c r="L967" s="145"/>
      <c r="M967" s="145"/>
      <c r="N967" s="145"/>
      <c r="O967" s="145"/>
      <c r="P967" s="145"/>
      <c r="Q967" s="145"/>
      <c r="R967" s="82"/>
      <c r="S967" s="82"/>
      <c r="T967" s="82"/>
      <c r="U967" s="82"/>
      <c r="V967" s="82"/>
      <c r="W967" s="82"/>
      <c r="X967" s="82"/>
      <c r="Y967" s="82"/>
      <c r="Z967" s="82"/>
      <c r="AA967" s="82"/>
      <c r="AB967" s="82"/>
      <c r="AC967" s="82"/>
      <c r="AD967" s="82"/>
      <c r="AE967" s="82"/>
      <c r="AF967" s="82"/>
      <c r="AG967" s="82"/>
      <c r="AH967" s="82"/>
      <c r="AI967" s="82"/>
      <c r="AJ967" s="82"/>
      <c r="AK967" s="82"/>
      <c r="AL967" s="82"/>
      <c r="AM967" s="138"/>
      <c r="BH967" s="1" t="s">
        <v>28</v>
      </c>
    </row>
    <row r="968" spans="1:61" ht="9.75" hidden="1" customHeight="1">
      <c r="A968" s="250"/>
      <c r="B968" s="250"/>
      <c r="C968" s="123"/>
      <c r="D968" s="124"/>
      <c r="E968" s="124"/>
      <c r="F968" s="124"/>
      <c r="G968" s="124"/>
      <c r="H968" s="124"/>
      <c r="I968" s="125"/>
      <c r="J968" s="157"/>
      <c r="K968" s="98"/>
      <c r="L968" s="98"/>
      <c r="M968" s="98"/>
      <c r="N968" s="98"/>
      <c r="O968" s="98"/>
      <c r="P968" s="98"/>
      <c r="Q968" s="98"/>
      <c r="R968" s="98"/>
      <c r="S968" s="98"/>
      <c r="T968" s="98"/>
      <c r="U968" s="98"/>
      <c r="V968" s="98"/>
      <c r="W968" s="98"/>
      <c r="X968" s="98"/>
      <c r="Y968" s="98"/>
      <c r="Z968" s="98"/>
      <c r="AA968" s="98"/>
      <c r="AB968" s="98"/>
      <c r="AC968" s="98"/>
      <c r="AD968" s="98"/>
      <c r="AE968" s="98"/>
      <c r="AF968" s="98"/>
      <c r="AG968" s="98"/>
      <c r="AH968" s="98"/>
      <c r="AI968" s="98"/>
      <c r="AJ968" s="98"/>
      <c r="AK968" s="98"/>
      <c r="AL968" s="98"/>
      <c r="AM968" s="156"/>
      <c r="BH968" s="1" t="s">
        <v>28</v>
      </c>
    </row>
    <row r="969" spans="1:61" ht="9.75" hidden="1" customHeight="1">
      <c r="A969" s="250"/>
      <c r="B969" s="250"/>
      <c r="C969" s="120" t="s">
        <v>271</v>
      </c>
      <c r="D969" s="121"/>
      <c r="E969" s="121"/>
      <c r="F969" s="121"/>
      <c r="G969" s="121"/>
      <c r="H969" s="121"/>
      <c r="I969" s="122"/>
      <c r="J969" s="260"/>
      <c r="K969" s="260"/>
      <c r="L969" s="260"/>
      <c r="M969" s="260"/>
      <c r="N969" s="260"/>
      <c r="O969" s="260"/>
      <c r="P969" s="260"/>
      <c r="Q969" s="260"/>
      <c r="R969" s="260"/>
      <c r="S969" s="260"/>
      <c r="T969" s="260"/>
      <c r="U969" s="260"/>
      <c r="V969" s="260"/>
      <c r="W969" s="260"/>
      <c r="X969" s="260"/>
      <c r="Y969" s="260"/>
      <c r="Z969" s="260"/>
      <c r="AA969" s="260"/>
      <c r="AB969" s="260"/>
      <c r="AC969" s="260"/>
      <c r="AD969" s="260"/>
      <c r="AE969" s="260"/>
      <c r="AF969" s="260"/>
      <c r="AG969" s="260"/>
      <c r="AH969" s="260"/>
      <c r="AI969" s="260"/>
      <c r="AJ969" s="260"/>
      <c r="AK969" s="260"/>
      <c r="AL969" s="260"/>
      <c r="AM969" s="260"/>
      <c r="BG969" s="1" t="s">
        <v>309</v>
      </c>
      <c r="BH969" s="1">
        <v>81</v>
      </c>
      <c r="BI969" s="1" t="str">
        <f>"ITEM"&amp;BH969&amp; BG969 &amp;"="&amp; IF(TRIM($J969)="","",$J969)</f>
        <v>ITEM81#KBN2_18=</v>
      </c>
    </row>
    <row r="970" spans="1:61" ht="9.75" hidden="1" customHeight="1">
      <c r="A970" s="250"/>
      <c r="B970" s="250"/>
      <c r="C970" s="141"/>
      <c r="D970" s="142"/>
      <c r="E970" s="142"/>
      <c r="F970" s="142"/>
      <c r="G970" s="142"/>
      <c r="H970" s="142"/>
      <c r="I970" s="143"/>
      <c r="J970" s="27"/>
      <c r="K970" s="27"/>
      <c r="L970" s="27"/>
      <c r="M970" s="27"/>
      <c r="N970" s="27"/>
      <c r="O970" s="27"/>
      <c r="P970" s="27"/>
      <c r="Q970" s="27"/>
      <c r="R970" s="27"/>
      <c r="S970" s="27"/>
      <c r="T970" s="27"/>
      <c r="U970" s="27"/>
      <c r="V970" s="27"/>
      <c r="W970" s="27"/>
      <c r="X970" s="27"/>
      <c r="Y970" s="27"/>
      <c r="Z970" s="27"/>
      <c r="AA970" s="27"/>
      <c r="AB970" s="27"/>
      <c r="AC970" s="27"/>
      <c r="AD970" s="27"/>
      <c r="AE970" s="27"/>
      <c r="AF970" s="27"/>
      <c r="AG970" s="27"/>
      <c r="AH970" s="27"/>
      <c r="AI970" s="27"/>
      <c r="AJ970" s="27"/>
      <c r="AK970" s="27"/>
      <c r="AL970" s="27"/>
      <c r="AM970" s="27"/>
      <c r="BH970" s="1" t="s">
        <v>28</v>
      </c>
    </row>
    <row r="971" spans="1:61" ht="9.75" hidden="1" customHeight="1">
      <c r="A971" s="250"/>
      <c r="B971" s="250"/>
      <c r="C971" s="123"/>
      <c r="D971" s="124"/>
      <c r="E971" s="124"/>
      <c r="F971" s="124"/>
      <c r="G971" s="124"/>
      <c r="H971" s="124"/>
      <c r="I971" s="125"/>
      <c r="J971" s="27"/>
      <c r="K971" s="27"/>
      <c r="L971" s="27"/>
      <c r="M971" s="27"/>
      <c r="N971" s="27"/>
      <c r="O971" s="27"/>
      <c r="P971" s="27"/>
      <c r="Q971" s="27"/>
      <c r="R971" s="27"/>
      <c r="S971" s="27"/>
      <c r="T971" s="27"/>
      <c r="U971" s="27"/>
      <c r="V971" s="27"/>
      <c r="W971" s="27"/>
      <c r="X971" s="27"/>
      <c r="Y971" s="27"/>
      <c r="Z971" s="27"/>
      <c r="AA971" s="27"/>
      <c r="AB971" s="27"/>
      <c r="AC971" s="27"/>
      <c r="AD971" s="27"/>
      <c r="AE971" s="27"/>
      <c r="AF971" s="27"/>
      <c r="AG971" s="27"/>
      <c r="AH971" s="27"/>
      <c r="AI971" s="27"/>
      <c r="AJ971" s="27"/>
      <c r="AK971" s="27"/>
      <c r="AL971" s="27"/>
      <c r="AM971" s="27"/>
      <c r="BH971" s="1" t="s">
        <v>28</v>
      </c>
    </row>
    <row r="972" spans="1:61" ht="9.75" hidden="1" customHeight="1">
      <c r="A972" s="250"/>
      <c r="B972" s="250"/>
      <c r="C972" s="120" t="s">
        <v>272</v>
      </c>
      <c r="D972" s="121"/>
      <c r="E972" s="121"/>
      <c r="F972" s="121"/>
      <c r="G972" s="121"/>
      <c r="H972" s="121"/>
      <c r="I972" s="122"/>
      <c r="J972" s="136"/>
      <c r="K972" s="126"/>
      <c r="L972" s="126"/>
      <c r="M972" s="126"/>
      <c r="N972" s="126"/>
      <c r="O972" s="126"/>
      <c r="P972" s="126"/>
      <c r="Q972" s="126"/>
      <c r="R972" s="126"/>
      <c r="S972" s="126"/>
      <c r="T972" s="126"/>
      <c r="U972" s="126"/>
      <c r="V972" s="126"/>
      <c r="W972" s="126"/>
      <c r="X972" s="126"/>
      <c r="Y972" s="126"/>
      <c r="Z972" s="126"/>
      <c r="AA972" s="126"/>
      <c r="AB972" s="126"/>
      <c r="AC972" s="126"/>
      <c r="AD972" s="126"/>
      <c r="AE972" s="126"/>
      <c r="AF972" s="126"/>
      <c r="AG972" s="126"/>
      <c r="AH972" s="126"/>
      <c r="AI972" s="126"/>
      <c r="AJ972" s="126"/>
      <c r="AK972" s="126"/>
      <c r="AL972" s="126"/>
      <c r="AM972" s="127"/>
      <c r="BG972" s="1" t="s">
        <v>309</v>
      </c>
      <c r="BH972" s="1">
        <v>82</v>
      </c>
      <c r="BI972" s="1" t="str">
        <f>"ITEM"&amp;BH972&amp; BG972 &amp;"="&amp; IF(TRIM($J972)="","",$J972)</f>
        <v>ITEM82#KBN2_18=</v>
      </c>
    </row>
    <row r="973" spans="1:61" ht="9.75" hidden="1" customHeight="1">
      <c r="A973" s="250"/>
      <c r="B973" s="250"/>
      <c r="C973" s="141"/>
      <c r="D973" s="142"/>
      <c r="E973" s="142"/>
      <c r="F973" s="142"/>
      <c r="G973" s="142"/>
      <c r="H973" s="142"/>
      <c r="I973" s="143"/>
      <c r="J973" s="150"/>
      <c r="K973" s="151"/>
      <c r="L973" s="151"/>
      <c r="M973" s="151"/>
      <c r="N973" s="151"/>
      <c r="O973" s="151"/>
      <c r="P973" s="151"/>
      <c r="Q973" s="151"/>
      <c r="R973" s="151"/>
      <c r="S973" s="151"/>
      <c r="T973" s="151"/>
      <c r="U973" s="151"/>
      <c r="V973" s="151"/>
      <c r="W973" s="151"/>
      <c r="X973" s="151"/>
      <c r="Y973" s="151"/>
      <c r="Z973" s="151"/>
      <c r="AA973" s="151"/>
      <c r="AB973" s="151"/>
      <c r="AC973" s="151"/>
      <c r="AD973" s="151"/>
      <c r="AE973" s="151"/>
      <c r="AF973" s="151"/>
      <c r="AG973" s="151"/>
      <c r="AH973" s="151"/>
      <c r="AI973" s="151"/>
      <c r="AJ973" s="151"/>
      <c r="AK973" s="151"/>
      <c r="AL973" s="151"/>
      <c r="AM973" s="152"/>
      <c r="BH973" s="1" t="s">
        <v>28</v>
      </c>
    </row>
    <row r="974" spans="1:61" ht="9.75" hidden="1" customHeight="1" thickBot="1">
      <c r="A974" s="250"/>
      <c r="B974" s="250"/>
      <c r="C974" s="123"/>
      <c r="D974" s="124"/>
      <c r="E974" s="124"/>
      <c r="F974" s="124"/>
      <c r="G974" s="124"/>
      <c r="H974" s="124"/>
      <c r="I974" s="125"/>
      <c r="J974" s="137"/>
      <c r="K974" s="128"/>
      <c r="L974" s="128"/>
      <c r="M974" s="128"/>
      <c r="N974" s="128"/>
      <c r="O974" s="128"/>
      <c r="P974" s="128"/>
      <c r="Q974" s="128"/>
      <c r="R974" s="128"/>
      <c r="S974" s="128"/>
      <c r="T974" s="128"/>
      <c r="U974" s="128"/>
      <c r="V974" s="128"/>
      <c r="W974" s="128"/>
      <c r="X974" s="128"/>
      <c r="Y974" s="128"/>
      <c r="Z974" s="128"/>
      <c r="AA974" s="128"/>
      <c r="AB974" s="128"/>
      <c r="AC974" s="128"/>
      <c r="AD974" s="128"/>
      <c r="AE974" s="128"/>
      <c r="AF974" s="128"/>
      <c r="AG974" s="128"/>
      <c r="AH974" s="128"/>
      <c r="AI974" s="128"/>
      <c r="AJ974" s="128"/>
      <c r="AK974" s="128"/>
      <c r="AL974" s="128"/>
      <c r="AM974" s="129"/>
      <c r="BH974" s="1" t="s">
        <v>28</v>
      </c>
    </row>
    <row r="975" spans="1:61" ht="9.75" hidden="1" customHeight="1">
      <c r="A975" s="254" t="s">
        <v>310</v>
      </c>
      <c r="B975" s="255"/>
      <c r="C975" s="255"/>
      <c r="D975" s="255"/>
      <c r="E975" s="255"/>
      <c r="F975" s="255"/>
      <c r="G975" s="255"/>
      <c r="H975" s="255"/>
      <c r="I975" s="256"/>
      <c r="J975" s="233"/>
      <c r="K975" s="234"/>
      <c r="L975" s="234"/>
      <c r="M975" s="234"/>
      <c r="N975" s="234"/>
      <c r="O975" s="234"/>
      <c r="P975" s="234"/>
      <c r="Q975" s="234"/>
      <c r="R975" s="234"/>
      <c r="S975" s="234"/>
      <c r="T975" s="234"/>
      <c r="U975" s="234"/>
      <c r="V975" s="234"/>
      <c r="W975" s="234"/>
      <c r="X975" s="234"/>
      <c r="Y975" s="234"/>
      <c r="Z975" s="234"/>
      <c r="AA975" s="234"/>
      <c r="AB975" s="234"/>
      <c r="AC975" s="234"/>
      <c r="AD975" s="234"/>
      <c r="AE975" s="234"/>
      <c r="AF975" s="234"/>
      <c r="AG975" s="234"/>
      <c r="AH975" s="234"/>
      <c r="AI975" s="234"/>
      <c r="AJ975" s="234"/>
      <c r="AK975" s="234"/>
      <c r="AL975" s="234"/>
      <c r="AM975" s="235"/>
      <c r="BG975" s="1" t="s">
        <v>311</v>
      </c>
      <c r="BH975" s="1">
        <v>64</v>
      </c>
      <c r="BI975" s="1" t="str">
        <f>"ITEM"&amp;BH975&amp; BG975 &amp;"="&amp; IF(TRIM($J975)="","",$J975)</f>
        <v>ITEM64#KBN2_19=</v>
      </c>
    </row>
    <row r="976" spans="1:61" ht="9.75" hidden="1" customHeight="1" thickBot="1">
      <c r="A976" s="230"/>
      <c r="B976" s="231"/>
      <c r="C976" s="231"/>
      <c r="D976" s="231"/>
      <c r="E976" s="231"/>
      <c r="F976" s="231"/>
      <c r="G976" s="231"/>
      <c r="H976" s="231"/>
      <c r="I976" s="232"/>
      <c r="J976" s="236"/>
      <c r="K976" s="237"/>
      <c r="L976" s="237"/>
      <c r="M976" s="237"/>
      <c r="N976" s="237"/>
      <c r="O976" s="237"/>
      <c r="P976" s="237"/>
      <c r="Q976" s="237"/>
      <c r="R976" s="237"/>
      <c r="S976" s="237"/>
      <c r="T976" s="237"/>
      <c r="U976" s="237"/>
      <c r="V976" s="237"/>
      <c r="W976" s="237"/>
      <c r="X976" s="237"/>
      <c r="Y976" s="237"/>
      <c r="Z976" s="237"/>
      <c r="AA976" s="237"/>
      <c r="AB976" s="237"/>
      <c r="AC976" s="237"/>
      <c r="AD976" s="237"/>
      <c r="AE976" s="237"/>
      <c r="AF976" s="237"/>
      <c r="AG976" s="237"/>
      <c r="AH976" s="237"/>
      <c r="AI976" s="237"/>
      <c r="AJ976" s="237"/>
      <c r="AK976" s="237"/>
      <c r="AL976" s="237"/>
      <c r="AM976" s="238"/>
      <c r="BH976" s="1" t="s">
        <v>28</v>
      </c>
    </row>
    <row r="977" spans="1:61" ht="9.75" hidden="1" customHeight="1">
      <c r="A977" s="120" t="s">
        <v>248</v>
      </c>
      <c r="B977" s="121"/>
      <c r="C977" s="121"/>
      <c r="D977" s="121"/>
      <c r="E977" s="121"/>
      <c r="F977" s="121"/>
      <c r="G977" s="121"/>
      <c r="H977" s="121"/>
      <c r="I977" s="122"/>
      <c r="J977" s="239"/>
      <c r="K977" s="239"/>
      <c r="L977" s="239"/>
      <c r="M977" s="239"/>
      <c r="N977" s="239"/>
      <c r="O977" s="239"/>
      <c r="P977" s="239"/>
      <c r="Q977" s="239"/>
      <c r="R977" s="239"/>
      <c r="S977" s="239"/>
      <c r="T977" s="239"/>
      <c r="U977" s="239"/>
      <c r="V977" s="239"/>
      <c r="W977" s="239"/>
      <c r="X977" s="239"/>
      <c r="Y977" s="239"/>
      <c r="Z977" s="239"/>
      <c r="AA977" s="239"/>
      <c r="AB977" s="239"/>
      <c r="AC977" s="239"/>
      <c r="AD977" s="239"/>
      <c r="AE977" s="239"/>
      <c r="AF977" s="239"/>
      <c r="AG977" s="239"/>
      <c r="AH977" s="239"/>
      <c r="AI977" s="239"/>
      <c r="AJ977" s="239"/>
      <c r="AK977" s="239"/>
      <c r="AL977" s="239"/>
      <c r="AM977" s="239"/>
      <c r="BG977" s="1" t="s">
        <v>311</v>
      </c>
      <c r="BH977" s="1">
        <v>65</v>
      </c>
      <c r="BI977" s="1" t="str">
        <f>"ITEM"&amp;BH977&amp; BG977 &amp;"="&amp; IF(TRIM($J977)="","",$J977)</f>
        <v>ITEM65#KBN2_19=</v>
      </c>
    </row>
    <row r="978" spans="1:61" ht="9.75" hidden="1" customHeight="1">
      <c r="A978" s="141"/>
      <c r="B978" s="142"/>
      <c r="C978" s="142"/>
      <c r="D978" s="142"/>
      <c r="E978" s="142"/>
      <c r="F978" s="142"/>
      <c r="G978" s="142"/>
      <c r="H978" s="142"/>
      <c r="I978" s="143"/>
      <c r="J978" s="27"/>
      <c r="K978" s="27"/>
      <c r="L978" s="27"/>
      <c r="M978" s="27"/>
      <c r="N978" s="27"/>
      <c r="O978" s="27"/>
      <c r="P978" s="27"/>
      <c r="Q978" s="27"/>
      <c r="R978" s="27"/>
      <c r="S978" s="27"/>
      <c r="T978" s="27"/>
      <c r="U978" s="27"/>
      <c r="V978" s="27"/>
      <c r="W978" s="27"/>
      <c r="X978" s="27"/>
      <c r="Y978" s="27"/>
      <c r="Z978" s="27"/>
      <c r="AA978" s="27"/>
      <c r="AB978" s="27"/>
      <c r="AC978" s="27"/>
      <c r="AD978" s="27"/>
      <c r="AE978" s="27"/>
      <c r="AF978" s="27"/>
      <c r="AG978" s="27"/>
      <c r="AH978" s="27"/>
      <c r="AI978" s="27"/>
      <c r="AJ978" s="27"/>
      <c r="AK978" s="27"/>
      <c r="AL978" s="27"/>
      <c r="AM978" s="27"/>
      <c r="BH978" s="1" t="s">
        <v>28</v>
      </c>
    </row>
    <row r="979" spans="1:61" ht="9.75" hidden="1" customHeight="1">
      <c r="A979" s="120" t="s">
        <v>249</v>
      </c>
      <c r="B979" s="121"/>
      <c r="C979" s="121"/>
      <c r="D979" s="121"/>
      <c r="E979" s="121"/>
      <c r="F979" s="121"/>
      <c r="G979" s="121"/>
      <c r="H979" s="121"/>
      <c r="I979" s="122"/>
      <c r="J979" s="158"/>
      <c r="K979" s="154"/>
      <c r="L979" s="154"/>
      <c r="M979" s="154"/>
      <c r="N979" s="154"/>
      <c r="O979" s="154"/>
      <c r="P979" s="154"/>
      <c r="Q979" s="154"/>
      <c r="R979" s="154"/>
      <c r="S979" s="154"/>
      <c r="T979" s="154"/>
      <c r="U979" s="154"/>
      <c r="V979" s="154" t="s">
        <v>36</v>
      </c>
      <c r="W979" s="154"/>
      <c r="X979" s="154"/>
      <c r="Y979" s="154"/>
      <c r="Z979" s="154"/>
      <c r="AA979" s="154"/>
      <c r="AB979" s="154"/>
      <c r="AC979" s="154"/>
      <c r="AD979" s="154"/>
      <c r="AE979" s="154"/>
      <c r="AF979" s="154"/>
      <c r="AG979" s="154"/>
      <c r="AH979" s="154"/>
      <c r="AI979" s="154"/>
      <c r="AJ979" s="154"/>
      <c r="AK979" s="154"/>
      <c r="AL979" s="154"/>
      <c r="AM979" s="155"/>
      <c r="BE979" s="1" t="str">
        <f ca="1">MID(CELL("address",$CG$2),2,2)</f>
        <v>CG</v>
      </c>
      <c r="BF979" s="1" t="str">
        <f>IF(TRIM($K980)="","",IF(ISERROR(MATCH($K980,$CG$3:$CG$4,0)),"INPUT_ERROR",MATCH($K980,$CG$3:$CG$4,0)))</f>
        <v/>
      </c>
      <c r="BG979" s="1" t="s">
        <v>311</v>
      </c>
      <c r="BH979" s="1">
        <v>66</v>
      </c>
      <c r="BI979" s="1" t="str">
        <f>"ITEM"&amp; BH979&amp; BG979 &amp;"="&amp; $BF979</f>
        <v>ITEM66#KBN2_19=</v>
      </c>
    </row>
    <row r="980" spans="1:61" ht="9.75" hidden="1" customHeight="1">
      <c r="A980" s="141"/>
      <c r="B980" s="142"/>
      <c r="C980" s="142"/>
      <c r="D980" s="142"/>
      <c r="E980" s="142"/>
      <c r="F980" s="142"/>
      <c r="G980" s="142"/>
      <c r="H980" s="142"/>
      <c r="I980" s="143"/>
      <c r="J980" s="144" t="s">
        <v>37</v>
      </c>
      <c r="K980" s="145"/>
      <c r="L980" s="145"/>
      <c r="M980" s="145"/>
      <c r="N980" s="145"/>
      <c r="O980" s="145"/>
      <c r="P980" s="145"/>
      <c r="Q980" s="145"/>
      <c r="R980" s="145"/>
      <c r="S980" s="145"/>
      <c r="T980" s="82" t="s">
        <v>38</v>
      </c>
      <c r="U980" s="82"/>
      <c r="V980" s="82" t="s">
        <v>250</v>
      </c>
      <c r="W980" s="82"/>
      <c r="X980" s="82"/>
      <c r="Y980" s="82"/>
      <c r="Z980" s="82"/>
      <c r="AA980" s="82"/>
      <c r="AB980" s="82"/>
      <c r="AC980" s="82"/>
      <c r="AD980" s="82"/>
      <c r="AE980" s="82"/>
      <c r="AF980" s="82"/>
      <c r="AG980" s="82"/>
      <c r="AH980" s="82"/>
      <c r="AI980" s="82"/>
      <c r="AJ980" s="82"/>
      <c r="AK980" s="82"/>
      <c r="AL980" s="82"/>
      <c r="AM980" s="138"/>
    </row>
    <row r="981" spans="1:61" ht="9.75" hidden="1" customHeight="1">
      <c r="A981" s="141"/>
      <c r="B981" s="142"/>
      <c r="C981" s="142"/>
      <c r="D981" s="142"/>
      <c r="E981" s="142"/>
      <c r="F981" s="142"/>
      <c r="G981" s="142"/>
      <c r="H981" s="142"/>
      <c r="I981" s="143"/>
      <c r="J981" s="144"/>
      <c r="K981" s="145"/>
      <c r="L981" s="145"/>
      <c r="M981" s="145"/>
      <c r="N981" s="145"/>
      <c r="O981" s="145"/>
      <c r="P981" s="145"/>
      <c r="Q981" s="145"/>
      <c r="R981" s="145"/>
      <c r="S981" s="145"/>
      <c r="T981" s="82"/>
      <c r="U981" s="82"/>
      <c r="V981" s="82" t="s">
        <v>251</v>
      </c>
      <c r="W981" s="82"/>
      <c r="X981" s="82"/>
      <c r="Y981" s="82"/>
      <c r="Z981" s="82"/>
      <c r="AA981" s="82"/>
      <c r="AB981" s="82"/>
      <c r="AC981" s="82"/>
      <c r="AD981" s="82"/>
      <c r="AE981" s="82"/>
      <c r="AF981" s="82"/>
      <c r="AG981" s="82"/>
      <c r="AH981" s="82"/>
      <c r="AI981" s="82"/>
      <c r="AJ981" s="82"/>
      <c r="AK981" s="82"/>
      <c r="AL981" s="82"/>
      <c r="AM981" s="138"/>
    </row>
    <row r="982" spans="1:61" ht="9.75" hidden="1" customHeight="1">
      <c r="A982" s="141"/>
      <c r="B982" s="142"/>
      <c r="C982" s="142"/>
      <c r="D982" s="142"/>
      <c r="E982" s="142"/>
      <c r="F982" s="142"/>
      <c r="G982" s="142"/>
      <c r="H982" s="142"/>
      <c r="I982" s="143"/>
      <c r="J982" s="157"/>
      <c r="K982" s="98"/>
      <c r="L982" s="98"/>
      <c r="M982" s="98"/>
      <c r="N982" s="98"/>
      <c r="O982" s="98"/>
      <c r="P982" s="98"/>
      <c r="Q982" s="98"/>
      <c r="R982" s="98"/>
      <c r="S982" s="98"/>
      <c r="T982" s="98"/>
      <c r="U982" s="98"/>
      <c r="V982" s="98"/>
      <c r="W982" s="98"/>
      <c r="X982" s="98"/>
      <c r="Y982" s="98"/>
      <c r="Z982" s="98"/>
      <c r="AA982" s="98"/>
      <c r="AB982" s="98"/>
      <c r="AC982" s="98"/>
      <c r="AD982" s="98"/>
      <c r="AE982" s="98"/>
      <c r="AF982" s="98"/>
      <c r="AG982" s="98"/>
      <c r="AH982" s="98"/>
      <c r="AI982" s="98"/>
      <c r="AJ982" s="98"/>
      <c r="AK982" s="98"/>
      <c r="AL982" s="98"/>
      <c r="AM982" s="156"/>
    </row>
    <row r="983" spans="1:61" ht="9.75" hidden="1" customHeight="1">
      <c r="A983" s="141"/>
      <c r="B983" s="142"/>
      <c r="C983" s="143"/>
      <c r="D983" s="120" t="s">
        <v>252</v>
      </c>
      <c r="E983" s="121"/>
      <c r="F983" s="121"/>
      <c r="G983" s="121"/>
      <c r="H983" s="121"/>
      <c r="I983" s="122"/>
      <c r="J983" s="158"/>
      <c r="K983" s="154"/>
      <c r="L983" s="154"/>
      <c r="M983" s="154"/>
      <c r="N983" s="154"/>
      <c r="O983" s="154"/>
      <c r="P983" s="154"/>
      <c r="Q983" s="154"/>
      <c r="R983" s="154"/>
      <c r="S983" s="154"/>
      <c r="T983" s="154"/>
      <c r="U983" s="154"/>
      <c r="V983" s="154" t="s">
        <v>36</v>
      </c>
      <c r="W983" s="154"/>
      <c r="X983" s="154"/>
      <c r="Y983" s="154"/>
      <c r="Z983" s="154"/>
      <c r="AA983" s="154"/>
      <c r="AB983" s="154"/>
      <c r="AC983" s="154"/>
      <c r="AD983" s="154"/>
      <c r="AE983" s="154"/>
      <c r="AF983" s="154"/>
      <c r="AG983" s="154"/>
      <c r="AH983" s="154"/>
      <c r="AI983" s="154"/>
      <c r="AJ983" s="154"/>
      <c r="AK983" s="154"/>
      <c r="AL983" s="154"/>
      <c r="AM983" s="155"/>
      <c r="BE983" s="1" t="str">
        <f ca="1">MID(CELL("address",$CB$2),2,2)</f>
        <v>CB</v>
      </c>
      <c r="BF983" s="1" t="str">
        <f>IF(TRIM($K985)="","",IF(ISERROR(MATCH($K985,$CB$3:$CB$7,0)),"INPUT_ERROR",MATCH($K985,$CB$3:$CB$7,0)))</f>
        <v/>
      </c>
      <c r="BG983" s="1" t="s">
        <v>311</v>
      </c>
      <c r="BH983" s="1">
        <v>67</v>
      </c>
      <c r="BI983" s="1" t="str">
        <f>"ITEM"&amp; BH983&amp; BG983 &amp;"="&amp; $BF983</f>
        <v>ITEM67#KBN2_19=</v>
      </c>
    </row>
    <row r="984" spans="1:61" ht="9.75" hidden="1" customHeight="1">
      <c r="A984" s="141"/>
      <c r="B984" s="142"/>
      <c r="C984" s="143"/>
      <c r="D984" s="141"/>
      <c r="E984" s="142"/>
      <c r="F984" s="142"/>
      <c r="G984" s="142"/>
      <c r="H984" s="142"/>
      <c r="I984" s="143"/>
      <c r="J984" s="189"/>
      <c r="K984" s="82"/>
      <c r="L984" s="82"/>
      <c r="M984" s="82"/>
      <c r="N984" s="82"/>
      <c r="O984" s="82"/>
      <c r="P984" s="82"/>
      <c r="Q984" s="82"/>
      <c r="R984" s="82"/>
      <c r="S984" s="82"/>
      <c r="T984" s="82"/>
      <c r="U984" s="82"/>
      <c r="V984" s="82" t="s">
        <v>163</v>
      </c>
      <c r="W984" s="82"/>
      <c r="X984" s="82"/>
      <c r="Y984" s="82"/>
      <c r="Z984" s="82"/>
      <c r="AA984" s="82"/>
      <c r="AB984" s="82"/>
      <c r="AC984" s="82"/>
      <c r="AD984" s="82"/>
      <c r="AE984" s="82"/>
      <c r="AF984" s="82"/>
      <c r="AG984" s="82"/>
      <c r="AH984" s="82"/>
      <c r="AI984" s="82"/>
      <c r="AJ984" s="82"/>
      <c r="AK984" s="82"/>
      <c r="AL984" s="82"/>
      <c r="AM984" s="138"/>
      <c r="BH984" s="1" t="s">
        <v>28</v>
      </c>
    </row>
    <row r="985" spans="1:61" ht="9.75" hidden="1" customHeight="1">
      <c r="A985" s="141"/>
      <c r="B985" s="142"/>
      <c r="C985" s="143"/>
      <c r="D985" s="141"/>
      <c r="E985" s="142"/>
      <c r="F985" s="142"/>
      <c r="G985" s="142"/>
      <c r="H985" s="142"/>
      <c r="I985" s="143"/>
      <c r="J985" s="144" t="s">
        <v>37</v>
      </c>
      <c r="K985" s="145"/>
      <c r="L985" s="145"/>
      <c r="M985" s="145"/>
      <c r="N985" s="145"/>
      <c r="O985" s="145"/>
      <c r="P985" s="145"/>
      <c r="Q985" s="145"/>
      <c r="R985" s="145"/>
      <c r="S985" s="145"/>
      <c r="T985" s="82" t="s">
        <v>38</v>
      </c>
      <c r="U985" s="82"/>
      <c r="V985" s="82" t="s">
        <v>253</v>
      </c>
      <c r="W985" s="82"/>
      <c r="X985" s="82"/>
      <c r="Y985" s="82"/>
      <c r="Z985" s="82"/>
      <c r="AA985" s="82"/>
      <c r="AB985" s="82"/>
      <c r="AC985" s="82"/>
      <c r="AD985" s="82"/>
      <c r="AE985" s="82"/>
      <c r="AF985" s="82"/>
      <c r="AG985" s="82"/>
      <c r="AH985" s="82"/>
      <c r="AI985" s="82"/>
      <c r="AJ985" s="82"/>
      <c r="AK985" s="82"/>
      <c r="AL985" s="82"/>
      <c r="AM985" s="138"/>
      <c r="BH985" s="1" t="s">
        <v>28</v>
      </c>
    </row>
    <row r="986" spans="1:61" ht="9.75" hidden="1" customHeight="1">
      <c r="A986" s="141"/>
      <c r="B986" s="142"/>
      <c r="C986" s="143"/>
      <c r="D986" s="141"/>
      <c r="E986" s="142"/>
      <c r="F986" s="142"/>
      <c r="G986" s="142"/>
      <c r="H986" s="142"/>
      <c r="I986" s="143"/>
      <c r="J986" s="144"/>
      <c r="K986" s="145"/>
      <c r="L986" s="145"/>
      <c r="M986" s="145"/>
      <c r="N986" s="145"/>
      <c r="O986" s="145"/>
      <c r="P986" s="145"/>
      <c r="Q986" s="145"/>
      <c r="R986" s="145"/>
      <c r="S986" s="145"/>
      <c r="T986" s="82"/>
      <c r="U986" s="82"/>
      <c r="V986" s="82" t="s">
        <v>254</v>
      </c>
      <c r="W986" s="82"/>
      <c r="X986" s="82"/>
      <c r="Y986" s="82"/>
      <c r="Z986" s="82"/>
      <c r="AA986" s="82"/>
      <c r="AB986" s="82"/>
      <c r="AC986" s="82"/>
      <c r="AD986" s="82"/>
      <c r="AE986" s="82"/>
      <c r="AF986" s="82"/>
      <c r="AG986" s="82"/>
      <c r="AH986" s="82"/>
      <c r="AI986" s="82"/>
      <c r="AJ986" s="82"/>
      <c r="AK986" s="82"/>
      <c r="AL986" s="82"/>
      <c r="AM986" s="138"/>
      <c r="BH986" s="1" t="s">
        <v>28</v>
      </c>
    </row>
    <row r="987" spans="1:61" ht="9.75" hidden="1" customHeight="1">
      <c r="A987" s="141"/>
      <c r="B987" s="142"/>
      <c r="C987" s="143"/>
      <c r="D987" s="141"/>
      <c r="E987" s="142"/>
      <c r="F987" s="142"/>
      <c r="G987" s="142"/>
      <c r="H987" s="142"/>
      <c r="I987" s="143"/>
      <c r="J987" s="189"/>
      <c r="K987" s="82"/>
      <c r="L987" s="82"/>
      <c r="M987" s="82"/>
      <c r="N987" s="82"/>
      <c r="O987" s="82"/>
      <c r="P987" s="82"/>
      <c r="Q987" s="82"/>
      <c r="R987" s="82"/>
      <c r="S987" s="82"/>
      <c r="T987" s="82"/>
      <c r="U987" s="82"/>
      <c r="V987" s="82" t="s">
        <v>255</v>
      </c>
      <c r="W987" s="82"/>
      <c r="X987" s="82"/>
      <c r="Y987" s="82"/>
      <c r="Z987" s="82"/>
      <c r="AA987" s="82"/>
      <c r="AB987" s="82"/>
      <c r="AC987" s="82"/>
      <c r="AD987" s="82"/>
      <c r="AE987" s="82"/>
      <c r="AF987" s="82"/>
      <c r="AG987" s="82"/>
      <c r="AH987" s="82"/>
      <c r="AI987" s="82"/>
      <c r="AJ987" s="82"/>
      <c r="AK987" s="82"/>
      <c r="AL987" s="82"/>
      <c r="AM987" s="138"/>
      <c r="BH987" s="1" t="s">
        <v>28</v>
      </c>
    </row>
    <row r="988" spans="1:61" ht="9.75" hidden="1" customHeight="1">
      <c r="A988" s="141"/>
      <c r="B988" s="142"/>
      <c r="C988" s="143"/>
      <c r="D988" s="123"/>
      <c r="E988" s="124"/>
      <c r="F988" s="124"/>
      <c r="G988" s="124"/>
      <c r="H988" s="124"/>
      <c r="I988" s="125"/>
      <c r="J988" s="157"/>
      <c r="K988" s="98"/>
      <c r="L988" s="98"/>
      <c r="M988" s="98"/>
      <c r="N988" s="98"/>
      <c r="O988" s="98"/>
      <c r="P988" s="98"/>
      <c r="Q988" s="98"/>
      <c r="R988" s="98"/>
      <c r="S988" s="98"/>
      <c r="T988" s="98"/>
      <c r="U988" s="98"/>
      <c r="V988" s="98" t="s">
        <v>256</v>
      </c>
      <c r="W988" s="98"/>
      <c r="X988" s="98"/>
      <c r="Y988" s="98"/>
      <c r="Z988" s="98"/>
      <c r="AA988" s="98"/>
      <c r="AB988" s="98"/>
      <c r="AC988" s="98"/>
      <c r="AD988" s="98"/>
      <c r="AE988" s="98"/>
      <c r="AF988" s="98"/>
      <c r="AG988" s="98"/>
      <c r="AH988" s="98"/>
      <c r="AI988" s="98"/>
      <c r="AJ988" s="98"/>
      <c r="AK988" s="98"/>
      <c r="AL988" s="98"/>
      <c r="AM988" s="156"/>
      <c r="BH988" s="1" t="s">
        <v>28</v>
      </c>
    </row>
    <row r="989" spans="1:61" ht="9.75" hidden="1" customHeight="1">
      <c r="A989" s="141"/>
      <c r="B989" s="142"/>
      <c r="C989" s="143"/>
      <c r="D989" s="120" t="s">
        <v>257</v>
      </c>
      <c r="E989" s="121"/>
      <c r="F989" s="121"/>
      <c r="G989" s="121"/>
      <c r="H989" s="121"/>
      <c r="I989" s="122"/>
      <c r="J989" s="136"/>
      <c r="K989" s="126"/>
      <c r="L989" s="126"/>
      <c r="M989" s="126"/>
      <c r="N989" s="126"/>
      <c r="O989" s="126"/>
      <c r="P989" s="126"/>
      <c r="Q989" s="126"/>
      <c r="R989" s="126"/>
      <c r="S989" s="126"/>
      <c r="T989" s="126"/>
      <c r="U989" s="126"/>
      <c r="V989" s="126"/>
      <c r="W989" s="126"/>
      <c r="X989" s="126"/>
      <c r="Y989" s="126"/>
      <c r="Z989" s="126"/>
      <c r="AA989" s="126"/>
      <c r="AB989" s="126"/>
      <c r="AC989" s="126"/>
      <c r="AD989" s="126"/>
      <c r="AE989" s="126"/>
      <c r="AF989" s="126"/>
      <c r="AG989" s="126"/>
      <c r="AH989" s="126"/>
      <c r="AI989" s="126"/>
      <c r="AJ989" s="126"/>
      <c r="AK989" s="126"/>
      <c r="AL989" s="126"/>
      <c r="AM989" s="127"/>
      <c r="BG989" s="1" t="s">
        <v>311</v>
      </c>
      <c r="BH989" s="1">
        <v>68</v>
      </c>
      <c r="BI989" s="1" t="str">
        <f>"ITEM"&amp;BH989&amp; BG989 &amp;"="&amp; IF(TRIM($J989)="","",$J989)</f>
        <v>ITEM68#KBN2_19=</v>
      </c>
    </row>
    <row r="990" spans="1:61" ht="9.75" hidden="1" customHeight="1">
      <c r="A990" s="141"/>
      <c r="B990" s="142"/>
      <c r="C990" s="143"/>
      <c r="D990" s="141"/>
      <c r="E990" s="142"/>
      <c r="F990" s="142"/>
      <c r="G990" s="142"/>
      <c r="H990" s="142"/>
      <c r="I990" s="143"/>
      <c r="J990" s="150"/>
      <c r="K990" s="151"/>
      <c r="L990" s="151"/>
      <c r="M990" s="151"/>
      <c r="N990" s="151"/>
      <c r="O990" s="151"/>
      <c r="P990" s="151"/>
      <c r="Q990" s="151"/>
      <c r="R990" s="151"/>
      <c r="S990" s="151"/>
      <c r="T990" s="151"/>
      <c r="U990" s="151"/>
      <c r="V990" s="151"/>
      <c r="W990" s="151"/>
      <c r="X990" s="151"/>
      <c r="Y990" s="151"/>
      <c r="Z990" s="151"/>
      <c r="AA990" s="151"/>
      <c r="AB990" s="151"/>
      <c r="AC990" s="151"/>
      <c r="AD990" s="151"/>
      <c r="AE990" s="151"/>
      <c r="AF990" s="151"/>
      <c r="AG990" s="151"/>
      <c r="AH990" s="151"/>
      <c r="AI990" s="151"/>
      <c r="AJ990" s="151"/>
      <c r="AK990" s="151"/>
      <c r="AL990" s="151"/>
      <c r="AM990" s="152"/>
      <c r="BH990" s="1" t="s">
        <v>28</v>
      </c>
    </row>
    <row r="991" spans="1:61" ht="9.75" hidden="1" customHeight="1">
      <c r="A991" s="141"/>
      <c r="B991" s="142"/>
      <c r="C991" s="143"/>
      <c r="D991" s="123"/>
      <c r="E991" s="124"/>
      <c r="F991" s="124"/>
      <c r="G991" s="124"/>
      <c r="H991" s="124"/>
      <c r="I991" s="125"/>
      <c r="J991" s="150"/>
      <c r="K991" s="151"/>
      <c r="L991" s="151"/>
      <c r="M991" s="151"/>
      <c r="N991" s="151"/>
      <c r="O991" s="151"/>
      <c r="P991" s="151"/>
      <c r="Q991" s="151"/>
      <c r="R991" s="151"/>
      <c r="S991" s="151"/>
      <c r="T991" s="151"/>
      <c r="U991" s="151"/>
      <c r="V991" s="151"/>
      <c r="W991" s="151"/>
      <c r="X991" s="151"/>
      <c r="Y991" s="151"/>
      <c r="Z991" s="151"/>
      <c r="AA991" s="151"/>
      <c r="AB991" s="151"/>
      <c r="AC991" s="151"/>
      <c r="AD991" s="151"/>
      <c r="AE991" s="151"/>
      <c r="AF991" s="151"/>
      <c r="AG991" s="151"/>
      <c r="AH991" s="151"/>
      <c r="AI991" s="151"/>
      <c r="AJ991" s="151"/>
      <c r="AK991" s="151"/>
      <c r="AL991" s="151"/>
      <c r="AM991" s="152"/>
    </row>
    <row r="992" spans="1:61" ht="9.75" hidden="1" customHeight="1">
      <c r="A992" s="141"/>
      <c r="B992" s="142"/>
      <c r="C992" s="143"/>
      <c r="D992" s="120" t="s">
        <v>199</v>
      </c>
      <c r="E992" s="121"/>
      <c r="F992" s="121"/>
      <c r="G992" s="121"/>
      <c r="H992" s="121"/>
      <c r="I992" s="122"/>
      <c r="J992" s="136"/>
      <c r="K992" s="126"/>
      <c r="L992" s="126"/>
      <c r="M992" s="126"/>
      <c r="N992" s="126"/>
      <c r="O992" s="126"/>
      <c r="P992" s="126"/>
      <c r="Q992" s="126"/>
      <c r="R992" s="126"/>
      <c r="S992" s="126"/>
      <c r="T992" s="126"/>
      <c r="U992" s="126"/>
      <c r="V992" s="126"/>
      <c r="W992" s="126"/>
      <c r="X992" s="126"/>
      <c r="Y992" s="126"/>
      <c r="Z992" s="126"/>
      <c r="AA992" s="126"/>
      <c r="AB992" s="126"/>
      <c r="AC992" s="126"/>
      <c r="AD992" s="126"/>
      <c r="AE992" s="126"/>
      <c r="AF992" s="126"/>
      <c r="AG992" s="126"/>
      <c r="AH992" s="126"/>
      <c r="AI992" s="126"/>
      <c r="AJ992" s="126"/>
      <c r="AK992" s="126"/>
      <c r="AL992" s="126"/>
      <c r="AM992" s="127"/>
      <c r="BG992" s="1" t="s">
        <v>311</v>
      </c>
      <c r="BH992" s="1">
        <v>69</v>
      </c>
      <c r="BI992" s="1" t="str">
        <f>"ITEM"&amp;BH992&amp; BG992 &amp;"="&amp; IF(TRIM($J992)="","",$J992)</f>
        <v>ITEM69#KBN2_19=</v>
      </c>
    </row>
    <row r="993" spans="1:61" ht="9.75" hidden="1" customHeight="1">
      <c r="A993" s="141"/>
      <c r="B993" s="142"/>
      <c r="C993" s="143"/>
      <c r="D993" s="141"/>
      <c r="E993" s="142"/>
      <c r="F993" s="142"/>
      <c r="G993" s="142"/>
      <c r="H993" s="142"/>
      <c r="I993" s="143"/>
      <c r="J993" s="150"/>
      <c r="K993" s="151"/>
      <c r="L993" s="151"/>
      <c r="M993" s="151"/>
      <c r="N993" s="151"/>
      <c r="O993" s="151"/>
      <c r="P993" s="151"/>
      <c r="Q993" s="151"/>
      <c r="R993" s="151"/>
      <c r="S993" s="151"/>
      <c r="T993" s="151"/>
      <c r="U993" s="151"/>
      <c r="V993" s="151"/>
      <c r="W993" s="151"/>
      <c r="X993" s="151"/>
      <c r="Y993" s="151"/>
      <c r="Z993" s="151"/>
      <c r="AA993" s="151"/>
      <c r="AB993" s="151"/>
      <c r="AC993" s="151"/>
      <c r="AD993" s="151"/>
      <c r="AE993" s="151"/>
      <c r="AF993" s="151"/>
      <c r="AG993" s="151"/>
      <c r="AH993" s="151"/>
      <c r="AI993" s="151"/>
      <c r="AJ993" s="151"/>
      <c r="AK993" s="151"/>
      <c r="AL993" s="151"/>
      <c r="AM993" s="152"/>
      <c r="BH993" s="1" t="s">
        <v>28</v>
      </c>
    </row>
    <row r="994" spans="1:61" ht="9.75" hidden="1" customHeight="1">
      <c r="A994" s="123"/>
      <c r="B994" s="124"/>
      <c r="C994" s="125"/>
      <c r="D994" s="123"/>
      <c r="E994" s="124"/>
      <c r="F994" s="124"/>
      <c r="G994" s="124"/>
      <c r="H994" s="124"/>
      <c r="I994" s="125"/>
      <c r="J994" s="137"/>
      <c r="K994" s="128"/>
      <c r="L994" s="128"/>
      <c r="M994" s="128"/>
      <c r="N994" s="128"/>
      <c r="O994" s="128"/>
      <c r="P994" s="128"/>
      <c r="Q994" s="128"/>
      <c r="R994" s="128"/>
      <c r="S994" s="128"/>
      <c r="T994" s="128"/>
      <c r="U994" s="128"/>
      <c r="V994" s="128"/>
      <c r="W994" s="128"/>
      <c r="X994" s="128"/>
      <c r="Y994" s="128"/>
      <c r="Z994" s="128"/>
      <c r="AA994" s="128"/>
      <c r="AB994" s="128"/>
      <c r="AC994" s="128"/>
      <c r="AD994" s="128"/>
      <c r="AE994" s="128"/>
      <c r="AF994" s="128"/>
      <c r="AG994" s="128"/>
      <c r="AH994" s="128"/>
      <c r="AI994" s="128"/>
      <c r="AJ994" s="128"/>
      <c r="AK994" s="128"/>
      <c r="AL994" s="128"/>
      <c r="AM994" s="129"/>
    </row>
    <row r="995" spans="1:61" ht="9.75" hidden="1" customHeight="1">
      <c r="A995" s="120" t="s">
        <v>258</v>
      </c>
      <c r="B995" s="121"/>
      <c r="C995" s="121"/>
      <c r="D995" s="121"/>
      <c r="E995" s="121"/>
      <c r="F995" s="121"/>
      <c r="G995" s="121"/>
      <c r="H995" s="121"/>
      <c r="I995" s="122"/>
      <c r="J995" s="158"/>
      <c r="K995" s="154"/>
      <c r="L995" s="154"/>
      <c r="M995" s="154"/>
      <c r="N995" s="154"/>
      <c r="O995" s="154"/>
      <c r="P995" s="154"/>
      <c r="Q995" s="154"/>
      <c r="R995" s="154"/>
      <c r="S995" s="154"/>
      <c r="T995" s="154"/>
      <c r="U995" s="154"/>
      <c r="V995" s="154" t="s">
        <v>36</v>
      </c>
      <c r="W995" s="154"/>
      <c r="X995" s="154"/>
      <c r="Y995" s="154"/>
      <c r="Z995" s="154"/>
      <c r="AA995" s="154"/>
      <c r="AB995" s="154"/>
      <c r="AC995" s="154"/>
      <c r="AD995" s="154"/>
      <c r="AE995" s="154"/>
      <c r="AF995" s="154"/>
      <c r="AG995" s="154"/>
      <c r="AH995" s="154"/>
      <c r="AI995" s="154"/>
      <c r="AJ995" s="154"/>
      <c r="AK995" s="154"/>
      <c r="AL995" s="154"/>
      <c r="AM995" s="155"/>
      <c r="BE995" s="1" t="str">
        <f ca="1">MID(CELL("address",$CH$2),2,2)</f>
        <v>CH</v>
      </c>
      <c r="BF995" s="1" t="str">
        <f>IF(TRIM($K996)="","",IF(ISERROR(MATCH($K996,$CH$3:$CH$8,0)),"INPUT_ERROR",MATCH($K996,$CH$3:$CH$8,0)))</f>
        <v/>
      </c>
      <c r="BG995" s="1" t="s">
        <v>311</v>
      </c>
      <c r="BH995" s="1">
        <v>70</v>
      </c>
      <c r="BI995" s="1" t="str">
        <f>"ITEM"&amp; BH995&amp; BG995 &amp;"="&amp; $BF995</f>
        <v>ITEM70#KBN2_19=</v>
      </c>
    </row>
    <row r="996" spans="1:61" ht="9.75" hidden="1" customHeight="1">
      <c r="A996" s="141"/>
      <c r="B996" s="142"/>
      <c r="C996" s="142"/>
      <c r="D996" s="142"/>
      <c r="E996" s="142"/>
      <c r="F996" s="142"/>
      <c r="G996" s="142"/>
      <c r="H996" s="142"/>
      <c r="I996" s="143"/>
      <c r="J996" s="144" t="s">
        <v>37</v>
      </c>
      <c r="K996" s="145"/>
      <c r="L996" s="145"/>
      <c r="M996" s="145"/>
      <c r="N996" s="145"/>
      <c r="O996" s="145"/>
      <c r="P996" s="145"/>
      <c r="Q996" s="145"/>
      <c r="R996" s="145"/>
      <c r="S996" s="145"/>
      <c r="T996" s="82" t="s">
        <v>38</v>
      </c>
      <c r="U996" s="82"/>
      <c r="V996" s="82" t="s">
        <v>259</v>
      </c>
      <c r="W996" s="82"/>
      <c r="X996" s="82"/>
      <c r="Y996" s="82"/>
      <c r="Z996" s="82"/>
      <c r="AA996" s="82"/>
      <c r="AB996" s="82"/>
      <c r="AC996" s="82"/>
      <c r="AD996" s="82"/>
      <c r="AE996" s="82" t="s">
        <v>260</v>
      </c>
      <c r="AF996" s="82"/>
      <c r="AG996" s="82"/>
      <c r="AH996" s="82"/>
      <c r="AI996" s="82"/>
      <c r="AJ996" s="82"/>
      <c r="AK996" s="82"/>
      <c r="AL996" s="82"/>
      <c r="AM996" s="138"/>
      <c r="BH996" s="1" t="s">
        <v>28</v>
      </c>
    </row>
    <row r="997" spans="1:61" ht="9.75" hidden="1" customHeight="1">
      <c r="A997" s="141"/>
      <c r="B997" s="142"/>
      <c r="C997" s="142"/>
      <c r="D997" s="142"/>
      <c r="E997" s="142"/>
      <c r="F997" s="142"/>
      <c r="G997" s="142"/>
      <c r="H997" s="142"/>
      <c r="I997" s="143"/>
      <c r="J997" s="144"/>
      <c r="K997" s="145"/>
      <c r="L997" s="145"/>
      <c r="M997" s="145"/>
      <c r="N997" s="145"/>
      <c r="O997" s="145"/>
      <c r="P997" s="145"/>
      <c r="Q997" s="145"/>
      <c r="R997" s="145"/>
      <c r="S997" s="145"/>
      <c r="T997" s="82"/>
      <c r="U997" s="82"/>
      <c r="V997" s="82" t="s">
        <v>261</v>
      </c>
      <c r="W997" s="82"/>
      <c r="X997" s="82"/>
      <c r="Y997" s="82"/>
      <c r="Z997" s="82"/>
      <c r="AA997" s="82"/>
      <c r="AB997" s="82"/>
      <c r="AC997" s="82"/>
      <c r="AD997" s="82"/>
      <c r="AE997" s="82" t="s">
        <v>262</v>
      </c>
      <c r="AF997" s="82"/>
      <c r="AG997" s="82"/>
      <c r="AH997" s="82"/>
      <c r="AI997" s="82"/>
      <c r="AJ997" s="82"/>
      <c r="AK997" s="82"/>
      <c r="AL997" s="82"/>
      <c r="AM997" s="138"/>
      <c r="BH997" s="1" t="s">
        <v>28</v>
      </c>
    </row>
    <row r="998" spans="1:61" ht="9.75" hidden="1" customHeight="1">
      <c r="A998" s="141"/>
      <c r="B998" s="142"/>
      <c r="C998" s="142"/>
      <c r="D998" s="142"/>
      <c r="E998" s="142"/>
      <c r="F998" s="142"/>
      <c r="G998" s="142"/>
      <c r="H998" s="142"/>
      <c r="I998" s="143"/>
      <c r="J998" s="157"/>
      <c r="K998" s="98"/>
      <c r="L998" s="98"/>
      <c r="M998" s="98"/>
      <c r="N998" s="98"/>
      <c r="O998" s="98"/>
      <c r="P998" s="98"/>
      <c r="Q998" s="98"/>
      <c r="R998" s="98"/>
      <c r="S998" s="98"/>
      <c r="T998" s="98"/>
      <c r="U998" s="98"/>
      <c r="V998" s="98" t="s">
        <v>231</v>
      </c>
      <c r="W998" s="98"/>
      <c r="X998" s="98"/>
      <c r="Y998" s="98"/>
      <c r="Z998" s="98"/>
      <c r="AA998" s="98"/>
      <c r="AB998" s="98"/>
      <c r="AC998" s="98"/>
      <c r="AD998" s="98"/>
      <c r="AE998" s="98" t="s">
        <v>232</v>
      </c>
      <c r="AF998" s="98"/>
      <c r="AG998" s="98"/>
      <c r="AH998" s="98"/>
      <c r="AI998" s="98"/>
      <c r="AJ998" s="98"/>
      <c r="AK998" s="98"/>
      <c r="AL998" s="98"/>
      <c r="AM998" s="156"/>
      <c r="BH998" s="1" t="s">
        <v>28</v>
      </c>
    </row>
    <row r="999" spans="1:61" ht="9.75" hidden="1" customHeight="1">
      <c r="A999" s="120" t="s">
        <v>263</v>
      </c>
      <c r="B999" s="121"/>
      <c r="C999" s="121"/>
      <c r="D999" s="121"/>
      <c r="E999" s="121"/>
      <c r="F999" s="121"/>
      <c r="G999" s="121"/>
      <c r="H999" s="121"/>
      <c r="I999" s="121"/>
      <c r="J999" s="216" t="s">
        <v>37</v>
      </c>
      <c r="K999" s="217"/>
      <c r="L999" s="154" t="s">
        <v>216</v>
      </c>
      <c r="M999" s="154"/>
      <c r="N999" s="154"/>
      <c r="O999" s="154"/>
      <c r="P999" s="154"/>
      <c r="Q999" s="221" t="s">
        <v>37</v>
      </c>
      <c r="R999" s="217"/>
      <c r="S999" s="154" t="s">
        <v>215</v>
      </c>
      <c r="T999" s="154"/>
      <c r="U999" s="154"/>
      <c r="V999" s="154"/>
      <c r="W999" s="221" t="s">
        <v>37</v>
      </c>
      <c r="X999" s="217"/>
      <c r="Y999" s="83" t="s">
        <v>264</v>
      </c>
      <c r="Z999" s="83"/>
      <c r="AA999" s="83"/>
      <c r="AB999" s="83"/>
      <c r="AC999" s="83"/>
      <c r="AD999" s="83"/>
      <c r="AE999" s="83"/>
      <c r="AF999" s="83"/>
      <c r="AG999" s="83"/>
      <c r="AH999" s="83"/>
      <c r="AI999" s="83"/>
      <c r="AJ999" s="83"/>
      <c r="AK999" s="83"/>
      <c r="AL999" s="83"/>
      <c r="AM999" s="251"/>
      <c r="BF999" s="1" t="b">
        <f>IF($K999="○",TRUE,IF($K999="",FALSE,"INPUT_ERROR"))</f>
        <v>0</v>
      </c>
      <c r="BG999" s="1" t="s">
        <v>311</v>
      </c>
      <c r="BH999" s="1">
        <v>71</v>
      </c>
      <c r="BI999" s="1" t="str">
        <f t="shared" ref="BI999:BI1004" si="20">"ITEM"&amp; BH999&amp; BG999 &amp;"="&amp; $BF999</f>
        <v>ITEM71#KBN2_19=FALSE</v>
      </c>
    </row>
    <row r="1000" spans="1:61" ht="9.75" hidden="1" customHeight="1">
      <c r="A1000" s="141"/>
      <c r="B1000" s="142"/>
      <c r="C1000" s="142"/>
      <c r="D1000" s="142"/>
      <c r="E1000" s="142"/>
      <c r="F1000" s="142"/>
      <c r="G1000" s="142"/>
      <c r="H1000" s="142"/>
      <c r="I1000" s="142"/>
      <c r="J1000" s="144"/>
      <c r="K1000" s="159"/>
      <c r="L1000" s="82"/>
      <c r="M1000" s="82"/>
      <c r="N1000" s="82"/>
      <c r="O1000" s="82"/>
      <c r="P1000" s="82"/>
      <c r="Q1000" s="160"/>
      <c r="R1000" s="159"/>
      <c r="S1000" s="82"/>
      <c r="T1000" s="82"/>
      <c r="U1000" s="82"/>
      <c r="V1000" s="82"/>
      <c r="W1000" s="160"/>
      <c r="X1000" s="159"/>
      <c r="Y1000" s="109"/>
      <c r="Z1000" s="109"/>
      <c r="AA1000" s="109"/>
      <c r="AB1000" s="109"/>
      <c r="AC1000" s="109"/>
      <c r="AD1000" s="109"/>
      <c r="AE1000" s="109"/>
      <c r="AF1000" s="109"/>
      <c r="AG1000" s="109"/>
      <c r="AH1000" s="109"/>
      <c r="AI1000" s="109"/>
      <c r="AJ1000" s="109"/>
      <c r="AK1000" s="109"/>
      <c r="AL1000" s="109"/>
      <c r="AM1000" s="214"/>
      <c r="BF1000" s="1" t="b">
        <f>IF($R999="○",TRUE,IF($R999="",FALSE,"INPUT_ERROR"))</f>
        <v>0</v>
      </c>
      <c r="BG1000" s="1" t="s">
        <v>311</v>
      </c>
      <c r="BH1000" s="1">
        <v>72</v>
      </c>
      <c r="BI1000" s="1" t="str">
        <f t="shared" si="20"/>
        <v>ITEM72#KBN2_19=FALSE</v>
      </c>
    </row>
    <row r="1001" spans="1:61" ht="9.75" hidden="1" customHeight="1">
      <c r="A1001" s="141"/>
      <c r="B1001" s="142"/>
      <c r="C1001" s="142"/>
      <c r="D1001" s="142"/>
      <c r="E1001" s="142"/>
      <c r="F1001" s="142"/>
      <c r="G1001" s="142"/>
      <c r="H1001" s="142"/>
      <c r="I1001" s="142"/>
      <c r="J1001" s="252" t="s">
        <v>37</v>
      </c>
      <c r="K1001" s="159"/>
      <c r="L1001" s="253" t="s">
        <v>214</v>
      </c>
      <c r="M1001" s="253"/>
      <c r="N1001" s="253"/>
      <c r="O1001" s="253"/>
      <c r="P1001" s="253"/>
      <c r="Q1001" s="160" t="s">
        <v>37</v>
      </c>
      <c r="R1001" s="159"/>
      <c r="S1001" s="109" t="s">
        <v>212</v>
      </c>
      <c r="T1001" s="109"/>
      <c r="U1001" s="109"/>
      <c r="V1001" s="109"/>
      <c r="W1001" s="109"/>
      <c r="X1001" s="109"/>
      <c r="Y1001" s="109"/>
      <c r="Z1001" s="109"/>
      <c r="AA1001" s="109"/>
      <c r="AB1001" s="109"/>
      <c r="AC1001" s="109"/>
      <c r="AD1001" s="109"/>
      <c r="AE1001" s="109"/>
      <c r="AF1001" s="109"/>
      <c r="AG1001" s="109"/>
      <c r="AH1001" s="109"/>
      <c r="AI1001" s="109"/>
      <c r="AJ1001" s="109"/>
      <c r="AK1001" s="109"/>
      <c r="AL1001" s="109"/>
      <c r="AM1001" s="214"/>
      <c r="BF1001" s="1" t="b">
        <f>IF($X999="○",TRUE,IF($X999="",FALSE,"INPUT_ERROR"))</f>
        <v>0</v>
      </c>
      <c r="BG1001" s="1" t="s">
        <v>311</v>
      </c>
      <c r="BH1001" s="1">
        <v>73</v>
      </c>
      <c r="BI1001" s="1" t="str">
        <f t="shared" si="20"/>
        <v>ITEM73#KBN2_19=FALSE</v>
      </c>
    </row>
    <row r="1002" spans="1:61" ht="9.75" hidden="1" customHeight="1">
      <c r="A1002" s="141"/>
      <c r="B1002" s="142"/>
      <c r="C1002" s="142"/>
      <c r="D1002" s="142"/>
      <c r="E1002" s="142"/>
      <c r="F1002" s="142"/>
      <c r="G1002" s="142"/>
      <c r="H1002" s="142"/>
      <c r="I1002" s="142"/>
      <c r="J1002" s="252"/>
      <c r="K1002" s="159"/>
      <c r="L1002" s="253"/>
      <c r="M1002" s="253"/>
      <c r="N1002" s="253"/>
      <c r="O1002" s="253"/>
      <c r="P1002" s="253"/>
      <c r="Q1002" s="160"/>
      <c r="R1002" s="159"/>
      <c r="S1002" s="109"/>
      <c r="T1002" s="109"/>
      <c r="U1002" s="109"/>
      <c r="V1002" s="109"/>
      <c r="W1002" s="109"/>
      <c r="X1002" s="109"/>
      <c r="Y1002" s="109"/>
      <c r="Z1002" s="109"/>
      <c r="AA1002" s="109"/>
      <c r="AB1002" s="109"/>
      <c r="AC1002" s="109"/>
      <c r="AD1002" s="109"/>
      <c r="AE1002" s="109"/>
      <c r="AF1002" s="109"/>
      <c r="AG1002" s="109"/>
      <c r="AH1002" s="109"/>
      <c r="AI1002" s="109"/>
      <c r="AJ1002" s="109"/>
      <c r="AK1002" s="109"/>
      <c r="AL1002" s="109"/>
      <c r="AM1002" s="214"/>
      <c r="BF1002" s="1" t="b">
        <f>IF($K1001="○",TRUE,IF($K1001="",FALSE,"INPUT_ERROR"))</f>
        <v>0</v>
      </c>
      <c r="BG1002" s="1" t="s">
        <v>311</v>
      </c>
      <c r="BH1002" s="1">
        <v>74</v>
      </c>
      <c r="BI1002" s="1" t="str">
        <f t="shared" si="20"/>
        <v>ITEM74#KBN2_19=FALSE</v>
      </c>
    </row>
    <row r="1003" spans="1:61" ht="9.75" hidden="1" customHeight="1">
      <c r="A1003" s="141"/>
      <c r="B1003" s="142"/>
      <c r="C1003" s="142"/>
      <c r="D1003" s="142"/>
      <c r="E1003" s="142"/>
      <c r="F1003" s="142"/>
      <c r="G1003" s="142"/>
      <c r="H1003" s="142"/>
      <c r="I1003" s="142"/>
      <c r="J1003" s="144" t="s">
        <v>37</v>
      </c>
      <c r="K1003" s="159"/>
      <c r="L1003" s="82" t="s">
        <v>196</v>
      </c>
      <c r="M1003" s="82"/>
      <c r="N1003" s="82"/>
      <c r="O1003" s="160" t="s">
        <v>197</v>
      </c>
      <c r="P1003" s="151"/>
      <c r="Q1003" s="151"/>
      <c r="R1003" s="151"/>
      <c r="S1003" s="151"/>
      <c r="T1003" s="151"/>
      <c r="U1003" s="151"/>
      <c r="V1003" s="151"/>
      <c r="W1003" s="151"/>
      <c r="X1003" s="151"/>
      <c r="Y1003" s="151"/>
      <c r="Z1003" s="151"/>
      <c r="AA1003" s="151"/>
      <c r="AB1003" s="151"/>
      <c r="AC1003" s="151"/>
      <c r="AD1003" s="151"/>
      <c r="AE1003" s="151"/>
      <c r="AF1003" s="151"/>
      <c r="AG1003" s="151"/>
      <c r="AH1003" s="151"/>
      <c r="AI1003" s="151"/>
      <c r="AJ1003" s="151"/>
      <c r="AK1003" s="151"/>
      <c r="AL1003" s="82" t="s">
        <v>198</v>
      </c>
      <c r="AM1003" s="138"/>
      <c r="BF1003" s="1" t="b">
        <f>IF($R1001="○",TRUE,IF($R1001="",FALSE,"INPUT_ERROR"))</f>
        <v>0</v>
      </c>
      <c r="BG1003" s="1" t="s">
        <v>311</v>
      </c>
      <c r="BH1003" s="1">
        <v>75</v>
      </c>
      <c r="BI1003" s="1" t="str">
        <f t="shared" si="20"/>
        <v>ITEM75#KBN2_19=FALSE</v>
      </c>
    </row>
    <row r="1004" spans="1:61" ht="9.75" hidden="1" customHeight="1">
      <c r="A1004" s="123"/>
      <c r="B1004" s="124"/>
      <c r="C1004" s="124"/>
      <c r="D1004" s="124"/>
      <c r="E1004" s="124"/>
      <c r="F1004" s="124"/>
      <c r="G1004" s="124"/>
      <c r="H1004" s="124"/>
      <c r="I1004" s="124"/>
      <c r="J1004" s="161"/>
      <c r="K1004" s="162"/>
      <c r="L1004" s="98"/>
      <c r="M1004" s="98"/>
      <c r="N1004" s="98"/>
      <c r="O1004" s="163"/>
      <c r="P1004" s="128"/>
      <c r="Q1004" s="128"/>
      <c r="R1004" s="128"/>
      <c r="S1004" s="128"/>
      <c r="T1004" s="128"/>
      <c r="U1004" s="128"/>
      <c r="V1004" s="128"/>
      <c r="W1004" s="128"/>
      <c r="X1004" s="128"/>
      <c r="Y1004" s="128"/>
      <c r="Z1004" s="128"/>
      <c r="AA1004" s="128"/>
      <c r="AB1004" s="128"/>
      <c r="AC1004" s="128"/>
      <c r="AD1004" s="128"/>
      <c r="AE1004" s="128"/>
      <c r="AF1004" s="128"/>
      <c r="AG1004" s="128"/>
      <c r="AH1004" s="128"/>
      <c r="AI1004" s="128"/>
      <c r="AJ1004" s="128"/>
      <c r="AK1004" s="128"/>
      <c r="AL1004" s="98"/>
      <c r="AM1004" s="156"/>
      <c r="BF1004" s="1" t="b">
        <f>IF($K1003="○",TRUE,IF($K1003="",FALSE,"INPUT_ERROR"))</f>
        <v>0</v>
      </c>
      <c r="BG1004" s="1" t="s">
        <v>311</v>
      </c>
      <c r="BH1004" s="1">
        <v>76</v>
      </c>
      <c r="BI1004" s="1" t="str">
        <f t="shared" si="20"/>
        <v>ITEM76#KBN2_19=FALSE</v>
      </c>
    </row>
    <row r="1005" spans="1:61" ht="9.75" hidden="1" customHeight="1">
      <c r="A1005" s="120" t="s">
        <v>265</v>
      </c>
      <c r="B1005" s="121"/>
      <c r="C1005" s="121"/>
      <c r="D1005" s="121"/>
      <c r="E1005" s="121"/>
      <c r="F1005" s="121"/>
      <c r="G1005" s="121"/>
      <c r="H1005" s="121"/>
      <c r="I1005" s="122"/>
      <c r="J1005" s="150"/>
      <c r="K1005" s="151"/>
      <c r="L1005" s="151"/>
      <c r="M1005" s="151"/>
      <c r="N1005" s="151"/>
      <c r="O1005" s="151"/>
      <c r="P1005" s="151"/>
      <c r="Q1005" s="151"/>
      <c r="R1005" s="151"/>
      <c r="S1005" s="151"/>
      <c r="T1005" s="151"/>
      <c r="U1005" s="151"/>
      <c r="V1005" s="151"/>
      <c r="W1005" s="151"/>
      <c r="X1005" s="151"/>
      <c r="Y1005" s="151"/>
      <c r="Z1005" s="151"/>
      <c r="AA1005" s="151"/>
      <c r="AB1005" s="151"/>
      <c r="AC1005" s="151"/>
      <c r="AD1005" s="151"/>
      <c r="AE1005" s="151"/>
      <c r="AF1005" s="151"/>
      <c r="AG1005" s="151"/>
      <c r="AH1005" s="151"/>
      <c r="AI1005" s="151"/>
      <c r="AJ1005" s="151"/>
      <c r="AK1005" s="151"/>
      <c r="AL1005" s="151"/>
      <c r="AM1005" s="152"/>
      <c r="BG1005" s="1" t="s">
        <v>311</v>
      </c>
      <c r="BH1005" s="1">
        <v>77</v>
      </c>
      <c r="BI1005" s="1" t="str">
        <f>"ITEM"&amp;BH1005&amp; BG1005 &amp;"="&amp;  IF(TRIM($P1003)="","",$P1003)</f>
        <v>ITEM77#KBN2_19=</v>
      </c>
    </row>
    <row r="1006" spans="1:61" ht="9.75" hidden="1" customHeight="1">
      <c r="A1006" s="141"/>
      <c r="B1006" s="142"/>
      <c r="C1006" s="142"/>
      <c r="D1006" s="142"/>
      <c r="E1006" s="142"/>
      <c r="F1006" s="142"/>
      <c r="G1006" s="142"/>
      <c r="H1006" s="142"/>
      <c r="I1006" s="143"/>
      <c r="J1006" s="150"/>
      <c r="K1006" s="151"/>
      <c r="L1006" s="151"/>
      <c r="M1006" s="151"/>
      <c r="N1006" s="151"/>
      <c r="O1006" s="151"/>
      <c r="P1006" s="151"/>
      <c r="Q1006" s="151"/>
      <c r="R1006" s="151"/>
      <c r="S1006" s="151"/>
      <c r="T1006" s="151"/>
      <c r="U1006" s="151"/>
      <c r="V1006" s="151"/>
      <c r="W1006" s="151"/>
      <c r="X1006" s="151"/>
      <c r="Y1006" s="151"/>
      <c r="Z1006" s="151"/>
      <c r="AA1006" s="151"/>
      <c r="AB1006" s="151"/>
      <c r="AC1006" s="151"/>
      <c r="AD1006" s="151"/>
      <c r="AE1006" s="151"/>
      <c r="AF1006" s="151"/>
      <c r="AG1006" s="151"/>
      <c r="AH1006" s="151"/>
      <c r="AI1006" s="151"/>
      <c r="AJ1006" s="151"/>
      <c r="AK1006" s="151"/>
      <c r="AL1006" s="151"/>
      <c r="AM1006" s="152"/>
      <c r="BG1006" s="1" t="s">
        <v>311</v>
      </c>
      <c r="BH1006" s="1">
        <v>78</v>
      </c>
      <c r="BI1006" s="1" t="str">
        <f>"ITEM"&amp;BH1006&amp; BG1006 &amp;"="&amp; IF(TRIM($J1005)="","",$J1005)</f>
        <v>ITEM78#KBN2_19=</v>
      </c>
    </row>
    <row r="1007" spans="1:61" ht="9.75" hidden="1" customHeight="1">
      <c r="A1007" s="123"/>
      <c r="B1007" s="124"/>
      <c r="C1007" s="124"/>
      <c r="D1007" s="124"/>
      <c r="E1007" s="124"/>
      <c r="F1007" s="124"/>
      <c r="G1007" s="124"/>
      <c r="H1007" s="124"/>
      <c r="I1007" s="125"/>
      <c r="J1007" s="150"/>
      <c r="K1007" s="151"/>
      <c r="L1007" s="151"/>
      <c r="M1007" s="151"/>
      <c r="N1007" s="151"/>
      <c r="O1007" s="151"/>
      <c r="P1007" s="151"/>
      <c r="Q1007" s="151"/>
      <c r="R1007" s="151"/>
      <c r="S1007" s="151"/>
      <c r="T1007" s="151"/>
      <c r="U1007" s="151"/>
      <c r="V1007" s="151"/>
      <c r="W1007" s="151"/>
      <c r="X1007" s="151"/>
      <c r="Y1007" s="151"/>
      <c r="Z1007" s="151"/>
      <c r="AA1007" s="151"/>
      <c r="AB1007" s="151"/>
      <c r="AC1007" s="151"/>
      <c r="AD1007" s="151"/>
      <c r="AE1007" s="151"/>
      <c r="AF1007" s="151"/>
      <c r="AG1007" s="151"/>
      <c r="AH1007" s="151"/>
      <c r="AI1007" s="151"/>
      <c r="AJ1007" s="151"/>
      <c r="AK1007" s="151"/>
      <c r="AL1007" s="151"/>
      <c r="AM1007" s="152"/>
      <c r="BH1007" s="1" t="s">
        <v>28</v>
      </c>
    </row>
    <row r="1008" spans="1:61" ht="9.75" hidden="1" customHeight="1">
      <c r="A1008" s="153" t="s">
        <v>266</v>
      </c>
      <c r="B1008" s="153"/>
      <c r="C1008" s="153"/>
      <c r="D1008" s="153"/>
      <c r="E1008" s="153"/>
      <c r="F1008" s="153"/>
      <c r="G1008" s="153"/>
      <c r="H1008" s="153"/>
      <c r="I1008" s="153"/>
      <c r="J1008" s="136"/>
      <c r="K1008" s="126"/>
      <c r="L1008" s="126"/>
      <c r="M1008" s="126"/>
      <c r="N1008" s="126"/>
      <c r="O1008" s="126"/>
      <c r="P1008" s="126"/>
      <c r="Q1008" s="126"/>
      <c r="R1008" s="126"/>
      <c r="S1008" s="126"/>
      <c r="T1008" s="126"/>
      <c r="U1008" s="126"/>
      <c r="V1008" s="126"/>
      <c r="W1008" s="126"/>
      <c r="X1008" s="126"/>
      <c r="Y1008" s="126"/>
      <c r="Z1008" s="126"/>
      <c r="AA1008" s="126"/>
      <c r="AB1008" s="126"/>
      <c r="AC1008" s="126"/>
      <c r="AD1008" s="126"/>
      <c r="AE1008" s="126"/>
      <c r="AF1008" s="126"/>
      <c r="AG1008" s="126"/>
      <c r="AH1008" s="126"/>
      <c r="AI1008" s="126"/>
      <c r="AJ1008" s="126"/>
      <c r="AK1008" s="126"/>
      <c r="AL1008" s="126"/>
      <c r="AM1008" s="127"/>
      <c r="BG1008" s="1" t="s">
        <v>311</v>
      </c>
      <c r="BH1008" s="1">
        <v>79</v>
      </c>
      <c r="BI1008" s="1" t="str">
        <f>"ITEM"&amp;BH1008&amp; BG1008 &amp;"="&amp; IF(TRIM($J1008)="","",$J1008)</f>
        <v>ITEM79#KBN2_19=</v>
      </c>
    </row>
    <row r="1009" spans="1:61" ht="9.75" hidden="1" customHeight="1">
      <c r="A1009" s="153"/>
      <c r="B1009" s="153"/>
      <c r="C1009" s="153"/>
      <c r="D1009" s="153"/>
      <c r="E1009" s="153"/>
      <c r="F1009" s="153"/>
      <c r="G1009" s="153"/>
      <c r="H1009" s="153"/>
      <c r="I1009" s="153"/>
      <c r="J1009" s="150"/>
      <c r="K1009" s="151"/>
      <c r="L1009" s="151"/>
      <c r="M1009" s="151"/>
      <c r="N1009" s="151"/>
      <c r="O1009" s="151"/>
      <c r="P1009" s="151"/>
      <c r="Q1009" s="151"/>
      <c r="R1009" s="151"/>
      <c r="S1009" s="151"/>
      <c r="T1009" s="151"/>
      <c r="U1009" s="151"/>
      <c r="V1009" s="151"/>
      <c r="W1009" s="151"/>
      <c r="X1009" s="151"/>
      <c r="Y1009" s="151"/>
      <c r="Z1009" s="151"/>
      <c r="AA1009" s="151"/>
      <c r="AB1009" s="151"/>
      <c r="AC1009" s="151"/>
      <c r="AD1009" s="151"/>
      <c r="AE1009" s="151"/>
      <c r="AF1009" s="151"/>
      <c r="AG1009" s="151"/>
      <c r="AH1009" s="151"/>
      <c r="AI1009" s="151"/>
      <c r="AJ1009" s="151"/>
      <c r="AK1009" s="151"/>
      <c r="AL1009" s="151"/>
      <c r="AM1009" s="152"/>
      <c r="BH1009" s="1" t="s">
        <v>28</v>
      </c>
    </row>
    <row r="1010" spans="1:61" ht="9.75" hidden="1" customHeight="1">
      <c r="A1010" s="153"/>
      <c r="B1010" s="153"/>
      <c r="C1010" s="153"/>
      <c r="D1010" s="153"/>
      <c r="E1010" s="153"/>
      <c r="F1010" s="153"/>
      <c r="G1010" s="153"/>
      <c r="H1010" s="153"/>
      <c r="I1010" s="153"/>
      <c r="J1010" s="150"/>
      <c r="K1010" s="151"/>
      <c r="L1010" s="151"/>
      <c r="M1010" s="151"/>
      <c r="N1010" s="151"/>
      <c r="O1010" s="151"/>
      <c r="P1010" s="151"/>
      <c r="Q1010" s="151"/>
      <c r="R1010" s="151"/>
      <c r="S1010" s="151"/>
      <c r="T1010" s="151"/>
      <c r="U1010" s="151"/>
      <c r="V1010" s="151"/>
      <c r="W1010" s="151"/>
      <c r="X1010" s="151"/>
      <c r="Y1010" s="151"/>
      <c r="Z1010" s="151"/>
      <c r="AA1010" s="151"/>
      <c r="AB1010" s="151"/>
      <c r="AC1010" s="151"/>
      <c r="AD1010" s="151"/>
      <c r="AE1010" s="151"/>
      <c r="AF1010" s="151"/>
      <c r="AG1010" s="151"/>
      <c r="AH1010" s="151"/>
      <c r="AI1010" s="151"/>
      <c r="AJ1010" s="151"/>
      <c r="AK1010" s="151"/>
      <c r="AL1010" s="151"/>
      <c r="AM1010" s="152"/>
      <c r="BH1010" s="1" t="s">
        <v>28</v>
      </c>
    </row>
    <row r="1011" spans="1:61" ht="9.75" hidden="1" customHeight="1">
      <c r="A1011" s="250" t="s">
        <v>267</v>
      </c>
      <c r="B1011" s="250"/>
      <c r="C1011" s="141" t="s">
        <v>268</v>
      </c>
      <c r="D1011" s="142"/>
      <c r="E1011" s="142"/>
      <c r="F1011" s="142"/>
      <c r="G1011" s="142"/>
      <c r="H1011" s="142"/>
      <c r="I1011" s="143"/>
      <c r="J1011" s="158"/>
      <c r="K1011" s="154"/>
      <c r="L1011" s="154"/>
      <c r="M1011" s="154"/>
      <c r="N1011" s="154"/>
      <c r="O1011" s="154"/>
      <c r="P1011" s="154"/>
      <c r="Q1011" s="154"/>
      <c r="R1011" s="154"/>
      <c r="S1011" s="154"/>
      <c r="T1011" s="154"/>
      <c r="U1011" s="154"/>
      <c r="V1011" s="154" t="s">
        <v>36</v>
      </c>
      <c r="W1011" s="154"/>
      <c r="X1011" s="154"/>
      <c r="Y1011" s="154"/>
      <c r="Z1011" s="154"/>
      <c r="AA1011" s="154"/>
      <c r="AB1011" s="154"/>
      <c r="AC1011" s="154"/>
      <c r="AD1011" s="154"/>
      <c r="AE1011" s="154"/>
      <c r="AF1011" s="154"/>
      <c r="AG1011" s="154"/>
      <c r="AH1011" s="154"/>
      <c r="AI1011" s="154"/>
      <c r="AJ1011" s="154"/>
      <c r="AK1011" s="154"/>
      <c r="AL1011" s="154"/>
      <c r="AM1011" s="155"/>
      <c r="BE1011" s="1" t="str">
        <f ca="1">MID(CELL("address",$CI$2),2,2)</f>
        <v>CI</v>
      </c>
      <c r="BF1011" s="1" t="str">
        <f>IF(TRIM($K1012)="","",IF(ISERROR(MATCH($K1012,$CI$3:$CI$4,0)),"INPUT_ERROR",MATCH($K1012,$CI$3:$CI$4,0)))</f>
        <v/>
      </c>
      <c r="BG1011" s="1" t="s">
        <v>311</v>
      </c>
      <c r="BH1011" s="1">
        <v>80</v>
      </c>
      <c r="BI1011" s="1" t="str">
        <f>"ITEM"&amp; BH1011&amp; BG1011 &amp;"="&amp; $BF1011</f>
        <v>ITEM80#KBN2_19=</v>
      </c>
    </row>
    <row r="1012" spans="1:61" ht="9.75" hidden="1" customHeight="1">
      <c r="A1012" s="250"/>
      <c r="B1012" s="250"/>
      <c r="C1012" s="141"/>
      <c r="D1012" s="142"/>
      <c r="E1012" s="142"/>
      <c r="F1012" s="142"/>
      <c r="G1012" s="142"/>
      <c r="H1012" s="142"/>
      <c r="I1012" s="143"/>
      <c r="J1012" s="144" t="s">
        <v>37</v>
      </c>
      <c r="K1012" s="145"/>
      <c r="L1012" s="145"/>
      <c r="M1012" s="145"/>
      <c r="N1012" s="145"/>
      <c r="O1012" s="145"/>
      <c r="P1012" s="145"/>
      <c r="Q1012" s="145"/>
      <c r="R1012" s="82" t="s">
        <v>38</v>
      </c>
      <c r="S1012" s="82"/>
      <c r="T1012" s="82"/>
      <c r="U1012" s="82"/>
      <c r="V1012" s="82" t="s">
        <v>269</v>
      </c>
      <c r="W1012" s="82"/>
      <c r="X1012" s="82"/>
      <c r="Y1012" s="82"/>
      <c r="Z1012" s="82"/>
      <c r="AA1012" s="82" t="s">
        <v>270</v>
      </c>
      <c r="AB1012" s="82"/>
      <c r="AC1012" s="82"/>
      <c r="AD1012" s="82"/>
      <c r="AE1012" s="82"/>
      <c r="AF1012" s="82"/>
      <c r="AG1012" s="82"/>
      <c r="AH1012" s="82"/>
      <c r="AI1012" s="82"/>
      <c r="AJ1012" s="82"/>
      <c r="AK1012" s="82"/>
      <c r="AL1012" s="82"/>
      <c r="AM1012" s="138"/>
      <c r="BH1012" s="1" t="s">
        <v>28</v>
      </c>
    </row>
    <row r="1013" spans="1:61" ht="9.75" hidden="1" customHeight="1">
      <c r="A1013" s="250"/>
      <c r="B1013" s="250"/>
      <c r="C1013" s="141"/>
      <c r="D1013" s="142"/>
      <c r="E1013" s="142"/>
      <c r="F1013" s="142"/>
      <c r="G1013" s="142"/>
      <c r="H1013" s="142"/>
      <c r="I1013" s="143"/>
      <c r="J1013" s="144"/>
      <c r="K1013" s="145"/>
      <c r="L1013" s="145"/>
      <c r="M1013" s="145"/>
      <c r="N1013" s="145"/>
      <c r="O1013" s="145"/>
      <c r="P1013" s="145"/>
      <c r="Q1013" s="145"/>
      <c r="R1013" s="82"/>
      <c r="S1013" s="82"/>
      <c r="T1013" s="82"/>
      <c r="U1013" s="82"/>
      <c r="V1013" s="82"/>
      <c r="W1013" s="82"/>
      <c r="X1013" s="82"/>
      <c r="Y1013" s="82"/>
      <c r="Z1013" s="82"/>
      <c r="AA1013" s="82"/>
      <c r="AB1013" s="82"/>
      <c r="AC1013" s="82"/>
      <c r="AD1013" s="82"/>
      <c r="AE1013" s="82"/>
      <c r="AF1013" s="82"/>
      <c r="AG1013" s="82"/>
      <c r="AH1013" s="82"/>
      <c r="AI1013" s="82"/>
      <c r="AJ1013" s="82"/>
      <c r="AK1013" s="82"/>
      <c r="AL1013" s="82"/>
      <c r="AM1013" s="138"/>
      <c r="BH1013" s="1" t="s">
        <v>28</v>
      </c>
    </row>
    <row r="1014" spans="1:61" ht="9.75" hidden="1" customHeight="1">
      <c r="A1014" s="250"/>
      <c r="B1014" s="250"/>
      <c r="C1014" s="123"/>
      <c r="D1014" s="124"/>
      <c r="E1014" s="124"/>
      <c r="F1014" s="124"/>
      <c r="G1014" s="124"/>
      <c r="H1014" s="124"/>
      <c r="I1014" s="125"/>
      <c r="J1014" s="157"/>
      <c r="K1014" s="98"/>
      <c r="L1014" s="98"/>
      <c r="M1014" s="98"/>
      <c r="N1014" s="98"/>
      <c r="O1014" s="98"/>
      <c r="P1014" s="98"/>
      <c r="Q1014" s="98"/>
      <c r="R1014" s="98"/>
      <c r="S1014" s="98"/>
      <c r="T1014" s="98"/>
      <c r="U1014" s="98"/>
      <c r="V1014" s="98"/>
      <c r="W1014" s="98"/>
      <c r="X1014" s="98"/>
      <c r="Y1014" s="98"/>
      <c r="Z1014" s="98"/>
      <c r="AA1014" s="98"/>
      <c r="AB1014" s="98"/>
      <c r="AC1014" s="98"/>
      <c r="AD1014" s="98"/>
      <c r="AE1014" s="98"/>
      <c r="AF1014" s="98"/>
      <c r="AG1014" s="98"/>
      <c r="AH1014" s="98"/>
      <c r="AI1014" s="98"/>
      <c r="AJ1014" s="98"/>
      <c r="AK1014" s="98"/>
      <c r="AL1014" s="98"/>
      <c r="AM1014" s="156"/>
      <c r="BH1014" s="1" t="s">
        <v>28</v>
      </c>
    </row>
    <row r="1015" spans="1:61" ht="9.75" hidden="1" customHeight="1">
      <c r="A1015" s="250"/>
      <c r="B1015" s="250"/>
      <c r="C1015" s="120" t="s">
        <v>271</v>
      </c>
      <c r="D1015" s="121"/>
      <c r="E1015" s="121"/>
      <c r="F1015" s="121"/>
      <c r="G1015" s="121"/>
      <c r="H1015" s="121"/>
      <c r="I1015" s="122"/>
      <c r="J1015" s="260"/>
      <c r="K1015" s="260"/>
      <c r="L1015" s="260"/>
      <c r="M1015" s="260"/>
      <c r="N1015" s="260"/>
      <c r="O1015" s="260"/>
      <c r="P1015" s="260"/>
      <c r="Q1015" s="260"/>
      <c r="R1015" s="260"/>
      <c r="S1015" s="260"/>
      <c r="T1015" s="260"/>
      <c r="U1015" s="260"/>
      <c r="V1015" s="260"/>
      <c r="W1015" s="260"/>
      <c r="X1015" s="260"/>
      <c r="Y1015" s="260"/>
      <c r="Z1015" s="260"/>
      <c r="AA1015" s="260"/>
      <c r="AB1015" s="260"/>
      <c r="AC1015" s="260"/>
      <c r="AD1015" s="260"/>
      <c r="AE1015" s="260"/>
      <c r="AF1015" s="260"/>
      <c r="AG1015" s="260"/>
      <c r="AH1015" s="260"/>
      <c r="AI1015" s="260"/>
      <c r="AJ1015" s="260"/>
      <c r="AK1015" s="260"/>
      <c r="AL1015" s="260"/>
      <c r="AM1015" s="260"/>
      <c r="BG1015" s="1" t="s">
        <v>311</v>
      </c>
      <c r="BH1015" s="1">
        <v>81</v>
      </c>
      <c r="BI1015" s="1" t="str">
        <f>"ITEM"&amp;BH1015&amp; BG1015 &amp;"="&amp; IF(TRIM($J1015)="","",$J1015)</f>
        <v>ITEM81#KBN2_19=</v>
      </c>
    </row>
    <row r="1016" spans="1:61" ht="9.75" hidden="1" customHeight="1">
      <c r="A1016" s="250"/>
      <c r="B1016" s="250"/>
      <c r="C1016" s="141"/>
      <c r="D1016" s="142"/>
      <c r="E1016" s="142"/>
      <c r="F1016" s="142"/>
      <c r="G1016" s="142"/>
      <c r="H1016" s="142"/>
      <c r="I1016" s="143"/>
      <c r="J1016" s="27"/>
      <c r="K1016" s="27"/>
      <c r="L1016" s="27"/>
      <c r="M1016" s="27"/>
      <c r="N1016" s="27"/>
      <c r="O1016" s="27"/>
      <c r="P1016" s="27"/>
      <c r="Q1016" s="27"/>
      <c r="R1016" s="27"/>
      <c r="S1016" s="27"/>
      <c r="T1016" s="27"/>
      <c r="U1016" s="27"/>
      <c r="V1016" s="27"/>
      <c r="W1016" s="27"/>
      <c r="X1016" s="27"/>
      <c r="Y1016" s="27"/>
      <c r="Z1016" s="27"/>
      <c r="AA1016" s="27"/>
      <c r="AB1016" s="27"/>
      <c r="AC1016" s="27"/>
      <c r="AD1016" s="27"/>
      <c r="AE1016" s="27"/>
      <c r="AF1016" s="27"/>
      <c r="AG1016" s="27"/>
      <c r="AH1016" s="27"/>
      <c r="AI1016" s="27"/>
      <c r="AJ1016" s="27"/>
      <c r="AK1016" s="27"/>
      <c r="AL1016" s="27"/>
      <c r="AM1016" s="27"/>
      <c r="BH1016" s="1" t="s">
        <v>28</v>
      </c>
    </row>
    <row r="1017" spans="1:61" ht="9.75" hidden="1" customHeight="1">
      <c r="A1017" s="250"/>
      <c r="B1017" s="250"/>
      <c r="C1017" s="123"/>
      <c r="D1017" s="124"/>
      <c r="E1017" s="124"/>
      <c r="F1017" s="124"/>
      <c r="G1017" s="124"/>
      <c r="H1017" s="124"/>
      <c r="I1017" s="125"/>
      <c r="J1017" s="27"/>
      <c r="K1017" s="27"/>
      <c r="L1017" s="27"/>
      <c r="M1017" s="27"/>
      <c r="N1017" s="27"/>
      <c r="O1017" s="27"/>
      <c r="P1017" s="27"/>
      <c r="Q1017" s="27"/>
      <c r="R1017" s="27"/>
      <c r="S1017" s="27"/>
      <c r="T1017" s="27"/>
      <c r="U1017" s="27"/>
      <c r="V1017" s="27"/>
      <c r="W1017" s="27"/>
      <c r="X1017" s="27"/>
      <c r="Y1017" s="27"/>
      <c r="Z1017" s="27"/>
      <c r="AA1017" s="27"/>
      <c r="AB1017" s="27"/>
      <c r="AC1017" s="27"/>
      <c r="AD1017" s="27"/>
      <c r="AE1017" s="27"/>
      <c r="AF1017" s="27"/>
      <c r="AG1017" s="27"/>
      <c r="AH1017" s="27"/>
      <c r="AI1017" s="27"/>
      <c r="AJ1017" s="27"/>
      <c r="AK1017" s="27"/>
      <c r="AL1017" s="27"/>
      <c r="AM1017" s="27"/>
      <c r="BH1017" s="1" t="s">
        <v>28</v>
      </c>
    </row>
    <row r="1018" spans="1:61" ht="9.75" hidden="1" customHeight="1">
      <c r="A1018" s="250"/>
      <c r="B1018" s="250"/>
      <c r="C1018" s="120" t="s">
        <v>272</v>
      </c>
      <c r="D1018" s="121"/>
      <c r="E1018" s="121"/>
      <c r="F1018" s="121"/>
      <c r="G1018" s="121"/>
      <c r="H1018" s="121"/>
      <c r="I1018" s="122"/>
      <c r="J1018" s="136"/>
      <c r="K1018" s="126"/>
      <c r="L1018" s="126"/>
      <c r="M1018" s="126"/>
      <c r="N1018" s="126"/>
      <c r="O1018" s="126"/>
      <c r="P1018" s="126"/>
      <c r="Q1018" s="126"/>
      <c r="R1018" s="126"/>
      <c r="S1018" s="126"/>
      <c r="T1018" s="126"/>
      <c r="U1018" s="126"/>
      <c r="V1018" s="126"/>
      <c r="W1018" s="126"/>
      <c r="X1018" s="126"/>
      <c r="Y1018" s="126"/>
      <c r="Z1018" s="126"/>
      <c r="AA1018" s="126"/>
      <c r="AB1018" s="126"/>
      <c r="AC1018" s="126"/>
      <c r="AD1018" s="126"/>
      <c r="AE1018" s="126"/>
      <c r="AF1018" s="126"/>
      <c r="AG1018" s="126"/>
      <c r="AH1018" s="126"/>
      <c r="AI1018" s="126"/>
      <c r="AJ1018" s="126"/>
      <c r="AK1018" s="126"/>
      <c r="AL1018" s="126"/>
      <c r="AM1018" s="127"/>
      <c r="BG1018" s="1" t="s">
        <v>311</v>
      </c>
      <c r="BH1018" s="1">
        <v>82</v>
      </c>
      <c r="BI1018" s="1" t="str">
        <f>"ITEM"&amp;BH1018&amp; BG1018 &amp;"="&amp; IF(TRIM($J1018)="","",$J1018)</f>
        <v>ITEM82#KBN2_19=</v>
      </c>
    </row>
    <row r="1019" spans="1:61" ht="9.75" hidden="1" customHeight="1">
      <c r="A1019" s="250"/>
      <c r="B1019" s="250"/>
      <c r="C1019" s="141"/>
      <c r="D1019" s="142"/>
      <c r="E1019" s="142"/>
      <c r="F1019" s="142"/>
      <c r="G1019" s="142"/>
      <c r="H1019" s="142"/>
      <c r="I1019" s="143"/>
      <c r="J1019" s="150"/>
      <c r="K1019" s="151"/>
      <c r="L1019" s="151"/>
      <c r="M1019" s="151"/>
      <c r="N1019" s="151"/>
      <c r="O1019" s="151"/>
      <c r="P1019" s="151"/>
      <c r="Q1019" s="151"/>
      <c r="R1019" s="151"/>
      <c r="S1019" s="151"/>
      <c r="T1019" s="151"/>
      <c r="U1019" s="151"/>
      <c r="V1019" s="151"/>
      <c r="W1019" s="151"/>
      <c r="X1019" s="151"/>
      <c r="Y1019" s="151"/>
      <c r="Z1019" s="151"/>
      <c r="AA1019" s="151"/>
      <c r="AB1019" s="151"/>
      <c r="AC1019" s="151"/>
      <c r="AD1019" s="151"/>
      <c r="AE1019" s="151"/>
      <c r="AF1019" s="151"/>
      <c r="AG1019" s="151"/>
      <c r="AH1019" s="151"/>
      <c r="AI1019" s="151"/>
      <c r="AJ1019" s="151"/>
      <c r="AK1019" s="151"/>
      <c r="AL1019" s="151"/>
      <c r="AM1019" s="152"/>
      <c r="BH1019" s="1" t="s">
        <v>28</v>
      </c>
    </row>
    <row r="1020" spans="1:61" ht="9.75" hidden="1" customHeight="1" thickBot="1">
      <c r="A1020" s="250"/>
      <c r="B1020" s="250"/>
      <c r="C1020" s="123"/>
      <c r="D1020" s="124"/>
      <c r="E1020" s="124"/>
      <c r="F1020" s="124"/>
      <c r="G1020" s="124"/>
      <c r="H1020" s="124"/>
      <c r="I1020" s="125"/>
      <c r="J1020" s="137"/>
      <c r="K1020" s="128"/>
      <c r="L1020" s="128"/>
      <c r="M1020" s="128"/>
      <c r="N1020" s="128"/>
      <c r="O1020" s="128"/>
      <c r="P1020" s="128"/>
      <c r="Q1020" s="128"/>
      <c r="R1020" s="128"/>
      <c r="S1020" s="128"/>
      <c r="T1020" s="128"/>
      <c r="U1020" s="128"/>
      <c r="V1020" s="128"/>
      <c r="W1020" s="128"/>
      <c r="X1020" s="128"/>
      <c r="Y1020" s="128"/>
      <c r="Z1020" s="128"/>
      <c r="AA1020" s="128"/>
      <c r="AB1020" s="128"/>
      <c r="AC1020" s="128"/>
      <c r="AD1020" s="128"/>
      <c r="AE1020" s="128"/>
      <c r="AF1020" s="128"/>
      <c r="AG1020" s="128"/>
      <c r="AH1020" s="128"/>
      <c r="AI1020" s="128"/>
      <c r="AJ1020" s="128"/>
      <c r="AK1020" s="128"/>
      <c r="AL1020" s="128"/>
      <c r="AM1020" s="129"/>
      <c r="BH1020" s="1" t="s">
        <v>28</v>
      </c>
    </row>
    <row r="1021" spans="1:61" ht="9.75" hidden="1" customHeight="1">
      <c r="A1021" s="254" t="s">
        <v>312</v>
      </c>
      <c r="B1021" s="255"/>
      <c r="C1021" s="255"/>
      <c r="D1021" s="255"/>
      <c r="E1021" s="255"/>
      <c r="F1021" s="255"/>
      <c r="G1021" s="255"/>
      <c r="H1021" s="255"/>
      <c r="I1021" s="256"/>
      <c r="J1021" s="233"/>
      <c r="K1021" s="234"/>
      <c r="L1021" s="234"/>
      <c r="M1021" s="234"/>
      <c r="N1021" s="234"/>
      <c r="O1021" s="234"/>
      <c r="P1021" s="234"/>
      <c r="Q1021" s="234"/>
      <c r="R1021" s="234"/>
      <c r="S1021" s="234"/>
      <c r="T1021" s="234"/>
      <c r="U1021" s="234"/>
      <c r="V1021" s="234"/>
      <c r="W1021" s="234"/>
      <c r="X1021" s="234"/>
      <c r="Y1021" s="234"/>
      <c r="Z1021" s="234"/>
      <c r="AA1021" s="234"/>
      <c r="AB1021" s="234"/>
      <c r="AC1021" s="234"/>
      <c r="AD1021" s="234"/>
      <c r="AE1021" s="234"/>
      <c r="AF1021" s="234"/>
      <c r="AG1021" s="234"/>
      <c r="AH1021" s="234"/>
      <c r="AI1021" s="234"/>
      <c r="AJ1021" s="234"/>
      <c r="AK1021" s="234"/>
      <c r="AL1021" s="234"/>
      <c r="AM1021" s="235"/>
      <c r="BG1021" s="1" t="s">
        <v>313</v>
      </c>
      <c r="BH1021" s="1">
        <v>64</v>
      </c>
      <c r="BI1021" s="1" t="str">
        <f>"ITEM"&amp;BH1021&amp; BG1021 &amp;"="&amp; IF(TRIM($J1021)="","",$J1021)</f>
        <v>ITEM64#KBN2_20=</v>
      </c>
    </row>
    <row r="1022" spans="1:61" ht="9.75" hidden="1" customHeight="1" thickBot="1">
      <c r="A1022" s="230"/>
      <c r="B1022" s="231"/>
      <c r="C1022" s="231"/>
      <c r="D1022" s="231"/>
      <c r="E1022" s="231"/>
      <c r="F1022" s="231"/>
      <c r="G1022" s="231"/>
      <c r="H1022" s="231"/>
      <c r="I1022" s="232"/>
      <c r="J1022" s="236"/>
      <c r="K1022" s="237"/>
      <c r="L1022" s="237"/>
      <c r="M1022" s="237"/>
      <c r="N1022" s="237"/>
      <c r="O1022" s="237"/>
      <c r="P1022" s="237"/>
      <c r="Q1022" s="237"/>
      <c r="R1022" s="237"/>
      <c r="S1022" s="237"/>
      <c r="T1022" s="237"/>
      <c r="U1022" s="237"/>
      <c r="V1022" s="237"/>
      <c r="W1022" s="237"/>
      <c r="X1022" s="237"/>
      <c r="Y1022" s="237"/>
      <c r="Z1022" s="237"/>
      <c r="AA1022" s="237"/>
      <c r="AB1022" s="237"/>
      <c r="AC1022" s="237"/>
      <c r="AD1022" s="237"/>
      <c r="AE1022" s="237"/>
      <c r="AF1022" s="237"/>
      <c r="AG1022" s="237"/>
      <c r="AH1022" s="237"/>
      <c r="AI1022" s="237"/>
      <c r="AJ1022" s="237"/>
      <c r="AK1022" s="237"/>
      <c r="AL1022" s="237"/>
      <c r="AM1022" s="238"/>
      <c r="BH1022" s="1" t="s">
        <v>28</v>
      </c>
    </row>
    <row r="1023" spans="1:61" ht="9.75" hidden="1" customHeight="1">
      <c r="A1023" s="120" t="s">
        <v>248</v>
      </c>
      <c r="B1023" s="121"/>
      <c r="C1023" s="121"/>
      <c r="D1023" s="121"/>
      <c r="E1023" s="121"/>
      <c r="F1023" s="121"/>
      <c r="G1023" s="121"/>
      <c r="H1023" s="121"/>
      <c r="I1023" s="122"/>
      <c r="J1023" s="239"/>
      <c r="K1023" s="239"/>
      <c r="L1023" s="239"/>
      <c r="M1023" s="239"/>
      <c r="N1023" s="239"/>
      <c r="O1023" s="239"/>
      <c r="P1023" s="239"/>
      <c r="Q1023" s="239"/>
      <c r="R1023" s="239"/>
      <c r="S1023" s="239"/>
      <c r="T1023" s="239"/>
      <c r="U1023" s="239"/>
      <c r="V1023" s="239"/>
      <c r="W1023" s="239"/>
      <c r="X1023" s="239"/>
      <c r="Y1023" s="239"/>
      <c r="Z1023" s="239"/>
      <c r="AA1023" s="239"/>
      <c r="AB1023" s="239"/>
      <c r="AC1023" s="239"/>
      <c r="AD1023" s="239"/>
      <c r="AE1023" s="239"/>
      <c r="AF1023" s="239"/>
      <c r="AG1023" s="239"/>
      <c r="AH1023" s="239"/>
      <c r="AI1023" s="239"/>
      <c r="AJ1023" s="239"/>
      <c r="AK1023" s="239"/>
      <c r="AL1023" s="239"/>
      <c r="AM1023" s="239"/>
      <c r="BG1023" s="1" t="s">
        <v>313</v>
      </c>
      <c r="BH1023" s="1">
        <v>65</v>
      </c>
      <c r="BI1023" s="1" t="str">
        <f>"ITEM"&amp;BH1023&amp; BG1023 &amp;"="&amp; IF(TRIM($J1023)="","",$J1023)</f>
        <v>ITEM65#KBN2_20=</v>
      </c>
    </row>
    <row r="1024" spans="1:61" ht="9.75" hidden="1" customHeight="1">
      <c r="A1024" s="141"/>
      <c r="B1024" s="142"/>
      <c r="C1024" s="142"/>
      <c r="D1024" s="142"/>
      <c r="E1024" s="142"/>
      <c r="F1024" s="142"/>
      <c r="G1024" s="142"/>
      <c r="H1024" s="142"/>
      <c r="I1024" s="143"/>
      <c r="J1024" s="27"/>
      <c r="K1024" s="27"/>
      <c r="L1024" s="27"/>
      <c r="M1024" s="27"/>
      <c r="N1024" s="27"/>
      <c r="O1024" s="27"/>
      <c r="P1024" s="27"/>
      <c r="Q1024" s="27"/>
      <c r="R1024" s="27"/>
      <c r="S1024" s="27"/>
      <c r="T1024" s="27"/>
      <c r="U1024" s="27"/>
      <c r="V1024" s="27"/>
      <c r="W1024" s="27"/>
      <c r="X1024" s="27"/>
      <c r="Y1024" s="27"/>
      <c r="Z1024" s="27"/>
      <c r="AA1024" s="27"/>
      <c r="AB1024" s="27"/>
      <c r="AC1024" s="27"/>
      <c r="AD1024" s="27"/>
      <c r="AE1024" s="27"/>
      <c r="AF1024" s="27"/>
      <c r="AG1024" s="27"/>
      <c r="AH1024" s="27"/>
      <c r="AI1024" s="27"/>
      <c r="AJ1024" s="27"/>
      <c r="AK1024" s="27"/>
      <c r="AL1024" s="27"/>
      <c r="AM1024" s="27"/>
      <c r="BH1024" s="1" t="s">
        <v>28</v>
      </c>
    </row>
    <row r="1025" spans="1:61" ht="9.75" hidden="1" customHeight="1">
      <c r="A1025" s="120" t="s">
        <v>249</v>
      </c>
      <c r="B1025" s="121"/>
      <c r="C1025" s="121"/>
      <c r="D1025" s="121"/>
      <c r="E1025" s="121"/>
      <c r="F1025" s="121"/>
      <c r="G1025" s="121"/>
      <c r="H1025" s="121"/>
      <c r="I1025" s="122"/>
      <c r="J1025" s="158"/>
      <c r="K1025" s="154"/>
      <c r="L1025" s="154"/>
      <c r="M1025" s="154"/>
      <c r="N1025" s="154"/>
      <c r="O1025" s="154"/>
      <c r="P1025" s="154"/>
      <c r="Q1025" s="154"/>
      <c r="R1025" s="154"/>
      <c r="S1025" s="154"/>
      <c r="T1025" s="154"/>
      <c r="U1025" s="154"/>
      <c r="V1025" s="154" t="s">
        <v>36</v>
      </c>
      <c r="W1025" s="154"/>
      <c r="X1025" s="154"/>
      <c r="Y1025" s="154"/>
      <c r="Z1025" s="154"/>
      <c r="AA1025" s="154"/>
      <c r="AB1025" s="154"/>
      <c r="AC1025" s="154"/>
      <c r="AD1025" s="154"/>
      <c r="AE1025" s="154"/>
      <c r="AF1025" s="154"/>
      <c r="AG1025" s="154"/>
      <c r="AH1025" s="154"/>
      <c r="AI1025" s="154"/>
      <c r="AJ1025" s="154"/>
      <c r="AK1025" s="154"/>
      <c r="AL1025" s="154"/>
      <c r="AM1025" s="155"/>
      <c r="BE1025" s="1" t="str">
        <f ca="1">MID(CELL("address",$CG$2),2,2)</f>
        <v>CG</v>
      </c>
      <c r="BF1025" s="1" t="str">
        <f>IF(TRIM($K1026)="","",IF(ISERROR(MATCH($K1026,$CG$3:$CG$4,0)),"INPUT_ERROR",MATCH($K1026,$CG$3:$CG$4,0)))</f>
        <v/>
      </c>
      <c r="BG1025" s="1" t="s">
        <v>313</v>
      </c>
      <c r="BH1025" s="1">
        <v>66</v>
      </c>
      <c r="BI1025" s="1" t="str">
        <f>"ITEM"&amp; BH1025&amp; BG1025 &amp;"="&amp; $BF1025</f>
        <v>ITEM66#KBN2_20=</v>
      </c>
    </row>
    <row r="1026" spans="1:61" ht="9.75" hidden="1" customHeight="1">
      <c r="A1026" s="141"/>
      <c r="B1026" s="142"/>
      <c r="C1026" s="142"/>
      <c r="D1026" s="142"/>
      <c r="E1026" s="142"/>
      <c r="F1026" s="142"/>
      <c r="G1026" s="142"/>
      <c r="H1026" s="142"/>
      <c r="I1026" s="143"/>
      <c r="J1026" s="144" t="s">
        <v>37</v>
      </c>
      <c r="K1026" s="145"/>
      <c r="L1026" s="145"/>
      <c r="M1026" s="145"/>
      <c r="N1026" s="145"/>
      <c r="O1026" s="145"/>
      <c r="P1026" s="145"/>
      <c r="Q1026" s="145"/>
      <c r="R1026" s="145"/>
      <c r="S1026" s="145"/>
      <c r="T1026" s="82" t="s">
        <v>38</v>
      </c>
      <c r="U1026" s="82"/>
      <c r="V1026" s="82" t="s">
        <v>250</v>
      </c>
      <c r="W1026" s="82"/>
      <c r="X1026" s="82"/>
      <c r="Y1026" s="82"/>
      <c r="Z1026" s="82"/>
      <c r="AA1026" s="82"/>
      <c r="AB1026" s="82"/>
      <c r="AC1026" s="82"/>
      <c r="AD1026" s="82"/>
      <c r="AE1026" s="82"/>
      <c r="AF1026" s="82"/>
      <c r="AG1026" s="82"/>
      <c r="AH1026" s="82"/>
      <c r="AI1026" s="82"/>
      <c r="AJ1026" s="82"/>
      <c r="AK1026" s="82"/>
      <c r="AL1026" s="82"/>
      <c r="AM1026" s="138"/>
    </row>
    <row r="1027" spans="1:61" ht="9.75" hidden="1" customHeight="1">
      <c r="A1027" s="141"/>
      <c r="B1027" s="142"/>
      <c r="C1027" s="142"/>
      <c r="D1027" s="142"/>
      <c r="E1027" s="142"/>
      <c r="F1027" s="142"/>
      <c r="G1027" s="142"/>
      <c r="H1027" s="142"/>
      <c r="I1027" s="143"/>
      <c r="J1027" s="144"/>
      <c r="K1027" s="145"/>
      <c r="L1027" s="145"/>
      <c r="M1027" s="145"/>
      <c r="N1027" s="145"/>
      <c r="O1027" s="145"/>
      <c r="P1027" s="145"/>
      <c r="Q1027" s="145"/>
      <c r="R1027" s="145"/>
      <c r="S1027" s="145"/>
      <c r="T1027" s="82"/>
      <c r="U1027" s="82"/>
      <c r="V1027" s="82" t="s">
        <v>251</v>
      </c>
      <c r="W1027" s="82"/>
      <c r="X1027" s="82"/>
      <c r="Y1027" s="82"/>
      <c r="Z1027" s="82"/>
      <c r="AA1027" s="82"/>
      <c r="AB1027" s="82"/>
      <c r="AC1027" s="82"/>
      <c r="AD1027" s="82"/>
      <c r="AE1027" s="82"/>
      <c r="AF1027" s="82"/>
      <c r="AG1027" s="82"/>
      <c r="AH1027" s="82"/>
      <c r="AI1027" s="82"/>
      <c r="AJ1027" s="82"/>
      <c r="AK1027" s="82"/>
      <c r="AL1027" s="82"/>
      <c r="AM1027" s="138"/>
    </row>
    <row r="1028" spans="1:61" ht="9.75" hidden="1" customHeight="1">
      <c r="A1028" s="141"/>
      <c r="B1028" s="142"/>
      <c r="C1028" s="142"/>
      <c r="D1028" s="142"/>
      <c r="E1028" s="142"/>
      <c r="F1028" s="142"/>
      <c r="G1028" s="142"/>
      <c r="H1028" s="142"/>
      <c r="I1028" s="143"/>
      <c r="J1028" s="157"/>
      <c r="K1028" s="98"/>
      <c r="L1028" s="98"/>
      <c r="M1028" s="98"/>
      <c r="N1028" s="98"/>
      <c r="O1028" s="98"/>
      <c r="P1028" s="98"/>
      <c r="Q1028" s="98"/>
      <c r="R1028" s="98"/>
      <c r="S1028" s="98"/>
      <c r="T1028" s="98"/>
      <c r="U1028" s="98"/>
      <c r="V1028" s="98"/>
      <c r="W1028" s="98"/>
      <c r="X1028" s="98"/>
      <c r="Y1028" s="98"/>
      <c r="Z1028" s="98"/>
      <c r="AA1028" s="98"/>
      <c r="AB1028" s="98"/>
      <c r="AC1028" s="98"/>
      <c r="AD1028" s="98"/>
      <c r="AE1028" s="98"/>
      <c r="AF1028" s="98"/>
      <c r="AG1028" s="98"/>
      <c r="AH1028" s="98"/>
      <c r="AI1028" s="98"/>
      <c r="AJ1028" s="98"/>
      <c r="AK1028" s="98"/>
      <c r="AL1028" s="98"/>
      <c r="AM1028" s="156"/>
    </row>
    <row r="1029" spans="1:61" ht="9.75" hidden="1" customHeight="1">
      <c r="A1029" s="141"/>
      <c r="B1029" s="142"/>
      <c r="C1029" s="143"/>
      <c r="D1029" s="120" t="s">
        <v>252</v>
      </c>
      <c r="E1029" s="121"/>
      <c r="F1029" s="121"/>
      <c r="G1029" s="121"/>
      <c r="H1029" s="121"/>
      <c r="I1029" s="122"/>
      <c r="J1029" s="158"/>
      <c r="K1029" s="154"/>
      <c r="L1029" s="154"/>
      <c r="M1029" s="154"/>
      <c r="N1029" s="154"/>
      <c r="O1029" s="154"/>
      <c r="P1029" s="154"/>
      <c r="Q1029" s="154"/>
      <c r="R1029" s="154"/>
      <c r="S1029" s="154"/>
      <c r="T1029" s="154"/>
      <c r="U1029" s="154"/>
      <c r="V1029" s="154" t="s">
        <v>36</v>
      </c>
      <c r="W1029" s="154"/>
      <c r="X1029" s="154"/>
      <c r="Y1029" s="154"/>
      <c r="Z1029" s="154"/>
      <c r="AA1029" s="154"/>
      <c r="AB1029" s="154"/>
      <c r="AC1029" s="154"/>
      <c r="AD1029" s="154"/>
      <c r="AE1029" s="154"/>
      <c r="AF1029" s="154"/>
      <c r="AG1029" s="154"/>
      <c r="AH1029" s="154"/>
      <c r="AI1029" s="154"/>
      <c r="AJ1029" s="154"/>
      <c r="AK1029" s="154"/>
      <c r="AL1029" s="154"/>
      <c r="AM1029" s="155"/>
      <c r="BE1029" s="1" t="str">
        <f ca="1">MID(CELL("address",$CB$2),2,2)</f>
        <v>CB</v>
      </c>
      <c r="BF1029" s="1" t="str">
        <f>IF(TRIM($K1031)="","",IF(ISERROR(MATCH($K1031,$CB$3:$CB$7,0)),"INPUT_ERROR",MATCH($K1031,$CB$3:$CB$7,0)))</f>
        <v/>
      </c>
      <c r="BG1029" s="1" t="s">
        <v>313</v>
      </c>
      <c r="BH1029" s="1">
        <v>67</v>
      </c>
      <c r="BI1029" s="1" t="str">
        <f>"ITEM"&amp; BH1029&amp; BG1029 &amp;"="&amp; $BF1029</f>
        <v>ITEM67#KBN2_20=</v>
      </c>
    </row>
    <row r="1030" spans="1:61" ht="9.75" hidden="1" customHeight="1">
      <c r="A1030" s="141"/>
      <c r="B1030" s="142"/>
      <c r="C1030" s="143"/>
      <c r="D1030" s="141"/>
      <c r="E1030" s="142"/>
      <c r="F1030" s="142"/>
      <c r="G1030" s="142"/>
      <c r="H1030" s="142"/>
      <c r="I1030" s="143"/>
      <c r="J1030" s="189"/>
      <c r="K1030" s="82"/>
      <c r="L1030" s="82"/>
      <c r="M1030" s="82"/>
      <c r="N1030" s="82"/>
      <c r="O1030" s="82"/>
      <c r="P1030" s="82"/>
      <c r="Q1030" s="82"/>
      <c r="R1030" s="82"/>
      <c r="S1030" s="82"/>
      <c r="T1030" s="82"/>
      <c r="U1030" s="82"/>
      <c r="V1030" s="82" t="s">
        <v>163</v>
      </c>
      <c r="W1030" s="82"/>
      <c r="X1030" s="82"/>
      <c r="Y1030" s="82"/>
      <c r="Z1030" s="82"/>
      <c r="AA1030" s="82"/>
      <c r="AB1030" s="82"/>
      <c r="AC1030" s="82"/>
      <c r="AD1030" s="82"/>
      <c r="AE1030" s="82"/>
      <c r="AF1030" s="82"/>
      <c r="AG1030" s="82"/>
      <c r="AH1030" s="82"/>
      <c r="AI1030" s="82"/>
      <c r="AJ1030" s="82"/>
      <c r="AK1030" s="82"/>
      <c r="AL1030" s="82"/>
      <c r="AM1030" s="138"/>
      <c r="BH1030" s="1" t="s">
        <v>28</v>
      </c>
    </row>
    <row r="1031" spans="1:61" ht="9.75" hidden="1" customHeight="1">
      <c r="A1031" s="141"/>
      <c r="B1031" s="142"/>
      <c r="C1031" s="143"/>
      <c r="D1031" s="141"/>
      <c r="E1031" s="142"/>
      <c r="F1031" s="142"/>
      <c r="G1031" s="142"/>
      <c r="H1031" s="142"/>
      <c r="I1031" s="143"/>
      <c r="J1031" s="144" t="s">
        <v>37</v>
      </c>
      <c r="K1031" s="145"/>
      <c r="L1031" s="145"/>
      <c r="M1031" s="145"/>
      <c r="N1031" s="145"/>
      <c r="O1031" s="145"/>
      <c r="P1031" s="145"/>
      <c r="Q1031" s="145"/>
      <c r="R1031" s="145"/>
      <c r="S1031" s="145"/>
      <c r="T1031" s="82" t="s">
        <v>38</v>
      </c>
      <c r="U1031" s="82"/>
      <c r="V1031" s="82" t="s">
        <v>253</v>
      </c>
      <c r="W1031" s="82"/>
      <c r="X1031" s="82"/>
      <c r="Y1031" s="82"/>
      <c r="Z1031" s="82"/>
      <c r="AA1031" s="82"/>
      <c r="AB1031" s="82"/>
      <c r="AC1031" s="82"/>
      <c r="AD1031" s="82"/>
      <c r="AE1031" s="82"/>
      <c r="AF1031" s="82"/>
      <c r="AG1031" s="82"/>
      <c r="AH1031" s="82"/>
      <c r="AI1031" s="82"/>
      <c r="AJ1031" s="82"/>
      <c r="AK1031" s="82"/>
      <c r="AL1031" s="82"/>
      <c r="AM1031" s="138"/>
      <c r="BH1031" s="1" t="s">
        <v>28</v>
      </c>
    </row>
    <row r="1032" spans="1:61" ht="9.75" hidden="1" customHeight="1">
      <c r="A1032" s="141"/>
      <c r="B1032" s="142"/>
      <c r="C1032" s="143"/>
      <c r="D1032" s="141"/>
      <c r="E1032" s="142"/>
      <c r="F1032" s="142"/>
      <c r="G1032" s="142"/>
      <c r="H1032" s="142"/>
      <c r="I1032" s="143"/>
      <c r="J1032" s="144"/>
      <c r="K1032" s="145"/>
      <c r="L1032" s="145"/>
      <c r="M1032" s="145"/>
      <c r="N1032" s="145"/>
      <c r="O1032" s="145"/>
      <c r="P1032" s="145"/>
      <c r="Q1032" s="145"/>
      <c r="R1032" s="145"/>
      <c r="S1032" s="145"/>
      <c r="T1032" s="82"/>
      <c r="U1032" s="82"/>
      <c r="V1032" s="82" t="s">
        <v>254</v>
      </c>
      <c r="W1032" s="82"/>
      <c r="X1032" s="82"/>
      <c r="Y1032" s="82"/>
      <c r="Z1032" s="82"/>
      <c r="AA1032" s="82"/>
      <c r="AB1032" s="82"/>
      <c r="AC1032" s="82"/>
      <c r="AD1032" s="82"/>
      <c r="AE1032" s="82"/>
      <c r="AF1032" s="82"/>
      <c r="AG1032" s="82"/>
      <c r="AH1032" s="82"/>
      <c r="AI1032" s="82"/>
      <c r="AJ1032" s="82"/>
      <c r="AK1032" s="82"/>
      <c r="AL1032" s="82"/>
      <c r="AM1032" s="138"/>
      <c r="BH1032" s="1" t="s">
        <v>28</v>
      </c>
    </row>
    <row r="1033" spans="1:61" ht="9.75" hidden="1" customHeight="1">
      <c r="A1033" s="141"/>
      <c r="B1033" s="142"/>
      <c r="C1033" s="143"/>
      <c r="D1033" s="141"/>
      <c r="E1033" s="142"/>
      <c r="F1033" s="142"/>
      <c r="G1033" s="142"/>
      <c r="H1033" s="142"/>
      <c r="I1033" s="143"/>
      <c r="J1033" s="189"/>
      <c r="K1033" s="82"/>
      <c r="L1033" s="82"/>
      <c r="M1033" s="82"/>
      <c r="N1033" s="82"/>
      <c r="O1033" s="82"/>
      <c r="P1033" s="82"/>
      <c r="Q1033" s="82"/>
      <c r="R1033" s="82"/>
      <c r="S1033" s="82"/>
      <c r="T1033" s="82"/>
      <c r="U1033" s="82"/>
      <c r="V1033" s="82" t="s">
        <v>255</v>
      </c>
      <c r="W1033" s="82"/>
      <c r="X1033" s="82"/>
      <c r="Y1033" s="82"/>
      <c r="Z1033" s="82"/>
      <c r="AA1033" s="82"/>
      <c r="AB1033" s="82"/>
      <c r="AC1033" s="82"/>
      <c r="AD1033" s="82"/>
      <c r="AE1033" s="82"/>
      <c r="AF1033" s="82"/>
      <c r="AG1033" s="82"/>
      <c r="AH1033" s="82"/>
      <c r="AI1033" s="82"/>
      <c r="AJ1033" s="82"/>
      <c r="AK1033" s="82"/>
      <c r="AL1033" s="82"/>
      <c r="AM1033" s="138"/>
      <c r="BH1033" s="1" t="s">
        <v>28</v>
      </c>
    </row>
    <row r="1034" spans="1:61" ht="9.75" hidden="1" customHeight="1">
      <c r="A1034" s="141"/>
      <c r="B1034" s="142"/>
      <c r="C1034" s="143"/>
      <c r="D1034" s="123"/>
      <c r="E1034" s="124"/>
      <c r="F1034" s="124"/>
      <c r="G1034" s="124"/>
      <c r="H1034" s="124"/>
      <c r="I1034" s="125"/>
      <c r="J1034" s="157"/>
      <c r="K1034" s="98"/>
      <c r="L1034" s="98"/>
      <c r="M1034" s="98"/>
      <c r="N1034" s="98"/>
      <c r="O1034" s="98"/>
      <c r="P1034" s="98"/>
      <c r="Q1034" s="98"/>
      <c r="R1034" s="98"/>
      <c r="S1034" s="98"/>
      <c r="T1034" s="98"/>
      <c r="U1034" s="98"/>
      <c r="V1034" s="98" t="s">
        <v>256</v>
      </c>
      <c r="W1034" s="98"/>
      <c r="X1034" s="98"/>
      <c r="Y1034" s="98"/>
      <c r="Z1034" s="98"/>
      <c r="AA1034" s="98"/>
      <c r="AB1034" s="98"/>
      <c r="AC1034" s="98"/>
      <c r="AD1034" s="98"/>
      <c r="AE1034" s="98"/>
      <c r="AF1034" s="98"/>
      <c r="AG1034" s="98"/>
      <c r="AH1034" s="98"/>
      <c r="AI1034" s="98"/>
      <c r="AJ1034" s="98"/>
      <c r="AK1034" s="98"/>
      <c r="AL1034" s="98"/>
      <c r="AM1034" s="156"/>
      <c r="BH1034" s="1" t="s">
        <v>28</v>
      </c>
    </row>
    <row r="1035" spans="1:61" ht="9.75" hidden="1" customHeight="1">
      <c r="A1035" s="141"/>
      <c r="B1035" s="142"/>
      <c r="C1035" s="143"/>
      <c r="D1035" s="120" t="s">
        <v>257</v>
      </c>
      <c r="E1035" s="121"/>
      <c r="F1035" s="121"/>
      <c r="G1035" s="121"/>
      <c r="H1035" s="121"/>
      <c r="I1035" s="122"/>
      <c r="J1035" s="136"/>
      <c r="K1035" s="126"/>
      <c r="L1035" s="126"/>
      <c r="M1035" s="126"/>
      <c r="N1035" s="126"/>
      <c r="O1035" s="126"/>
      <c r="P1035" s="126"/>
      <c r="Q1035" s="126"/>
      <c r="R1035" s="126"/>
      <c r="S1035" s="126"/>
      <c r="T1035" s="126"/>
      <c r="U1035" s="126"/>
      <c r="V1035" s="126"/>
      <c r="W1035" s="126"/>
      <c r="X1035" s="126"/>
      <c r="Y1035" s="126"/>
      <c r="Z1035" s="126"/>
      <c r="AA1035" s="126"/>
      <c r="AB1035" s="126"/>
      <c r="AC1035" s="126"/>
      <c r="AD1035" s="126"/>
      <c r="AE1035" s="126"/>
      <c r="AF1035" s="126"/>
      <c r="AG1035" s="126"/>
      <c r="AH1035" s="126"/>
      <c r="AI1035" s="126"/>
      <c r="AJ1035" s="126"/>
      <c r="AK1035" s="126"/>
      <c r="AL1035" s="126"/>
      <c r="AM1035" s="127"/>
      <c r="BG1035" s="1" t="s">
        <v>313</v>
      </c>
      <c r="BH1035" s="1">
        <v>68</v>
      </c>
      <c r="BI1035" s="1" t="str">
        <f>"ITEM"&amp;BH1035&amp; BG1035 &amp;"="&amp; IF(TRIM($J1035)="","",$J1035)</f>
        <v>ITEM68#KBN2_20=</v>
      </c>
    </row>
    <row r="1036" spans="1:61" ht="9.75" hidden="1" customHeight="1">
      <c r="A1036" s="141"/>
      <c r="B1036" s="142"/>
      <c r="C1036" s="143"/>
      <c r="D1036" s="141"/>
      <c r="E1036" s="142"/>
      <c r="F1036" s="142"/>
      <c r="G1036" s="142"/>
      <c r="H1036" s="142"/>
      <c r="I1036" s="143"/>
      <c r="J1036" s="150"/>
      <c r="K1036" s="151"/>
      <c r="L1036" s="151"/>
      <c r="M1036" s="151"/>
      <c r="N1036" s="151"/>
      <c r="O1036" s="151"/>
      <c r="P1036" s="151"/>
      <c r="Q1036" s="151"/>
      <c r="R1036" s="151"/>
      <c r="S1036" s="151"/>
      <c r="T1036" s="151"/>
      <c r="U1036" s="151"/>
      <c r="V1036" s="151"/>
      <c r="W1036" s="151"/>
      <c r="X1036" s="151"/>
      <c r="Y1036" s="151"/>
      <c r="Z1036" s="151"/>
      <c r="AA1036" s="151"/>
      <c r="AB1036" s="151"/>
      <c r="AC1036" s="151"/>
      <c r="AD1036" s="151"/>
      <c r="AE1036" s="151"/>
      <c r="AF1036" s="151"/>
      <c r="AG1036" s="151"/>
      <c r="AH1036" s="151"/>
      <c r="AI1036" s="151"/>
      <c r="AJ1036" s="151"/>
      <c r="AK1036" s="151"/>
      <c r="AL1036" s="151"/>
      <c r="AM1036" s="152"/>
      <c r="BH1036" s="1" t="s">
        <v>28</v>
      </c>
    </row>
    <row r="1037" spans="1:61" ht="9.75" hidden="1" customHeight="1">
      <c r="A1037" s="141"/>
      <c r="B1037" s="142"/>
      <c r="C1037" s="143"/>
      <c r="D1037" s="123"/>
      <c r="E1037" s="124"/>
      <c r="F1037" s="124"/>
      <c r="G1037" s="124"/>
      <c r="H1037" s="124"/>
      <c r="I1037" s="125"/>
      <c r="J1037" s="150"/>
      <c r="K1037" s="151"/>
      <c r="L1037" s="151"/>
      <c r="M1037" s="151"/>
      <c r="N1037" s="151"/>
      <c r="O1037" s="151"/>
      <c r="P1037" s="151"/>
      <c r="Q1037" s="151"/>
      <c r="R1037" s="151"/>
      <c r="S1037" s="151"/>
      <c r="T1037" s="151"/>
      <c r="U1037" s="151"/>
      <c r="V1037" s="151"/>
      <c r="W1037" s="151"/>
      <c r="X1037" s="151"/>
      <c r="Y1037" s="151"/>
      <c r="Z1037" s="151"/>
      <c r="AA1037" s="151"/>
      <c r="AB1037" s="151"/>
      <c r="AC1037" s="151"/>
      <c r="AD1037" s="151"/>
      <c r="AE1037" s="151"/>
      <c r="AF1037" s="151"/>
      <c r="AG1037" s="151"/>
      <c r="AH1037" s="151"/>
      <c r="AI1037" s="151"/>
      <c r="AJ1037" s="151"/>
      <c r="AK1037" s="151"/>
      <c r="AL1037" s="151"/>
      <c r="AM1037" s="152"/>
    </row>
    <row r="1038" spans="1:61" ht="9.75" hidden="1" customHeight="1">
      <c r="A1038" s="141"/>
      <c r="B1038" s="142"/>
      <c r="C1038" s="143"/>
      <c r="D1038" s="120" t="s">
        <v>199</v>
      </c>
      <c r="E1038" s="121"/>
      <c r="F1038" s="121"/>
      <c r="G1038" s="121"/>
      <c r="H1038" s="121"/>
      <c r="I1038" s="122"/>
      <c r="J1038" s="136"/>
      <c r="K1038" s="126"/>
      <c r="L1038" s="126"/>
      <c r="M1038" s="126"/>
      <c r="N1038" s="126"/>
      <c r="O1038" s="126"/>
      <c r="P1038" s="126"/>
      <c r="Q1038" s="126"/>
      <c r="R1038" s="126"/>
      <c r="S1038" s="126"/>
      <c r="T1038" s="126"/>
      <c r="U1038" s="126"/>
      <c r="V1038" s="126"/>
      <c r="W1038" s="126"/>
      <c r="X1038" s="126"/>
      <c r="Y1038" s="126"/>
      <c r="Z1038" s="126"/>
      <c r="AA1038" s="126"/>
      <c r="AB1038" s="126"/>
      <c r="AC1038" s="126"/>
      <c r="AD1038" s="126"/>
      <c r="AE1038" s="126"/>
      <c r="AF1038" s="126"/>
      <c r="AG1038" s="126"/>
      <c r="AH1038" s="126"/>
      <c r="AI1038" s="126"/>
      <c r="AJ1038" s="126"/>
      <c r="AK1038" s="126"/>
      <c r="AL1038" s="126"/>
      <c r="AM1038" s="127"/>
      <c r="BG1038" s="1" t="s">
        <v>313</v>
      </c>
      <c r="BH1038" s="1">
        <v>69</v>
      </c>
      <c r="BI1038" s="1" t="str">
        <f>"ITEM"&amp;BH1038&amp; BG1038 &amp;"="&amp; IF(TRIM($J1038)="","",$J1038)</f>
        <v>ITEM69#KBN2_20=</v>
      </c>
    </row>
    <row r="1039" spans="1:61" ht="9.75" hidden="1" customHeight="1">
      <c r="A1039" s="141"/>
      <c r="B1039" s="142"/>
      <c r="C1039" s="143"/>
      <c r="D1039" s="141"/>
      <c r="E1039" s="142"/>
      <c r="F1039" s="142"/>
      <c r="G1039" s="142"/>
      <c r="H1039" s="142"/>
      <c r="I1039" s="143"/>
      <c r="J1039" s="150"/>
      <c r="K1039" s="151"/>
      <c r="L1039" s="151"/>
      <c r="M1039" s="151"/>
      <c r="N1039" s="151"/>
      <c r="O1039" s="151"/>
      <c r="P1039" s="151"/>
      <c r="Q1039" s="151"/>
      <c r="R1039" s="151"/>
      <c r="S1039" s="151"/>
      <c r="T1039" s="151"/>
      <c r="U1039" s="151"/>
      <c r="V1039" s="151"/>
      <c r="W1039" s="151"/>
      <c r="X1039" s="151"/>
      <c r="Y1039" s="151"/>
      <c r="Z1039" s="151"/>
      <c r="AA1039" s="151"/>
      <c r="AB1039" s="151"/>
      <c r="AC1039" s="151"/>
      <c r="AD1039" s="151"/>
      <c r="AE1039" s="151"/>
      <c r="AF1039" s="151"/>
      <c r="AG1039" s="151"/>
      <c r="AH1039" s="151"/>
      <c r="AI1039" s="151"/>
      <c r="AJ1039" s="151"/>
      <c r="AK1039" s="151"/>
      <c r="AL1039" s="151"/>
      <c r="AM1039" s="152"/>
      <c r="BH1039" s="1" t="s">
        <v>28</v>
      </c>
    </row>
    <row r="1040" spans="1:61" ht="9.75" hidden="1" customHeight="1">
      <c r="A1040" s="123"/>
      <c r="B1040" s="124"/>
      <c r="C1040" s="125"/>
      <c r="D1040" s="123"/>
      <c r="E1040" s="124"/>
      <c r="F1040" s="124"/>
      <c r="G1040" s="124"/>
      <c r="H1040" s="124"/>
      <c r="I1040" s="125"/>
      <c r="J1040" s="137"/>
      <c r="K1040" s="128"/>
      <c r="L1040" s="128"/>
      <c r="M1040" s="128"/>
      <c r="N1040" s="128"/>
      <c r="O1040" s="128"/>
      <c r="P1040" s="128"/>
      <c r="Q1040" s="128"/>
      <c r="R1040" s="128"/>
      <c r="S1040" s="128"/>
      <c r="T1040" s="128"/>
      <c r="U1040" s="128"/>
      <c r="V1040" s="128"/>
      <c r="W1040" s="128"/>
      <c r="X1040" s="128"/>
      <c r="Y1040" s="128"/>
      <c r="Z1040" s="128"/>
      <c r="AA1040" s="128"/>
      <c r="AB1040" s="128"/>
      <c r="AC1040" s="128"/>
      <c r="AD1040" s="128"/>
      <c r="AE1040" s="128"/>
      <c r="AF1040" s="128"/>
      <c r="AG1040" s="128"/>
      <c r="AH1040" s="128"/>
      <c r="AI1040" s="128"/>
      <c r="AJ1040" s="128"/>
      <c r="AK1040" s="128"/>
      <c r="AL1040" s="128"/>
      <c r="AM1040" s="129"/>
    </row>
    <row r="1041" spans="1:61" ht="9.75" hidden="1" customHeight="1">
      <c r="A1041" s="120" t="s">
        <v>258</v>
      </c>
      <c r="B1041" s="121"/>
      <c r="C1041" s="121"/>
      <c r="D1041" s="121"/>
      <c r="E1041" s="121"/>
      <c r="F1041" s="121"/>
      <c r="G1041" s="121"/>
      <c r="H1041" s="121"/>
      <c r="I1041" s="122"/>
      <c r="J1041" s="158"/>
      <c r="K1041" s="154"/>
      <c r="L1041" s="154"/>
      <c r="M1041" s="154"/>
      <c r="N1041" s="154"/>
      <c r="O1041" s="154"/>
      <c r="P1041" s="154"/>
      <c r="Q1041" s="154"/>
      <c r="R1041" s="154"/>
      <c r="S1041" s="154"/>
      <c r="T1041" s="154"/>
      <c r="U1041" s="154"/>
      <c r="V1041" s="154" t="s">
        <v>36</v>
      </c>
      <c r="W1041" s="154"/>
      <c r="X1041" s="154"/>
      <c r="Y1041" s="154"/>
      <c r="Z1041" s="154"/>
      <c r="AA1041" s="154"/>
      <c r="AB1041" s="154"/>
      <c r="AC1041" s="154"/>
      <c r="AD1041" s="154"/>
      <c r="AE1041" s="154"/>
      <c r="AF1041" s="154"/>
      <c r="AG1041" s="154"/>
      <c r="AH1041" s="154"/>
      <c r="AI1041" s="154"/>
      <c r="AJ1041" s="154"/>
      <c r="AK1041" s="154"/>
      <c r="AL1041" s="154"/>
      <c r="AM1041" s="155"/>
      <c r="BE1041" s="1" t="str">
        <f ca="1">MID(CELL("address",$CH$2),2,2)</f>
        <v>CH</v>
      </c>
      <c r="BF1041" s="1" t="str">
        <f>IF(TRIM($K1042)="","",IF(ISERROR(MATCH($K1042,$CH$3:$CH$8,0)),"INPUT_ERROR",MATCH($K1042,$CH$3:$CH$8,0)))</f>
        <v/>
      </c>
      <c r="BG1041" s="1" t="s">
        <v>313</v>
      </c>
      <c r="BH1041" s="1">
        <v>70</v>
      </c>
      <c r="BI1041" s="1" t="str">
        <f>"ITEM"&amp; BH1041&amp; BG1041 &amp;"="&amp; $BF1041</f>
        <v>ITEM70#KBN2_20=</v>
      </c>
    </row>
    <row r="1042" spans="1:61" ht="9.75" hidden="1" customHeight="1">
      <c r="A1042" s="141"/>
      <c r="B1042" s="142"/>
      <c r="C1042" s="142"/>
      <c r="D1042" s="142"/>
      <c r="E1042" s="142"/>
      <c r="F1042" s="142"/>
      <c r="G1042" s="142"/>
      <c r="H1042" s="142"/>
      <c r="I1042" s="143"/>
      <c r="J1042" s="144" t="s">
        <v>37</v>
      </c>
      <c r="K1042" s="145"/>
      <c r="L1042" s="145"/>
      <c r="M1042" s="145"/>
      <c r="N1042" s="145"/>
      <c r="O1042" s="145"/>
      <c r="P1042" s="145"/>
      <c r="Q1042" s="145"/>
      <c r="R1042" s="145"/>
      <c r="S1042" s="145"/>
      <c r="T1042" s="82" t="s">
        <v>38</v>
      </c>
      <c r="U1042" s="82"/>
      <c r="V1042" s="82" t="s">
        <v>259</v>
      </c>
      <c r="W1042" s="82"/>
      <c r="X1042" s="82"/>
      <c r="Y1042" s="82"/>
      <c r="Z1042" s="82"/>
      <c r="AA1042" s="82"/>
      <c r="AB1042" s="82"/>
      <c r="AC1042" s="82"/>
      <c r="AD1042" s="82"/>
      <c r="AE1042" s="82" t="s">
        <v>260</v>
      </c>
      <c r="AF1042" s="82"/>
      <c r="AG1042" s="82"/>
      <c r="AH1042" s="82"/>
      <c r="AI1042" s="82"/>
      <c r="AJ1042" s="82"/>
      <c r="AK1042" s="82"/>
      <c r="AL1042" s="82"/>
      <c r="AM1042" s="138"/>
      <c r="BH1042" s="1" t="s">
        <v>28</v>
      </c>
    </row>
    <row r="1043" spans="1:61" ht="9.75" hidden="1" customHeight="1">
      <c r="A1043" s="141"/>
      <c r="B1043" s="142"/>
      <c r="C1043" s="142"/>
      <c r="D1043" s="142"/>
      <c r="E1043" s="142"/>
      <c r="F1043" s="142"/>
      <c r="G1043" s="142"/>
      <c r="H1043" s="142"/>
      <c r="I1043" s="143"/>
      <c r="J1043" s="144"/>
      <c r="K1043" s="145"/>
      <c r="L1043" s="145"/>
      <c r="M1043" s="145"/>
      <c r="N1043" s="145"/>
      <c r="O1043" s="145"/>
      <c r="P1043" s="145"/>
      <c r="Q1043" s="145"/>
      <c r="R1043" s="145"/>
      <c r="S1043" s="145"/>
      <c r="T1043" s="82"/>
      <c r="U1043" s="82"/>
      <c r="V1043" s="82" t="s">
        <v>261</v>
      </c>
      <c r="W1043" s="82"/>
      <c r="X1043" s="82"/>
      <c r="Y1043" s="82"/>
      <c r="Z1043" s="82"/>
      <c r="AA1043" s="82"/>
      <c r="AB1043" s="82"/>
      <c r="AC1043" s="82"/>
      <c r="AD1043" s="82"/>
      <c r="AE1043" s="82" t="s">
        <v>262</v>
      </c>
      <c r="AF1043" s="82"/>
      <c r="AG1043" s="82"/>
      <c r="AH1043" s="82"/>
      <c r="AI1043" s="82"/>
      <c r="AJ1043" s="82"/>
      <c r="AK1043" s="82"/>
      <c r="AL1043" s="82"/>
      <c r="AM1043" s="138"/>
      <c r="BH1043" s="1" t="s">
        <v>28</v>
      </c>
    </row>
    <row r="1044" spans="1:61" ht="9.75" hidden="1" customHeight="1">
      <c r="A1044" s="141"/>
      <c r="B1044" s="142"/>
      <c r="C1044" s="142"/>
      <c r="D1044" s="142"/>
      <c r="E1044" s="142"/>
      <c r="F1044" s="142"/>
      <c r="G1044" s="142"/>
      <c r="H1044" s="142"/>
      <c r="I1044" s="143"/>
      <c r="J1044" s="157"/>
      <c r="K1044" s="98"/>
      <c r="L1044" s="98"/>
      <c r="M1044" s="98"/>
      <c r="N1044" s="98"/>
      <c r="O1044" s="98"/>
      <c r="P1044" s="98"/>
      <c r="Q1044" s="98"/>
      <c r="R1044" s="98"/>
      <c r="S1044" s="98"/>
      <c r="T1044" s="98"/>
      <c r="U1044" s="98"/>
      <c r="V1044" s="98" t="s">
        <v>231</v>
      </c>
      <c r="W1044" s="98"/>
      <c r="X1044" s="98"/>
      <c r="Y1044" s="98"/>
      <c r="Z1044" s="98"/>
      <c r="AA1044" s="98"/>
      <c r="AB1044" s="98"/>
      <c r="AC1044" s="98"/>
      <c r="AD1044" s="98"/>
      <c r="AE1044" s="98" t="s">
        <v>232</v>
      </c>
      <c r="AF1044" s="98"/>
      <c r="AG1044" s="98"/>
      <c r="AH1044" s="98"/>
      <c r="AI1044" s="98"/>
      <c r="AJ1044" s="98"/>
      <c r="AK1044" s="98"/>
      <c r="AL1044" s="98"/>
      <c r="AM1044" s="156"/>
      <c r="BH1044" s="1" t="s">
        <v>28</v>
      </c>
    </row>
    <row r="1045" spans="1:61" ht="9.75" hidden="1" customHeight="1">
      <c r="A1045" s="120" t="s">
        <v>263</v>
      </c>
      <c r="B1045" s="121"/>
      <c r="C1045" s="121"/>
      <c r="D1045" s="121"/>
      <c r="E1045" s="121"/>
      <c r="F1045" s="121"/>
      <c r="G1045" s="121"/>
      <c r="H1045" s="121"/>
      <c r="I1045" s="121"/>
      <c r="J1045" s="216" t="s">
        <v>37</v>
      </c>
      <c r="K1045" s="217"/>
      <c r="L1045" s="154" t="s">
        <v>216</v>
      </c>
      <c r="M1045" s="154"/>
      <c r="N1045" s="154"/>
      <c r="O1045" s="154"/>
      <c r="P1045" s="154"/>
      <c r="Q1045" s="221" t="s">
        <v>37</v>
      </c>
      <c r="R1045" s="217"/>
      <c r="S1045" s="154" t="s">
        <v>215</v>
      </c>
      <c r="T1045" s="154"/>
      <c r="U1045" s="154"/>
      <c r="V1045" s="154"/>
      <c r="W1045" s="221" t="s">
        <v>37</v>
      </c>
      <c r="X1045" s="217"/>
      <c r="Y1045" s="83" t="s">
        <v>264</v>
      </c>
      <c r="Z1045" s="83"/>
      <c r="AA1045" s="83"/>
      <c r="AB1045" s="83"/>
      <c r="AC1045" s="83"/>
      <c r="AD1045" s="83"/>
      <c r="AE1045" s="83"/>
      <c r="AF1045" s="83"/>
      <c r="AG1045" s="83"/>
      <c r="AH1045" s="83"/>
      <c r="AI1045" s="83"/>
      <c r="AJ1045" s="83"/>
      <c r="AK1045" s="83"/>
      <c r="AL1045" s="83"/>
      <c r="AM1045" s="251"/>
      <c r="BF1045" s="1" t="b">
        <f>IF($K1045="○",TRUE,IF($K1045="",FALSE,"INPUT_ERROR"))</f>
        <v>0</v>
      </c>
      <c r="BG1045" s="1" t="s">
        <v>313</v>
      </c>
      <c r="BH1045" s="1">
        <v>71</v>
      </c>
      <c r="BI1045" s="1" t="str">
        <f t="shared" ref="BI1045:BI1050" si="21">"ITEM"&amp; BH1045&amp; BG1045 &amp;"="&amp; $BF1045</f>
        <v>ITEM71#KBN2_20=FALSE</v>
      </c>
    </row>
    <row r="1046" spans="1:61" ht="9.75" hidden="1" customHeight="1">
      <c r="A1046" s="141"/>
      <c r="B1046" s="142"/>
      <c r="C1046" s="142"/>
      <c r="D1046" s="142"/>
      <c r="E1046" s="142"/>
      <c r="F1046" s="142"/>
      <c r="G1046" s="142"/>
      <c r="H1046" s="142"/>
      <c r="I1046" s="142"/>
      <c r="J1046" s="144"/>
      <c r="K1046" s="159"/>
      <c r="L1046" s="82"/>
      <c r="M1046" s="82"/>
      <c r="N1046" s="82"/>
      <c r="O1046" s="82"/>
      <c r="P1046" s="82"/>
      <c r="Q1046" s="160"/>
      <c r="R1046" s="159"/>
      <c r="S1046" s="82"/>
      <c r="T1046" s="82"/>
      <c r="U1046" s="82"/>
      <c r="V1046" s="82"/>
      <c r="W1046" s="160"/>
      <c r="X1046" s="159"/>
      <c r="Y1046" s="109"/>
      <c r="Z1046" s="109"/>
      <c r="AA1046" s="109"/>
      <c r="AB1046" s="109"/>
      <c r="AC1046" s="109"/>
      <c r="AD1046" s="109"/>
      <c r="AE1046" s="109"/>
      <c r="AF1046" s="109"/>
      <c r="AG1046" s="109"/>
      <c r="AH1046" s="109"/>
      <c r="AI1046" s="109"/>
      <c r="AJ1046" s="109"/>
      <c r="AK1046" s="109"/>
      <c r="AL1046" s="109"/>
      <c r="AM1046" s="214"/>
      <c r="BF1046" s="1" t="b">
        <f>IF($R1045="○",TRUE,IF($R1045="",FALSE,"INPUT_ERROR"))</f>
        <v>0</v>
      </c>
      <c r="BG1046" s="1" t="s">
        <v>313</v>
      </c>
      <c r="BH1046" s="1">
        <v>72</v>
      </c>
      <c r="BI1046" s="1" t="str">
        <f t="shared" si="21"/>
        <v>ITEM72#KBN2_20=FALSE</v>
      </c>
    </row>
    <row r="1047" spans="1:61" ht="9.75" hidden="1" customHeight="1">
      <c r="A1047" s="141"/>
      <c r="B1047" s="142"/>
      <c r="C1047" s="142"/>
      <c r="D1047" s="142"/>
      <c r="E1047" s="142"/>
      <c r="F1047" s="142"/>
      <c r="G1047" s="142"/>
      <c r="H1047" s="142"/>
      <c r="I1047" s="142"/>
      <c r="J1047" s="252" t="s">
        <v>37</v>
      </c>
      <c r="K1047" s="159"/>
      <c r="L1047" s="253" t="s">
        <v>214</v>
      </c>
      <c r="M1047" s="253"/>
      <c r="N1047" s="253"/>
      <c r="O1047" s="253"/>
      <c r="P1047" s="253"/>
      <c r="Q1047" s="160" t="s">
        <v>37</v>
      </c>
      <c r="R1047" s="159"/>
      <c r="S1047" s="109" t="s">
        <v>212</v>
      </c>
      <c r="T1047" s="109"/>
      <c r="U1047" s="109"/>
      <c r="V1047" s="109"/>
      <c r="W1047" s="109"/>
      <c r="X1047" s="109"/>
      <c r="Y1047" s="109"/>
      <c r="Z1047" s="109"/>
      <c r="AA1047" s="109"/>
      <c r="AB1047" s="109"/>
      <c r="AC1047" s="109"/>
      <c r="AD1047" s="109"/>
      <c r="AE1047" s="109"/>
      <c r="AF1047" s="109"/>
      <c r="AG1047" s="109"/>
      <c r="AH1047" s="109"/>
      <c r="AI1047" s="109"/>
      <c r="AJ1047" s="109"/>
      <c r="AK1047" s="109"/>
      <c r="AL1047" s="109"/>
      <c r="AM1047" s="214"/>
      <c r="BF1047" s="1" t="b">
        <f>IF($X1045="○",TRUE,IF($X1045="",FALSE,"INPUT_ERROR"))</f>
        <v>0</v>
      </c>
      <c r="BG1047" s="1" t="s">
        <v>313</v>
      </c>
      <c r="BH1047" s="1">
        <v>73</v>
      </c>
      <c r="BI1047" s="1" t="str">
        <f t="shared" si="21"/>
        <v>ITEM73#KBN2_20=FALSE</v>
      </c>
    </row>
    <row r="1048" spans="1:61" ht="9.75" hidden="1" customHeight="1">
      <c r="A1048" s="141"/>
      <c r="B1048" s="142"/>
      <c r="C1048" s="142"/>
      <c r="D1048" s="142"/>
      <c r="E1048" s="142"/>
      <c r="F1048" s="142"/>
      <c r="G1048" s="142"/>
      <c r="H1048" s="142"/>
      <c r="I1048" s="142"/>
      <c r="J1048" s="252"/>
      <c r="K1048" s="159"/>
      <c r="L1048" s="253"/>
      <c r="M1048" s="253"/>
      <c r="N1048" s="253"/>
      <c r="O1048" s="253"/>
      <c r="P1048" s="253"/>
      <c r="Q1048" s="160"/>
      <c r="R1048" s="159"/>
      <c r="S1048" s="109"/>
      <c r="T1048" s="109"/>
      <c r="U1048" s="109"/>
      <c r="V1048" s="109"/>
      <c r="W1048" s="109"/>
      <c r="X1048" s="109"/>
      <c r="Y1048" s="109"/>
      <c r="Z1048" s="109"/>
      <c r="AA1048" s="109"/>
      <c r="AB1048" s="109"/>
      <c r="AC1048" s="109"/>
      <c r="AD1048" s="109"/>
      <c r="AE1048" s="109"/>
      <c r="AF1048" s="109"/>
      <c r="AG1048" s="109"/>
      <c r="AH1048" s="109"/>
      <c r="AI1048" s="109"/>
      <c r="AJ1048" s="109"/>
      <c r="AK1048" s="109"/>
      <c r="AL1048" s="109"/>
      <c r="AM1048" s="214"/>
      <c r="BF1048" s="1" t="b">
        <f>IF($K1047="○",TRUE,IF($K1047="",FALSE,"INPUT_ERROR"))</f>
        <v>0</v>
      </c>
      <c r="BG1048" s="1" t="s">
        <v>313</v>
      </c>
      <c r="BH1048" s="1">
        <v>74</v>
      </c>
      <c r="BI1048" s="1" t="str">
        <f t="shared" si="21"/>
        <v>ITEM74#KBN2_20=FALSE</v>
      </c>
    </row>
    <row r="1049" spans="1:61" ht="9.75" hidden="1" customHeight="1">
      <c r="A1049" s="141"/>
      <c r="B1049" s="142"/>
      <c r="C1049" s="142"/>
      <c r="D1049" s="142"/>
      <c r="E1049" s="142"/>
      <c r="F1049" s="142"/>
      <c r="G1049" s="142"/>
      <c r="H1049" s="142"/>
      <c r="I1049" s="142"/>
      <c r="J1049" s="144" t="s">
        <v>37</v>
      </c>
      <c r="K1049" s="159"/>
      <c r="L1049" s="82" t="s">
        <v>196</v>
      </c>
      <c r="M1049" s="82"/>
      <c r="N1049" s="82"/>
      <c r="O1049" s="160" t="s">
        <v>197</v>
      </c>
      <c r="P1049" s="151"/>
      <c r="Q1049" s="151"/>
      <c r="R1049" s="151"/>
      <c r="S1049" s="151"/>
      <c r="T1049" s="151"/>
      <c r="U1049" s="151"/>
      <c r="V1049" s="151"/>
      <c r="W1049" s="151"/>
      <c r="X1049" s="151"/>
      <c r="Y1049" s="151"/>
      <c r="Z1049" s="151"/>
      <c r="AA1049" s="151"/>
      <c r="AB1049" s="151"/>
      <c r="AC1049" s="151"/>
      <c r="AD1049" s="151"/>
      <c r="AE1049" s="151"/>
      <c r="AF1049" s="151"/>
      <c r="AG1049" s="151"/>
      <c r="AH1049" s="151"/>
      <c r="AI1049" s="151"/>
      <c r="AJ1049" s="151"/>
      <c r="AK1049" s="151"/>
      <c r="AL1049" s="82" t="s">
        <v>198</v>
      </c>
      <c r="AM1049" s="138"/>
      <c r="BF1049" s="1" t="b">
        <f>IF($R1047="○",TRUE,IF($R1047="",FALSE,"INPUT_ERROR"))</f>
        <v>0</v>
      </c>
      <c r="BG1049" s="1" t="s">
        <v>313</v>
      </c>
      <c r="BH1049" s="1">
        <v>75</v>
      </c>
      <c r="BI1049" s="1" t="str">
        <f t="shared" si="21"/>
        <v>ITEM75#KBN2_20=FALSE</v>
      </c>
    </row>
    <row r="1050" spans="1:61" ht="9.75" hidden="1" customHeight="1">
      <c r="A1050" s="123"/>
      <c r="B1050" s="124"/>
      <c r="C1050" s="124"/>
      <c r="D1050" s="124"/>
      <c r="E1050" s="124"/>
      <c r="F1050" s="124"/>
      <c r="G1050" s="124"/>
      <c r="H1050" s="124"/>
      <c r="I1050" s="124"/>
      <c r="J1050" s="161"/>
      <c r="K1050" s="162"/>
      <c r="L1050" s="98"/>
      <c r="M1050" s="98"/>
      <c r="N1050" s="98"/>
      <c r="O1050" s="163"/>
      <c r="P1050" s="128"/>
      <c r="Q1050" s="128"/>
      <c r="R1050" s="128"/>
      <c r="S1050" s="128"/>
      <c r="T1050" s="128"/>
      <c r="U1050" s="128"/>
      <c r="V1050" s="128"/>
      <c r="W1050" s="128"/>
      <c r="X1050" s="128"/>
      <c r="Y1050" s="128"/>
      <c r="Z1050" s="128"/>
      <c r="AA1050" s="128"/>
      <c r="AB1050" s="128"/>
      <c r="AC1050" s="128"/>
      <c r="AD1050" s="128"/>
      <c r="AE1050" s="128"/>
      <c r="AF1050" s="128"/>
      <c r="AG1050" s="128"/>
      <c r="AH1050" s="128"/>
      <c r="AI1050" s="128"/>
      <c r="AJ1050" s="128"/>
      <c r="AK1050" s="128"/>
      <c r="AL1050" s="98"/>
      <c r="AM1050" s="156"/>
      <c r="BF1050" s="1" t="b">
        <f>IF($K1049="○",TRUE,IF($K1049="",FALSE,"INPUT_ERROR"))</f>
        <v>0</v>
      </c>
      <c r="BG1050" s="1" t="s">
        <v>313</v>
      </c>
      <c r="BH1050" s="1">
        <v>76</v>
      </c>
      <c r="BI1050" s="1" t="str">
        <f t="shared" si="21"/>
        <v>ITEM76#KBN2_20=FALSE</v>
      </c>
    </row>
    <row r="1051" spans="1:61" ht="9.75" hidden="1" customHeight="1">
      <c r="A1051" s="120" t="s">
        <v>265</v>
      </c>
      <c r="B1051" s="121"/>
      <c r="C1051" s="121"/>
      <c r="D1051" s="121"/>
      <c r="E1051" s="121"/>
      <c r="F1051" s="121"/>
      <c r="G1051" s="121"/>
      <c r="H1051" s="121"/>
      <c r="I1051" s="122"/>
      <c r="J1051" s="150"/>
      <c r="K1051" s="151"/>
      <c r="L1051" s="151"/>
      <c r="M1051" s="151"/>
      <c r="N1051" s="151"/>
      <c r="O1051" s="151"/>
      <c r="P1051" s="151"/>
      <c r="Q1051" s="151"/>
      <c r="R1051" s="151"/>
      <c r="S1051" s="151"/>
      <c r="T1051" s="151"/>
      <c r="U1051" s="151"/>
      <c r="V1051" s="151"/>
      <c r="W1051" s="151"/>
      <c r="X1051" s="151"/>
      <c r="Y1051" s="151"/>
      <c r="Z1051" s="151"/>
      <c r="AA1051" s="151"/>
      <c r="AB1051" s="151"/>
      <c r="AC1051" s="151"/>
      <c r="AD1051" s="151"/>
      <c r="AE1051" s="151"/>
      <c r="AF1051" s="151"/>
      <c r="AG1051" s="151"/>
      <c r="AH1051" s="151"/>
      <c r="AI1051" s="151"/>
      <c r="AJ1051" s="151"/>
      <c r="AK1051" s="151"/>
      <c r="AL1051" s="151"/>
      <c r="AM1051" s="152"/>
      <c r="BG1051" s="1" t="s">
        <v>313</v>
      </c>
      <c r="BH1051" s="1">
        <v>77</v>
      </c>
      <c r="BI1051" s="1" t="str">
        <f>"ITEM"&amp;BH1051&amp; BG1051 &amp;"="&amp;  IF(TRIM($P1049)="","",$P1049)</f>
        <v>ITEM77#KBN2_20=</v>
      </c>
    </row>
    <row r="1052" spans="1:61" ht="9.75" hidden="1" customHeight="1">
      <c r="A1052" s="141"/>
      <c r="B1052" s="142"/>
      <c r="C1052" s="142"/>
      <c r="D1052" s="142"/>
      <c r="E1052" s="142"/>
      <c r="F1052" s="142"/>
      <c r="G1052" s="142"/>
      <c r="H1052" s="142"/>
      <c r="I1052" s="143"/>
      <c r="J1052" s="150"/>
      <c r="K1052" s="151"/>
      <c r="L1052" s="151"/>
      <c r="M1052" s="151"/>
      <c r="N1052" s="151"/>
      <c r="O1052" s="151"/>
      <c r="P1052" s="151"/>
      <c r="Q1052" s="151"/>
      <c r="R1052" s="151"/>
      <c r="S1052" s="151"/>
      <c r="T1052" s="151"/>
      <c r="U1052" s="151"/>
      <c r="V1052" s="151"/>
      <c r="W1052" s="151"/>
      <c r="X1052" s="151"/>
      <c r="Y1052" s="151"/>
      <c r="Z1052" s="151"/>
      <c r="AA1052" s="151"/>
      <c r="AB1052" s="151"/>
      <c r="AC1052" s="151"/>
      <c r="AD1052" s="151"/>
      <c r="AE1052" s="151"/>
      <c r="AF1052" s="151"/>
      <c r="AG1052" s="151"/>
      <c r="AH1052" s="151"/>
      <c r="AI1052" s="151"/>
      <c r="AJ1052" s="151"/>
      <c r="AK1052" s="151"/>
      <c r="AL1052" s="151"/>
      <c r="AM1052" s="152"/>
      <c r="BG1052" s="1" t="s">
        <v>313</v>
      </c>
      <c r="BH1052" s="1">
        <v>78</v>
      </c>
      <c r="BI1052" s="1" t="str">
        <f>"ITEM"&amp;BH1052&amp; BG1052 &amp;"="&amp; IF(TRIM($J1051)="","",$J1051)</f>
        <v>ITEM78#KBN2_20=</v>
      </c>
    </row>
    <row r="1053" spans="1:61" ht="9.75" hidden="1" customHeight="1">
      <c r="A1053" s="123"/>
      <c r="B1053" s="124"/>
      <c r="C1053" s="124"/>
      <c r="D1053" s="124"/>
      <c r="E1053" s="124"/>
      <c r="F1053" s="124"/>
      <c r="G1053" s="124"/>
      <c r="H1053" s="124"/>
      <c r="I1053" s="125"/>
      <c r="J1053" s="150"/>
      <c r="K1053" s="151"/>
      <c r="L1053" s="151"/>
      <c r="M1053" s="151"/>
      <c r="N1053" s="151"/>
      <c r="O1053" s="151"/>
      <c r="P1053" s="151"/>
      <c r="Q1053" s="151"/>
      <c r="R1053" s="151"/>
      <c r="S1053" s="151"/>
      <c r="T1053" s="151"/>
      <c r="U1053" s="151"/>
      <c r="V1053" s="151"/>
      <c r="W1053" s="151"/>
      <c r="X1053" s="151"/>
      <c r="Y1053" s="151"/>
      <c r="Z1053" s="151"/>
      <c r="AA1053" s="151"/>
      <c r="AB1053" s="151"/>
      <c r="AC1053" s="151"/>
      <c r="AD1053" s="151"/>
      <c r="AE1053" s="151"/>
      <c r="AF1053" s="151"/>
      <c r="AG1053" s="151"/>
      <c r="AH1053" s="151"/>
      <c r="AI1053" s="151"/>
      <c r="AJ1053" s="151"/>
      <c r="AK1053" s="151"/>
      <c r="AL1053" s="151"/>
      <c r="AM1053" s="152"/>
      <c r="BH1053" s="1" t="s">
        <v>28</v>
      </c>
    </row>
    <row r="1054" spans="1:61" ht="9.75" hidden="1" customHeight="1">
      <c r="A1054" s="153" t="s">
        <v>266</v>
      </c>
      <c r="B1054" s="153"/>
      <c r="C1054" s="153"/>
      <c r="D1054" s="153"/>
      <c r="E1054" s="153"/>
      <c r="F1054" s="153"/>
      <c r="G1054" s="153"/>
      <c r="H1054" s="153"/>
      <c r="I1054" s="153"/>
      <c r="J1054" s="136"/>
      <c r="K1054" s="126"/>
      <c r="L1054" s="126"/>
      <c r="M1054" s="126"/>
      <c r="N1054" s="126"/>
      <c r="O1054" s="126"/>
      <c r="P1054" s="126"/>
      <c r="Q1054" s="126"/>
      <c r="R1054" s="126"/>
      <c r="S1054" s="126"/>
      <c r="T1054" s="126"/>
      <c r="U1054" s="126"/>
      <c r="V1054" s="126"/>
      <c r="W1054" s="126"/>
      <c r="X1054" s="126"/>
      <c r="Y1054" s="126"/>
      <c r="Z1054" s="126"/>
      <c r="AA1054" s="126"/>
      <c r="AB1054" s="126"/>
      <c r="AC1054" s="126"/>
      <c r="AD1054" s="126"/>
      <c r="AE1054" s="126"/>
      <c r="AF1054" s="126"/>
      <c r="AG1054" s="126"/>
      <c r="AH1054" s="126"/>
      <c r="AI1054" s="126"/>
      <c r="AJ1054" s="126"/>
      <c r="AK1054" s="126"/>
      <c r="AL1054" s="126"/>
      <c r="AM1054" s="127"/>
      <c r="BG1054" s="1" t="s">
        <v>313</v>
      </c>
      <c r="BH1054" s="1">
        <v>79</v>
      </c>
      <c r="BI1054" s="1" t="str">
        <f>"ITEM"&amp;BH1054&amp; BG1054 &amp;"="&amp; IF(TRIM($J1054)="","",$J1054)</f>
        <v>ITEM79#KBN2_20=</v>
      </c>
    </row>
    <row r="1055" spans="1:61" ht="9.75" hidden="1" customHeight="1">
      <c r="A1055" s="153"/>
      <c r="B1055" s="153"/>
      <c r="C1055" s="153"/>
      <c r="D1055" s="153"/>
      <c r="E1055" s="153"/>
      <c r="F1055" s="153"/>
      <c r="G1055" s="153"/>
      <c r="H1055" s="153"/>
      <c r="I1055" s="153"/>
      <c r="J1055" s="150"/>
      <c r="K1055" s="151"/>
      <c r="L1055" s="151"/>
      <c r="M1055" s="151"/>
      <c r="N1055" s="151"/>
      <c r="O1055" s="151"/>
      <c r="P1055" s="151"/>
      <c r="Q1055" s="151"/>
      <c r="R1055" s="151"/>
      <c r="S1055" s="151"/>
      <c r="T1055" s="151"/>
      <c r="U1055" s="151"/>
      <c r="V1055" s="151"/>
      <c r="W1055" s="151"/>
      <c r="X1055" s="151"/>
      <c r="Y1055" s="151"/>
      <c r="Z1055" s="151"/>
      <c r="AA1055" s="151"/>
      <c r="AB1055" s="151"/>
      <c r="AC1055" s="151"/>
      <c r="AD1055" s="151"/>
      <c r="AE1055" s="151"/>
      <c r="AF1055" s="151"/>
      <c r="AG1055" s="151"/>
      <c r="AH1055" s="151"/>
      <c r="AI1055" s="151"/>
      <c r="AJ1055" s="151"/>
      <c r="AK1055" s="151"/>
      <c r="AL1055" s="151"/>
      <c r="AM1055" s="152"/>
      <c r="BH1055" s="1" t="s">
        <v>28</v>
      </c>
    </row>
    <row r="1056" spans="1:61" ht="9.75" hidden="1" customHeight="1">
      <c r="A1056" s="153"/>
      <c r="B1056" s="153"/>
      <c r="C1056" s="153"/>
      <c r="D1056" s="153"/>
      <c r="E1056" s="153"/>
      <c r="F1056" s="153"/>
      <c r="G1056" s="153"/>
      <c r="H1056" s="153"/>
      <c r="I1056" s="153"/>
      <c r="J1056" s="150"/>
      <c r="K1056" s="151"/>
      <c r="L1056" s="151"/>
      <c r="M1056" s="151"/>
      <c r="N1056" s="151"/>
      <c r="O1056" s="151"/>
      <c r="P1056" s="151"/>
      <c r="Q1056" s="151"/>
      <c r="R1056" s="151"/>
      <c r="S1056" s="151"/>
      <c r="T1056" s="151"/>
      <c r="U1056" s="151"/>
      <c r="V1056" s="151"/>
      <c r="W1056" s="151"/>
      <c r="X1056" s="151"/>
      <c r="Y1056" s="151"/>
      <c r="Z1056" s="151"/>
      <c r="AA1056" s="151"/>
      <c r="AB1056" s="151"/>
      <c r="AC1056" s="151"/>
      <c r="AD1056" s="151"/>
      <c r="AE1056" s="151"/>
      <c r="AF1056" s="151"/>
      <c r="AG1056" s="151"/>
      <c r="AH1056" s="151"/>
      <c r="AI1056" s="151"/>
      <c r="AJ1056" s="151"/>
      <c r="AK1056" s="151"/>
      <c r="AL1056" s="151"/>
      <c r="AM1056" s="152"/>
      <c r="BH1056" s="1" t="s">
        <v>28</v>
      </c>
    </row>
    <row r="1057" spans="1:61" ht="9.75" hidden="1" customHeight="1">
      <c r="A1057" s="250" t="s">
        <v>267</v>
      </c>
      <c r="B1057" s="250"/>
      <c r="C1057" s="141" t="s">
        <v>268</v>
      </c>
      <c r="D1057" s="142"/>
      <c r="E1057" s="142"/>
      <c r="F1057" s="142"/>
      <c r="G1057" s="142"/>
      <c r="H1057" s="142"/>
      <c r="I1057" s="143"/>
      <c r="J1057" s="158"/>
      <c r="K1057" s="154"/>
      <c r="L1057" s="154"/>
      <c r="M1057" s="154"/>
      <c r="N1057" s="154"/>
      <c r="O1057" s="154"/>
      <c r="P1057" s="154"/>
      <c r="Q1057" s="154"/>
      <c r="R1057" s="154"/>
      <c r="S1057" s="154"/>
      <c r="T1057" s="154"/>
      <c r="U1057" s="154"/>
      <c r="V1057" s="154" t="s">
        <v>36</v>
      </c>
      <c r="W1057" s="154"/>
      <c r="X1057" s="154"/>
      <c r="Y1057" s="154"/>
      <c r="Z1057" s="154"/>
      <c r="AA1057" s="154"/>
      <c r="AB1057" s="154"/>
      <c r="AC1057" s="154"/>
      <c r="AD1057" s="154"/>
      <c r="AE1057" s="154"/>
      <c r="AF1057" s="154"/>
      <c r="AG1057" s="154"/>
      <c r="AH1057" s="154"/>
      <c r="AI1057" s="154"/>
      <c r="AJ1057" s="154"/>
      <c r="AK1057" s="154"/>
      <c r="AL1057" s="154"/>
      <c r="AM1057" s="155"/>
      <c r="BE1057" s="1" t="str">
        <f ca="1">MID(CELL("address",$CI$2),2,2)</f>
        <v>CI</v>
      </c>
      <c r="BF1057" s="1" t="str">
        <f>IF(TRIM($K1058)="","",IF(ISERROR(MATCH($K1058,$CI$3:$CI$4,0)),"INPUT_ERROR",MATCH($K1058,$CI$3:$CI$4,0)))</f>
        <v/>
      </c>
      <c r="BG1057" s="1" t="s">
        <v>313</v>
      </c>
      <c r="BH1057" s="1">
        <v>80</v>
      </c>
      <c r="BI1057" s="1" t="str">
        <f>"ITEM"&amp; BH1057&amp; BG1057 &amp;"="&amp; $BF1057</f>
        <v>ITEM80#KBN2_20=</v>
      </c>
    </row>
    <row r="1058" spans="1:61" ht="9.75" hidden="1" customHeight="1">
      <c r="A1058" s="250"/>
      <c r="B1058" s="250"/>
      <c r="C1058" s="141"/>
      <c r="D1058" s="142"/>
      <c r="E1058" s="142"/>
      <c r="F1058" s="142"/>
      <c r="G1058" s="142"/>
      <c r="H1058" s="142"/>
      <c r="I1058" s="143"/>
      <c r="J1058" s="144" t="s">
        <v>37</v>
      </c>
      <c r="K1058" s="145"/>
      <c r="L1058" s="145"/>
      <c r="M1058" s="145"/>
      <c r="N1058" s="145"/>
      <c r="O1058" s="145"/>
      <c r="P1058" s="145"/>
      <c r="Q1058" s="145"/>
      <c r="R1058" s="82" t="s">
        <v>38</v>
      </c>
      <c r="S1058" s="82"/>
      <c r="T1058" s="82"/>
      <c r="U1058" s="82"/>
      <c r="V1058" s="82" t="s">
        <v>269</v>
      </c>
      <c r="W1058" s="82"/>
      <c r="X1058" s="82"/>
      <c r="Y1058" s="82"/>
      <c r="Z1058" s="82"/>
      <c r="AA1058" s="82" t="s">
        <v>270</v>
      </c>
      <c r="AB1058" s="82"/>
      <c r="AC1058" s="82"/>
      <c r="AD1058" s="82"/>
      <c r="AE1058" s="82"/>
      <c r="AF1058" s="82"/>
      <c r="AG1058" s="82"/>
      <c r="AH1058" s="82"/>
      <c r="AI1058" s="82"/>
      <c r="AJ1058" s="82"/>
      <c r="AK1058" s="82"/>
      <c r="AL1058" s="82"/>
      <c r="AM1058" s="138"/>
      <c r="BH1058" s="1" t="s">
        <v>28</v>
      </c>
    </row>
    <row r="1059" spans="1:61" ht="9.75" hidden="1" customHeight="1">
      <c r="A1059" s="250"/>
      <c r="B1059" s="250"/>
      <c r="C1059" s="141"/>
      <c r="D1059" s="142"/>
      <c r="E1059" s="142"/>
      <c r="F1059" s="142"/>
      <c r="G1059" s="142"/>
      <c r="H1059" s="142"/>
      <c r="I1059" s="143"/>
      <c r="J1059" s="144"/>
      <c r="K1059" s="145"/>
      <c r="L1059" s="145"/>
      <c r="M1059" s="145"/>
      <c r="N1059" s="145"/>
      <c r="O1059" s="145"/>
      <c r="P1059" s="145"/>
      <c r="Q1059" s="145"/>
      <c r="R1059" s="82"/>
      <c r="S1059" s="82"/>
      <c r="T1059" s="82"/>
      <c r="U1059" s="82"/>
      <c r="V1059" s="82"/>
      <c r="W1059" s="82"/>
      <c r="X1059" s="82"/>
      <c r="Y1059" s="82"/>
      <c r="Z1059" s="82"/>
      <c r="AA1059" s="82"/>
      <c r="AB1059" s="82"/>
      <c r="AC1059" s="82"/>
      <c r="AD1059" s="82"/>
      <c r="AE1059" s="82"/>
      <c r="AF1059" s="82"/>
      <c r="AG1059" s="82"/>
      <c r="AH1059" s="82"/>
      <c r="AI1059" s="82"/>
      <c r="AJ1059" s="82"/>
      <c r="AK1059" s="82"/>
      <c r="AL1059" s="82"/>
      <c r="AM1059" s="138"/>
      <c r="BH1059" s="1" t="s">
        <v>28</v>
      </c>
    </row>
    <row r="1060" spans="1:61" ht="9.75" hidden="1" customHeight="1">
      <c r="A1060" s="250"/>
      <c r="B1060" s="250"/>
      <c r="C1060" s="123"/>
      <c r="D1060" s="124"/>
      <c r="E1060" s="124"/>
      <c r="F1060" s="124"/>
      <c r="G1060" s="124"/>
      <c r="H1060" s="124"/>
      <c r="I1060" s="125"/>
      <c r="J1060" s="157"/>
      <c r="K1060" s="98"/>
      <c r="L1060" s="98"/>
      <c r="M1060" s="98"/>
      <c r="N1060" s="98"/>
      <c r="O1060" s="98"/>
      <c r="P1060" s="98"/>
      <c r="Q1060" s="98"/>
      <c r="R1060" s="98"/>
      <c r="S1060" s="98"/>
      <c r="T1060" s="98"/>
      <c r="U1060" s="98"/>
      <c r="V1060" s="98"/>
      <c r="W1060" s="98"/>
      <c r="X1060" s="98"/>
      <c r="Y1060" s="98"/>
      <c r="Z1060" s="98"/>
      <c r="AA1060" s="98"/>
      <c r="AB1060" s="98"/>
      <c r="AC1060" s="98"/>
      <c r="AD1060" s="98"/>
      <c r="AE1060" s="98"/>
      <c r="AF1060" s="98"/>
      <c r="AG1060" s="98"/>
      <c r="AH1060" s="98"/>
      <c r="AI1060" s="98"/>
      <c r="AJ1060" s="98"/>
      <c r="AK1060" s="98"/>
      <c r="AL1060" s="98"/>
      <c r="AM1060" s="156"/>
      <c r="BH1060" s="1" t="s">
        <v>28</v>
      </c>
    </row>
    <row r="1061" spans="1:61" ht="9.75" hidden="1" customHeight="1">
      <c r="A1061" s="250"/>
      <c r="B1061" s="250"/>
      <c r="C1061" s="120" t="s">
        <v>271</v>
      </c>
      <c r="D1061" s="121"/>
      <c r="E1061" s="121"/>
      <c r="F1061" s="121"/>
      <c r="G1061" s="121"/>
      <c r="H1061" s="121"/>
      <c r="I1061" s="122"/>
      <c r="J1061" s="260"/>
      <c r="K1061" s="260"/>
      <c r="L1061" s="260"/>
      <c r="M1061" s="260"/>
      <c r="N1061" s="260"/>
      <c r="O1061" s="260"/>
      <c r="P1061" s="260"/>
      <c r="Q1061" s="260"/>
      <c r="R1061" s="260"/>
      <c r="S1061" s="260"/>
      <c r="T1061" s="260"/>
      <c r="U1061" s="260"/>
      <c r="V1061" s="260"/>
      <c r="W1061" s="260"/>
      <c r="X1061" s="260"/>
      <c r="Y1061" s="260"/>
      <c r="Z1061" s="260"/>
      <c r="AA1061" s="260"/>
      <c r="AB1061" s="260"/>
      <c r="AC1061" s="260"/>
      <c r="AD1061" s="260"/>
      <c r="AE1061" s="260"/>
      <c r="AF1061" s="260"/>
      <c r="AG1061" s="260"/>
      <c r="AH1061" s="260"/>
      <c r="AI1061" s="260"/>
      <c r="AJ1061" s="260"/>
      <c r="AK1061" s="260"/>
      <c r="AL1061" s="260"/>
      <c r="AM1061" s="260"/>
      <c r="BG1061" s="1" t="s">
        <v>313</v>
      </c>
      <c r="BH1061" s="1">
        <v>81</v>
      </c>
      <c r="BI1061" s="1" t="str">
        <f>"ITEM"&amp;BH1061&amp; BG1061 &amp;"="&amp; IF(TRIM($J1061)="","",$J1061)</f>
        <v>ITEM81#KBN2_20=</v>
      </c>
    </row>
    <row r="1062" spans="1:61" ht="9.75" hidden="1" customHeight="1">
      <c r="A1062" s="250"/>
      <c r="B1062" s="250"/>
      <c r="C1062" s="141"/>
      <c r="D1062" s="142"/>
      <c r="E1062" s="142"/>
      <c r="F1062" s="142"/>
      <c r="G1062" s="142"/>
      <c r="H1062" s="142"/>
      <c r="I1062" s="143"/>
      <c r="J1062" s="27"/>
      <c r="K1062" s="27"/>
      <c r="L1062" s="27"/>
      <c r="M1062" s="27"/>
      <c r="N1062" s="27"/>
      <c r="O1062" s="27"/>
      <c r="P1062" s="27"/>
      <c r="Q1062" s="27"/>
      <c r="R1062" s="27"/>
      <c r="S1062" s="27"/>
      <c r="T1062" s="27"/>
      <c r="U1062" s="27"/>
      <c r="V1062" s="27"/>
      <c r="W1062" s="27"/>
      <c r="X1062" s="27"/>
      <c r="Y1062" s="27"/>
      <c r="Z1062" s="27"/>
      <c r="AA1062" s="27"/>
      <c r="AB1062" s="27"/>
      <c r="AC1062" s="27"/>
      <c r="AD1062" s="27"/>
      <c r="AE1062" s="27"/>
      <c r="AF1062" s="27"/>
      <c r="AG1062" s="27"/>
      <c r="AH1062" s="27"/>
      <c r="AI1062" s="27"/>
      <c r="AJ1062" s="27"/>
      <c r="AK1062" s="27"/>
      <c r="AL1062" s="27"/>
      <c r="AM1062" s="27"/>
      <c r="BH1062" s="1" t="s">
        <v>28</v>
      </c>
    </row>
    <row r="1063" spans="1:61" ht="9.75" hidden="1" customHeight="1">
      <c r="A1063" s="250"/>
      <c r="B1063" s="250"/>
      <c r="C1063" s="123"/>
      <c r="D1063" s="124"/>
      <c r="E1063" s="124"/>
      <c r="F1063" s="124"/>
      <c r="G1063" s="124"/>
      <c r="H1063" s="124"/>
      <c r="I1063" s="125"/>
      <c r="J1063" s="27"/>
      <c r="K1063" s="27"/>
      <c r="L1063" s="27"/>
      <c r="M1063" s="27"/>
      <c r="N1063" s="27"/>
      <c r="O1063" s="27"/>
      <c r="P1063" s="27"/>
      <c r="Q1063" s="27"/>
      <c r="R1063" s="27"/>
      <c r="S1063" s="27"/>
      <c r="T1063" s="27"/>
      <c r="U1063" s="27"/>
      <c r="V1063" s="27"/>
      <c r="W1063" s="27"/>
      <c r="X1063" s="27"/>
      <c r="Y1063" s="27"/>
      <c r="Z1063" s="27"/>
      <c r="AA1063" s="27"/>
      <c r="AB1063" s="27"/>
      <c r="AC1063" s="27"/>
      <c r="AD1063" s="27"/>
      <c r="AE1063" s="27"/>
      <c r="AF1063" s="27"/>
      <c r="AG1063" s="27"/>
      <c r="AH1063" s="27"/>
      <c r="AI1063" s="27"/>
      <c r="AJ1063" s="27"/>
      <c r="AK1063" s="27"/>
      <c r="AL1063" s="27"/>
      <c r="AM1063" s="27"/>
      <c r="BH1063" s="1" t="s">
        <v>28</v>
      </c>
    </row>
    <row r="1064" spans="1:61" ht="9.75" hidden="1" customHeight="1">
      <c r="A1064" s="250"/>
      <c r="B1064" s="250"/>
      <c r="C1064" s="120" t="s">
        <v>272</v>
      </c>
      <c r="D1064" s="121"/>
      <c r="E1064" s="121"/>
      <c r="F1064" s="121"/>
      <c r="G1064" s="121"/>
      <c r="H1064" s="121"/>
      <c r="I1064" s="122"/>
      <c r="J1064" s="136"/>
      <c r="K1064" s="126"/>
      <c r="L1064" s="126"/>
      <c r="M1064" s="126"/>
      <c r="N1064" s="126"/>
      <c r="O1064" s="126"/>
      <c r="P1064" s="126"/>
      <c r="Q1064" s="126"/>
      <c r="R1064" s="126"/>
      <c r="S1064" s="126"/>
      <c r="T1064" s="126"/>
      <c r="U1064" s="126"/>
      <c r="V1064" s="126"/>
      <c r="W1064" s="126"/>
      <c r="X1064" s="126"/>
      <c r="Y1064" s="126"/>
      <c r="Z1064" s="126"/>
      <c r="AA1064" s="126"/>
      <c r="AB1064" s="126"/>
      <c r="AC1064" s="126"/>
      <c r="AD1064" s="126"/>
      <c r="AE1064" s="126"/>
      <c r="AF1064" s="126"/>
      <c r="AG1064" s="126"/>
      <c r="AH1064" s="126"/>
      <c r="AI1064" s="126"/>
      <c r="AJ1064" s="126"/>
      <c r="AK1064" s="126"/>
      <c r="AL1064" s="126"/>
      <c r="AM1064" s="127"/>
      <c r="BG1064" s="1" t="s">
        <v>313</v>
      </c>
      <c r="BH1064" s="1">
        <v>82</v>
      </c>
      <c r="BI1064" s="1" t="str">
        <f>"ITEM"&amp;BH1064&amp; BG1064 &amp;"="&amp; IF(TRIM($J1064)="","",$J1064)</f>
        <v>ITEM82#KBN2_20=</v>
      </c>
    </row>
    <row r="1065" spans="1:61" ht="9.75" hidden="1" customHeight="1">
      <c r="A1065" s="250"/>
      <c r="B1065" s="250"/>
      <c r="C1065" s="141"/>
      <c r="D1065" s="142"/>
      <c r="E1065" s="142"/>
      <c r="F1065" s="142"/>
      <c r="G1065" s="142"/>
      <c r="H1065" s="142"/>
      <c r="I1065" s="143"/>
      <c r="J1065" s="150"/>
      <c r="K1065" s="151"/>
      <c r="L1065" s="151"/>
      <c r="M1065" s="151"/>
      <c r="N1065" s="151"/>
      <c r="O1065" s="151"/>
      <c r="P1065" s="151"/>
      <c r="Q1065" s="151"/>
      <c r="R1065" s="151"/>
      <c r="S1065" s="151"/>
      <c r="T1065" s="151"/>
      <c r="U1065" s="151"/>
      <c r="V1065" s="151"/>
      <c r="W1065" s="151"/>
      <c r="X1065" s="151"/>
      <c r="Y1065" s="151"/>
      <c r="Z1065" s="151"/>
      <c r="AA1065" s="151"/>
      <c r="AB1065" s="151"/>
      <c r="AC1065" s="151"/>
      <c r="AD1065" s="151"/>
      <c r="AE1065" s="151"/>
      <c r="AF1065" s="151"/>
      <c r="AG1065" s="151"/>
      <c r="AH1065" s="151"/>
      <c r="AI1065" s="151"/>
      <c r="AJ1065" s="151"/>
      <c r="AK1065" s="151"/>
      <c r="AL1065" s="151"/>
      <c r="AM1065" s="152"/>
      <c r="BH1065" s="1" t="s">
        <v>28</v>
      </c>
    </row>
    <row r="1066" spans="1:61" ht="9.75" hidden="1" customHeight="1">
      <c r="A1066" s="250"/>
      <c r="B1066" s="250"/>
      <c r="C1066" s="123"/>
      <c r="D1066" s="124"/>
      <c r="E1066" s="124"/>
      <c r="F1066" s="124"/>
      <c r="G1066" s="124"/>
      <c r="H1066" s="124"/>
      <c r="I1066" s="125"/>
      <c r="J1066" s="137"/>
      <c r="K1066" s="128"/>
      <c r="L1066" s="128"/>
      <c r="M1066" s="128"/>
      <c r="N1066" s="128"/>
      <c r="O1066" s="128"/>
      <c r="P1066" s="128"/>
      <c r="Q1066" s="128"/>
      <c r="R1066" s="128"/>
      <c r="S1066" s="128"/>
      <c r="T1066" s="128"/>
      <c r="U1066" s="128"/>
      <c r="V1066" s="128"/>
      <c r="W1066" s="128"/>
      <c r="X1066" s="128"/>
      <c r="Y1066" s="128"/>
      <c r="Z1066" s="128"/>
      <c r="AA1066" s="128"/>
      <c r="AB1066" s="128"/>
      <c r="AC1066" s="128"/>
      <c r="AD1066" s="128"/>
      <c r="AE1066" s="128"/>
      <c r="AF1066" s="128"/>
      <c r="AG1066" s="128"/>
      <c r="AH1066" s="128"/>
      <c r="AI1066" s="128"/>
      <c r="AJ1066" s="128"/>
      <c r="AK1066" s="128"/>
      <c r="AL1066" s="128"/>
      <c r="AM1066" s="129"/>
      <c r="BH1066" s="1" t="s">
        <v>28</v>
      </c>
    </row>
    <row r="1067" spans="1:61" ht="9.75" customHeight="1">
      <c r="A1067" s="130" t="s">
        <v>314</v>
      </c>
      <c r="B1067" s="131"/>
      <c r="C1067" s="131"/>
      <c r="D1067" s="131"/>
      <c r="E1067" s="131"/>
      <c r="F1067" s="131"/>
      <c r="G1067" s="131"/>
      <c r="H1067" s="131"/>
      <c r="I1067" s="131"/>
      <c r="J1067" s="131"/>
      <c r="K1067" s="131"/>
      <c r="L1067" s="131"/>
      <c r="M1067" s="131"/>
      <c r="N1067" s="131"/>
      <c r="O1067" s="131"/>
      <c r="P1067" s="131"/>
      <c r="Q1067" s="131"/>
      <c r="R1067" s="131"/>
      <c r="S1067" s="131"/>
      <c r="T1067" s="131"/>
      <c r="U1067" s="131"/>
      <c r="V1067" s="131"/>
      <c r="W1067" s="131"/>
      <c r="X1067" s="131"/>
      <c r="Y1067" s="131"/>
      <c r="Z1067" s="131"/>
      <c r="AA1067" s="131"/>
      <c r="AB1067" s="131"/>
      <c r="AC1067" s="131"/>
      <c r="AD1067" s="131"/>
      <c r="AE1067" s="131"/>
      <c r="AF1067" s="131"/>
      <c r="AG1067" s="131"/>
      <c r="AH1067" s="131"/>
      <c r="AI1067" s="131"/>
      <c r="AJ1067" s="131"/>
      <c r="AK1067" s="131"/>
      <c r="AL1067" s="131"/>
      <c r="AM1067" s="132"/>
      <c r="BH1067" s="1" t="s">
        <v>28</v>
      </c>
    </row>
    <row r="1068" spans="1:61" ht="9.75" customHeight="1">
      <c r="A1068" s="133"/>
      <c r="B1068" s="134"/>
      <c r="C1068" s="134"/>
      <c r="D1068" s="134"/>
      <c r="E1068" s="134"/>
      <c r="F1068" s="134"/>
      <c r="G1068" s="134"/>
      <c r="H1068" s="134"/>
      <c r="I1068" s="134"/>
      <c r="J1068" s="134"/>
      <c r="K1068" s="134"/>
      <c r="L1068" s="134"/>
      <c r="M1068" s="134"/>
      <c r="N1068" s="134"/>
      <c r="O1068" s="134"/>
      <c r="P1068" s="134"/>
      <c r="Q1068" s="134"/>
      <c r="R1068" s="134"/>
      <c r="S1068" s="134"/>
      <c r="T1068" s="134"/>
      <c r="U1068" s="134"/>
      <c r="V1068" s="134"/>
      <c r="W1068" s="134"/>
      <c r="X1068" s="134"/>
      <c r="Y1068" s="134"/>
      <c r="Z1068" s="134"/>
      <c r="AA1068" s="134"/>
      <c r="AB1068" s="134"/>
      <c r="AC1068" s="134"/>
      <c r="AD1068" s="134"/>
      <c r="AE1068" s="134"/>
      <c r="AF1068" s="134"/>
      <c r="AG1068" s="134"/>
      <c r="AH1068" s="134"/>
      <c r="AI1068" s="134"/>
      <c r="AJ1068" s="134"/>
      <c r="AK1068" s="134"/>
      <c r="AL1068" s="134"/>
      <c r="AM1068" s="135"/>
      <c r="BF1068" s="1" t="b">
        <f>IF($K$1069="○",TRUE,IF($K$1069="",FALSE,"INPUT_ERROR"))</f>
        <v>1</v>
      </c>
      <c r="BH1068" s="9">
        <v>83</v>
      </c>
      <c r="BI1068" s="1" t="str">
        <f>"ITEM"&amp;BH1068&amp; BG1068 &amp;"="&amp; BF1068</f>
        <v>ITEM83=TRUE</v>
      </c>
    </row>
    <row r="1069" spans="1:61" ht="10.050000000000001" customHeight="1">
      <c r="A1069" s="141" t="s">
        <v>315</v>
      </c>
      <c r="B1069" s="142"/>
      <c r="C1069" s="142"/>
      <c r="D1069" s="142"/>
      <c r="E1069" s="142"/>
      <c r="F1069" s="142"/>
      <c r="G1069" s="142"/>
      <c r="H1069" s="142"/>
      <c r="I1069" s="143"/>
      <c r="J1069" s="144" t="s">
        <v>316</v>
      </c>
      <c r="K1069" s="159" t="s">
        <v>712</v>
      </c>
      <c r="L1069" s="82" t="s">
        <v>317</v>
      </c>
      <c r="M1069" s="82"/>
      <c r="N1069" s="82"/>
      <c r="O1069" s="82"/>
      <c r="P1069" s="82"/>
      <c r="Q1069" s="82"/>
      <c r="R1069" s="160" t="s">
        <v>60</v>
      </c>
      <c r="S1069" s="267">
        <v>1</v>
      </c>
      <c r="T1069" s="267"/>
      <c r="U1069" s="267"/>
      <c r="V1069" s="267"/>
      <c r="W1069" s="82" t="s">
        <v>318</v>
      </c>
      <c r="X1069" s="82"/>
      <c r="Y1069" s="160" t="s">
        <v>316</v>
      </c>
      <c r="Z1069" s="159" t="s">
        <v>712</v>
      </c>
      <c r="AA1069" s="82" t="s">
        <v>319</v>
      </c>
      <c r="AB1069" s="82"/>
      <c r="AC1069" s="82"/>
      <c r="AD1069" s="82"/>
      <c r="AE1069" s="82"/>
      <c r="AF1069" s="82"/>
      <c r="AG1069" s="160" t="s">
        <v>60</v>
      </c>
      <c r="AH1069" s="267">
        <v>1</v>
      </c>
      <c r="AI1069" s="267"/>
      <c r="AJ1069" s="267"/>
      <c r="AK1069" s="267"/>
      <c r="AL1069" s="82" t="s">
        <v>318</v>
      </c>
      <c r="AM1069" s="138"/>
      <c r="BH1069" s="9">
        <v>84</v>
      </c>
      <c r="BI1069" s="1" t="str">
        <f>"ITEM"&amp;BH1069&amp; BG1069 &amp;"="&amp;  IF(TRIM($S1069)="","",$S1069)</f>
        <v>ITEM84=1</v>
      </c>
    </row>
    <row r="1070" spans="1:61" ht="9.75" customHeight="1">
      <c r="A1070" s="141"/>
      <c r="B1070" s="142"/>
      <c r="C1070" s="142"/>
      <c r="D1070" s="142"/>
      <c r="E1070" s="142"/>
      <c r="F1070" s="142"/>
      <c r="G1070" s="142"/>
      <c r="H1070" s="142"/>
      <c r="I1070" s="143"/>
      <c r="J1070" s="144"/>
      <c r="K1070" s="159"/>
      <c r="L1070" s="82"/>
      <c r="M1070" s="82"/>
      <c r="N1070" s="82"/>
      <c r="O1070" s="82"/>
      <c r="P1070" s="82"/>
      <c r="Q1070" s="82"/>
      <c r="R1070" s="160"/>
      <c r="S1070" s="226"/>
      <c r="T1070" s="226"/>
      <c r="U1070" s="226"/>
      <c r="V1070" s="226"/>
      <c r="W1070" s="82"/>
      <c r="X1070" s="82"/>
      <c r="Y1070" s="160"/>
      <c r="Z1070" s="159"/>
      <c r="AA1070" s="82"/>
      <c r="AB1070" s="82"/>
      <c r="AC1070" s="82"/>
      <c r="AD1070" s="82"/>
      <c r="AE1070" s="82"/>
      <c r="AF1070" s="82"/>
      <c r="AG1070" s="160"/>
      <c r="AH1070" s="226"/>
      <c r="AI1070" s="226"/>
      <c r="AJ1070" s="226"/>
      <c r="AK1070" s="226"/>
      <c r="AL1070" s="82"/>
      <c r="AM1070" s="138"/>
      <c r="BF1070" s="1" t="b">
        <f>IF($Z$1069="○",TRUE,FALSE)</f>
        <v>1</v>
      </c>
      <c r="BH1070" s="9">
        <v>85</v>
      </c>
      <c r="BI1070" s="1" t="str">
        <f>"ITEM"&amp;BH1070&amp; BG1070 &amp;"="&amp; BF1070</f>
        <v>ITEM85=TRUE</v>
      </c>
    </row>
    <row r="1071" spans="1:61" ht="9.75" customHeight="1">
      <c r="A1071" s="141"/>
      <c r="B1071" s="142"/>
      <c r="C1071" s="142"/>
      <c r="D1071" s="142"/>
      <c r="E1071" s="142"/>
      <c r="F1071" s="142"/>
      <c r="G1071" s="142"/>
      <c r="H1071" s="142"/>
      <c r="I1071" s="143"/>
      <c r="J1071" s="144" t="s">
        <v>37</v>
      </c>
      <c r="K1071" s="159"/>
      <c r="L1071" s="82" t="s">
        <v>320</v>
      </c>
      <c r="M1071" s="82"/>
      <c r="N1071" s="82"/>
      <c r="O1071" s="82"/>
      <c r="P1071" s="82"/>
      <c r="Q1071" s="82"/>
      <c r="R1071" s="82"/>
      <c r="S1071" s="82"/>
      <c r="T1071" s="82"/>
      <c r="U1071" s="82"/>
      <c r="V1071" s="82"/>
      <c r="W1071" s="82"/>
      <c r="X1071" s="82"/>
      <c r="Y1071" s="82"/>
      <c r="Z1071" s="82"/>
      <c r="AA1071" s="82"/>
      <c r="AB1071" s="82"/>
      <c r="AC1071" s="82"/>
      <c r="AD1071" s="82"/>
      <c r="AE1071" s="82"/>
      <c r="AF1071" s="82"/>
      <c r="AG1071" s="82"/>
      <c r="AH1071" s="82"/>
      <c r="AI1071" s="82"/>
      <c r="AJ1071" s="82"/>
      <c r="AK1071" s="82"/>
      <c r="AL1071" s="82"/>
      <c r="AM1071" s="138"/>
      <c r="BH1071" s="9">
        <v>86</v>
      </c>
      <c r="BI1071" s="1" t="str">
        <f>"ITEM"&amp;BH1071&amp; BG1071 &amp;"="&amp;  IF(TRIM($AH1069)="","",$AH1069)</f>
        <v>ITEM86=1</v>
      </c>
    </row>
    <row r="1072" spans="1:61" ht="9.75" customHeight="1" thickBot="1">
      <c r="A1072" s="246"/>
      <c r="B1072" s="247"/>
      <c r="C1072" s="247"/>
      <c r="D1072" s="247"/>
      <c r="E1072" s="247"/>
      <c r="F1072" s="247"/>
      <c r="G1072" s="247"/>
      <c r="H1072" s="247"/>
      <c r="I1072" s="248"/>
      <c r="J1072" s="224"/>
      <c r="K1072" s="265"/>
      <c r="L1072" s="228"/>
      <c r="M1072" s="228"/>
      <c r="N1072" s="228"/>
      <c r="O1072" s="228"/>
      <c r="P1072" s="228"/>
      <c r="Q1072" s="228"/>
      <c r="R1072" s="228"/>
      <c r="S1072" s="228"/>
      <c r="T1072" s="228"/>
      <c r="U1072" s="228"/>
      <c r="V1072" s="228"/>
      <c r="W1072" s="228"/>
      <c r="X1072" s="228"/>
      <c r="Y1072" s="228"/>
      <c r="Z1072" s="228"/>
      <c r="AA1072" s="228"/>
      <c r="AB1072" s="228"/>
      <c r="AC1072" s="228"/>
      <c r="AD1072" s="228"/>
      <c r="AE1072" s="228"/>
      <c r="AF1072" s="228"/>
      <c r="AG1072" s="228"/>
      <c r="AH1072" s="228"/>
      <c r="AI1072" s="228"/>
      <c r="AJ1072" s="228"/>
      <c r="AK1072" s="228"/>
      <c r="AL1072" s="228"/>
      <c r="AM1072" s="229"/>
      <c r="BF1072" s="1" t="b">
        <f>IF($K$1071="○",TRUE,FALSE)</f>
        <v>0</v>
      </c>
      <c r="BH1072" s="1">
        <v>87</v>
      </c>
      <c r="BI1072" s="1" t="str">
        <f>"ITEM"&amp;BH1072&amp; BG1072 &amp;"="&amp; BF1072</f>
        <v>ITEM87=FALSE</v>
      </c>
    </row>
    <row r="1073" spans="1:61" ht="10.050000000000001" customHeight="1">
      <c r="A1073" s="164" t="s">
        <v>321</v>
      </c>
      <c r="B1073" s="165"/>
      <c r="C1073" s="165"/>
      <c r="D1073" s="165"/>
      <c r="E1073" s="165"/>
      <c r="F1073" s="165"/>
      <c r="G1073" s="165"/>
      <c r="H1073" s="165"/>
      <c r="I1073" s="166"/>
      <c r="J1073" s="260" t="s">
        <v>741</v>
      </c>
      <c r="K1073" s="260"/>
      <c r="L1073" s="260"/>
      <c r="M1073" s="260"/>
      <c r="N1073" s="260"/>
      <c r="O1073" s="260"/>
      <c r="P1073" s="260"/>
      <c r="Q1073" s="260"/>
      <c r="R1073" s="260"/>
      <c r="S1073" s="260"/>
      <c r="T1073" s="260"/>
      <c r="U1073" s="260"/>
      <c r="V1073" s="260"/>
      <c r="W1073" s="260"/>
      <c r="X1073" s="260"/>
      <c r="Y1073" s="260"/>
      <c r="Z1073" s="260"/>
      <c r="AA1073" s="260"/>
      <c r="AB1073" s="260"/>
      <c r="AC1073" s="260"/>
      <c r="AD1073" s="260"/>
      <c r="AE1073" s="260"/>
      <c r="AF1073" s="260"/>
      <c r="AG1073" s="260"/>
      <c r="AH1073" s="260"/>
      <c r="AI1073" s="260"/>
      <c r="AJ1073" s="260"/>
      <c r="AK1073" s="260"/>
      <c r="AL1073" s="260"/>
      <c r="AM1073" s="260"/>
      <c r="BG1073" s="1" t="s">
        <v>322</v>
      </c>
      <c r="BH1073" s="1">
        <v>88</v>
      </c>
      <c r="BI1073" s="1" t="str">
        <f>"ITEM"&amp;BH1073&amp; BG1073 &amp;"="&amp; IF(TRIM($J1073)="","",$J1073)</f>
        <v>ITEM88#KBN3_1=大阪府の他の執行機関（大阪府教育委員会など）</v>
      </c>
    </row>
    <row r="1074" spans="1:61" ht="9.75" customHeight="1" thickBot="1">
      <c r="A1074" s="167"/>
      <c r="B1074" s="168"/>
      <c r="C1074" s="168"/>
      <c r="D1074" s="168"/>
      <c r="E1074" s="168"/>
      <c r="F1074" s="168"/>
      <c r="G1074" s="168"/>
      <c r="H1074" s="168"/>
      <c r="I1074" s="169"/>
      <c r="J1074" s="266"/>
      <c r="K1074" s="266"/>
      <c r="L1074" s="266"/>
      <c r="M1074" s="266"/>
      <c r="N1074" s="266"/>
      <c r="O1074" s="266"/>
      <c r="P1074" s="266"/>
      <c r="Q1074" s="266"/>
      <c r="R1074" s="266"/>
      <c r="S1074" s="266"/>
      <c r="T1074" s="266"/>
      <c r="U1074" s="266"/>
      <c r="V1074" s="266"/>
      <c r="W1074" s="266"/>
      <c r="X1074" s="266"/>
      <c r="Y1074" s="266"/>
      <c r="Z1074" s="266"/>
      <c r="AA1074" s="266"/>
      <c r="AB1074" s="266"/>
      <c r="AC1074" s="266"/>
      <c r="AD1074" s="266"/>
      <c r="AE1074" s="266"/>
      <c r="AF1074" s="266"/>
      <c r="AG1074" s="266"/>
      <c r="AH1074" s="266"/>
      <c r="AI1074" s="266"/>
      <c r="AJ1074" s="266"/>
      <c r="AK1074" s="266"/>
      <c r="AL1074" s="266"/>
      <c r="AM1074" s="266"/>
    </row>
    <row r="1075" spans="1:61" ht="27" customHeight="1">
      <c r="A1075" s="257" t="s">
        <v>323</v>
      </c>
      <c r="B1075" s="258"/>
      <c r="C1075" s="258"/>
      <c r="D1075" s="258"/>
      <c r="E1075" s="258"/>
      <c r="F1075" s="258"/>
      <c r="G1075" s="258"/>
      <c r="H1075" s="258"/>
      <c r="I1075" s="259"/>
      <c r="J1075" s="239" t="s">
        <v>774</v>
      </c>
      <c r="K1075" s="239"/>
      <c r="L1075" s="239"/>
      <c r="M1075" s="239"/>
      <c r="N1075" s="239"/>
      <c r="O1075" s="239"/>
      <c r="P1075" s="239"/>
      <c r="Q1075" s="239"/>
      <c r="R1075" s="239"/>
      <c r="S1075" s="239"/>
      <c r="T1075" s="239"/>
      <c r="U1075" s="239"/>
      <c r="V1075" s="239"/>
      <c r="W1075" s="239"/>
      <c r="X1075" s="239"/>
      <c r="Y1075" s="239"/>
      <c r="Z1075" s="239"/>
      <c r="AA1075" s="239"/>
      <c r="AB1075" s="239"/>
      <c r="AC1075" s="239"/>
      <c r="AD1075" s="239"/>
      <c r="AE1075" s="239"/>
      <c r="AF1075" s="239"/>
      <c r="AG1075" s="239"/>
      <c r="AH1075" s="239"/>
      <c r="AI1075" s="239"/>
      <c r="AJ1075" s="239"/>
      <c r="AK1075" s="239"/>
      <c r="AL1075" s="239"/>
      <c r="AM1075" s="239"/>
      <c r="BG1075" s="1" t="s">
        <v>322</v>
      </c>
      <c r="BH1075" s="1">
        <v>89</v>
      </c>
      <c r="BI1075" s="1" t="str">
        <f>"ITEM"&amp;BH1075&amp; BG1075 &amp;"="&amp; IF(TRIM($J1075)="","",$J1075)</f>
        <v>ITEM89#KBN3_1=住基法第３０条の１５第２項（本人確認情報の利用）
住基法第３０条の４４の６第３項（都道府県知事保存附票本人確認情報（住民票コードに限る。）の利用）</v>
      </c>
    </row>
    <row r="1076" spans="1:61" ht="9.75" customHeight="1">
      <c r="A1076" s="123"/>
      <c r="B1076" s="124"/>
      <c r="C1076" s="124"/>
      <c r="D1076" s="124"/>
      <c r="E1076" s="124"/>
      <c r="F1076" s="124"/>
      <c r="G1076" s="124"/>
      <c r="H1076" s="124"/>
      <c r="I1076" s="125"/>
      <c r="J1076" s="27"/>
      <c r="K1076" s="27"/>
      <c r="L1076" s="27"/>
      <c r="M1076" s="27"/>
      <c r="N1076" s="27"/>
      <c r="O1076" s="27"/>
      <c r="P1076" s="27"/>
      <c r="Q1076" s="27"/>
      <c r="R1076" s="27"/>
      <c r="S1076" s="27"/>
      <c r="T1076" s="27"/>
      <c r="U1076" s="27"/>
      <c r="V1076" s="27"/>
      <c r="W1076" s="27"/>
      <c r="X1076" s="27"/>
      <c r="Y1076" s="27"/>
      <c r="Z1076" s="27"/>
      <c r="AA1076" s="27"/>
      <c r="AB1076" s="27"/>
      <c r="AC1076" s="27"/>
      <c r="AD1076" s="27"/>
      <c r="AE1076" s="27"/>
      <c r="AF1076" s="27"/>
      <c r="AG1076" s="27"/>
      <c r="AH1076" s="27"/>
      <c r="AI1076" s="27"/>
      <c r="AJ1076" s="27"/>
      <c r="AK1076" s="27"/>
      <c r="AL1076" s="27"/>
      <c r="AM1076" s="27"/>
    </row>
    <row r="1077" spans="1:61" ht="10.050000000000001" customHeight="1">
      <c r="A1077" s="120" t="s">
        <v>324</v>
      </c>
      <c r="B1077" s="121"/>
      <c r="C1077" s="121"/>
      <c r="D1077" s="121"/>
      <c r="E1077" s="121"/>
      <c r="F1077" s="121"/>
      <c r="G1077" s="121"/>
      <c r="H1077" s="121"/>
      <c r="I1077" s="122"/>
      <c r="J1077" s="136" t="s">
        <v>743</v>
      </c>
      <c r="K1077" s="126"/>
      <c r="L1077" s="126"/>
      <c r="M1077" s="126"/>
      <c r="N1077" s="126"/>
      <c r="O1077" s="126"/>
      <c r="P1077" s="126"/>
      <c r="Q1077" s="126"/>
      <c r="R1077" s="126"/>
      <c r="S1077" s="126"/>
      <c r="T1077" s="126"/>
      <c r="U1077" s="126"/>
      <c r="V1077" s="126"/>
      <c r="W1077" s="126"/>
      <c r="X1077" s="126"/>
      <c r="Y1077" s="126"/>
      <c r="Z1077" s="126"/>
      <c r="AA1077" s="126"/>
      <c r="AB1077" s="126"/>
      <c r="AC1077" s="126"/>
      <c r="AD1077" s="126"/>
      <c r="AE1077" s="126"/>
      <c r="AF1077" s="126"/>
      <c r="AG1077" s="126"/>
      <c r="AH1077" s="126"/>
      <c r="AI1077" s="126"/>
      <c r="AJ1077" s="126"/>
      <c r="AK1077" s="126"/>
      <c r="AL1077" s="126"/>
      <c r="AM1077" s="127"/>
      <c r="BG1077" s="1" t="s">
        <v>322</v>
      </c>
      <c r="BH1077" s="1">
        <v>90</v>
      </c>
      <c r="BI1077" s="1" t="str">
        <f>"ITEM"&amp;BH1077&amp; BG1077 &amp;"="&amp; IF(TRIM($J1077)="","",$J1077)</f>
        <v>ITEM90#KBN3_1=住基法別表第六に掲げる、大阪府の他の執行機関への情報提供が認められる事務（例：教育委員会における特別支援学校への就学のため必要な経費の支弁に関する事務等）の処理に用いる。</v>
      </c>
    </row>
    <row r="1078" spans="1:61" ht="9.75" customHeight="1">
      <c r="A1078" s="141"/>
      <c r="B1078" s="142"/>
      <c r="C1078" s="142"/>
      <c r="D1078" s="142"/>
      <c r="E1078" s="142"/>
      <c r="F1078" s="142"/>
      <c r="G1078" s="142"/>
      <c r="H1078" s="142"/>
      <c r="I1078" s="143"/>
      <c r="J1078" s="150"/>
      <c r="K1078" s="151"/>
      <c r="L1078" s="151"/>
      <c r="M1078" s="151"/>
      <c r="N1078" s="151"/>
      <c r="O1078" s="151"/>
      <c r="P1078" s="151"/>
      <c r="Q1078" s="151"/>
      <c r="R1078" s="151"/>
      <c r="S1078" s="151"/>
      <c r="T1078" s="151"/>
      <c r="U1078" s="151"/>
      <c r="V1078" s="151"/>
      <c r="W1078" s="151"/>
      <c r="X1078" s="151"/>
      <c r="Y1078" s="151"/>
      <c r="Z1078" s="151"/>
      <c r="AA1078" s="151"/>
      <c r="AB1078" s="151"/>
      <c r="AC1078" s="151"/>
      <c r="AD1078" s="151"/>
      <c r="AE1078" s="151"/>
      <c r="AF1078" s="151"/>
      <c r="AG1078" s="151"/>
      <c r="AH1078" s="151"/>
      <c r="AI1078" s="151"/>
      <c r="AJ1078" s="151"/>
      <c r="AK1078" s="151"/>
      <c r="AL1078" s="151"/>
      <c r="AM1078" s="152"/>
      <c r="BH1078" s="1" t="s">
        <v>28</v>
      </c>
    </row>
    <row r="1079" spans="1:61" ht="9.75" customHeight="1">
      <c r="A1079" s="123"/>
      <c r="B1079" s="124"/>
      <c r="C1079" s="124"/>
      <c r="D1079" s="124"/>
      <c r="E1079" s="124"/>
      <c r="F1079" s="124"/>
      <c r="G1079" s="124"/>
      <c r="H1079" s="124"/>
      <c r="I1079" s="125"/>
      <c r="J1079" s="137"/>
      <c r="K1079" s="128"/>
      <c r="L1079" s="128"/>
      <c r="M1079" s="128"/>
      <c r="N1079" s="128"/>
      <c r="O1079" s="128"/>
      <c r="P1079" s="128"/>
      <c r="Q1079" s="128"/>
      <c r="R1079" s="128"/>
      <c r="S1079" s="128"/>
      <c r="T1079" s="128"/>
      <c r="U1079" s="128"/>
      <c r="V1079" s="128"/>
      <c r="W1079" s="128"/>
      <c r="X1079" s="128"/>
      <c r="Y1079" s="128"/>
      <c r="Z1079" s="128"/>
      <c r="AA1079" s="128"/>
      <c r="AB1079" s="128"/>
      <c r="AC1079" s="128"/>
      <c r="AD1079" s="128"/>
      <c r="AE1079" s="128"/>
      <c r="AF1079" s="128"/>
      <c r="AG1079" s="128"/>
      <c r="AH1079" s="128"/>
      <c r="AI1079" s="128"/>
      <c r="AJ1079" s="128"/>
      <c r="AK1079" s="128"/>
      <c r="AL1079" s="128"/>
      <c r="AM1079" s="129"/>
      <c r="BH1079" s="1" t="s">
        <v>28</v>
      </c>
    </row>
    <row r="1080" spans="1:61" ht="58.05" customHeight="1">
      <c r="A1080" s="120" t="s">
        <v>325</v>
      </c>
      <c r="B1080" s="121"/>
      <c r="C1080" s="121"/>
      <c r="D1080" s="121"/>
      <c r="E1080" s="121"/>
      <c r="F1080" s="121"/>
      <c r="G1080" s="121"/>
      <c r="H1080" s="121"/>
      <c r="I1080" s="122"/>
      <c r="J1080" s="27" t="s">
        <v>1283</v>
      </c>
      <c r="K1080" s="27"/>
      <c r="L1080" s="27"/>
      <c r="M1080" s="27"/>
      <c r="N1080" s="27"/>
      <c r="O1080" s="27"/>
      <c r="P1080" s="27"/>
      <c r="Q1080" s="27"/>
      <c r="R1080" s="27"/>
      <c r="S1080" s="27"/>
      <c r="T1080" s="27"/>
      <c r="U1080" s="27"/>
      <c r="V1080" s="27"/>
      <c r="W1080" s="27"/>
      <c r="X1080" s="27"/>
      <c r="Y1080" s="27"/>
      <c r="Z1080" s="27"/>
      <c r="AA1080" s="27"/>
      <c r="AB1080" s="27"/>
      <c r="AC1080" s="27"/>
      <c r="AD1080" s="27"/>
      <c r="AE1080" s="27"/>
      <c r="AF1080" s="27"/>
      <c r="AG1080" s="27"/>
      <c r="AH1080" s="27"/>
      <c r="AI1080" s="27"/>
      <c r="AJ1080" s="27"/>
      <c r="AK1080" s="27"/>
      <c r="AL1080" s="27"/>
      <c r="AM1080" s="27"/>
      <c r="BG1080" s="1" t="s">
        <v>322</v>
      </c>
      <c r="BH1080" s="1">
        <v>91</v>
      </c>
      <c r="BI1080" s="1" t="str">
        <f>"ITEM"&amp;BH1080&amp; BG1080 &amp;"="&amp; IF(TRIM($J1080)="","",$J1080)</f>
        <v>ITEM91#KBN3_1=住民票コード、氏名、氏名の振り仮名、生年月日、性別、住所、個人番号（番号法に基づく大阪府の他の執行機関からの求めがあった場合に限る。）
※住民票コードについては、行政手続における特定の個人を識別するための番号の利用等に関する法律の施行に伴う関係法律の整備等に関する法律（平成２５年５月３１日法律第２８号）第２２条第７項に基づく経過措置である。</v>
      </c>
    </row>
    <row r="1081" spans="1:61" ht="9.75" customHeight="1">
      <c r="A1081" s="123"/>
      <c r="B1081" s="124"/>
      <c r="C1081" s="124"/>
      <c r="D1081" s="124"/>
      <c r="E1081" s="124"/>
      <c r="F1081" s="124"/>
      <c r="G1081" s="124"/>
      <c r="H1081" s="124"/>
      <c r="I1081" s="125"/>
      <c r="J1081" s="27"/>
      <c r="K1081" s="27"/>
      <c r="L1081" s="27"/>
      <c r="M1081" s="27"/>
      <c r="N1081" s="27"/>
      <c r="O1081" s="27"/>
      <c r="P1081" s="27"/>
      <c r="Q1081" s="27"/>
      <c r="R1081" s="27"/>
      <c r="S1081" s="27"/>
      <c r="T1081" s="27"/>
      <c r="U1081" s="27"/>
      <c r="V1081" s="27"/>
      <c r="W1081" s="27"/>
      <c r="X1081" s="27"/>
      <c r="Y1081" s="27"/>
      <c r="Z1081" s="27"/>
      <c r="AA1081" s="27"/>
      <c r="AB1081" s="27"/>
      <c r="AC1081" s="27"/>
      <c r="AD1081" s="27"/>
      <c r="AE1081" s="27"/>
      <c r="AF1081" s="27"/>
      <c r="AG1081" s="27"/>
      <c r="AH1081" s="27"/>
      <c r="AI1081" s="27"/>
      <c r="AJ1081" s="27"/>
      <c r="AK1081" s="27"/>
      <c r="AL1081" s="27"/>
      <c r="AM1081" s="27"/>
    </row>
    <row r="1082" spans="1:61" ht="9.75" customHeight="1">
      <c r="A1082" s="120" t="s">
        <v>326</v>
      </c>
      <c r="B1082" s="121"/>
      <c r="C1082" s="121"/>
      <c r="D1082" s="121"/>
      <c r="E1082" s="121"/>
      <c r="F1082" s="121"/>
      <c r="G1082" s="121"/>
      <c r="H1082" s="121"/>
      <c r="I1082" s="122"/>
      <c r="J1082" s="158"/>
      <c r="K1082" s="154"/>
      <c r="L1082" s="154"/>
      <c r="M1082" s="154"/>
      <c r="N1082" s="154"/>
      <c r="O1082" s="154"/>
      <c r="P1082" s="154"/>
      <c r="Q1082" s="154"/>
      <c r="R1082" s="154"/>
      <c r="S1082" s="154"/>
      <c r="T1082" s="154"/>
      <c r="U1082" s="154"/>
      <c r="V1082" s="154" t="s">
        <v>36</v>
      </c>
      <c r="W1082" s="154"/>
      <c r="X1082" s="154"/>
      <c r="Y1082" s="154"/>
      <c r="Z1082" s="154"/>
      <c r="AA1082" s="154"/>
      <c r="AB1082" s="154"/>
      <c r="AC1082" s="154"/>
      <c r="AD1082" s="154"/>
      <c r="AE1082" s="154"/>
      <c r="AF1082" s="154"/>
      <c r="AG1082" s="154"/>
      <c r="AH1082" s="154"/>
      <c r="AI1082" s="154"/>
      <c r="AJ1082" s="154"/>
      <c r="AK1082" s="154"/>
      <c r="AL1082" s="154"/>
      <c r="AM1082" s="155"/>
      <c r="BE1082" s="1" t="str">
        <f ca="1">MID(CELL("address",$CB$2),2,2)</f>
        <v>CB</v>
      </c>
      <c r="BF1082" s="1">
        <f>IF(TRIM($K1084)="","",IF(ISERROR(MATCH($K1084,$CB$3:$CB$7,0)),"INPUT_ERROR",MATCH($K1084,$CB$3:$CB$7,0)))</f>
        <v>5</v>
      </c>
      <c r="BG1082" s="1" t="s">
        <v>322</v>
      </c>
      <c r="BH1082" s="1">
        <v>92</v>
      </c>
      <c r="BI1082" s="1" t="str">
        <f>"ITEM"&amp;BH1082&amp; BG1082 &amp;"="&amp; BF1082</f>
        <v>ITEM92#KBN3_1=5</v>
      </c>
    </row>
    <row r="1083" spans="1:61" ht="9.75" customHeight="1">
      <c r="A1083" s="141"/>
      <c r="B1083" s="142"/>
      <c r="C1083" s="142"/>
      <c r="D1083" s="142"/>
      <c r="E1083" s="142"/>
      <c r="F1083" s="142"/>
      <c r="G1083" s="142"/>
      <c r="H1083" s="142"/>
      <c r="I1083" s="143"/>
      <c r="J1083" s="189"/>
      <c r="K1083" s="82"/>
      <c r="L1083" s="82"/>
      <c r="M1083" s="82"/>
      <c r="N1083" s="82"/>
      <c r="O1083" s="82"/>
      <c r="P1083" s="82"/>
      <c r="Q1083" s="82"/>
      <c r="R1083" s="82"/>
      <c r="S1083" s="82"/>
      <c r="T1083" s="82"/>
      <c r="U1083" s="82"/>
      <c r="V1083" s="82" t="s">
        <v>163</v>
      </c>
      <c r="W1083" s="82"/>
      <c r="X1083" s="82"/>
      <c r="Y1083" s="82"/>
      <c r="Z1083" s="82"/>
      <c r="AA1083" s="82"/>
      <c r="AB1083" s="82"/>
      <c r="AC1083" s="82"/>
      <c r="AD1083" s="82"/>
      <c r="AE1083" s="82"/>
      <c r="AF1083" s="82"/>
      <c r="AG1083" s="82"/>
      <c r="AH1083" s="82"/>
      <c r="AI1083" s="82"/>
      <c r="AJ1083" s="82"/>
      <c r="AK1083" s="82"/>
      <c r="AL1083" s="82"/>
      <c r="AM1083" s="138"/>
      <c r="BH1083" s="1" t="s">
        <v>28</v>
      </c>
    </row>
    <row r="1084" spans="1:61" ht="10.050000000000001" customHeight="1">
      <c r="A1084" s="141"/>
      <c r="B1084" s="142"/>
      <c r="C1084" s="142"/>
      <c r="D1084" s="142"/>
      <c r="E1084" s="142"/>
      <c r="F1084" s="142"/>
      <c r="G1084" s="142"/>
      <c r="H1084" s="142"/>
      <c r="I1084" s="143"/>
      <c r="J1084" s="144" t="s">
        <v>37</v>
      </c>
      <c r="K1084" s="145" t="s">
        <v>708</v>
      </c>
      <c r="L1084" s="145"/>
      <c r="M1084" s="145"/>
      <c r="N1084" s="145"/>
      <c r="O1084" s="145"/>
      <c r="P1084" s="145"/>
      <c r="Q1084" s="145"/>
      <c r="R1084" s="145"/>
      <c r="S1084" s="145"/>
      <c r="T1084" s="82" t="s">
        <v>38</v>
      </c>
      <c r="U1084" s="82"/>
      <c r="V1084" s="82" t="s">
        <v>253</v>
      </c>
      <c r="W1084" s="82"/>
      <c r="X1084" s="82"/>
      <c r="Y1084" s="82"/>
      <c r="Z1084" s="82"/>
      <c r="AA1084" s="82"/>
      <c r="AB1084" s="82"/>
      <c r="AC1084" s="82"/>
      <c r="AD1084" s="82"/>
      <c r="AE1084" s="82"/>
      <c r="AF1084" s="82"/>
      <c r="AG1084" s="82"/>
      <c r="AH1084" s="82"/>
      <c r="AI1084" s="82"/>
      <c r="AJ1084" s="82"/>
      <c r="AK1084" s="82"/>
      <c r="AL1084" s="82"/>
      <c r="AM1084" s="138"/>
      <c r="BH1084" s="1" t="s">
        <v>28</v>
      </c>
    </row>
    <row r="1085" spans="1:61" ht="9.75" customHeight="1">
      <c r="A1085" s="141"/>
      <c r="B1085" s="142"/>
      <c r="C1085" s="142"/>
      <c r="D1085" s="142"/>
      <c r="E1085" s="142"/>
      <c r="F1085" s="142"/>
      <c r="G1085" s="142"/>
      <c r="H1085" s="142"/>
      <c r="I1085" s="143"/>
      <c r="J1085" s="144"/>
      <c r="K1085" s="145"/>
      <c r="L1085" s="145"/>
      <c r="M1085" s="145"/>
      <c r="N1085" s="145"/>
      <c r="O1085" s="145"/>
      <c r="P1085" s="145"/>
      <c r="Q1085" s="145"/>
      <c r="R1085" s="145"/>
      <c r="S1085" s="145"/>
      <c r="T1085" s="82"/>
      <c r="U1085" s="82"/>
      <c r="V1085" s="82" t="s">
        <v>327</v>
      </c>
      <c r="W1085" s="82"/>
      <c r="X1085" s="82"/>
      <c r="Y1085" s="82"/>
      <c r="Z1085" s="82"/>
      <c r="AA1085" s="82"/>
      <c r="AB1085" s="82"/>
      <c r="AC1085" s="82"/>
      <c r="AD1085" s="82"/>
      <c r="AE1085" s="82"/>
      <c r="AF1085" s="82"/>
      <c r="AG1085" s="82"/>
      <c r="AH1085" s="82"/>
      <c r="AI1085" s="82"/>
      <c r="AJ1085" s="82"/>
      <c r="AK1085" s="82"/>
      <c r="AL1085" s="82"/>
      <c r="AM1085" s="138"/>
      <c r="BH1085" s="1" t="s">
        <v>28</v>
      </c>
    </row>
    <row r="1086" spans="1:61" ht="9.75" customHeight="1">
      <c r="A1086" s="141"/>
      <c r="B1086" s="142"/>
      <c r="C1086" s="142"/>
      <c r="D1086" s="142"/>
      <c r="E1086" s="142"/>
      <c r="F1086" s="142"/>
      <c r="G1086" s="142"/>
      <c r="H1086" s="142"/>
      <c r="I1086" s="143"/>
      <c r="J1086" s="189"/>
      <c r="K1086" s="82"/>
      <c r="L1086" s="82"/>
      <c r="M1086" s="82"/>
      <c r="N1086" s="82"/>
      <c r="O1086" s="82"/>
      <c r="P1086" s="82"/>
      <c r="Q1086" s="82"/>
      <c r="R1086" s="82"/>
      <c r="S1086" s="82"/>
      <c r="T1086" s="82"/>
      <c r="U1086" s="82"/>
      <c r="V1086" s="82" t="s">
        <v>166</v>
      </c>
      <c r="W1086" s="82"/>
      <c r="X1086" s="82"/>
      <c r="Y1086" s="82"/>
      <c r="Z1086" s="82"/>
      <c r="AA1086" s="82"/>
      <c r="AB1086" s="82"/>
      <c r="AC1086" s="82"/>
      <c r="AD1086" s="82"/>
      <c r="AE1086" s="82"/>
      <c r="AF1086" s="82"/>
      <c r="AG1086" s="82"/>
      <c r="AH1086" s="82"/>
      <c r="AI1086" s="82"/>
      <c r="AJ1086" s="82"/>
      <c r="AK1086" s="82"/>
      <c r="AL1086" s="82"/>
      <c r="AM1086" s="138"/>
      <c r="BH1086" s="1" t="s">
        <v>28</v>
      </c>
    </row>
    <row r="1087" spans="1:61" ht="9.75" customHeight="1">
      <c r="A1087" s="141"/>
      <c r="B1087" s="142"/>
      <c r="C1087" s="142"/>
      <c r="D1087" s="142"/>
      <c r="E1087" s="142"/>
      <c r="F1087" s="142"/>
      <c r="G1087" s="142"/>
      <c r="H1087" s="142"/>
      <c r="I1087" s="143"/>
      <c r="J1087" s="157"/>
      <c r="K1087" s="98"/>
      <c r="L1087" s="98"/>
      <c r="M1087" s="98"/>
      <c r="N1087" s="98"/>
      <c r="O1087" s="98"/>
      <c r="P1087" s="98"/>
      <c r="Q1087" s="98"/>
      <c r="R1087" s="98"/>
      <c r="S1087" s="98"/>
      <c r="T1087" s="98"/>
      <c r="U1087" s="98"/>
      <c r="V1087" s="98" t="s">
        <v>256</v>
      </c>
      <c r="W1087" s="98"/>
      <c r="X1087" s="98"/>
      <c r="Y1087" s="98"/>
      <c r="Z1087" s="98"/>
      <c r="AA1087" s="98"/>
      <c r="AB1087" s="98"/>
      <c r="AC1087" s="98"/>
      <c r="AD1087" s="98"/>
      <c r="AE1087" s="98"/>
      <c r="AF1087" s="98"/>
      <c r="AG1087" s="98"/>
      <c r="AH1087" s="98"/>
      <c r="AI1087" s="98"/>
      <c r="AJ1087" s="98"/>
      <c r="AK1087" s="98"/>
      <c r="AL1087" s="98"/>
      <c r="AM1087" s="156"/>
      <c r="BH1087" s="1" t="s">
        <v>28</v>
      </c>
    </row>
    <row r="1088" spans="1:61" ht="10.050000000000001" customHeight="1">
      <c r="A1088" s="120" t="s">
        <v>328</v>
      </c>
      <c r="B1088" s="121"/>
      <c r="C1088" s="121"/>
      <c r="D1088" s="121"/>
      <c r="E1088" s="121"/>
      <c r="F1088" s="121"/>
      <c r="G1088" s="121"/>
      <c r="H1088" s="121"/>
      <c r="I1088" s="122"/>
      <c r="J1088" s="136" t="s">
        <v>729</v>
      </c>
      <c r="K1088" s="126"/>
      <c r="L1088" s="126"/>
      <c r="M1088" s="126"/>
      <c r="N1088" s="126"/>
      <c r="O1088" s="126"/>
      <c r="P1088" s="126"/>
      <c r="Q1088" s="126"/>
      <c r="R1088" s="126"/>
      <c r="S1088" s="126"/>
      <c r="T1088" s="126"/>
      <c r="U1088" s="126"/>
      <c r="V1088" s="126"/>
      <c r="W1088" s="126"/>
      <c r="X1088" s="126"/>
      <c r="Y1088" s="126"/>
      <c r="Z1088" s="126"/>
      <c r="AA1088" s="126"/>
      <c r="AB1088" s="126"/>
      <c r="AC1088" s="126"/>
      <c r="AD1088" s="126"/>
      <c r="AE1088" s="126"/>
      <c r="AF1088" s="126"/>
      <c r="AG1088" s="126"/>
      <c r="AH1088" s="126"/>
      <c r="AI1088" s="126"/>
      <c r="AJ1088" s="126"/>
      <c r="AK1088" s="126"/>
      <c r="AL1088" s="126"/>
      <c r="AM1088" s="127"/>
      <c r="BG1088" s="1" t="s">
        <v>322</v>
      </c>
      <c r="BH1088" s="1">
        <v>93</v>
      </c>
      <c r="BI1088" s="1" t="str">
        <f>"ITEM"&amp;BH1088&amp; BG1088 &amp;"="&amp; IF(TRIM($J1088)="","",$J1088)</f>
        <v>ITEM93#KBN3_1=「２．③対象となる本人の範囲」と同上</v>
      </c>
    </row>
    <row r="1089" spans="1:61" ht="9.75" customHeight="1">
      <c r="A1089" s="141"/>
      <c r="B1089" s="142"/>
      <c r="C1089" s="142"/>
      <c r="D1089" s="142"/>
      <c r="E1089" s="142"/>
      <c r="F1089" s="142"/>
      <c r="G1089" s="142"/>
      <c r="H1089" s="142"/>
      <c r="I1089" s="143"/>
      <c r="J1089" s="150"/>
      <c r="K1089" s="151"/>
      <c r="L1089" s="151"/>
      <c r="M1089" s="151"/>
      <c r="N1089" s="151"/>
      <c r="O1089" s="151"/>
      <c r="P1089" s="151"/>
      <c r="Q1089" s="151"/>
      <c r="R1089" s="151"/>
      <c r="S1089" s="151"/>
      <c r="T1089" s="151"/>
      <c r="U1089" s="151"/>
      <c r="V1089" s="151"/>
      <c r="W1089" s="151"/>
      <c r="X1089" s="151"/>
      <c r="Y1089" s="151"/>
      <c r="Z1089" s="151"/>
      <c r="AA1089" s="151"/>
      <c r="AB1089" s="151"/>
      <c r="AC1089" s="151"/>
      <c r="AD1089" s="151"/>
      <c r="AE1089" s="151"/>
      <c r="AF1089" s="151"/>
      <c r="AG1089" s="151"/>
      <c r="AH1089" s="151"/>
      <c r="AI1089" s="151"/>
      <c r="AJ1089" s="151"/>
      <c r="AK1089" s="151"/>
      <c r="AL1089" s="151"/>
      <c r="AM1089" s="152"/>
    </row>
    <row r="1090" spans="1:61" ht="9.75" customHeight="1">
      <c r="A1090" s="123"/>
      <c r="B1090" s="124"/>
      <c r="C1090" s="124"/>
      <c r="D1090" s="124"/>
      <c r="E1090" s="124"/>
      <c r="F1090" s="124"/>
      <c r="G1090" s="124"/>
      <c r="H1090" s="124"/>
      <c r="I1090" s="125"/>
      <c r="J1090" s="150"/>
      <c r="K1090" s="151"/>
      <c r="L1090" s="151"/>
      <c r="M1090" s="151"/>
      <c r="N1090" s="151"/>
      <c r="O1090" s="151"/>
      <c r="P1090" s="151"/>
      <c r="Q1090" s="151"/>
      <c r="R1090" s="151"/>
      <c r="S1090" s="151"/>
      <c r="T1090" s="151"/>
      <c r="U1090" s="151"/>
      <c r="V1090" s="151"/>
      <c r="W1090" s="151"/>
      <c r="X1090" s="151"/>
      <c r="Y1090" s="151"/>
      <c r="Z1090" s="151"/>
      <c r="AA1090" s="151"/>
      <c r="AB1090" s="151"/>
      <c r="AC1090" s="151"/>
      <c r="AD1090" s="151"/>
      <c r="AE1090" s="151"/>
      <c r="AF1090" s="151"/>
      <c r="AG1090" s="151"/>
      <c r="AH1090" s="151"/>
      <c r="AI1090" s="151"/>
      <c r="AJ1090" s="151"/>
      <c r="AK1090" s="151"/>
      <c r="AL1090" s="151"/>
      <c r="AM1090" s="152"/>
    </row>
    <row r="1091" spans="1:61" ht="10.050000000000001" customHeight="1">
      <c r="A1091" s="120" t="s">
        <v>329</v>
      </c>
      <c r="B1091" s="121"/>
      <c r="C1091" s="121"/>
      <c r="D1091" s="121"/>
      <c r="E1091" s="121"/>
      <c r="F1091" s="121"/>
      <c r="G1091" s="121"/>
      <c r="H1091" s="121"/>
      <c r="I1091" s="122"/>
      <c r="J1091" s="216" t="s">
        <v>37</v>
      </c>
      <c r="K1091" s="217"/>
      <c r="L1091" s="154" t="s">
        <v>53</v>
      </c>
      <c r="M1091" s="154"/>
      <c r="N1091" s="154"/>
      <c r="O1091" s="154"/>
      <c r="P1091" s="154"/>
      <c r="Q1091" s="154"/>
      <c r="R1091" s="154"/>
      <c r="S1091" s="154"/>
      <c r="T1091" s="154"/>
      <c r="U1091" s="154"/>
      <c r="V1091" s="154"/>
      <c r="W1091" s="154"/>
      <c r="X1091" s="221" t="s">
        <v>37</v>
      </c>
      <c r="Y1091" s="217" t="s">
        <v>712</v>
      </c>
      <c r="Z1091" s="154" t="s">
        <v>330</v>
      </c>
      <c r="AA1091" s="154"/>
      <c r="AB1091" s="154"/>
      <c r="AC1091" s="154"/>
      <c r="AD1091" s="154"/>
      <c r="AE1091" s="154"/>
      <c r="AF1091" s="154"/>
      <c r="AG1091" s="154"/>
      <c r="AH1091" s="154"/>
      <c r="AI1091" s="154"/>
      <c r="AJ1091" s="154"/>
      <c r="AK1091" s="154"/>
      <c r="AL1091" s="154"/>
      <c r="AM1091" s="155"/>
      <c r="BF1091" s="1" t="b">
        <f>IF($K1091="○",TRUE,IF($K1091="",FALSE,"INPUT_ERROR"))</f>
        <v>0</v>
      </c>
      <c r="BG1091" s="1" t="s">
        <v>322</v>
      </c>
      <c r="BH1091" s="1">
        <v>94</v>
      </c>
      <c r="BI1091" s="1" t="str">
        <f t="shared" ref="BI1091:BI1097" si="22">"ITEM"&amp;BH1091&amp; BG1091 &amp;"="&amp; BF1091</f>
        <v>ITEM94#KBN3_1=FALSE</v>
      </c>
    </row>
    <row r="1092" spans="1:61" ht="9.75" customHeight="1">
      <c r="A1092" s="141"/>
      <c r="B1092" s="142"/>
      <c r="C1092" s="142"/>
      <c r="D1092" s="142"/>
      <c r="E1092" s="142"/>
      <c r="F1092" s="142"/>
      <c r="G1092" s="142"/>
      <c r="H1092" s="142"/>
      <c r="I1092" s="143"/>
      <c r="J1092" s="144"/>
      <c r="K1092" s="159"/>
      <c r="L1092" s="82"/>
      <c r="M1092" s="82"/>
      <c r="N1092" s="82"/>
      <c r="O1092" s="82"/>
      <c r="P1092" s="82"/>
      <c r="Q1092" s="82"/>
      <c r="R1092" s="82"/>
      <c r="S1092" s="82"/>
      <c r="T1092" s="82"/>
      <c r="U1092" s="82"/>
      <c r="V1092" s="82"/>
      <c r="W1092" s="82"/>
      <c r="X1092" s="160"/>
      <c r="Y1092" s="159"/>
      <c r="Z1092" s="82"/>
      <c r="AA1092" s="82"/>
      <c r="AB1092" s="82"/>
      <c r="AC1092" s="82"/>
      <c r="AD1092" s="82"/>
      <c r="AE1092" s="82"/>
      <c r="AF1092" s="82"/>
      <c r="AG1092" s="82"/>
      <c r="AH1092" s="82"/>
      <c r="AI1092" s="82"/>
      <c r="AJ1092" s="82"/>
      <c r="AK1092" s="82"/>
      <c r="AL1092" s="82"/>
      <c r="AM1092" s="138"/>
      <c r="BF1092" s="1" t="b">
        <f>IF($Y1091="○",TRUE,IF($Y1091="",FALSE,"INPUT_ERROR"))</f>
        <v>1</v>
      </c>
      <c r="BG1092" s="1" t="s">
        <v>322</v>
      </c>
      <c r="BH1092" s="1">
        <v>95</v>
      </c>
      <c r="BI1092" s="1" t="str">
        <f t="shared" si="22"/>
        <v>ITEM95#KBN3_1=TRUE</v>
      </c>
    </row>
    <row r="1093" spans="1:61" ht="10.050000000000001" customHeight="1">
      <c r="A1093" s="141"/>
      <c r="B1093" s="142"/>
      <c r="C1093" s="142"/>
      <c r="D1093" s="142"/>
      <c r="E1093" s="142"/>
      <c r="F1093" s="142"/>
      <c r="G1093" s="142"/>
      <c r="H1093" s="142"/>
      <c r="I1093" s="143"/>
      <c r="J1093" s="144" t="s">
        <v>37</v>
      </c>
      <c r="K1093" s="159"/>
      <c r="L1093" s="82" t="s">
        <v>331</v>
      </c>
      <c r="M1093" s="82"/>
      <c r="N1093" s="82"/>
      <c r="O1093" s="82"/>
      <c r="P1093" s="82"/>
      <c r="Q1093" s="82"/>
      <c r="R1093" s="82"/>
      <c r="S1093" s="82"/>
      <c r="T1093" s="82"/>
      <c r="U1093" s="82"/>
      <c r="V1093" s="82"/>
      <c r="W1093" s="82"/>
      <c r="X1093" s="160" t="s">
        <v>37</v>
      </c>
      <c r="Y1093" s="159" t="s">
        <v>712</v>
      </c>
      <c r="Z1093" s="82" t="s">
        <v>264</v>
      </c>
      <c r="AA1093" s="82"/>
      <c r="AB1093" s="82"/>
      <c r="AC1093" s="82"/>
      <c r="AD1093" s="82"/>
      <c r="AE1093" s="82"/>
      <c r="AF1093" s="82"/>
      <c r="AG1093" s="82"/>
      <c r="AH1093" s="82"/>
      <c r="AI1093" s="82"/>
      <c r="AJ1093" s="82"/>
      <c r="AK1093" s="82"/>
      <c r="AL1093" s="82"/>
      <c r="AM1093" s="138"/>
      <c r="BF1093" s="1" t="b">
        <f>IF($K1093="○",TRUE,IF($K1093="",FALSE,"INPUT_ERROR"))</f>
        <v>0</v>
      </c>
      <c r="BG1093" s="1" t="s">
        <v>322</v>
      </c>
      <c r="BH1093" s="1">
        <v>96</v>
      </c>
      <c r="BI1093" s="1" t="str">
        <f t="shared" si="22"/>
        <v>ITEM96#KBN3_1=FALSE</v>
      </c>
    </row>
    <row r="1094" spans="1:61" ht="9.75" customHeight="1">
      <c r="A1094" s="141"/>
      <c r="B1094" s="142"/>
      <c r="C1094" s="142"/>
      <c r="D1094" s="142"/>
      <c r="E1094" s="142"/>
      <c r="F1094" s="142"/>
      <c r="G1094" s="142"/>
      <c r="H1094" s="142"/>
      <c r="I1094" s="143"/>
      <c r="J1094" s="144"/>
      <c r="K1094" s="159"/>
      <c r="L1094" s="82"/>
      <c r="M1094" s="82"/>
      <c r="N1094" s="82"/>
      <c r="O1094" s="82"/>
      <c r="P1094" s="82"/>
      <c r="Q1094" s="82"/>
      <c r="R1094" s="82"/>
      <c r="S1094" s="82"/>
      <c r="T1094" s="82"/>
      <c r="U1094" s="82"/>
      <c r="V1094" s="82"/>
      <c r="W1094" s="82"/>
      <c r="X1094" s="160"/>
      <c r="Y1094" s="159"/>
      <c r="Z1094" s="82"/>
      <c r="AA1094" s="82"/>
      <c r="AB1094" s="82"/>
      <c r="AC1094" s="82"/>
      <c r="AD1094" s="82"/>
      <c r="AE1094" s="82"/>
      <c r="AF1094" s="82"/>
      <c r="AG1094" s="82"/>
      <c r="AH1094" s="82"/>
      <c r="AI1094" s="82"/>
      <c r="AJ1094" s="82"/>
      <c r="AK1094" s="82"/>
      <c r="AL1094" s="82"/>
      <c r="AM1094" s="138"/>
      <c r="BF1094" s="1" t="b">
        <f>IF($Y1093="○",TRUE,IF($Y1093="",FALSE,"INPUT_ERROR"))</f>
        <v>1</v>
      </c>
      <c r="BG1094" s="1" t="s">
        <v>322</v>
      </c>
      <c r="BH1094" s="1">
        <v>97</v>
      </c>
      <c r="BI1094" s="1" t="str">
        <f t="shared" si="22"/>
        <v>ITEM97#KBN3_1=TRUE</v>
      </c>
    </row>
    <row r="1095" spans="1:61" ht="10.050000000000001" customHeight="1">
      <c r="A1095" s="141"/>
      <c r="B1095" s="142"/>
      <c r="C1095" s="142"/>
      <c r="D1095" s="142"/>
      <c r="E1095" s="142"/>
      <c r="F1095" s="142"/>
      <c r="G1095" s="142"/>
      <c r="H1095" s="142"/>
      <c r="I1095" s="143"/>
      <c r="J1095" s="144" t="s">
        <v>37</v>
      </c>
      <c r="K1095" s="159" t="s">
        <v>712</v>
      </c>
      <c r="L1095" s="82" t="s">
        <v>214</v>
      </c>
      <c r="M1095" s="82"/>
      <c r="N1095" s="82"/>
      <c r="O1095" s="82"/>
      <c r="P1095" s="82"/>
      <c r="Q1095" s="82"/>
      <c r="R1095" s="82"/>
      <c r="S1095" s="82"/>
      <c r="T1095" s="82"/>
      <c r="U1095" s="82"/>
      <c r="V1095" s="82"/>
      <c r="W1095" s="82"/>
      <c r="X1095" s="160" t="s">
        <v>37</v>
      </c>
      <c r="Y1095" s="159"/>
      <c r="Z1095" s="82" t="s">
        <v>332</v>
      </c>
      <c r="AA1095" s="82"/>
      <c r="AB1095" s="82"/>
      <c r="AC1095" s="82"/>
      <c r="AD1095" s="82"/>
      <c r="AE1095" s="82"/>
      <c r="AF1095" s="82"/>
      <c r="AG1095" s="82"/>
      <c r="AH1095" s="82"/>
      <c r="AI1095" s="82"/>
      <c r="AJ1095" s="82"/>
      <c r="AK1095" s="82"/>
      <c r="AL1095" s="82"/>
      <c r="AM1095" s="138"/>
      <c r="BF1095" s="1" t="b">
        <f>IF($K1095="○",TRUE,IF($K1095="",FALSE,"INPUT_ERROR"))</f>
        <v>1</v>
      </c>
      <c r="BG1095" s="1" t="s">
        <v>322</v>
      </c>
      <c r="BH1095" s="1">
        <v>98</v>
      </c>
      <c r="BI1095" s="1" t="str">
        <f t="shared" si="22"/>
        <v>ITEM98#KBN3_1=TRUE</v>
      </c>
    </row>
    <row r="1096" spans="1:61" ht="9.75" customHeight="1">
      <c r="A1096" s="141"/>
      <c r="B1096" s="142"/>
      <c r="C1096" s="142"/>
      <c r="D1096" s="142"/>
      <c r="E1096" s="142"/>
      <c r="F1096" s="142"/>
      <c r="G1096" s="142"/>
      <c r="H1096" s="142"/>
      <c r="I1096" s="143"/>
      <c r="J1096" s="144"/>
      <c r="K1096" s="159"/>
      <c r="L1096" s="82"/>
      <c r="M1096" s="82"/>
      <c r="N1096" s="82"/>
      <c r="O1096" s="82"/>
      <c r="P1096" s="82"/>
      <c r="Q1096" s="82"/>
      <c r="R1096" s="82"/>
      <c r="S1096" s="82"/>
      <c r="T1096" s="82"/>
      <c r="U1096" s="82"/>
      <c r="V1096" s="82"/>
      <c r="W1096" s="82"/>
      <c r="X1096" s="160"/>
      <c r="Y1096" s="159"/>
      <c r="Z1096" s="82"/>
      <c r="AA1096" s="82"/>
      <c r="AB1096" s="82"/>
      <c r="AC1096" s="82"/>
      <c r="AD1096" s="82"/>
      <c r="AE1096" s="82"/>
      <c r="AF1096" s="82"/>
      <c r="AG1096" s="82"/>
      <c r="AH1096" s="82"/>
      <c r="AI1096" s="82"/>
      <c r="AJ1096" s="82"/>
      <c r="AK1096" s="82"/>
      <c r="AL1096" s="82"/>
      <c r="AM1096" s="138"/>
      <c r="BF1096" s="1" t="b">
        <f>IF($Y1095="○",TRUE,IF($Y1095="",FALSE,"INPUT_ERROR"))</f>
        <v>0</v>
      </c>
      <c r="BG1096" s="1" t="s">
        <v>322</v>
      </c>
      <c r="BH1096" s="1">
        <v>99</v>
      </c>
      <c r="BI1096" s="1" t="str">
        <f t="shared" si="22"/>
        <v>ITEM99#KBN3_1=FALSE</v>
      </c>
    </row>
    <row r="1097" spans="1:61" ht="10.050000000000001" customHeight="1">
      <c r="A1097" s="141"/>
      <c r="B1097" s="142"/>
      <c r="C1097" s="142"/>
      <c r="D1097" s="142"/>
      <c r="E1097" s="142"/>
      <c r="F1097" s="142"/>
      <c r="G1097" s="142"/>
      <c r="H1097" s="142"/>
      <c r="I1097" s="143"/>
      <c r="J1097" s="144" t="s">
        <v>37</v>
      </c>
      <c r="K1097" s="159" t="s">
        <v>712</v>
      </c>
      <c r="L1097" s="82" t="s">
        <v>59</v>
      </c>
      <c r="M1097" s="82"/>
      <c r="N1097" s="82"/>
      <c r="O1097" s="160" t="s">
        <v>60</v>
      </c>
      <c r="P1097" s="151" t="s">
        <v>738</v>
      </c>
      <c r="Q1097" s="151"/>
      <c r="R1097" s="151"/>
      <c r="S1097" s="151"/>
      <c r="T1097" s="151"/>
      <c r="U1097" s="151"/>
      <c r="V1097" s="151"/>
      <c r="W1097" s="151"/>
      <c r="X1097" s="151"/>
      <c r="Y1097" s="151"/>
      <c r="Z1097" s="151"/>
      <c r="AA1097" s="151"/>
      <c r="AB1097" s="151"/>
      <c r="AC1097" s="151"/>
      <c r="AD1097" s="151"/>
      <c r="AE1097" s="151"/>
      <c r="AF1097" s="151"/>
      <c r="AG1097" s="151"/>
      <c r="AH1097" s="151"/>
      <c r="AI1097" s="151"/>
      <c r="AJ1097" s="151"/>
      <c r="AK1097" s="151"/>
      <c r="AL1097" s="82" t="s">
        <v>198</v>
      </c>
      <c r="AM1097" s="138"/>
      <c r="BF1097" s="1" t="b">
        <f>IF($K1097="○",TRUE,IF($K1097="",FALSE,"INPUT_ERROR"))</f>
        <v>1</v>
      </c>
      <c r="BG1097" s="1" t="s">
        <v>322</v>
      </c>
      <c r="BH1097" s="1">
        <v>100</v>
      </c>
      <c r="BI1097" s="1" t="str">
        <f t="shared" si="22"/>
        <v>ITEM100#KBN3_1=TRUE</v>
      </c>
    </row>
    <row r="1098" spans="1:61" ht="9.75" customHeight="1">
      <c r="A1098" s="141"/>
      <c r="B1098" s="142"/>
      <c r="C1098" s="142"/>
      <c r="D1098" s="142"/>
      <c r="E1098" s="142"/>
      <c r="F1098" s="142"/>
      <c r="G1098" s="142"/>
      <c r="H1098" s="142"/>
      <c r="I1098" s="143"/>
      <c r="J1098" s="161"/>
      <c r="K1098" s="162"/>
      <c r="L1098" s="98"/>
      <c r="M1098" s="98"/>
      <c r="N1098" s="98"/>
      <c r="O1098" s="163"/>
      <c r="P1098" s="128"/>
      <c r="Q1098" s="128"/>
      <c r="R1098" s="128"/>
      <c r="S1098" s="128"/>
      <c r="T1098" s="128"/>
      <c r="U1098" s="128"/>
      <c r="V1098" s="128"/>
      <c r="W1098" s="128"/>
      <c r="X1098" s="128"/>
      <c r="Y1098" s="128"/>
      <c r="Z1098" s="128"/>
      <c r="AA1098" s="128"/>
      <c r="AB1098" s="128"/>
      <c r="AC1098" s="128"/>
      <c r="AD1098" s="128"/>
      <c r="AE1098" s="128"/>
      <c r="AF1098" s="128"/>
      <c r="AG1098" s="128"/>
      <c r="AH1098" s="128"/>
      <c r="AI1098" s="128"/>
      <c r="AJ1098" s="128"/>
      <c r="AK1098" s="128"/>
      <c r="AL1098" s="98"/>
      <c r="AM1098" s="156"/>
      <c r="BG1098" s="1" t="s">
        <v>322</v>
      </c>
      <c r="BH1098" s="1">
        <v>101</v>
      </c>
      <c r="BI1098" s="1" t="str">
        <f>"ITEM"&amp;BH1098&amp; BG1098 &amp;"="&amp;IF(TRIM($P1097)="","",$P1097)</f>
        <v>ITEM101#KBN3_1=住民基本台帳ネットワークシステム</v>
      </c>
    </row>
    <row r="1099" spans="1:61" ht="10.050000000000001" customHeight="1">
      <c r="A1099" s="120" t="s">
        <v>333</v>
      </c>
      <c r="B1099" s="121"/>
      <c r="C1099" s="121"/>
      <c r="D1099" s="121"/>
      <c r="E1099" s="121"/>
      <c r="F1099" s="121"/>
      <c r="G1099" s="121"/>
      <c r="H1099" s="121"/>
      <c r="I1099" s="122"/>
      <c r="J1099" s="260" t="s">
        <v>745</v>
      </c>
      <c r="K1099" s="260"/>
      <c r="L1099" s="260"/>
      <c r="M1099" s="260"/>
      <c r="N1099" s="260"/>
      <c r="O1099" s="260"/>
      <c r="P1099" s="260"/>
      <c r="Q1099" s="260"/>
      <c r="R1099" s="260"/>
      <c r="S1099" s="260"/>
      <c r="T1099" s="260"/>
      <c r="U1099" s="260"/>
      <c r="V1099" s="260"/>
      <c r="W1099" s="260"/>
      <c r="X1099" s="260"/>
      <c r="Y1099" s="260"/>
      <c r="Z1099" s="260"/>
      <c r="AA1099" s="260"/>
      <c r="AB1099" s="260"/>
      <c r="AC1099" s="260"/>
      <c r="AD1099" s="260"/>
      <c r="AE1099" s="260"/>
      <c r="AF1099" s="260"/>
      <c r="AG1099" s="260"/>
      <c r="AH1099" s="260"/>
      <c r="AI1099" s="260"/>
      <c r="AJ1099" s="260"/>
      <c r="AK1099" s="260"/>
      <c r="AL1099" s="260"/>
      <c r="AM1099" s="260"/>
      <c r="BG1099" s="1" t="s">
        <v>322</v>
      </c>
      <c r="BH1099" s="1">
        <v>102</v>
      </c>
      <c r="BI1099" s="1" t="str">
        <f>"ITEM"&amp;BH1099&amp; BG1099 &amp;"="&amp; IF(TRIM($J1099)="","",$J1099)</f>
        <v>ITEM102#KBN3_1=大阪府の他の執行機関からの情報照会の要求があった都度、随時。</v>
      </c>
    </row>
    <row r="1100" spans="1:61" ht="9.75" customHeight="1">
      <c r="A1100" s="141"/>
      <c r="B1100" s="142"/>
      <c r="C1100" s="142"/>
      <c r="D1100" s="142"/>
      <c r="E1100" s="142"/>
      <c r="F1100" s="142"/>
      <c r="G1100" s="142"/>
      <c r="H1100" s="142"/>
      <c r="I1100" s="143"/>
      <c r="J1100" s="27"/>
      <c r="K1100" s="27"/>
      <c r="L1100" s="27"/>
      <c r="M1100" s="27"/>
      <c r="N1100" s="27"/>
      <c r="O1100" s="27"/>
      <c r="P1100" s="27"/>
      <c r="Q1100" s="27"/>
      <c r="R1100" s="27"/>
      <c r="S1100" s="27"/>
      <c r="T1100" s="27"/>
      <c r="U1100" s="27"/>
      <c r="V1100" s="27"/>
      <c r="W1100" s="27"/>
      <c r="X1100" s="27"/>
      <c r="Y1100" s="27"/>
      <c r="Z1100" s="27"/>
      <c r="AA1100" s="27"/>
      <c r="AB1100" s="27"/>
      <c r="AC1100" s="27"/>
      <c r="AD1100" s="27"/>
      <c r="AE1100" s="27"/>
      <c r="AF1100" s="27"/>
      <c r="AG1100" s="27"/>
      <c r="AH1100" s="27"/>
      <c r="AI1100" s="27"/>
      <c r="AJ1100" s="27"/>
      <c r="AK1100" s="27"/>
      <c r="AL1100" s="27"/>
      <c r="AM1100" s="27"/>
      <c r="BH1100" s="1" t="s">
        <v>28</v>
      </c>
    </row>
    <row r="1101" spans="1:61" ht="9.6" customHeight="1">
      <c r="A1101" s="123"/>
      <c r="B1101" s="124"/>
      <c r="C1101" s="124"/>
      <c r="D1101" s="124"/>
      <c r="E1101" s="124"/>
      <c r="F1101" s="124"/>
      <c r="G1101" s="124"/>
      <c r="H1101" s="124"/>
      <c r="I1101" s="125"/>
      <c r="J1101" s="27"/>
      <c r="K1101" s="27"/>
      <c r="L1101" s="27"/>
      <c r="M1101" s="27"/>
      <c r="N1101" s="27"/>
      <c r="O1101" s="27"/>
      <c r="P1101" s="27"/>
      <c r="Q1101" s="27"/>
      <c r="R1101" s="27"/>
      <c r="S1101" s="27"/>
      <c r="T1101" s="27"/>
      <c r="U1101" s="27"/>
      <c r="V1101" s="27"/>
      <c r="W1101" s="27"/>
      <c r="X1101" s="27"/>
      <c r="Y1101" s="27"/>
      <c r="Z1101" s="27"/>
      <c r="AA1101" s="27"/>
      <c r="AB1101" s="27"/>
      <c r="AC1101" s="27"/>
      <c r="AD1101" s="27"/>
      <c r="AE1101" s="27"/>
      <c r="AF1101" s="27"/>
      <c r="AG1101" s="27"/>
      <c r="AH1101" s="27"/>
      <c r="AI1101" s="27"/>
      <c r="AJ1101" s="27"/>
      <c r="AK1101" s="27"/>
      <c r="AL1101" s="27"/>
      <c r="AM1101" s="27"/>
      <c r="BH1101" s="1" t="s">
        <v>28</v>
      </c>
    </row>
    <row r="1102" spans="1:61" ht="9.75" customHeight="1">
      <c r="A1102" s="170" t="s">
        <v>334</v>
      </c>
      <c r="B1102" s="171"/>
      <c r="C1102" s="171"/>
      <c r="D1102" s="171"/>
      <c r="E1102" s="171"/>
      <c r="F1102" s="171"/>
      <c r="G1102" s="171"/>
      <c r="H1102" s="171"/>
      <c r="I1102" s="171"/>
      <c r="J1102" s="171"/>
      <c r="K1102" s="171"/>
      <c r="L1102" s="171"/>
      <c r="M1102" s="171"/>
      <c r="N1102" s="171"/>
      <c r="O1102" s="171"/>
      <c r="P1102" s="171"/>
      <c r="Q1102" s="171"/>
      <c r="R1102" s="171"/>
      <c r="S1102" s="171"/>
      <c r="T1102" s="171"/>
      <c r="U1102" s="171"/>
      <c r="V1102" s="171"/>
      <c r="W1102" s="171"/>
      <c r="X1102" s="171"/>
      <c r="Y1102" s="171"/>
      <c r="Z1102" s="171"/>
      <c r="AA1102" s="171"/>
      <c r="AB1102" s="171"/>
      <c r="AC1102" s="171"/>
      <c r="AD1102" s="171"/>
      <c r="AE1102" s="171"/>
      <c r="AF1102" s="171"/>
      <c r="AG1102" s="171"/>
      <c r="AH1102" s="171"/>
      <c r="AI1102" s="171"/>
      <c r="AJ1102" s="171"/>
      <c r="AK1102" s="171"/>
      <c r="AL1102" s="171"/>
      <c r="AM1102" s="172"/>
    </row>
    <row r="1103" spans="1:61" ht="9.75" customHeight="1">
      <c r="A1103" s="176"/>
      <c r="B1103" s="177"/>
      <c r="C1103" s="177"/>
      <c r="D1103" s="177"/>
      <c r="E1103" s="177"/>
      <c r="F1103" s="177"/>
      <c r="G1103" s="177"/>
      <c r="H1103" s="177"/>
      <c r="I1103" s="177"/>
      <c r="J1103" s="177"/>
      <c r="K1103" s="177"/>
      <c r="L1103" s="177"/>
      <c r="M1103" s="177"/>
      <c r="N1103" s="177"/>
      <c r="O1103" s="177"/>
      <c r="P1103" s="177"/>
      <c r="Q1103" s="177"/>
      <c r="R1103" s="177"/>
      <c r="S1103" s="177"/>
      <c r="T1103" s="177"/>
      <c r="U1103" s="177"/>
      <c r="V1103" s="177"/>
      <c r="W1103" s="177"/>
      <c r="X1103" s="177"/>
      <c r="Y1103" s="177"/>
      <c r="Z1103" s="177"/>
      <c r="AA1103" s="177"/>
      <c r="AB1103" s="177"/>
      <c r="AC1103" s="177"/>
      <c r="AD1103" s="177"/>
      <c r="AE1103" s="177"/>
      <c r="AF1103" s="177"/>
      <c r="AG1103" s="177"/>
      <c r="AH1103" s="177"/>
      <c r="AI1103" s="177"/>
      <c r="AJ1103" s="177"/>
      <c r="AK1103" s="177"/>
      <c r="AL1103" s="177"/>
      <c r="AM1103" s="178"/>
    </row>
    <row r="1104" spans="1:61" ht="9.75" hidden="1" customHeight="1">
      <c r="A1104" s="164" t="s">
        <v>335</v>
      </c>
      <c r="B1104" s="165"/>
      <c r="C1104" s="165"/>
      <c r="D1104" s="165"/>
      <c r="E1104" s="165"/>
      <c r="F1104" s="165"/>
      <c r="G1104" s="165"/>
      <c r="H1104" s="165"/>
      <c r="I1104" s="166"/>
      <c r="J1104" s="268"/>
      <c r="K1104" s="269"/>
      <c r="L1104" s="269"/>
      <c r="M1104" s="269"/>
      <c r="N1104" s="269"/>
      <c r="O1104" s="269"/>
      <c r="P1104" s="269"/>
      <c r="Q1104" s="269"/>
      <c r="R1104" s="269"/>
      <c r="S1104" s="269"/>
      <c r="T1104" s="269"/>
      <c r="U1104" s="269"/>
      <c r="V1104" s="269"/>
      <c r="W1104" s="269"/>
      <c r="X1104" s="269"/>
      <c r="Y1104" s="269"/>
      <c r="Z1104" s="269"/>
      <c r="AA1104" s="269"/>
      <c r="AB1104" s="269"/>
      <c r="AC1104" s="269"/>
      <c r="AD1104" s="269"/>
      <c r="AE1104" s="269"/>
      <c r="AF1104" s="269"/>
      <c r="AG1104" s="269"/>
      <c r="AH1104" s="269"/>
      <c r="AI1104" s="269"/>
      <c r="AJ1104" s="269"/>
      <c r="AK1104" s="269"/>
      <c r="AL1104" s="269"/>
      <c r="AM1104" s="270"/>
      <c r="BG1104" s="1" t="s">
        <v>336</v>
      </c>
      <c r="BH1104" s="1">
        <v>88</v>
      </c>
      <c r="BI1104" s="1" t="str">
        <f>"ITEM"&amp;BH1104&amp; BG1104 &amp;"="&amp; IF(TRIM($J1104)="","",$J1104)</f>
        <v>ITEM88#KBN3_2=</v>
      </c>
    </row>
    <row r="1105" spans="1:61" ht="9.75" hidden="1" customHeight="1" thickBot="1">
      <c r="A1105" s="167"/>
      <c r="B1105" s="168"/>
      <c r="C1105" s="168"/>
      <c r="D1105" s="168"/>
      <c r="E1105" s="168"/>
      <c r="F1105" s="168"/>
      <c r="G1105" s="168"/>
      <c r="H1105" s="168"/>
      <c r="I1105" s="169"/>
      <c r="J1105" s="271"/>
      <c r="K1105" s="272"/>
      <c r="L1105" s="272"/>
      <c r="M1105" s="272"/>
      <c r="N1105" s="272"/>
      <c r="O1105" s="272"/>
      <c r="P1105" s="272"/>
      <c r="Q1105" s="272"/>
      <c r="R1105" s="272"/>
      <c r="S1105" s="272"/>
      <c r="T1105" s="272"/>
      <c r="U1105" s="272"/>
      <c r="V1105" s="272"/>
      <c r="W1105" s="272"/>
      <c r="X1105" s="272"/>
      <c r="Y1105" s="272"/>
      <c r="Z1105" s="272"/>
      <c r="AA1105" s="272"/>
      <c r="AB1105" s="272"/>
      <c r="AC1105" s="272"/>
      <c r="AD1105" s="272"/>
      <c r="AE1105" s="272"/>
      <c r="AF1105" s="272"/>
      <c r="AG1105" s="272"/>
      <c r="AH1105" s="272"/>
      <c r="AI1105" s="272"/>
      <c r="AJ1105" s="272"/>
      <c r="AK1105" s="272"/>
      <c r="AL1105" s="272"/>
      <c r="AM1105" s="273"/>
    </row>
    <row r="1106" spans="1:61" ht="9.75" hidden="1" customHeight="1">
      <c r="A1106" s="257" t="s">
        <v>323</v>
      </c>
      <c r="B1106" s="258"/>
      <c r="C1106" s="258"/>
      <c r="D1106" s="258"/>
      <c r="E1106" s="258"/>
      <c r="F1106" s="258"/>
      <c r="G1106" s="258"/>
      <c r="H1106" s="258"/>
      <c r="I1106" s="259"/>
      <c r="J1106" s="239"/>
      <c r="K1106" s="239"/>
      <c r="L1106" s="239"/>
      <c r="M1106" s="239"/>
      <c r="N1106" s="239"/>
      <c r="O1106" s="239"/>
      <c r="P1106" s="239"/>
      <c r="Q1106" s="239"/>
      <c r="R1106" s="239"/>
      <c r="S1106" s="239"/>
      <c r="T1106" s="239"/>
      <c r="U1106" s="239"/>
      <c r="V1106" s="239"/>
      <c r="W1106" s="239"/>
      <c r="X1106" s="239"/>
      <c r="Y1106" s="239"/>
      <c r="Z1106" s="239"/>
      <c r="AA1106" s="239"/>
      <c r="AB1106" s="239"/>
      <c r="AC1106" s="239"/>
      <c r="AD1106" s="239"/>
      <c r="AE1106" s="239"/>
      <c r="AF1106" s="239"/>
      <c r="AG1106" s="239"/>
      <c r="AH1106" s="239"/>
      <c r="AI1106" s="239"/>
      <c r="AJ1106" s="239"/>
      <c r="AK1106" s="239"/>
      <c r="AL1106" s="239"/>
      <c r="AM1106" s="239"/>
      <c r="BG1106" s="1" t="s">
        <v>336</v>
      </c>
      <c r="BH1106" s="1">
        <v>89</v>
      </c>
      <c r="BI1106" s="1" t="str">
        <f>"ITEM"&amp;BH1106&amp; BG1106 &amp;"="&amp; IF(TRIM($J1106)="","",$J1106)</f>
        <v>ITEM89#KBN3_2=</v>
      </c>
    </row>
    <row r="1107" spans="1:61" ht="9.75" hidden="1" customHeight="1">
      <c r="A1107" s="123"/>
      <c r="B1107" s="124"/>
      <c r="C1107" s="124"/>
      <c r="D1107" s="124"/>
      <c r="E1107" s="124"/>
      <c r="F1107" s="124"/>
      <c r="G1107" s="124"/>
      <c r="H1107" s="124"/>
      <c r="I1107" s="125"/>
      <c r="J1107" s="27"/>
      <c r="K1107" s="27"/>
      <c r="L1107" s="27"/>
      <c r="M1107" s="27"/>
      <c r="N1107" s="27"/>
      <c r="O1107" s="27"/>
      <c r="P1107" s="27"/>
      <c r="Q1107" s="27"/>
      <c r="R1107" s="27"/>
      <c r="S1107" s="27"/>
      <c r="T1107" s="27"/>
      <c r="U1107" s="27"/>
      <c r="V1107" s="27"/>
      <c r="W1107" s="27"/>
      <c r="X1107" s="27"/>
      <c r="Y1107" s="27"/>
      <c r="Z1107" s="27"/>
      <c r="AA1107" s="27"/>
      <c r="AB1107" s="27"/>
      <c r="AC1107" s="27"/>
      <c r="AD1107" s="27"/>
      <c r="AE1107" s="27"/>
      <c r="AF1107" s="27"/>
      <c r="AG1107" s="27"/>
      <c r="AH1107" s="27"/>
      <c r="AI1107" s="27"/>
      <c r="AJ1107" s="27"/>
      <c r="AK1107" s="27"/>
      <c r="AL1107" s="27"/>
      <c r="AM1107" s="27"/>
    </row>
    <row r="1108" spans="1:61" ht="9.75" hidden="1" customHeight="1">
      <c r="A1108" s="120" t="s">
        <v>324</v>
      </c>
      <c r="B1108" s="121"/>
      <c r="C1108" s="121"/>
      <c r="D1108" s="121"/>
      <c r="E1108" s="121"/>
      <c r="F1108" s="121"/>
      <c r="G1108" s="121"/>
      <c r="H1108" s="121"/>
      <c r="I1108" s="122"/>
      <c r="J1108" s="136"/>
      <c r="K1108" s="126"/>
      <c r="L1108" s="126"/>
      <c r="M1108" s="126"/>
      <c r="N1108" s="126"/>
      <c r="O1108" s="126"/>
      <c r="P1108" s="126"/>
      <c r="Q1108" s="126"/>
      <c r="R1108" s="126"/>
      <c r="S1108" s="126"/>
      <c r="T1108" s="126"/>
      <c r="U1108" s="126"/>
      <c r="V1108" s="126"/>
      <c r="W1108" s="126"/>
      <c r="X1108" s="126"/>
      <c r="Y1108" s="126"/>
      <c r="Z1108" s="126"/>
      <c r="AA1108" s="126"/>
      <c r="AB1108" s="126"/>
      <c r="AC1108" s="126"/>
      <c r="AD1108" s="126"/>
      <c r="AE1108" s="126"/>
      <c r="AF1108" s="126"/>
      <c r="AG1108" s="126"/>
      <c r="AH1108" s="126"/>
      <c r="AI1108" s="126"/>
      <c r="AJ1108" s="126"/>
      <c r="AK1108" s="126"/>
      <c r="AL1108" s="126"/>
      <c r="AM1108" s="127"/>
      <c r="BG1108" s="1" t="s">
        <v>336</v>
      </c>
      <c r="BH1108" s="1">
        <v>90</v>
      </c>
      <c r="BI1108" s="1" t="str">
        <f>"ITEM"&amp;BH1108&amp; BG1108 &amp;"="&amp; IF(TRIM($J1108)="","",$J1108)</f>
        <v>ITEM90#KBN3_2=</v>
      </c>
    </row>
    <row r="1109" spans="1:61" ht="9.75" hidden="1" customHeight="1">
      <c r="A1109" s="141"/>
      <c r="B1109" s="142"/>
      <c r="C1109" s="142"/>
      <c r="D1109" s="142"/>
      <c r="E1109" s="142"/>
      <c r="F1109" s="142"/>
      <c r="G1109" s="142"/>
      <c r="H1109" s="142"/>
      <c r="I1109" s="143"/>
      <c r="J1109" s="150"/>
      <c r="K1109" s="151"/>
      <c r="L1109" s="151"/>
      <c r="M1109" s="151"/>
      <c r="N1109" s="151"/>
      <c r="O1109" s="151"/>
      <c r="P1109" s="151"/>
      <c r="Q1109" s="151"/>
      <c r="R1109" s="151"/>
      <c r="S1109" s="151"/>
      <c r="T1109" s="151"/>
      <c r="U1109" s="151"/>
      <c r="V1109" s="151"/>
      <c r="W1109" s="151"/>
      <c r="X1109" s="151"/>
      <c r="Y1109" s="151"/>
      <c r="Z1109" s="151"/>
      <c r="AA1109" s="151"/>
      <c r="AB1109" s="151"/>
      <c r="AC1109" s="151"/>
      <c r="AD1109" s="151"/>
      <c r="AE1109" s="151"/>
      <c r="AF1109" s="151"/>
      <c r="AG1109" s="151"/>
      <c r="AH1109" s="151"/>
      <c r="AI1109" s="151"/>
      <c r="AJ1109" s="151"/>
      <c r="AK1109" s="151"/>
      <c r="AL1109" s="151"/>
      <c r="AM1109" s="152"/>
      <c r="BH1109" s="1" t="s">
        <v>28</v>
      </c>
    </row>
    <row r="1110" spans="1:61" ht="9.75" hidden="1" customHeight="1">
      <c r="A1110" s="123"/>
      <c r="B1110" s="124"/>
      <c r="C1110" s="124"/>
      <c r="D1110" s="124"/>
      <c r="E1110" s="124"/>
      <c r="F1110" s="124"/>
      <c r="G1110" s="124"/>
      <c r="H1110" s="124"/>
      <c r="I1110" s="125"/>
      <c r="J1110" s="137"/>
      <c r="K1110" s="128"/>
      <c r="L1110" s="128"/>
      <c r="M1110" s="128"/>
      <c r="N1110" s="128"/>
      <c r="O1110" s="128"/>
      <c r="P1110" s="128"/>
      <c r="Q1110" s="128"/>
      <c r="R1110" s="128"/>
      <c r="S1110" s="128"/>
      <c r="T1110" s="128"/>
      <c r="U1110" s="128"/>
      <c r="V1110" s="128"/>
      <c r="W1110" s="128"/>
      <c r="X1110" s="128"/>
      <c r="Y1110" s="128"/>
      <c r="Z1110" s="128"/>
      <c r="AA1110" s="128"/>
      <c r="AB1110" s="128"/>
      <c r="AC1110" s="128"/>
      <c r="AD1110" s="128"/>
      <c r="AE1110" s="128"/>
      <c r="AF1110" s="128"/>
      <c r="AG1110" s="128"/>
      <c r="AH1110" s="128"/>
      <c r="AI1110" s="128"/>
      <c r="AJ1110" s="128"/>
      <c r="AK1110" s="128"/>
      <c r="AL1110" s="128"/>
      <c r="AM1110" s="129"/>
      <c r="BH1110" s="1" t="s">
        <v>28</v>
      </c>
    </row>
    <row r="1111" spans="1:61" ht="9.75" hidden="1" customHeight="1">
      <c r="A1111" s="120" t="s">
        <v>325</v>
      </c>
      <c r="B1111" s="121"/>
      <c r="C1111" s="121"/>
      <c r="D1111" s="121"/>
      <c r="E1111" s="121"/>
      <c r="F1111" s="121"/>
      <c r="G1111" s="121"/>
      <c r="H1111" s="121"/>
      <c r="I1111" s="122"/>
      <c r="J1111" s="27"/>
      <c r="K1111" s="27"/>
      <c r="L1111" s="27"/>
      <c r="M1111" s="27"/>
      <c r="N1111" s="27"/>
      <c r="O1111" s="27"/>
      <c r="P1111" s="27"/>
      <c r="Q1111" s="27"/>
      <c r="R1111" s="27"/>
      <c r="S1111" s="27"/>
      <c r="T1111" s="27"/>
      <c r="U1111" s="27"/>
      <c r="V1111" s="27"/>
      <c r="W1111" s="27"/>
      <c r="X1111" s="27"/>
      <c r="Y1111" s="27"/>
      <c r="Z1111" s="27"/>
      <c r="AA1111" s="27"/>
      <c r="AB1111" s="27"/>
      <c r="AC1111" s="27"/>
      <c r="AD1111" s="27"/>
      <c r="AE1111" s="27"/>
      <c r="AF1111" s="27"/>
      <c r="AG1111" s="27"/>
      <c r="AH1111" s="27"/>
      <c r="AI1111" s="27"/>
      <c r="AJ1111" s="27"/>
      <c r="AK1111" s="27"/>
      <c r="AL1111" s="27"/>
      <c r="AM1111" s="27"/>
      <c r="BG1111" s="1" t="s">
        <v>336</v>
      </c>
      <c r="BH1111" s="1">
        <v>91</v>
      </c>
      <c r="BI1111" s="1" t="str">
        <f>"ITEM"&amp;BH1111&amp; BG1111 &amp;"="&amp; IF(TRIM($J1111)="","",$J1111)</f>
        <v>ITEM91#KBN3_2=</v>
      </c>
    </row>
    <row r="1112" spans="1:61" ht="9.75" hidden="1" customHeight="1">
      <c r="A1112" s="123"/>
      <c r="B1112" s="124"/>
      <c r="C1112" s="124"/>
      <c r="D1112" s="124"/>
      <c r="E1112" s="124"/>
      <c r="F1112" s="124"/>
      <c r="G1112" s="124"/>
      <c r="H1112" s="124"/>
      <c r="I1112" s="125"/>
      <c r="J1112" s="27"/>
      <c r="K1112" s="27"/>
      <c r="L1112" s="27"/>
      <c r="M1112" s="27"/>
      <c r="N1112" s="27"/>
      <c r="O1112" s="27"/>
      <c r="P1112" s="27"/>
      <c r="Q1112" s="27"/>
      <c r="R1112" s="27"/>
      <c r="S1112" s="27"/>
      <c r="T1112" s="27"/>
      <c r="U1112" s="27"/>
      <c r="V1112" s="27"/>
      <c r="W1112" s="27"/>
      <c r="X1112" s="27"/>
      <c r="Y1112" s="27"/>
      <c r="Z1112" s="27"/>
      <c r="AA1112" s="27"/>
      <c r="AB1112" s="27"/>
      <c r="AC1112" s="27"/>
      <c r="AD1112" s="27"/>
      <c r="AE1112" s="27"/>
      <c r="AF1112" s="27"/>
      <c r="AG1112" s="27"/>
      <c r="AH1112" s="27"/>
      <c r="AI1112" s="27"/>
      <c r="AJ1112" s="27"/>
      <c r="AK1112" s="27"/>
      <c r="AL1112" s="27"/>
      <c r="AM1112" s="27"/>
    </row>
    <row r="1113" spans="1:61" ht="9.75" hidden="1" customHeight="1">
      <c r="A1113" s="120" t="s">
        <v>326</v>
      </c>
      <c r="B1113" s="121"/>
      <c r="C1113" s="121"/>
      <c r="D1113" s="121"/>
      <c r="E1113" s="121"/>
      <c r="F1113" s="121"/>
      <c r="G1113" s="121"/>
      <c r="H1113" s="121"/>
      <c r="I1113" s="122"/>
      <c r="J1113" s="158"/>
      <c r="K1113" s="154"/>
      <c r="L1113" s="154"/>
      <c r="M1113" s="154"/>
      <c r="N1113" s="154"/>
      <c r="O1113" s="154"/>
      <c r="P1113" s="154"/>
      <c r="Q1113" s="154"/>
      <c r="R1113" s="154"/>
      <c r="S1113" s="154"/>
      <c r="T1113" s="154"/>
      <c r="U1113" s="154"/>
      <c r="V1113" s="154" t="s">
        <v>36</v>
      </c>
      <c r="W1113" s="154"/>
      <c r="X1113" s="154"/>
      <c r="Y1113" s="154"/>
      <c r="Z1113" s="154"/>
      <c r="AA1113" s="154"/>
      <c r="AB1113" s="154"/>
      <c r="AC1113" s="154"/>
      <c r="AD1113" s="154"/>
      <c r="AE1113" s="154"/>
      <c r="AF1113" s="154"/>
      <c r="AG1113" s="154"/>
      <c r="AH1113" s="154"/>
      <c r="AI1113" s="154"/>
      <c r="AJ1113" s="154"/>
      <c r="AK1113" s="154"/>
      <c r="AL1113" s="154"/>
      <c r="AM1113" s="155"/>
      <c r="BE1113" s="1" t="str">
        <f ca="1">MID(CELL("address",$CB$2),2,2)</f>
        <v>CB</v>
      </c>
      <c r="BF1113" s="1" t="str">
        <f>IF(TRIM($K1115)="","",IF(ISERROR(MATCH($K1115,$CB$3:$CB$7,0)),"INPUT_ERROR",MATCH($K1115,$CB$3:$CB$7,0)))</f>
        <v/>
      </c>
      <c r="BG1113" s="1" t="s">
        <v>336</v>
      </c>
      <c r="BH1113" s="1">
        <v>92</v>
      </c>
      <c r="BI1113" s="1" t="str">
        <f>"ITEM"&amp;BH1113&amp; BG1113 &amp;"="&amp; BF1113</f>
        <v>ITEM92#KBN3_2=</v>
      </c>
    </row>
    <row r="1114" spans="1:61" ht="9.75" hidden="1" customHeight="1">
      <c r="A1114" s="141"/>
      <c r="B1114" s="142"/>
      <c r="C1114" s="142"/>
      <c r="D1114" s="142"/>
      <c r="E1114" s="142"/>
      <c r="F1114" s="142"/>
      <c r="G1114" s="142"/>
      <c r="H1114" s="142"/>
      <c r="I1114" s="143"/>
      <c r="J1114" s="189"/>
      <c r="K1114" s="82"/>
      <c r="L1114" s="82"/>
      <c r="M1114" s="82"/>
      <c r="N1114" s="82"/>
      <c r="O1114" s="82"/>
      <c r="P1114" s="82"/>
      <c r="Q1114" s="82"/>
      <c r="R1114" s="82"/>
      <c r="S1114" s="82"/>
      <c r="T1114" s="82"/>
      <c r="U1114" s="82"/>
      <c r="V1114" s="82" t="s">
        <v>163</v>
      </c>
      <c r="W1114" s="82"/>
      <c r="X1114" s="82"/>
      <c r="Y1114" s="82"/>
      <c r="Z1114" s="82"/>
      <c r="AA1114" s="82"/>
      <c r="AB1114" s="82"/>
      <c r="AC1114" s="82"/>
      <c r="AD1114" s="82"/>
      <c r="AE1114" s="82"/>
      <c r="AF1114" s="82"/>
      <c r="AG1114" s="82"/>
      <c r="AH1114" s="82"/>
      <c r="AI1114" s="82"/>
      <c r="AJ1114" s="82"/>
      <c r="AK1114" s="82"/>
      <c r="AL1114" s="82"/>
      <c r="AM1114" s="138"/>
      <c r="BH1114" s="1" t="s">
        <v>28</v>
      </c>
    </row>
    <row r="1115" spans="1:61" ht="9.75" hidden="1" customHeight="1">
      <c r="A1115" s="141"/>
      <c r="B1115" s="142"/>
      <c r="C1115" s="142"/>
      <c r="D1115" s="142"/>
      <c r="E1115" s="142"/>
      <c r="F1115" s="142"/>
      <c r="G1115" s="142"/>
      <c r="H1115" s="142"/>
      <c r="I1115" s="143"/>
      <c r="J1115" s="144" t="s">
        <v>37</v>
      </c>
      <c r="K1115" s="145"/>
      <c r="L1115" s="145"/>
      <c r="M1115" s="145"/>
      <c r="N1115" s="145"/>
      <c r="O1115" s="145"/>
      <c r="P1115" s="145"/>
      <c r="Q1115" s="145"/>
      <c r="R1115" s="145"/>
      <c r="S1115" s="145"/>
      <c r="T1115" s="82" t="s">
        <v>38</v>
      </c>
      <c r="U1115" s="82"/>
      <c r="V1115" s="82" t="s">
        <v>253</v>
      </c>
      <c r="W1115" s="82"/>
      <c r="X1115" s="82"/>
      <c r="Y1115" s="82"/>
      <c r="Z1115" s="82"/>
      <c r="AA1115" s="82"/>
      <c r="AB1115" s="82"/>
      <c r="AC1115" s="82"/>
      <c r="AD1115" s="82"/>
      <c r="AE1115" s="82"/>
      <c r="AF1115" s="82"/>
      <c r="AG1115" s="82"/>
      <c r="AH1115" s="82"/>
      <c r="AI1115" s="82"/>
      <c r="AJ1115" s="82"/>
      <c r="AK1115" s="82"/>
      <c r="AL1115" s="82"/>
      <c r="AM1115" s="138"/>
      <c r="BH1115" s="1" t="s">
        <v>28</v>
      </c>
    </row>
    <row r="1116" spans="1:61" ht="9.75" hidden="1" customHeight="1">
      <c r="A1116" s="141"/>
      <c r="B1116" s="142"/>
      <c r="C1116" s="142"/>
      <c r="D1116" s="142"/>
      <c r="E1116" s="142"/>
      <c r="F1116" s="142"/>
      <c r="G1116" s="142"/>
      <c r="H1116" s="142"/>
      <c r="I1116" s="143"/>
      <c r="J1116" s="144"/>
      <c r="K1116" s="145"/>
      <c r="L1116" s="145"/>
      <c r="M1116" s="145"/>
      <c r="N1116" s="145"/>
      <c r="O1116" s="145"/>
      <c r="P1116" s="145"/>
      <c r="Q1116" s="145"/>
      <c r="R1116" s="145"/>
      <c r="S1116" s="145"/>
      <c r="T1116" s="82"/>
      <c r="U1116" s="82"/>
      <c r="V1116" s="82" t="s">
        <v>327</v>
      </c>
      <c r="W1116" s="82"/>
      <c r="X1116" s="82"/>
      <c r="Y1116" s="82"/>
      <c r="Z1116" s="82"/>
      <c r="AA1116" s="82"/>
      <c r="AB1116" s="82"/>
      <c r="AC1116" s="82"/>
      <c r="AD1116" s="82"/>
      <c r="AE1116" s="82"/>
      <c r="AF1116" s="82"/>
      <c r="AG1116" s="82"/>
      <c r="AH1116" s="82"/>
      <c r="AI1116" s="82"/>
      <c r="AJ1116" s="82"/>
      <c r="AK1116" s="82"/>
      <c r="AL1116" s="82"/>
      <c r="AM1116" s="138"/>
      <c r="BH1116" s="1" t="s">
        <v>28</v>
      </c>
    </row>
    <row r="1117" spans="1:61" ht="9.75" hidden="1" customHeight="1">
      <c r="A1117" s="141"/>
      <c r="B1117" s="142"/>
      <c r="C1117" s="142"/>
      <c r="D1117" s="142"/>
      <c r="E1117" s="142"/>
      <c r="F1117" s="142"/>
      <c r="G1117" s="142"/>
      <c r="H1117" s="142"/>
      <c r="I1117" s="143"/>
      <c r="J1117" s="189"/>
      <c r="K1117" s="82"/>
      <c r="L1117" s="82"/>
      <c r="M1117" s="82"/>
      <c r="N1117" s="82"/>
      <c r="O1117" s="82"/>
      <c r="P1117" s="82"/>
      <c r="Q1117" s="82"/>
      <c r="R1117" s="82"/>
      <c r="S1117" s="82"/>
      <c r="T1117" s="82"/>
      <c r="U1117" s="82"/>
      <c r="V1117" s="82" t="s">
        <v>166</v>
      </c>
      <c r="W1117" s="82"/>
      <c r="X1117" s="82"/>
      <c r="Y1117" s="82"/>
      <c r="Z1117" s="82"/>
      <c r="AA1117" s="82"/>
      <c r="AB1117" s="82"/>
      <c r="AC1117" s="82"/>
      <c r="AD1117" s="82"/>
      <c r="AE1117" s="82"/>
      <c r="AF1117" s="82"/>
      <c r="AG1117" s="82"/>
      <c r="AH1117" s="82"/>
      <c r="AI1117" s="82"/>
      <c r="AJ1117" s="82"/>
      <c r="AK1117" s="82"/>
      <c r="AL1117" s="82"/>
      <c r="AM1117" s="138"/>
      <c r="BH1117" s="1" t="s">
        <v>28</v>
      </c>
    </row>
    <row r="1118" spans="1:61" ht="9.75" hidden="1" customHeight="1">
      <c r="A1118" s="123"/>
      <c r="B1118" s="124"/>
      <c r="C1118" s="124"/>
      <c r="D1118" s="124"/>
      <c r="E1118" s="124"/>
      <c r="F1118" s="124"/>
      <c r="G1118" s="124"/>
      <c r="H1118" s="124"/>
      <c r="I1118" s="125"/>
      <c r="J1118" s="157"/>
      <c r="K1118" s="98"/>
      <c r="L1118" s="98"/>
      <c r="M1118" s="98"/>
      <c r="N1118" s="98"/>
      <c r="O1118" s="98"/>
      <c r="P1118" s="98"/>
      <c r="Q1118" s="98"/>
      <c r="R1118" s="98"/>
      <c r="S1118" s="98"/>
      <c r="T1118" s="98"/>
      <c r="U1118" s="98"/>
      <c r="V1118" s="98" t="s">
        <v>256</v>
      </c>
      <c r="W1118" s="98"/>
      <c r="X1118" s="98"/>
      <c r="Y1118" s="98"/>
      <c r="Z1118" s="98"/>
      <c r="AA1118" s="98"/>
      <c r="AB1118" s="98"/>
      <c r="AC1118" s="98"/>
      <c r="AD1118" s="98"/>
      <c r="AE1118" s="98"/>
      <c r="AF1118" s="98"/>
      <c r="AG1118" s="98"/>
      <c r="AH1118" s="98"/>
      <c r="AI1118" s="98"/>
      <c r="AJ1118" s="98"/>
      <c r="AK1118" s="98"/>
      <c r="AL1118" s="98"/>
      <c r="AM1118" s="156"/>
      <c r="BH1118" s="1" t="s">
        <v>28</v>
      </c>
    </row>
    <row r="1119" spans="1:61" ht="9.75" hidden="1" customHeight="1">
      <c r="A1119" s="120" t="s">
        <v>328</v>
      </c>
      <c r="B1119" s="121"/>
      <c r="C1119" s="121"/>
      <c r="D1119" s="121"/>
      <c r="E1119" s="121"/>
      <c r="F1119" s="121"/>
      <c r="G1119" s="121"/>
      <c r="H1119" s="121"/>
      <c r="I1119" s="122"/>
      <c r="J1119" s="136"/>
      <c r="K1119" s="126"/>
      <c r="L1119" s="126"/>
      <c r="M1119" s="126"/>
      <c r="N1119" s="126"/>
      <c r="O1119" s="126"/>
      <c r="P1119" s="126"/>
      <c r="Q1119" s="126"/>
      <c r="R1119" s="126"/>
      <c r="S1119" s="126"/>
      <c r="T1119" s="126"/>
      <c r="U1119" s="126"/>
      <c r="V1119" s="126"/>
      <c r="W1119" s="126"/>
      <c r="X1119" s="126"/>
      <c r="Y1119" s="126"/>
      <c r="Z1119" s="126"/>
      <c r="AA1119" s="126"/>
      <c r="AB1119" s="126"/>
      <c r="AC1119" s="126"/>
      <c r="AD1119" s="126"/>
      <c r="AE1119" s="126"/>
      <c r="AF1119" s="126"/>
      <c r="AG1119" s="126"/>
      <c r="AH1119" s="126"/>
      <c r="AI1119" s="126"/>
      <c r="AJ1119" s="126"/>
      <c r="AK1119" s="126"/>
      <c r="AL1119" s="126"/>
      <c r="AM1119" s="127"/>
      <c r="BG1119" s="1" t="s">
        <v>336</v>
      </c>
      <c r="BH1119" s="1">
        <v>93</v>
      </c>
      <c r="BI1119" s="1" t="str">
        <f>"ITEM"&amp;BH1119&amp; BG1119 &amp;"="&amp; IF(TRIM($J1119)="","",$J1119)</f>
        <v>ITEM93#KBN3_2=</v>
      </c>
    </row>
    <row r="1120" spans="1:61" ht="9.75" hidden="1" customHeight="1">
      <c r="A1120" s="141"/>
      <c r="B1120" s="142"/>
      <c r="C1120" s="142"/>
      <c r="D1120" s="142"/>
      <c r="E1120" s="142"/>
      <c r="F1120" s="142"/>
      <c r="G1120" s="142"/>
      <c r="H1120" s="142"/>
      <c r="I1120" s="143"/>
      <c r="J1120" s="150"/>
      <c r="K1120" s="151"/>
      <c r="L1120" s="151"/>
      <c r="M1120" s="151"/>
      <c r="N1120" s="151"/>
      <c r="O1120" s="151"/>
      <c r="P1120" s="151"/>
      <c r="Q1120" s="151"/>
      <c r="R1120" s="151"/>
      <c r="S1120" s="151"/>
      <c r="T1120" s="151"/>
      <c r="U1120" s="151"/>
      <c r="V1120" s="151"/>
      <c r="W1120" s="151"/>
      <c r="X1120" s="151"/>
      <c r="Y1120" s="151"/>
      <c r="Z1120" s="151"/>
      <c r="AA1120" s="151"/>
      <c r="AB1120" s="151"/>
      <c r="AC1120" s="151"/>
      <c r="AD1120" s="151"/>
      <c r="AE1120" s="151"/>
      <c r="AF1120" s="151"/>
      <c r="AG1120" s="151"/>
      <c r="AH1120" s="151"/>
      <c r="AI1120" s="151"/>
      <c r="AJ1120" s="151"/>
      <c r="AK1120" s="151"/>
      <c r="AL1120" s="151"/>
      <c r="AM1120" s="152"/>
    </row>
    <row r="1121" spans="1:61" ht="9.75" hidden="1" customHeight="1">
      <c r="A1121" s="123"/>
      <c r="B1121" s="124"/>
      <c r="C1121" s="124"/>
      <c r="D1121" s="124"/>
      <c r="E1121" s="124"/>
      <c r="F1121" s="124"/>
      <c r="G1121" s="124"/>
      <c r="H1121" s="124"/>
      <c r="I1121" s="125"/>
      <c r="J1121" s="150"/>
      <c r="K1121" s="151"/>
      <c r="L1121" s="151"/>
      <c r="M1121" s="151"/>
      <c r="N1121" s="151"/>
      <c r="O1121" s="151"/>
      <c r="P1121" s="151"/>
      <c r="Q1121" s="151"/>
      <c r="R1121" s="151"/>
      <c r="S1121" s="151"/>
      <c r="T1121" s="151"/>
      <c r="U1121" s="151"/>
      <c r="V1121" s="151"/>
      <c r="W1121" s="151"/>
      <c r="X1121" s="151"/>
      <c r="Y1121" s="151"/>
      <c r="Z1121" s="151"/>
      <c r="AA1121" s="151"/>
      <c r="AB1121" s="151"/>
      <c r="AC1121" s="151"/>
      <c r="AD1121" s="151"/>
      <c r="AE1121" s="151"/>
      <c r="AF1121" s="151"/>
      <c r="AG1121" s="151"/>
      <c r="AH1121" s="151"/>
      <c r="AI1121" s="151"/>
      <c r="AJ1121" s="151"/>
      <c r="AK1121" s="151"/>
      <c r="AL1121" s="151"/>
      <c r="AM1121" s="152"/>
    </row>
    <row r="1122" spans="1:61" ht="9.75" hidden="1" customHeight="1">
      <c r="A1122" s="120" t="s">
        <v>329</v>
      </c>
      <c r="B1122" s="121"/>
      <c r="C1122" s="121"/>
      <c r="D1122" s="121"/>
      <c r="E1122" s="121"/>
      <c r="F1122" s="121"/>
      <c r="G1122" s="121"/>
      <c r="H1122" s="121"/>
      <c r="I1122" s="122"/>
      <c r="J1122" s="216" t="s">
        <v>37</v>
      </c>
      <c r="K1122" s="217"/>
      <c r="L1122" s="154" t="s">
        <v>53</v>
      </c>
      <c r="M1122" s="154"/>
      <c r="N1122" s="154"/>
      <c r="O1122" s="154"/>
      <c r="P1122" s="154"/>
      <c r="Q1122" s="154"/>
      <c r="R1122" s="154"/>
      <c r="S1122" s="154"/>
      <c r="T1122" s="154"/>
      <c r="U1122" s="154"/>
      <c r="V1122" s="154"/>
      <c r="W1122" s="154"/>
      <c r="X1122" s="221" t="s">
        <v>37</v>
      </c>
      <c r="Y1122" s="217"/>
      <c r="Z1122" s="154" t="s">
        <v>330</v>
      </c>
      <c r="AA1122" s="154"/>
      <c r="AB1122" s="154"/>
      <c r="AC1122" s="154"/>
      <c r="AD1122" s="154"/>
      <c r="AE1122" s="154"/>
      <c r="AF1122" s="154"/>
      <c r="AG1122" s="154"/>
      <c r="AH1122" s="154"/>
      <c r="AI1122" s="154"/>
      <c r="AJ1122" s="154"/>
      <c r="AK1122" s="154"/>
      <c r="AL1122" s="154"/>
      <c r="AM1122" s="155"/>
      <c r="BF1122" s="1" t="b">
        <f>IF($K1122="○",TRUE,IF($K1122="",FALSE,"INPUT_ERROR"))</f>
        <v>0</v>
      </c>
      <c r="BG1122" s="1" t="s">
        <v>336</v>
      </c>
      <c r="BH1122" s="1">
        <v>94</v>
      </c>
      <c r="BI1122" s="1" t="str">
        <f t="shared" ref="BI1122:BI1128" si="23">"ITEM"&amp;BH1122&amp; BG1122 &amp;"="&amp; BF1122</f>
        <v>ITEM94#KBN3_2=FALSE</v>
      </c>
    </row>
    <row r="1123" spans="1:61" ht="9.75" hidden="1" customHeight="1">
      <c r="A1123" s="141"/>
      <c r="B1123" s="142"/>
      <c r="C1123" s="142"/>
      <c r="D1123" s="142"/>
      <c r="E1123" s="142"/>
      <c r="F1123" s="142"/>
      <c r="G1123" s="142"/>
      <c r="H1123" s="142"/>
      <c r="I1123" s="143"/>
      <c r="J1123" s="144"/>
      <c r="K1123" s="159"/>
      <c r="L1123" s="82"/>
      <c r="M1123" s="82"/>
      <c r="N1123" s="82"/>
      <c r="O1123" s="82"/>
      <c r="P1123" s="82"/>
      <c r="Q1123" s="82"/>
      <c r="R1123" s="82"/>
      <c r="S1123" s="82"/>
      <c r="T1123" s="82"/>
      <c r="U1123" s="82"/>
      <c r="V1123" s="82"/>
      <c r="W1123" s="82"/>
      <c r="X1123" s="160"/>
      <c r="Y1123" s="159"/>
      <c r="Z1123" s="82"/>
      <c r="AA1123" s="82"/>
      <c r="AB1123" s="82"/>
      <c r="AC1123" s="82"/>
      <c r="AD1123" s="82"/>
      <c r="AE1123" s="82"/>
      <c r="AF1123" s="82"/>
      <c r="AG1123" s="82"/>
      <c r="AH1123" s="82"/>
      <c r="AI1123" s="82"/>
      <c r="AJ1123" s="82"/>
      <c r="AK1123" s="82"/>
      <c r="AL1123" s="82"/>
      <c r="AM1123" s="138"/>
      <c r="BF1123" s="1" t="b">
        <f>IF($Y1122="○",TRUE,IF($Y1122="",FALSE,"INPUT_ERROR"))</f>
        <v>0</v>
      </c>
      <c r="BG1123" s="1" t="s">
        <v>336</v>
      </c>
      <c r="BH1123" s="1">
        <v>95</v>
      </c>
      <c r="BI1123" s="1" t="str">
        <f t="shared" si="23"/>
        <v>ITEM95#KBN3_2=FALSE</v>
      </c>
    </row>
    <row r="1124" spans="1:61" ht="9.75" hidden="1" customHeight="1">
      <c r="A1124" s="141"/>
      <c r="B1124" s="142"/>
      <c r="C1124" s="142"/>
      <c r="D1124" s="142"/>
      <c r="E1124" s="142"/>
      <c r="F1124" s="142"/>
      <c r="G1124" s="142"/>
      <c r="H1124" s="142"/>
      <c r="I1124" s="143"/>
      <c r="J1124" s="144" t="s">
        <v>37</v>
      </c>
      <c r="K1124" s="159"/>
      <c r="L1124" s="82" t="s">
        <v>331</v>
      </c>
      <c r="M1124" s="82"/>
      <c r="N1124" s="82"/>
      <c r="O1124" s="82"/>
      <c r="P1124" s="82"/>
      <c r="Q1124" s="82"/>
      <c r="R1124" s="82"/>
      <c r="S1124" s="82"/>
      <c r="T1124" s="82"/>
      <c r="U1124" s="82"/>
      <c r="V1124" s="82"/>
      <c r="W1124" s="82"/>
      <c r="X1124" s="160" t="s">
        <v>37</v>
      </c>
      <c r="Y1124" s="159"/>
      <c r="Z1124" s="82" t="s">
        <v>264</v>
      </c>
      <c r="AA1124" s="82"/>
      <c r="AB1124" s="82"/>
      <c r="AC1124" s="82"/>
      <c r="AD1124" s="82"/>
      <c r="AE1124" s="82"/>
      <c r="AF1124" s="82"/>
      <c r="AG1124" s="82"/>
      <c r="AH1124" s="82"/>
      <c r="AI1124" s="82"/>
      <c r="AJ1124" s="82"/>
      <c r="AK1124" s="82"/>
      <c r="AL1124" s="82"/>
      <c r="AM1124" s="138"/>
      <c r="BF1124" s="1" t="b">
        <f>IF($K1124="○",TRUE,IF($K1124="",FALSE,"INPUT_ERROR"))</f>
        <v>0</v>
      </c>
      <c r="BG1124" s="1" t="s">
        <v>336</v>
      </c>
      <c r="BH1124" s="1">
        <v>96</v>
      </c>
      <c r="BI1124" s="1" t="str">
        <f t="shared" si="23"/>
        <v>ITEM96#KBN3_2=FALSE</v>
      </c>
    </row>
    <row r="1125" spans="1:61" ht="9.75" hidden="1" customHeight="1">
      <c r="A1125" s="141"/>
      <c r="B1125" s="142"/>
      <c r="C1125" s="142"/>
      <c r="D1125" s="142"/>
      <c r="E1125" s="142"/>
      <c r="F1125" s="142"/>
      <c r="G1125" s="142"/>
      <c r="H1125" s="142"/>
      <c r="I1125" s="143"/>
      <c r="J1125" s="144"/>
      <c r="K1125" s="159"/>
      <c r="L1125" s="82"/>
      <c r="M1125" s="82"/>
      <c r="N1125" s="82"/>
      <c r="O1125" s="82"/>
      <c r="P1125" s="82"/>
      <c r="Q1125" s="82"/>
      <c r="R1125" s="82"/>
      <c r="S1125" s="82"/>
      <c r="T1125" s="82"/>
      <c r="U1125" s="82"/>
      <c r="V1125" s="82"/>
      <c r="W1125" s="82"/>
      <c r="X1125" s="160"/>
      <c r="Y1125" s="159"/>
      <c r="Z1125" s="82"/>
      <c r="AA1125" s="82"/>
      <c r="AB1125" s="82"/>
      <c r="AC1125" s="82"/>
      <c r="AD1125" s="82"/>
      <c r="AE1125" s="82"/>
      <c r="AF1125" s="82"/>
      <c r="AG1125" s="82"/>
      <c r="AH1125" s="82"/>
      <c r="AI1125" s="82"/>
      <c r="AJ1125" s="82"/>
      <c r="AK1125" s="82"/>
      <c r="AL1125" s="82"/>
      <c r="AM1125" s="138"/>
      <c r="BF1125" s="1" t="b">
        <f>IF($Y1124="○",TRUE,IF($Y1124="",FALSE,"INPUT_ERROR"))</f>
        <v>0</v>
      </c>
      <c r="BG1125" s="1" t="s">
        <v>336</v>
      </c>
      <c r="BH1125" s="1">
        <v>97</v>
      </c>
      <c r="BI1125" s="1" t="str">
        <f t="shared" si="23"/>
        <v>ITEM97#KBN3_2=FALSE</v>
      </c>
    </row>
    <row r="1126" spans="1:61" ht="9.75" hidden="1" customHeight="1">
      <c r="A1126" s="141"/>
      <c r="B1126" s="142"/>
      <c r="C1126" s="142"/>
      <c r="D1126" s="142"/>
      <c r="E1126" s="142"/>
      <c r="F1126" s="142"/>
      <c r="G1126" s="142"/>
      <c r="H1126" s="142"/>
      <c r="I1126" s="143"/>
      <c r="J1126" s="144" t="s">
        <v>37</v>
      </c>
      <c r="K1126" s="159"/>
      <c r="L1126" s="82" t="s">
        <v>214</v>
      </c>
      <c r="M1126" s="82"/>
      <c r="N1126" s="82"/>
      <c r="O1126" s="82"/>
      <c r="P1126" s="82"/>
      <c r="Q1126" s="82"/>
      <c r="R1126" s="82"/>
      <c r="S1126" s="82"/>
      <c r="T1126" s="82"/>
      <c r="U1126" s="82"/>
      <c r="V1126" s="82"/>
      <c r="W1126" s="82"/>
      <c r="X1126" s="160" t="s">
        <v>37</v>
      </c>
      <c r="Y1126" s="159"/>
      <c r="Z1126" s="82" t="s">
        <v>332</v>
      </c>
      <c r="AA1126" s="82"/>
      <c r="AB1126" s="82"/>
      <c r="AC1126" s="82"/>
      <c r="AD1126" s="82"/>
      <c r="AE1126" s="82"/>
      <c r="AF1126" s="82"/>
      <c r="AG1126" s="82"/>
      <c r="AH1126" s="82"/>
      <c r="AI1126" s="82"/>
      <c r="AJ1126" s="82"/>
      <c r="AK1126" s="82"/>
      <c r="AL1126" s="82"/>
      <c r="AM1126" s="138"/>
      <c r="BF1126" s="1" t="b">
        <f>IF($K1126="○",TRUE,IF($K1126="",FALSE,"INPUT_ERROR"))</f>
        <v>0</v>
      </c>
      <c r="BG1126" s="1" t="s">
        <v>336</v>
      </c>
      <c r="BH1126" s="1">
        <v>98</v>
      </c>
      <c r="BI1126" s="1" t="str">
        <f t="shared" si="23"/>
        <v>ITEM98#KBN3_2=FALSE</v>
      </c>
    </row>
    <row r="1127" spans="1:61" ht="9.75" hidden="1" customHeight="1">
      <c r="A1127" s="141"/>
      <c r="B1127" s="142"/>
      <c r="C1127" s="142"/>
      <c r="D1127" s="142"/>
      <c r="E1127" s="142"/>
      <c r="F1127" s="142"/>
      <c r="G1127" s="142"/>
      <c r="H1127" s="142"/>
      <c r="I1127" s="143"/>
      <c r="J1127" s="144"/>
      <c r="K1127" s="159"/>
      <c r="L1127" s="82"/>
      <c r="M1127" s="82"/>
      <c r="N1127" s="82"/>
      <c r="O1127" s="82"/>
      <c r="P1127" s="82"/>
      <c r="Q1127" s="82"/>
      <c r="R1127" s="82"/>
      <c r="S1127" s="82"/>
      <c r="T1127" s="82"/>
      <c r="U1127" s="82"/>
      <c r="V1127" s="82"/>
      <c r="W1127" s="82"/>
      <c r="X1127" s="160"/>
      <c r="Y1127" s="159"/>
      <c r="Z1127" s="82"/>
      <c r="AA1127" s="82"/>
      <c r="AB1127" s="82"/>
      <c r="AC1127" s="82"/>
      <c r="AD1127" s="82"/>
      <c r="AE1127" s="82"/>
      <c r="AF1127" s="82"/>
      <c r="AG1127" s="82"/>
      <c r="AH1127" s="82"/>
      <c r="AI1127" s="82"/>
      <c r="AJ1127" s="82"/>
      <c r="AK1127" s="82"/>
      <c r="AL1127" s="82"/>
      <c r="AM1127" s="138"/>
      <c r="BF1127" s="1" t="b">
        <f>IF($Y1126="○",TRUE,IF($Y1126="",FALSE,"INPUT_ERROR"))</f>
        <v>0</v>
      </c>
      <c r="BG1127" s="1" t="s">
        <v>336</v>
      </c>
      <c r="BH1127" s="1">
        <v>99</v>
      </c>
      <c r="BI1127" s="1" t="str">
        <f t="shared" si="23"/>
        <v>ITEM99#KBN3_2=FALSE</v>
      </c>
    </row>
    <row r="1128" spans="1:61" ht="9.75" hidden="1" customHeight="1">
      <c r="A1128" s="141"/>
      <c r="B1128" s="142"/>
      <c r="C1128" s="142"/>
      <c r="D1128" s="142"/>
      <c r="E1128" s="142"/>
      <c r="F1128" s="142"/>
      <c r="G1128" s="142"/>
      <c r="H1128" s="142"/>
      <c r="I1128" s="143"/>
      <c r="J1128" s="144" t="s">
        <v>37</v>
      </c>
      <c r="K1128" s="159"/>
      <c r="L1128" s="82" t="s">
        <v>59</v>
      </c>
      <c r="M1128" s="82"/>
      <c r="N1128" s="82"/>
      <c r="O1128" s="160" t="s">
        <v>60</v>
      </c>
      <c r="P1128" s="151"/>
      <c r="Q1128" s="151"/>
      <c r="R1128" s="151"/>
      <c r="S1128" s="151"/>
      <c r="T1128" s="151"/>
      <c r="U1128" s="151"/>
      <c r="V1128" s="151"/>
      <c r="W1128" s="151"/>
      <c r="X1128" s="151"/>
      <c r="Y1128" s="151"/>
      <c r="Z1128" s="151"/>
      <c r="AA1128" s="151"/>
      <c r="AB1128" s="151"/>
      <c r="AC1128" s="151"/>
      <c r="AD1128" s="151"/>
      <c r="AE1128" s="151"/>
      <c r="AF1128" s="151"/>
      <c r="AG1128" s="151"/>
      <c r="AH1128" s="151"/>
      <c r="AI1128" s="151"/>
      <c r="AJ1128" s="151"/>
      <c r="AK1128" s="151"/>
      <c r="AL1128" s="82" t="s">
        <v>198</v>
      </c>
      <c r="AM1128" s="138"/>
      <c r="BF1128" s="1" t="b">
        <f>IF($K1128="○",TRUE,IF($K1128="",FALSE,"INPUT_ERROR"))</f>
        <v>0</v>
      </c>
      <c r="BG1128" s="1" t="s">
        <v>336</v>
      </c>
      <c r="BH1128" s="1">
        <v>100</v>
      </c>
      <c r="BI1128" s="1" t="str">
        <f t="shared" si="23"/>
        <v>ITEM100#KBN3_2=FALSE</v>
      </c>
    </row>
    <row r="1129" spans="1:61" ht="9.75" hidden="1" customHeight="1">
      <c r="A1129" s="141"/>
      <c r="B1129" s="142"/>
      <c r="C1129" s="142"/>
      <c r="D1129" s="142"/>
      <c r="E1129" s="142"/>
      <c r="F1129" s="142"/>
      <c r="G1129" s="142"/>
      <c r="H1129" s="142"/>
      <c r="I1129" s="143"/>
      <c r="J1129" s="161"/>
      <c r="K1129" s="162"/>
      <c r="L1129" s="98"/>
      <c r="M1129" s="98"/>
      <c r="N1129" s="98"/>
      <c r="O1129" s="163"/>
      <c r="P1129" s="128"/>
      <c r="Q1129" s="128"/>
      <c r="R1129" s="128"/>
      <c r="S1129" s="128"/>
      <c r="T1129" s="128"/>
      <c r="U1129" s="128"/>
      <c r="V1129" s="128"/>
      <c r="W1129" s="128"/>
      <c r="X1129" s="128"/>
      <c r="Y1129" s="128"/>
      <c r="Z1129" s="128"/>
      <c r="AA1129" s="128"/>
      <c r="AB1129" s="128"/>
      <c r="AC1129" s="128"/>
      <c r="AD1129" s="128"/>
      <c r="AE1129" s="128"/>
      <c r="AF1129" s="128"/>
      <c r="AG1129" s="128"/>
      <c r="AH1129" s="128"/>
      <c r="AI1129" s="128"/>
      <c r="AJ1129" s="128"/>
      <c r="AK1129" s="128"/>
      <c r="AL1129" s="98"/>
      <c r="AM1129" s="156"/>
      <c r="BG1129" s="1" t="s">
        <v>336</v>
      </c>
      <c r="BH1129" s="1">
        <v>101</v>
      </c>
      <c r="BI1129" s="1" t="str">
        <f>"ITEM"&amp;BH1129&amp; BG1129 &amp;"="&amp;IF(TRIM($P1128)="","",$P1128)</f>
        <v>ITEM101#KBN3_2=</v>
      </c>
    </row>
    <row r="1130" spans="1:61" ht="9.75" hidden="1" customHeight="1">
      <c r="A1130" s="120" t="s">
        <v>333</v>
      </c>
      <c r="B1130" s="121"/>
      <c r="C1130" s="121"/>
      <c r="D1130" s="121"/>
      <c r="E1130" s="121"/>
      <c r="F1130" s="121"/>
      <c r="G1130" s="121"/>
      <c r="H1130" s="121"/>
      <c r="I1130" s="122"/>
      <c r="J1130" s="260"/>
      <c r="K1130" s="260"/>
      <c r="L1130" s="260"/>
      <c r="M1130" s="260"/>
      <c r="N1130" s="260"/>
      <c r="O1130" s="260"/>
      <c r="P1130" s="260"/>
      <c r="Q1130" s="260"/>
      <c r="R1130" s="260"/>
      <c r="S1130" s="260"/>
      <c r="T1130" s="260"/>
      <c r="U1130" s="260"/>
      <c r="V1130" s="260"/>
      <c r="W1130" s="260"/>
      <c r="X1130" s="260"/>
      <c r="Y1130" s="260"/>
      <c r="Z1130" s="260"/>
      <c r="AA1130" s="260"/>
      <c r="AB1130" s="260"/>
      <c r="AC1130" s="260"/>
      <c r="AD1130" s="260"/>
      <c r="AE1130" s="260"/>
      <c r="AF1130" s="260"/>
      <c r="AG1130" s="260"/>
      <c r="AH1130" s="260"/>
      <c r="AI1130" s="260"/>
      <c r="AJ1130" s="260"/>
      <c r="AK1130" s="260"/>
      <c r="AL1130" s="260"/>
      <c r="AM1130" s="260"/>
      <c r="BG1130" s="1" t="s">
        <v>336</v>
      </c>
      <c r="BH1130" s="1">
        <v>102</v>
      </c>
      <c r="BI1130" s="1" t="str">
        <f>"ITEM"&amp;BH1130&amp; BG1130 &amp;"="&amp; IF(TRIM($J1130)="","",$J1130)</f>
        <v>ITEM102#KBN3_2=</v>
      </c>
    </row>
    <row r="1131" spans="1:61" ht="9.75" hidden="1" customHeight="1">
      <c r="A1131" s="141"/>
      <c r="B1131" s="142"/>
      <c r="C1131" s="142"/>
      <c r="D1131" s="142"/>
      <c r="E1131" s="142"/>
      <c r="F1131" s="142"/>
      <c r="G1131" s="142"/>
      <c r="H1131" s="142"/>
      <c r="I1131" s="143"/>
      <c r="J1131" s="27"/>
      <c r="K1131" s="27"/>
      <c r="L1131" s="27"/>
      <c r="M1131" s="27"/>
      <c r="N1131" s="27"/>
      <c r="O1131" s="27"/>
      <c r="P1131" s="27"/>
      <c r="Q1131" s="27"/>
      <c r="R1131" s="27"/>
      <c r="S1131" s="27"/>
      <c r="T1131" s="27"/>
      <c r="U1131" s="27"/>
      <c r="V1131" s="27"/>
      <c r="W1131" s="27"/>
      <c r="X1131" s="27"/>
      <c r="Y1131" s="27"/>
      <c r="Z1131" s="27"/>
      <c r="AA1131" s="27"/>
      <c r="AB1131" s="27"/>
      <c r="AC1131" s="27"/>
      <c r="AD1131" s="27"/>
      <c r="AE1131" s="27"/>
      <c r="AF1131" s="27"/>
      <c r="AG1131" s="27"/>
      <c r="AH1131" s="27"/>
      <c r="AI1131" s="27"/>
      <c r="AJ1131" s="27"/>
      <c r="AK1131" s="27"/>
      <c r="AL1131" s="27"/>
      <c r="AM1131" s="27"/>
      <c r="BH1131" s="1" t="s">
        <v>28</v>
      </c>
    </row>
    <row r="1132" spans="1:61" ht="9.75" hidden="1" customHeight="1" thickBot="1">
      <c r="A1132" s="246"/>
      <c r="B1132" s="247"/>
      <c r="C1132" s="247"/>
      <c r="D1132" s="247"/>
      <c r="E1132" s="247"/>
      <c r="F1132" s="247"/>
      <c r="G1132" s="247"/>
      <c r="H1132" s="247"/>
      <c r="I1132" s="248"/>
      <c r="J1132" s="27"/>
      <c r="K1132" s="27"/>
      <c r="L1132" s="27"/>
      <c r="M1132" s="27"/>
      <c r="N1132" s="27"/>
      <c r="O1132" s="27"/>
      <c r="P1132" s="27"/>
      <c r="Q1132" s="27"/>
      <c r="R1132" s="27"/>
      <c r="S1132" s="27"/>
      <c r="T1132" s="27"/>
      <c r="U1132" s="27"/>
      <c r="V1132" s="27"/>
      <c r="W1132" s="27"/>
      <c r="X1132" s="27"/>
      <c r="Y1132" s="27"/>
      <c r="Z1132" s="27"/>
      <c r="AA1132" s="27"/>
      <c r="AB1132" s="27"/>
      <c r="AC1132" s="27"/>
      <c r="AD1132" s="27"/>
      <c r="AE1132" s="27"/>
      <c r="AF1132" s="27"/>
      <c r="AG1132" s="27"/>
      <c r="AH1132" s="27"/>
      <c r="AI1132" s="27"/>
      <c r="AJ1132" s="27"/>
      <c r="AK1132" s="27"/>
      <c r="AL1132" s="27"/>
      <c r="AM1132" s="27"/>
      <c r="BH1132" s="1" t="s">
        <v>28</v>
      </c>
    </row>
    <row r="1133" spans="1:61" ht="9.75" hidden="1" customHeight="1">
      <c r="A1133" s="164" t="s">
        <v>337</v>
      </c>
      <c r="B1133" s="165"/>
      <c r="C1133" s="165"/>
      <c r="D1133" s="165"/>
      <c r="E1133" s="165"/>
      <c r="F1133" s="165"/>
      <c r="G1133" s="165"/>
      <c r="H1133" s="165"/>
      <c r="I1133" s="166"/>
      <c r="J1133" s="239"/>
      <c r="K1133" s="239"/>
      <c r="L1133" s="239"/>
      <c r="M1133" s="239"/>
      <c r="N1133" s="239"/>
      <c r="O1133" s="239"/>
      <c r="P1133" s="239"/>
      <c r="Q1133" s="239"/>
      <c r="R1133" s="239"/>
      <c r="S1133" s="239"/>
      <c r="T1133" s="239"/>
      <c r="U1133" s="239"/>
      <c r="V1133" s="239"/>
      <c r="W1133" s="239"/>
      <c r="X1133" s="239"/>
      <c r="Y1133" s="239"/>
      <c r="Z1133" s="239"/>
      <c r="AA1133" s="239"/>
      <c r="AB1133" s="239"/>
      <c r="AC1133" s="239"/>
      <c r="AD1133" s="239"/>
      <c r="AE1133" s="239"/>
      <c r="AF1133" s="239"/>
      <c r="AG1133" s="239"/>
      <c r="AH1133" s="239"/>
      <c r="AI1133" s="239"/>
      <c r="AJ1133" s="239"/>
      <c r="AK1133" s="239"/>
      <c r="AL1133" s="239"/>
      <c r="AM1133" s="239"/>
      <c r="BG1133" s="1" t="s">
        <v>338</v>
      </c>
      <c r="BH1133" s="1">
        <v>88</v>
      </c>
      <c r="BI1133" s="1" t="str">
        <f>"ITEM"&amp;BH1133&amp; BG1133 &amp;"="&amp; IF(TRIM($J1133)="","",$J1133)</f>
        <v>ITEM88#KBN3_3=</v>
      </c>
    </row>
    <row r="1134" spans="1:61" ht="9.75" hidden="1" customHeight="1" thickBot="1">
      <c r="A1134" s="167"/>
      <c r="B1134" s="168"/>
      <c r="C1134" s="168"/>
      <c r="D1134" s="168"/>
      <c r="E1134" s="168"/>
      <c r="F1134" s="168"/>
      <c r="G1134" s="168"/>
      <c r="H1134" s="168"/>
      <c r="I1134" s="169"/>
      <c r="J1134" s="274"/>
      <c r="K1134" s="274"/>
      <c r="L1134" s="274"/>
      <c r="M1134" s="274"/>
      <c r="N1134" s="274"/>
      <c r="O1134" s="274"/>
      <c r="P1134" s="274"/>
      <c r="Q1134" s="274"/>
      <c r="R1134" s="274"/>
      <c r="S1134" s="274"/>
      <c r="T1134" s="274"/>
      <c r="U1134" s="274"/>
      <c r="V1134" s="274"/>
      <c r="W1134" s="274"/>
      <c r="X1134" s="274"/>
      <c r="Y1134" s="274"/>
      <c r="Z1134" s="274"/>
      <c r="AA1134" s="274"/>
      <c r="AB1134" s="274"/>
      <c r="AC1134" s="274"/>
      <c r="AD1134" s="274"/>
      <c r="AE1134" s="274"/>
      <c r="AF1134" s="274"/>
      <c r="AG1134" s="274"/>
      <c r="AH1134" s="274"/>
      <c r="AI1134" s="274"/>
      <c r="AJ1134" s="274"/>
      <c r="AK1134" s="274"/>
      <c r="AL1134" s="274"/>
      <c r="AM1134" s="274"/>
    </row>
    <row r="1135" spans="1:61" ht="9.75" hidden="1" customHeight="1">
      <c r="A1135" s="141" t="s">
        <v>323</v>
      </c>
      <c r="B1135" s="142"/>
      <c r="C1135" s="142"/>
      <c r="D1135" s="142"/>
      <c r="E1135" s="142"/>
      <c r="F1135" s="142"/>
      <c r="G1135" s="142"/>
      <c r="H1135" s="142"/>
      <c r="I1135" s="143"/>
      <c r="J1135" s="239"/>
      <c r="K1135" s="239"/>
      <c r="L1135" s="239"/>
      <c r="M1135" s="239"/>
      <c r="N1135" s="239"/>
      <c r="O1135" s="239"/>
      <c r="P1135" s="239"/>
      <c r="Q1135" s="239"/>
      <c r="R1135" s="239"/>
      <c r="S1135" s="239"/>
      <c r="T1135" s="239"/>
      <c r="U1135" s="239"/>
      <c r="V1135" s="239"/>
      <c r="W1135" s="239"/>
      <c r="X1135" s="239"/>
      <c r="Y1135" s="239"/>
      <c r="Z1135" s="239"/>
      <c r="AA1135" s="239"/>
      <c r="AB1135" s="239"/>
      <c r="AC1135" s="239"/>
      <c r="AD1135" s="239"/>
      <c r="AE1135" s="239"/>
      <c r="AF1135" s="239"/>
      <c r="AG1135" s="239"/>
      <c r="AH1135" s="239"/>
      <c r="AI1135" s="239"/>
      <c r="AJ1135" s="239"/>
      <c r="AK1135" s="239"/>
      <c r="AL1135" s="239"/>
      <c r="AM1135" s="239"/>
      <c r="BG1135" s="1" t="s">
        <v>338</v>
      </c>
      <c r="BH1135" s="1">
        <v>89</v>
      </c>
      <c r="BI1135" s="1" t="str">
        <f>"ITEM"&amp;BH1135&amp; BG1135 &amp;"="&amp; IF(TRIM($J1135)="","",$J1135)</f>
        <v>ITEM89#KBN3_3=</v>
      </c>
    </row>
    <row r="1136" spans="1:61" ht="9.75" hidden="1" customHeight="1">
      <c r="A1136" s="123"/>
      <c r="B1136" s="124"/>
      <c r="C1136" s="124"/>
      <c r="D1136" s="124"/>
      <c r="E1136" s="124"/>
      <c r="F1136" s="124"/>
      <c r="G1136" s="124"/>
      <c r="H1136" s="124"/>
      <c r="I1136" s="125"/>
      <c r="J1136" s="27"/>
      <c r="K1136" s="27"/>
      <c r="L1136" s="27"/>
      <c r="M1136" s="27"/>
      <c r="N1136" s="27"/>
      <c r="O1136" s="27"/>
      <c r="P1136" s="27"/>
      <c r="Q1136" s="27"/>
      <c r="R1136" s="27"/>
      <c r="S1136" s="27"/>
      <c r="T1136" s="27"/>
      <c r="U1136" s="27"/>
      <c r="V1136" s="27"/>
      <c r="W1136" s="27"/>
      <c r="X1136" s="27"/>
      <c r="Y1136" s="27"/>
      <c r="Z1136" s="27"/>
      <c r="AA1136" s="27"/>
      <c r="AB1136" s="27"/>
      <c r="AC1136" s="27"/>
      <c r="AD1136" s="27"/>
      <c r="AE1136" s="27"/>
      <c r="AF1136" s="27"/>
      <c r="AG1136" s="27"/>
      <c r="AH1136" s="27"/>
      <c r="AI1136" s="27"/>
      <c r="AJ1136" s="27"/>
      <c r="AK1136" s="27"/>
      <c r="AL1136" s="27"/>
      <c r="AM1136" s="27"/>
    </row>
    <row r="1137" spans="1:61" ht="9.75" hidden="1" customHeight="1">
      <c r="A1137" s="120" t="s">
        <v>324</v>
      </c>
      <c r="B1137" s="121"/>
      <c r="C1137" s="121"/>
      <c r="D1137" s="121"/>
      <c r="E1137" s="121"/>
      <c r="F1137" s="121"/>
      <c r="G1137" s="121"/>
      <c r="H1137" s="121"/>
      <c r="I1137" s="122"/>
      <c r="J1137" s="136"/>
      <c r="K1137" s="126"/>
      <c r="L1137" s="126"/>
      <c r="M1137" s="126"/>
      <c r="N1137" s="126"/>
      <c r="O1137" s="126"/>
      <c r="P1137" s="126"/>
      <c r="Q1137" s="126"/>
      <c r="R1137" s="126"/>
      <c r="S1137" s="126"/>
      <c r="T1137" s="126"/>
      <c r="U1137" s="126"/>
      <c r="V1137" s="126"/>
      <c r="W1137" s="126"/>
      <c r="X1137" s="126"/>
      <c r="Y1137" s="126"/>
      <c r="Z1137" s="126"/>
      <c r="AA1137" s="126"/>
      <c r="AB1137" s="126"/>
      <c r="AC1137" s="126"/>
      <c r="AD1137" s="126"/>
      <c r="AE1137" s="126"/>
      <c r="AF1137" s="126"/>
      <c r="AG1137" s="126"/>
      <c r="AH1137" s="126"/>
      <c r="AI1137" s="126"/>
      <c r="AJ1137" s="126"/>
      <c r="AK1137" s="126"/>
      <c r="AL1137" s="126"/>
      <c r="AM1137" s="127"/>
      <c r="BG1137" s="1" t="s">
        <v>338</v>
      </c>
      <c r="BH1137" s="1">
        <v>90</v>
      </c>
      <c r="BI1137" s="1" t="str">
        <f>"ITEM"&amp;BH1137&amp; BG1137 &amp;"="&amp; IF(TRIM($J1137)="","",$J1137)</f>
        <v>ITEM90#KBN3_3=</v>
      </c>
    </row>
    <row r="1138" spans="1:61" ht="9.75" hidden="1" customHeight="1">
      <c r="A1138" s="141"/>
      <c r="B1138" s="142"/>
      <c r="C1138" s="142"/>
      <c r="D1138" s="142"/>
      <c r="E1138" s="142"/>
      <c r="F1138" s="142"/>
      <c r="G1138" s="142"/>
      <c r="H1138" s="142"/>
      <c r="I1138" s="143"/>
      <c r="J1138" s="150"/>
      <c r="K1138" s="151"/>
      <c r="L1138" s="151"/>
      <c r="M1138" s="151"/>
      <c r="N1138" s="151"/>
      <c r="O1138" s="151"/>
      <c r="P1138" s="151"/>
      <c r="Q1138" s="151"/>
      <c r="R1138" s="151"/>
      <c r="S1138" s="151"/>
      <c r="T1138" s="151"/>
      <c r="U1138" s="151"/>
      <c r="V1138" s="151"/>
      <c r="W1138" s="151"/>
      <c r="X1138" s="151"/>
      <c r="Y1138" s="151"/>
      <c r="Z1138" s="151"/>
      <c r="AA1138" s="151"/>
      <c r="AB1138" s="151"/>
      <c r="AC1138" s="151"/>
      <c r="AD1138" s="151"/>
      <c r="AE1138" s="151"/>
      <c r="AF1138" s="151"/>
      <c r="AG1138" s="151"/>
      <c r="AH1138" s="151"/>
      <c r="AI1138" s="151"/>
      <c r="AJ1138" s="151"/>
      <c r="AK1138" s="151"/>
      <c r="AL1138" s="151"/>
      <c r="AM1138" s="152"/>
      <c r="BH1138" s="1" t="s">
        <v>28</v>
      </c>
    </row>
    <row r="1139" spans="1:61" ht="9.75" hidden="1" customHeight="1">
      <c r="A1139" s="123"/>
      <c r="B1139" s="124"/>
      <c r="C1139" s="124"/>
      <c r="D1139" s="124"/>
      <c r="E1139" s="124"/>
      <c r="F1139" s="124"/>
      <c r="G1139" s="124"/>
      <c r="H1139" s="124"/>
      <c r="I1139" s="125"/>
      <c r="J1139" s="137"/>
      <c r="K1139" s="128"/>
      <c r="L1139" s="128"/>
      <c r="M1139" s="128"/>
      <c r="N1139" s="128"/>
      <c r="O1139" s="128"/>
      <c r="P1139" s="128"/>
      <c r="Q1139" s="128"/>
      <c r="R1139" s="128"/>
      <c r="S1139" s="128"/>
      <c r="T1139" s="128"/>
      <c r="U1139" s="128"/>
      <c r="V1139" s="128"/>
      <c r="W1139" s="128"/>
      <c r="X1139" s="128"/>
      <c r="Y1139" s="128"/>
      <c r="Z1139" s="128"/>
      <c r="AA1139" s="128"/>
      <c r="AB1139" s="128"/>
      <c r="AC1139" s="128"/>
      <c r="AD1139" s="128"/>
      <c r="AE1139" s="128"/>
      <c r="AF1139" s="128"/>
      <c r="AG1139" s="128"/>
      <c r="AH1139" s="128"/>
      <c r="AI1139" s="128"/>
      <c r="AJ1139" s="128"/>
      <c r="AK1139" s="128"/>
      <c r="AL1139" s="128"/>
      <c r="AM1139" s="129"/>
      <c r="BH1139" s="1" t="s">
        <v>28</v>
      </c>
    </row>
    <row r="1140" spans="1:61" ht="9.75" hidden="1" customHeight="1">
      <c r="A1140" s="120" t="s">
        <v>325</v>
      </c>
      <c r="B1140" s="121"/>
      <c r="C1140" s="121"/>
      <c r="D1140" s="121"/>
      <c r="E1140" s="121"/>
      <c r="F1140" s="121"/>
      <c r="G1140" s="121"/>
      <c r="H1140" s="121"/>
      <c r="I1140" s="122"/>
      <c r="J1140" s="27"/>
      <c r="K1140" s="27"/>
      <c r="L1140" s="27"/>
      <c r="M1140" s="27"/>
      <c r="N1140" s="27"/>
      <c r="O1140" s="27"/>
      <c r="P1140" s="27"/>
      <c r="Q1140" s="27"/>
      <c r="R1140" s="27"/>
      <c r="S1140" s="27"/>
      <c r="T1140" s="27"/>
      <c r="U1140" s="27"/>
      <c r="V1140" s="27"/>
      <c r="W1140" s="27"/>
      <c r="X1140" s="27"/>
      <c r="Y1140" s="27"/>
      <c r="Z1140" s="27"/>
      <c r="AA1140" s="27"/>
      <c r="AB1140" s="27"/>
      <c r="AC1140" s="27"/>
      <c r="AD1140" s="27"/>
      <c r="AE1140" s="27"/>
      <c r="AF1140" s="27"/>
      <c r="AG1140" s="27"/>
      <c r="AH1140" s="27"/>
      <c r="AI1140" s="27"/>
      <c r="AJ1140" s="27"/>
      <c r="AK1140" s="27"/>
      <c r="AL1140" s="27"/>
      <c r="AM1140" s="27"/>
      <c r="BG1140" s="1" t="s">
        <v>338</v>
      </c>
      <c r="BH1140" s="1">
        <v>91</v>
      </c>
      <c r="BI1140" s="1" t="str">
        <f>"ITEM"&amp;BH1140&amp; BG1140 &amp;"="&amp; IF(TRIM($J1140)="","",$J1140)</f>
        <v>ITEM91#KBN3_3=</v>
      </c>
    </row>
    <row r="1141" spans="1:61" ht="9.75" hidden="1" customHeight="1">
      <c r="A1141" s="123"/>
      <c r="B1141" s="124"/>
      <c r="C1141" s="124"/>
      <c r="D1141" s="124"/>
      <c r="E1141" s="124"/>
      <c r="F1141" s="124"/>
      <c r="G1141" s="124"/>
      <c r="H1141" s="124"/>
      <c r="I1141" s="125"/>
      <c r="J1141" s="27"/>
      <c r="K1141" s="27"/>
      <c r="L1141" s="27"/>
      <c r="M1141" s="27"/>
      <c r="N1141" s="27"/>
      <c r="O1141" s="27"/>
      <c r="P1141" s="27"/>
      <c r="Q1141" s="27"/>
      <c r="R1141" s="27"/>
      <c r="S1141" s="27"/>
      <c r="T1141" s="27"/>
      <c r="U1141" s="27"/>
      <c r="V1141" s="27"/>
      <c r="W1141" s="27"/>
      <c r="X1141" s="27"/>
      <c r="Y1141" s="27"/>
      <c r="Z1141" s="27"/>
      <c r="AA1141" s="27"/>
      <c r="AB1141" s="27"/>
      <c r="AC1141" s="27"/>
      <c r="AD1141" s="27"/>
      <c r="AE1141" s="27"/>
      <c r="AF1141" s="27"/>
      <c r="AG1141" s="27"/>
      <c r="AH1141" s="27"/>
      <c r="AI1141" s="27"/>
      <c r="AJ1141" s="27"/>
      <c r="AK1141" s="27"/>
      <c r="AL1141" s="27"/>
      <c r="AM1141" s="27"/>
    </row>
    <row r="1142" spans="1:61" ht="9.75" hidden="1" customHeight="1">
      <c r="A1142" s="120" t="s">
        <v>326</v>
      </c>
      <c r="B1142" s="121"/>
      <c r="C1142" s="121"/>
      <c r="D1142" s="121"/>
      <c r="E1142" s="121"/>
      <c r="F1142" s="121"/>
      <c r="G1142" s="121"/>
      <c r="H1142" s="121"/>
      <c r="I1142" s="122"/>
      <c r="J1142" s="158"/>
      <c r="K1142" s="154"/>
      <c r="L1142" s="154"/>
      <c r="M1142" s="154"/>
      <c r="N1142" s="154"/>
      <c r="O1142" s="154"/>
      <c r="P1142" s="154"/>
      <c r="Q1142" s="154"/>
      <c r="R1142" s="154"/>
      <c r="S1142" s="154"/>
      <c r="T1142" s="154"/>
      <c r="U1142" s="154"/>
      <c r="V1142" s="154" t="s">
        <v>36</v>
      </c>
      <c r="W1142" s="154"/>
      <c r="X1142" s="154"/>
      <c r="Y1142" s="154"/>
      <c r="Z1142" s="154"/>
      <c r="AA1142" s="154"/>
      <c r="AB1142" s="154"/>
      <c r="AC1142" s="154"/>
      <c r="AD1142" s="154"/>
      <c r="AE1142" s="154"/>
      <c r="AF1142" s="154"/>
      <c r="AG1142" s="154"/>
      <c r="AH1142" s="154"/>
      <c r="AI1142" s="154"/>
      <c r="AJ1142" s="154"/>
      <c r="AK1142" s="154"/>
      <c r="AL1142" s="154"/>
      <c r="AM1142" s="155"/>
      <c r="BE1142" s="1" t="str">
        <f ca="1">MID(CELL("address",$CB$2),2,2)</f>
        <v>CB</v>
      </c>
      <c r="BF1142" s="1" t="str">
        <f>IF(TRIM($K1144)="","",IF(ISERROR(MATCH($K1144,$CB$3:$CB$7,0)),"INPUT_ERROR",MATCH($K1144,$CB$3:$CB$7,0)))</f>
        <v/>
      </c>
      <c r="BG1142" s="1" t="s">
        <v>338</v>
      </c>
      <c r="BH1142" s="1">
        <v>92</v>
      </c>
      <c r="BI1142" s="1" t="str">
        <f>"ITEM"&amp;BH1142&amp; BG1142 &amp;"="&amp; BF1142</f>
        <v>ITEM92#KBN3_3=</v>
      </c>
    </row>
    <row r="1143" spans="1:61" ht="9.75" hidden="1" customHeight="1">
      <c r="A1143" s="141"/>
      <c r="B1143" s="142"/>
      <c r="C1143" s="142"/>
      <c r="D1143" s="142"/>
      <c r="E1143" s="142"/>
      <c r="F1143" s="142"/>
      <c r="G1143" s="142"/>
      <c r="H1143" s="142"/>
      <c r="I1143" s="143"/>
      <c r="J1143" s="189"/>
      <c r="K1143" s="82"/>
      <c r="L1143" s="82"/>
      <c r="M1143" s="82"/>
      <c r="N1143" s="82"/>
      <c r="O1143" s="82"/>
      <c r="P1143" s="82"/>
      <c r="Q1143" s="82"/>
      <c r="R1143" s="82"/>
      <c r="S1143" s="82"/>
      <c r="T1143" s="82"/>
      <c r="U1143" s="82"/>
      <c r="V1143" s="82" t="s">
        <v>163</v>
      </c>
      <c r="W1143" s="82"/>
      <c r="X1143" s="82"/>
      <c r="Y1143" s="82"/>
      <c r="Z1143" s="82"/>
      <c r="AA1143" s="82"/>
      <c r="AB1143" s="82"/>
      <c r="AC1143" s="82"/>
      <c r="AD1143" s="82"/>
      <c r="AE1143" s="82"/>
      <c r="AF1143" s="82"/>
      <c r="AG1143" s="82"/>
      <c r="AH1143" s="82"/>
      <c r="AI1143" s="82"/>
      <c r="AJ1143" s="82"/>
      <c r="AK1143" s="82"/>
      <c r="AL1143" s="82"/>
      <c r="AM1143" s="138"/>
      <c r="BH1143" s="1" t="s">
        <v>28</v>
      </c>
    </row>
    <row r="1144" spans="1:61" ht="9.75" hidden="1" customHeight="1">
      <c r="A1144" s="141"/>
      <c r="B1144" s="142"/>
      <c r="C1144" s="142"/>
      <c r="D1144" s="142"/>
      <c r="E1144" s="142"/>
      <c r="F1144" s="142"/>
      <c r="G1144" s="142"/>
      <c r="H1144" s="142"/>
      <c r="I1144" s="143"/>
      <c r="J1144" s="144" t="s">
        <v>37</v>
      </c>
      <c r="K1144" s="145"/>
      <c r="L1144" s="145"/>
      <c r="M1144" s="145"/>
      <c r="N1144" s="145"/>
      <c r="O1144" s="145"/>
      <c r="P1144" s="145"/>
      <c r="Q1144" s="145"/>
      <c r="R1144" s="145"/>
      <c r="S1144" s="145"/>
      <c r="T1144" s="82" t="s">
        <v>38</v>
      </c>
      <c r="U1144" s="82"/>
      <c r="V1144" s="82" t="s">
        <v>253</v>
      </c>
      <c r="W1144" s="82"/>
      <c r="X1144" s="82"/>
      <c r="Y1144" s="82"/>
      <c r="Z1144" s="82"/>
      <c r="AA1144" s="82"/>
      <c r="AB1144" s="82"/>
      <c r="AC1144" s="82"/>
      <c r="AD1144" s="82"/>
      <c r="AE1144" s="82"/>
      <c r="AF1144" s="82"/>
      <c r="AG1144" s="82"/>
      <c r="AH1144" s="82"/>
      <c r="AI1144" s="82"/>
      <c r="AJ1144" s="82"/>
      <c r="AK1144" s="82"/>
      <c r="AL1144" s="82"/>
      <c r="AM1144" s="138"/>
      <c r="BH1144" s="1" t="s">
        <v>28</v>
      </c>
    </row>
    <row r="1145" spans="1:61" ht="9.75" hidden="1" customHeight="1">
      <c r="A1145" s="141"/>
      <c r="B1145" s="142"/>
      <c r="C1145" s="142"/>
      <c r="D1145" s="142"/>
      <c r="E1145" s="142"/>
      <c r="F1145" s="142"/>
      <c r="G1145" s="142"/>
      <c r="H1145" s="142"/>
      <c r="I1145" s="143"/>
      <c r="J1145" s="144"/>
      <c r="K1145" s="145"/>
      <c r="L1145" s="145"/>
      <c r="M1145" s="145"/>
      <c r="N1145" s="145"/>
      <c r="O1145" s="145"/>
      <c r="P1145" s="145"/>
      <c r="Q1145" s="145"/>
      <c r="R1145" s="145"/>
      <c r="S1145" s="145"/>
      <c r="T1145" s="82"/>
      <c r="U1145" s="82"/>
      <c r="V1145" s="82" t="s">
        <v>327</v>
      </c>
      <c r="W1145" s="82"/>
      <c r="X1145" s="82"/>
      <c r="Y1145" s="82"/>
      <c r="Z1145" s="82"/>
      <c r="AA1145" s="82"/>
      <c r="AB1145" s="82"/>
      <c r="AC1145" s="82"/>
      <c r="AD1145" s="82"/>
      <c r="AE1145" s="82"/>
      <c r="AF1145" s="82"/>
      <c r="AG1145" s="82"/>
      <c r="AH1145" s="82"/>
      <c r="AI1145" s="82"/>
      <c r="AJ1145" s="82"/>
      <c r="AK1145" s="82"/>
      <c r="AL1145" s="82"/>
      <c r="AM1145" s="138"/>
      <c r="BH1145" s="1" t="s">
        <v>28</v>
      </c>
    </row>
    <row r="1146" spans="1:61" ht="9.75" hidden="1" customHeight="1">
      <c r="A1146" s="141"/>
      <c r="B1146" s="142"/>
      <c r="C1146" s="142"/>
      <c r="D1146" s="142"/>
      <c r="E1146" s="142"/>
      <c r="F1146" s="142"/>
      <c r="G1146" s="142"/>
      <c r="H1146" s="142"/>
      <c r="I1146" s="143"/>
      <c r="J1146" s="189"/>
      <c r="K1146" s="82"/>
      <c r="L1146" s="82"/>
      <c r="M1146" s="82"/>
      <c r="N1146" s="82"/>
      <c r="O1146" s="82"/>
      <c r="P1146" s="82"/>
      <c r="Q1146" s="82"/>
      <c r="R1146" s="82"/>
      <c r="S1146" s="82"/>
      <c r="T1146" s="82"/>
      <c r="U1146" s="82"/>
      <c r="V1146" s="82" t="s">
        <v>166</v>
      </c>
      <c r="W1146" s="82"/>
      <c r="X1146" s="82"/>
      <c r="Y1146" s="82"/>
      <c r="Z1146" s="82"/>
      <c r="AA1146" s="82"/>
      <c r="AB1146" s="82"/>
      <c r="AC1146" s="82"/>
      <c r="AD1146" s="82"/>
      <c r="AE1146" s="82"/>
      <c r="AF1146" s="82"/>
      <c r="AG1146" s="82"/>
      <c r="AH1146" s="82"/>
      <c r="AI1146" s="82"/>
      <c r="AJ1146" s="82"/>
      <c r="AK1146" s="82"/>
      <c r="AL1146" s="82"/>
      <c r="AM1146" s="138"/>
      <c r="BH1146" s="1" t="s">
        <v>28</v>
      </c>
    </row>
    <row r="1147" spans="1:61" ht="9.75" hidden="1" customHeight="1">
      <c r="A1147" s="141"/>
      <c r="B1147" s="142"/>
      <c r="C1147" s="142"/>
      <c r="D1147" s="142"/>
      <c r="E1147" s="142"/>
      <c r="F1147" s="142"/>
      <c r="G1147" s="142"/>
      <c r="H1147" s="142"/>
      <c r="I1147" s="143"/>
      <c r="J1147" s="157"/>
      <c r="K1147" s="98"/>
      <c r="L1147" s="98"/>
      <c r="M1147" s="98"/>
      <c r="N1147" s="98"/>
      <c r="O1147" s="98"/>
      <c r="P1147" s="98"/>
      <c r="Q1147" s="98"/>
      <c r="R1147" s="98"/>
      <c r="S1147" s="98"/>
      <c r="T1147" s="98"/>
      <c r="U1147" s="98"/>
      <c r="V1147" s="98" t="s">
        <v>256</v>
      </c>
      <c r="W1147" s="98"/>
      <c r="X1147" s="98"/>
      <c r="Y1147" s="98"/>
      <c r="Z1147" s="98"/>
      <c r="AA1147" s="98"/>
      <c r="AB1147" s="98"/>
      <c r="AC1147" s="98"/>
      <c r="AD1147" s="98"/>
      <c r="AE1147" s="98"/>
      <c r="AF1147" s="98"/>
      <c r="AG1147" s="98"/>
      <c r="AH1147" s="98"/>
      <c r="AI1147" s="98"/>
      <c r="AJ1147" s="98"/>
      <c r="AK1147" s="98"/>
      <c r="AL1147" s="98"/>
      <c r="AM1147" s="156"/>
      <c r="BH1147" s="1" t="s">
        <v>28</v>
      </c>
    </row>
    <row r="1148" spans="1:61" ht="9.75" hidden="1" customHeight="1">
      <c r="A1148" s="120" t="s">
        <v>328</v>
      </c>
      <c r="B1148" s="121"/>
      <c r="C1148" s="121"/>
      <c r="D1148" s="121"/>
      <c r="E1148" s="121"/>
      <c r="F1148" s="121"/>
      <c r="G1148" s="121"/>
      <c r="H1148" s="121"/>
      <c r="I1148" s="122"/>
      <c r="J1148" s="136"/>
      <c r="K1148" s="126"/>
      <c r="L1148" s="126"/>
      <c r="M1148" s="126"/>
      <c r="N1148" s="126"/>
      <c r="O1148" s="126"/>
      <c r="P1148" s="126"/>
      <c r="Q1148" s="126"/>
      <c r="R1148" s="126"/>
      <c r="S1148" s="126"/>
      <c r="T1148" s="126"/>
      <c r="U1148" s="126"/>
      <c r="V1148" s="126"/>
      <c r="W1148" s="126"/>
      <c r="X1148" s="126"/>
      <c r="Y1148" s="126"/>
      <c r="Z1148" s="126"/>
      <c r="AA1148" s="126"/>
      <c r="AB1148" s="126"/>
      <c r="AC1148" s="126"/>
      <c r="AD1148" s="126"/>
      <c r="AE1148" s="126"/>
      <c r="AF1148" s="126"/>
      <c r="AG1148" s="126"/>
      <c r="AH1148" s="126"/>
      <c r="AI1148" s="126"/>
      <c r="AJ1148" s="126"/>
      <c r="AK1148" s="126"/>
      <c r="AL1148" s="126"/>
      <c r="AM1148" s="127"/>
      <c r="BG1148" s="1" t="s">
        <v>338</v>
      </c>
      <c r="BH1148" s="1">
        <v>93</v>
      </c>
      <c r="BI1148" s="1" t="str">
        <f>"ITEM"&amp;BH1148&amp; BG1148 &amp;"="&amp; IF(TRIM($J1148)="","",$J1148)</f>
        <v>ITEM93#KBN3_3=</v>
      </c>
    </row>
    <row r="1149" spans="1:61" ht="9.75" hidden="1" customHeight="1">
      <c r="A1149" s="141"/>
      <c r="B1149" s="142"/>
      <c r="C1149" s="142"/>
      <c r="D1149" s="142"/>
      <c r="E1149" s="142"/>
      <c r="F1149" s="142"/>
      <c r="G1149" s="142"/>
      <c r="H1149" s="142"/>
      <c r="I1149" s="143"/>
      <c r="J1149" s="150"/>
      <c r="K1149" s="151"/>
      <c r="L1149" s="151"/>
      <c r="M1149" s="151"/>
      <c r="N1149" s="151"/>
      <c r="O1149" s="151"/>
      <c r="P1149" s="151"/>
      <c r="Q1149" s="151"/>
      <c r="R1149" s="151"/>
      <c r="S1149" s="151"/>
      <c r="T1149" s="151"/>
      <c r="U1149" s="151"/>
      <c r="V1149" s="151"/>
      <c r="W1149" s="151"/>
      <c r="X1149" s="151"/>
      <c r="Y1149" s="151"/>
      <c r="Z1149" s="151"/>
      <c r="AA1149" s="151"/>
      <c r="AB1149" s="151"/>
      <c r="AC1149" s="151"/>
      <c r="AD1149" s="151"/>
      <c r="AE1149" s="151"/>
      <c r="AF1149" s="151"/>
      <c r="AG1149" s="151"/>
      <c r="AH1149" s="151"/>
      <c r="AI1149" s="151"/>
      <c r="AJ1149" s="151"/>
      <c r="AK1149" s="151"/>
      <c r="AL1149" s="151"/>
      <c r="AM1149" s="152"/>
    </row>
    <row r="1150" spans="1:61" ht="9.75" hidden="1" customHeight="1">
      <c r="A1150" s="123"/>
      <c r="B1150" s="124"/>
      <c r="C1150" s="124"/>
      <c r="D1150" s="124"/>
      <c r="E1150" s="124"/>
      <c r="F1150" s="124"/>
      <c r="G1150" s="124"/>
      <c r="H1150" s="124"/>
      <c r="I1150" s="125"/>
      <c r="J1150" s="150"/>
      <c r="K1150" s="151"/>
      <c r="L1150" s="151"/>
      <c r="M1150" s="151"/>
      <c r="N1150" s="151"/>
      <c r="O1150" s="151"/>
      <c r="P1150" s="151"/>
      <c r="Q1150" s="151"/>
      <c r="R1150" s="151"/>
      <c r="S1150" s="151"/>
      <c r="T1150" s="151"/>
      <c r="U1150" s="151"/>
      <c r="V1150" s="151"/>
      <c r="W1150" s="151"/>
      <c r="X1150" s="151"/>
      <c r="Y1150" s="151"/>
      <c r="Z1150" s="151"/>
      <c r="AA1150" s="151"/>
      <c r="AB1150" s="151"/>
      <c r="AC1150" s="151"/>
      <c r="AD1150" s="151"/>
      <c r="AE1150" s="151"/>
      <c r="AF1150" s="151"/>
      <c r="AG1150" s="151"/>
      <c r="AH1150" s="151"/>
      <c r="AI1150" s="151"/>
      <c r="AJ1150" s="151"/>
      <c r="AK1150" s="151"/>
      <c r="AL1150" s="151"/>
      <c r="AM1150" s="152"/>
    </row>
    <row r="1151" spans="1:61" ht="9.75" hidden="1" customHeight="1">
      <c r="A1151" s="120" t="s">
        <v>329</v>
      </c>
      <c r="B1151" s="121"/>
      <c r="C1151" s="121"/>
      <c r="D1151" s="121"/>
      <c r="E1151" s="121"/>
      <c r="F1151" s="121"/>
      <c r="G1151" s="121"/>
      <c r="H1151" s="121"/>
      <c r="I1151" s="122"/>
      <c r="J1151" s="216" t="s">
        <v>37</v>
      </c>
      <c r="K1151" s="217"/>
      <c r="L1151" s="154" t="s">
        <v>53</v>
      </c>
      <c r="M1151" s="154"/>
      <c r="N1151" s="154"/>
      <c r="O1151" s="154"/>
      <c r="P1151" s="154"/>
      <c r="Q1151" s="154"/>
      <c r="R1151" s="154"/>
      <c r="S1151" s="154"/>
      <c r="T1151" s="154"/>
      <c r="U1151" s="154"/>
      <c r="V1151" s="154"/>
      <c r="W1151" s="154"/>
      <c r="X1151" s="221" t="s">
        <v>37</v>
      </c>
      <c r="Y1151" s="217"/>
      <c r="Z1151" s="154" t="s">
        <v>330</v>
      </c>
      <c r="AA1151" s="154"/>
      <c r="AB1151" s="154"/>
      <c r="AC1151" s="154"/>
      <c r="AD1151" s="154"/>
      <c r="AE1151" s="154"/>
      <c r="AF1151" s="154"/>
      <c r="AG1151" s="154"/>
      <c r="AH1151" s="154"/>
      <c r="AI1151" s="154"/>
      <c r="AJ1151" s="154"/>
      <c r="AK1151" s="154"/>
      <c r="AL1151" s="154"/>
      <c r="AM1151" s="155"/>
      <c r="BF1151" s="1" t="b">
        <f>IF($K1151="○",TRUE,IF($K1151="",FALSE,"INPUT_ERROR"))</f>
        <v>0</v>
      </c>
      <c r="BG1151" s="1" t="s">
        <v>338</v>
      </c>
      <c r="BH1151" s="1">
        <v>94</v>
      </c>
      <c r="BI1151" s="1" t="str">
        <f t="shared" ref="BI1151:BI1157" si="24">"ITEM"&amp;BH1151&amp; BG1151 &amp;"="&amp; BF1151</f>
        <v>ITEM94#KBN3_3=FALSE</v>
      </c>
    </row>
    <row r="1152" spans="1:61" ht="9.75" hidden="1" customHeight="1">
      <c r="A1152" s="141"/>
      <c r="B1152" s="142"/>
      <c r="C1152" s="142"/>
      <c r="D1152" s="142"/>
      <c r="E1152" s="142"/>
      <c r="F1152" s="142"/>
      <c r="G1152" s="142"/>
      <c r="H1152" s="142"/>
      <c r="I1152" s="143"/>
      <c r="J1152" s="144"/>
      <c r="K1152" s="159"/>
      <c r="L1152" s="82"/>
      <c r="M1152" s="82"/>
      <c r="N1152" s="82"/>
      <c r="O1152" s="82"/>
      <c r="P1152" s="82"/>
      <c r="Q1152" s="82"/>
      <c r="R1152" s="82"/>
      <c r="S1152" s="82"/>
      <c r="T1152" s="82"/>
      <c r="U1152" s="82"/>
      <c r="V1152" s="82"/>
      <c r="W1152" s="82"/>
      <c r="X1152" s="160"/>
      <c r="Y1152" s="159"/>
      <c r="Z1152" s="82"/>
      <c r="AA1152" s="82"/>
      <c r="AB1152" s="82"/>
      <c r="AC1152" s="82"/>
      <c r="AD1152" s="82"/>
      <c r="AE1152" s="82"/>
      <c r="AF1152" s="82"/>
      <c r="AG1152" s="82"/>
      <c r="AH1152" s="82"/>
      <c r="AI1152" s="82"/>
      <c r="AJ1152" s="82"/>
      <c r="AK1152" s="82"/>
      <c r="AL1152" s="82"/>
      <c r="AM1152" s="138"/>
      <c r="BF1152" s="1" t="b">
        <f>IF($Y1151="○",TRUE,IF($Y1151="",FALSE,"INPUT_ERROR"))</f>
        <v>0</v>
      </c>
      <c r="BG1152" s="1" t="s">
        <v>338</v>
      </c>
      <c r="BH1152" s="1">
        <v>95</v>
      </c>
      <c r="BI1152" s="1" t="str">
        <f t="shared" si="24"/>
        <v>ITEM95#KBN3_3=FALSE</v>
      </c>
    </row>
    <row r="1153" spans="1:61" ht="9.75" hidden="1" customHeight="1">
      <c r="A1153" s="141"/>
      <c r="B1153" s="142"/>
      <c r="C1153" s="142"/>
      <c r="D1153" s="142"/>
      <c r="E1153" s="142"/>
      <c r="F1153" s="142"/>
      <c r="G1153" s="142"/>
      <c r="H1153" s="142"/>
      <c r="I1153" s="143"/>
      <c r="J1153" s="144" t="s">
        <v>37</v>
      </c>
      <c r="K1153" s="159"/>
      <c r="L1153" s="82" t="s">
        <v>331</v>
      </c>
      <c r="M1153" s="82"/>
      <c r="N1153" s="82"/>
      <c r="O1153" s="82"/>
      <c r="P1153" s="82"/>
      <c r="Q1153" s="82"/>
      <c r="R1153" s="82"/>
      <c r="S1153" s="82"/>
      <c r="T1153" s="82"/>
      <c r="U1153" s="82"/>
      <c r="V1153" s="82"/>
      <c r="W1153" s="82"/>
      <c r="X1153" s="160" t="s">
        <v>37</v>
      </c>
      <c r="Y1153" s="159"/>
      <c r="Z1153" s="82" t="s">
        <v>264</v>
      </c>
      <c r="AA1153" s="82"/>
      <c r="AB1153" s="82"/>
      <c r="AC1153" s="82"/>
      <c r="AD1153" s="82"/>
      <c r="AE1153" s="82"/>
      <c r="AF1153" s="82"/>
      <c r="AG1153" s="82"/>
      <c r="AH1153" s="82"/>
      <c r="AI1153" s="82"/>
      <c r="AJ1153" s="82"/>
      <c r="AK1153" s="82"/>
      <c r="AL1153" s="82"/>
      <c r="AM1153" s="138"/>
      <c r="BF1153" s="1" t="b">
        <f>IF($K1153="○",TRUE,IF($K1153="",FALSE,"INPUT_ERROR"))</f>
        <v>0</v>
      </c>
      <c r="BG1153" s="1" t="s">
        <v>338</v>
      </c>
      <c r="BH1153" s="1">
        <v>96</v>
      </c>
      <c r="BI1153" s="1" t="str">
        <f t="shared" si="24"/>
        <v>ITEM96#KBN3_3=FALSE</v>
      </c>
    </row>
    <row r="1154" spans="1:61" ht="9.75" hidden="1" customHeight="1">
      <c r="A1154" s="141"/>
      <c r="B1154" s="142"/>
      <c r="C1154" s="142"/>
      <c r="D1154" s="142"/>
      <c r="E1154" s="142"/>
      <c r="F1154" s="142"/>
      <c r="G1154" s="142"/>
      <c r="H1154" s="142"/>
      <c r="I1154" s="143"/>
      <c r="J1154" s="144"/>
      <c r="K1154" s="159"/>
      <c r="L1154" s="82"/>
      <c r="M1154" s="82"/>
      <c r="N1154" s="82"/>
      <c r="O1154" s="82"/>
      <c r="P1154" s="82"/>
      <c r="Q1154" s="82"/>
      <c r="R1154" s="82"/>
      <c r="S1154" s="82"/>
      <c r="T1154" s="82"/>
      <c r="U1154" s="82"/>
      <c r="V1154" s="82"/>
      <c r="W1154" s="82"/>
      <c r="X1154" s="160"/>
      <c r="Y1154" s="159"/>
      <c r="Z1154" s="82"/>
      <c r="AA1154" s="82"/>
      <c r="AB1154" s="82"/>
      <c r="AC1154" s="82"/>
      <c r="AD1154" s="82"/>
      <c r="AE1154" s="82"/>
      <c r="AF1154" s="82"/>
      <c r="AG1154" s="82"/>
      <c r="AH1154" s="82"/>
      <c r="AI1154" s="82"/>
      <c r="AJ1154" s="82"/>
      <c r="AK1154" s="82"/>
      <c r="AL1154" s="82"/>
      <c r="AM1154" s="138"/>
      <c r="BF1154" s="1" t="b">
        <f>IF($Y1153="○",TRUE,IF($Y1153="",FALSE,"INPUT_ERROR"))</f>
        <v>0</v>
      </c>
      <c r="BG1154" s="1" t="s">
        <v>338</v>
      </c>
      <c r="BH1154" s="1">
        <v>97</v>
      </c>
      <c r="BI1154" s="1" t="str">
        <f t="shared" si="24"/>
        <v>ITEM97#KBN3_3=FALSE</v>
      </c>
    </row>
    <row r="1155" spans="1:61" ht="9.75" hidden="1" customHeight="1">
      <c r="A1155" s="141"/>
      <c r="B1155" s="142"/>
      <c r="C1155" s="142"/>
      <c r="D1155" s="142"/>
      <c r="E1155" s="142"/>
      <c r="F1155" s="142"/>
      <c r="G1155" s="142"/>
      <c r="H1155" s="142"/>
      <c r="I1155" s="143"/>
      <c r="J1155" s="144" t="s">
        <v>37</v>
      </c>
      <c r="K1155" s="159"/>
      <c r="L1155" s="82" t="s">
        <v>214</v>
      </c>
      <c r="M1155" s="82"/>
      <c r="N1155" s="82"/>
      <c r="O1155" s="82"/>
      <c r="P1155" s="82"/>
      <c r="Q1155" s="82"/>
      <c r="R1155" s="82"/>
      <c r="S1155" s="82"/>
      <c r="T1155" s="82"/>
      <c r="U1155" s="82"/>
      <c r="V1155" s="82"/>
      <c r="W1155" s="82"/>
      <c r="X1155" s="160" t="s">
        <v>37</v>
      </c>
      <c r="Y1155" s="159"/>
      <c r="Z1155" s="82" t="s">
        <v>332</v>
      </c>
      <c r="AA1155" s="82"/>
      <c r="AB1155" s="82"/>
      <c r="AC1155" s="82"/>
      <c r="AD1155" s="82"/>
      <c r="AE1155" s="82"/>
      <c r="AF1155" s="82"/>
      <c r="AG1155" s="82"/>
      <c r="AH1155" s="82"/>
      <c r="AI1155" s="82"/>
      <c r="AJ1155" s="82"/>
      <c r="AK1155" s="82"/>
      <c r="AL1155" s="82"/>
      <c r="AM1155" s="138"/>
      <c r="BF1155" s="1" t="b">
        <f>IF($K1155="○",TRUE,IF($K1155="",FALSE,"INPUT_ERROR"))</f>
        <v>0</v>
      </c>
      <c r="BG1155" s="1" t="s">
        <v>338</v>
      </c>
      <c r="BH1155" s="1">
        <v>98</v>
      </c>
      <c r="BI1155" s="1" t="str">
        <f t="shared" si="24"/>
        <v>ITEM98#KBN3_3=FALSE</v>
      </c>
    </row>
    <row r="1156" spans="1:61" ht="9.75" hidden="1" customHeight="1">
      <c r="A1156" s="141"/>
      <c r="B1156" s="142"/>
      <c r="C1156" s="142"/>
      <c r="D1156" s="142"/>
      <c r="E1156" s="142"/>
      <c r="F1156" s="142"/>
      <c r="G1156" s="142"/>
      <c r="H1156" s="142"/>
      <c r="I1156" s="143"/>
      <c r="J1156" s="144"/>
      <c r="K1156" s="159"/>
      <c r="L1156" s="82"/>
      <c r="M1156" s="82"/>
      <c r="N1156" s="82"/>
      <c r="O1156" s="82"/>
      <c r="P1156" s="82"/>
      <c r="Q1156" s="82"/>
      <c r="R1156" s="82"/>
      <c r="S1156" s="82"/>
      <c r="T1156" s="82"/>
      <c r="U1156" s="82"/>
      <c r="V1156" s="82"/>
      <c r="W1156" s="82"/>
      <c r="X1156" s="160"/>
      <c r="Y1156" s="159"/>
      <c r="Z1156" s="82"/>
      <c r="AA1156" s="82"/>
      <c r="AB1156" s="82"/>
      <c r="AC1156" s="82"/>
      <c r="AD1156" s="82"/>
      <c r="AE1156" s="82"/>
      <c r="AF1156" s="82"/>
      <c r="AG1156" s="82"/>
      <c r="AH1156" s="82"/>
      <c r="AI1156" s="82"/>
      <c r="AJ1156" s="82"/>
      <c r="AK1156" s="82"/>
      <c r="AL1156" s="82"/>
      <c r="AM1156" s="138"/>
      <c r="BF1156" s="1" t="b">
        <f>IF($Y1155="○",TRUE,IF($Y1155="",FALSE,"INPUT_ERROR"))</f>
        <v>0</v>
      </c>
      <c r="BG1156" s="1" t="s">
        <v>338</v>
      </c>
      <c r="BH1156" s="1">
        <v>99</v>
      </c>
      <c r="BI1156" s="1" t="str">
        <f t="shared" si="24"/>
        <v>ITEM99#KBN3_3=FALSE</v>
      </c>
    </row>
    <row r="1157" spans="1:61" ht="9.75" hidden="1" customHeight="1">
      <c r="A1157" s="141"/>
      <c r="B1157" s="142"/>
      <c r="C1157" s="142"/>
      <c r="D1157" s="142"/>
      <c r="E1157" s="142"/>
      <c r="F1157" s="142"/>
      <c r="G1157" s="142"/>
      <c r="H1157" s="142"/>
      <c r="I1157" s="143"/>
      <c r="J1157" s="144" t="s">
        <v>37</v>
      </c>
      <c r="K1157" s="159"/>
      <c r="L1157" s="82" t="s">
        <v>59</v>
      </c>
      <c r="M1157" s="82"/>
      <c r="N1157" s="82"/>
      <c r="O1157" s="160" t="s">
        <v>60</v>
      </c>
      <c r="P1157" s="151"/>
      <c r="Q1157" s="151"/>
      <c r="R1157" s="151"/>
      <c r="S1157" s="151"/>
      <c r="T1157" s="151"/>
      <c r="U1157" s="151"/>
      <c r="V1157" s="151"/>
      <c r="W1157" s="151"/>
      <c r="X1157" s="151"/>
      <c r="Y1157" s="151"/>
      <c r="Z1157" s="151"/>
      <c r="AA1157" s="151"/>
      <c r="AB1157" s="151"/>
      <c r="AC1157" s="151"/>
      <c r="AD1157" s="151"/>
      <c r="AE1157" s="151"/>
      <c r="AF1157" s="151"/>
      <c r="AG1157" s="151"/>
      <c r="AH1157" s="151"/>
      <c r="AI1157" s="151"/>
      <c r="AJ1157" s="151"/>
      <c r="AK1157" s="151"/>
      <c r="AL1157" s="82" t="s">
        <v>198</v>
      </c>
      <c r="AM1157" s="138"/>
      <c r="BF1157" s="1" t="b">
        <f>IF($K1157="○",TRUE,IF($K1157="",FALSE,"INPUT_ERROR"))</f>
        <v>0</v>
      </c>
      <c r="BG1157" s="1" t="s">
        <v>338</v>
      </c>
      <c r="BH1157" s="1">
        <v>100</v>
      </c>
      <c r="BI1157" s="1" t="str">
        <f t="shared" si="24"/>
        <v>ITEM100#KBN3_3=FALSE</v>
      </c>
    </row>
    <row r="1158" spans="1:61" ht="9.75" hidden="1" customHeight="1">
      <c r="A1158" s="141"/>
      <c r="B1158" s="142"/>
      <c r="C1158" s="142"/>
      <c r="D1158" s="142"/>
      <c r="E1158" s="142"/>
      <c r="F1158" s="142"/>
      <c r="G1158" s="142"/>
      <c r="H1158" s="142"/>
      <c r="I1158" s="143"/>
      <c r="J1158" s="161"/>
      <c r="K1158" s="162"/>
      <c r="L1158" s="98"/>
      <c r="M1158" s="98"/>
      <c r="N1158" s="98"/>
      <c r="O1158" s="163"/>
      <c r="P1158" s="128"/>
      <c r="Q1158" s="128"/>
      <c r="R1158" s="128"/>
      <c r="S1158" s="128"/>
      <c r="T1158" s="128"/>
      <c r="U1158" s="128"/>
      <c r="V1158" s="128"/>
      <c r="W1158" s="128"/>
      <c r="X1158" s="128"/>
      <c r="Y1158" s="128"/>
      <c r="Z1158" s="128"/>
      <c r="AA1158" s="128"/>
      <c r="AB1158" s="128"/>
      <c r="AC1158" s="128"/>
      <c r="AD1158" s="128"/>
      <c r="AE1158" s="128"/>
      <c r="AF1158" s="128"/>
      <c r="AG1158" s="128"/>
      <c r="AH1158" s="128"/>
      <c r="AI1158" s="128"/>
      <c r="AJ1158" s="128"/>
      <c r="AK1158" s="128"/>
      <c r="AL1158" s="98"/>
      <c r="AM1158" s="156"/>
      <c r="BG1158" s="1" t="s">
        <v>338</v>
      </c>
      <c r="BH1158" s="1">
        <v>101</v>
      </c>
      <c r="BI1158" s="1" t="str">
        <f>"ITEM"&amp;BH1158&amp; BG1158 &amp;"="&amp;IF(TRIM($P1157)="","",$P1157)</f>
        <v>ITEM101#KBN3_3=</v>
      </c>
    </row>
    <row r="1159" spans="1:61" ht="9.75" hidden="1" customHeight="1">
      <c r="A1159" s="120" t="s">
        <v>333</v>
      </c>
      <c r="B1159" s="121"/>
      <c r="C1159" s="121"/>
      <c r="D1159" s="121"/>
      <c r="E1159" s="121"/>
      <c r="F1159" s="121"/>
      <c r="G1159" s="121"/>
      <c r="H1159" s="121"/>
      <c r="I1159" s="122"/>
      <c r="J1159" s="260"/>
      <c r="K1159" s="260"/>
      <c r="L1159" s="260"/>
      <c r="M1159" s="260"/>
      <c r="N1159" s="260"/>
      <c r="O1159" s="260"/>
      <c r="P1159" s="260"/>
      <c r="Q1159" s="260"/>
      <c r="R1159" s="260"/>
      <c r="S1159" s="260"/>
      <c r="T1159" s="260"/>
      <c r="U1159" s="260"/>
      <c r="V1159" s="260"/>
      <c r="W1159" s="260"/>
      <c r="X1159" s="260"/>
      <c r="Y1159" s="260"/>
      <c r="Z1159" s="260"/>
      <c r="AA1159" s="260"/>
      <c r="AB1159" s="260"/>
      <c r="AC1159" s="260"/>
      <c r="AD1159" s="260"/>
      <c r="AE1159" s="260"/>
      <c r="AF1159" s="260"/>
      <c r="AG1159" s="260"/>
      <c r="AH1159" s="260"/>
      <c r="AI1159" s="260"/>
      <c r="AJ1159" s="260"/>
      <c r="AK1159" s="260"/>
      <c r="AL1159" s="260"/>
      <c r="AM1159" s="260"/>
      <c r="BG1159" s="1" t="s">
        <v>338</v>
      </c>
      <c r="BH1159" s="1">
        <v>102</v>
      </c>
      <c r="BI1159" s="1" t="str">
        <f>"ITEM"&amp;BH1159&amp; BG1159 &amp;"="&amp; IF(TRIM($J1159)="","",$J1159)</f>
        <v>ITEM102#KBN3_3=</v>
      </c>
    </row>
    <row r="1160" spans="1:61" ht="9.75" hidden="1" customHeight="1">
      <c r="A1160" s="141"/>
      <c r="B1160" s="142"/>
      <c r="C1160" s="142"/>
      <c r="D1160" s="142"/>
      <c r="E1160" s="142"/>
      <c r="F1160" s="142"/>
      <c r="G1160" s="142"/>
      <c r="H1160" s="142"/>
      <c r="I1160" s="143"/>
      <c r="J1160" s="27"/>
      <c r="K1160" s="27"/>
      <c r="L1160" s="27"/>
      <c r="M1160" s="27"/>
      <c r="N1160" s="27"/>
      <c r="O1160" s="27"/>
      <c r="P1160" s="27"/>
      <c r="Q1160" s="27"/>
      <c r="R1160" s="27"/>
      <c r="S1160" s="27"/>
      <c r="T1160" s="27"/>
      <c r="U1160" s="27"/>
      <c r="V1160" s="27"/>
      <c r="W1160" s="27"/>
      <c r="X1160" s="27"/>
      <c r="Y1160" s="27"/>
      <c r="Z1160" s="27"/>
      <c r="AA1160" s="27"/>
      <c r="AB1160" s="27"/>
      <c r="AC1160" s="27"/>
      <c r="AD1160" s="27"/>
      <c r="AE1160" s="27"/>
      <c r="AF1160" s="27"/>
      <c r="AG1160" s="27"/>
      <c r="AH1160" s="27"/>
      <c r="AI1160" s="27"/>
      <c r="AJ1160" s="27"/>
      <c r="AK1160" s="27"/>
      <c r="AL1160" s="27"/>
      <c r="AM1160" s="27"/>
      <c r="BH1160" s="1" t="s">
        <v>28</v>
      </c>
    </row>
    <row r="1161" spans="1:61" ht="9.75" hidden="1" customHeight="1" thickBot="1">
      <c r="A1161" s="141"/>
      <c r="B1161" s="142"/>
      <c r="C1161" s="142"/>
      <c r="D1161" s="142"/>
      <c r="E1161" s="142"/>
      <c r="F1161" s="142"/>
      <c r="G1161" s="142"/>
      <c r="H1161" s="142"/>
      <c r="I1161" s="143"/>
      <c r="J1161" s="266"/>
      <c r="K1161" s="266"/>
      <c r="L1161" s="266"/>
      <c r="M1161" s="266"/>
      <c r="N1161" s="266"/>
      <c r="O1161" s="266"/>
      <c r="P1161" s="266"/>
      <c r="Q1161" s="266"/>
      <c r="R1161" s="266"/>
      <c r="S1161" s="266"/>
      <c r="T1161" s="266"/>
      <c r="U1161" s="266"/>
      <c r="V1161" s="266"/>
      <c r="W1161" s="266"/>
      <c r="X1161" s="266"/>
      <c r="Y1161" s="266"/>
      <c r="Z1161" s="266"/>
      <c r="AA1161" s="266"/>
      <c r="AB1161" s="266"/>
      <c r="AC1161" s="266"/>
      <c r="AD1161" s="266"/>
      <c r="AE1161" s="266"/>
      <c r="AF1161" s="266"/>
      <c r="AG1161" s="266"/>
      <c r="AH1161" s="266"/>
      <c r="AI1161" s="266"/>
      <c r="AJ1161" s="266"/>
      <c r="AK1161" s="266"/>
      <c r="AL1161" s="266"/>
      <c r="AM1161" s="266"/>
      <c r="BH1161" s="1" t="s">
        <v>28</v>
      </c>
    </row>
    <row r="1162" spans="1:61" ht="9.75" hidden="1" customHeight="1">
      <c r="A1162" s="164" t="s">
        <v>339</v>
      </c>
      <c r="B1162" s="165"/>
      <c r="C1162" s="165"/>
      <c r="D1162" s="165"/>
      <c r="E1162" s="165"/>
      <c r="F1162" s="165"/>
      <c r="G1162" s="165"/>
      <c r="H1162" s="165"/>
      <c r="I1162" s="166"/>
      <c r="J1162" s="239"/>
      <c r="K1162" s="239"/>
      <c r="L1162" s="239"/>
      <c r="M1162" s="239"/>
      <c r="N1162" s="239"/>
      <c r="O1162" s="239"/>
      <c r="P1162" s="239"/>
      <c r="Q1162" s="239"/>
      <c r="R1162" s="239"/>
      <c r="S1162" s="239"/>
      <c r="T1162" s="239"/>
      <c r="U1162" s="239"/>
      <c r="V1162" s="239"/>
      <c r="W1162" s="239"/>
      <c r="X1162" s="239"/>
      <c r="Y1162" s="239"/>
      <c r="Z1162" s="239"/>
      <c r="AA1162" s="239"/>
      <c r="AB1162" s="239"/>
      <c r="AC1162" s="239"/>
      <c r="AD1162" s="239"/>
      <c r="AE1162" s="239"/>
      <c r="AF1162" s="239"/>
      <c r="AG1162" s="239"/>
      <c r="AH1162" s="239"/>
      <c r="AI1162" s="239"/>
      <c r="AJ1162" s="239"/>
      <c r="AK1162" s="239"/>
      <c r="AL1162" s="239"/>
      <c r="AM1162" s="239"/>
      <c r="BG1162" s="1" t="s">
        <v>340</v>
      </c>
      <c r="BH1162" s="1">
        <v>88</v>
      </c>
      <c r="BI1162" s="1" t="str">
        <f>"ITEM"&amp;BH1162&amp; BG1162 &amp;"="&amp; IF(TRIM($J1162)="","",$J1162)</f>
        <v>ITEM88#KBN3_4=</v>
      </c>
    </row>
    <row r="1163" spans="1:61" ht="9.75" hidden="1" customHeight="1" thickBot="1">
      <c r="A1163" s="167"/>
      <c r="B1163" s="168"/>
      <c r="C1163" s="168"/>
      <c r="D1163" s="168"/>
      <c r="E1163" s="168"/>
      <c r="F1163" s="168"/>
      <c r="G1163" s="168"/>
      <c r="H1163" s="168"/>
      <c r="I1163" s="169"/>
      <c r="J1163" s="274"/>
      <c r="K1163" s="274"/>
      <c r="L1163" s="274"/>
      <c r="M1163" s="274"/>
      <c r="N1163" s="274"/>
      <c r="O1163" s="274"/>
      <c r="P1163" s="274"/>
      <c r="Q1163" s="274"/>
      <c r="R1163" s="274"/>
      <c r="S1163" s="274"/>
      <c r="T1163" s="274"/>
      <c r="U1163" s="274"/>
      <c r="V1163" s="274"/>
      <c r="W1163" s="274"/>
      <c r="X1163" s="274"/>
      <c r="Y1163" s="274"/>
      <c r="Z1163" s="274"/>
      <c r="AA1163" s="274"/>
      <c r="AB1163" s="274"/>
      <c r="AC1163" s="274"/>
      <c r="AD1163" s="274"/>
      <c r="AE1163" s="274"/>
      <c r="AF1163" s="274"/>
      <c r="AG1163" s="274"/>
      <c r="AH1163" s="274"/>
      <c r="AI1163" s="274"/>
      <c r="AJ1163" s="274"/>
      <c r="AK1163" s="274"/>
      <c r="AL1163" s="274"/>
      <c r="AM1163" s="274"/>
    </row>
    <row r="1164" spans="1:61" ht="9.75" hidden="1" customHeight="1">
      <c r="A1164" s="120" t="s">
        <v>323</v>
      </c>
      <c r="B1164" s="121"/>
      <c r="C1164" s="121"/>
      <c r="D1164" s="121"/>
      <c r="E1164" s="121"/>
      <c r="F1164" s="121"/>
      <c r="G1164" s="121"/>
      <c r="H1164" s="121"/>
      <c r="I1164" s="122"/>
      <c r="J1164" s="239"/>
      <c r="K1164" s="239"/>
      <c r="L1164" s="239"/>
      <c r="M1164" s="239"/>
      <c r="N1164" s="239"/>
      <c r="O1164" s="239"/>
      <c r="P1164" s="239"/>
      <c r="Q1164" s="239"/>
      <c r="R1164" s="239"/>
      <c r="S1164" s="239"/>
      <c r="T1164" s="239"/>
      <c r="U1164" s="239"/>
      <c r="V1164" s="239"/>
      <c r="W1164" s="239"/>
      <c r="X1164" s="239"/>
      <c r="Y1164" s="239"/>
      <c r="Z1164" s="239"/>
      <c r="AA1164" s="239"/>
      <c r="AB1164" s="239"/>
      <c r="AC1164" s="239"/>
      <c r="AD1164" s="239"/>
      <c r="AE1164" s="239"/>
      <c r="AF1164" s="239"/>
      <c r="AG1164" s="239"/>
      <c r="AH1164" s="239"/>
      <c r="AI1164" s="239"/>
      <c r="AJ1164" s="239"/>
      <c r="AK1164" s="239"/>
      <c r="AL1164" s="239"/>
      <c r="AM1164" s="239"/>
      <c r="BG1164" s="1" t="s">
        <v>340</v>
      </c>
      <c r="BH1164" s="1">
        <v>89</v>
      </c>
      <c r="BI1164" s="1" t="str">
        <f>"ITEM"&amp;BH1164&amp; BG1164 &amp;"="&amp; IF(TRIM($J1164)="","",$J1164)</f>
        <v>ITEM89#KBN3_4=</v>
      </c>
    </row>
    <row r="1165" spans="1:61" ht="9.75" hidden="1" customHeight="1">
      <c r="A1165" s="123"/>
      <c r="B1165" s="124"/>
      <c r="C1165" s="124"/>
      <c r="D1165" s="124"/>
      <c r="E1165" s="124"/>
      <c r="F1165" s="124"/>
      <c r="G1165" s="124"/>
      <c r="H1165" s="124"/>
      <c r="I1165" s="125"/>
      <c r="J1165" s="27"/>
      <c r="K1165" s="27"/>
      <c r="L1165" s="27"/>
      <c r="M1165" s="27"/>
      <c r="N1165" s="27"/>
      <c r="O1165" s="27"/>
      <c r="P1165" s="27"/>
      <c r="Q1165" s="27"/>
      <c r="R1165" s="27"/>
      <c r="S1165" s="27"/>
      <c r="T1165" s="27"/>
      <c r="U1165" s="27"/>
      <c r="V1165" s="27"/>
      <c r="W1165" s="27"/>
      <c r="X1165" s="27"/>
      <c r="Y1165" s="27"/>
      <c r="Z1165" s="27"/>
      <c r="AA1165" s="27"/>
      <c r="AB1165" s="27"/>
      <c r="AC1165" s="27"/>
      <c r="AD1165" s="27"/>
      <c r="AE1165" s="27"/>
      <c r="AF1165" s="27"/>
      <c r="AG1165" s="27"/>
      <c r="AH1165" s="27"/>
      <c r="AI1165" s="27"/>
      <c r="AJ1165" s="27"/>
      <c r="AK1165" s="27"/>
      <c r="AL1165" s="27"/>
      <c r="AM1165" s="27"/>
    </row>
    <row r="1166" spans="1:61" ht="9.75" hidden="1" customHeight="1">
      <c r="A1166" s="120" t="s">
        <v>324</v>
      </c>
      <c r="B1166" s="121"/>
      <c r="C1166" s="121"/>
      <c r="D1166" s="121"/>
      <c r="E1166" s="121"/>
      <c r="F1166" s="121"/>
      <c r="G1166" s="121"/>
      <c r="H1166" s="121"/>
      <c r="I1166" s="122"/>
      <c r="J1166" s="136"/>
      <c r="K1166" s="126"/>
      <c r="L1166" s="126"/>
      <c r="M1166" s="126"/>
      <c r="N1166" s="126"/>
      <c r="O1166" s="126"/>
      <c r="P1166" s="126"/>
      <c r="Q1166" s="126"/>
      <c r="R1166" s="126"/>
      <c r="S1166" s="126"/>
      <c r="T1166" s="126"/>
      <c r="U1166" s="126"/>
      <c r="V1166" s="126"/>
      <c r="W1166" s="126"/>
      <c r="X1166" s="126"/>
      <c r="Y1166" s="126"/>
      <c r="Z1166" s="126"/>
      <c r="AA1166" s="126"/>
      <c r="AB1166" s="126"/>
      <c r="AC1166" s="126"/>
      <c r="AD1166" s="126"/>
      <c r="AE1166" s="126"/>
      <c r="AF1166" s="126"/>
      <c r="AG1166" s="126"/>
      <c r="AH1166" s="126"/>
      <c r="AI1166" s="126"/>
      <c r="AJ1166" s="126"/>
      <c r="AK1166" s="126"/>
      <c r="AL1166" s="126"/>
      <c r="AM1166" s="127"/>
      <c r="BG1166" s="1" t="s">
        <v>340</v>
      </c>
      <c r="BH1166" s="1">
        <v>90</v>
      </c>
      <c r="BI1166" s="1" t="str">
        <f>"ITEM"&amp;BH1166&amp; BG1166 &amp;"="&amp; IF(TRIM($J1166)="","",$J1166)</f>
        <v>ITEM90#KBN3_4=</v>
      </c>
    </row>
    <row r="1167" spans="1:61" ht="9.75" hidden="1" customHeight="1">
      <c r="A1167" s="141"/>
      <c r="B1167" s="142"/>
      <c r="C1167" s="142"/>
      <c r="D1167" s="142"/>
      <c r="E1167" s="142"/>
      <c r="F1167" s="142"/>
      <c r="G1167" s="142"/>
      <c r="H1167" s="142"/>
      <c r="I1167" s="143"/>
      <c r="J1167" s="150"/>
      <c r="K1167" s="151"/>
      <c r="L1167" s="151"/>
      <c r="M1167" s="151"/>
      <c r="N1167" s="151"/>
      <c r="O1167" s="151"/>
      <c r="P1167" s="151"/>
      <c r="Q1167" s="151"/>
      <c r="R1167" s="151"/>
      <c r="S1167" s="151"/>
      <c r="T1167" s="151"/>
      <c r="U1167" s="151"/>
      <c r="V1167" s="151"/>
      <c r="W1167" s="151"/>
      <c r="X1167" s="151"/>
      <c r="Y1167" s="151"/>
      <c r="Z1167" s="151"/>
      <c r="AA1167" s="151"/>
      <c r="AB1167" s="151"/>
      <c r="AC1167" s="151"/>
      <c r="AD1167" s="151"/>
      <c r="AE1167" s="151"/>
      <c r="AF1167" s="151"/>
      <c r="AG1167" s="151"/>
      <c r="AH1167" s="151"/>
      <c r="AI1167" s="151"/>
      <c r="AJ1167" s="151"/>
      <c r="AK1167" s="151"/>
      <c r="AL1167" s="151"/>
      <c r="AM1167" s="152"/>
      <c r="BH1167" s="1" t="s">
        <v>28</v>
      </c>
    </row>
    <row r="1168" spans="1:61" ht="9.75" hidden="1" customHeight="1">
      <c r="A1168" s="123"/>
      <c r="B1168" s="124"/>
      <c r="C1168" s="124"/>
      <c r="D1168" s="124"/>
      <c r="E1168" s="124"/>
      <c r="F1168" s="124"/>
      <c r="G1168" s="124"/>
      <c r="H1168" s="124"/>
      <c r="I1168" s="125"/>
      <c r="J1168" s="137"/>
      <c r="K1168" s="128"/>
      <c r="L1168" s="128"/>
      <c r="M1168" s="128"/>
      <c r="N1168" s="128"/>
      <c r="O1168" s="128"/>
      <c r="P1168" s="128"/>
      <c r="Q1168" s="128"/>
      <c r="R1168" s="128"/>
      <c r="S1168" s="128"/>
      <c r="T1168" s="128"/>
      <c r="U1168" s="128"/>
      <c r="V1168" s="128"/>
      <c r="W1168" s="128"/>
      <c r="X1168" s="128"/>
      <c r="Y1168" s="128"/>
      <c r="Z1168" s="128"/>
      <c r="AA1168" s="128"/>
      <c r="AB1168" s="128"/>
      <c r="AC1168" s="128"/>
      <c r="AD1168" s="128"/>
      <c r="AE1168" s="128"/>
      <c r="AF1168" s="128"/>
      <c r="AG1168" s="128"/>
      <c r="AH1168" s="128"/>
      <c r="AI1168" s="128"/>
      <c r="AJ1168" s="128"/>
      <c r="AK1168" s="128"/>
      <c r="AL1168" s="128"/>
      <c r="AM1168" s="129"/>
      <c r="BH1168" s="1" t="s">
        <v>28</v>
      </c>
    </row>
    <row r="1169" spans="1:61" ht="9.75" hidden="1" customHeight="1">
      <c r="A1169" s="120" t="s">
        <v>325</v>
      </c>
      <c r="B1169" s="121"/>
      <c r="C1169" s="121"/>
      <c r="D1169" s="121"/>
      <c r="E1169" s="121"/>
      <c r="F1169" s="121"/>
      <c r="G1169" s="121"/>
      <c r="H1169" s="121"/>
      <c r="I1169" s="122"/>
      <c r="J1169" s="27"/>
      <c r="K1169" s="27"/>
      <c r="L1169" s="27"/>
      <c r="M1169" s="27"/>
      <c r="N1169" s="27"/>
      <c r="O1169" s="27"/>
      <c r="P1169" s="27"/>
      <c r="Q1169" s="27"/>
      <c r="R1169" s="27"/>
      <c r="S1169" s="27"/>
      <c r="T1169" s="27"/>
      <c r="U1169" s="27"/>
      <c r="V1169" s="27"/>
      <c r="W1169" s="27"/>
      <c r="X1169" s="27"/>
      <c r="Y1169" s="27"/>
      <c r="Z1169" s="27"/>
      <c r="AA1169" s="27"/>
      <c r="AB1169" s="27"/>
      <c r="AC1169" s="27"/>
      <c r="AD1169" s="27"/>
      <c r="AE1169" s="27"/>
      <c r="AF1169" s="27"/>
      <c r="AG1169" s="27"/>
      <c r="AH1169" s="27"/>
      <c r="AI1169" s="27"/>
      <c r="AJ1169" s="27"/>
      <c r="AK1169" s="27"/>
      <c r="AL1169" s="27"/>
      <c r="AM1169" s="27"/>
      <c r="BG1169" s="1" t="s">
        <v>340</v>
      </c>
      <c r="BH1169" s="1">
        <v>91</v>
      </c>
      <c r="BI1169" s="1" t="str">
        <f>"ITEM"&amp;BH1169&amp; BG1169 &amp;"="&amp; IF(TRIM($J1169)="","",$J1169)</f>
        <v>ITEM91#KBN3_4=</v>
      </c>
    </row>
    <row r="1170" spans="1:61" ht="9.75" hidden="1" customHeight="1">
      <c r="A1170" s="123"/>
      <c r="B1170" s="124"/>
      <c r="C1170" s="124"/>
      <c r="D1170" s="124"/>
      <c r="E1170" s="124"/>
      <c r="F1170" s="124"/>
      <c r="G1170" s="124"/>
      <c r="H1170" s="124"/>
      <c r="I1170" s="125"/>
      <c r="J1170" s="27"/>
      <c r="K1170" s="27"/>
      <c r="L1170" s="27"/>
      <c r="M1170" s="27"/>
      <c r="N1170" s="27"/>
      <c r="O1170" s="27"/>
      <c r="P1170" s="27"/>
      <c r="Q1170" s="27"/>
      <c r="R1170" s="27"/>
      <c r="S1170" s="27"/>
      <c r="T1170" s="27"/>
      <c r="U1170" s="27"/>
      <c r="V1170" s="27"/>
      <c r="W1170" s="27"/>
      <c r="X1170" s="27"/>
      <c r="Y1170" s="27"/>
      <c r="Z1170" s="27"/>
      <c r="AA1170" s="27"/>
      <c r="AB1170" s="27"/>
      <c r="AC1170" s="27"/>
      <c r="AD1170" s="27"/>
      <c r="AE1170" s="27"/>
      <c r="AF1170" s="27"/>
      <c r="AG1170" s="27"/>
      <c r="AH1170" s="27"/>
      <c r="AI1170" s="27"/>
      <c r="AJ1170" s="27"/>
      <c r="AK1170" s="27"/>
      <c r="AL1170" s="27"/>
      <c r="AM1170" s="27"/>
    </row>
    <row r="1171" spans="1:61" ht="9.75" hidden="1" customHeight="1">
      <c r="A1171" s="120" t="s">
        <v>326</v>
      </c>
      <c r="B1171" s="121"/>
      <c r="C1171" s="121"/>
      <c r="D1171" s="121"/>
      <c r="E1171" s="121"/>
      <c r="F1171" s="121"/>
      <c r="G1171" s="121"/>
      <c r="H1171" s="121"/>
      <c r="I1171" s="122"/>
      <c r="J1171" s="158"/>
      <c r="K1171" s="154"/>
      <c r="L1171" s="154"/>
      <c r="M1171" s="154"/>
      <c r="N1171" s="154"/>
      <c r="O1171" s="154"/>
      <c r="P1171" s="154"/>
      <c r="Q1171" s="154"/>
      <c r="R1171" s="154"/>
      <c r="S1171" s="154"/>
      <c r="T1171" s="154"/>
      <c r="U1171" s="154"/>
      <c r="V1171" s="154" t="s">
        <v>36</v>
      </c>
      <c r="W1171" s="154"/>
      <c r="X1171" s="154"/>
      <c r="Y1171" s="154"/>
      <c r="Z1171" s="154"/>
      <c r="AA1171" s="154"/>
      <c r="AB1171" s="154"/>
      <c r="AC1171" s="154"/>
      <c r="AD1171" s="154"/>
      <c r="AE1171" s="154"/>
      <c r="AF1171" s="154"/>
      <c r="AG1171" s="154"/>
      <c r="AH1171" s="154"/>
      <c r="AI1171" s="154"/>
      <c r="AJ1171" s="154"/>
      <c r="AK1171" s="154"/>
      <c r="AL1171" s="154"/>
      <c r="AM1171" s="155"/>
      <c r="BE1171" s="1" t="str">
        <f ca="1">MID(CELL("address",$CB$2),2,2)</f>
        <v>CB</v>
      </c>
      <c r="BF1171" s="1" t="str">
        <f>IF(TRIM($K1173)="","",IF(ISERROR(MATCH($K1173,$CB$3:$CB$7,0)),"INPUT_ERROR",MATCH($K1173,$CB$3:$CB$7,0)))</f>
        <v/>
      </c>
      <c r="BG1171" s="1" t="s">
        <v>340</v>
      </c>
      <c r="BH1171" s="1">
        <v>92</v>
      </c>
      <c r="BI1171" s="1" t="str">
        <f>"ITEM"&amp;BH1171&amp; BG1171 &amp;"="&amp; BF1171</f>
        <v>ITEM92#KBN3_4=</v>
      </c>
    </row>
    <row r="1172" spans="1:61" ht="9.75" hidden="1" customHeight="1">
      <c r="A1172" s="141"/>
      <c r="B1172" s="142"/>
      <c r="C1172" s="142"/>
      <c r="D1172" s="142"/>
      <c r="E1172" s="142"/>
      <c r="F1172" s="142"/>
      <c r="G1172" s="142"/>
      <c r="H1172" s="142"/>
      <c r="I1172" s="143"/>
      <c r="J1172" s="189"/>
      <c r="K1172" s="82"/>
      <c r="L1172" s="82"/>
      <c r="M1172" s="82"/>
      <c r="N1172" s="82"/>
      <c r="O1172" s="82"/>
      <c r="P1172" s="82"/>
      <c r="Q1172" s="82"/>
      <c r="R1172" s="82"/>
      <c r="S1172" s="82"/>
      <c r="T1172" s="82"/>
      <c r="U1172" s="82"/>
      <c r="V1172" s="82" t="s">
        <v>163</v>
      </c>
      <c r="W1172" s="82"/>
      <c r="X1172" s="82"/>
      <c r="Y1172" s="82"/>
      <c r="Z1172" s="82"/>
      <c r="AA1172" s="82"/>
      <c r="AB1172" s="82"/>
      <c r="AC1172" s="82"/>
      <c r="AD1172" s="82"/>
      <c r="AE1172" s="82"/>
      <c r="AF1172" s="82"/>
      <c r="AG1172" s="82"/>
      <c r="AH1172" s="82"/>
      <c r="AI1172" s="82"/>
      <c r="AJ1172" s="82"/>
      <c r="AK1172" s="82"/>
      <c r="AL1172" s="82"/>
      <c r="AM1172" s="138"/>
      <c r="BH1172" s="1" t="s">
        <v>28</v>
      </c>
    </row>
    <row r="1173" spans="1:61" ht="9.75" hidden="1" customHeight="1">
      <c r="A1173" s="141"/>
      <c r="B1173" s="142"/>
      <c r="C1173" s="142"/>
      <c r="D1173" s="142"/>
      <c r="E1173" s="142"/>
      <c r="F1173" s="142"/>
      <c r="G1173" s="142"/>
      <c r="H1173" s="142"/>
      <c r="I1173" s="143"/>
      <c r="J1173" s="144" t="s">
        <v>37</v>
      </c>
      <c r="K1173" s="145"/>
      <c r="L1173" s="145"/>
      <c r="M1173" s="145"/>
      <c r="N1173" s="145"/>
      <c r="O1173" s="145"/>
      <c r="P1173" s="145"/>
      <c r="Q1173" s="145"/>
      <c r="R1173" s="145"/>
      <c r="S1173" s="145"/>
      <c r="T1173" s="82" t="s">
        <v>38</v>
      </c>
      <c r="U1173" s="82"/>
      <c r="V1173" s="82" t="s">
        <v>253</v>
      </c>
      <c r="W1173" s="82"/>
      <c r="X1173" s="82"/>
      <c r="Y1173" s="82"/>
      <c r="Z1173" s="82"/>
      <c r="AA1173" s="82"/>
      <c r="AB1173" s="82"/>
      <c r="AC1173" s="82"/>
      <c r="AD1173" s="82"/>
      <c r="AE1173" s="82"/>
      <c r="AF1173" s="82"/>
      <c r="AG1173" s="82"/>
      <c r="AH1173" s="82"/>
      <c r="AI1173" s="82"/>
      <c r="AJ1173" s="82"/>
      <c r="AK1173" s="82"/>
      <c r="AL1173" s="82"/>
      <c r="AM1173" s="138"/>
      <c r="BH1173" s="1" t="s">
        <v>28</v>
      </c>
    </row>
    <row r="1174" spans="1:61" ht="9.75" hidden="1" customHeight="1">
      <c r="A1174" s="141"/>
      <c r="B1174" s="142"/>
      <c r="C1174" s="142"/>
      <c r="D1174" s="142"/>
      <c r="E1174" s="142"/>
      <c r="F1174" s="142"/>
      <c r="G1174" s="142"/>
      <c r="H1174" s="142"/>
      <c r="I1174" s="143"/>
      <c r="J1174" s="144"/>
      <c r="K1174" s="145"/>
      <c r="L1174" s="145"/>
      <c r="M1174" s="145"/>
      <c r="N1174" s="145"/>
      <c r="O1174" s="145"/>
      <c r="P1174" s="145"/>
      <c r="Q1174" s="145"/>
      <c r="R1174" s="145"/>
      <c r="S1174" s="145"/>
      <c r="T1174" s="82"/>
      <c r="U1174" s="82"/>
      <c r="V1174" s="82" t="s">
        <v>327</v>
      </c>
      <c r="W1174" s="82"/>
      <c r="X1174" s="82"/>
      <c r="Y1174" s="82"/>
      <c r="Z1174" s="82"/>
      <c r="AA1174" s="82"/>
      <c r="AB1174" s="82"/>
      <c r="AC1174" s="82"/>
      <c r="AD1174" s="82"/>
      <c r="AE1174" s="82"/>
      <c r="AF1174" s="82"/>
      <c r="AG1174" s="82"/>
      <c r="AH1174" s="82"/>
      <c r="AI1174" s="82"/>
      <c r="AJ1174" s="82"/>
      <c r="AK1174" s="82"/>
      <c r="AL1174" s="82"/>
      <c r="AM1174" s="138"/>
      <c r="BH1174" s="1" t="s">
        <v>28</v>
      </c>
    </row>
    <row r="1175" spans="1:61" ht="9.75" hidden="1" customHeight="1">
      <c r="A1175" s="141"/>
      <c r="B1175" s="142"/>
      <c r="C1175" s="142"/>
      <c r="D1175" s="142"/>
      <c r="E1175" s="142"/>
      <c r="F1175" s="142"/>
      <c r="G1175" s="142"/>
      <c r="H1175" s="142"/>
      <c r="I1175" s="143"/>
      <c r="J1175" s="189"/>
      <c r="K1175" s="82"/>
      <c r="L1175" s="82"/>
      <c r="M1175" s="82"/>
      <c r="N1175" s="82"/>
      <c r="O1175" s="82"/>
      <c r="P1175" s="82"/>
      <c r="Q1175" s="82"/>
      <c r="R1175" s="82"/>
      <c r="S1175" s="82"/>
      <c r="T1175" s="82"/>
      <c r="U1175" s="82"/>
      <c r="V1175" s="82" t="s">
        <v>166</v>
      </c>
      <c r="W1175" s="82"/>
      <c r="X1175" s="82"/>
      <c r="Y1175" s="82"/>
      <c r="Z1175" s="82"/>
      <c r="AA1175" s="82"/>
      <c r="AB1175" s="82"/>
      <c r="AC1175" s="82"/>
      <c r="AD1175" s="82"/>
      <c r="AE1175" s="82"/>
      <c r="AF1175" s="82"/>
      <c r="AG1175" s="82"/>
      <c r="AH1175" s="82"/>
      <c r="AI1175" s="82"/>
      <c r="AJ1175" s="82"/>
      <c r="AK1175" s="82"/>
      <c r="AL1175" s="82"/>
      <c r="AM1175" s="138"/>
      <c r="BH1175" s="1" t="s">
        <v>28</v>
      </c>
    </row>
    <row r="1176" spans="1:61" ht="9.75" hidden="1" customHeight="1">
      <c r="A1176" s="123"/>
      <c r="B1176" s="124"/>
      <c r="C1176" s="124"/>
      <c r="D1176" s="124"/>
      <c r="E1176" s="124"/>
      <c r="F1176" s="124"/>
      <c r="G1176" s="124"/>
      <c r="H1176" s="124"/>
      <c r="I1176" s="125"/>
      <c r="J1176" s="157"/>
      <c r="K1176" s="98"/>
      <c r="L1176" s="98"/>
      <c r="M1176" s="98"/>
      <c r="N1176" s="98"/>
      <c r="O1176" s="98"/>
      <c r="P1176" s="98"/>
      <c r="Q1176" s="98"/>
      <c r="R1176" s="98"/>
      <c r="S1176" s="98"/>
      <c r="T1176" s="98"/>
      <c r="U1176" s="98"/>
      <c r="V1176" s="98" t="s">
        <v>256</v>
      </c>
      <c r="W1176" s="98"/>
      <c r="X1176" s="98"/>
      <c r="Y1176" s="98"/>
      <c r="Z1176" s="98"/>
      <c r="AA1176" s="98"/>
      <c r="AB1176" s="98"/>
      <c r="AC1176" s="98"/>
      <c r="AD1176" s="98"/>
      <c r="AE1176" s="98"/>
      <c r="AF1176" s="98"/>
      <c r="AG1176" s="98"/>
      <c r="AH1176" s="98"/>
      <c r="AI1176" s="98"/>
      <c r="AJ1176" s="98"/>
      <c r="AK1176" s="98"/>
      <c r="AL1176" s="98"/>
      <c r="AM1176" s="156"/>
      <c r="BH1176" s="1" t="s">
        <v>28</v>
      </c>
    </row>
    <row r="1177" spans="1:61" ht="9.75" hidden="1" customHeight="1">
      <c r="A1177" s="120" t="s">
        <v>328</v>
      </c>
      <c r="B1177" s="121"/>
      <c r="C1177" s="121"/>
      <c r="D1177" s="121"/>
      <c r="E1177" s="121"/>
      <c r="F1177" s="121"/>
      <c r="G1177" s="121"/>
      <c r="H1177" s="121"/>
      <c r="I1177" s="122"/>
      <c r="J1177" s="136"/>
      <c r="K1177" s="126"/>
      <c r="L1177" s="126"/>
      <c r="M1177" s="126"/>
      <c r="N1177" s="126"/>
      <c r="O1177" s="126"/>
      <c r="P1177" s="126"/>
      <c r="Q1177" s="126"/>
      <c r="R1177" s="126"/>
      <c r="S1177" s="126"/>
      <c r="T1177" s="126"/>
      <c r="U1177" s="126"/>
      <c r="V1177" s="126"/>
      <c r="W1177" s="126"/>
      <c r="X1177" s="126"/>
      <c r="Y1177" s="126"/>
      <c r="Z1177" s="126"/>
      <c r="AA1177" s="126"/>
      <c r="AB1177" s="126"/>
      <c r="AC1177" s="126"/>
      <c r="AD1177" s="126"/>
      <c r="AE1177" s="126"/>
      <c r="AF1177" s="126"/>
      <c r="AG1177" s="126"/>
      <c r="AH1177" s="126"/>
      <c r="AI1177" s="126"/>
      <c r="AJ1177" s="126"/>
      <c r="AK1177" s="126"/>
      <c r="AL1177" s="126"/>
      <c r="AM1177" s="127"/>
      <c r="BG1177" s="1" t="s">
        <v>340</v>
      </c>
      <c r="BH1177" s="1">
        <v>93</v>
      </c>
      <c r="BI1177" s="1" t="str">
        <f>"ITEM"&amp;BH1177&amp; BG1177 &amp;"="&amp; IF(TRIM($J1177)="","",$J1177)</f>
        <v>ITEM93#KBN3_4=</v>
      </c>
    </row>
    <row r="1178" spans="1:61" ht="9.75" hidden="1" customHeight="1">
      <c r="A1178" s="141"/>
      <c r="B1178" s="142"/>
      <c r="C1178" s="142"/>
      <c r="D1178" s="142"/>
      <c r="E1178" s="142"/>
      <c r="F1178" s="142"/>
      <c r="G1178" s="142"/>
      <c r="H1178" s="142"/>
      <c r="I1178" s="143"/>
      <c r="J1178" s="150"/>
      <c r="K1178" s="151"/>
      <c r="L1178" s="151"/>
      <c r="M1178" s="151"/>
      <c r="N1178" s="151"/>
      <c r="O1178" s="151"/>
      <c r="P1178" s="151"/>
      <c r="Q1178" s="151"/>
      <c r="R1178" s="151"/>
      <c r="S1178" s="151"/>
      <c r="T1178" s="151"/>
      <c r="U1178" s="151"/>
      <c r="V1178" s="151"/>
      <c r="W1178" s="151"/>
      <c r="X1178" s="151"/>
      <c r="Y1178" s="151"/>
      <c r="Z1178" s="151"/>
      <c r="AA1178" s="151"/>
      <c r="AB1178" s="151"/>
      <c r="AC1178" s="151"/>
      <c r="AD1178" s="151"/>
      <c r="AE1178" s="151"/>
      <c r="AF1178" s="151"/>
      <c r="AG1178" s="151"/>
      <c r="AH1178" s="151"/>
      <c r="AI1178" s="151"/>
      <c r="AJ1178" s="151"/>
      <c r="AK1178" s="151"/>
      <c r="AL1178" s="151"/>
      <c r="AM1178" s="152"/>
    </row>
    <row r="1179" spans="1:61" ht="9.75" hidden="1" customHeight="1">
      <c r="A1179" s="123"/>
      <c r="B1179" s="124"/>
      <c r="C1179" s="124"/>
      <c r="D1179" s="124"/>
      <c r="E1179" s="124"/>
      <c r="F1179" s="124"/>
      <c r="G1179" s="124"/>
      <c r="H1179" s="124"/>
      <c r="I1179" s="125"/>
      <c r="J1179" s="150"/>
      <c r="K1179" s="151"/>
      <c r="L1179" s="151"/>
      <c r="M1179" s="151"/>
      <c r="N1179" s="151"/>
      <c r="O1179" s="151"/>
      <c r="P1179" s="151"/>
      <c r="Q1179" s="151"/>
      <c r="R1179" s="151"/>
      <c r="S1179" s="151"/>
      <c r="T1179" s="151"/>
      <c r="U1179" s="151"/>
      <c r="V1179" s="151"/>
      <c r="W1179" s="151"/>
      <c r="X1179" s="151"/>
      <c r="Y1179" s="151"/>
      <c r="Z1179" s="151"/>
      <c r="AA1179" s="151"/>
      <c r="AB1179" s="151"/>
      <c r="AC1179" s="151"/>
      <c r="AD1179" s="151"/>
      <c r="AE1179" s="151"/>
      <c r="AF1179" s="151"/>
      <c r="AG1179" s="151"/>
      <c r="AH1179" s="151"/>
      <c r="AI1179" s="151"/>
      <c r="AJ1179" s="151"/>
      <c r="AK1179" s="151"/>
      <c r="AL1179" s="151"/>
      <c r="AM1179" s="152"/>
    </row>
    <row r="1180" spans="1:61" ht="9.75" hidden="1" customHeight="1">
      <c r="A1180" s="120" t="s">
        <v>329</v>
      </c>
      <c r="B1180" s="121"/>
      <c r="C1180" s="121"/>
      <c r="D1180" s="121"/>
      <c r="E1180" s="121"/>
      <c r="F1180" s="121"/>
      <c r="G1180" s="121"/>
      <c r="H1180" s="121"/>
      <c r="I1180" s="122"/>
      <c r="J1180" s="216" t="s">
        <v>37</v>
      </c>
      <c r="K1180" s="217"/>
      <c r="L1180" s="154" t="s">
        <v>53</v>
      </c>
      <c r="M1180" s="154"/>
      <c r="N1180" s="154"/>
      <c r="O1180" s="154"/>
      <c r="P1180" s="154"/>
      <c r="Q1180" s="154"/>
      <c r="R1180" s="154"/>
      <c r="S1180" s="154"/>
      <c r="T1180" s="154"/>
      <c r="U1180" s="154"/>
      <c r="V1180" s="154"/>
      <c r="W1180" s="154"/>
      <c r="X1180" s="221" t="s">
        <v>37</v>
      </c>
      <c r="Y1180" s="217"/>
      <c r="Z1180" s="154" t="s">
        <v>330</v>
      </c>
      <c r="AA1180" s="154"/>
      <c r="AB1180" s="154"/>
      <c r="AC1180" s="154"/>
      <c r="AD1180" s="154"/>
      <c r="AE1180" s="154"/>
      <c r="AF1180" s="154"/>
      <c r="AG1180" s="154"/>
      <c r="AH1180" s="154"/>
      <c r="AI1180" s="154"/>
      <c r="AJ1180" s="154"/>
      <c r="AK1180" s="154"/>
      <c r="AL1180" s="154"/>
      <c r="AM1180" s="155"/>
      <c r="BF1180" s="1" t="b">
        <f>IF($K1180="○",TRUE,IF($K1180="",FALSE,"INPUT_ERROR"))</f>
        <v>0</v>
      </c>
      <c r="BG1180" s="1" t="s">
        <v>340</v>
      </c>
      <c r="BH1180" s="1">
        <v>94</v>
      </c>
      <c r="BI1180" s="1" t="str">
        <f t="shared" ref="BI1180:BI1186" si="25">"ITEM"&amp;BH1180&amp; BG1180 &amp;"="&amp; BF1180</f>
        <v>ITEM94#KBN3_4=FALSE</v>
      </c>
    </row>
    <row r="1181" spans="1:61" ht="9.75" hidden="1" customHeight="1">
      <c r="A1181" s="141"/>
      <c r="B1181" s="142"/>
      <c r="C1181" s="142"/>
      <c r="D1181" s="142"/>
      <c r="E1181" s="142"/>
      <c r="F1181" s="142"/>
      <c r="G1181" s="142"/>
      <c r="H1181" s="142"/>
      <c r="I1181" s="143"/>
      <c r="J1181" s="144"/>
      <c r="K1181" s="159"/>
      <c r="L1181" s="82"/>
      <c r="M1181" s="82"/>
      <c r="N1181" s="82"/>
      <c r="O1181" s="82"/>
      <c r="P1181" s="82"/>
      <c r="Q1181" s="82"/>
      <c r="R1181" s="82"/>
      <c r="S1181" s="82"/>
      <c r="T1181" s="82"/>
      <c r="U1181" s="82"/>
      <c r="V1181" s="82"/>
      <c r="W1181" s="82"/>
      <c r="X1181" s="160"/>
      <c r="Y1181" s="159"/>
      <c r="Z1181" s="82"/>
      <c r="AA1181" s="82"/>
      <c r="AB1181" s="82"/>
      <c r="AC1181" s="82"/>
      <c r="AD1181" s="82"/>
      <c r="AE1181" s="82"/>
      <c r="AF1181" s="82"/>
      <c r="AG1181" s="82"/>
      <c r="AH1181" s="82"/>
      <c r="AI1181" s="82"/>
      <c r="AJ1181" s="82"/>
      <c r="AK1181" s="82"/>
      <c r="AL1181" s="82"/>
      <c r="AM1181" s="138"/>
      <c r="BF1181" s="1" t="b">
        <f>IF($Y1180="○",TRUE,IF($Y1180="",FALSE,"INPUT_ERROR"))</f>
        <v>0</v>
      </c>
      <c r="BG1181" s="1" t="s">
        <v>340</v>
      </c>
      <c r="BH1181" s="1">
        <v>95</v>
      </c>
      <c r="BI1181" s="1" t="str">
        <f t="shared" si="25"/>
        <v>ITEM95#KBN3_4=FALSE</v>
      </c>
    </row>
    <row r="1182" spans="1:61" ht="9.75" hidden="1" customHeight="1">
      <c r="A1182" s="141"/>
      <c r="B1182" s="142"/>
      <c r="C1182" s="142"/>
      <c r="D1182" s="142"/>
      <c r="E1182" s="142"/>
      <c r="F1182" s="142"/>
      <c r="G1182" s="142"/>
      <c r="H1182" s="142"/>
      <c r="I1182" s="143"/>
      <c r="J1182" s="144" t="s">
        <v>37</v>
      </c>
      <c r="K1182" s="159"/>
      <c r="L1182" s="82" t="s">
        <v>331</v>
      </c>
      <c r="M1182" s="82"/>
      <c r="N1182" s="82"/>
      <c r="O1182" s="82"/>
      <c r="P1182" s="82"/>
      <c r="Q1182" s="82"/>
      <c r="R1182" s="82"/>
      <c r="S1182" s="82"/>
      <c r="T1182" s="82"/>
      <c r="U1182" s="82"/>
      <c r="V1182" s="82"/>
      <c r="W1182" s="82"/>
      <c r="X1182" s="160" t="s">
        <v>37</v>
      </c>
      <c r="Y1182" s="159"/>
      <c r="Z1182" s="82" t="s">
        <v>264</v>
      </c>
      <c r="AA1182" s="82"/>
      <c r="AB1182" s="82"/>
      <c r="AC1182" s="82"/>
      <c r="AD1182" s="82"/>
      <c r="AE1182" s="82"/>
      <c r="AF1182" s="82"/>
      <c r="AG1182" s="82"/>
      <c r="AH1182" s="82"/>
      <c r="AI1182" s="82"/>
      <c r="AJ1182" s="82"/>
      <c r="AK1182" s="82"/>
      <c r="AL1182" s="82"/>
      <c r="AM1182" s="138"/>
      <c r="BF1182" s="1" t="b">
        <f>IF($K1182="○",TRUE,IF($K1182="",FALSE,"INPUT_ERROR"))</f>
        <v>0</v>
      </c>
      <c r="BG1182" s="1" t="s">
        <v>340</v>
      </c>
      <c r="BH1182" s="1">
        <v>96</v>
      </c>
      <c r="BI1182" s="1" t="str">
        <f t="shared" si="25"/>
        <v>ITEM96#KBN3_4=FALSE</v>
      </c>
    </row>
    <row r="1183" spans="1:61" ht="9.75" hidden="1" customHeight="1">
      <c r="A1183" s="141"/>
      <c r="B1183" s="142"/>
      <c r="C1183" s="142"/>
      <c r="D1183" s="142"/>
      <c r="E1183" s="142"/>
      <c r="F1183" s="142"/>
      <c r="G1183" s="142"/>
      <c r="H1183" s="142"/>
      <c r="I1183" s="143"/>
      <c r="J1183" s="144"/>
      <c r="K1183" s="159"/>
      <c r="L1183" s="82"/>
      <c r="M1183" s="82"/>
      <c r="N1183" s="82"/>
      <c r="O1183" s="82"/>
      <c r="P1183" s="82"/>
      <c r="Q1183" s="82"/>
      <c r="R1183" s="82"/>
      <c r="S1183" s="82"/>
      <c r="T1183" s="82"/>
      <c r="U1183" s="82"/>
      <c r="V1183" s="82"/>
      <c r="W1183" s="82"/>
      <c r="X1183" s="160"/>
      <c r="Y1183" s="159"/>
      <c r="Z1183" s="82"/>
      <c r="AA1183" s="82"/>
      <c r="AB1183" s="82"/>
      <c r="AC1183" s="82"/>
      <c r="AD1183" s="82"/>
      <c r="AE1183" s="82"/>
      <c r="AF1183" s="82"/>
      <c r="AG1183" s="82"/>
      <c r="AH1183" s="82"/>
      <c r="AI1183" s="82"/>
      <c r="AJ1183" s="82"/>
      <c r="AK1183" s="82"/>
      <c r="AL1183" s="82"/>
      <c r="AM1183" s="138"/>
      <c r="BF1183" s="1" t="b">
        <f>IF($Y1182="○",TRUE,IF($Y1182="",FALSE,"INPUT_ERROR"))</f>
        <v>0</v>
      </c>
      <c r="BG1183" s="1" t="s">
        <v>340</v>
      </c>
      <c r="BH1183" s="1">
        <v>97</v>
      </c>
      <c r="BI1183" s="1" t="str">
        <f t="shared" si="25"/>
        <v>ITEM97#KBN3_4=FALSE</v>
      </c>
    </row>
    <row r="1184" spans="1:61" ht="9.75" hidden="1" customHeight="1">
      <c r="A1184" s="141"/>
      <c r="B1184" s="142"/>
      <c r="C1184" s="142"/>
      <c r="D1184" s="142"/>
      <c r="E1184" s="142"/>
      <c r="F1184" s="142"/>
      <c r="G1184" s="142"/>
      <c r="H1184" s="142"/>
      <c r="I1184" s="143"/>
      <c r="J1184" s="144" t="s">
        <v>37</v>
      </c>
      <c r="K1184" s="159"/>
      <c r="L1184" s="82" t="s">
        <v>214</v>
      </c>
      <c r="M1184" s="82"/>
      <c r="N1184" s="82"/>
      <c r="O1184" s="82"/>
      <c r="P1184" s="82"/>
      <c r="Q1184" s="82"/>
      <c r="R1184" s="82"/>
      <c r="S1184" s="82"/>
      <c r="T1184" s="82"/>
      <c r="U1184" s="82"/>
      <c r="V1184" s="82"/>
      <c r="W1184" s="82"/>
      <c r="X1184" s="160" t="s">
        <v>37</v>
      </c>
      <c r="Y1184" s="159"/>
      <c r="Z1184" s="82" t="s">
        <v>332</v>
      </c>
      <c r="AA1184" s="82"/>
      <c r="AB1184" s="82"/>
      <c r="AC1184" s="82"/>
      <c r="AD1184" s="82"/>
      <c r="AE1184" s="82"/>
      <c r="AF1184" s="82"/>
      <c r="AG1184" s="82"/>
      <c r="AH1184" s="82"/>
      <c r="AI1184" s="82"/>
      <c r="AJ1184" s="82"/>
      <c r="AK1184" s="82"/>
      <c r="AL1184" s="82"/>
      <c r="AM1184" s="138"/>
      <c r="BF1184" s="1" t="b">
        <f>IF($K1184="○",TRUE,IF($K1184="",FALSE,"INPUT_ERROR"))</f>
        <v>0</v>
      </c>
      <c r="BG1184" s="1" t="s">
        <v>340</v>
      </c>
      <c r="BH1184" s="1">
        <v>98</v>
      </c>
      <c r="BI1184" s="1" t="str">
        <f t="shared" si="25"/>
        <v>ITEM98#KBN3_4=FALSE</v>
      </c>
    </row>
    <row r="1185" spans="1:61" ht="9.75" hidden="1" customHeight="1">
      <c r="A1185" s="141"/>
      <c r="B1185" s="142"/>
      <c r="C1185" s="142"/>
      <c r="D1185" s="142"/>
      <c r="E1185" s="142"/>
      <c r="F1185" s="142"/>
      <c r="G1185" s="142"/>
      <c r="H1185" s="142"/>
      <c r="I1185" s="143"/>
      <c r="J1185" s="144"/>
      <c r="K1185" s="159"/>
      <c r="L1185" s="82"/>
      <c r="M1185" s="82"/>
      <c r="N1185" s="82"/>
      <c r="O1185" s="82"/>
      <c r="P1185" s="82"/>
      <c r="Q1185" s="82"/>
      <c r="R1185" s="82"/>
      <c r="S1185" s="82"/>
      <c r="T1185" s="82"/>
      <c r="U1185" s="82"/>
      <c r="V1185" s="82"/>
      <c r="W1185" s="82"/>
      <c r="X1185" s="160"/>
      <c r="Y1185" s="159"/>
      <c r="Z1185" s="82"/>
      <c r="AA1185" s="82"/>
      <c r="AB1185" s="82"/>
      <c r="AC1185" s="82"/>
      <c r="AD1185" s="82"/>
      <c r="AE1185" s="82"/>
      <c r="AF1185" s="82"/>
      <c r="AG1185" s="82"/>
      <c r="AH1185" s="82"/>
      <c r="AI1185" s="82"/>
      <c r="AJ1185" s="82"/>
      <c r="AK1185" s="82"/>
      <c r="AL1185" s="82"/>
      <c r="AM1185" s="138"/>
      <c r="BF1185" s="1" t="b">
        <f>IF($Y1184="○",TRUE,IF($Y1184="",FALSE,"INPUT_ERROR"))</f>
        <v>0</v>
      </c>
      <c r="BG1185" s="1" t="s">
        <v>340</v>
      </c>
      <c r="BH1185" s="1">
        <v>99</v>
      </c>
      <c r="BI1185" s="1" t="str">
        <f t="shared" si="25"/>
        <v>ITEM99#KBN3_4=FALSE</v>
      </c>
    </row>
    <row r="1186" spans="1:61" ht="9.75" hidden="1" customHeight="1">
      <c r="A1186" s="141"/>
      <c r="B1186" s="142"/>
      <c r="C1186" s="142"/>
      <c r="D1186" s="142"/>
      <c r="E1186" s="142"/>
      <c r="F1186" s="142"/>
      <c r="G1186" s="142"/>
      <c r="H1186" s="142"/>
      <c r="I1186" s="143"/>
      <c r="J1186" s="144" t="s">
        <v>37</v>
      </c>
      <c r="K1186" s="159"/>
      <c r="L1186" s="82" t="s">
        <v>59</v>
      </c>
      <c r="M1186" s="82"/>
      <c r="N1186" s="82"/>
      <c r="O1186" s="160" t="s">
        <v>60</v>
      </c>
      <c r="P1186" s="151"/>
      <c r="Q1186" s="151"/>
      <c r="R1186" s="151"/>
      <c r="S1186" s="151"/>
      <c r="T1186" s="151"/>
      <c r="U1186" s="151"/>
      <c r="V1186" s="151"/>
      <c r="W1186" s="151"/>
      <c r="X1186" s="151"/>
      <c r="Y1186" s="151"/>
      <c r="Z1186" s="151"/>
      <c r="AA1186" s="151"/>
      <c r="AB1186" s="151"/>
      <c r="AC1186" s="151"/>
      <c r="AD1186" s="151"/>
      <c r="AE1186" s="151"/>
      <c r="AF1186" s="151"/>
      <c r="AG1186" s="151"/>
      <c r="AH1186" s="151"/>
      <c r="AI1186" s="151"/>
      <c r="AJ1186" s="151"/>
      <c r="AK1186" s="151"/>
      <c r="AL1186" s="82" t="s">
        <v>198</v>
      </c>
      <c r="AM1186" s="138"/>
      <c r="BF1186" s="1" t="b">
        <f>IF($K1186="○",TRUE,IF($K1186="",FALSE,"INPUT_ERROR"))</f>
        <v>0</v>
      </c>
      <c r="BG1186" s="1" t="s">
        <v>340</v>
      </c>
      <c r="BH1186" s="1">
        <v>100</v>
      </c>
      <c r="BI1186" s="1" t="str">
        <f t="shared" si="25"/>
        <v>ITEM100#KBN3_4=FALSE</v>
      </c>
    </row>
    <row r="1187" spans="1:61" ht="9.75" hidden="1" customHeight="1">
      <c r="A1187" s="141"/>
      <c r="B1187" s="142"/>
      <c r="C1187" s="142"/>
      <c r="D1187" s="142"/>
      <c r="E1187" s="142"/>
      <c r="F1187" s="142"/>
      <c r="G1187" s="142"/>
      <c r="H1187" s="142"/>
      <c r="I1187" s="143"/>
      <c r="J1187" s="161"/>
      <c r="K1187" s="162"/>
      <c r="L1187" s="98"/>
      <c r="M1187" s="98"/>
      <c r="N1187" s="98"/>
      <c r="O1187" s="163"/>
      <c r="P1187" s="128"/>
      <c r="Q1187" s="128"/>
      <c r="R1187" s="128"/>
      <c r="S1187" s="128"/>
      <c r="T1187" s="128"/>
      <c r="U1187" s="128"/>
      <c r="V1187" s="128"/>
      <c r="W1187" s="128"/>
      <c r="X1187" s="128"/>
      <c r="Y1187" s="128"/>
      <c r="Z1187" s="128"/>
      <c r="AA1187" s="128"/>
      <c r="AB1187" s="128"/>
      <c r="AC1187" s="128"/>
      <c r="AD1187" s="128"/>
      <c r="AE1187" s="128"/>
      <c r="AF1187" s="128"/>
      <c r="AG1187" s="128"/>
      <c r="AH1187" s="128"/>
      <c r="AI1187" s="128"/>
      <c r="AJ1187" s="128"/>
      <c r="AK1187" s="128"/>
      <c r="AL1187" s="98"/>
      <c r="AM1187" s="156"/>
      <c r="BG1187" s="1" t="s">
        <v>340</v>
      </c>
      <c r="BH1187" s="1">
        <v>101</v>
      </c>
      <c r="BI1187" s="1" t="str">
        <f>"ITEM"&amp;BH1187&amp; BG1187 &amp;"="&amp;IF(TRIM($P1186)="","",$P1186)</f>
        <v>ITEM101#KBN3_4=</v>
      </c>
    </row>
    <row r="1188" spans="1:61" ht="9.75" hidden="1" customHeight="1">
      <c r="A1188" s="120" t="s">
        <v>333</v>
      </c>
      <c r="B1188" s="121"/>
      <c r="C1188" s="121"/>
      <c r="D1188" s="121"/>
      <c r="E1188" s="121"/>
      <c r="F1188" s="121"/>
      <c r="G1188" s="121"/>
      <c r="H1188" s="121"/>
      <c r="I1188" s="122"/>
      <c r="J1188" s="260"/>
      <c r="K1188" s="260"/>
      <c r="L1188" s="260"/>
      <c r="M1188" s="260"/>
      <c r="N1188" s="260"/>
      <c r="O1188" s="260"/>
      <c r="P1188" s="260"/>
      <c r="Q1188" s="260"/>
      <c r="R1188" s="260"/>
      <c r="S1188" s="260"/>
      <c r="T1188" s="260"/>
      <c r="U1188" s="260"/>
      <c r="V1188" s="260"/>
      <c r="W1188" s="260"/>
      <c r="X1188" s="260"/>
      <c r="Y1188" s="260"/>
      <c r="Z1188" s="260"/>
      <c r="AA1188" s="260"/>
      <c r="AB1188" s="260"/>
      <c r="AC1188" s="260"/>
      <c r="AD1188" s="260"/>
      <c r="AE1188" s="260"/>
      <c r="AF1188" s="260"/>
      <c r="AG1188" s="260"/>
      <c r="AH1188" s="260"/>
      <c r="AI1188" s="260"/>
      <c r="AJ1188" s="260"/>
      <c r="AK1188" s="260"/>
      <c r="AL1188" s="260"/>
      <c r="AM1188" s="260"/>
      <c r="BG1188" s="1" t="s">
        <v>340</v>
      </c>
      <c r="BH1188" s="1">
        <v>102</v>
      </c>
      <c r="BI1188" s="1" t="str">
        <f>"ITEM"&amp;BH1188&amp; BG1188 &amp;"="&amp; IF(TRIM($J1188)="","",$J1188)</f>
        <v>ITEM102#KBN3_4=</v>
      </c>
    </row>
    <row r="1189" spans="1:61" ht="9.75" hidden="1" customHeight="1">
      <c r="A1189" s="141"/>
      <c r="B1189" s="142"/>
      <c r="C1189" s="142"/>
      <c r="D1189" s="142"/>
      <c r="E1189" s="142"/>
      <c r="F1189" s="142"/>
      <c r="G1189" s="142"/>
      <c r="H1189" s="142"/>
      <c r="I1189" s="143"/>
      <c r="J1189" s="27"/>
      <c r="K1189" s="27"/>
      <c r="L1189" s="27"/>
      <c r="M1189" s="27"/>
      <c r="N1189" s="27"/>
      <c r="O1189" s="27"/>
      <c r="P1189" s="27"/>
      <c r="Q1189" s="27"/>
      <c r="R1189" s="27"/>
      <c r="S1189" s="27"/>
      <c r="T1189" s="27"/>
      <c r="U1189" s="27"/>
      <c r="V1189" s="27"/>
      <c r="W1189" s="27"/>
      <c r="X1189" s="27"/>
      <c r="Y1189" s="27"/>
      <c r="Z1189" s="27"/>
      <c r="AA1189" s="27"/>
      <c r="AB1189" s="27"/>
      <c r="AC1189" s="27"/>
      <c r="AD1189" s="27"/>
      <c r="AE1189" s="27"/>
      <c r="AF1189" s="27"/>
      <c r="AG1189" s="27"/>
      <c r="AH1189" s="27"/>
      <c r="AI1189" s="27"/>
      <c r="AJ1189" s="27"/>
      <c r="AK1189" s="27"/>
      <c r="AL1189" s="27"/>
      <c r="AM1189" s="27"/>
      <c r="BH1189" s="1" t="s">
        <v>28</v>
      </c>
    </row>
    <row r="1190" spans="1:61" ht="9.75" hidden="1" customHeight="1" thickBot="1">
      <c r="A1190" s="246"/>
      <c r="B1190" s="247"/>
      <c r="C1190" s="247"/>
      <c r="D1190" s="247"/>
      <c r="E1190" s="247"/>
      <c r="F1190" s="247"/>
      <c r="G1190" s="247"/>
      <c r="H1190" s="247"/>
      <c r="I1190" s="248"/>
      <c r="J1190" s="266"/>
      <c r="K1190" s="266"/>
      <c r="L1190" s="266"/>
      <c r="M1190" s="266"/>
      <c r="N1190" s="266"/>
      <c r="O1190" s="266"/>
      <c r="P1190" s="266"/>
      <c r="Q1190" s="266"/>
      <c r="R1190" s="266"/>
      <c r="S1190" s="266"/>
      <c r="T1190" s="266"/>
      <c r="U1190" s="266"/>
      <c r="V1190" s="266"/>
      <c r="W1190" s="266"/>
      <c r="X1190" s="266"/>
      <c r="Y1190" s="266"/>
      <c r="Z1190" s="266"/>
      <c r="AA1190" s="266"/>
      <c r="AB1190" s="266"/>
      <c r="AC1190" s="266"/>
      <c r="AD1190" s="266"/>
      <c r="AE1190" s="266"/>
      <c r="AF1190" s="266"/>
      <c r="AG1190" s="266"/>
      <c r="AH1190" s="266"/>
      <c r="AI1190" s="266"/>
      <c r="AJ1190" s="266"/>
      <c r="AK1190" s="266"/>
      <c r="AL1190" s="266"/>
      <c r="AM1190" s="266"/>
      <c r="BH1190" s="1" t="s">
        <v>28</v>
      </c>
    </row>
    <row r="1191" spans="1:61" ht="9.75" hidden="1" customHeight="1">
      <c r="A1191" s="164" t="s">
        <v>341</v>
      </c>
      <c r="B1191" s="165"/>
      <c r="C1191" s="165"/>
      <c r="D1191" s="165"/>
      <c r="E1191" s="165"/>
      <c r="F1191" s="165"/>
      <c r="G1191" s="165"/>
      <c r="H1191" s="165"/>
      <c r="I1191" s="166"/>
      <c r="J1191" s="239"/>
      <c r="K1191" s="239"/>
      <c r="L1191" s="239"/>
      <c r="M1191" s="239"/>
      <c r="N1191" s="239"/>
      <c r="O1191" s="239"/>
      <c r="P1191" s="239"/>
      <c r="Q1191" s="239"/>
      <c r="R1191" s="239"/>
      <c r="S1191" s="239"/>
      <c r="T1191" s="239"/>
      <c r="U1191" s="239"/>
      <c r="V1191" s="239"/>
      <c r="W1191" s="239"/>
      <c r="X1191" s="239"/>
      <c r="Y1191" s="239"/>
      <c r="Z1191" s="239"/>
      <c r="AA1191" s="239"/>
      <c r="AB1191" s="239"/>
      <c r="AC1191" s="239"/>
      <c r="AD1191" s="239"/>
      <c r="AE1191" s="239"/>
      <c r="AF1191" s="239"/>
      <c r="AG1191" s="239"/>
      <c r="AH1191" s="239"/>
      <c r="AI1191" s="239"/>
      <c r="AJ1191" s="239"/>
      <c r="AK1191" s="239"/>
      <c r="AL1191" s="239"/>
      <c r="AM1191" s="239"/>
      <c r="BG1191" s="1" t="s">
        <v>342</v>
      </c>
      <c r="BH1191" s="1">
        <v>88</v>
      </c>
      <c r="BI1191" s="1" t="str">
        <f>"ITEM"&amp;BH1191&amp; BG1191 &amp;"="&amp; IF(TRIM($J1191)="","",$J1191)</f>
        <v>ITEM88#KBN3_5=</v>
      </c>
    </row>
    <row r="1192" spans="1:61" ht="9.75" hidden="1" customHeight="1" thickBot="1">
      <c r="A1192" s="167"/>
      <c r="B1192" s="168"/>
      <c r="C1192" s="168"/>
      <c r="D1192" s="168"/>
      <c r="E1192" s="168"/>
      <c r="F1192" s="168"/>
      <c r="G1192" s="168"/>
      <c r="H1192" s="168"/>
      <c r="I1192" s="169"/>
      <c r="J1192" s="274"/>
      <c r="K1192" s="274"/>
      <c r="L1192" s="274"/>
      <c r="M1192" s="274"/>
      <c r="N1192" s="274"/>
      <c r="O1192" s="274"/>
      <c r="P1192" s="274"/>
      <c r="Q1192" s="274"/>
      <c r="R1192" s="274"/>
      <c r="S1192" s="274"/>
      <c r="T1192" s="274"/>
      <c r="U1192" s="274"/>
      <c r="V1192" s="274"/>
      <c r="W1192" s="274"/>
      <c r="X1192" s="274"/>
      <c r="Y1192" s="274"/>
      <c r="Z1192" s="274"/>
      <c r="AA1192" s="274"/>
      <c r="AB1192" s="274"/>
      <c r="AC1192" s="274"/>
      <c r="AD1192" s="274"/>
      <c r="AE1192" s="274"/>
      <c r="AF1192" s="274"/>
      <c r="AG1192" s="274"/>
      <c r="AH1192" s="274"/>
      <c r="AI1192" s="274"/>
      <c r="AJ1192" s="274"/>
      <c r="AK1192" s="274"/>
      <c r="AL1192" s="274"/>
      <c r="AM1192" s="274"/>
    </row>
    <row r="1193" spans="1:61" ht="9.75" hidden="1" customHeight="1">
      <c r="A1193" s="120" t="s">
        <v>323</v>
      </c>
      <c r="B1193" s="121"/>
      <c r="C1193" s="121"/>
      <c r="D1193" s="121"/>
      <c r="E1193" s="121"/>
      <c r="F1193" s="121"/>
      <c r="G1193" s="121"/>
      <c r="H1193" s="121"/>
      <c r="I1193" s="122"/>
      <c r="J1193" s="239"/>
      <c r="K1193" s="239"/>
      <c r="L1193" s="239"/>
      <c r="M1193" s="239"/>
      <c r="N1193" s="239"/>
      <c r="O1193" s="239"/>
      <c r="P1193" s="239"/>
      <c r="Q1193" s="239"/>
      <c r="R1193" s="239"/>
      <c r="S1193" s="239"/>
      <c r="T1193" s="239"/>
      <c r="U1193" s="239"/>
      <c r="V1193" s="239"/>
      <c r="W1193" s="239"/>
      <c r="X1193" s="239"/>
      <c r="Y1193" s="239"/>
      <c r="Z1193" s="239"/>
      <c r="AA1193" s="239"/>
      <c r="AB1193" s="239"/>
      <c r="AC1193" s="239"/>
      <c r="AD1193" s="239"/>
      <c r="AE1193" s="239"/>
      <c r="AF1193" s="239"/>
      <c r="AG1193" s="239"/>
      <c r="AH1193" s="239"/>
      <c r="AI1193" s="239"/>
      <c r="AJ1193" s="239"/>
      <c r="AK1193" s="239"/>
      <c r="AL1193" s="239"/>
      <c r="AM1193" s="239"/>
      <c r="BG1193" s="1" t="s">
        <v>342</v>
      </c>
      <c r="BH1193" s="1">
        <v>89</v>
      </c>
      <c r="BI1193" s="1" t="str">
        <f>"ITEM"&amp;BH1193&amp; BG1193 &amp;"="&amp; IF(TRIM($J1193)="","",$J1193)</f>
        <v>ITEM89#KBN3_5=</v>
      </c>
    </row>
    <row r="1194" spans="1:61" ht="9.75" hidden="1" customHeight="1">
      <c r="A1194" s="123"/>
      <c r="B1194" s="124"/>
      <c r="C1194" s="124"/>
      <c r="D1194" s="124"/>
      <c r="E1194" s="124"/>
      <c r="F1194" s="124"/>
      <c r="G1194" s="124"/>
      <c r="H1194" s="124"/>
      <c r="I1194" s="125"/>
      <c r="J1194" s="27"/>
      <c r="K1194" s="27"/>
      <c r="L1194" s="27"/>
      <c r="M1194" s="27"/>
      <c r="N1194" s="27"/>
      <c r="O1194" s="27"/>
      <c r="P1194" s="27"/>
      <c r="Q1194" s="27"/>
      <c r="R1194" s="27"/>
      <c r="S1194" s="27"/>
      <c r="T1194" s="27"/>
      <c r="U1194" s="27"/>
      <c r="V1194" s="27"/>
      <c r="W1194" s="27"/>
      <c r="X1194" s="27"/>
      <c r="Y1194" s="27"/>
      <c r="Z1194" s="27"/>
      <c r="AA1194" s="27"/>
      <c r="AB1194" s="27"/>
      <c r="AC1194" s="27"/>
      <c r="AD1194" s="27"/>
      <c r="AE1194" s="27"/>
      <c r="AF1194" s="27"/>
      <c r="AG1194" s="27"/>
      <c r="AH1194" s="27"/>
      <c r="AI1194" s="27"/>
      <c r="AJ1194" s="27"/>
      <c r="AK1194" s="27"/>
      <c r="AL1194" s="27"/>
      <c r="AM1194" s="27"/>
    </row>
    <row r="1195" spans="1:61" ht="9.75" hidden="1" customHeight="1">
      <c r="A1195" s="120" t="s">
        <v>324</v>
      </c>
      <c r="B1195" s="121"/>
      <c r="C1195" s="121"/>
      <c r="D1195" s="121"/>
      <c r="E1195" s="121"/>
      <c r="F1195" s="121"/>
      <c r="G1195" s="121"/>
      <c r="H1195" s="121"/>
      <c r="I1195" s="122"/>
      <c r="J1195" s="136"/>
      <c r="K1195" s="126"/>
      <c r="L1195" s="126"/>
      <c r="M1195" s="126"/>
      <c r="N1195" s="126"/>
      <c r="O1195" s="126"/>
      <c r="P1195" s="126"/>
      <c r="Q1195" s="126"/>
      <c r="R1195" s="126"/>
      <c r="S1195" s="126"/>
      <c r="T1195" s="126"/>
      <c r="U1195" s="126"/>
      <c r="V1195" s="126"/>
      <c r="W1195" s="126"/>
      <c r="X1195" s="126"/>
      <c r="Y1195" s="126"/>
      <c r="Z1195" s="126"/>
      <c r="AA1195" s="126"/>
      <c r="AB1195" s="126"/>
      <c r="AC1195" s="126"/>
      <c r="AD1195" s="126"/>
      <c r="AE1195" s="126"/>
      <c r="AF1195" s="126"/>
      <c r="AG1195" s="126"/>
      <c r="AH1195" s="126"/>
      <c r="AI1195" s="126"/>
      <c r="AJ1195" s="126"/>
      <c r="AK1195" s="126"/>
      <c r="AL1195" s="126"/>
      <c r="AM1195" s="127"/>
      <c r="BG1195" s="1" t="s">
        <v>342</v>
      </c>
      <c r="BH1195" s="1">
        <v>90</v>
      </c>
      <c r="BI1195" s="1" t="str">
        <f>"ITEM"&amp;BH1195&amp; BG1195 &amp;"="&amp; IF(TRIM($J1195)="","",$J1195)</f>
        <v>ITEM90#KBN3_5=</v>
      </c>
    </row>
    <row r="1196" spans="1:61" ht="9.75" hidden="1" customHeight="1">
      <c r="A1196" s="141"/>
      <c r="B1196" s="142"/>
      <c r="C1196" s="142"/>
      <c r="D1196" s="142"/>
      <c r="E1196" s="142"/>
      <c r="F1196" s="142"/>
      <c r="G1196" s="142"/>
      <c r="H1196" s="142"/>
      <c r="I1196" s="143"/>
      <c r="J1196" s="150"/>
      <c r="K1196" s="151"/>
      <c r="L1196" s="151"/>
      <c r="M1196" s="151"/>
      <c r="N1196" s="151"/>
      <c r="O1196" s="151"/>
      <c r="P1196" s="151"/>
      <c r="Q1196" s="151"/>
      <c r="R1196" s="151"/>
      <c r="S1196" s="151"/>
      <c r="T1196" s="151"/>
      <c r="U1196" s="151"/>
      <c r="V1196" s="151"/>
      <c r="W1196" s="151"/>
      <c r="X1196" s="151"/>
      <c r="Y1196" s="151"/>
      <c r="Z1196" s="151"/>
      <c r="AA1196" s="151"/>
      <c r="AB1196" s="151"/>
      <c r="AC1196" s="151"/>
      <c r="AD1196" s="151"/>
      <c r="AE1196" s="151"/>
      <c r="AF1196" s="151"/>
      <c r="AG1196" s="151"/>
      <c r="AH1196" s="151"/>
      <c r="AI1196" s="151"/>
      <c r="AJ1196" s="151"/>
      <c r="AK1196" s="151"/>
      <c r="AL1196" s="151"/>
      <c r="AM1196" s="152"/>
      <c r="BH1196" s="1" t="s">
        <v>28</v>
      </c>
    </row>
    <row r="1197" spans="1:61" ht="9.75" hidden="1" customHeight="1">
      <c r="A1197" s="123"/>
      <c r="B1197" s="124"/>
      <c r="C1197" s="124"/>
      <c r="D1197" s="124"/>
      <c r="E1197" s="124"/>
      <c r="F1197" s="124"/>
      <c r="G1197" s="124"/>
      <c r="H1197" s="124"/>
      <c r="I1197" s="125"/>
      <c r="J1197" s="137"/>
      <c r="K1197" s="128"/>
      <c r="L1197" s="128"/>
      <c r="M1197" s="128"/>
      <c r="N1197" s="128"/>
      <c r="O1197" s="128"/>
      <c r="P1197" s="128"/>
      <c r="Q1197" s="128"/>
      <c r="R1197" s="128"/>
      <c r="S1197" s="128"/>
      <c r="T1197" s="128"/>
      <c r="U1197" s="128"/>
      <c r="V1197" s="128"/>
      <c r="W1197" s="128"/>
      <c r="X1197" s="128"/>
      <c r="Y1197" s="128"/>
      <c r="Z1197" s="128"/>
      <c r="AA1197" s="128"/>
      <c r="AB1197" s="128"/>
      <c r="AC1197" s="128"/>
      <c r="AD1197" s="128"/>
      <c r="AE1197" s="128"/>
      <c r="AF1197" s="128"/>
      <c r="AG1197" s="128"/>
      <c r="AH1197" s="128"/>
      <c r="AI1197" s="128"/>
      <c r="AJ1197" s="128"/>
      <c r="AK1197" s="128"/>
      <c r="AL1197" s="128"/>
      <c r="AM1197" s="129"/>
      <c r="BH1197" s="1" t="s">
        <v>28</v>
      </c>
    </row>
    <row r="1198" spans="1:61" ht="9.75" hidden="1" customHeight="1">
      <c r="A1198" s="120" t="s">
        <v>325</v>
      </c>
      <c r="B1198" s="121"/>
      <c r="C1198" s="121"/>
      <c r="D1198" s="121"/>
      <c r="E1198" s="121"/>
      <c r="F1198" s="121"/>
      <c r="G1198" s="121"/>
      <c r="H1198" s="121"/>
      <c r="I1198" s="122"/>
      <c r="J1198" s="27"/>
      <c r="K1198" s="27"/>
      <c r="L1198" s="27"/>
      <c r="M1198" s="27"/>
      <c r="N1198" s="27"/>
      <c r="O1198" s="27"/>
      <c r="P1198" s="27"/>
      <c r="Q1198" s="27"/>
      <c r="R1198" s="27"/>
      <c r="S1198" s="27"/>
      <c r="T1198" s="27"/>
      <c r="U1198" s="27"/>
      <c r="V1198" s="27"/>
      <c r="W1198" s="27"/>
      <c r="X1198" s="27"/>
      <c r="Y1198" s="27"/>
      <c r="Z1198" s="27"/>
      <c r="AA1198" s="27"/>
      <c r="AB1198" s="27"/>
      <c r="AC1198" s="27"/>
      <c r="AD1198" s="27"/>
      <c r="AE1198" s="27"/>
      <c r="AF1198" s="27"/>
      <c r="AG1198" s="27"/>
      <c r="AH1198" s="27"/>
      <c r="AI1198" s="27"/>
      <c r="AJ1198" s="27"/>
      <c r="AK1198" s="27"/>
      <c r="AL1198" s="27"/>
      <c r="AM1198" s="27"/>
      <c r="BG1198" s="1" t="s">
        <v>342</v>
      </c>
      <c r="BH1198" s="1">
        <v>91</v>
      </c>
      <c r="BI1198" s="1" t="str">
        <f>"ITEM"&amp;BH1198&amp; BG1198 &amp;"="&amp; IF(TRIM($J1198)="","",$J1198)</f>
        <v>ITEM91#KBN3_5=</v>
      </c>
    </row>
    <row r="1199" spans="1:61" ht="9.75" hidden="1" customHeight="1">
      <c r="A1199" s="123"/>
      <c r="B1199" s="124"/>
      <c r="C1199" s="124"/>
      <c r="D1199" s="124"/>
      <c r="E1199" s="124"/>
      <c r="F1199" s="124"/>
      <c r="G1199" s="124"/>
      <c r="H1199" s="124"/>
      <c r="I1199" s="125"/>
      <c r="J1199" s="27"/>
      <c r="K1199" s="27"/>
      <c r="L1199" s="27"/>
      <c r="M1199" s="27"/>
      <c r="N1199" s="27"/>
      <c r="O1199" s="27"/>
      <c r="P1199" s="27"/>
      <c r="Q1199" s="27"/>
      <c r="R1199" s="27"/>
      <c r="S1199" s="27"/>
      <c r="T1199" s="27"/>
      <c r="U1199" s="27"/>
      <c r="V1199" s="27"/>
      <c r="W1199" s="27"/>
      <c r="X1199" s="27"/>
      <c r="Y1199" s="27"/>
      <c r="Z1199" s="27"/>
      <c r="AA1199" s="27"/>
      <c r="AB1199" s="27"/>
      <c r="AC1199" s="27"/>
      <c r="AD1199" s="27"/>
      <c r="AE1199" s="27"/>
      <c r="AF1199" s="27"/>
      <c r="AG1199" s="27"/>
      <c r="AH1199" s="27"/>
      <c r="AI1199" s="27"/>
      <c r="AJ1199" s="27"/>
      <c r="AK1199" s="27"/>
      <c r="AL1199" s="27"/>
      <c r="AM1199" s="27"/>
    </row>
    <row r="1200" spans="1:61" ht="9.75" hidden="1" customHeight="1">
      <c r="A1200" s="120" t="s">
        <v>326</v>
      </c>
      <c r="B1200" s="121"/>
      <c r="C1200" s="121"/>
      <c r="D1200" s="121"/>
      <c r="E1200" s="121"/>
      <c r="F1200" s="121"/>
      <c r="G1200" s="121"/>
      <c r="H1200" s="121"/>
      <c r="I1200" s="122"/>
      <c r="J1200" s="158"/>
      <c r="K1200" s="154"/>
      <c r="L1200" s="154"/>
      <c r="M1200" s="154"/>
      <c r="N1200" s="154"/>
      <c r="O1200" s="154"/>
      <c r="P1200" s="154"/>
      <c r="Q1200" s="154"/>
      <c r="R1200" s="154"/>
      <c r="S1200" s="154"/>
      <c r="T1200" s="154"/>
      <c r="U1200" s="154"/>
      <c r="V1200" s="154" t="s">
        <v>36</v>
      </c>
      <c r="W1200" s="154"/>
      <c r="X1200" s="154"/>
      <c r="Y1200" s="154"/>
      <c r="Z1200" s="154"/>
      <c r="AA1200" s="154"/>
      <c r="AB1200" s="154"/>
      <c r="AC1200" s="154"/>
      <c r="AD1200" s="154"/>
      <c r="AE1200" s="154"/>
      <c r="AF1200" s="154"/>
      <c r="AG1200" s="154"/>
      <c r="AH1200" s="154"/>
      <c r="AI1200" s="154"/>
      <c r="AJ1200" s="154"/>
      <c r="AK1200" s="154"/>
      <c r="AL1200" s="154"/>
      <c r="AM1200" s="155"/>
      <c r="BE1200" s="1" t="str">
        <f ca="1">MID(CELL("address",$CB$2),2,2)</f>
        <v>CB</v>
      </c>
      <c r="BF1200" s="1" t="str">
        <f>IF(TRIM($K1202)="","",IF(ISERROR(MATCH($K1202,$CB$3:$CB$7,0)),"INPUT_ERROR",MATCH($K1202,$CB$3:$CB$7,0)))</f>
        <v/>
      </c>
      <c r="BG1200" s="1" t="s">
        <v>342</v>
      </c>
      <c r="BH1200" s="1">
        <v>92</v>
      </c>
      <c r="BI1200" s="1" t="str">
        <f>"ITEM"&amp;BH1200&amp; BG1200 &amp;"="&amp; BF1200</f>
        <v>ITEM92#KBN3_5=</v>
      </c>
    </row>
    <row r="1201" spans="1:61" ht="9.75" hidden="1" customHeight="1">
      <c r="A1201" s="141"/>
      <c r="B1201" s="142"/>
      <c r="C1201" s="142"/>
      <c r="D1201" s="142"/>
      <c r="E1201" s="142"/>
      <c r="F1201" s="142"/>
      <c r="G1201" s="142"/>
      <c r="H1201" s="142"/>
      <c r="I1201" s="143"/>
      <c r="J1201" s="189"/>
      <c r="K1201" s="82"/>
      <c r="L1201" s="82"/>
      <c r="M1201" s="82"/>
      <c r="N1201" s="82"/>
      <c r="O1201" s="82"/>
      <c r="P1201" s="82"/>
      <c r="Q1201" s="82"/>
      <c r="R1201" s="82"/>
      <c r="S1201" s="82"/>
      <c r="T1201" s="82"/>
      <c r="U1201" s="82"/>
      <c r="V1201" s="82" t="s">
        <v>163</v>
      </c>
      <c r="W1201" s="82"/>
      <c r="X1201" s="82"/>
      <c r="Y1201" s="82"/>
      <c r="Z1201" s="82"/>
      <c r="AA1201" s="82"/>
      <c r="AB1201" s="82"/>
      <c r="AC1201" s="82"/>
      <c r="AD1201" s="82"/>
      <c r="AE1201" s="82"/>
      <c r="AF1201" s="82"/>
      <c r="AG1201" s="82"/>
      <c r="AH1201" s="82"/>
      <c r="AI1201" s="82"/>
      <c r="AJ1201" s="82"/>
      <c r="AK1201" s="82"/>
      <c r="AL1201" s="82"/>
      <c r="AM1201" s="138"/>
      <c r="BH1201" s="1" t="s">
        <v>28</v>
      </c>
    </row>
    <row r="1202" spans="1:61" ht="9.75" hidden="1" customHeight="1">
      <c r="A1202" s="141"/>
      <c r="B1202" s="142"/>
      <c r="C1202" s="142"/>
      <c r="D1202" s="142"/>
      <c r="E1202" s="142"/>
      <c r="F1202" s="142"/>
      <c r="G1202" s="142"/>
      <c r="H1202" s="142"/>
      <c r="I1202" s="143"/>
      <c r="J1202" s="144" t="s">
        <v>37</v>
      </c>
      <c r="K1202" s="145"/>
      <c r="L1202" s="145"/>
      <c r="M1202" s="145"/>
      <c r="N1202" s="145"/>
      <c r="O1202" s="145"/>
      <c r="P1202" s="145"/>
      <c r="Q1202" s="145"/>
      <c r="R1202" s="145"/>
      <c r="S1202" s="145"/>
      <c r="T1202" s="82" t="s">
        <v>38</v>
      </c>
      <c r="U1202" s="82"/>
      <c r="V1202" s="82" t="s">
        <v>253</v>
      </c>
      <c r="W1202" s="82"/>
      <c r="X1202" s="82"/>
      <c r="Y1202" s="82"/>
      <c r="Z1202" s="82"/>
      <c r="AA1202" s="82"/>
      <c r="AB1202" s="82"/>
      <c r="AC1202" s="82"/>
      <c r="AD1202" s="82"/>
      <c r="AE1202" s="82"/>
      <c r="AF1202" s="82"/>
      <c r="AG1202" s="82"/>
      <c r="AH1202" s="82"/>
      <c r="AI1202" s="82"/>
      <c r="AJ1202" s="82"/>
      <c r="AK1202" s="82"/>
      <c r="AL1202" s="82"/>
      <c r="AM1202" s="138"/>
      <c r="BH1202" s="1" t="s">
        <v>28</v>
      </c>
    </row>
    <row r="1203" spans="1:61" ht="9.75" hidden="1" customHeight="1">
      <c r="A1203" s="141"/>
      <c r="B1203" s="142"/>
      <c r="C1203" s="142"/>
      <c r="D1203" s="142"/>
      <c r="E1203" s="142"/>
      <c r="F1203" s="142"/>
      <c r="G1203" s="142"/>
      <c r="H1203" s="142"/>
      <c r="I1203" s="143"/>
      <c r="J1203" s="144"/>
      <c r="K1203" s="145"/>
      <c r="L1203" s="145"/>
      <c r="M1203" s="145"/>
      <c r="N1203" s="145"/>
      <c r="O1203" s="145"/>
      <c r="P1203" s="145"/>
      <c r="Q1203" s="145"/>
      <c r="R1203" s="145"/>
      <c r="S1203" s="145"/>
      <c r="T1203" s="82"/>
      <c r="U1203" s="82"/>
      <c r="V1203" s="82" t="s">
        <v>327</v>
      </c>
      <c r="W1203" s="82"/>
      <c r="X1203" s="82"/>
      <c r="Y1203" s="82"/>
      <c r="Z1203" s="82"/>
      <c r="AA1203" s="82"/>
      <c r="AB1203" s="82"/>
      <c r="AC1203" s="82"/>
      <c r="AD1203" s="82"/>
      <c r="AE1203" s="82"/>
      <c r="AF1203" s="82"/>
      <c r="AG1203" s="82"/>
      <c r="AH1203" s="82"/>
      <c r="AI1203" s="82"/>
      <c r="AJ1203" s="82"/>
      <c r="AK1203" s="82"/>
      <c r="AL1203" s="82"/>
      <c r="AM1203" s="138"/>
      <c r="BH1203" s="1" t="s">
        <v>28</v>
      </c>
    </row>
    <row r="1204" spans="1:61" ht="9.75" hidden="1" customHeight="1">
      <c r="A1204" s="141"/>
      <c r="B1204" s="142"/>
      <c r="C1204" s="142"/>
      <c r="D1204" s="142"/>
      <c r="E1204" s="142"/>
      <c r="F1204" s="142"/>
      <c r="G1204" s="142"/>
      <c r="H1204" s="142"/>
      <c r="I1204" s="143"/>
      <c r="J1204" s="189"/>
      <c r="K1204" s="82"/>
      <c r="L1204" s="82"/>
      <c r="M1204" s="82"/>
      <c r="N1204" s="82"/>
      <c r="O1204" s="82"/>
      <c r="P1204" s="82"/>
      <c r="Q1204" s="82"/>
      <c r="R1204" s="82"/>
      <c r="S1204" s="82"/>
      <c r="T1204" s="82"/>
      <c r="U1204" s="82"/>
      <c r="V1204" s="82" t="s">
        <v>166</v>
      </c>
      <c r="W1204" s="82"/>
      <c r="X1204" s="82"/>
      <c r="Y1204" s="82"/>
      <c r="Z1204" s="82"/>
      <c r="AA1204" s="82"/>
      <c r="AB1204" s="82"/>
      <c r="AC1204" s="82"/>
      <c r="AD1204" s="82"/>
      <c r="AE1204" s="82"/>
      <c r="AF1204" s="82"/>
      <c r="AG1204" s="82"/>
      <c r="AH1204" s="82"/>
      <c r="AI1204" s="82"/>
      <c r="AJ1204" s="82"/>
      <c r="AK1204" s="82"/>
      <c r="AL1204" s="82"/>
      <c r="AM1204" s="138"/>
      <c r="BH1204" s="1" t="s">
        <v>28</v>
      </c>
    </row>
    <row r="1205" spans="1:61" ht="9.75" hidden="1" customHeight="1">
      <c r="A1205" s="123"/>
      <c r="B1205" s="124"/>
      <c r="C1205" s="124"/>
      <c r="D1205" s="124"/>
      <c r="E1205" s="124"/>
      <c r="F1205" s="124"/>
      <c r="G1205" s="124"/>
      <c r="H1205" s="124"/>
      <c r="I1205" s="125"/>
      <c r="J1205" s="157"/>
      <c r="K1205" s="98"/>
      <c r="L1205" s="98"/>
      <c r="M1205" s="98"/>
      <c r="N1205" s="98"/>
      <c r="O1205" s="98"/>
      <c r="P1205" s="98"/>
      <c r="Q1205" s="98"/>
      <c r="R1205" s="98"/>
      <c r="S1205" s="98"/>
      <c r="T1205" s="98"/>
      <c r="U1205" s="98"/>
      <c r="V1205" s="98" t="s">
        <v>256</v>
      </c>
      <c r="W1205" s="98"/>
      <c r="X1205" s="98"/>
      <c r="Y1205" s="98"/>
      <c r="Z1205" s="98"/>
      <c r="AA1205" s="98"/>
      <c r="AB1205" s="98"/>
      <c r="AC1205" s="98"/>
      <c r="AD1205" s="98"/>
      <c r="AE1205" s="98"/>
      <c r="AF1205" s="98"/>
      <c r="AG1205" s="98"/>
      <c r="AH1205" s="98"/>
      <c r="AI1205" s="98"/>
      <c r="AJ1205" s="98"/>
      <c r="AK1205" s="98"/>
      <c r="AL1205" s="98"/>
      <c r="AM1205" s="156"/>
      <c r="BH1205" s="1" t="s">
        <v>28</v>
      </c>
    </row>
    <row r="1206" spans="1:61" ht="9.75" hidden="1" customHeight="1">
      <c r="A1206" s="120" t="s">
        <v>328</v>
      </c>
      <c r="B1206" s="121"/>
      <c r="C1206" s="121"/>
      <c r="D1206" s="121"/>
      <c r="E1206" s="121"/>
      <c r="F1206" s="121"/>
      <c r="G1206" s="121"/>
      <c r="H1206" s="121"/>
      <c r="I1206" s="122"/>
      <c r="J1206" s="136"/>
      <c r="K1206" s="126"/>
      <c r="L1206" s="126"/>
      <c r="M1206" s="126"/>
      <c r="N1206" s="126"/>
      <c r="O1206" s="126"/>
      <c r="P1206" s="126"/>
      <c r="Q1206" s="126"/>
      <c r="R1206" s="126"/>
      <c r="S1206" s="126"/>
      <c r="T1206" s="126"/>
      <c r="U1206" s="126"/>
      <c r="V1206" s="126"/>
      <c r="W1206" s="126"/>
      <c r="X1206" s="126"/>
      <c r="Y1206" s="126"/>
      <c r="Z1206" s="126"/>
      <c r="AA1206" s="126"/>
      <c r="AB1206" s="126"/>
      <c r="AC1206" s="126"/>
      <c r="AD1206" s="126"/>
      <c r="AE1206" s="126"/>
      <c r="AF1206" s="126"/>
      <c r="AG1206" s="126"/>
      <c r="AH1206" s="126"/>
      <c r="AI1206" s="126"/>
      <c r="AJ1206" s="126"/>
      <c r="AK1206" s="126"/>
      <c r="AL1206" s="126"/>
      <c r="AM1206" s="127"/>
      <c r="BG1206" s="1" t="s">
        <v>342</v>
      </c>
      <c r="BH1206" s="1">
        <v>93</v>
      </c>
      <c r="BI1206" s="1" t="str">
        <f>"ITEM"&amp;BH1206&amp; BG1206 &amp;"="&amp; IF(TRIM($J1206)="","",$J1206)</f>
        <v>ITEM93#KBN3_5=</v>
      </c>
    </row>
    <row r="1207" spans="1:61" ht="9.75" hidden="1" customHeight="1">
      <c r="A1207" s="141"/>
      <c r="B1207" s="142"/>
      <c r="C1207" s="142"/>
      <c r="D1207" s="142"/>
      <c r="E1207" s="142"/>
      <c r="F1207" s="142"/>
      <c r="G1207" s="142"/>
      <c r="H1207" s="142"/>
      <c r="I1207" s="143"/>
      <c r="J1207" s="150"/>
      <c r="K1207" s="151"/>
      <c r="L1207" s="151"/>
      <c r="M1207" s="151"/>
      <c r="N1207" s="151"/>
      <c r="O1207" s="151"/>
      <c r="P1207" s="151"/>
      <c r="Q1207" s="151"/>
      <c r="R1207" s="151"/>
      <c r="S1207" s="151"/>
      <c r="T1207" s="151"/>
      <c r="U1207" s="151"/>
      <c r="V1207" s="151"/>
      <c r="W1207" s="151"/>
      <c r="X1207" s="151"/>
      <c r="Y1207" s="151"/>
      <c r="Z1207" s="151"/>
      <c r="AA1207" s="151"/>
      <c r="AB1207" s="151"/>
      <c r="AC1207" s="151"/>
      <c r="AD1207" s="151"/>
      <c r="AE1207" s="151"/>
      <c r="AF1207" s="151"/>
      <c r="AG1207" s="151"/>
      <c r="AH1207" s="151"/>
      <c r="AI1207" s="151"/>
      <c r="AJ1207" s="151"/>
      <c r="AK1207" s="151"/>
      <c r="AL1207" s="151"/>
      <c r="AM1207" s="152"/>
    </row>
    <row r="1208" spans="1:61" ht="9.75" hidden="1" customHeight="1">
      <c r="A1208" s="123"/>
      <c r="B1208" s="124"/>
      <c r="C1208" s="124"/>
      <c r="D1208" s="124"/>
      <c r="E1208" s="124"/>
      <c r="F1208" s="124"/>
      <c r="G1208" s="124"/>
      <c r="H1208" s="124"/>
      <c r="I1208" s="125"/>
      <c r="J1208" s="150"/>
      <c r="K1208" s="151"/>
      <c r="L1208" s="151"/>
      <c r="M1208" s="151"/>
      <c r="N1208" s="151"/>
      <c r="O1208" s="151"/>
      <c r="P1208" s="151"/>
      <c r="Q1208" s="151"/>
      <c r="R1208" s="151"/>
      <c r="S1208" s="151"/>
      <c r="T1208" s="151"/>
      <c r="U1208" s="151"/>
      <c r="V1208" s="151"/>
      <c r="W1208" s="151"/>
      <c r="X1208" s="151"/>
      <c r="Y1208" s="151"/>
      <c r="Z1208" s="151"/>
      <c r="AA1208" s="151"/>
      <c r="AB1208" s="151"/>
      <c r="AC1208" s="151"/>
      <c r="AD1208" s="151"/>
      <c r="AE1208" s="151"/>
      <c r="AF1208" s="151"/>
      <c r="AG1208" s="151"/>
      <c r="AH1208" s="151"/>
      <c r="AI1208" s="151"/>
      <c r="AJ1208" s="151"/>
      <c r="AK1208" s="151"/>
      <c r="AL1208" s="151"/>
      <c r="AM1208" s="152"/>
    </row>
    <row r="1209" spans="1:61" ht="9.75" hidden="1" customHeight="1">
      <c r="A1209" s="120" t="s">
        <v>329</v>
      </c>
      <c r="B1209" s="121"/>
      <c r="C1209" s="121"/>
      <c r="D1209" s="121"/>
      <c r="E1209" s="121"/>
      <c r="F1209" s="121"/>
      <c r="G1209" s="121"/>
      <c r="H1209" s="121"/>
      <c r="I1209" s="122"/>
      <c r="J1209" s="216" t="s">
        <v>37</v>
      </c>
      <c r="K1209" s="217"/>
      <c r="L1209" s="154" t="s">
        <v>53</v>
      </c>
      <c r="M1209" s="154"/>
      <c r="N1209" s="154"/>
      <c r="O1209" s="154"/>
      <c r="P1209" s="154"/>
      <c r="Q1209" s="154"/>
      <c r="R1209" s="154"/>
      <c r="S1209" s="154"/>
      <c r="T1209" s="154"/>
      <c r="U1209" s="154"/>
      <c r="V1209" s="154"/>
      <c r="W1209" s="154"/>
      <c r="X1209" s="221" t="s">
        <v>37</v>
      </c>
      <c r="Y1209" s="217"/>
      <c r="Z1209" s="154" t="s">
        <v>330</v>
      </c>
      <c r="AA1209" s="154"/>
      <c r="AB1209" s="154"/>
      <c r="AC1209" s="154"/>
      <c r="AD1209" s="154"/>
      <c r="AE1209" s="154"/>
      <c r="AF1209" s="154"/>
      <c r="AG1209" s="154"/>
      <c r="AH1209" s="154"/>
      <c r="AI1209" s="154"/>
      <c r="AJ1209" s="154"/>
      <c r="AK1209" s="154"/>
      <c r="AL1209" s="154"/>
      <c r="AM1209" s="155"/>
      <c r="BF1209" s="1" t="b">
        <f>IF($K1209="○",TRUE,IF($K1209="",FALSE,"INPUT_ERROR"))</f>
        <v>0</v>
      </c>
      <c r="BG1209" s="1" t="s">
        <v>342</v>
      </c>
      <c r="BH1209" s="1">
        <v>94</v>
      </c>
      <c r="BI1209" s="1" t="str">
        <f t="shared" ref="BI1209:BI1215" si="26">"ITEM"&amp;BH1209&amp; BG1209 &amp;"="&amp; BF1209</f>
        <v>ITEM94#KBN3_5=FALSE</v>
      </c>
    </row>
    <row r="1210" spans="1:61" ht="9.75" hidden="1" customHeight="1">
      <c r="A1210" s="141"/>
      <c r="B1210" s="142"/>
      <c r="C1210" s="142"/>
      <c r="D1210" s="142"/>
      <c r="E1210" s="142"/>
      <c r="F1210" s="142"/>
      <c r="G1210" s="142"/>
      <c r="H1210" s="142"/>
      <c r="I1210" s="143"/>
      <c r="J1210" s="144"/>
      <c r="K1210" s="159"/>
      <c r="L1210" s="82"/>
      <c r="M1210" s="82"/>
      <c r="N1210" s="82"/>
      <c r="O1210" s="82"/>
      <c r="P1210" s="82"/>
      <c r="Q1210" s="82"/>
      <c r="R1210" s="82"/>
      <c r="S1210" s="82"/>
      <c r="T1210" s="82"/>
      <c r="U1210" s="82"/>
      <c r="V1210" s="82"/>
      <c r="W1210" s="82"/>
      <c r="X1210" s="160"/>
      <c r="Y1210" s="159"/>
      <c r="Z1210" s="82"/>
      <c r="AA1210" s="82"/>
      <c r="AB1210" s="82"/>
      <c r="AC1210" s="82"/>
      <c r="AD1210" s="82"/>
      <c r="AE1210" s="82"/>
      <c r="AF1210" s="82"/>
      <c r="AG1210" s="82"/>
      <c r="AH1210" s="82"/>
      <c r="AI1210" s="82"/>
      <c r="AJ1210" s="82"/>
      <c r="AK1210" s="82"/>
      <c r="AL1210" s="82"/>
      <c r="AM1210" s="138"/>
      <c r="BF1210" s="1" t="b">
        <f>IF($Y1209="○",TRUE,IF($Y1209="",FALSE,"INPUT_ERROR"))</f>
        <v>0</v>
      </c>
      <c r="BG1210" s="1" t="s">
        <v>342</v>
      </c>
      <c r="BH1210" s="1">
        <v>95</v>
      </c>
      <c r="BI1210" s="1" t="str">
        <f t="shared" si="26"/>
        <v>ITEM95#KBN3_5=FALSE</v>
      </c>
    </row>
    <row r="1211" spans="1:61" ht="9.75" hidden="1" customHeight="1">
      <c r="A1211" s="141"/>
      <c r="B1211" s="142"/>
      <c r="C1211" s="142"/>
      <c r="D1211" s="142"/>
      <c r="E1211" s="142"/>
      <c r="F1211" s="142"/>
      <c r="G1211" s="142"/>
      <c r="H1211" s="142"/>
      <c r="I1211" s="143"/>
      <c r="J1211" s="144" t="s">
        <v>37</v>
      </c>
      <c r="K1211" s="159"/>
      <c r="L1211" s="82" t="s">
        <v>331</v>
      </c>
      <c r="M1211" s="82"/>
      <c r="N1211" s="82"/>
      <c r="O1211" s="82"/>
      <c r="P1211" s="82"/>
      <c r="Q1211" s="82"/>
      <c r="R1211" s="82"/>
      <c r="S1211" s="82"/>
      <c r="T1211" s="82"/>
      <c r="U1211" s="82"/>
      <c r="V1211" s="82"/>
      <c r="W1211" s="82"/>
      <c r="X1211" s="160" t="s">
        <v>37</v>
      </c>
      <c r="Y1211" s="159"/>
      <c r="Z1211" s="82" t="s">
        <v>264</v>
      </c>
      <c r="AA1211" s="82"/>
      <c r="AB1211" s="82"/>
      <c r="AC1211" s="82"/>
      <c r="AD1211" s="82"/>
      <c r="AE1211" s="82"/>
      <c r="AF1211" s="82"/>
      <c r="AG1211" s="82"/>
      <c r="AH1211" s="82"/>
      <c r="AI1211" s="82"/>
      <c r="AJ1211" s="82"/>
      <c r="AK1211" s="82"/>
      <c r="AL1211" s="82"/>
      <c r="AM1211" s="138"/>
      <c r="BF1211" s="1" t="b">
        <f>IF($K1211="○",TRUE,IF($K1211="",FALSE,"INPUT_ERROR"))</f>
        <v>0</v>
      </c>
      <c r="BG1211" s="1" t="s">
        <v>342</v>
      </c>
      <c r="BH1211" s="1">
        <v>96</v>
      </c>
      <c r="BI1211" s="1" t="str">
        <f t="shared" si="26"/>
        <v>ITEM96#KBN3_5=FALSE</v>
      </c>
    </row>
    <row r="1212" spans="1:61" ht="9.75" hidden="1" customHeight="1">
      <c r="A1212" s="141"/>
      <c r="B1212" s="142"/>
      <c r="C1212" s="142"/>
      <c r="D1212" s="142"/>
      <c r="E1212" s="142"/>
      <c r="F1212" s="142"/>
      <c r="G1212" s="142"/>
      <c r="H1212" s="142"/>
      <c r="I1212" s="143"/>
      <c r="J1212" s="144"/>
      <c r="K1212" s="159"/>
      <c r="L1212" s="82"/>
      <c r="M1212" s="82"/>
      <c r="N1212" s="82"/>
      <c r="O1212" s="82"/>
      <c r="P1212" s="82"/>
      <c r="Q1212" s="82"/>
      <c r="R1212" s="82"/>
      <c r="S1212" s="82"/>
      <c r="T1212" s="82"/>
      <c r="U1212" s="82"/>
      <c r="V1212" s="82"/>
      <c r="W1212" s="82"/>
      <c r="X1212" s="160"/>
      <c r="Y1212" s="159"/>
      <c r="Z1212" s="82"/>
      <c r="AA1212" s="82"/>
      <c r="AB1212" s="82"/>
      <c r="AC1212" s="82"/>
      <c r="AD1212" s="82"/>
      <c r="AE1212" s="82"/>
      <c r="AF1212" s="82"/>
      <c r="AG1212" s="82"/>
      <c r="AH1212" s="82"/>
      <c r="AI1212" s="82"/>
      <c r="AJ1212" s="82"/>
      <c r="AK1212" s="82"/>
      <c r="AL1212" s="82"/>
      <c r="AM1212" s="138"/>
      <c r="BF1212" s="1" t="b">
        <f>IF($Y1211="○",TRUE,IF($Y1211="",FALSE,"INPUT_ERROR"))</f>
        <v>0</v>
      </c>
      <c r="BG1212" s="1" t="s">
        <v>342</v>
      </c>
      <c r="BH1212" s="1">
        <v>97</v>
      </c>
      <c r="BI1212" s="1" t="str">
        <f t="shared" si="26"/>
        <v>ITEM97#KBN3_5=FALSE</v>
      </c>
    </row>
    <row r="1213" spans="1:61" ht="9.75" hidden="1" customHeight="1">
      <c r="A1213" s="141"/>
      <c r="B1213" s="142"/>
      <c r="C1213" s="142"/>
      <c r="D1213" s="142"/>
      <c r="E1213" s="142"/>
      <c r="F1213" s="142"/>
      <c r="G1213" s="142"/>
      <c r="H1213" s="142"/>
      <c r="I1213" s="143"/>
      <c r="J1213" s="144" t="s">
        <v>37</v>
      </c>
      <c r="K1213" s="159"/>
      <c r="L1213" s="82" t="s">
        <v>214</v>
      </c>
      <c r="M1213" s="82"/>
      <c r="N1213" s="82"/>
      <c r="O1213" s="82"/>
      <c r="P1213" s="82"/>
      <c r="Q1213" s="82"/>
      <c r="R1213" s="82"/>
      <c r="S1213" s="82"/>
      <c r="T1213" s="82"/>
      <c r="U1213" s="82"/>
      <c r="V1213" s="82"/>
      <c r="W1213" s="82"/>
      <c r="X1213" s="160" t="s">
        <v>37</v>
      </c>
      <c r="Y1213" s="159"/>
      <c r="Z1213" s="82" t="s">
        <v>332</v>
      </c>
      <c r="AA1213" s="82"/>
      <c r="AB1213" s="82"/>
      <c r="AC1213" s="82"/>
      <c r="AD1213" s="82"/>
      <c r="AE1213" s="82"/>
      <c r="AF1213" s="82"/>
      <c r="AG1213" s="82"/>
      <c r="AH1213" s="82"/>
      <c r="AI1213" s="82"/>
      <c r="AJ1213" s="82"/>
      <c r="AK1213" s="82"/>
      <c r="AL1213" s="82"/>
      <c r="AM1213" s="138"/>
      <c r="BF1213" s="1" t="b">
        <f>IF($K1213="○",TRUE,IF($K1213="",FALSE,"INPUT_ERROR"))</f>
        <v>0</v>
      </c>
      <c r="BG1213" s="1" t="s">
        <v>342</v>
      </c>
      <c r="BH1213" s="1">
        <v>98</v>
      </c>
      <c r="BI1213" s="1" t="str">
        <f t="shared" si="26"/>
        <v>ITEM98#KBN3_5=FALSE</v>
      </c>
    </row>
    <row r="1214" spans="1:61" ht="9.75" hidden="1" customHeight="1">
      <c r="A1214" s="141"/>
      <c r="B1214" s="142"/>
      <c r="C1214" s="142"/>
      <c r="D1214" s="142"/>
      <c r="E1214" s="142"/>
      <c r="F1214" s="142"/>
      <c r="G1214" s="142"/>
      <c r="H1214" s="142"/>
      <c r="I1214" s="143"/>
      <c r="J1214" s="144"/>
      <c r="K1214" s="159"/>
      <c r="L1214" s="82"/>
      <c r="M1214" s="82"/>
      <c r="N1214" s="82"/>
      <c r="O1214" s="82"/>
      <c r="P1214" s="82"/>
      <c r="Q1214" s="82"/>
      <c r="R1214" s="82"/>
      <c r="S1214" s="82"/>
      <c r="T1214" s="82"/>
      <c r="U1214" s="82"/>
      <c r="V1214" s="82"/>
      <c r="W1214" s="82"/>
      <c r="X1214" s="160"/>
      <c r="Y1214" s="159"/>
      <c r="Z1214" s="82"/>
      <c r="AA1214" s="82"/>
      <c r="AB1214" s="82"/>
      <c r="AC1214" s="82"/>
      <c r="AD1214" s="82"/>
      <c r="AE1214" s="82"/>
      <c r="AF1214" s="82"/>
      <c r="AG1214" s="82"/>
      <c r="AH1214" s="82"/>
      <c r="AI1214" s="82"/>
      <c r="AJ1214" s="82"/>
      <c r="AK1214" s="82"/>
      <c r="AL1214" s="82"/>
      <c r="AM1214" s="138"/>
      <c r="BF1214" s="1" t="b">
        <f>IF($Y1213="○",TRUE,IF($Y1213="",FALSE,"INPUT_ERROR"))</f>
        <v>0</v>
      </c>
      <c r="BG1214" s="1" t="s">
        <v>342</v>
      </c>
      <c r="BH1214" s="1">
        <v>99</v>
      </c>
      <c r="BI1214" s="1" t="str">
        <f t="shared" si="26"/>
        <v>ITEM99#KBN3_5=FALSE</v>
      </c>
    </row>
    <row r="1215" spans="1:61" ht="9.75" hidden="1" customHeight="1">
      <c r="A1215" s="141"/>
      <c r="B1215" s="142"/>
      <c r="C1215" s="142"/>
      <c r="D1215" s="142"/>
      <c r="E1215" s="142"/>
      <c r="F1215" s="142"/>
      <c r="G1215" s="142"/>
      <c r="H1215" s="142"/>
      <c r="I1215" s="143"/>
      <c r="J1215" s="144" t="s">
        <v>37</v>
      </c>
      <c r="K1215" s="159"/>
      <c r="L1215" s="82" t="s">
        <v>59</v>
      </c>
      <c r="M1215" s="82"/>
      <c r="N1215" s="82"/>
      <c r="O1215" s="160" t="s">
        <v>60</v>
      </c>
      <c r="P1215" s="151"/>
      <c r="Q1215" s="151"/>
      <c r="R1215" s="151"/>
      <c r="S1215" s="151"/>
      <c r="T1215" s="151"/>
      <c r="U1215" s="151"/>
      <c r="V1215" s="151"/>
      <c r="W1215" s="151"/>
      <c r="X1215" s="151"/>
      <c r="Y1215" s="151"/>
      <c r="Z1215" s="151"/>
      <c r="AA1215" s="151"/>
      <c r="AB1215" s="151"/>
      <c r="AC1215" s="151"/>
      <c r="AD1215" s="151"/>
      <c r="AE1215" s="151"/>
      <c r="AF1215" s="151"/>
      <c r="AG1215" s="151"/>
      <c r="AH1215" s="151"/>
      <c r="AI1215" s="151"/>
      <c r="AJ1215" s="151"/>
      <c r="AK1215" s="151"/>
      <c r="AL1215" s="82" t="s">
        <v>198</v>
      </c>
      <c r="AM1215" s="138"/>
      <c r="BF1215" s="1" t="b">
        <f>IF($K1215="○",TRUE,IF($K1215="",FALSE,"INPUT_ERROR"))</f>
        <v>0</v>
      </c>
      <c r="BG1215" s="1" t="s">
        <v>342</v>
      </c>
      <c r="BH1215" s="1">
        <v>100</v>
      </c>
      <c r="BI1215" s="1" t="str">
        <f t="shared" si="26"/>
        <v>ITEM100#KBN3_5=FALSE</v>
      </c>
    </row>
    <row r="1216" spans="1:61" ht="9.75" hidden="1" customHeight="1">
      <c r="A1216" s="141"/>
      <c r="B1216" s="142"/>
      <c r="C1216" s="142"/>
      <c r="D1216" s="142"/>
      <c r="E1216" s="142"/>
      <c r="F1216" s="142"/>
      <c r="G1216" s="142"/>
      <c r="H1216" s="142"/>
      <c r="I1216" s="143"/>
      <c r="J1216" s="161"/>
      <c r="K1216" s="162"/>
      <c r="L1216" s="98"/>
      <c r="M1216" s="98"/>
      <c r="N1216" s="98"/>
      <c r="O1216" s="163"/>
      <c r="P1216" s="128"/>
      <c r="Q1216" s="128"/>
      <c r="R1216" s="128"/>
      <c r="S1216" s="128"/>
      <c r="T1216" s="128"/>
      <c r="U1216" s="128"/>
      <c r="V1216" s="128"/>
      <c r="W1216" s="128"/>
      <c r="X1216" s="128"/>
      <c r="Y1216" s="128"/>
      <c r="Z1216" s="128"/>
      <c r="AA1216" s="128"/>
      <c r="AB1216" s="128"/>
      <c r="AC1216" s="128"/>
      <c r="AD1216" s="128"/>
      <c r="AE1216" s="128"/>
      <c r="AF1216" s="128"/>
      <c r="AG1216" s="128"/>
      <c r="AH1216" s="128"/>
      <c r="AI1216" s="128"/>
      <c r="AJ1216" s="128"/>
      <c r="AK1216" s="128"/>
      <c r="AL1216" s="98"/>
      <c r="AM1216" s="156"/>
      <c r="BG1216" s="1" t="s">
        <v>342</v>
      </c>
      <c r="BH1216" s="1">
        <v>101</v>
      </c>
      <c r="BI1216" s="1" t="str">
        <f>"ITEM"&amp;BH1216&amp; BG1216 &amp;"="&amp;IF(TRIM($P1215)="","",$P1215)</f>
        <v>ITEM101#KBN3_5=</v>
      </c>
    </row>
    <row r="1217" spans="1:61" ht="9.75" hidden="1" customHeight="1">
      <c r="A1217" s="120" t="s">
        <v>333</v>
      </c>
      <c r="B1217" s="121"/>
      <c r="C1217" s="121"/>
      <c r="D1217" s="121"/>
      <c r="E1217" s="121"/>
      <c r="F1217" s="121"/>
      <c r="G1217" s="121"/>
      <c r="H1217" s="121"/>
      <c r="I1217" s="122"/>
      <c r="J1217" s="260"/>
      <c r="K1217" s="260"/>
      <c r="L1217" s="260"/>
      <c r="M1217" s="260"/>
      <c r="N1217" s="260"/>
      <c r="O1217" s="260"/>
      <c r="P1217" s="260"/>
      <c r="Q1217" s="260"/>
      <c r="R1217" s="260"/>
      <c r="S1217" s="260"/>
      <c r="T1217" s="260"/>
      <c r="U1217" s="260"/>
      <c r="V1217" s="260"/>
      <c r="W1217" s="260"/>
      <c r="X1217" s="260"/>
      <c r="Y1217" s="260"/>
      <c r="Z1217" s="260"/>
      <c r="AA1217" s="260"/>
      <c r="AB1217" s="260"/>
      <c r="AC1217" s="260"/>
      <c r="AD1217" s="260"/>
      <c r="AE1217" s="260"/>
      <c r="AF1217" s="260"/>
      <c r="AG1217" s="260"/>
      <c r="AH1217" s="260"/>
      <c r="AI1217" s="260"/>
      <c r="AJ1217" s="260"/>
      <c r="AK1217" s="260"/>
      <c r="AL1217" s="260"/>
      <c r="AM1217" s="260"/>
      <c r="BG1217" s="1" t="s">
        <v>342</v>
      </c>
      <c r="BH1217" s="1">
        <v>102</v>
      </c>
      <c r="BI1217" s="1" t="str">
        <f>"ITEM"&amp;BH1217&amp; BG1217 &amp;"="&amp; IF(TRIM($J1217)="","",$J1217)</f>
        <v>ITEM102#KBN3_5=</v>
      </c>
    </row>
    <row r="1218" spans="1:61" ht="9.75" hidden="1" customHeight="1">
      <c r="A1218" s="141"/>
      <c r="B1218" s="142"/>
      <c r="C1218" s="142"/>
      <c r="D1218" s="142"/>
      <c r="E1218" s="142"/>
      <c r="F1218" s="142"/>
      <c r="G1218" s="142"/>
      <c r="H1218" s="142"/>
      <c r="I1218" s="143"/>
      <c r="J1218" s="27"/>
      <c r="K1218" s="27"/>
      <c r="L1218" s="27"/>
      <c r="M1218" s="27"/>
      <c r="N1218" s="27"/>
      <c r="O1218" s="27"/>
      <c r="P1218" s="27"/>
      <c r="Q1218" s="27"/>
      <c r="R1218" s="27"/>
      <c r="S1218" s="27"/>
      <c r="T1218" s="27"/>
      <c r="U1218" s="27"/>
      <c r="V1218" s="27"/>
      <c r="W1218" s="27"/>
      <c r="X1218" s="27"/>
      <c r="Y1218" s="27"/>
      <c r="Z1218" s="27"/>
      <c r="AA1218" s="27"/>
      <c r="AB1218" s="27"/>
      <c r="AC1218" s="27"/>
      <c r="AD1218" s="27"/>
      <c r="AE1218" s="27"/>
      <c r="AF1218" s="27"/>
      <c r="AG1218" s="27"/>
      <c r="AH1218" s="27"/>
      <c r="AI1218" s="27"/>
      <c r="AJ1218" s="27"/>
      <c r="AK1218" s="27"/>
      <c r="AL1218" s="27"/>
      <c r="AM1218" s="27"/>
      <c r="BH1218" s="1" t="s">
        <v>28</v>
      </c>
    </row>
    <row r="1219" spans="1:61" ht="9.75" hidden="1" customHeight="1">
      <c r="A1219" s="123"/>
      <c r="B1219" s="124"/>
      <c r="C1219" s="124"/>
      <c r="D1219" s="124"/>
      <c r="E1219" s="124"/>
      <c r="F1219" s="124"/>
      <c r="G1219" s="124"/>
      <c r="H1219" s="124"/>
      <c r="I1219" s="125"/>
      <c r="J1219" s="266"/>
      <c r="K1219" s="266"/>
      <c r="L1219" s="266"/>
      <c r="M1219" s="266"/>
      <c r="N1219" s="266"/>
      <c r="O1219" s="266"/>
      <c r="P1219" s="266"/>
      <c r="Q1219" s="266"/>
      <c r="R1219" s="266"/>
      <c r="S1219" s="266"/>
      <c r="T1219" s="266"/>
      <c r="U1219" s="266"/>
      <c r="V1219" s="266"/>
      <c r="W1219" s="266"/>
      <c r="X1219" s="266"/>
      <c r="Y1219" s="266"/>
      <c r="Z1219" s="266"/>
      <c r="AA1219" s="266"/>
      <c r="AB1219" s="266"/>
      <c r="AC1219" s="266"/>
      <c r="AD1219" s="266"/>
      <c r="AE1219" s="266"/>
      <c r="AF1219" s="266"/>
      <c r="AG1219" s="266"/>
      <c r="AH1219" s="266"/>
      <c r="AI1219" s="266"/>
      <c r="AJ1219" s="266"/>
      <c r="AK1219" s="266"/>
      <c r="AL1219" s="266"/>
      <c r="AM1219" s="266"/>
      <c r="BH1219" s="1" t="s">
        <v>28</v>
      </c>
    </row>
    <row r="1220" spans="1:61" ht="9.75" customHeight="1">
      <c r="A1220" s="170" t="s">
        <v>343</v>
      </c>
      <c r="B1220" s="171"/>
      <c r="C1220" s="171"/>
      <c r="D1220" s="171"/>
      <c r="E1220" s="171"/>
      <c r="F1220" s="171"/>
      <c r="G1220" s="171"/>
      <c r="H1220" s="171"/>
      <c r="I1220" s="171"/>
      <c r="J1220" s="171"/>
      <c r="K1220" s="171"/>
      <c r="L1220" s="171"/>
      <c r="M1220" s="171"/>
      <c r="N1220" s="171"/>
      <c r="O1220" s="171"/>
      <c r="P1220" s="171"/>
      <c r="Q1220" s="171"/>
      <c r="R1220" s="171"/>
      <c r="S1220" s="171"/>
      <c r="T1220" s="171"/>
      <c r="U1220" s="171"/>
      <c r="V1220" s="171"/>
      <c r="W1220" s="171"/>
      <c r="X1220" s="171"/>
      <c r="Y1220" s="171"/>
      <c r="Z1220" s="171"/>
      <c r="AA1220" s="171"/>
      <c r="AB1220" s="171"/>
      <c r="AC1220" s="171"/>
      <c r="AD1220" s="171"/>
      <c r="AE1220" s="171"/>
      <c r="AF1220" s="171"/>
      <c r="AG1220" s="171"/>
      <c r="AH1220" s="171"/>
      <c r="AI1220" s="171"/>
      <c r="AJ1220" s="171"/>
      <c r="AK1220" s="171"/>
      <c r="AL1220" s="171"/>
      <c r="AM1220" s="172"/>
    </row>
    <row r="1221" spans="1:61" ht="9.75" customHeight="1">
      <c r="A1221" s="176"/>
      <c r="B1221" s="177"/>
      <c r="C1221" s="177"/>
      <c r="D1221" s="177"/>
      <c r="E1221" s="177"/>
      <c r="F1221" s="177"/>
      <c r="G1221" s="177"/>
      <c r="H1221" s="177"/>
      <c r="I1221" s="177"/>
      <c r="J1221" s="177"/>
      <c r="K1221" s="177"/>
      <c r="L1221" s="177"/>
      <c r="M1221" s="177"/>
      <c r="N1221" s="177"/>
      <c r="O1221" s="177"/>
      <c r="P1221" s="177"/>
      <c r="Q1221" s="177"/>
      <c r="R1221" s="177"/>
      <c r="S1221" s="177"/>
      <c r="T1221" s="177"/>
      <c r="U1221" s="177"/>
      <c r="V1221" s="177"/>
      <c r="W1221" s="177"/>
      <c r="X1221" s="177"/>
      <c r="Y1221" s="177"/>
      <c r="Z1221" s="177"/>
      <c r="AA1221" s="177"/>
      <c r="AB1221" s="177"/>
      <c r="AC1221" s="177"/>
      <c r="AD1221" s="177"/>
      <c r="AE1221" s="177"/>
      <c r="AF1221" s="177"/>
      <c r="AG1221" s="177"/>
      <c r="AH1221" s="177"/>
      <c r="AI1221" s="177"/>
      <c r="AJ1221" s="177"/>
      <c r="AK1221" s="177"/>
      <c r="AL1221" s="177"/>
      <c r="AM1221" s="178"/>
    </row>
    <row r="1222" spans="1:61" ht="9.75" hidden="1" customHeight="1">
      <c r="A1222" s="164" t="s">
        <v>344</v>
      </c>
      <c r="B1222" s="165"/>
      <c r="C1222" s="165"/>
      <c r="D1222" s="165"/>
      <c r="E1222" s="165"/>
      <c r="F1222" s="165"/>
      <c r="G1222" s="165"/>
      <c r="H1222" s="165"/>
      <c r="I1222" s="166"/>
      <c r="J1222" s="239"/>
      <c r="K1222" s="239"/>
      <c r="L1222" s="239"/>
      <c r="M1222" s="239"/>
      <c r="N1222" s="239"/>
      <c r="O1222" s="239"/>
      <c r="P1222" s="239"/>
      <c r="Q1222" s="239"/>
      <c r="R1222" s="239"/>
      <c r="S1222" s="239"/>
      <c r="T1222" s="239"/>
      <c r="U1222" s="239"/>
      <c r="V1222" s="239"/>
      <c r="W1222" s="239"/>
      <c r="X1222" s="239"/>
      <c r="Y1222" s="239"/>
      <c r="Z1222" s="239"/>
      <c r="AA1222" s="239"/>
      <c r="AB1222" s="239"/>
      <c r="AC1222" s="239"/>
      <c r="AD1222" s="239"/>
      <c r="AE1222" s="239"/>
      <c r="AF1222" s="239"/>
      <c r="AG1222" s="239"/>
      <c r="AH1222" s="239"/>
      <c r="AI1222" s="239"/>
      <c r="AJ1222" s="239"/>
      <c r="AK1222" s="239"/>
      <c r="AL1222" s="239"/>
      <c r="AM1222" s="239"/>
      <c r="BG1222" s="1" t="s">
        <v>345</v>
      </c>
      <c r="BH1222" s="1">
        <v>88</v>
      </c>
      <c r="BI1222" s="1" t="str">
        <f>"ITEM"&amp;BH1222&amp; BG1222 &amp;"="&amp; IF(TRIM($J1222)="","",$J1222)</f>
        <v>ITEM88#KBN3_6=</v>
      </c>
    </row>
    <row r="1223" spans="1:61" ht="9.75" hidden="1" customHeight="1" thickBot="1">
      <c r="A1223" s="167"/>
      <c r="B1223" s="168"/>
      <c r="C1223" s="168"/>
      <c r="D1223" s="168"/>
      <c r="E1223" s="168"/>
      <c r="F1223" s="168"/>
      <c r="G1223" s="168"/>
      <c r="H1223" s="168"/>
      <c r="I1223" s="169"/>
      <c r="J1223" s="274"/>
      <c r="K1223" s="274"/>
      <c r="L1223" s="274"/>
      <c r="M1223" s="274"/>
      <c r="N1223" s="274"/>
      <c r="O1223" s="274"/>
      <c r="P1223" s="274"/>
      <c r="Q1223" s="274"/>
      <c r="R1223" s="274"/>
      <c r="S1223" s="274"/>
      <c r="T1223" s="274"/>
      <c r="U1223" s="274"/>
      <c r="V1223" s="274"/>
      <c r="W1223" s="274"/>
      <c r="X1223" s="274"/>
      <c r="Y1223" s="274"/>
      <c r="Z1223" s="274"/>
      <c r="AA1223" s="274"/>
      <c r="AB1223" s="274"/>
      <c r="AC1223" s="274"/>
      <c r="AD1223" s="274"/>
      <c r="AE1223" s="274"/>
      <c r="AF1223" s="274"/>
      <c r="AG1223" s="274"/>
      <c r="AH1223" s="274"/>
      <c r="AI1223" s="274"/>
      <c r="AJ1223" s="274"/>
      <c r="AK1223" s="274"/>
      <c r="AL1223" s="274"/>
      <c r="AM1223" s="274"/>
    </row>
    <row r="1224" spans="1:61" ht="9.75" hidden="1" customHeight="1">
      <c r="A1224" s="120" t="s">
        <v>323</v>
      </c>
      <c r="B1224" s="121"/>
      <c r="C1224" s="121"/>
      <c r="D1224" s="121"/>
      <c r="E1224" s="121"/>
      <c r="F1224" s="121"/>
      <c r="G1224" s="121"/>
      <c r="H1224" s="121"/>
      <c r="I1224" s="122"/>
      <c r="J1224" s="239"/>
      <c r="K1224" s="239"/>
      <c r="L1224" s="239"/>
      <c r="M1224" s="239"/>
      <c r="N1224" s="239"/>
      <c r="O1224" s="239"/>
      <c r="P1224" s="239"/>
      <c r="Q1224" s="239"/>
      <c r="R1224" s="239"/>
      <c r="S1224" s="239"/>
      <c r="T1224" s="239"/>
      <c r="U1224" s="239"/>
      <c r="V1224" s="239"/>
      <c r="W1224" s="239"/>
      <c r="X1224" s="239"/>
      <c r="Y1224" s="239"/>
      <c r="Z1224" s="239"/>
      <c r="AA1224" s="239"/>
      <c r="AB1224" s="239"/>
      <c r="AC1224" s="239"/>
      <c r="AD1224" s="239"/>
      <c r="AE1224" s="239"/>
      <c r="AF1224" s="239"/>
      <c r="AG1224" s="239"/>
      <c r="AH1224" s="239"/>
      <c r="AI1224" s="239"/>
      <c r="AJ1224" s="239"/>
      <c r="AK1224" s="239"/>
      <c r="AL1224" s="239"/>
      <c r="AM1224" s="239"/>
      <c r="BG1224" s="1" t="s">
        <v>345</v>
      </c>
      <c r="BH1224" s="1">
        <v>89</v>
      </c>
      <c r="BI1224" s="1" t="str">
        <f>"ITEM"&amp;BH1224&amp; BG1224 &amp;"="&amp; IF(TRIM($J1224)="","",$J1224)</f>
        <v>ITEM89#KBN3_6=</v>
      </c>
    </row>
    <row r="1225" spans="1:61" ht="9.75" hidden="1" customHeight="1">
      <c r="A1225" s="123"/>
      <c r="B1225" s="124"/>
      <c r="C1225" s="124"/>
      <c r="D1225" s="124"/>
      <c r="E1225" s="124"/>
      <c r="F1225" s="124"/>
      <c r="G1225" s="124"/>
      <c r="H1225" s="124"/>
      <c r="I1225" s="125"/>
      <c r="J1225" s="27"/>
      <c r="K1225" s="27"/>
      <c r="L1225" s="27"/>
      <c r="M1225" s="27"/>
      <c r="N1225" s="27"/>
      <c r="O1225" s="27"/>
      <c r="P1225" s="27"/>
      <c r="Q1225" s="27"/>
      <c r="R1225" s="27"/>
      <c r="S1225" s="27"/>
      <c r="T1225" s="27"/>
      <c r="U1225" s="27"/>
      <c r="V1225" s="27"/>
      <c r="W1225" s="27"/>
      <c r="X1225" s="27"/>
      <c r="Y1225" s="27"/>
      <c r="Z1225" s="27"/>
      <c r="AA1225" s="27"/>
      <c r="AB1225" s="27"/>
      <c r="AC1225" s="27"/>
      <c r="AD1225" s="27"/>
      <c r="AE1225" s="27"/>
      <c r="AF1225" s="27"/>
      <c r="AG1225" s="27"/>
      <c r="AH1225" s="27"/>
      <c r="AI1225" s="27"/>
      <c r="AJ1225" s="27"/>
      <c r="AK1225" s="27"/>
      <c r="AL1225" s="27"/>
      <c r="AM1225" s="27"/>
    </row>
    <row r="1226" spans="1:61" ht="9.75" hidden="1" customHeight="1">
      <c r="A1226" s="120" t="s">
        <v>324</v>
      </c>
      <c r="B1226" s="121"/>
      <c r="C1226" s="121"/>
      <c r="D1226" s="121"/>
      <c r="E1226" s="121"/>
      <c r="F1226" s="121"/>
      <c r="G1226" s="121"/>
      <c r="H1226" s="121"/>
      <c r="I1226" s="122"/>
      <c r="J1226" s="136"/>
      <c r="K1226" s="126"/>
      <c r="L1226" s="126"/>
      <c r="M1226" s="126"/>
      <c r="N1226" s="126"/>
      <c r="O1226" s="126"/>
      <c r="P1226" s="126"/>
      <c r="Q1226" s="126"/>
      <c r="R1226" s="126"/>
      <c r="S1226" s="126"/>
      <c r="T1226" s="126"/>
      <c r="U1226" s="126"/>
      <c r="V1226" s="126"/>
      <c r="W1226" s="126"/>
      <c r="X1226" s="126"/>
      <c r="Y1226" s="126"/>
      <c r="Z1226" s="126"/>
      <c r="AA1226" s="126"/>
      <c r="AB1226" s="126"/>
      <c r="AC1226" s="126"/>
      <c r="AD1226" s="126"/>
      <c r="AE1226" s="126"/>
      <c r="AF1226" s="126"/>
      <c r="AG1226" s="126"/>
      <c r="AH1226" s="126"/>
      <c r="AI1226" s="126"/>
      <c r="AJ1226" s="126"/>
      <c r="AK1226" s="126"/>
      <c r="AL1226" s="126"/>
      <c r="AM1226" s="127"/>
      <c r="BG1226" s="1" t="s">
        <v>345</v>
      </c>
      <c r="BH1226" s="1">
        <v>90</v>
      </c>
      <c r="BI1226" s="1" t="str">
        <f>"ITEM"&amp;BH1226&amp; BG1226 &amp;"="&amp; IF(TRIM($J1226)="","",$J1226)</f>
        <v>ITEM90#KBN3_6=</v>
      </c>
    </row>
    <row r="1227" spans="1:61" ht="9.75" hidden="1" customHeight="1">
      <c r="A1227" s="141"/>
      <c r="B1227" s="142"/>
      <c r="C1227" s="142"/>
      <c r="D1227" s="142"/>
      <c r="E1227" s="142"/>
      <c r="F1227" s="142"/>
      <c r="G1227" s="142"/>
      <c r="H1227" s="142"/>
      <c r="I1227" s="143"/>
      <c r="J1227" s="150"/>
      <c r="K1227" s="151"/>
      <c r="L1227" s="151"/>
      <c r="M1227" s="151"/>
      <c r="N1227" s="151"/>
      <c r="O1227" s="151"/>
      <c r="P1227" s="151"/>
      <c r="Q1227" s="151"/>
      <c r="R1227" s="151"/>
      <c r="S1227" s="151"/>
      <c r="T1227" s="151"/>
      <c r="U1227" s="151"/>
      <c r="V1227" s="151"/>
      <c r="W1227" s="151"/>
      <c r="X1227" s="151"/>
      <c r="Y1227" s="151"/>
      <c r="Z1227" s="151"/>
      <c r="AA1227" s="151"/>
      <c r="AB1227" s="151"/>
      <c r="AC1227" s="151"/>
      <c r="AD1227" s="151"/>
      <c r="AE1227" s="151"/>
      <c r="AF1227" s="151"/>
      <c r="AG1227" s="151"/>
      <c r="AH1227" s="151"/>
      <c r="AI1227" s="151"/>
      <c r="AJ1227" s="151"/>
      <c r="AK1227" s="151"/>
      <c r="AL1227" s="151"/>
      <c r="AM1227" s="152"/>
      <c r="BH1227" s="1" t="s">
        <v>28</v>
      </c>
    </row>
    <row r="1228" spans="1:61" ht="9.75" hidden="1" customHeight="1">
      <c r="A1228" s="123"/>
      <c r="B1228" s="124"/>
      <c r="C1228" s="124"/>
      <c r="D1228" s="124"/>
      <c r="E1228" s="124"/>
      <c r="F1228" s="124"/>
      <c r="G1228" s="124"/>
      <c r="H1228" s="124"/>
      <c r="I1228" s="125"/>
      <c r="J1228" s="137"/>
      <c r="K1228" s="128"/>
      <c r="L1228" s="128"/>
      <c r="M1228" s="128"/>
      <c r="N1228" s="128"/>
      <c r="O1228" s="128"/>
      <c r="P1228" s="128"/>
      <c r="Q1228" s="128"/>
      <c r="R1228" s="128"/>
      <c r="S1228" s="128"/>
      <c r="T1228" s="128"/>
      <c r="U1228" s="128"/>
      <c r="V1228" s="128"/>
      <c r="W1228" s="128"/>
      <c r="X1228" s="128"/>
      <c r="Y1228" s="128"/>
      <c r="Z1228" s="128"/>
      <c r="AA1228" s="128"/>
      <c r="AB1228" s="128"/>
      <c r="AC1228" s="128"/>
      <c r="AD1228" s="128"/>
      <c r="AE1228" s="128"/>
      <c r="AF1228" s="128"/>
      <c r="AG1228" s="128"/>
      <c r="AH1228" s="128"/>
      <c r="AI1228" s="128"/>
      <c r="AJ1228" s="128"/>
      <c r="AK1228" s="128"/>
      <c r="AL1228" s="128"/>
      <c r="AM1228" s="129"/>
      <c r="BH1228" s="1" t="s">
        <v>28</v>
      </c>
    </row>
    <row r="1229" spans="1:61" ht="9.75" hidden="1" customHeight="1">
      <c r="A1229" s="120" t="s">
        <v>325</v>
      </c>
      <c r="B1229" s="121"/>
      <c r="C1229" s="121"/>
      <c r="D1229" s="121"/>
      <c r="E1229" s="121"/>
      <c r="F1229" s="121"/>
      <c r="G1229" s="121"/>
      <c r="H1229" s="121"/>
      <c r="I1229" s="122"/>
      <c r="J1229" s="27"/>
      <c r="K1229" s="27"/>
      <c r="L1229" s="27"/>
      <c r="M1229" s="27"/>
      <c r="N1229" s="27"/>
      <c r="O1229" s="27"/>
      <c r="P1229" s="27"/>
      <c r="Q1229" s="27"/>
      <c r="R1229" s="27"/>
      <c r="S1229" s="27"/>
      <c r="T1229" s="27"/>
      <c r="U1229" s="27"/>
      <c r="V1229" s="27"/>
      <c r="W1229" s="27"/>
      <c r="X1229" s="27"/>
      <c r="Y1229" s="27"/>
      <c r="Z1229" s="27"/>
      <c r="AA1229" s="27"/>
      <c r="AB1229" s="27"/>
      <c r="AC1229" s="27"/>
      <c r="AD1229" s="27"/>
      <c r="AE1229" s="27"/>
      <c r="AF1229" s="27"/>
      <c r="AG1229" s="27"/>
      <c r="AH1229" s="27"/>
      <c r="AI1229" s="27"/>
      <c r="AJ1229" s="27"/>
      <c r="AK1229" s="27"/>
      <c r="AL1229" s="27"/>
      <c r="AM1229" s="27"/>
      <c r="BG1229" s="1" t="s">
        <v>345</v>
      </c>
      <c r="BH1229" s="1">
        <v>91</v>
      </c>
      <c r="BI1229" s="1" t="str">
        <f>"ITEM"&amp;BH1229&amp; BG1229 &amp;"="&amp; IF(TRIM($J1229)="","",$J1229)</f>
        <v>ITEM91#KBN3_6=</v>
      </c>
    </row>
    <row r="1230" spans="1:61" ht="9.75" hidden="1" customHeight="1">
      <c r="A1230" s="123"/>
      <c r="B1230" s="124"/>
      <c r="C1230" s="124"/>
      <c r="D1230" s="124"/>
      <c r="E1230" s="124"/>
      <c r="F1230" s="124"/>
      <c r="G1230" s="124"/>
      <c r="H1230" s="124"/>
      <c r="I1230" s="125"/>
      <c r="J1230" s="27"/>
      <c r="K1230" s="27"/>
      <c r="L1230" s="27"/>
      <c r="M1230" s="27"/>
      <c r="N1230" s="27"/>
      <c r="O1230" s="27"/>
      <c r="P1230" s="27"/>
      <c r="Q1230" s="27"/>
      <c r="R1230" s="27"/>
      <c r="S1230" s="27"/>
      <c r="T1230" s="27"/>
      <c r="U1230" s="27"/>
      <c r="V1230" s="27"/>
      <c r="W1230" s="27"/>
      <c r="X1230" s="27"/>
      <c r="Y1230" s="27"/>
      <c r="Z1230" s="27"/>
      <c r="AA1230" s="27"/>
      <c r="AB1230" s="27"/>
      <c r="AC1230" s="27"/>
      <c r="AD1230" s="27"/>
      <c r="AE1230" s="27"/>
      <c r="AF1230" s="27"/>
      <c r="AG1230" s="27"/>
      <c r="AH1230" s="27"/>
      <c r="AI1230" s="27"/>
      <c r="AJ1230" s="27"/>
      <c r="AK1230" s="27"/>
      <c r="AL1230" s="27"/>
      <c r="AM1230" s="27"/>
    </row>
    <row r="1231" spans="1:61" ht="9.75" hidden="1" customHeight="1">
      <c r="A1231" s="120" t="s">
        <v>326</v>
      </c>
      <c r="B1231" s="121"/>
      <c r="C1231" s="121"/>
      <c r="D1231" s="121"/>
      <c r="E1231" s="121"/>
      <c r="F1231" s="121"/>
      <c r="G1231" s="121"/>
      <c r="H1231" s="121"/>
      <c r="I1231" s="122"/>
      <c r="J1231" s="158"/>
      <c r="K1231" s="154"/>
      <c r="L1231" s="154"/>
      <c r="M1231" s="154"/>
      <c r="N1231" s="154"/>
      <c r="O1231" s="154"/>
      <c r="P1231" s="154"/>
      <c r="Q1231" s="154"/>
      <c r="R1231" s="154"/>
      <c r="S1231" s="154"/>
      <c r="T1231" s="154"/>
      <c r="U1231" s="154"/>
      <c r="V1231" s="154" t="s">
        <v>36</v>
      </c>
      <c r="W1231" s="154"/>
      <c r="X1231" s="154"/>
      <c r="Y1231" s="154"/>
      <c r="Z1231" s="154"/>
      <c r="AA1231" s="154"/>
      <c r="AB1231" s="154"/>
      <c r="AC1231" s="154"/>
      <c r="AD1231" s="154"/>
      <c r="AE1231" s="154"/>
      <c r="AF1231" s="154"/>
      <c r="AG1231" s="154"/>
      <c r="AH1231" s="154"/>
      <c r="AI1231" s="154"/>
      <c r="AJ1231" s="154"/>
      <c r="AK1231" s="154"/>
      <c r="AL1231" s="154"/>
      <c r="AM1231" s="155"/>
      <c r="BE1231" s="1" t="str">
        <f ca="1">MID(CELL("address",$CB$2),2,2)</f>
        <v>CB</v>
      </c>
      <c r="BF1231" s="1" t="str">
        <f>IF(TRIM($K1233)="","",IF(ISERROR(MATCH($K1233,$CB$3:$CB$7,0)),"INPUT_ERROR",MATCH($K1233,$CB$3:$CB$7,0)))</f>
        <v/>
      </c>
      <c r="BG1231" s="1" t="s">
        <v>345</v>
      </c>
      <c r="BH1231" s="1">
        <v>92</v>
      </c>
      <c r="BI1231" s="1" t="str">
        <f>"ITEM"&amp;BH1231&amp; BG1231 &amp;"="&amp; BF1231</f>
        <v>ITEM92#KBN3_6=</v>
      </c>
    </row>
    <row r="1232" spans="1:61" ht="9.75" hidden="1" customHeight="1">
      <c r="A1232" s="141"/>
      <c r="B1232" s="142"/>
      <c r="C1232" s="142"/>
      <c r="D1232" s="142"/>
      <c r="E1232" s="142"/>
      <c r="F1232" s="142"/>
      <c r="G1232" s="142"/>
      <c r="H1232" s="142"/>
      <c r="I1232" s="143"/>
      <c r="J1232" s="189"/>
      <c r="K1232" s="82"/>
      <c r="L1232" s="82"/>
      <c r="M1232" s="82"/>
      <c r="N1232" s="82"/>
      <c r="O1232" s="82"/>
      <c r="P1232" s="82"/>
      <c r="Q1232" s="82"/>
      <c r="R1232" s="82"/>
      <c r="S1232" s="82"/>
      <c r="T1232" s="82"/>
      <c r="U1232" s="82"/>
      <c r="V1232" s="82" t="s">
        <v>163</v>
      </c>
      <c r="W1232" s="82"/>
      <c r="X1232" s="82"/>
      <c r="Y1232" s="82"/>
      <c r="Z1232" s="82"/>
      <c r="AA1232" s="82"/>
      <c r="AB1232" s="82"/>
      <c r="AC1232" s="82"/>
      <c r="AD1232" s="82"/>
      <c r="AE1232" s="82"/>
      <c r="AF1232" s="82"/>
      <c r="AG1232" s="82"/>
      <c r="AH1232" s="82"/>
      <c r="AI1232" s="82"/>
      <c r="AJ1232" s="82"/>
      <c r="AK1232" s="82"/>
      <c r="AL1232" s="82"/>
      <c r="AM1232" s="138"/>
      <c r="BH1232" s="1" t="s">
        <v>28</v>
      </c>
    </row>
    <row r="1233" spans="1:61" ht="9.75" hidden="1" customHeight="1">
      <c r="A1233" s="141"/>
      <c r="B1233" s="142"/>
      <c r="C1233" s="142"/>
      <c r="D1233" s="142"/>
      <c r="E1233" s="142"/>
      <c r="F1233" s="142"/>
      <c r="G1233" s="142"/>
      <c r="H1233" s="142"/>
      <c r="I1233" s="143"/>
      <c r="J1233" s="144" t="s">
        <v>37</v>
      </c>
      <c r="K1233" s="145"/>
      <c r="L1233" s="145"/>
      <c r="M1233" s="145"/>
      <c r="N1233" s="145"/>
      <c r="O1233" s="145"/>
      <c r="P1233" s="145"/>
      <c r="Q1233" s="145"/>
      <c r="R1233" s="145"/>
      <c r="S1233" s="145"/>
      <c r="T1233" s="82" t="s">
        <v>38</v>
      </c>
      <c r="U1233" s="82"/>
      <c r="V1233" s="82" t="s">
        <v>253</v>
      </c>
      <c r="W1233" s="82"/>
      <c r="X1233" s="82"/>
      <c r="Y1233" s="82"/>
      <c r="Z1233" s="82"/>
      <c r="AA1233" s="82"/>
      <c r="AB1233" s="82"/>
      <c r="AC1233" s="82"/>
      <c r="AD1233" s="82"/>
      <c r="AE1233" s="82"/>
      <c r="AF1233" s="82"/>
      <c r="AG1233" s="82"/>
      <c r="AH1233" s="82"/>
      <c r="AI1233" s="82"/>
      <c r="AJ1233" s="82"/>
      <c r="AK1233" s="82"/>
      <c r="AL1233" s="82"/>
      <c r="AM1233" s="138"/>
      <c r="BH1233" s="1" t="s">
        <v>28</v>
      </c>
    </row>
    <row r="1234" spans="1:61" ht="9.75" hidden="1" customHeight="1">
      <c r="A1234" s="141"/>
      <c r="B1234" s="142"/>
      <c r="C1234" s="142"/>
      <c r="D1234" s="142"/>
      <c r="E1234" s="142"/>
      <c r="F1234" s="142"/>
      <c r="G1234" s="142"/>
      <c r="H1234" s="142"/>
      <c r="I1234" s="143"/>
      <c r="J1234" s="144"/>
      <c r="K1234" s="145"/>
      <c r="L1234" s="145"/>
      <c r="M1234" s="145"/>
      <c r="N1234" s="145"/>
      <c r="O1234" s="145"/>
      <c r="P1234" s="145"/>
      <c r="Q1234" s="145"/>
      <c r="R1234" s="145"/>
      <c r="S1234" s="145"/>
      <c r="T1234" s="82"/>
      <c r="U1234" s="82"/>
      <c r="V1234" s="82" t="s">
        <v>327</v>
      </c>
      <c r="W1234" s="82"/>
      <c r="X1234" s="82"/>
      <c r="Y1234" s="82"/>
      <c r="Z1234" s="82"/>
      <c r="AA1234" s="82"/>
      <c r="AB1234" s="82"/>
      <c r="AC1234" s="82"/>
      <c r="AD1234" s="82"/>
      <c r="AE1234" s="82"/>
      <c r="AF1234" s="82"/>
      <c r="AG1234" s="82"/>
      <c r="AH1234" s="82"/>
      <c r="AI1234" s="82"/>
      <c r="AJ1234" s="82"/>
      <c r="AK1234" s="82"/>
      <c r="AL1234" s="82"/>
      <c r="AM1234" s="138"/>
      <c r="BH1234" s="1" t="s">
        <v>28</v>
      </c>
    </row>
    <row r="1235" spans="1:61" ht="9.75" hidden="1" customHeight="1">
      <c r="A1235" s="141"/>
      <c r="B1235" s="142"/>
      <c r="C1235" s="142"/>
      <c r="D1235" s="142"/>
      <c r="E1235" s="142"/>
      <c r="F1235" s="142"/>
      <c r="G1235" s="142"/>
      <c r="H1235" s="142"/>
      <c r="I1235" s="143"/>
      <c r="J1235" s="189"/>
      <c r="K1235" s="82"/>
      <c r="L1235" s="82"/>
      <c r="M1235" s="82"/>
      <c r="N1235" s="82"/>
      <c r="O1235" s="82"/>
      <c r="P1235" s="82"/>
      <c r="Q1235" s="82"/>
      <c r="R1235" s="82"/>
      <c r="S1235" s="82"/>
      <c r="T1235" s="82"/>
      <c r="U1235" s="82"/>
      <c r="V1235" s="82" t="s">
        <v>166</v>
      </c>
      <c r="W1235" s="82"/>
      <c r="X1235" s="82"/>
      <c r="Y1235" s="82"/>
      <c r="Z1235" s="82"/>
      <c r="AA1235" s="82"/>
      <c r="AB1235" s="82"/>
      <c r="AC1235" s="82"/>
      <c r="AD1235" s="82"/>
      <c r="AE1235" s="82"/>
      <c r="AF1235" s="82"/>
      <c r="AG1235" s="82"/>
      <c r="AH1235" s="82"/>
      <c r="AI1235" s="82"/>
      <c r="AJ1235" s="82"/>
      <c r="AK1235" s="82"/>
      <c r="AL1235" s="82"/>
      <c r="AM1235" s="138"/>
      <c r="BH1235" s="1" t="s">
        <v>28</v>
      </c>
    </row>
    <row r="1236" spans="1:61" ht="9.75" hidden="1" customHeight="1">
      <c r="A1236" s="123"/>
      <c r="B1236" s="124"/>
      <c r="C1236" s="124"/>
      <c r="D1236" s="124"/>
      <c r="E1236" s="124"/>
      <c r="F1236" s="124"/>
      <c r="G1236" s="124"/>
      <c r="H1236" s="124"/>
      <c r="I1236" s="125"/>
      <c r="J1236" s="157"/>
      <c r="K1236" s="98"/>
      <c r="L1236" s="98"/>
      <c r="M1236" s="98"/>
      <c r="N1236" s="98"/>
      <c r="O1236" s="98"/>
      <c r="P1236" s="98"/>
      <c r="Q1236" s="98"/>
      <c r="R1236" s="98"/>
      <c r="S1236" s="98"/>
      <c r="T1236" s="98"/>
      <c r="U1236" s="98"/>
      <c r="V1236" s="98" t="s">
        <v>256</v>
      </c>
      <c r="W1236" s="98"/>
      <c r="X1236" s="98"/>
      <c r="Y1236" s="98"/>
      <c r="Z1236" s="98"/>
      <c r="AA1236" s="98"/>
      <c r="AB1236" s="98"/>
      <c r="AC1236" s="98"/>
      <c r="AD1236" s="98"/>
      <c r="AE1236" s="98"/>
      <c r="AF1236" s="98"/>
      <c r="AG1236" s="98"/>
      <c r="AH1236" s="98"/>
      <c r="AI1236" s="98"/>
      <c r="AJ1236" s="98"/>
      <c r="AK1236" s="98"/>
      <c r="AL1236" s="98"/>
      <c r="AM1236" s="156"/>
      <c r="BH1236" s="1" t="s">
        <v>28</v>
      </c>
    </row>
    <row r="1237" spans="1:61" ht="9.75" hidden="1" customHeight="1">
      <c r="A1237" s="120" t="s">
        <v>328</v>
      </c>
      <c r="B1237" s="121"/>
      <c r="C1237" s="121"/>
      <c r="D1237" s="121"/>
      <c r="E1237" s="121"/>
      <c r="F1237" s="121"/>
      <c r="G1237" s="121"/>
      <c r="H1237" s="121"/>
      <c r="I1237" s="122"/>
      <c r="J1237" s="136"/>
      <c r="K1237" s="126"/>
      <c r="L1237" s="126"/>
      <c r="M1237" s="126"/>
      <c r="N1237" s="126"/>
      <c r="O1237" s="126"/>
      <c r="P1237" s="126"/>
      <c r="Q1237" s="126"/>
      <c r="R1237" s="126"/>
      <c r="S1237" s="126"/>
      <c r="T1237" s="126"/>
      <c r="U1237" s="126"/>
      <c r="V1237" s="126"/>
      <c r="W1237" s="126"/>
      <c r="X1237" s="126"/>
      <c r="Y1237" s="126"/>
      <c r="Z1237" s="126"/>
      <c r="AA1237" s="126"/>
      <c r="AB1237" s="126"/>
      <c r="AC1237" s="126"/>
      <c r="AD1237" s="126"/>
      <c r="AE1237" s="126"/>
      <c r="AF1237" s="126"/>
      <c r="AG1237" s="126"/>
      <c r="AH1237" s="126"/>
      <c r="AI1237" s="126"/>
      <c r="AJ1237" s="126"/>
      <c r="AK1237" s="126"/>
      <c r="AL1237" s="126"/>
      <c r="AM1237" s="127"/>
      <c r="BG1237" s="1" t="s">
        <v>345</v>
      </c>
      <c r="BH1237" s="1">
        <v>93</v>
      </c>
      <c r="BI1237" s="1" t="str">
        <f>"ITEM"&amp;BH1237&amp; BG1237 &amp;"="&amp; IF(TRIM($J1237)="","",$J1237)</f>
        <v>ITEM93#KBN3_6=</v>
      </c>
    </row>
    <row r="1238" spans="1:61" ht="9.75" hidden="1" customHeight="1">
      <c r="A1238" s="141"/>
      <c r="B1238" s="142"/>
      <c r="C1238" s="142"/>
      <c r="D1238" s="142"/>
      <c r="E1238" s="142"/>
      <c r="F1238" s="142"/>
      <c r="G1238" s="142"/>
      <c r="H1238" s="142"/>
      <c r="I1238" s="143"/>
      <c r="J1238" s="150"/>
      <c r="K1238" s="151"/>
      <c r="L1238" s="151"/>
      <c r="M1238" s="151"/>
      <c r="N1238" s="151"/>
      <c r="O1238" s="151"/>
      <c r="P1238" s="151"/>
      <c r="Q1238" s="151"/>
      <c r="R1238" s="151"/>
      <c r="S1238" s="151"/>
      <c r="T1238" s="151"/>
      <c r="U1238" s="151"/>
      <c r="V1238" s="151"/>
      <c r="W1238" s="151"/>
      <c r="X1238" s="151"/>
      <c r="Y1238" s="151"/>
      <c r="Z1238" s="151"/>
      <c r="AA1238" s="151"/>
      <c r="AB1238" s="151"/>
      <c r="AC1238" s="151"/>
      <c r="AD1238" s="151"/>
      <c r="AE1238" s="151"/>
      <c r="AF1238" s="151"/>
      <c r="AG1238" s="151"/>
      <c r="AH1238" s="151"/>
      <c r="AI1238" s="151"/>
      <c r="AJ1238" s="151"/>
      <c r="AK1238" s="151"/>
      <c r="AL1238" s="151"/>
      <c r="AM1238" s="152"/>
    </row>
    <row r="1239" spans="1:61" ht="9.75" hidden="1" customHeight="1">
      <c r="A1239" s="123"/>
      <c r="B1239" s="124"/>
      <c r="C1239" s="124"/>
      <c r="D1239" s="124"/>
      <c r="E1239" s="124"/>
      <c r="F1239" s="124"/>
      <c r="G1239" s="124"/>
      <c r="H1239" s="124"/>
      <c r="I1239" s="125"/>
      <c r="J1239" s="150"/>
      <c r="K1239" s="151"/>
      <c r="L1239" s="151"/>
      <c r="M1239" s="151"/>
      <c r="N1239" s="151"/>
      <c r="O1239" s="151"/>
      <c r="P1239" s="151"/>
      <c r="Q1239" s="151"/>
      <c r="R1239" s="151"/>
      <c r="S1239" s="151"/>
      <c r="T1239" s="151"/>
      <c r="U1239" s="151"/>
      <c r="V1239" s="151"/>
      <c r="W1239" s="151"/>
      <c r="X1239" s="151"/>
      <c r="Y1239" s="151"/>
      <c r="Z1239" s="151"/>
      <c r="AA1239" s="151"/>
      <c r="AB1239" s="151"/>
      <c r="AC1239" s="151"/>
      <c r="AD1239" s="151"/>
      <c r="AE1239" s="151"/>
      <c r="AF1239" s="151"/>
      <c r="AG1239" s="151"/>
      <c r="AH1239" s="151"/>
      <c r="AI1239" s="151"/>
      <c r="AJ1239" s="151"/>
      <c r="AK1239" s="151"/>
      <c r="AL1239" s="151"/>
      <c r="AM1239" s="152"/>
    </row>
    <row r="1240" spans="1:61" ht="9.75" hidden="1" customHeight="1">
      <c r="A1240" s="120" t="s">
        <v>329</v>
      </c>
      <c r="B1240" s="121"/>
      <c r="C1240" s="121"/>
      <c r="D1240" s="121"/>
      <c r="E1240" s="121"/>
      <c r="F1240" s="121"/>
      <c r="G1240" s="121"/>
      <c r="H1240" s="121"/>
      <c r="I1240" s="122"/>
      <c r="J1240" s="216" t="s">
        <v>37</v>
      </c>
      <c r="K1240" s="217"/>
      <c r="L1240" s="154" t="s">
        <v>53</v>
      </c>
      <c r="M1240" s="154"/>
      <c r="N1240" s="154"/>
      <c r="O1240" s="154"/>
      <c r="P1240" s="154"/>
      <c r="Q1240" s="154"/>
      <c r="R1240" s="154"/>
      <c r="S1240" s="154"/>
      <c r="T1240" s="154"/>
      <c r="U1240" s="154"/>
      <c r="V1240" s="154"/>
      <c r="W1240" s="154"/>
      <c r="X1240" s="221" t="s">
        <v>37</v>
      </c>
      <c r="Y1240" s="217"/>
      <c r="Z1240" s="154" t="s">
        <v>330</v>
      </c>
      <c r="AA1240" s="154"/>
      <c r="AB1240" s="154"/>
      <c r="AC1240" s="154"/>
      <c r="AD1240" s="154"/>
      <c r="AE1240" s="154"/>
      <c r="AF1240" s="154"/>
      <c r="AG1240" s="154"/>
      <c r="AH1240" s="154"/>
      <c r="AI1240" s="154"/>
      <c r="AJ1240" s="154"/>
      <c r="AK1240" s="154"/>
      <c r="AL1240" s="154"/>
      <c r="AM1240" s="155"/>
      <c r="BF1240" s="1" t="b">
        <f>IF($K1240="○",TRUE,IF($K1240="",FALSE,"INPUT_ERROR"))</f>
        <v>0</v>
      </c>
      <c r="BG1240" s="1" t="s">
        <v>345</v>
      </c>
      <c r="BH1240" s="1">
        <v>94</v>
      </c>
      <c r="BI1240" s="1" t="str">
        <f t="shared" ref="BI1240:BI1246" si="27">"ITEM"&amp;BH1240&amp; BG1240 &amp;"="&amp; BF1240</f>
        <v>ITEM94#KBN3_6=FALSE</v>
      </c>
    </row>
    <row r="1241" spans="1:61" ht="9.75" hidden="1" customHeight="1">
      <c r="A1241" s="141"/>
      <c r="B1241" s="142"/>
      <c r="C1241" s="142"/>
      <c r="D1241" s="142"/>
      <c r="E1241" s="142"/>
      <c r="F1241" s="142"/>
      <c r="G1241" s="142"/>
      <c r="H1241" s="142"/>
      <c r="I1241" s="143"/>
      <c r="J1241" s="144"/>
      <c r="K1241" s="159"/>
      <c r="L1241" s="82"/>
      <c r="M1241" s="82"/>
      <c r="N1241" s="82"/>
      <c r="O1241" s="82"/>
      <c r="P1241" s="82"/>
      <c r="Q1241" s="82"/>
      <c r="R1241" s="82"/>
      <c r="S1241" s="82"/>
      <c r="T1241" s="82"/>
      <c r="U1241" s="82"/>
      <c r="V1241" s="82"/>
      <c r="W1241" s="82"/>
      <c r="X1241" s="160"/>
      <c r="Y1241" s="159"/>
      <c r="Z1241" s="82"/>
      <c r="AA1241" s="82"/>
      <c r="AB1241" s="82"/>
      <c r="AC1241" s="82"/>
      <c r="AD1241" s="82"/>
      <c r="AE1241" s="82"/>
      <c r="AF1241" s="82"/>
      <c r="AG1241" s="82"/>
      <c r="AH1241" s="82"/>
      <c r="AI1241" s="82"/>
      <c r="AJ1241" s="82"/>
      <c r="AK1241" s="82"/>
      <c r="AL1241" s="82"/>
      <c r="AM1241" s="138"/>
      <c r="BF1241" s="1" t="b">
        <f>IF($Y1240="○",TRUE,IF($Y1240="",FALSE,"INPUT_ERROR"))</f>
        <v>0</v>
      </c>
      <c r="BG1241" s="1" t="s">
        <v>345</v>
      </c>
      <c r="BH1241" s="1">
        <v>95</v>
      </c>
      <c r="BI1241" s="1" t="str">
        <f t="shared" si="27"/>
        <v>ITEM95#KBN3_6=FALSE</v>
      </c>
    </row>
    <row r="1242" spans="1:61" ht="9.75" hidden="1" customHeight="1">
      <c r="A1242" s="141"/>
      <c r="B1242" s="142"/>
      <c r="C1242" s="142"/>
      <c r="D1242" s="142"/>
      <c r="E1242" s="142"/>
      <c r="F1242" s="142"/>
      <c r="G1242" s="142"/>
      <c r="H1242" s="142"/>
      <c r="I1242" s="143"/>
      <c r="J1242" s="144" t="s">
        <v>37</v>
      </c>
      <c r="K1242" s="159"/>
      <c r="L1242" s="82" t="s">
        <v>331</v>
      </c>
      <c r="M1242" s="82"/>
      <c r="N1242" s="82"/>
      <c r="O1242" s="82"/>
      <c r="P1242" s="82"/>
      <c r="Q1242" s="82"/>
      <c r="R1242" s="82"/>
      <c r="S1242" s="82"/>
      <c r="T1242" s="82"/>
      <c r="U1242" s="82"/>
      <c r="V1242" s="82"/>
      <c r="W1242" s="82"/>
      <c r="X1242" s="160" t="s">
        <v>37</v>
      </c>
      <c r="Y1242" s="159"/>
      <c r="Z1242" s="82" t="s">
        <v>264</v>
      </c>
      <c r="AA1242" s="82"/>
      <c r="AB1242" s="82"/>
      <c r="AC1242" s="82"/>
      <c r="AD1242" s="82"/>
      <c r="AE1242" s="82"/>
      <c r="AF1242" s="82"/>
      <c r="AG1242" s="82"/>
      <c r="AH1242" s="82"/>
      <c r="AI1242" s="82"/>
      <c r="AJ1242" s="82"/>
      <c r="AK1242" s="82"/>
      <c r="AL1242" s="82"/>
      <c r="AM1242" s="138"/>
      <c r="BF1242" s="1" t="b">
        <f>IF($K1242="○",TRUE,IF($K1242="",FALSE,"INPUT_ERROR"))</f>
        <v>0</v>
      </c>
      <c r="BG1242" s="1" t="s">
        <v>345</v>
      </c>
      <c r="BH1242" s="1">
        <v>96</v>
      </c>
      <c r="BI1242" s="1" t="str">
        <f t="shared" si="27"/>
        <v>ITEM96#KBN3_6=FALSE</v>
      </c>
    </row>
    <row r="1243" spans="1:61" ht="9.75" hidden="1" customHeight="1">
      <c r="A1243" s="141"/>
      <c r="B1243" s="142"/>
      <c r="C1243" s="142"/>
      <c r="D1243" s="142"/>
      <c r="E1243" s="142"/>
      <c r="F1243" s="142"/>
      <c r="G1243" s="142"/>
      <c r="H1243" s="142"/>
      <c r="I1243" s="143"/>
      <c r="J1243" s="144"/>
      <c r="K1243" s="159"/>
      <c r="L1243" s="82"/>
      <c r="M1243" s="82"/>
      <c r="N1243" s="82"/>
      <c r="O1243" s="82"/>
      <c r="P1243" s="82"/>
      <c r="Q1243" s="82"/>
      <c r="R1243" s="82"/>
      <c r="S1243" s="82"/>
      <c r="T1243" s="82"/>
      <c r="U1243" s="82"/>
      <c r="V1243" s="82"/>
      <c r="W1243" s="82"/>
      <c r="X1243" s="160"/>
      <c r="Y1243" s="159"/>
      <c r="Z1243" s="82"/>
      <c r="AA1243" s="82"/>
      <c r="AB1243" s="82"/>
      <c r="AC1243" s="82"/>
      <c r="AD1243" s="82"/>
      <c r="AE1243" s="82"/>
      <c r="AF1243" s="82"/>
      <c r="AG1243" s="82"/>
      <c r="AH1243" s="82"/>
      <c r="AI1243" s="82"/>
      <c r="AJ1243" s="82"/>
      <c r="AK1243" s="82"/>
      <c r="AL1243" s="82"/>
      <c r="AM1243" s="138"/>
      <c r="BF1243" s="1" t="b">
        <f>IF($Y1242="○",TRUE,IF($Y1242="",FALSE,"INPUT_ERROR"))</f>
        <v>0</v>
      </c>
      <c r="BG1243" s="1" t="s">
        <v>345</v>
      </c>
      <c r="BH1243" s="1">
        <v>97</v>
      </c>
      <c r="BI1243" s="1" t="str">
        <f t="shared" si="27"/>
        <v>ITEM97#KBN3_6=FALSE</v>
      </c>
    </row>
    <row r="1244" spans="1:61" ht="9.75" hidden="1" customHeight="1">
      <c r="A1244" s="141"/>
      <c r="B1244" s="142"/>
      <c r="C1244" s="142"/>
      <c r="D1244" s="142"/>
      <c r="E1244" s="142"/>
      <c r="F1244" s="142"/>
      <c r="G1244" s="142"/>
      <c r="H1244" s="142"/>
      <c r="I1244" s="143"/>
      <c r="J1244" s="144" t="s">
        <v>37</v>
      </c>
      <c r="K1244" s="159"/>
      <c r="L1244" s="82" t="s">
        <v>214</v>
      </c>
      <c r="M1244" s="82"/>
      <c r="N1244" s="82"/>
      <c r="O1244" s="82"/>
      <c r="P1244" s="82"/>
      <c r="Q1244" s="82"/>
      <c r="R1244" s="82"/>
      <c r="S1244" s="82"/>
      <c r="T1244" s="82"/>
      <c r="U1244" s="82"/>
      <c r="V1244" s="82"/>
      <c r="W1244" s="82"/>
      <c r="X1244" s="160" t="s">
        <v>37</v>
      </c>
      <c r="Y1244" s="159"/>
      <c r="Z1244" s="82" t="s">
        <v>332</v>
      </c>
      <c r="AA1244" s="82"/>
      <c r="AB1244" s="82"/>
      <c r="AC1244" s="82"/>
      <c r="AD1244" s="82"/>
      <c r="AE1244" s="82"/>
      <c r="AF1244" s="82"/>
      <c r="AG1244" s="82"/>
      <c r="AH1244" s="82"/>
      <c r="AI1244" s="82"/>
      <c r="AJ1244" s="82"/>
      <c r="AK1244" s="82"/>
      <c r="AL1244" s="82"/>
      <c r="AM1244" s="138"/>
      <c r="BF1244" s="1" t="b">
        <f>IF($K1244="○",TRUE,IF($K1244="",FALSE,"INPUT_ERROR"))</f>
        <v>0</v>
      </c>
      <c r="BG1244" s="1" t="s">
        <v>345</v>
      </c>
      <c r="BH1244" s="1">
        <v>98</v>
      </c>
      <c r="BI1244" s="1" t="str">
        <f t="shared" si="27"/>
        <v>ITEM98#KBN3_6=FALSE</v>
      </c>
    </row>
    <row r="1245" spans="1:61" ht="9.75" hidden="1" customHeight="1">
      <c r="A1245" s="141"/>
      <c r="B1245" s="142"/>
      <c r="C1245" s="142"/>
      <c r="D1245" s="142"/>
      <c r="E1245" s="142"/>
      <c r="F1245" s="142"/>
      <c r="G1245" s="142"/>
      <c r="H1245" s="142"/>
      <c r="I1245" s="143"/>
      <c r="J1245" s="144"/>
      <c r="K1245" s="159"/>
      <c r="L1245" s="82"/>
      <c r="M1245" s="82"/>
      <c r="N1245" s="82"/>
      <c r="O1245" s="82"/>
      <c r="P1245" s="82"/>
      <c r="Q1245" s="82"/>
      <c r="R1245" s="82"/>
      <c r="S1245" s="82"/>
      <c r="T1245" s="82"/>
      <c r="U1245" s="82"/>
      <c r="V1245" s="82"/>
      <c r="W1245" s="82"/>
      <c r="X1245" s="160"/>
      <c r="Y1245" s="159"/>
      <c r="Z1245" s="82"/>
      <c r="AA1245" s="82"/>
      <c r="AB1245" s="82"/>
      <c r="AC1245" s="82"/>
      <c r="AD1245" s="82"/>
      <c r="AE1245" s="82"/>
      <c r="AF1245" s="82"/>
      <c r="AG1245" s="82"/>
      <c r="AH1245" s="82"/>
      <c r="AI1245" s="82"/>
      <c r="AJ1245" s="82"/>
      <c r="AK1245" s="82"/>
      <c r="AL1245" s="82"/>
      <c r="AM1245" s="138"/>
      <c r="BF1245" s="1" t="b">
        <f>IF($Y1244="○",TRUE,IF($Y1244="",FALSE,"INPUT_ERROR"))</f>
        <v>0</v>
      </c>
      <c r="BG1245" s="1" t="s">
        <v>345</v>
      </c>
      <c r="BH1245" s="1">
        <v>99</v>
      </c>
      <c r="BI1245" s="1" t="str">
        <f t="shared" si="27"/>
        <v>ITEM99#KBN3_6=FALSE</v>
      </c>
    </row>
    <row r="1246" spans="1:61" ht="9.75" hidden="1" customHeight="1">
      <c r="A1246" s="141"/>
      <c r="B1246" s="142"/>
      <c r="C1246" s="142"/>
      <c r="D1246" s="142"/>
      <c r="E1246" s="142"/>
      <c r="F1246" s="142"/>
      <c r="G1246" s="142"/>
      <c r="H1246" s="142"/>
      <c r="I1246" s="143"/>
      <c r="J1246" s="144" t="s">
        <v>37</v>
      </c>
      <c r="K1246" s="159"/>
      <c r="L1246" s="82" t="s">
        <v>59</v>
      </c>
      <c r="M1246" s="82"/>
      <c r="N1246" s="82"/>
      <c r="O1246" s="160" t="s">
        <v>60</v>
      </c>
      <c r="P1246" s="151"/>
      <c r="Q1246" s="151"/>
      <c r="R1246" s="151"/>
      <c r="S1246" s="151"/>
      <c r="T1246" s="151"/>
      <c r="U1246" s="151"/>
      <c r="V1246" s="151"/>
      <c r="W1246" s="151"/>
      <c r="X1246" s="151"/>
      <c r="Y1246" s="151"/>
      <c r="Z1246" s="151"/>
      <c r="AA1246" s="151"/>
      <c r="AB1246" s="151"/>
      <c r="AC1246" s="151"/>
      <c r="AD1246" s="151"/>
      <c r="AE1246" s="151"/>
      <c r="AF1246" s="151"/>
      <c r="AG1246" s="151"/>
      <c r="AH1246" s="151"/>
      <c r="AI1246" s="151"/>
      <c r="AJ1246" s="151"/>
      <c r="AK1246" s="151"/>
      <c r="AL1246" s="82" t="s">
        <v>198</v>
      </c>
      <c r="AM1246" s="138"/>
      <c r="BF1246" s="1" t="b">
        <f>IF($K1246="○",TRUE,IF($K1246="",FALSE,"INPUT_ERROR"))</f>
        <v>0</v>
      </c>
      <c r="BG1246" s="1" t="s">
        <v>345</v>
      </c>
      <c r="BH1246" s="1">
        <v>100</v>
      </c>
      <c r="BI1246" s="1" t="str">
        <f t="shared" si="27"/>
        <v>ITEM100#KBN3_6=FALSE</v>
      </c>
    </row>
    <row r="1247" spans="1:61" ht="9.75" hidden="1" customHeight="1">
      <c r="A1247" s="141"/>
      <c r="B1247" s="142"/>
      <c r="C1247" s="142"/>
      <c r="D1247" s="142"/>
      <c r="E1247" s="142"/>
      <c r="F1247" s="142"/>
      <c r="G1247" s="142"/>
      <c r="H1247" s="142"/>
      <c r="I1247" s="143"/>
      <c r="J1247" s="161"/>
      <c r="K1247" s="162"/>
      <c r="L1247" s="98"/>
      <c r="M1247" s="98"/>
      <c r="N1247" s="98"/>
      <c r="O1247" s="163"/>
      <c r="P1247" s="128"/>
      <c r="Q1247" s="128"/>
      <c r="R1247" s="128"/>
      <c r="S1247" s="128"/>
      <c r="T1247" s="128"/>
      <c r="U1247" s="128"/>
      <c r="V1247" s="128"/>
      <c r="W1247" s="128"/>
      <c r="X1247" s="128"/>
      <c r="Y1247" s="128"/>
      <c r="Z1247" s="128"/>
      <c r="AA1247" s="128"/>
      <c r="AB1247" s="128"/>
      <c r="AC1247" s="128"/>
      <c r="AD1247" s="128"/>
      <c r="AE1247" s="128"/>
      <c r="AF1247" s="128"/>
      <c r="AG1247" s="128"/>
      <c r="AH1247" s="128"/>
      <c r="AI1247" s="128"/>
      <c r="AJ1247" s="128"/>
      <c r="AK1247" s="128"/>
      <c r="AL1247" s="98"/>
      <c r="AM1247" s="156"/>
      <c r="BG1247" s="1" t="s">
        <v>345</v>
      </c>
      <c r="BH1247" s="1">
        <v>101</v>
      </c>
      <c r="BI1247" s="1" t="str">
        <f>"ITEM"&amp;BH1247&amp; BG1247 &amp;"="&amp;IF(TRIM($P1246)="","",$P1246)</f>
        <v>ITEM101#KBN3_6=</v>
      </c>
    </row>
    <row r="1248" spans="1:61" ht="9.75" hidden="1" customHeight="1">
      <c r="A1248" s="120" t="s">
        <v>333</v>
      </c>
      <c r="B1248" s="121"/>
      <c r="C1248" s="121"/>
      <c r="D1248" s="121"/>
      <c r="E1248" s="121"/>
      <c r="F1248" s="121"/>
      <c r="G1248" s="121"/>
      <c r="H1248" s="121"/>
      <c r="I1248" s="122"/>
      <c r="J1248" s="260"/>
      <c r="K1248" s="260"/>
      <c r="L1248" s="260"/>
      <c r="M1248" s="260"/>
      <c r="N1248" s="260"/>
      <c r="O1248" s="260"/>
      <c r="P1248" s="260"/>
      <c r="Q1248" s="260"/>
      <c r="R1248" s="260"/>
      <c r="S1248" s="260"/>
      <c r="T1248" s="260"/>
      <c r="U1248" s="260"/>
      <c r="V1248" s="260"/>
      <c r="W1248" s="260"/>
      <c r="X1248" s="260"/>
      <c r="Y1248" s="260"/>
      <c r="Z1248" s="260"/>
      <c r="AA1248" s="260"/>
      <c r="AB1248" s="260"/>
      <c r="AC1248" s="260"/>
      <c r="AD1248" s="260"/>
      <c r="AE1248" s="260"/>
      <c r="AF1248" s="260"/>
      <c r="AG1248" s="260"/>
      <c r="AH1248" s="260"/>
      <c r="AI1248" s="260"/>
      <c r="AJ1248" s="260"/>
      <c r="AK1248" s="260"/>
      <c r="AL1248" s="260"/>
      <c r="AM1248" s="260"/>
      <c r="BG1248" s="1" t="s">
        <v>345</v>
      </c>
      <c r="BH1248" s="1">
        <v>102</v>
      </c>
      <c r="BI1248" s="1" t="str">
        <f>"ITEM"&amp;BH1248&amp; BG1248 &amp;"="&amp; IF(TRIM($J1248)="","",$J1248)</f>
        <v>ITEM102#KBN3_6=</v>
      </c>
    </row>
    <row r="1249" spans="1:61" ht="9.75" hidden="1" customHeight="1">
      <c r="A1249" s="141"/>
      <c r="B1249" s="142"/>
      <c r="C1249" s="142"/>
      <c r="D1249" s="142"/>
      <c r="E1249" s="142"/>
      <c r="F1249" s="142"/>
      <c r="G1249" s="142"/>
      <c r="H1249" s="142"/>
      <c r="I1249" s="143"/>
      <c r="J1249" s="27"/>
      <c r="K1249" s="27"/>
      <c r="L1249" s="27"/>
      <c r="M1249" s="27"/>
      <c r="N1249" s="27"/>
      <c r="O1249" s="27"/>
      <c r="P1249" s="27"/>
      <c r="Q1249" s="27"/>
      <c r="R1249" s="27"/>
      <c r="S1249" s="27"/>
      <c r="T1249" s="27"/>
      <c r="U1249" s="27"/>
      <c r="V1249" s="27"/>
      <c r="W1249" s="27"/>
      <c r="X1249" s="27"/>
      <c r="Y1249" s="27"/>
      <c r="Z1249" s="27"/>
      <c r="AA1249" s="27"/>
      <c r="AB1249" s="27"/>
      <c r="AC1249" s="27"/>
      <c r="AD1249" s="27"/>
      <c r="AE1249" s="27"/>
      <c r="AF1249" s="27"/>
      <c r="AG1249" s="27"/>
      <c r="AH1249" s="27"/>
      <c r="AI1249" s="27"/>
      <c r="AJ1249" s="27"/>
      <c r="AK1249" s="27"/>
      <c r="AL1249" s="27"/>
      <c r="AM1249" s="27"/>
      <c r="BH1249" s="1" t="s">
        <v>28</v>
      </c>
    </row>
    <row r="1250" spans="1:61" ht="9.75" hidden="1" customHeight="1" thickBot="1">
      <c r="A1250" s="123"/>
      <c r="B1250" s="124"/>
      <c r="C1250" s="124"/>
      <c r="D1250" s="124"/>
      <c r="E1250" s="124"/>
      <c r="F1250" s="124"/>
      <c r="G1250" s="124"/>
      <c r="H1250" s="124"/>
      <c r="I1250" s="125"/>
      <c r="J1250" s="266"/>
      <c r="K1250" s="266"/>
      <c r="L1250" s="266"/>
      <c r="M1250" s="266"/>
      <c r="N1250" s="266"/>
      <c r="O1250" s="266"/>
      <c r="P1250" s="266"/>
      <c r="Q1250" s="266"/>
      <c r="R1250" s="266"/>
      <c r="S1250" s="266"/>
      <c r="T1250" s="266"/>
      <c r="U1250" s="266"/>
      <c r="V1250" s="266"/>
      <c r="W1250" s="266"/>
      <c r="X1250" s="266"/>
      <c r="Y1250" s="266"/>
      <c r="Z1250" s="266"/>
      <c r="AA1250" s="266"/>
      <c r="AB1250" s="266"/>
      <c r="AC1250" s="266"/>
      <c r="AD1250" s="266"/>
      <c r="AE1250" s="266"/>
      <c r="AF1250" s="266"/>
      <c r="AG1250" s="266"/>
      <c r="AH1250" s="266"/>
      <c r="AI1250" s="266"/>
      <c r="AJ1250" s="266"/>
      <c r="AK1250" s="266"/>
      <c r="AL1250" s="266"/>
      <c r="AM1250" s="266"/>
      <c r="BH1250" s="1" t="s">
        <v>28</v>
      </c>
    </row>
    <row r="1251" spans="1:61" ht="9.75" hidden="1" customHeight="1">
      <c r="A1251" s="164" t="s">
        <v>346</v>
      </c>
      <c r="B1251" s="165"/>
      <c r="C1251" s="165"/>
      <c r="D1251" s="165"/>
      <c r="E1251" s="165"/>
      <c r="F1251" s="165"/>
      <c r="G1251" s="165"/>
      <c r="H1251" s="165"/>
      <c r="I1251" s="166"/>
      <c r="J1251" s="239"/>
      <c r="K1251" s="239"/>
      <c r="L1251" s="239"/>
      <c r="M1251" s="239"/>
      <c r="N1251" s="239"/>
      <c r="O1251" s="239"/>
      <c r="P1251" s="239"/>
      <c r="Q1251" s="239"/>
      <c r="R1251" s="239"/>
      <c r="S1251" s="239"/>
      <c r="T1251" s="239"/>
      <c r="U1251" s="239"/>
      <c r="V1251" s="239"/>
      <c r="W1251" s="239"/>
      <c r="X1251" s="239"/>
      <c r="Y1251" s="239"/>
      <c r="Z1251" s="239"/>
      <c r="AA1251" s="239"/>
      <c r="AB1251" s="239"/>
      <c r="AC1251" s="239"/>
      <c r="AD1251" s="239"/>
      <c r="AE1251" s="239"/>
      <c r="AF1251" s="239"/>
      <c r="AG1251" s="239"/>
      <c r="AH1251" s="239"/>
      <c r="AI1251" s="239"/>
      <c r="AJ1251" s="239"/>
      <c r="AK1251" s="239"/>
      <c r="AL1251" s="239"/>
      <c r="AM1251" s="239"/>
      <c r="BG1251" s="1" t="s">
        <v>347</v>
      </c>
      <c r="BH1251" s="1">
        <v>88</v>
      </c>
      <c r="BI1251" s="1" t="str">
        <f>"ITEM"&amp;BH1251&amp; BG1251 &amp;"="&amp; IF(TRIM($J1251)="","",$J1251)</f>
        <v>ITEM88#KBN3_7=</v>
      </c>
    </row>
    <row r="1252" spans="1:61" ht="9.75" hidden="1" customHeight="1" thickBot="1">
      <c r="A1252" s="167"/>
      <c r="B1252" s="168"/>
      <c r="C1252" s="168"/>
      <c r="D1252" s="168"/>
      <c r="E1252" s="168"/>
      <c r="F1252" s="168"/>
      <c r="G1252" s="168"/>
      <c r="H1252" s="168"/>
      <c r="I1252" s="169"/>
      <c r="J1252" s="274"/>
      <c r="K1252" s="274"/>
      <c r="L1252" s="274"/>
      <c r="M1252" s="274"/>
      <c r="N1252" s="274"/>
      <c r="O1252" s="274"/>
      <c r="P1252" s="274"/>
      <c r="Q1252" s="274"/>
      <c r="R1252" s="274"/>
      <c r="S1252" s="274"/>
      <c r="T1252" s="274"/>
      <c r="U1252" s="274"/>
      <c r="V1252" s="274"/>
      <c r="W1252" s="274"/>
      <c r="X1252" s="274"/>
      <c r="Y1252" s="274"/>
      <c r="Z1252" s="274"/>
      <c r="AA1252" s="274"/>
      <c r="AB1252" s="274"/>
      <c r="AC1252" s="274"/>
      <c r="AD1252" s="274"/>
      <c r="AE1252" s="274"/>
      <c r="AF1252" s="274"/>
      <c r="AG1252" s="274"/>
      <c r="AH1252" s="274"/>
      <c r="AI1252" s="274"/>
      <c r="AJ1252" s="274"/>
      <c r="AK1252" s="274"/>
      <c r="AL1252" s="274"/>
      <c r="AM1252" s="274"/>
    </row>
    <row r="1253" spans="1:61" ht="9.75" hidden="1" customHeight="1">
      <c r="A1253" s="120" t="s">
        <v>323</v>
      </c>
      <c r="B1253" s="121"/>
      <c r="C1253" s="121"/>
      <c r="D1253" s="121"/>
      <c r="E1253" s="121"/>
      <c r="F1253" s="121"/>
      <c r="G1253" s="121"/>
      <c r="H1253" s="121"/>
      <c r="I1253" s="122"/>
      <c r="J1253" s="239"/>
      <c r="K1253" s="239"/>
      <c r="L1253" s="239"/>
      <c r="M1253" s="239"/>
      <c r="N1253" s="239"/>
      <c r="O1253" s="239"/>
      <c r="P1253" s="239"/>
      <c r="Q1253" s="239"/>
      <c r="R1253" s="239"/>
      <c r="S1253" s="239"/>
      <c r="T1253" s="239"/>
      <c r="U1253" s="239"/>
      <c r="V1253" s="239"/>
      <c r="W1253" s="239"/>
      <c r="X1253" s="239"/>
      <c r="Y1253" s="239"/>
      <c r="Z1253" s="239"/>
      <c r="AA1253" s="239"/>
      <c r="AB1253" s="239"/>
      <c r="AC1253" s="239"/>
      <c r="AD1253" s="239"/>
      <c r="AE1253" s="239"/>
      <c r="AF1253" s="239"/>
      <c r="AG1253" s="239"/>
      <c r="AH1253" s="239"/>
      <c r="AI1253" s="239"/>
      <c r="AJ1253" s="239"/>
      <c r="AK1253" s="239"/>
      <c r="AL1253" s="239"/>
      <c r="AM1253" s="239"/>
      <c r="BG1253" s="1" t="s">
        <v>347</v>
      </c>
      <c r="BH1253" s="1">
        <v>89</v>
      </c>
      <c r="BI1253" s="1" t="str">
        <f>"ITEM"&amp;BH1253&amp; BG1253 &amp;"="&amp; IF(TRIM($J1253)="","",$J1253)</f>
        <v>ITEM89#KBN3_7=</v>
      </c>
    </row>
    <row r="1254" spans="1:61" ht="9.75" hidden="1" customHeight="1">
      <c r="A1254" s="123"/>
      <c r="B1254" s="124"/>
      <c r="C1254" s="124"/>
      <c r="D1254" s="124"/>
      <c r="E1254" s="124"/>
      <c r="F1254" s="124"/>
      <c r="G1254" s="124"/>
      <c r="H1254" s="124"/>
      <c r="I1254" s="125"/>
      <c r="J1254" s="27"/>
      <c r="K1254" s="27"/>
      <c r="L1254" s="27"/>
      <c r="M1254" s="27"/>
      <c r="N1254" s="27"/>
      <c r="O1254" s="27"/>
      <c r="P1254" s="27"/>
      <c r="Q1254" s="27"/>
      <c r="R1254" s="27"/>
      <c r="S1254" s="27"/>
      <c r="T1254" s="27"/>
      <c r="U1254" s="27"/>
      <c r="V1254" s="27"/>
      <c r="W1254" s="27"/>
      <c r="X1254" s="27"/>
      <c r="Y1254" s="27"/>
      <c r="Z1254" s="27"/>
      <c r="AA1254" s="27"/>
      <c r="AB1254" s="27"/>
      <c r="AC1254" s="27"/>
      <c r="AD1254" s="27"/>
      <c r="AE1254" s="27"/>
      <c r="AF1254" s="27"/>
      <c r="AG1254" s="27"/>
      <c r="AH1254" s="27"/>
      <c r="AI1254" s="27"/>
      <c r="AJ1254" s="27"/>
      <c r="AK1254" s="27"/>
      <c r="AL1254" s="27"/>
      <c r="AM1254" s="27"/>
    </row>
    <row r="1255" spans="1:61" ht="9.75" hidden="1" customHeight="1">
      <c r="A1255" s="120" t="s">
        <v>324</v>
      </c>
      <c r="B1255" s="121"/>
      <c r="C1255" s="121"/>
      <c r="D1255" s="121"/>
      <c r="E1255" s="121"/>
      <c r="F1255" s="121"/>
      <c r="G1255" s="121"/>
      <c r="H1255" s="121"/>
      <c r="I1255" s="122"/>
      <c r="J1255" s="136"/>
      <c r="K1255" s="126"/>
      <c r="L1255" s="126"/>
      <c r="M1255" s="126"/>
      <c r="N1255" s="126"/>
      <c r="O1255" s="126"/>
      <c r="P1255" s="126"/>
      <c r="Q1255" s="126"/>
      <c r="R1255" s="126"/>
      <c r="S1255" s="126"/>
      <c r="T1255" s="126"/>
      <c r="U1255" s="126"/>
      <c r="V1255" s="126"/>
      <c r="W1255" s="126"/>
      <c r="X1255" s="126"/>
      <c r="Y1255" s="126"/>
      <c r="Z1255" s="126"/>
      <c r="AA1255" s="126"/>
      <c r="AB1255" s="126"/>
      <c r="AC1255" s="126"/>
      <c r="AD1255" s="126"/>
      <c r="AE1255" s="126"/>
      <c r="AF1255" s="126"/>
      <c r="AG1255" s="126"/>
      <c r="AH1255" s="126"/>
      <c r="AI1255" s="126"/>
      <c r="AJ1255" s="126"/>
      <c r="AK1255" s="126"/>
      <c r="AL1255" s="126"/>
      <c r="AM1255" s="127"/>
      <c r="BG1255" s="1" t="s">
        <v>347</v>
      </c>
      <c r="BH1255" s="1">
        <v>90</v>
      </c>
      <c r="BI1255" s="1" t="str">
        <f>"ITEM"&amp;BH1255&amp; BG1255 &amp;"="&amp; IF(TRIM($J1255)="","",$J1255)</f>
        <v>ITEM90#KBN3_7=</v>
      </c>
    </row>
    <row r="1256" spans="1:61" ht="9.75" hidden="1" customHeight="1">
      <c r="A1256" s="141"/>
      <c r="B1256" s="142"/>
      <c r="C1256" s="142"/>
      <c r="D1256" s="142"/>
      <c r="E1256" s="142"/>
      <c r="F1256" s="142"/>
      <c r="G1256" s="142"/>
      <c r="H1256" s="142"/>
      <c r="I1256" s="143"/>
      <c r="J1256" s="150"/>
      <c r="K1256" s="151"/>
      <c r="L1256" s="151"/>
      <c r="M1256" s="151"/>
      <c r="N1256" s="151"/>
      <c r="O1256" s="151"/>
      <c r="P1256" s="151"/>
      <c r="Q1256" s="151"/>
      <c r="R1256" s="151"/>
      <c r="S1256" s="151"/>
      <c r="T1256" s="151"/>
      <c r="U1256" s="151"/>
      <c r="V1256" s="151"/>
      <c r="W1256" s="151"/>
      <c r="X1256" s="151"/>
      <c r="Y1256" s="151"/>
      <c r="Z1256" s="151"/>
      <c r="AA1256" s="151"/>
      <c r="AB1256" s="151"/>
      <c r="AC1256" s="151"/>
      <c r="AD1256" s="151"/>
      <c r="AE1256" s="151"/>
      <c r="AF1256" s="151"/>
      <c r="AG1256" s="151"/>
      <c r="AH1256" s="151"/>
      <c r="AI1256" s="151"/>
      <c r="AJ1256" s="151"/>
      <c r="AK1256" s="151"/>
      <c r="AL1256" s="151"/>
      <c r="AM1256" s="152"/>
      <c r="BH1256" s="1" t="s">
        <v>28</v>
      </c>
    </row>
    <row r="1257" spans="1:61" ht="9.75" hidden="1" customHeight="1">
      <c r="A1257" s="123"/>
      <c r="B1257" s="124"/>
      <c r="C1257" s="124"/>
      <c r="D1257" s="124"/>
      <c r="E1257" s="124"/>
      <c r="F1257" s="124"/>
      <c r="G1257" s="124"/>
      <c r="H1257" s="124"/>
      <c r="I1257" s="125"/>
      <c r="J1257" s="137"/>
      <c r="K1257" s="128"/>
      <c r="L1257" s="128"/>
      <c r="M1257" s="128"/>
      <c r="N1257" s="128"/>
      <c r="O1257" s="128"/>
      <c r="P1257" s="128"/>
      <c r="Q1257" s="128"/>
      <c r="R1257" s="128"/>
      <c r="S1257" s="128"/>
      <c r="T1257" s="128"/>
      <c r="U1257" s="128"/>
      <c r="V1257" s="128"/>
      <c r="W1257" s="128"/>
      <c r="X1257" s="128"/>
      <c r="Y1257" s="128"/>
      <c r="Z1257" s="128"/>
      <c r="AA1257" s="128"/>
      <c r="AB1257" s="128"/>
      <c r="AC1257" s="128"/>
      <c r="AD1257" s="128"/>
      <c r="AE1257" s="128"/>
      <c r="AF1257" s="128"/>
      <c r="AG1257" s="128"/>
      <c r="AH1257" s="128"/>
      <c r="AI1257" s="128"/>
      <c r="AJ1257" s="128"/>
      <c r="AK1257" s="128"/>
      <c r="AL1257" s="128"/>
      <c r="AM1257" s="129"/>
      <c r="BH1257" s="1" t="s">
        <v>28</v>
      </c>
    </row>
    <row r="1258" spans="1:61" ht="9.75" hidden="1" customHeight="1">
      <c r="A1258" s="120" t="s">
        <v>325</v>
      </c>
      <c r="B1258" s="121"/>
      <c r="C1258" s="121"/>
      <c r="D1258" s="121"/>
      <c r="E1258" s="121"/>
      <c r="F1258" s="121"/>
      <c r="G1258" s="121"/>
      <c r="H1258" s="121"/>
      <c r="I1258" s="122"/>
      <c r="J1258" s="27"/>
      <c r="K1258" s="27"/>
      <c r="L1258" s="27"/>
      <c r="M1258" s="27"/>
      <c r="N1258" s="27"/>
      <c r="O1258" s="27"/>
      <c r="P1258" s="27"/>
      <c r="Q1258" s="27"/>
      <c r="R1258" s="27"/>
      <c r="S1258" s="27"/>
      <c r="T1258" s="27"/>
      <c r="U1258" s="27"/>
      <c r="V1258" s="27"/>
      <c r="W1258" s="27"/>
      <c r="X1258" s="27"/>
      <c r="Y1258" s="27"/>
      <c r="Z1258" s="27"/>
      <c r="AA1258" s="27"/>
      <c r="AB1258" s="27"/>
      <c r="AC1258" s="27"/>
      <c r="AD1258" s="27"/>
      <c r="AE1258" s="27"/>
      <c r="AF1258" s="27"/>
      <c r="AG1258" s="27"/>
      <c r="AH1258" s="27"/>
      <c r="AI1258" s="27"/>
      <c r="AJ1258" s="27"/>
      <c r="AK1258" s="27"/>
      <c r="AL1258" s="27"/>
      <c r="AM1258" s="27"/>
      <c r="BG1258" s="1" t="s">
        <v>347</v>
      </c>
      <c r="BH1258" s="1">
        <v>91</v>
      </c>
      <c r="BI1258" s="1" t="str">
        <f>"ITEM"&amp;BH1258&amp; BG1258 &amp;"="&amp; IF(TRIM($J1258)="","",$J1258)</f>
        <v>ITEM91#KBN3_7=</v>
      </c>
    </row>
    <row r="1259" spans="1:61" ht="9.75" hidden="1" customHeight="1">
      <c r="A1259" s="123"/>
      <c r="B1259" s="124"/>
      <c r="C1259" s="124"/>
      <c r="D1259" s="124"/>
      <c r="E1259" s="124"/>
      <c r="F1259" s="124"/>
      <c r="G1259" s="124"/>
      <c r="H1259" s="124"/>
      <c r="I1259" s="125"/>
      <c r="J1259" s="27"/>
      <c r="K1259" s="27"/>
      <c r="L1259" s="27"/>
      <c r="M1259" s="27"/>
      <c r="N1259" s="27"/>
      <c r="O1259" s="27"/>
      <c r="P1259" s="27"/>
      <c r="Q1259" s="27"/>
      <c r="R1259" s="27"/>
      <c r="S1259" s="27"/>
      <c r="T1259" s="27"/>
      <c r="U1259" s="27"/>
      <c r="V1259" s="27"/>
      <c r="W1259" s="27"/>
      <c r="X1259" s="27"/>
      <c r="Y1259" s="27"/>
      <c r="Z1259" s="27"/>
      <c r="AA1259" s="27"/>
      <c r="AB1259" s="27"/>
      <c r="AC1259" s="27"/>
      <c r="AD1259" s="27"/>
      <c r="AE1259" s="27"/>
      <c r="AF1259" s="27"/>
      <c r="AG1259" s="27"/>
      <c r="AH1259" s="27"/>
      <c r="AI1259" s="27"/>
      <c r="AJ1259" s="27"/>
      <c r="AK1259" s="27"/>
      <c r="AL1259" s="27"/>
      <c r="AM1259" s="27"/>
    </row>
    <row r="1260" spans="1:61" ht="9.75" hidden="1" customHeight="1">
      <c r="A1260" s="120" t="s">
        <v>326</v>
      </c>
      <c r="B1260" s="121"/>
      <c r="C1260" s="121"/>
      <c r="D1260" s="121"/>
      <c r="E1260" s="121"/>
      <c r="F1260" s="121"/>
      <c r="G1260" s="121"/>
      <c r="H1260" s="121"/>
      <c r="I1260" s="122"/>
      <c r="J1260" s="158"/>
      <c r="K1260" s="154"/>
      <c r="L1260" s="154"/>
      <c r="M1260" s="154"/>
      <c r="N1260" s="154"/>
      <c r="O1260" s="154"/>
      <c r="P1260" s="154"/>
      <c r="Q1260" s="154"/>
      <c r="R1260" s="154"/>
      <c r="S1260" s="154"/>
      <c r="T1260" s="154"/>
      <c r="U1260" s="154"/>
      <c r="V1260" s="154" t="s">
        <v>36</v>
      </c>
      <c r="W1260" s="154"/>
      <c r="X1260" s="154"/>
      <c r="Y1260" s="154"/>
      <c r="Z1260" s="154"/>
      <c r="AA1260" s="154"/>
      <c r="AB1260" s="154"/>
      <c r="AC1260" s="154"/>
      <c r="AD1260" s="154"/>
      <c r="AE1260" s="154"/>
      <c r="AF1260" s="154"/>
      <c r="AG1260" s="154"/>
      <c r="AH1260" s="154"/>
      <c r="AI1260" s="154"/>
      <c r="AJ1260" s="154"/>
      <c r="AK1260" s="154"/>
      <c r="AL1260" s="154"/>
      <c r="AM1260" s="155"/>
      <c r="BE1260" s="1" t="str">
        <f ca="1">MID(CELL("address",$CB$2),2,2)</f>
        <v>CB</v>
      </c>
      <c r="BF1260" s="1" t="str">
        <f>IF(TRIM($K1262)="","",IF(ISERROR(MATCH($K1262,$CB$3:$CB$7,0)),"INPUT_ERROR",MATCH($K1262,$CB$3:$CB$7,0)))</f>
        <v/>
      </c>
      <c r="BG1260" s="1" t="s">
        <v>347</v>
      </c>
      <c r="BH1260" s="1">
        <v>92</v>
      </c>
      <c r="BI1260" s="1" t="str">
        <f>"ITEM"&amp;BH1260&amp; BG1260 &amp;"="&amp; BF1260</f>
        <v>ITEM92#KBN3_7=</v>
      </c>
    </row>
    <row r="1261" spans="1:61" ht="9.75" hidden="1" customHeight="1">
      <c r="A1261" s="141"/>
      <c r="B1261" s="142"/>
      <c r="C1261" s="142"/>
      <c r="D1261" s="142"/>
      <c r="E1261" s="142"/>
      <c r="F1261" s="142"/>
      <c r="G1261" s="142"/>
      <c r="H1261" s="142"/>
      <c r="I1261" s="143"/>
      <c r="J1261" s="189"/>
      <c r="K1261" s="82"/>
      <c r="L1261" s="82"/>
      <c r="M1261" s="82"/>
      <c r="N1261" s="82"/>
      <c r="O1261" s="82"/>
      <c r="P1261" s="82"/>
      <c r="Q1261" s="82"/>
      <c r="R1261" s="82"/>
      <c r="S1261" s="82"/>
      <c r="T1261" s="82"/>
      <c r="U1261" s="82"/>
      <c r="V1261" s="82" t="s">
        <v>163</v>
      </c>
      <c r="W1261" s="82"/>
      <c r="X1261" s="82"/>
      <c r="Y1261" s="82"/>
      <c r="Z1261" s="82"/>
      <c r="AA1261" s="82"/>
      <c r="AB1261" s="82"/>
      <c r="AC1261" s="82"/>
      <c r="AD1261" s="82"/>
      <c r="AE1261" s="82"/>
      <c r="AF1261" s="82"/>
      <c r="AG1261" s="82"/>
      <c r="AH1261" s="82"/>
      <c r="AI1261" s="82"/>
      <c r="AJ1261" s="82"/>
      <c r="AK1261" s="82"/>
      <c r="AL1261" s="82"/>
      <c r="AM1261" s="138"/>
      <c r="BH1261" s="1" t="s">
        <v>28</v>
      </c>
    </row>
    <row r="1262" spans="1:61" ht="9.75" hidden="1" customHeight="1">
      <c r="A1262" s="141"/>
      <c r="B1262" s="142"/>
      <c r="C1262" s="142"/>
      <c r="D1262" s="142"/>
      <c r="E1262" s="142"/>
      <c r="F1262" s="142"/>
      <c r="G1262" s="142"/>
      <c r="H1262" s="142"/>
      <c r="I1262" s="143"/>
      <c r="J1262" s="144" t="s">
        <v>37</v>
      </c>
      <c r="K1262" s="145"/>
      <c r="L1262" s="145"/>
      <c r="M1262" s="145"/>
      <c r="N1262" s="145"/>
      <c r="O1262" s="145"/>
      <c r="P1262" s="145"/>
      <c r="Q1262" s="145"/>
      <c r="R1262" s="145"/>
      <c r="S1262" s="145"/>
      <c r="T1262" s="82" t="s">
        <v>38</v>
      </c>
      <c r="U1262" s="82"/>
      <c r="V1262" s="82" t="s">
        <v>253</v>
      </c>
      <c r="W1262" s="82"/>
      <c r="X1262" s="82"/>
      <c r="Y1262" s="82"/>
      <c r="Z1262" s="82"/>
      <c r="AA1262" s="82"/>
      <c r="AB1262" s="82"/>
      <c r="AC1262" s="82"/>
      <c r="AD1262" s="82"/>
      <c r="AE1262" s="82"/>
      <c r="AF1262" s="82"/>
      <c r="AG1262" s="82"/>
      <c r="AH1262" s="82"/>
      <c r="AI1262" s="82"/>
      <c r="AJ1262" s="82"/>
      <c r="AK1262" s="82"/>
      <c r="AL1262" s="82"/>
      <c r="AM1262" s="138"/>
      <c r="BH1262" s="1" t="s">
        <v>28</v>
      </c>
    </row>
    <row r="1263" spans="1:61" ht="9.75" hidden="1" customHeight="1">
      <c r="A1263" s="141"/>
      <c r="B1263" s="142"/>
      <c r="C1263" s="142"/>
      <c r="D1263" s="142"/>
      <c r="E1263" s="142"/>
      <c r="F1263" s="142"/>
      <c r="G1263" s="142"/>
      <c r="H1263" s="142"/>
      <c r="I1263" s="143"/>
      <c r="J1263" s="144"/>
      <c r="K1263" s="145"/>
      <c r="L1263" s="145"/>
      <c r="M1263" s="145"/>
      <c r="N1263" s="145"/>
      <c r="O1263" s="145"/>
      <c r="P1263" s="145"/>
      <c r="Q1263" s="145"/>
      <c r="R1263" s="145"/>
      <c r="S1263" s="145"/>
      <c r="T1263" s="82"/>
      <c r="U1263" s="82"/>
      <c r="V1263" s="82" t="s">
        <v>327</v>
      </c>
      <c r="W1263" s="82"/>
      <c r="X1263" s="82"/>
      <c r="Y1263" s="82"/>
      <c r="Z1263" s="82"/>
      <c r="AA1263" s="82"/>
      <c r="AB1263" s="82"/>
      <c r="AC1263" s="82"/>
      <c r="AD1263" s="82"/>
      <c r="AE1263" s="82"/>
      <c r="AF1263" s="82"/>
      <c r="AG1263" s="82"/>
      <c r="AH1263" s="82"/>
      <c r="AI1263" s="82"/>
      <c r="AJ1263" s="82"/>
      <c r="AK1263" s="82"/>
      <c r="AL1263" s="82"/>
      <c r="AM1263" s="138"/>
      <c r="BH1263" s="1" t="s">
        <v>28</v>
      </c>
    </row>
    <row r="1264" spans="1:61" ht="9.75" hidden="1" customHeight="1">
      <c r="A1264" s="141"/>
      <c r="B1264" s="142"/>
      <c r="C1264" s="142"/>
      <c r="D1264" s="142"/>
      <c r="E1264" s="142"/>
      <c r="F1264" s="142"/>
      <c r="G1264" s="142"/>
      <c r="H1264" s="142"/>
      <c r="I1264" s="143"/>
      <c r="J1264" s="189"/>
      <c r="K1264" s="82"/>
      <c r="L1264" s="82"/>
      <c r="M1264" s="82"/>
      <c r="N1264" s="82"/>
      <c r="O1264" s="82"/>
      <c r="P1264" s="82"/>
      <c r="Q1264" s="82"/>
      <c r="R1264" s="82"/>
      <c r="S1264" s="82"/>
      <c r="T1264" s="82"/>
      <c r="U1264" s="82"/>
      <c r="V1264" s="82" t="s">
        <v>166</v>
      </c>
      <c r="W1264" s="82"/>
      <c r="X1264" s="82"/>
      <c r="Y1264" s="82"/>
      <c r="Z1264" s="82"/>
      <c r="AA1264" s="82"/>
      <c r="AB1264" s="82"/>
      <c r="AC1264" s="82"/>
      <c r="AD1264" s="82"/>
      <c r="AE1264" s="82"/>
      <c r="AF1264" s="82"/>
      <c r="AG1264" s="82"/>
      <c r="AH1264" s="82"/>
      <c r="AI1264" s="82"/>
      <c r="AJ1264" s="82"/>
      <c r="AK1264" s="82"/>
      <c r="AL1264" s="82"/>
      <c r="AM1264" s="138"/>
      <c r="BH1264" s="1" t="s">
        <v>28</v>
      </c>
    </row>
    <row r="1265" spans="1:61" ht="9.75" hidden="1" customHeight="1">
      <c r="A1265" s="141"/>
      <c r="B1265" s="142"/>
      <c r="C1265" s="142"/>
      <c r="D1265" s="142"/>
      <c r="E1265" s="142"/>
      <c r="F1265" s="142"/>
      <c r="G1265" s="142"/>
      <c r="H1265" s="142"/>
      <c r="I1265" s="143"/>
      <c r="J1265" s="157"/>
      <c r="K1265" s="98"/>
      <c r="L1265" s="98"/>
      <c r="M1265" s="98"/>
      <c r="N1265" s="98"/>
      <c r="O1265" s="98"/>
      <c r="P1265" s="98"/>
      <c r="Q1265" s="98"/>
      <c r="R1265" s="98"/>
      <c r="S1265" s="98"/>
      <c r="T1265" s="98"/>
      <c r="U1265" s="98"/>
      <c r="V1265" s="98" t="s">
        <v>256</v>
      </c>
      <c r="W1265" s="98"/>
      <c r="X1265" s="98"/>
      <c r="Y1265" s="98"/>
      <c r="Z1265" s="98"/>
      <c r="AA1265" s="98"/>
      <c r="AB1265" s="98"/>
      <c r="AC1265" s="98"/>
      <c r="AD1265" s="98"/>
      <c r="AE1265" s="98"/>
      <c r="AF1265" s="98"/>
      <c r="AG1265" s="98"/>
      <c r="AH1265" s="98"/>
      <c r="AI1265" s="98"/>
      <c r="AJ1265" s="98"/>
      <c r="AK1265" s="98"/>
      <c r="AL1265" s="98"/>
      <c r="AM1265" s="156"/>
      <c r="BH1265" s="1" t="s">
        <v>28</v>
      </c>
    </row>
    <row r="1266" spans="1:61" ht="9.75" hidden="1" customHeight="1">
      <c r="A1266" s="120" t="s">
        <v>328</v>
      </c>
      <c r="B1266" s="121"/>
      <c r="C1266" s="121"/>
      <c r="D1266" s="121"/>
      <c r="E1266" s="121"/>
      <c r="F1266" s="121"/>
      <c r="G1266" s="121"/>
      <c r="H1266" s="121"/>
      <c r="I1266" s="122"/>
      <c r="J1266" s="136"/>
      <c r="K1266" s="126"/>
      <c r="L1266" s="126"/>
      <c r="M1266" s="126"/>
      <c r="N1266" s="126"/>
      <c r="O1266" s="126"/>
      <c r="P1266" s="126"/>
      <c r="Q1266" s="126"/>
      <c r="R1266" s="126"/>
      <c r="S1266" s="126"/>
      <c r="T1266" s="126"/>
      <c r="U1266" s="126"/>
      <c r="V1266" s="126"/>
      <c r="W1266" s="126"/>
      <c r="X1266" s="126"/>
      <c r="Y1266" s="126"/>
      <c r="Z1266" s="126"/>
      <c r="AA1266" s="126"/>
      <c r="AB1266" s="126"/>
      <c r="AC1266" s="126"/>
      <c r="AD1266" s="126"/>
      <c r="AE1266" s="126"/>
      <c r="AF1266" s="126"/>
      <c r="AG1266" s="126"/>
      <c r="AH1266" s="126"/>
      <c r="AI1266" s="126"/>
      <c r="AJ1266" s="126"/>
      <c r="AK1266" s="126"/>
      <c r="AL1266" s="126"/>
      <c r="AM1266" s="127"/>
      <c r="BG1266" s="1" t="s">
        <v>347</v>
      </c>
      <c r="BH1266" s="1">
        <v>93</v>
      </c>
      <c r="BI1266" s="1" t="str">
        <f>"ITEM"&amp;BH1266&amp; BG1266 &amp;"="&amp; IF(TRIM($J1266)="","",$J1266)</f>
        <v>ITEM93#KBN3_7=</v>
      </c>
    </row>
    <row r="1267" spans="1:61" ht="9.75" hidden="1" customHeight="1">
      <c r="A1267" s="141"/>
      <c r="B1267" s="142"/>
      <c r="C1267" s="142"/>
      <c r="D1267" s="142"/>
      <c r="E1267" s="142"/>
      <c r="F1267" s="142"/>
      <c r="G1267" s="142"/>
      <c r="H1267" s="142"/>
      <c r="I1267" s="143"/>
      <c r="J1267" s="150"/>
      <c r="K1267" s="151"/>
      <c r="L1267" s="151"/>
      <c r="M1267" s="151"/>
      <c r="N1267" s="151"/>
      <c r="O1267" s="151"/>
      <c r="P1267" s="151"/>
      <c r="Q1267" s="151"/>
      <c r="R1267" s="151"/>
      <c r="S1267" s="151"/>
      <c r="T1267" s="151"/>
      <c r="U1267" s="151"/>
      <c r="V1267" s="151"/>
      <c r="W1267" s="151"/>
      <c r="X1267" s="151"/>
      <c r="Y1267" s="151"/>
      <c r="Z1267" s="151"/>
      <c r="AA1267" s="151"/>
      <c r="AB1267" s="151"/>
      <c r="AC1267" s="151"/>
      <c r="AD1267" s="151"/>
      <c r="AE1267" s="151"/>
      <c r="AF1267" s="151"/>
      <c r="AG1267" s="151"/>
      <c r="AH1267" s="151"/>
      <c r="AI1267" s="151"/>
      <c r="AJ1267" s="151"/>
      <c r="AK1267" s="151"/>
      <c r="AL1267" s="151"/>
      <c r="AM1267" s="152"/>
    </row>
    <row r="1268" spans="1:61" ht="9.75" hidden="1" customHeight="1">
      <c r="A1268" s="123"/>
      <c r="B1268" s="124"/>
      <c r="C1268" s="124"/>
      <c r="D1268" s="124"/>
      <c r="E1268" s="124"/>
      <c r="F1268" s="124"/>
      <c r="G1268" s="124"/>
      <c r="H1268" s="124"/>
      <c r="I1268" s="125"/>
      <c r="J1268" s="150"/>
      <c r="K1268" s="151"/>
      <c r="L1268" s="151"/>
      <c r="M1268" s="151"/>
      <c r="N1268" s="151"/>
      <c r="O1268" s="151"/>
      <c r="P1268" s="151"/>
      <c r="Q1268" s="151"/>
      <c r="R1268" s="151"/>
      <c r="S1268" s="151"/>
      <c r="T1268" s="151"/>
      <c r="U1268" s="151"/>
      <c r="V1268" s="151"/>
      <c r="W1268" s="151"/>
      <c r="X1268" s="151"/>
      <c r="Y1268" s="151"/>
      <c r="Z1268" s="151"/>
      <c r="AA1268" s="151"/>
      <c r="AB1268" s="151"/>
      <c r="AC1268" s="151"/>
      <c r="AD1268" s="151"/>
      <c r="AE1268" s="151"/>
      <c r="AF1268" s="151"/>
      <c r="AG1268" s="151"/>
      <c r="AH1268" s="151"/>
      <c r="AI1268" s="151"/>
      <c r="AJ1268" s="151"/>
      <c r="AK1268" s="151"/>
      <c r="AL1268" s="151"/>
      <c r="AM1268" s="152"/>
    </row>
    <row r="1269" spans="1:61" ht="9.75" hidden="1" customHeight="1">
      <c r="A1269" s="120" t="s">
        <v>329</v>
      </c>
      <c r="B1269" s="121"/>
      <c r="C1269" s="121"/>
      <c r="D1269" s="121"/>
      <c r="E1269" s="121"/>
      <c r="F1269" s="121"/>
      <c r="G1269" s="121"/>
      <c r="H1269" s="121"/>
      <c r="I1269" s="122"/>
      <c r="J1269" s="216" t="s">
        <v>37</v>
      </c>
      <c r="K1269" s="217"/>
      <c r="L1269" s="154" t="s">
        <v>53</v>
      </c>
      <c r="M1269" s="154"/>
      <c r="N1269" s="154"/>
      <c r="O1269" s="154"/>
      <c r="P1269" s="154"/>
      <c r="Q1269" s="154"/>
      <c r="R1269" s="154"/>
      <c r="S1269" s="154"/>
      <c r="T1269" s="154"/>
      <c r="U1269" s="154"/>
      <c r="V1269" s="154"/>
      <c r="W1269" s="154"/>
      <c r="X1269" s="221" t="s">
        <v>37</v>
      </c>
      <c r="Y1269" s="217"/>
      <c r="Z1269" s="154" t="s">
        <v>330</v>
      </c>
      <c r="AA1269" s="154"/>
      <c r="AB1269" s="154"/>
      <c r="AC1269" s="154"/>
      <c r="AD1269" s="154"/>
      <c r="AE1269" s="154"/>
      <c r="AF1269" s="154"/>
      <c r="AG1269" s="154"/>
      <c r="AH1269" s="154"/>
      <c r="AI1269" s="154"/>
      <c r="AJ1269" s="154"/>
      <c r="AK1269" s="154"/>
      <c r="AL1269" s="154"/>
      <c r="AM1269" s="155"/>
      <c r="BF1269" s="1" t="b">
        <f>IF($K1269="○",TRUE,IF($K1269="",FALSE,"INPUT_ERROR"))</f>
        <v>0</v>
      </c>
      <c r="BG1269" s="1" t="s">
        <v>347</v>
      </c>
      <c r="BH1269" s="1">
        <v>94</v>
      </c>
      <c r="BI1269" s="1" t="str">
        <f t="shared" ref="BI1269:BI1275" si="28">"ITEM"&amp;BH1269&amp; BG1269 &amp;"="&amp; BF1269</f>
        <v>ITEM94#KBN3_7=FALSE</v>
      </c>
    </row>
    <row r="1270" spans="1:61" ht="9.75" hidden="1" customHeight="1">
      <c r="A1270" s="141"/>
      <c r="B1270" s="142"/>
      <c r="C1270" s="142"/>
      <c r="D1270" s="142"/>
      <c r="E1270" s="142"/>
      <c r="F1270" s="142"/>
      <c r="G1270" s="142"/>
      <c r="H1270" s="142"/>
      <c r="I1270" s="143"/>
      <c r="J1270" s="144"/>
      <c r="K1270" s="159"/>
      <c r="L1270" s="82"/>
      <c r="M1270" s="82"/>
      <c r="N1270" s="82"/>
      <c r="O1270" s="82"/>
      <c r="P1270" s="82"/>
      <c r="Q1270" s="82"/>
      <c r="R1270" s="82"/>
      <c r="S1270" s="82"/>
      <c r="T1270" s="82"/>
      <c r="U1270" s="82"/>
      <c r="V1270" s="82"/>
      <c r="W1270" s="82"/>
      <c r="X1270" s="160"/>
      <c r="Y1270" s="159"/>
      <c r="Z1270" s="82"/>
      <c r="AA1270" s="82"/>
      <c r="AB1270" s="82"/>
      <c r="AC1270" s="82"/>
      <c r="AD1270" s="82"/>
      <c r="AE1270" s="82"/>
      <c r="AF1270" s="82"/>
      <c r="AG1270" s="82"/>
      <c r="AH1270" s="82"/>
      <c r="AI1270" s="82"/>
      <c r="AJ1270" s="82"/>
      <c r="AK1270" s="82"/>
      <c r="AL1270" s="82"/>
      <c r="AM1270" s="138"/>
      <c r="BF1270" s="1" t="b">
        <f>IF($Y1269="○",TRUE,IF($Y1269="",FALSE,"INPUT_ERROR"))</f>
        <v>0</v>
      </c>
      <c r="BG1270" s="1" t="s">
        <v>347</v>
      </c>
      <c r="BH1270" s="1">
        <v>95</v>
      </c>
      <c r="BI1270" s="1" t="str">
        <f t="shared" si="28"/>
        <v>ITEM95#KBN3_7=FALSE</v>
      </c>
    </row>
    <row r="1271" spans="1:61" ht="9.75" hidden="1" customHeight="1">
      <c r="A1271" s="141"/>
      <c r="B1271" s="142"/>
      <c r="C1271" s="142"/>
      <c r="D1271" s="142"/>
      <c r="E1271" s="142"/>
      <c r="F1271" s="142"/>
      <c r="G1271" s="142"/>
      <c r="H1271" s="142"/>
      <c r="I1271" s="143"/>
      <c r="J1271" s="144" t="s">
        <v>37</v>
      </c>
      <c r="K1271" s="159"/>
      <c r="L1271" s="82" t="s">
        <v>331</v>
      </c>
      <c r="M1271" s="82"/>
      <c r="N1271" s="82"/>
      <c r="O1271" s="82"/>
      <c r="P1271" s="82"/>
      <c r="Q1271" s="82"/>
      <c r="R1271" s="82"/>
      <c r="S1271" s="82"/>
      <c r="T1271" s="82"/>
      <c r="U1271" s="82"/>
      <c r="V1271" s="82"/>
      <c r="W1271" s="82"/>
      <c r="X1271" s="160" t="s">
        <v>37</v>
      </c>
      <c r="Y1271" s="159"/>
      <c r="Z1271" s="82" t="s">
        <v>264</v>
      </c>
      <c r="AA1271" s="82"/>
      <c r="AB1271" s="82"/>
      <c r="AC1271" s="82"/>
      <c r="AD1271" s="82"/>
      <c r="AE1271" s="82"/>
      <c r="AF1271" s="82"/>
      <c r="AG1271" s="82"/>
      <c r="AH1271" s="82"/>
      <c r="AI1271" s="82"/>
      <c r="AJ1271" s="82"/>
      <c r="AK1271" s="82"/>
      <c r="AL1271" s="82"/>
      <c r="AM1271" s="138"/>
      <c r="BF1271" s="1" t="b">
        <f>IF($K1271="○",TRUE,IF($K1271="",FALSE,"INPUT_ERROR"))</f>
        <v>0</v>
      </c>
      <c r="BG1271" s="1" t="s">
        <v>347</v>
      </c>
      <c r="BH1271" s="1">
        <v>96</v>
      </c>
      <c r="BI1271" s="1" t="str">
        <f t="shared" si="28"/>
        <v>ITEM96#KBN3_7=FALSE</v>
      </c>
    </row>
    <row r="1272" spans="1:61" ht="9.75" hidden="1" customHeight="1">
      <c r="A1272" s="141"/>
      <c r="B1272" s="142"/>
      <c r="C1272" s="142"/>
      <c r="D1272" s="142"/>
      <c r="E1272" s="142"/>
      <c r="F1272" s="142"/>
      <c r="G1272" s="142"/>
      <c r="H1272" s="142"/>
      <c r="I1272" s="143"/>
      <c r="J1272" s="144"/>
      <c r="K1272" s="159"/>
      <c r="L1272" s="82"/>
      <c r="M1272" s="82"/>
      <c r="N1272" s="82"/>
      <c r="O1272" s="82"/>
      <c r="P1272" s="82"/>
      <c r="Q1272" s="82"/>
      <c r="R1272" s="82"/>
      <c r="S1272" s="82"/>
      <c r="T1272" s="82"/>
      <c r="U1272" s="82"/>
      <c r="V1272" s="82"/>
      <c r="W1272" s="82"/>
      <c r="X1272" s="160"/>
      <c r="Y1272" s="159"/>
      <c r="Z1272" s="82"/>
      <c r="AA1272" s="82"/>
      <c r="AB1272" s="82"/>
      <c r="AC1272" s="82"/>
      <c r="AD1272" s="82"/>
      <c r="AE1272" s="82"/>
      <c r="AF1272" s="82"/>
      <c r="AG1272" s="82"/>
      <c r="AH1272" s="82"/>
      <c r="AI1272" s="82"/>
      <c r="AJ1272" s="82"/>
      <c r="AK1272" s="82"/>
      <c r="AL1272" s="82"/>
      <c r="AM1272" s="138"/>
      <c r="BF1272" s="1" t="b">
        <f>IF($Y1271="○",TRUE,IF($Y1271="",FALSE,"INPUT_ERROR"))</f>
        <v>0</v>
      </c>
      <c r="BG1272" s="1" t="s">
        <v>347</v>
      </c>
      <c r="BH1272" s="1">
        <v>97</v>
      </c>
      <c r="BI1272" s="1" t="str">
        <f t="shared" si="28"/>
        <v>ITEM97#KBN3_7=FALSE</v>
      </c>
    </row>
    <row r="1273" spans="1:61" ht="9.75" hidden="1" customHeight="1">
      <c r="A1273" s="141"/>
      <c r="B1273" s="142"/>
      <c r="C1273" s="142"/>
      <c r="D1273" s="142"/>
      <c r="E1273" s="142"/>
      <c r="F1273" s="142"/>
      <c r="G1273" s="142"/>
      <c r="H1273" s="142"/>
      <c r="I1273" s="143"/>
      <c r="J1273" s="144" t="s">
        <v>37</v>
      </c>
      <c r="K1273" s="159"/>
      <c r="L1273" s="82" t="s">
        <v>214</v>
      </c>
      <c r="M1273" s="82"/>
      <c r="N1273" s="82"/>
      <c r="O1273" s="82"/>
      <c r="P1273" s="82"/>
      <c r="Q1273" s="82"/>
      <c r="R1273" s="82"/>
      <c r="S1273" s="82"/>
      <c r="T1273" s="82"/>
      <c r="U1273" s="82"/>
      <c r="V1273" s="82"/>
      <c r="W1273" s="82"/>
      <c r="X1273" s="160" t="s">
        <v>37</v>
      </c>
      <c r="Y1273" s="159"/>
      <c r="Z1273" s="82" t="s">
        <v>332</v>
      </c>
      <c r="AA1273" s="82"/>
      <c r="AB1273" s="82"/>
      <c r="AC1273" s="82"/>
      <c r="AD1273" s="82"/>
      <c r="AE1273" s="82"/>
      <c r="AF1273" s="82"/>
      <c r="AG1273" s="82"/>
      <c r="AH1273" s="82"/>
      <c r="AI1273" s="82"/>
      <c r="AJ1273" s="82"/>
      <c r="AK1273" s="82"/>
      <c r="AL1273" s="82"/>
      <c r="AM1273" s="138"/>
      <c r="BF1273" s="1" t="b">
        <f>IF($K1273="○",TRUE,IF($K1273="",FALSE,"INPUT_ERROR"))</f>
        <v>0</v>
      </c>
      <c r="BG1273" s="1" t="s">
        <v>347</v>
      </c>
      <c r="BH1273" s="1">
        <v>98</v>
      </c>
      <c r="BI1273" s="1" t="str">
        <f t="shared" si="28"/>
        <v>ITEM98#KBN3_7=FALSE</v>
      </c>
    </row>
    <row r="1274" spans="1:61" ht="9.75" hidden="1" customHeight="1">
      <c r="A1274" s="141"/>
      <c r="B1274" s="142"/>
      <c r="C1274" s="142"/>
      <c r="D1274" s="142"/>
      <c r="E1274" s="142"/>
      <c r="F1274" s="142"/>
      <c r="G1274" s="142"/>
      <c r="H1274" s="142"/>
      <c r="I1274" s="143"/>
      <c r="J1274" s="144"/>
      <c r="K1274" s="159"/>
      <c r="L1274" s="82"/>
      <c r="M1274" s="82"/>
      <c r="N1274" s="82"/>
      <c r="O1274" s="82"/>
      <c r="P1274" s="82"/>
      <c r="Q1274" s="82"/>
      <c r="R1274" s="82"/>
      <c r="S1274" s="82"/>
      <c r="T1274" s="82"/>
      <c r="U1274" s="82"/>
      <c r="V1274" s="82"/>
      <c r="W1274" s="82"/>
      <c r="X1274" s="160"/>
      <c r="Y1274" s="159"/>
      <c r="Z1274" s="82"/>
      <c r="AA1274" s="82"/>
      <c r="AB1274" s="82"/>
      <c r="AC1274" s="82"/>
      <c r="AD1274" s="82"/>
      <c r="AE1274" s="82"/>
      <c r="AF1274" s="82"/>
      <c r="AG1274" s="82"/>
      <c r="AH1274" s="82"/>
      <c r="AI1274" s="82"/>
      <c r="AJ1274" s="82"/>
      <c r="AK1274" s="82"/>
      <c r="AL1274" s="82"/>
      <c r="AM1274" s="138"/>
      <c r="BF1274" s="1" t="b">
        <f>IF($Y1273="○",TRUE,IF($Y1273="",FALSE,"INPUT_ERROR"))</f>
        <v>0</v>
      </c>
      <c r="BG1274" s="1" t="s">
        <v>347</v>
      </c>
      <c r="BH1274" s="1">
        <v>99</v>
      </c>
      <c r="BI1274" s="1" t="str">
        <f t="shared" si="28"/>
        <v>ITEM99#KBN3_7=FALSE</v>
      </c>
    </row>
    <row r="1275" spans="1:61" ht="9.75" hidden="1" customHeight="1">
      <c r="A1275" s="141"/>
      <c r="B1275" s="142"/>
      <c r="C1275" s="142"/>
      <c r="D1275" s="142"/>
      <c r="E1275" s="142"/>
      <c r="F1275" s="142"/>
      <c r="G1275" s="142"/>
      <c r="H1275" s="142"/>
      <c r="I1275" s="143"/>
      <c r="J1275" s="144" t="s">
        <v>37</v>
      </c>
      <c r="K1275" s="159"/>
      <c r="L1275" s="82" t="s">
        <v>59</v>
      </c>
      <c r="M1275" s="82"/>
      <c r="N1275" s="82"/>
      <c r="O1275" s="160" t="s">
        <v>60</v>
      </c>
      <c r="P1275" s="151"/>
      <c r="Q1275" s="151"/>
      <c r="R1275" s="151"/>
      <c r="S1275" s="151"/>
      <c r="T1275" s="151"/>
      <c r="U1275" s="151"/>
      <c r="V1275" s="151"/>
      <c r="W1275" s="151"/>
      <c r="X1275" s="151"/>
      <c r="Y1275" s="151"/>
      <c r="Z1275" s="151"/>
      <c r="AA1275" s="151"/>
      <c r="AB1275" s="151"/>
      <c r="AC1275" s="151"/>
      <c r="AD1275" s="151"/>
      <c r="AE1275" s="151"/>
      <c r="AF1275" s="151"/>
      <c r="AG1275" s="151"/>
      <c r="AH1275" s="151"/>
      <c r="AI1275" s="151"/>
      <c r="AJ1275" s="151"/>
      <c r="AK1275" s="151"/>
      <c r="AL1275" s="82" t="s">
        <v>198</v>
      </c>
      <c r="AM1275" s="138"/>
      <c r="BF1275" s="1" t="b">
        <f>IF($K1275="○",TRUE,IF($K1275="",FALSE,"INPUT_ERROR"))</f>
        <v>0</v>
      </c>
      <c r="BG1275" s="1" t="s">
        <v>347</v>
      </c>
      <c r="BH1275" s="1">
        <v>100</v>
      </c>
      <c r="BI1275" s="1" t="str">
        <f t="shared" si="28"/>
        <v>ITEM100#KBN3_7=FALSE</v>
      </c>
    </row>
    <row r="1276" spans="1:61" ht="9.75" hidden="1" customHeight="1">
      <c r="A1276" s="141"/>
      <c r="B1276" s="142"/>
      <c r="C1276" s="142"/>
      <c r="D1276" s="142"/>
      <c r="E1276" s="142"/>
      <c r="F1276" s="142"/>
      <c r="G1276" s="142"/>
      <c r="H1276" s="142"/>
      <c r="I1276" s="143"/>
      <c r="J1276" s="161"/>
      <c r="K1276" s="162"/>
      <c r="L1276" s="98"/>
      <c r="M1276" s="98"/>
      <c r="N1276" s="98"/>
      <c r="O1276" s="163"/>
      <c r="P1276" s="128"/>
      <c r="Q1276" s="128"/>
      <c r="R1276" s="128"/>
      <c r="S1276" s="128"/>
      <c r="T1276" s="128"/>
      <c r="U1276" s="128"/>
      <c r="V1276" s="128"/>
      <c r="W1276" s="128"/>
      <c r="X1276" s="128"/>
      <c r="Y1276" s="128"/>
      <c r="Z1276" s="128"/>
      <c r="AA1276" s="128"/>
      <c r="AB1276" s="128"/>
      <c r="AC1276" s="128"/>
      <c r="AD1276" s="128"/>
      <c r="AE1276" s="128"/>
      <c r="AF1276" s="128"/>
      <c r="AG1276" s="128"/>
      <c r="AH1276" s="128"/>
      <c r="AI1276" s="128"/>
      <c r="AJ1276" s="128"/>
      <c r="AK1276" s="128"/>
      <c r="AL1276" s="98"/>
      <c r="AM1276" s="156"/>
      <c r="BG1276" s="1" t="s">
        <v>347</v>
      </c>
      <c r="BH1276" s="1">
        <v>101</v>
      </c>
      <c r="BI1276" s="1" t="str">
        <f>"ITEM"&amp;BH1276&amp; BG1276 &amp;"="&amp;IF(TRIM($P1275)="","",$P1275)</f>
        <v>ITEM101#KBN3_7=</v>
      </c>
    </row>
    <row r="1277" spans="1:61" ht="9.75" hidden="1" customHeight="1">
      <c r="A1277" s="120" t="s">
        <v>333</v>
      </c>
      <c r="B1277" s="121"/>
      <c r="C1277" s="121"/>
      <c r="D1277" s="121"/>
      <c r="E1277" s="121"/>
      <c r="F1277" s="121"/>
      <c r="G1277" s="121"/>
      <c r="H1277" s="121"/>
      <c r="I1277" s="122"/>
      <c r="J1277" s="260"/>
      <c r="K1277" s="260"/>
      <c r="L1277" s="260"/>
      <c r="M1277" s="260"/>
      <c r="N1277" s="260"/>
      <c r="O1277" s="260"/>
      <c r="P1277" s="260"/>
      <c r="Q1277" s="260"/>
      <c r="R1277" s="260"/>
      <c r="S1277" s="260"/>
      <c r="T1277" s="260"/>
      <c r="U1277" s="260"/>
      <c r="V1277" s="260"/>
      <c r="W1277" s="260"/>
      <c r="X1277" s="260"/>
      <c r="Y1277" s="260"/>
      <c r="Z1277" s="260"/>
      <c r="AA1277" s="260"/>
      <c r="AB1277" s="260"/>
      <c r="AC1277" s="260"/>
      <c r="AD1277" s="260"/>
      <c r="AE1277" s="260"/>
      <c r="AF1277" s="260"/>
      <c r="AG1277" s="260"/>
      <c r="AH1277" s="260"/>
      <c r="AI1277" s="260"/>
      <c r="AJ1277" s="260"/>
      <c r="AK1277" s="260"/>
      <c r="AL1277" s="260"/>
      <c r="AM1277" s="260"/>
      <c r="BG1277" s="1" t="s">
        <v>347</v>
      </c>
      <c r="BH1277" s="1">
        <v>102</v>
      </c>
      <c r="BI1277" s="1" t="str">
        <f>"ITEM"&amp;BH1277&amp; BG1277 &amp;"="&amp; IF(TRIM($J1277)="","",$J1277)</f>
        <v>ITEM102#KBN3_7=</v>
      </c>
    </row>
    <row r="1278" spans="1:61" ht="9.75" hidden="1" customHeight="1">
      <c r="A1278" s="141"/>
      <c r="B1278" s="142"/>
      <c r="C1278" s="142"/>
      <c r="D1278" s="142"/>
      <c r="E1278" s="142"/>
      <c r="F1278" s="142"/>
      <c r="G1278" s="142"/>
      <c r="H1278" s="142"/>
      <c r="I1278" s="143"/>
      <c r="J1278" s="27"/>
      <c r="K1278" s="27"/>
      <c r="L1278" s="27"/>
      <c r="M1278" s="27"/>
      <c r="N1278" s="27"/>
      <c r="O1278" s="27"/>
      <c r="P1278" s="27"/>
      <c r="Q1278" s="27"/>
      <c r="R1278" s="27"/>
      <c r="S1278" s="27"/>
      <c r="T1278" s="27"/>
      <c r="U1278" s="27"/>
      <c r="V1278" s="27"/>
      <c r="W1278" s="27"/>
      <c r="X1278" s="27"/>
      <c r="Y1278" s="27"/>
      <c r="Z1278" s="27"/>
      <c r="AA1278" s="27"/>
      <c r="AB1278" s="27"/>
      <c r="AC1278" s="27"/>
      <c r="AD1278" s="27"/>
      <c r="AE1278" s="27"/>
      <c r="AF1278" s="27"/>
      <c r="AG1278" s="27"/>
      <c r="AH1278" s="27"/>
      <c r="AI1278" s="27"/>
      <c r="AJ1278" s="27"/>
      <c r="AK1278" s="27"/>
      <c r="AL1278" s="27"/>
      <c r="AM1278" s="27"/>
      <c r="BH1278" s="1" t="s">
        <v>28</v>
      </c>
    </row>
    <row r="1279" spans="1:61" ht="9.75" hidden="1" customHeight="1" thickBot="1">
      <c r="A1279" s="123"/>
      <c r="B1279" s="124"/>
      <c r="C1279" s="124"/>
      <c r="D1279" s="124"/>
      <c r="E1279" s="124"/>
      <c r="F1279" s="124"/>
      <c r="G1279" s="124"/>
      <c r="H1279" s="124"/>
      <c r="I1279" s="125"/>
      <c r="J1279" s="266"/>
      <c r="K1279" s="266"/>
      <c r="L1279" s="266"/>
      <c r="M1279" s="266"/>
      <c r="N1279" s="266"/>
      <c r="O1279" s="266"/>
      <c r="P1279" s="266"/>
      <c r="Q1279" s="266"/>
      <c r="R1279" s="266"/>
      <c r="S1279" s="266"/>
      <c r="T1279" s="266"/>
      <c r="U1279" s="266"/>
      <c r="V1279" s="266"/>
      <c r="W1279" s="266"/>
      <c r="X1279" s="266"/>
      <c r="Y1279" s="266"/>
      <c r="Z1279" s="266"/>
      <c r="AA1279" s="266"/>
      <c r="AB1279" s="266"/>
      <c r="AC1279" s="266"/>
      <c r="AD1279" s="266"/>
      <c r="AE1279" s="266"/>
      <c r="AF1279" s="266"/>
      <c r="AG1279" s="266"/>
      <c r="AH1279" s="266"/>
      <c r="AI1279" s="266"/>
      <c r="AJ1279" s="266"/>
      <c r="AK1279" s="266"/>
      <c r="AL1279" s="266"/>
      <c r="AM1279" s="266"/>
      <c r="BH1279" s="1" t="s">
        <v>28</v>
      </c>
    </row>
    <row r="1280" spans="1:61" ht="9.75" hidden="1" customHeight="1">
      <c r="A1280" s="164" t="s">
        <v>348</v>
      </c>
      <c r="B1280" s="165"/>
      <c r="C1280" s="165"/>
      <c r="D1280" s="165"/>
      <c r="E1280" s="165"/>
      <c r="F1280" s="165"/>
      <c r="G1280" s="165"/>
      <c r="H1280" s="165"/>
      <c r="I1280" s="166"/>
      <c r="J1280" s="239"/>
      <c r="K1280" s="239"/>
      <c r="L1280" s="239"/>
      <c r="M1280" s="239"/>
      <c r="N1280" s="239"/>
      <c r="O1280" s="239"/>
      <c r="P1280" s="239"/>
      <c r="Q1280" s="239"/>
      <c r="R1280" s="239"/>
      <c r="S1280" s="239"/>
      <c r="T1280" s="239"/>
      <c r="U1280" s="239"/>
      <c r="V1280" s="239"/>
      <c r="W1280" s="239"/>
      <c r="X1280" s="239"/>
      <c r="Y1280" s="239"/>
      <c r="Z1280" s="239"/>
      <c r="AA1280" s="239"/>
      <c r="AB1280" s="239"/>
      <c r="AC1280" s="239"/>
      <c r="AD1280" s="239"/>
      <c r="AE1280" s="239"/>
      <c r="AF1280" s="239"/>
      <c r="AG1280" s="239"/>
      <c r="AH1280" s="239"/>
      <c r="AI1280" s="239"/>
      <c r="AJ1280" s="239"/>
      <c r="AK1280" s="239"/>
      <c r="AL1280" s="239"/>
      <c r="AM1280" s="239"/>
      <c r="BG1280" s="1" t="s">
        <v>349</v>
      </c>
      <c r="BH1280" s="1">
        <v>88</v>
      </c>
      <c r="BI1280" s="1" t="str">
        <f>"ITEM"&amp;BH1280&amp; BG1280 &amp;"="&amp; IF(TRIM($J1280)="","",$J1280)</f>
        <v>ITEM88#KBN3_8=</v>
      </c>
    </row>
    <row r="1281" spans="1:61" ht="9.75" hidden="1" customHeight="1" thickBot="1">
      <c r="A1281" s="167"/>
      <c r="B1281" s="168"/>
      <c r="C1281" s="168"/>
      <c r="D1281" s="168"/>
      <c r="E1281" s="168"/>
      <c r="F1281" s="168"/>
      <c r="G1281" s="168"/>
      <c r="H1281" s="168"/>
      <c r="I1281" s="169"/>
      <c r="J1281" s="274"/>
      <c r="K1281" s="274"/>
      <c r="L1281" s="274"/>
      <c r="M1281" s="274"/>
      <c r="N1281" s="274"/>
      <c r="O1281" s="274"/>
      <c r="P1281" s="274"/>
      <c r="Q1281" s="274"/>
      <c r="R1281" s="274"/>
      <c r="S1281" s="274"/>
      <c r="T1281" s="274"/>
      <c r="U1281" s="274"/>
      <c r="V1281" s="274"/>
      <c r="W1281" s="274"/>
      <c r="X1281" s="274"/>
      <c r="Y1281" s="274"/>
      <c r="Z1281" s="274"/>
      <c r="AA1281" s="274"/>
      <c r="AB1281" s="274"/>
      <c r="AC1281" s="274"/>
      <c r="AD1281" s="274"/>
      <c r="AE1281" s="274"/>
      <c r="AF1281" s="274"/>
      <c r="AG1281" s="274"/>
      <c r="AH1281" s="274"/>
      <c r="AI1281" s="274"/>
      <c r="AJ1281" s="274"/>
      <c r="AK1281" s="274"/>
      <c r="AL1281" s="274"/>
      <c r="AM1281" s="274"/>
    </row>
    <row r="1282" spans="1:61" ht="9.75" hidden="1" customHeight="1">
      <c r="A1282" s="120" t="s">
        <v>323</v>
      </c>
      <c r="B1282" s="121"/>
      <c r="C1282" s="121"/>
      <c r="D1282" s="121"/>
      <c r="E1282" s="121"/>
      <c r="F1282" s="121"/>
      <c r="G1282" s="121"/>
      <c r="H1282" s="121"/>
      <c r="I1282" s="122"/>
      <c r="J1282" s="239"/>
      <c r="K1282" s="239"/>
      <c r="L1282" s="239"/>
      <c r="M1282" s="239"/>
      <c r="N1282" s="239"/>
      <c r="O1282" s="239"/>
      <c r="P1282" s="239"/>
      <c r="Q1282" s="239"/>
      <c r="R1282" s="239"/>
      <c r="S1282" s="239"/>
      <c r="T1282" s="239"/>
      <c r="U1282" s="239"/>
      <c r="V1282" s="239"/>
      <c r="W1282" s="239"/>
      <c r="X1282" s="239"/>
      <c r="Y1282" s="239"/>
      <c r="Z1282" s="239"/>
      <c r="AA1282" s="239"/>
      <c r="AB1282" s="239"/>
      <c r="AC1282" s="239"/>
      <c r="AD1282" s="239"/>
      <c r="AE1282" s="239"/>
      <c r="AF1282" s="239"/>
      <c r="AG1282" s="239"/>
      <c r="AH1282" s="239"/>
      <c r="AI1282" s="239"/>
      <c r="AJ1282" s="239"/>
      <c r="AK1282" s="239"/>
      <c r="AL1282" s="239"/>
      <c r="AM1282" s="239"/>
      <c r="BG1282" s="1" t="s">
        <v>349</v>
      </c>
      <c r="BH1282" s="1">
        <v>89</v>
      </c>
      <c r="BI1282" s="1" t="str">
        <f>"ITEM"&amp;BH1282&amp; BG1282 &amp;"="&amp; IF(TRIM($J1282)="","",$J1282)</f>
        <v>ITEM89#KBN3_8=</v>
      </c>
    </row>
    <row r="1283" spans="1:61" ht="9.75" hidden="1" customHeight="1">
      <c r="A1283" s="123"/>
      <c r="B1283" s="124"/>
      <c r="C1283" s="124"/>
      <c r="D1283" s="124"/>
      <c r="E1283" s="124"/>
      <c r="F1283" s="124"/>
      <c r="G1283" s="124"/>
      <c r="H1283" s="124"/>
      <c r="I1283" s="125"/>
      <c r="J1283" s="27"/>
      <c r="K1283" s="27"/>
      <c r="L1283" s="27"/>
      <c r="M1283" s="27"/>
      <c r="N1283" s="27"/>
      <c r="O1283" s="27"/>
      <c r="P1283" s="27"/>
      <c r="Q1283" s="27"/>
      <c r="R1283" s="27"/>
      <c r="S1283" s="27"/>
      <c r="T1283" s="27"/>
      <c r="U1283" s="27"/>
      <c r="V1283" s="27"/>
      <c r="W1283" s="27"/>
      <c r="X1283" s="27"/>
      <c r="Y1283" s="27"/>
      <c r="Z1283" s="27"/>
      <c r="AA1283" s="27"/>
      <c r="AB1283" s="27"/>
      <c r="AC1283" s="27"/>
      <c r="AD1283" s="27"/>
      <c r="AE1283" s="27"/>
      <c r="AF1283" s="27"/>
      <c r="AG1283" s="27"/>
      <c r="AH1283" s="27"/>
      <c r="AI1283" s="27"/>
      <c r="AJ1283" s="27"/>
      <c r="AK1283" s="27"/>
      <c r="AL1283" s="27"/>
      <c r="AM1283" s="27"/>
    </row>
    <row r="1284" spans="1:61" ht="9.75" hidden="1" customHeight="1">
      <c r="A1284" s="120" t="s">
        <v>324</v>
      </c>
      <c r="B1284" s="121"/>
      <c r="C1284" s="121"/>
      <c r="D1284" s="121"/>
      <c r="E1284" s="121"/>
      <c r="F1284" s="121"/>
      <c r="G1284" s="121"/>
      <c r="H1284" s="121"/>
      <c r="I1284" s="122"/>
      <c r="J1284" s="136"/>
      <c r="K1284" s="126"/>
      <c r="L1284" s="126"/>
      <c r="M1284" s="126"/>
      <c r="N1284" s="126"/>
      <c r="O1284" s="126"/>
      <c r="P1284" s="126"/>
      <c r="Q1284" s="126"/>
      <c r="R1284" s="126"/>
      <c r="S1284" s="126"/>
      <c r="T1284" s="126"/>
      <c r="U1284" s="126"/>
      <c r="V1284" s="126"/>
      <c r="W1284" s="126"/>
      <c r="X1284" s="126"/>
      <c r="Y1284" s="126"/>
      <c r="Z1284" s="126"/>
      <c r="AA1284" s="126"/>
      <c r="AB1284" s="126"/>
      <c r="AC1284" s="126"/>
      <c r="AD1284" s="126"/>
      <c r="AE1284" s="126"/>
      <c r="AF1284" s="126"/>
      <c r="AG1284" s="126"/>
      <c r="AH1284" s="126"/>
      <c r="AI1284" s="126"/>
      <c r="AJ1284" s="126"/>
      <c r="AK1284" s="126"/>
      <c r="AL1284" s="126"/>
      <c r="AM1284" s="127"/>
      <c r="BG1284" s="1" t="s">
        <v>349</v>
      </c>
      <c r="BH1284" s="1">
        <v>90</v>
      </c>
      <c r="BI1284" s="1" t="str">
        <f>"ITEM"&amp;BH1284&amp; BG1284 &amp;"="&amp; IF(TRIM($J1284)="","",$J1284)</f>
        <v>ITEM90#KBN3_8=</v>
      </c>
    </row>
    <row r="1285" spans="1:61" ht="9.75" hidden="1" customHeight="1">
      <c r="A1285" s="141"/>
      <c r="B1285" s="142"/>
      <c r="C1285" s="142"/>
      <c r="D1285" s="142"/>
      <c r="E1285" s="142"/>
      <c r="F1285" s="142"/>
      <c r="G1285" s="142"/>
      <c r="H1285" s="142"/>
      <c r="I1285" s="143"/>
      <c r="J1285" s="150"/>
      <c r="K1285" s="151"/>
      <c r="L1285" s="151"/>
      <c r="M1285" s="151"/>
      <c r="N1285" s="151"/>
      <c r="O1285" s="151"/>
      <c r="P1285" s="151"/>
      <c r="Q1285" s="151"/>
      <c r="R1285" s="151"/>
      <c r="S1285" s="151"/>
      <c r="T1285" s="151"/>
      <c r="U1285" s="151"/>
      <c r="V1285" s="151"/>
      <c r="W1285" s="151"/>
      <c r="X1285" s="151"/>
      <c r="Y1285" s="151"/>
      <c r="Z1285" s="151"/>
      <c r="AA1285" s="151"/>
      <c r="AB1285" s="151"/>
      <c r="AC1285" s="151"/>
      <c r="AD1285" s="151"/>
      <c r="AE1285" s="151"/>
      <c r="AF1285" s="151"/>
      <c r="AG1285" s="151"/>
      <c r="AH1285" s="151"/>
      <c r="AI1285" s="151"/>
      <c r="AJ1285" s="151"/>
      <c r="AK1285" s="151"/>
      <c r="AL1285" s="151"/>
      <c r="AM1285" s="152"/>
      <c r="BH1285" s="1" t="s">
        <v>28</v>
      </c>
    </row>
    <row r="1286" spans="1:61" ht="9.75" hidden="1" customHeight="1">
      <c r="A1286" s="123"/>
      <c r="B1286" s="124"/>
      <c r="C1286" s="124"/>
      <c r="D1286" s="124"/>
      <c r="E1286" s="124"/>
      <c r="F1286" s="124"/>
      <c r="G1286" s="124"/>
      <c r="H1286" s="124"/>
      <c r="I1286" s="125"/>
      <c r="J1286" s="137"/>
      <c r="K1286" s="128"/>
      <c r="L1286" s="128"/>
      <c r="M1286" s="128"/>
      <c r="N1286" s="128"/>
      <c r="O1286" s="128"/>
      <c r="P1286" s="128"/>
      <c r="Q1286" s="128"/>
      <c r="R1286" s="128"/>
      <c r="S1286" s="128"/>
      <c r="T1286" s="128"/>
      <c r="U1286" s="128"/>
      <c r="V1286" s="128"/>
      <c r="W1286" s="128"/>
      <c r="X1286" s="128"/>
      <c r="Y1286" s="128"/>
      <c r="Z1286" s="128"/>
      <c r="AA1286" s="128"/>
      <c r="AB1286" s="128"/>
      <c r="AC1286" s="128"/>
      <c r="AD1286" s="128"/>
      <c r="AE1286" s="128"/>
      <c r="AF1286" s="128"/>
      <c r="AG1286" s="128"/>
      <c r="AH1286" s="128"/>
      <c r="AI1286" s="128"/>
      <c r="AJ1286" s="128"/>
      <c r="AK1286" s="128"/>
      <c r="AL1286" s="128"/>
      <c r="AM1286" s="129"/>
      <c r="BH1286" s="1" t="s">
        <v>28</v>
      </c>
    </row>
    <row r="1287" spans="1:61" ht="9.75" hidden="1" customHeight="1">
      <c r="A1287" s="120" t="s">
        <v>325</v>
      </c>
      <c r="B1287" s="121"/>
      <c r="C1287" s="121"/>
      <c r="D1287" s="121"/>
      <c r="E1287" s="121"/>
      <c r="F1287" s="121"/>
      <c r="G1287" s="121"/>
      <c r="H1287" s="121"/>
      <c r="I1287" s="122"/>
      <c r="J1287" s="27"/>
      <c r="K1287" s="27"/>
      <c r="L1287" s="27"/>
      <c r="M1287" s="27"/>
      <c r="N1287" s="27"/>
      <c r="O1287" s="27"/>
      <c r="P1287" s="27"/>
      <c r="Q1287" s="27"/>
      <c r="R1287" s="27"/>
      <c r="S1287" s="27"/>
      <c r="T1287" s="27"/>
      <c r="U1287" s="27"/>
      <c r="V1287" s="27"/>
      <c r="W1287" s="27"/>
      <c r="X1287" s="27"/>
      <c r="Y1287" s="27"/>
      <c r="Z1287" s="27"/>
      <c r="AA1287" s="27"/>
      <c r="AB1287" s="27"/>
      <c r="AC1287" s="27"/>
      <c r="AD1287" s="27"/>
      <c r="AE1287" s="27"/>
      <c r="AF1287" s="27"/>
      <c r="AG1287" s="27"/>
      <c r="AH1287" s="27"/>
      <c r="AI1287" s="27"/>
      <c r="AJ1287" s="27"/>
      <c r="AK1287" s="27"/>
      <c r="AL1287" s="27"/>
      <c r="AM1287" s="27"/>
      <c r="BG1287" s="1" t="s">
        <v>349</v>
      </c>
      <c r="BH1287" s="1">
        <v>91</v>
      </c>
      <c r="BI1287" s="1" t="str">
        <f>"ITEM"&amp;BH1287&amp; BG1287 &amp;"="&amp; IF(TRIM($J1287)="","",$J1287)</f>
        <v>ITEM91#KBN3_8=</v>
      </c>
    </row>
    <row r="1288" spans="1:61" ht="9.75" hidden="1" customHeight="1">
      <c r="A1288" s="123"/>
      <c r="B1288" s="124"/>
      <c r="C1288" s="124"/>
      <c r="D1288" s="124"/>
      <c r="E1288" s="124"/>
      <c r="F1288" s="124"/>
      <c r="G1288" s="124"/>
      <c r="H1288" s="124"/>
      <c r="I1288" s="125"/>
      <c r="J1288" s="27"/>
      <c r="K1288" s="27"/>
      <c r="L1288" s="27"/>
      <c r="M1288" s="27"/>
      <c r="N1288" s="27"/>
      <c r="O1288" s="27"/>
      <c r="P1288" s="27"/>
      <c r="Q1288" s="27"/>
      <c r="R1288" s="27"/>
      <c r="S1288" s="27"/>
      <c r="T1288" s="27"/>
      <c r="U1288" s="27"/>
      <c r="V1288" s="27"/>
      <c r="W1288" s="27"/>
      <c r="X1288" s="27"/>
      <c r="Y1288" s="27"/>
      <c r="Z1288" s="27"/>
      <c r="AA1288" s="27"/>
      <c r="AB1288" s="27"/>
      <c r="AC1288" s="27"/>
      <c r="AD1288" s="27"/>
      <c r="AE1288" s="27"/>
      <c r="AF1288" s="27"/>
      <c r="AG1288" s="27"/>
      <c r="AH1288" s="27"/>
      <c r="AI1288" s="27"/>
      <c r="AJ1288" s="27"/>
      <c r="AK1288" s="27"/>
      <c r="AL1288" s="27"/>
      <c r="AM1288" s="27"/>
    </row>
    <row r="1289" spans="1:61" ht="9.75" hidden="1" customHeight="1">
      <c r="A1289" s="120" t="s">
        <v>326</v>
      </c>
      <c r="B1289" s="121"/>
      <c r="C1289" s="121"/>
      <c r="D1289" s="121"/>
      <c r="E1289" s="121"/>
      <c r="F1289" s="121"/>
      <c r="G1289" s="121"/>
      <c r="H1289" s="121"/>
      <c r="I1289" s="122"/>
      <c r="J1289" s="158"/>
      <c r="K1289" s="154"/>
      <c r="L1289" s="154"/>
      <c r="M1289" s="154"/>
      <c r="N1289" s="154"/>
      <c r="O1289" s="154"/>
      <c r="P1289" s="154"/>
      <c r="Q1289" s="154"/>
      <c r="R1289" s="154"/>
      <c r="S1289" s="154"/>
      <c r="T1289" s="154"/>
      <c r="U1289" s="154"/>
      <c r="V1289" s="154" t="s">
        <v>36</v>
      </c>
      <c r="W1289" s="154"/>
      <c r="X1289" s="154"/>
      <c r="Y1289" s="154"/>
      <c r="Z1289" s="154"/>
      <c r="AA1289" s="154"/>
      <c r="AB1289" s="154"/>
      <c r="AC1289" s="154"/>
      <c r="AD1289" s="154"/>
      <c r="AE1289" s="154"/>
      <c r="AF1289" s="154"/>
      <c r="AG1289" s="154"/>
      <c r="AH1289" s="154"/>
      <c r="AI1289" s="154"/>
      <c r="AJ1289" s="154"/>
      <c r="AK1289" s="154"/>
      <c r="AL1289" s="154"/>
      <c r="AM1289" s="155"/>
      <c r="BE1289" s="1" t="str">
        <f ca="1">MID(CELL("address",$CB$2),2,2)</f>
        <v>CB</v>
      </c>
      <c r="BF1289" s="1" t="str">
        <f>IF(TRIM($K1291)="","",IF(ISERROR(MATCH($K1291,$CB$3:$CB$7,0)),"INPUT_ERROR",MATCH($K1291,$CB$3:$CB$7,0)))</f>
        <v/>
      </c>
      <c r="BG1289" s="1" t="s">
        <v>349</v>
      </c>
      <c r="BH1289" s="1">
        <v>92</v>
      </c>
      <c r="BI1289" s="1" t="str">
        <f>"ITEM"&amp;BH1289&amp; BG1289 &amp;"="&amp; BF1289</f>
        <v>ITEM92#KBN3_8=</v>
      </c>
    </row>
    <row r="1290" spans="1:61" ht="9.75" hidden="1" customHeight="1">
      <c r="A1290" s="141"/>
      <c r="B1290" s="142"/>
      <c r="C1290" s="142"/>
      <c r="D1290" s="142"/>
      <c r="E1290" s="142"/>
      <c r="F1290" s="142"/>
      <c r="G1290" s="142"/>
      <c r="H1290" s="142"/>
      <c r="I1290" s="143"/>
      <c r="J1290" s="189"/>
      <c r="K1290" s="82"/>
      <c r="L1290" s="82"/>
      <c r="M1290" s="82"/>
      <c r="N1290" s="82"/>
      <c r="O1290" s="82"/>
      <c r="P1290" s="82"/>
      <c r="Q1290" s="82"/>
      <c r="R1290" s="82"/>
      <c r="S1290" s="82"/>
      <c r="T1290" s="82"/>
      <c r="U1290" s="82"/>
      <c r="V1290" s="82" t="s">
        <v>163</v>
      </c>
      <c r="W1290" s="82"/>
      <c r="X1290" s="82"/>
      <c r="Y1290" s="82"/>
      <c r="Z1290" s="82"/>
      <c r="AA1290" s="82"/>
      <c r="AB1290" s="82"/>
      <c r="AC1290" s="82"/>
      <c r="AD1290" s="82"/>
      <c r="AE1290" s="82"/>
      <c r="AF1290" s="82"/>
      <c r="AG1290" s="82"/>
      <c r="AH1290" s="82"/>
      <c r="AI1290" s="82"/>
      <c r="AJ1290" s="82"/>
      <c r="AK1290" s="82"/>
      <c r="AL1290" s="82"/>
      <c r="AM1290" s="138"/>
      <c r="BH1290" s="1" t="s">
        <v>28</v>
      </c>
    </row>
    <row r="1291" spans="1:61" ht="9.75" hidden="1" customHeight="1">
      <c r="A1291" s="141"/>
      <c r="B1291" s="142"/>
      <c r="C1291" s="142"/>
      <c r="D1291" s="142"/>
      <c r="E1291" s="142"/>
      <c r="F1291" s="142"/>
      <c r="G1291" s="142"/>
      <c r="H1291" s="142"/>
      <c r="I1291" s="143"/>
      <c r="J1291" s="144" t="s">
        <v>37</v>
      </c>
      <c r="K1291" s="145"/>
      <c r="L1291" s="145"/>
      <c r="M1291" s="145"/>
      <c r="N1291" s="145"/>
      <c r="O1291" s="145"/>
      <c r="P1291" s="145"/>
      <c r="Q1291" s="145"/>
      <c r="R1291" s="145"/>
      <c r="S1291" s="145"/>
      <c r="T1291" s="82" t="s">
        <v>38</v>
      </c>
      <c r="U1291" s="82"/>
      <c r="V1291" s="82" t="s">
        <v>253</v>
      </c>
      <c r="W1291" s="82"/>
      <c r="X1291" s="82"/>
      <c r="Y1291" s="82"/>
      <c r="Z1291" s="82"/>
      <c r="AA1291" s="82"/>
      <c r="AB1291" s="82"/>
      <c r="AC1291" s="82"/>
      <c r="AD1291" s="82"/>
      <c r="AE1291" s="82"/>
      <c r="AF1291" s="82"/>
      <c r="AG1291" s="82"/>
      <c r="AH1291" s="82"/>
      <c r="AI1291" s="82"/>
      <c r="AJ1291" s="82"/>
      <c r="AK1291" s="82"/>
      <c r="AL1291" s="82"/>
      <c r="AM1291" s="138"/>
      <c r="BH1291" s="1" t="s">
        <v>28</v>
      </c>
    </row>
    <row r="1292" spans="1:61" ht="9.75" hidden="1" customHeight="1">
      <c r="A1292" s="141"/>
      <c r="B1292" s="142"/>
      <c r="C1292" s="142"/>
      <c r="D1292" s="142"/>
      <c r="E1292" s="142"/>
      <c r="F1292" s="142"/>
      <c r="G1292" s="142"/>
      <c r="H1292" s="142"/>
      <c r="I1292" s="143"/>
      <c r="J1292" s="144"/>
      <c r="K1292" s="145"/>
      <c r="L1292" s="145"/>
      <c r="M1292" s="145"/>
      <c r="N1292" s="145"/>
      <c r="O1292" s="145"/>
      <c r="P1292" s="145"/>
      <c r="Q1292" s="145"/>
      <c r="R1292" s="145"/>
      <c r="S1292" s="145"/>
      <c r="T1292" s="82"/>
      <c r="U1292" s="82"/>
      <c r="V1292" s="82" t="s">
        <v>327</v>
      </c>
      <c r="W1292" s="82"/>
      <c r="X1292" s="82"/>
      <c r="Y1292" s="82"/>
      <c r="Z1292" s="82"/>
      <c r="AA1292" s="82"/>
      <c r="AB1292" s="82"/>
      <c r="AC1292" s="82"/>
      <c r="AD1292" s="82"/>
      <c r="AE1292" s="82"/>
      <c r="AF1292" s="82"/>
      <c r="AG1292" s="82"/>
      <c r="AH1292" s="82"/>
      <c r="AI1292" s="82"/>
      <c r="AJ1292" s="82"/>
      <c r="AK1292" s="82"/>
      <c r="AL1292" s="82"/>
      <c r="AM1292" s="138"/>
      <c r="BH1292" s="1" t="s">
        <v>28</v>
      </c>
    </row>
    <row r="1293" spans="1:61" ht="9.75" hidden="1" customHeight="1">
      <c r="A1293" s="141"/>
      <c r="B1293" s="142"/>
      <c r="C1293" s="142"/>
      <c r="D1293" s="142"/>
      <c r="E1293" s="142"/>
      <c r="F1293" s="142"/>
      <c r="G1293" s="142"/>
      <c r="H1293" s="142"/>
      <c r="I1293" s="143"/>
      <c r="J1293" s="189"/>
      <c r="K1293" s="82"/>
      <c r="L1293" s="82"/>
      <c r="M1293" s="82"/>
      <c r="N1293" s="82"/>
      <c r="O1293" s="82"/>
      <c r="P1293" s="82"/>
      <c r="Q1293" s="82"/>
      <c r="R1293" s="82"/>
      <c r="S1293" s="82"/>
      <c r="T1293" s="82"/>
      <c r="U1293" s="82"/>
      <c r="V1293" s="82" t="s">
        <v>166</v>
      </c>
      <c r="W1293" s="82"/>
      <c r="X1293" s="82"/>
      <c r="Y1293" s="82"/>
      <c r="Z1293" s="82"/>
      <c r="AA1293" s="82"/>
      <c r="AB1293" s="82"/>
      <c r="AC1293" s="82"/>
      <c r="AD1293" s="82"/>
      <c r="AE1293" s="82"/>
      <c r="AF1293" s="82"/>
      <c r="AG1293" s="82"/>
      <c r="AH1293" s="82"/>
      <c r="AI1293" s="82"/>
      <c r="AJ1293" s="82"/>
      <c r="AK1293" s="82"/>
      <c r="AL1293" s="82"/>
      <c r="AM1293" s="138"/>
      <c r="BH1293" s="1" t="s">
        <v>28</v>
      </c>
    </row>
    <row r="1294" spans="1:61" ht="9.75" hidden="1" customHeight="1">
      <c r="A1294" s="123"/>
      <c r="B1294" s="124"/>
      <c r="C1294" s="124"/>
      <c r="D1294" s="124"/>
      <c r="E1294" s="124"/>
      <c r="F1294" s="124"/>
      <c r="G1294" s="124"/>
      <c r="H1294" s="124"/>
      <c r="I1294" s="125"/>
      <c r="J1294" s="157"/>
      <c r="K1294" s="98"/>
      <c r="L1294" s="98"/>
      <c r="M1294" s="98"/>
      <c r="N1294" s="98"/>
      <c r="O1294" s="98"/>
      <c r="P1294" s="98"/>
      <c r="Q1294" s="98"/>
      <c r="R1294" s="98"/>
      <c r="S1294" s="98"/>
      <c r="T1294" s="98"/>
      <c r="U1294" s="98"/>
      <c r="V1294" s="98" t="s">
        <v>256</v>
      </c>
      <c r="W1294" s="98"/>
      <c r="X1294" s="98"/>
      <c r="Y1294" s="98"/>
      <c r="Z1294" s="98"/>
      <c r="AA1294" s="98"/>
      <c r="AB1294" s="98"/>
      <c r="AC1294" s="98"/>
      <c r="AD1294" s="98"/>
      <c r="AE1294" s="98"/>
      <c r="AF1294" s="98"/>
      <c r="AG1294" s="98"/>
      <c r="AH1294" s="98"/>
      <c r="AI1294" s="98"/>
      <c r="AJ1294" s="98"/>
      <c r="AK1294" s="98"/>
      <c r="AL1294" s="98"/>
      <c r="AM1294" s="156"/>
      <c r="BH1294" s="1" t="s">
        <v>28</v>
      </c>
    </row>
    <row r="1295" spans="1:61" ht="9.75" hidden="1" customHeight="1">
      <c r="A1295" s="120" t="s">
        <v>328</v>
      </c>
      <c r="B1295" s="121"/>
      <c r="C1295" s="121"/>
      <c r="D1295" s="121"/>
      <c r="E1295" s="121"/>
      <c r="F1295" s="121"/>
      <c r="G1295" s="121"/>
      <c r="H1295" s="121"/>
      <c r="I1295" s="122"/>
      <c r="J1295" s="136"/>
      <c r="K1295" s="126"/>
      <c r="L1295" s="126"/>
      <c r="M1295" s="126"/>
      <c r="N1295" s="126"/>
      <c r="O1295" s="126"/>
      <c r="P1295" s="126"/>
      <c r="Q1295" s="126"/>
      <c r="R1295" s="126"/>
      <c r="S1295" s="126"/>
      <c r="T1295" s="126"/>
      <c r="U1295" s="126"/>
      <c r="V1295" s="126"/>
      <c r="W1295" s="126"/>
      <c r="X1295" s="126"/>
      <c r="Y1295" s="126"/>
      <c r="Z1295" s="126"/>
      <c r="AA1295" s="126"/>
      <c r="AB1295" s="126"/>
      <c r="AC1295" s="126"/>
      <c r="AD1295" s="126"/>
      <c r="AE1295" s="126"/>
      <c r="AF1295" s="126"/>
      <c r="AG1295" s="126"/>
      <c r="AH1295" s="126"/>
      <c r="AI1295" s="126"/>
      <c r="AJ1295" s="126"/>
      <c r="AK1295" s="126"/>
      <c r="AL1295" s="126"/>
      <c r="AM1295" s="127"/>
      <c r="BG1295" s="1" t="s">
        <v>349</v>
      </c>
      <c r="BH1295" s="1">
        <v>93</v>
      </c>
      <c r="BI1295" s="1" t="str">
        <f>"ITEM"&amp;BH1295&amp; BG1295 &amp;"="&amp; IF(TRIM($J1295)="","",$J1295)</f>
        <v>ITEM93#KBN3_8=</v>
      </c>
    </row>
    <row r="1296" spans="1:61" ht="9.75" hidden="1" customHeight="1">
      <c r="A1296" s="141"/>
      <c r="B1296" s="142"/>
      <c r="C1296" s="142"/>
      <c r="D1296" s="142"/>
      <c r="E1296" s="142"/>
      <c r="F1296" s="142"/>
      <c r="G1296" s="142"/>
      <c r="H1296" s="142"/>
      <c r="I1296" s="143"/>
      <c r="J1296" s="150"/>
      <c r="K1296" s="151"/>
      <c r="L1296" s="151"/>
      <c r="M1296" s="151"/>
      <c r="N1296" s="151"/>
      <c r="O1296" s="151"/>
      <c r="P1296" s="151"/>
      <c r="Q1296" s="151"/>
      <c r="R1296" s="151"/>
      <c r="S1296" s="151"/>
      <c r="T1296" s="151"/>
      <c r="U1296" s="151"/>
      <c r="V1296" s="151"/>
      <c r="W1296" s="151"/>
      <c r="X1296" s="151"/>
      <c r="Y1296" s="151"/>
      <c r="Z1296" s="151"/>
      <c r="AA1296" s="151"/>
      <c r="AB1296" s="151"/>
      <c r="AC1296" s="151"/>
      <c r="AD1296" s="151"/>
      <c r="AE1296" s="151"/>
      <c r="AF1296" s="151"/>
      <c r="AG1296" s="151"/>
      <c r="AH1296" s="151"/>
      <c r="AI1296" s="151"/>
      <c r="AJ1296" s="151"/>
      <c r="AK1296" s="151"/>
      <c r="AL1296" s="151"/>
      <c r="AM1296" s="152"/>
    </row>
    <row r="1297" spans="1:61" ht="9.75" hidden="1" customHeight="1">
      <c r="A1297" s="123"/>
      <c r="B1297" s="124"/>
      <c r="C1297" s="124"/>
      <c r="D1297" s="124"/>
      <c r="E1297" s="124"/>
      <c r="F1297" s="124"/>
      <c r="G1297" s="124"/>
      <c r="H1297" s="124"/>
      <c r="I1297" s="125"/>
      <c r="J1297" s="150"/>
      <c r="K1297" s="151"/>
      <c r="L1297" s="151"/>
      <c r="M1297" s="151"/>
      <c r="N1297" s="151"/>
      <c r="O1297" s="151"/>
      <c r="P1297" s="151"/>
      <c r="Q1297" s="151"/>
      <c r="R1297" s="151"/>
      <c r="S1297" s="151"/>
      <c r="T1297" s="151"/>
      <c r="U1297" s="151"/>
      <c r="V1297" s="151"/>
      <c r="W1297" s="151"/>
      <c r="X1297" s="151"/>
      <c r="Y1297" s="151"/>
      <c r="Z1297" s="151"/>
      <c r="AA1297" s="151"/>
      <c r="AB1297" s="151"/>
      <c r="AC1297" s="151"/>
      <c r="AD1297" s="151"/>
      <c r="AE1297" s="151"/>
      <c r="AF1297" s="151"/>
      <c r="AG1297" s="151"/>
      <c r="AH1297" s="151"/>
      <c r="AI1297" s="151"/>
      <c r="AJ1297" s="151"/>
      <c r="AK1297" s="151"/>
      <c r="AL1297" s="151"/>
      <c r="AM1297" s="152"/>
    </row>
    <row r="1298" spans="1:61" ht="9.75" hidden="1" customHeight="1">
      <c r="A1298" s="120" t="s">
        <v>329</v>
      </c>
      <c r="B1298" s="121"/>
      <c r="C1298" s="121"/>
      <c r="D1298" s="121"/>
      <c r="E1298" s="121"/>
      <c r="F1298" s="121"/>
      <c r="G1298" s="121"/>
      <c r="H1298" s="121"/>
      <c r="I1298" s="122"/>
      <c r="J1298" s="216" t="s">
        <v>37</v>
      </c>
      <c r="K1298" s="217"/>
      <c r="L1298" s="154" t="s">
        <v>53</v>
      </c>
      <c r="M1298" s="154"/>
      <c r="N1298" s="154"/>
      <c r="O1298" s="154"/>
      <c r="P1298" s="154"/>
      <c r="Q1298" s="154"/>
      <c r="R1298" s="154"/>
      <c r="S1298" s="154"/>
      <c r="T1298" s="154"/>
      <c r="U1298" s="154"/>
      <c r="V1298" s="154"/>
      <c r="W1298" s="154"/>
      <c r="X1298" s="221" t="s">
        <v>37</v>
      </c>
      <c r="Y1298" s="217"/>
      <c r="Z1298" s="154" t="s">
        <v>330</v>
      </c>
      <c r="AA1298" s="154"/>
      <c r="AB1298" s="154"/>
      <c r="AC1298" s="154"/>
      <c r="AD1298" s="154"/>
      <c r="AE1298" s="154"/>
      <c r="AF1298" s="154"/>
      <c r="AG1298" s="154"/>
      <c r="AH1298" s="154"/>
      <c r="AI1298" s="154"/>
      <c r="AJ1298" s="154"/>
      <c r="AK1298" s="154"/>
      <c r="AL1298" s="154"/>
      <c r="AM1298" s="155"/>
      <c r="BF1298" s="1" t="b">
        <f>IF($K1298="○",TRUE,IF($K1298="",FALSE,"INPUT_ERROR"))</f>
        <v>0</v>
      </c>
      <c r="BG1298" s="1" t="s">
        <v>349</v>
      </c>
      <c r="BH1298" s="1">
        <v>94</v>
      </c>
      <c r="BI1298" s="1" t="str">
        <f t="shared" ref="BI1298:BI1304" si="29">"ITEM"&amp;BH1298&amp; BG1298 &amp;"="&amp; BF1298</f>
        <v>ITEM94#KBN3_8=FALSE</v>
      </c>
    </row>
    <row r="1299" spans="1:61" ht="9.75" hidden="1" customHeight="1">
      <c r="A1299" s="141"/>
      <c r="B1299" s="142"/>
      <c r="C1299" s="142"/>
      <c r="D1299" s="142"/>
      <c r="E1299" s="142"/>
      <c r="F1299" s="142"/>
      <c r="G1299" s="142"/>
      <c r="H1299" s="142"/>
      <c r="I1299" s="143"/>
      <c r="J1299" s="144"/>
      <c r="K1299" s="159"/>
      <c r="L1299" s="82"/>
      <c r="M1299" s="82"/>
      <c r="N1299" s="82"/>
      <c r="O1299" s="82"/>
      <c r="P1299" s="82"/>
      <c r="Q1299" s="82"/>
      <c r="R1299" s="82"/>
      <c r="S1299" s="82"/>
      <c r="T1299" s="82"/>
      <c r="U1299" s="82"/>
      <c r="V1299" s="82"/>
      <c r="W1299" s="82"/>
      <c r="X1299" s="160"/>
      <c r="Y1299" s="159"/>
      <c r="Z1299" s="82"/>
      <c r="AA1299" s="82"/>
      <c r="AB1299" s="82"/>
      <c r="AC1299" s="82"/>
      <c r="AD1299" s="82"/>
      <c r="AE1299" s="82"/>
      <c r="AF1299" s="82"/>
      <c r="AG1299" s="82"/>
      <c r="AH1299" s="82"/>
      <c r="AI1299" s="82"/>
      <c r="AJ1299" s="82"/>
      <c r="AK1299" s="82"/>
      <c r="AL1299" s="82"/>
      <c r="AM1299" s="138"/>
      <c r="BF1299" s="1" t="b">
        <f>IF($Y1298="○",TRUE,IF($Y1298="",FALSE,"INPUT_ERROR"))</f>
        <v>0</v>
      </c>
      <c r="BG1299" s="1" t="s">
        <v>349</v>
      </c>
      <c r="BH1299" s="1">
        <v>95</v>
      </c>
      <c r="BI1299" s="1" t="str">
        <f t="shared" si="29"/>
        <v>ITEM95#KBN3_8=FALSE</v>
      </c>
    </row>
    <row r="1300" spans="1:61" ht="9.75" hidden="1" customHeight="1">
      <c r="A1300" s="141"/>
      <c r="B1300" s="142"/>
      <c r="C1300" s="142"/>
      <c r="D1300" s="142"/>
      <c r="E1300" s="142"/>
      <c r="F1300" s="142"/>
      <c r="G1300" s="142"/>
      <c r="H1300" s="142"/>
      <c r="I1300" s="143"/>
      <c r="J1300" s="144" t="s">
        <v>37</v>
      </c>
      <c r="K1300" s="159"/>
      <c r="L1300" s="82" t="s">
        <v>331</v>
      </c>
      <c r="M1300" s="82"/>
      <c r="N1300" s="82"/>
      <c r="O1300" s="82"/>
      <c r="P1300" s="82"/>
      <c r="Q1300" s="82"/>
      <c r="R1300" s="82"/>
      <c r="S1300" s="82"/>
      <c r="T1300" s="82"/>
      <c r="U1300" s="82"/>
      <c r="V1300" s="82"/>
      <c r="W1300" s="82"/>
      <c r="X1300" s="160" t="s">
        <v>37</v>
      </c>
      <c r="Y1300" s="159"/>
      <c r="Z1300" s="82" t="s">
        <v>264</v>
      </c>
      <c r="AA1300" s="82"/>
      <c r="AB1300" s="82"/>
      <c r="AC1300" s="82"/>
      <c r="AD1300" s="82"/>
      <c r="AE1300" s="82"/>
      <c r="AF1300" s="82"/>
      <c r="AG1300" s="82"/>
      <c r="AH1300" s="82"/>
      <c r="AI1300" s="82"/>
      <c r="AJ1300" s="82"/>
      <c r="AK1300" s="82"/>
      <c r="AL1300" s="82"/>
      <c r="AM1300" s="138"/>
      <c r="BF1300" s="1" t="b">
        <f>IF($K1300="○",TRUE,IF($K1300="",FALSE,"INPUT_ERROR"))</f>
        <v>0</v>
      </c>
      <c r="BG1300" s="1" t="s">
        <v>349</v>
      </c>
      <c r="BH1300" s="1">
        <v>96</v>
      </c>
      <c r="BI1300" s="1" t="str">
        <f t="shared" si="29"/>
        <v>ITEM96#KBN3_8=FALSE</v>
      </c>
    </row>
    <row r="1301" spans="1:61" ht="9.75" hidden="1" customHeight="1">
      <c r="A1301" s="141"/>
      <c r="B1301" s="142"/>
      <c r="C1301" s="142"/>
      <c r="D1301" s="142"/>
      <c r="E1301" s="142"/>
      <c r="F1301" s="142"/>
      <c r="G1301" s="142"/>
      <c r="H1301" s="142"/>
      <c r="I1301" s="143"/>
      <c r="J1301" s="144"/>
      <c r="K1301" s="159"/>
      <c r="L1301" s="82"/>
      <c r="M1301" s="82"/>
      <c r="N1301" s="82"/>
      <c r="O1301" s="82"/>
      <c r="P1301" s="82"/>
      <c r="Q1301" s="82"/>
      <c r="R1301" s="82"/>
      <c r="S1301" s="82"/>
      <c r="T1301" s="82"/>
      <c r="U1301" s="82"/>
      <c r="V1301" s="82"/>
      <c r="W1301" s="82"/>
      <c r="X1301" s="160"/>
      <c r="Y1301" s="159"/>
      <c r="Z1301" s="82"/>
      <c r="AA1301" s="82"/>
      <c r="AB1301" s="82"/>
      <c r="AC1301" s="82"/>
      <c r="AD1301" s="82"/>
      <c r="AE1301" s="82"/>
      <c r="AF1301" s="82"/>
      <c r="AG1301" s="82"/>
      <c r="AH1301" s="82"/>
      <c r="AI1301" s="82"/>
      <c r="AJ1301" s="82"/>
      <c r="AK1301" s="82"/>
      <c r="AL1301" s="82"/>
      <c r="AM1301" s="138"/>
      <c r="BF1301" s="1" t="b">
        <f>IF($Y1300="○",TRUE,IF($Y1300="",FALSE,"INPUT_ERROR"))</f>
        <v>0</v>
      </c>
      <c r="BG1301" s="1" t="s">
        <v>349</v>
      </c>
      <c r="BH1301" s="1">
        <v>97</v>
      </c>
      <c r="BI1301" s="1" t="str">
        <f t="shared" si="29"/>
        <v>ITEM97#KBN3_8=FALSE</v>
      </c>
    </row>
    <row r="1302" spans="1:61" ht="9.75" hidden="1" customHeight="1">
      <c r="A1302" s="141"/>
      <c r="B1302" s="142"/>
      <c r="C1302" s="142"/>
      <c r="D1302" s="142"/>
      <c r="E1302" s="142"/>
      <c r="F1302" s="142"/>
      <c r="G1302" s="142"/>
      <c r="H1302" s="142"/>
      <c r="I1302" s="143"/>
      <c r="J1302" s="144" t="s">
        <v>37</v>
      </c>
      <c r="K1302" s="159"/>
      <c r="L1302" s="82" t="s">
        <v>214</v>
      </c>
      <c r="M1302" s="82"/>
      <c r="N1302" s="82"/>
      <c r="O1302" s="82"/>
      <c r="P1302" s="82"/>
      <c r="Q1302" s="82"/>
      <c r="R1302" s="82"/>
      <c r="S1302" s="82"/>
      <c r="T1302" s="82"/>
      <c r="U1302" s="82"/>
      <c r="V1302" s="82"/>
      <c r="W1302" s="82"/>
      <c r="X1302" s="160" t="s">
        <v>37</v>
      </c>
      <c r="Y1302" s="159"/>
      <c r="Z1302" s="82" t="s">
        <v>332</v>
      </c>
      <c r="AA1302" s="82"/>
      <c r="AB1302" s="82"/>
      <c r="AC1302" s="82"/>
      <c r="AD1302" s="82"/>
      <c r="AE1302" s="82"/>
      <c r="AF1302" s="82"/>
      <c r="AG1302" s="82"/>
      <c r="AH1302" s="82"/>
      <c r="AI1302" s="82"/>
      <c r="AJ1302" s="82"/>
      <c r="AK1302" s="82"/>
      <c r="AL1302" s="82"/>
      <c r="AM1302" s="138"/>
      <c r="BF1302" s="1" t="b">
        <f>IF($K1302="○",TRUE,IF($K1302="",FALSE,"INPUT_ERROR"))</f>
        <v>0</v>
      </c>
      <c r="BG1302" s="1" t="s">
        <v>349</v>
      </c>
      <c r="BH1302" s="1">
        <v>98</v>
      </c>
      <c r="BI1302" s="1" t="str">
        <f t="shared" si="29"/>
        <v>ITEM98#KBN3_8=FALSE</v>
      </c>
    </row>
    <row r="1303" spans="1:61" ht="9.75" hidden="1" customHeight="1">
      <c r="A1303" s="141"/>
      <c r="B1303" s="142"/>
      <c r="C1303" s="142"/>
      <c r="D1303" s="142"/>
      <c r="E1303" s="142"/>
      <c r="F1303" s="142"/>
      <c r="G1303" s="142"/>
      <c r="H1303" s="142"/>
      <c r="I1303" s="143"/>
      <c r="J1303" s="144"/>
      <c r="K1303" s="159"/>
      <c r="L1303" s="82"/>
      <c r="M1303" s="82"/>
      <c r="N1303" s="82"/>
      <c r="O1303" s="82"/>
      <c r="P1303" s="82"/>
      <c r="Q1303" s="82"/>
      <c r="R1303" s="82"/>
      <c r="S1303" s="82"/>
      <c r="T1303" s="82"/>
      <c r="U1303" s="82"/>
      <c r="V1303" s="82"/>
      <c r="W1303" s="82"/>
      <c r="X1303" s="160"/>
      <c r="Y1303" s="159"/>
      <c r="Z1303" s="82"/>
      <c r="AA1303" s="82"/>
      <c r="AB1303" s="82"/>
      <c r="AC1303" s="82"/>
      <c r="AD1303" s="82"/>
      <c r="AE1303" s="82"/>
      <c r="AF1303" s="82"/>
      <c r="AG1303" s="82"/>
      <c r="AH1303" s="82"/>
      <c r="AI1303" s="82"/>
      <c r="AJ1303" s="82"/>
      <c r="AK1303" s="82"/>
      <c r="AL1303" s="82"/>
      <c r="AM1303" s="138"/>
      <c r="BF1303" s="1" t="b">
        <f>IF($Y1302="○",TRUE,IF($Y1302="",FALSE,"INPUT_ERROR"))</f>
        <v>0</v>
      </c>
      <c r="BG1303" s="1" t="s">
        <v>349</v>
      </c>
      <c r="BH1303" s="1">
        <v>99</v>
      </c>
      <c r="BI1303" s="1" t="str">
        <f t="shared" si="29"/>
        <v>ITEM99#KBN3_8=FALSE</v>
      </c>
    </row>
    <row r="1304" spans="1:61" ht="9.75" hidden="1" customHeight="1">
      <c r="A1304" s="141"/>
      <c r="B1304" s="142"/>
      <c r="C1304" s="142"/>
      <c r="D1304" s="142"/>
      <c r="E1304" s="142"/>
      <c r="F1304" s="142"/>
      <c r="G1304" s="142"/>
      <c r="H1304" s="142"/>
      <c r="I1304" s="143"/>
      <c r="J1304" s="144" t="s">
        <v>37</v>
      </c>
      <c r="K1304" s="159"/>
      <c r="L1304" s="82" t="s">
        <v>59</v>
      </c>
      <c r="M1304" s="82"/>
      <c r="N1304" s="82"/>
      <c r="O1304" s="160" t="s">
        <v>60</v>
      </c>
      <c r="P1304" s="151"/>
      <c r="Q1304" s="151"/>
      <c r="R1304" s="151"/>
      <c r="S1304" s="151"/>
      <c r="T1304" s="151"/>
      <c r="U1304" s="151"/>
      <c r="V1304" s="151"/>
      <c r="W1304" s="151"/>
      <c r="X1304" s="151"/>
      <c r="Y1304" s="151"/>
      <c r="Z1304" s="151"/>
      <c r="AA1304" s="151"/>
      <c r="AB1304" s="151"/>
      <c r="AC1304" s="151"/>
      <c r="AD1304" s="151"/>
      <c r="AE1304" s="151"/>
      <c r="AF1304" s="151"/>
      <c r="AG1304" s="151"/>
      <c r="AH1304" s="151"/>
      <c r="AI1304" s="151"/>
      <c r="AJ1304" s="151"/>
      <c r="AK1304" s="151"/>
      <c r="AL1304" s="82" t="s">
        <v>198</v>
      </c>
      <c r="AM1304" s="138"/>
      <c r="BF1304" s="1" t="b">
        <f>IF($K1304="○",TRUE,IF($K1304="",FALSE,"INPUT_ERROR"))</f>
        <v>0</v>
      </c>
      <c r="BG1304" s="1" t="s">
        <v>349</v>
      </c>
      <c r="BH1304" s="1">
        <v>100</v>
      </c>
      <c r="BI1304" s="1" t="str">
        <f t="shared" si="29"/>
        <v>ITEM100#KBN3_8=FALSE</v>
      </c>
    </row>
    <row r="1305" spans="1:61" ht="9.75" hidden="1" customHeight="1">
      <c r="A1305" s="141"/>
      <c r="B1305" s="142"/>
      <c r="C1305" s="142"/>
      <c r="D1305" s="142"/>
      <c r="E1305" s="142"/>
      <c r="F1305" s="142"/>
      <c r="G1305" s="142"/>
      <c r="H1305" s="142"/>
      <c r="I1305" s="143"/>
      <c r="J1305" s="161"/>
      <c r="K1305" s="162"/>
      <c r="L1305" s="98"/>
      <c r="M1305" s="98"/>
      <c r="N1305" s="98"/>
      <c r="O1305" s="163"/>
      <c r="P1305" s="128"/>
      <c r="Q1305" s="128"/>
      <c r="R1305" s="128"/>
      <c r="S1305" s="128"/>
      <c r="T1305" s="128"/>
      <c r="U1305" s="128"/>
      <c r="V1305" s="128"/>
      <c r="W1305" s="128"/>
      <c r="X1305" s="128"/>
      <c r="Y1305" s="128"/>
      <c r="Z1305" s="128"/>
      <c r="AA1305" s="128"/>
      <c r="AB1305" s="128"/>
      <c r="AC1305" s="128"/>
      <c r="AD1305" s="128"/>
      <c r="AE1305" s="128"/>
      <c r="AF1305" s="128"/>
      <c r="AG1305" s="128"/>
      <c r="AH1305" s="128"/>
      <c r="AI1305" s="128"/>
      <c r="AJ1305" s="128"/>
      <c r="AK1305" s="128"/>
      <c r="AL1305" s="98"/>
      <c r="AM1305" s="156"/>
      <c r="BG1305" s="1" t="s">
        <v>349</v>
      </c>
      <c r="BH1305" s="1">
        <v>101</v>
      </c>
      <c r="BI1305" s="1" t="str">
        <f>"ITEM"&amp;BH1305&amp; BG1305 &amp;"="&amp;IF(TRIM($P1304)="","",$P1304)</f>
        <v>ITEM101#KBN3_8=</v>
      </c>
    </row>
    <row r="1306" spans="1:61" ht="9.75" hidden="1" customHeight="1">
      <c r="A1306" s="120" t="s">
        <v>333</v>
      </c>
      <c r="B1306" s="121"/>
      <c r="C1306" s="121"/>
      <c r="D1306" s="121"/>
      <c r="E1306" s="121"/>
      <c r="F1306" s="121"/>
      <c r="G1306" s="121"/>
      <c r="H1306" s="121"/>
      <c r="I1306" s="122"/>
      <c r="J1306" s="260"/>
      <c r="K1306" s="260"/>
      <c r="L1306" s="260"/>
      <c r="M1306" s="260"/>
      <c r="N1306" s="260"/>
      <c r="O1306" s="260"/>
      <c r="P1306" s="260"/>
      <c r="Q1306" s="260"/>
      <c r="R1306" s="260"/>
      <c r="S1306" s="260"/>
      <c r="T1306" s="260"/>
      <c r="U1306" s="260"/>
      <c r="V1306" s="260"/>
      <c r="W1306" s="260"/>
      <c r="X1306" s="260"/>
      <c r="Y1306" s="260"/>
      <c r="Z1306" s="260"/>
      <c r="AA1306" s="260"/>
      <c r="AB1306" s="260"/>
      <c r="AC1306" s="260"/>
      <c r="AD1306" s="260"/>
      <c r="AE1306" s="260"/>
      <c r="AF1306" s="260"/>
      <c r="AG1306" s="260"/>
      <c r="AH1306" s="260"/>
      <c r="AI1306" s="260"/>
      <c r="AJ1306" s="260"/>
      <c r="AK1306" s="260"/>
      <c r="AL1306" s="260"/>
      <c r="AM1306" s="260"/>
      <c r="BG1306" s="1" t="s">
        <v>349</v>
      </c>
      <c r="BH1306" s="1">
        <v>102</v>
      </c>
      <c r="BI1306" s="1" t="str">
        <f>"ITEM"&amp;BH1306&amp; BG1306 &amp;"="&amp; IF(TRIM($J1306)="","",$J1306)</f>
        <v>ITEM102#KBN3_8=</v>
      </c>
    </row>
    <row r="1307" spans="1:61" ht="9.75" hidden="1" customHeight="1">
      <c r="A1307" s="141"/>
      <c r="B1307" s="142"/>
      <c r="C1307" s="142"/>
      <c r="D1307" s="142"/>
      <c r="E1307" s="142"/>
      <c r="F1307" s="142"/>
      <c r="G1307" s="142"/>
      <c r="H1307" s="142"/>
      <c r="I1307" s="143"/>
      <c r="J1307" s="27"/>
      <c r="K1307" s="27"/>
      <c r="L1307" s="27"/>
      <c r="M1307" s="27"/>
      <c r="N1307" s="27"/>
      <c r="O1307" s="27"/>
      <c r="P1307" s="27"/>
      <c r="Q1307" s="27"/>
      <c r="R1307" s="27"/>
      <c r="S1307" s="27"/>
      <c r="T1307" s="27"/>
      <c r="U1307" s="27"/>
      <c r="V1307" s="27"/>
      <c r="W1307" s="27"/>
      <c r="X1307" s="27"/>
      <c r="Y1307" s="27"/>
      <c r="Z1307" s="27"/>
      <c r="AA1307" s="27"/>
      <c r="AB1307" s="27"/>
      <c r="AC1307" s="27"/>
      <c r="AD1307" s="27"/>
      <c r="AE1307" s="27"/>
      <c r="AF1307" s="27"/>
      <c r="AG1307" s="27"/>
      <c r="AH1307" s="27"/>
      <c r="AI1307" s="27"/>
      <c r="AJ1307" s="27"/>
      <c r="AK1307" s="27"/>
      <c r="AL1307" s="27"/>
      <c r="AM1307" s="27"/>
      <c r="BH1307" s="1" t="s">
        <v>28</v>
      </c>
    </row>
    <row r="1308" spans="1:61" ht="9.75" hidden="1" customHeight="1" thickBot="1">
      <c r="A1308" s="123"/>
      <c r="B1308" s="124"/>
      <c r="C1308" s="124"/>
      <c r="D1308" s="124"/>
      <c r="E1308" s="124"/>
      <c r="F1308" s="124"/>
      <c r="G1308" s="124"/>
      <c r="H1308" s="124"/>
      <c r="I1308" s="125"/>
      <c r="J1308" s="266"/>
      <c r="K1308" s="266"/>
      <c r="L1308" s="266"/>
      <c r="M1308" s="266"/>
      <c r="N1308" s="266"/>
      <c r="O1308" s="266"/>
      <c r="P1308" s="266"/>
      <c r="Q1308" s="266"/>
      <c r="R1308" s="266"/>
      <c r="S1308" s="266"/>
      <c r="T1308" s="266"/>
      <c r="U1308" s="266"/>
      <c r="V1308" s="266"/>
      <c r="W1308" s="266"/>
      <c r="X1308" s="266"/>
      <c r="Y1308" s="266"/>
      <c r="Z1308" s="266"/>
      <c r="AA1308" s="266"/>
      <c r="AB1308" s="266"/>
      <c r="AC1308" s="266"/>
      <c r="AD1308" s="266"/>
      <c r="AE1308" s="266"/>
      <c r="AF1308" s="266"/>
      <c r="AG1308" s="266"/>
      <c r="AH1308" s="266"/>
      <c r="AI1308" s="266"/>
      <c r="AJ1308" s="266"/>
      <c r="AK1308" s="266"/>
      <c r="AL1308" s="266"/>
      <c r="AM1308" s="266"/>
      <c r="BH1308" s="1" t="s">
        <v>28</v>
      </c>
    </row>
    <row r="1309" spans="1:61" ht="9.75" hidden="1" customHeight="1">
      <c r="A1309" s="164" t="s">
        <v>350</v>
      </c>
      <c r="B1309" s="165"/>
      <c r="C1309" s="165"/>
      <c r="D1309" s="165"/>
      <c r="E1309" s="165"/>
      <c r="F1309" s="165"/>
      <c r="G1309" s="165"/>
      <c r="H1309" s="165"/>
      <c r="I1309" s="166"/>
      <c r="J1309" s="239"/>
      <c r="K1309" s="239"/>
      <c r="L1309" s="239"/>
      <c r="M1309" s="239"/>
      <c r="N1309" s="239"/>
      <c r="O1309" s="239"/>
      <c r="P1309" s="239"/>
      <c r="Q1309" s="239"/>
      <c r="R1309" s="239"/>
      <c r="S1309" s="239"/>
      <c r="T1309" s="239"/>
      <c r="U1309" s="239"/>
      <c r="V1309" s="239"/>
      <c r="W1309" s="239"/>
      <c r="X1309" s="239"/>
      <c r="Y1309" s="239"/>
      <c r="Z1309" s="239"/>
      <c r="AA1309" s="239"/>
      <c r="AB1309" s="239"/>
      <c r="AC1309" s="239"/>
      <c r="AD1309" s="239"/>
      <c r="AE1309" s="239"/>
      <c r="AF1309" s="239"/>
      <c r="AG1309" s="239"/>
      <c r="AH1309" s="239"/>
      <c r="AI1309" s="239"/>
      <c r="AJ1309" s="239"/>
      <c r="AK1309" s="239"/>
      <c r="AL1309" s="239"/>
      <c r="AM1309" s="239"/>
      <c r="BG1309" s="1" t="s">
        <v>351</v>
      </c>
      <c r="BH1309" s="1">
        <v>88</v>
      </c>
      <c r="BI1309" s="1" t="str">
        <f>"ITEM"&amp;BH1309&amp; BG1309 &amp;"="&amp; IF(TRIM($J1309)="","",$J1309)</f>
        <v>ITEM88#KBN3_9=</v>
      </c>
    </row>
    <row r="1310" spans="1:61" ht="9.75" hidden="1" customHeight="1" thickBot="1">
      <c r="A1310" s="167"/>
      <c r="B1310" s="168"/>
      <c r="C1310" s="168"/>
      <c r="D1310" s="168"/>
      <c r="E1310" s="168"/>
      <c r="F1310" s="168"/>
      <c r="G1310" s="168"/>
      <c r="H1310" s="168"/>
      <c r="I1310" s="169"/>
      <c r="J1310" s="274"/>
      <c r="K1310" s="274"/>
      <c r="L1310" s="274"/>
      <c r="M1310" s="274"/>
      <c r="N1310" s="274"/>
      <c r="O1310" s="274"/>
      <c r="P1310" s="274"/>
      <c r="Q1310" s="274"/>
      <c r="R1310" s="274"/>
      <c r="S1310" s="274"/>
      <c r="T1310" s="274"/>
      <c r="U1310" s="274"/>
      <c r="V1310" s="274"/>
      <c r="W1310" s="274"/>
      <c r="X1310" s="274"/>
      <c r="Y1310" s="274"/>
      <c r="Z1310" s="274"/>
      <c r="AA1310" s="274"/>
      <c r="AB1310" s="274"/>
      <c r="AC1310" s="274"/>
      <c r="AD1310" s="274"/>
      <c r="AE1310" s="274"/>
      <c r="AF1310" s="274"/>
      <c r="AG1310" s="274"/>
      <c r="AH1310" s="274"/>
      <c r="AI1310" s="274"/>
      <c r="AJ1310" s="274"/>
      <c r="AK1310" s="274"/>
      <c r="AL1310" s="274"/>
      <c r="AM1310" s="274"/>
    </row>
    <row r="1311" spans="1:61" ht="9.75" hidden="1" customHeight="1">
      <c r="A1311" s="120" t="s">
        <v>323</v>
      </c>
      <c r="B1311" s="121"/>
      <c r="C1311" s="121"/>
      <c r="D1311" s="121"/>
      <c r="E1311" s="121"/>
      <c r="F1311" s="121"/>
      <c r="G1311" s="121"/>
      <c r="H1311" s="121"/>
      <c r="I1311" s="122"/>
      <c r="J1311" s="239"/>
      <c r="K1311" s="239"/>
      <c r="L1311" s="239"/>
      <c r="M1311" s="239"/>
      <c r="N1311" s="239"/>
      <c r="O1311" s="239"/>
      <c r="P1311" s="239"/>
      <c r="Q1311" s="239"/>
      <c r="R1311" s="239"/>
      <c r="S1311" s="239"/>
      <c r="T1311" s="239"/>
      <c r="U1311" s="239"/>
      <c r="V1311" s="239"/>
      <c r="W1311" s="239"/>
      <c r="X1311" s="239"/>
      <c r="Y1311" s="239"/>
      <c r="Z1311" s="239"/>
      <c r="AA1311" s="239"/>
      <c r="AB1311" s="239"/>
      <c r="AC1311" s="239"/>
      <c r="AD1311" s="239"/>
      <c r="AE1311" s="239"/>
      <c r="AF1311" s="239"/>
      <c r="AG1311" s="239"/>
      <c r="AH1311" s="239"/>
      <c r="AI1311" s="239"/>
      <c r="AJ1311" s="239"/>
      <c r="AK1311" s="239"/>
      <c r="AL1311" s="239"/>
      <c r="AM1311" s="239"/>
      <c r="BG1311" s="1" t="s">
        <v>351</v>
      </c>
      <c r="BH1311" s="1">
        <v>89</v>
      </c>
      <c r="BI1311" s="1" t="str">
        <f>"ITEM"&amp;BH1311&amp; BG1311 &amp;"="&amp; IF(TRIM($J1311)="","",$J1311)</f>
        <v>ITEM89#KBN3_9=</v>
      </c>
    </row>
    <row r="1312" spans="1:61" ht="9.75" hidden="1" customHeight="1">
      <c r="A1312" s="123"/>
      <c r="B1312" s="124"/>
      <c r="C1312" s="124"/>
      <c r="D1312" s="124"/>
      <c r="E1312" s="124"/>
      <c r="F1312" s="124"/>
      <c r="G1312" s="124"/>
      <c r="H1312" s="124"/>
      <c r="I1312" s="125"/>
      <c r="J1312" s="27"/>
      <c r="K1312" s="27"/>
      <c r="L1312" s="27"/>
      <c r="M1312" s="27"/>
      <c r="N1312" s="27"/>
      <c r="O1312" s="27"/>
      <c r="P1312" s="27"/>
      <c r="Q1312" s="27"/>
      <c r="R1312" s="27"/>
      <c r="S1312" s="27"/>
      <c r="T1312" s="27"/>
      <c r="U1312" s="27"/>
      <c r="V1312" s="27"/>
      <c r="W1312" s="27"/>
      <c r="X1312" s="27"/>
      <c r="Y1312" s="27"/>
      <c r="Z1312" s="27"/>
      <c r="AA1312" s="27"/>
      <c r="AB1312" s="27"/>
      <c r="AC1312" s="27"/>
      <c r="AD1312" s="27"/>
      <c r="AE1312" s="27"/>
      <c r="AF1312" s="27"/>
      <c r="AG1312" s="27"/>
      <c r="AH1312" s="27"/>
      <c r="AI1312" s="27"/>
      <c r="AJ1312" s="27"/>
      <c r="AK1312" s="27"/>
      <c r="AL1312" s="27"/>
      <c r="AM1312" s="27"/>
    </row>
    <row r="1313" spans="1:61" ht="9.75" hidden="1" customHeight="1">
      <c r="A1313" s="120" t="s">
        <v>324</v>
      </c>
      <c r="B1313" s="121"/>
      <c r="C1313" s="121"/>
      <c r="D1313" s="121"/>
      <c r="E1313" s="121"/>
      <c r="F1313" s="121"/>
      <c r="G1313" s="121"/>
      <c r="H1313" s="121"/>
      <c r="I1313" s="122"/>
      <c r="J1313" s="136"/>
      <c r="K1313" s="126"/>
      <c r="L1313" s="126"/>
      <c r="M1313" s="126"/>
      <c r="N1313" s="126"/>
      <c r="O1313" s="126"/>
      <c r="P1313" s="126"/>
      <c r="Q1313" s="126"/>
      <c r="R1313" s="126"/>
      <c r="S1313" s="126"/>
      <c r="T1313" s="126"/>
      <c r="U1313" s="126"/>
      <c r="V1313" s="126"/>
      <c r="W1313" s="126"/>
      <c r="X1313" s="126"/>
      <c r="Y1313" s="126"/>
      <c r="Z1313" s="126"/>
      <c r="AA1313" s="126"/>
      <c r="AB1313" s="126"/>
      <c r="AC1313" s="126"/>
      <c r="AD1313" s="126"/>
      <c r="AE1313" s="126"/>
      <c r="AF1313" s="126"/>
      <c r="AG1313" s="126"/>
      <c r="AH1313" s="126"/>
      <c r="AI1313" s="126"/>
      <c r="AJ1313" s="126"/>
      <c r="AK1313" s="126"/>
      <c r="AL1313" s="126"/>
      <c r="AM1313" s="127"/>
      <c r="BG1313" s="1" t="s">
        <v>351</v>
      </c>
      <c r="BH1313" s="1">
        <v>90</v>
      </c>
      <c r="BI1313" s="1" t="str">
        <f>"ITEM"&amp;BH1313&amp; BG1313 &amp;"="&amp; IF(TRIM($J1313)="","",$J1313)</f>
        <v>ITEM90#KBN3_9=</v>
      </c>
    </row>
    <row r="1314" spans="1:61" ht="9.75" hidden="1" customHeight="1">
      <c r="A1314" s="141"/>
      <c r="B1314" s="142"/>
      <c r="C1314" s="142"/>
      <c r="D1314" s="142"/>
      <c r="E1314" s="142"/>
      <c r="F1314" s="142"/>
      <c r="G1314" s="142"/>
      <c r="H1314" s="142"/>
      <c r="I1314" s="143"/>
      <c r="J1314" s="150"/>
      <c r="K1314" s="151"/>
      <c r="L1314" s="151"/>
      <c r="M1314" s="151"/>
      <c r="N1314" s="151"/>
      <c r="O1314" s="151"/>
      <c r="P1314" s="151"/>
      <c r="Q1314" s="151"/>
      <c r="R1314" s="151"/>
      <c r="S1314" s="151"/>
      <c r="T1314" s="151"/>
      <c r="U1314" s="151"/>
      <c r="V1314" s="151"/>
      <c r="W1314" s="151"/>
      <c r="X1314" s="151"/>
      <c r="Y1314" s="151"/>
      <c r="Z1314" s="151"/>
      <c r="AA1314" s="151"/>
      <c r="AB1314" s="151"/>
      <c r="AC1314" s="151"/>
      <c r="AD1314" s="151"/>
      <c r="AE1314" s="151"/>
      <c r="AF1314" s="151"/>
      <c r="AG1314" s="151"/>
      <c r="AH1314" s="151"/>
      <c r="AI1314" s="151"/>
      <c r="AJ1314" s="151"/>
      <c r="AK1314" s="151"/>
      <c r="AL1314" s="151"/>
      <c r="AM1314" s="152"/>
      <c r="BH1314" s="1" t="s">
        <v>28</v>
      </c>
    </row>
    <row r="1315" spans="1:61" ht="9.75" hidden="1" customHeight="1">
      <c r="A1315" s="123"/>
      <c r="B1315" s="124"/>
      <c r="C1315" s="124"/>
      <c r="D1315" s="124"/>
      <c r="E1315" s="124"/>
      <c r="F1315" s="124"/>
      <c r="G1315" s="124"/>
      <c r="H1315" s="124"/>
      <c r="I1315" s="125"/>
      <c r="J1315" s="137"/>
      <c r="K1315" s="128"/>
      <c r="L1315" s="128"/>
      <c r="M1315" s="128"/>
      <c r="N1315" s="128"/>
      <c r="O1315" s="128"/>
      <c r="P1315" s="128"/>
      <c r="Q1315" s="128"/>
      <c r="R1315" s="128"/>
      <c r="S1315" s="128"/>
      <c r="T1315" s="128"/>
      <c r="U1315" s="128"/>
      <c r="V1315" s="128"/>
      <c r="W1315" s="128"/>
      <c r="X1315" s="128"/>
      <c r="Y1315" s="128"/>
      <c r="Z1315" s="128"/>
      <c r="AA1315" s="128"/>
      <c r="AB1315" s="128"/>
      <c r="AC1315" s="128"/>
      <c r="AD1315" s="128"/>
      <c r="AE1315" s="128"/>
      <c r="AF1315" s="128"/>
      <c r="AG1315" s="128"/>
      <c r="AH1315" s="128"/>
      <c r="AI1315" s="128"/>
      <c r="AJ1315" s="128"/>
      <c r="AK1315" s="128"/>
      <c r="AL1315" s="128"/>
      <c r="AM1315" s="129"/>
      <c r="BH1315" s="1" t="s">
        <v>28</v>
      </c>
    </row>
    <row r="1316" spans="1:61" ht="9.75" hidden="1" customHeight="1">
      <c r="A1316" s="120" t="s">
        <v>325</v>
      </c>
      <c r="B1316" s="121"/>
      <c r="C1316" s="121"/>
      <c r="D1316" s="121"/>
      <c r="E1316" s="121"/>
      <c r="F1316" s="121"/>
      <c r="G1316" s="121"/>
      <c r="H1316" s="121"/>
      <c r="I1316" s="122"/>
      <c r="J1316" s="27"/>
      <c r="K1316" s="27"/>
      <c r="L1316" s="27"/>
      <c r="M1316" s="27"/>
      <c r="N1316" s="27"/>
      <c r="O1316" s="27"/>
      <c r="P1316" s="27"/>
      <c r="Q1316" s="27"/>
      <c r="R1316" s="27"/>
      <c r="S1316" s="27"/>
      <c r="T1316" s="27"/>
      <c r="U1316" s="27"/>
      <c r="V1316" s="27"/>
      <c r="W1316" s="27"/>
      <c r="X1316" s="27"/>
      <c r="Y1316" s="27"/>
      <c r="Z1316" s="27"/>
      <c r="AA1316" s="27"/>
      <c r="AB1316" s="27"/>
      <c r="AC1316" s="27"/>
      <c r="AD1316" s="27"/>
      <c r="AE1316" s="27"/>
      <c r="AF1316" s="27"/>
      <c r="AG1316" s="27"/>
      <c r="AH1316" s="27"/>
      <c r="AI1316" s="27"/>
      <c r="AJ1316" s="27"/>
      <c r="AK1316" s="27"/>
      <c r="AL1316" s="27"/>
      <c r="AM1316" s="27"/>
      <c r="BG1316" s="1" t="s">
        <v>351</v>
      </c>
      <c r="BH1316" s="1">
        <v>91</v>
      </c>
      <c r="BI1316" s="1" t="str">
        <f>"ITEM"&amp;BH1316&amp; BG1316 &amp;"="&amp; IF(TRIM($J1316)="","",$J1316)</f>
        <v>ITEM91#KBN3_9=</v>
      </c>
    </row>
    <row r="1317" spans="1:61" ht="9.75" hidden="1" customHeight="1">
      <c r="A1317" s="123"/>
      <c r="B1317" s="124"/>
      <c r="C1317" s="124"/>
      <c r="D1317" s="124"/>
      <c r="E1317" s="124"/>
      <c r="F1317" s="124"/>
      <c r="G1317" s="124"/>
      <c r="H1317" s="124"/>
      <c r="I1317" s="125"/>
      <c r="J1317" s="27"/>
      <c r="K1317" s="27"/>
      <c r="L1317" s="27"/>
      <c r="M1317" s="27"/>
      <c r="N1317" s="27"/>
      <c r="O1317" s="27"/>
      <c r="P1317" s="27"/>
      <c r="Q1317" s="27"/>
      <c r="R1317" s="27"/>
      <c r="S1317" s="27"/>
      <c r="T1317" s="27"/>
      <c r="U1317" s="27"/>
      <c r="V1317" s="27"/>
      <c r="W1317" s="27"/>
      <c r="X1317" s="27"/>
      <c r="Y1317" s="27"/>
      <c r="Z1317" s="27"/>
      <c r="AA1317" s="27"/>
      <c r="AB1317" s="27"/>
      <c r="AC1317" s="27"/>
      <c r="AD1317" s="27"/>
      <c r="AE1317" s="27"/>
      <c r="AF1317" s="27"/>
      <c r="AG1317" s="27"/>
      <c r="AH1317" s="27"/>
      <c r="AI1317" s="27"/>
      <c r="AJ1317" s="27"/>
      <c r="AK1317" s="27"/>
      <c r="AL1317" s="27"/>
      <c r="AM1317" s="27"/>
    </row>
    <row r="1318" spans="1:61" ht="9.75" hidden="1" customHeight="1">
      <c r="A1318" s="120" t="s">
        <v>326</v>
      </c>
      <c r="B1318" s="121"/>
      <c r="C1318" s="121"/>
      <c r="D1318" s="121"/>
      <c r="E1318" s="121"/>
      <c r="F1318" s="121"/>
      <c r="G1318" s="121"/>
      <c r="H1318" s="121"/>
      <c r="I1318" s="122"/>
      <c r="J1318" s="158"/>
      <c r="K1318" s="154"/>
      <c r="L1318" s="154"/>
      <c r="M1318" s="154"/>
      <c r="N1318" s="154"/>
      <c r="O1318" s="154"/>
      <c r="P1318" s="154"/>
      <c r="Q1318" s="154"/>
      <c r="R1318" s="154"/>
      <c r="S1318" s="154"/>
      <c r="T1318" s="154"/>
      <c r="U1318" s="154"/>
      <c r="V1318" s="154" t="s">
        <v>36</v>
      </c>
      <c r="W1318" s="154"/>
      <c r="X1318" s="154"/>
      <c r="Y1318" s="154"/>
      <c r="Z1318" s="154"/>
      <c r="AA1318" s="154"/>
      <c r="AB1318" s="154"/>
      <c r="AC1318" s="154"/>
      <c r="AD1318" s="154"/>
      <c r="AE1318" s="154"/>
      <c r="AF1318" s="154"/>
      <c r="AG1318" s="154"/>
      <c r="AH1318" s="154"/>
      <c r="AI1318" s="154"/>
      <c r="AJ1318" s="154"/>
      <c r="AK1318" s="154"/>
      <c r="AL1318" s="154"/>
      <c r="AM1318" s="155"/>
      <c r="BE1318" s="1" t="str">
        <f ca="1">MID(CELL("address",$CB$2),2,2)</f>
        <v>CB</v>
      </c>
      <c r="BF1318" s="1" t="str">
        <f>IF(TRIM($K1320)="","",IF(ISERROR(MATCH($K1320,$CB$3:$CB$7,0)),"INPUT_ERROR",MATCH($K1320,$CB$3:$CB$7,0)))</f>
        <v/>
      </c>
      <c r="BG1318" s="1" t="s">
        <v>351</v>
      </c>
      <c r="BH1318" s="1">
        <v>92</v>
      </c>
      <c r="BI1318" s="1" t="str">
        <f>"ITEM"&amp;BH1318&amp; BG1318 &amp;"="&amp; BF1318</f>
        <v>ITEM92#KBN3_9=</v>
      </c>
    </row>
    <row r="1319" spans="1:61" ht="9.75" hidden="1" customHeight="1">
      <c r="A1319" s="141"/>
      <c r="B1319" s="142"/>
      <c r="C1319" s="142"/>
      <c r="D1319" s="142"/>
      <c r="E1319" s="142"/>
      <c r="F1319" s="142"/>
      <c r="G1319" s="142"/>
      <c r="H1319" s="142"/>
      <c r="I1319" s="143"/>
      <c r="J1319" s="189"/>
      <c r="K1319" s="82"/>
      <c r="L1319" s="82"/>
      <c r="M1319" s="82"/>
      <c r="N1319" s="82"/>
      <c r="O1319" s="82"/>
      <c r="P1319" s="82"/>
      <c r="Q1319" s="82"/>
      <c r="R1319" s="82"/>
      <c r="S1319" s="82"/>
      <c r="T1319" s="82"/>
      <c r="U1319" s="82"/>
      <c r="V1319" s="82" t="s">
        <v>163</v>
      </c>
      <c r="W1319" s="82"/>
      <c r="X1319" s="82"/>
      <c r="Y1319" s="82"/>
      <c r="Z1319" s="82"/>
      <c r="AA1319" s="82"/>
      <c r="AB1319" s="82"/>
      <c r="AC1319" s="82"/>
      <c r="AD1319" s="82"/>
      <c r="AE1319" s="82"/>
      <c r="AF1319" s="82"/>
      <c r="AG1319" s="82"/>
      <c r="AH1319" s="82"/>
      <c r="AI1319" s="82"/>
      <c r="AJ1319" s="82"/>
      <c r="AK1319" s="82"/>
      <c r="AL1319" s="82"/>
      <c r="AM1319" s="138"/>
      <c r="BH1319" s="1" t="s">
        <v>28</v>
      </c>
    </row>
    <row r="1320" spans="1:61" ht="9.75" hidden="1" customHeight="1">
      <c r="A1320" s="141"/>
      <c r="B1320" s="142"/>
      <c r="C1320" s="142"/>
      <c r="D1320" s="142"/>
      <c r="E1320" s="142"/>
      <c r="F1320" s="142"/>
      <c r="G1320" s="142"/>
      <c r="H1320" s="142"/>
      <c r="I1320" s="143"/>
      <c r="J1320" s="144" t="s">
        <v>37</v>
      </c>
      <c r="K1320" s="145"/>
      <c r="L1320" s="145"/>
      <c r="M1320" s="145"/>
      <c r="N1320" s="145"/>
      <c r="O1320" s="145"/>
      <c r="P1320" s="145"/>
      <c r="Q1320" s="145"/>
      <c r="R1320" s="145"/>
      <c r="S1320" s="145"/>
      <c r="T1320" s="82" t="s">
        <v>38</v>
      </c>
      <c r="U1320" s="82"/>
      <c r="V1320" s="82" t="s">
        <v>253</v>
      </c>
      <c r="W1320" s="82"/>
      <c r="X1320" s="82"/>
      <c r="Y1320" s="82"/>
      <c r="Z1320" s="82"/>
      <c r="AA1320" s="82"/>
      <c r="AB1320" s="82"/>
      <c r="AC1320" s="82"/>
      <c r="AD1320" s="82"/>
      <c r="AE1320" s="82"/>
      <c r="AF1320" s="82"/>
      <c r="AG1320" s="82"/>
      <c r="AH1320" s="82"/>
      <c r="AI1320" s="82"/>
      <c r="AJ1320" s="82"/>
      <c r="AK1320" s="82"/>
      <c r="AL1320" s="82"/>
      <c r="AM1320" s="138"/>
      <c r="BH1320" s="1" t="s">
        <v>28</v>
      </c>
    </row>
    <row r="1321" spans="1:61" ht="9.75" hidden="1" customHeight="1">
      <c r="A1321" s="141"/>
      <c r="B1321" s="142"/>
      <c r="C1321" s="142"/>
      <c r="D1321" s="142"/>
      <c r="E1321" s="142"/>
      <c r="F1321" s="142"/>
      <c r="G1321" s="142"/>
      <c r="H1321" s="142"/>
      <c r="I1321" s="143"/>
      <c r="J1321" s="144"/>
      <c r="K1321" s="145"/>
      <c r="L1321" s="145"/>
      <c r="M1321" s="145"/>
      <c r="N1321" s="145"/>
      <c r="O1321" s="145"/>
      <c r="P1321" s="145"/>
      <c r="Q1321" s="145"/>
      <c r="R1321" s="145"/>
      <c r="S1321" s="145"/>
      <c r="T1321" s="82"/>
      <c r="U1321" s="82"/>
      <c r="V1321" s="82" t="s">
        <v>327</v>
      </c>
      <c r="W1321" s="82"/>
      <c r="X1321" s="82"/>
      <c r="Y1321" s="82"/>
      <c r="Z1321" s="82"/>
      <c r="AA1321" s="82"/>
      <c r="AB1321" s="82"/>
      <c r="AC1321" s="82"/>
      <c r="AD1321" s="82"/>
      <c r="AE1321" s="82"/>
      <c r="AF1321" s="82"/>
      <c r="AG1321" s="82"/>
      <c r="AH1321" s="82"/>
      <c r="AI1321" s="82"/>
      <c r="AJ1321" s="82"/>
      <c r="AK1321" s="82"/>
      <c r="AL1321" s="82"/>
      <c r="AM1321" s="138"/>
      <c r="BH1321" s="1" t="s">
        <v>28</v>
      </c>
    </row>
    <row r="1322" spans="1:61" ht="9.75" hidden="1" customHeight="1">
      <c r="A1322" s="141"/>
      <c r="B1322" s="142"/>
      <c r="C1322" s="142"/>
      <c r="D1322" s="142"/>
      <c r="E1322" s="142"/>
      <c r="F1322" s="142"/>
      <c r="G1322" s="142"/>
      <c r="H1322" s="142"/>
      <c r="I1322" s="143"/>
      <c r="J1322" s="189"/>
      <c r="K1322" s="82"/>
      <c r="L1322" s="82"/>
      <c r="M1322" s="82"/>
      <c r="N1322" s="82"/>
      <c r="O1322" s="82"/>
      <c r="P1322" s="82"/>
      <c r="Q1322" s="82"/>
      <c r="R1322" s="82"/>
      <c r="S1322" s="82"/>
      <c r="T1322" s="82"/>
      <c r="U1322" s="82"/>
      <c r="V1322" s="82" t="s">
        <v>166</v>
      </c>
      <c r="W1322" s="82"/>
      <c r="X1322" s="82"/>
      <c r="Y1322" s="82"/>
      <c r="Z1322" s="82"/>
      <c r="AA1322" s="82"/>
      <c r="AB1322" s="82"/>
      <c r="AC1322" s="82"/>
      <c r="AD1322" s="82"/>
      <c r="AE1322" s="82"/>
      <c r="AF1322" s="82"/>
      <c r="AG1322" s="82"/>
      <c r="AH1322" s="82"/>
      <c r="AI1322" s="82"/>
      <c r="AJ1322" s="82"/>
      <c r="AK1322" s="82"/>
      <c r="AL1322" s="82"/>
      <c r="AM1322" s="138"/>
      <c r="BH1322" s="1" t="s">
        <v>28</v>
      </c>
    </row>
    <row r="1323" spans="1:61" ht="9.75" hidden="1" customHeight="1">
      <c r="A1323" s="123"/>
      <c r="B1323" s="124"/>
      <c r="C1323" s="124"/>
      <c r="D1323" s="124"/>
      <c r="E1323" s="124"/>
      <c r="F1323" s="124"/>
      <c r="G1323" s="124"/>
      <c r="H1323" s="124"/>
      <c r="I1323" s="125"/>
      <c r="J1323" s="157"/>
      <c r="K1323" s="98"/>
      <c r="L1323" s="98"/>
      <c r="M1323" s="98"/>
      <c r="N1323" s="98"/>
      <c r="O1323" s="98"/>
      <c r="P1323" s="98"/>
      <c r="Q1323" s="98"/>
      <c r="R1323" s="98"/>
      <c r="S1323" s="98"/>
      <c r="T1323" s="98"/>
      <c r="U1323" s="98"/>
      <c r="V1323" s="98" t="s">
        <v>256</v>
      </c>
      <c r="W1323" s="98"/>
      <c r="X1323" s="98"/>
      <c r="Y1323" s="98"/>
      <c r="Z1323" s="98"/>
      <c r="AA1323" s="98"/>
      <c r="AB1323" s="98"/>
      <c r="AC1323" s="98"/>
      <c r="AD1323" s="98"/>
      <c r="AE1323" s="98"/>
      <c r="AF1323" s="98"/>
      <c r="AG1323" s="98"/>
      <c r="AH1323" s="98"/>
      <c r="AI1323" s="98"/>
      <c r="AJ1323" s="98"/>
      <c r="AK1323" s="98"/>
      <c r="AL1323" s="98"/>
      <c r="AM1323" s="156"/>
      <c r="BH1323" s="1" t="s">
        <v>28</v>
      </c>
    </row>
    <row r="1324" spans="1:61" ht="9.75" hidden="1" customHeight="1">
      <c r="A1324" s="120" t="s">
        <v>328</v>
      </c>
      <c r="B1324" s="121"/>
      <c r="C1324" s="121"/>
      <c r="D1324" s="121"/>
      <c r="E1324" s="121"/>
      <c r="F1324" s="121"/>
      <c r="G1324" s="121"/>
      <c r="H1324" s="121"/>
      <c r="I1324" s="122"/>
      <c r="J1324" s="136"/>
      <c r="K1324" s="126"/>
      <c r="L1324" s="126"/>
      <c r="M1324" s="126"/>
      <c r="N1324" s="126"/>
      <c r="O1324" s="126"/>
      <c r="P1324" s="126"/>
      <c r="Q1324" s="126"/>
      <c r="R1324" s="126"/>
      <c r="S1324" s="126"/>
      <c r="T1324" s="126"/>
      <c r="U1324" s="126"/>
      <c r="V1324" s="126"/>
      <c r="W1324" s="126"/>
      <c r="X1324" s="126"/>
      <c r="Y1324" s="126"/>
      <c r="Z1324" s="126"/>
      <c r="AA1324" s="126"/>
      <c r="AB1324" s="126"/>
      <c r="AC1324" s="126"/>
      <c r="AD1324" s="126"/>
      <c r="AE1324" s="126"/>
      <c r="AF1324" s="126"/>
      <c r="AG1324" s="126"/>
      <c r="AH1324" s="126"/>
      <c r="AI1324" s="126"/>
      <c r="AJ1324" s="126"/>
      <c r="AK1324" s="126"/>
      <c r="AL1324" s="126"/>
      <c r="AM1324" s="127"/>
      <c r="BG1324" s="1" t="s">
        <v>351</v>
      </c>
      <c r="BH1324" s="1">
        <v>93</v>
      </c>
      <c r="BI1324" s="1" t="str">
        <f>"ITEM"&amp;BH1324&amp; BG1324 &amp;"="&amp; IF(TRIM($J1324)="","",$J1324)</f>
        <v>ITEM93#KBN3_9=</v>
      </c>
    </row>
    <row r="1325" spans="1:61" ht="9.75" hidden="1" customHeight="1">
      <c r="A1325" s="141"/>
      <c r="B1325" s="142"/>
      <c r="C1325" s="142"/>
      <c r="D1325" s="142"/>
      <c r="E1325" s="142"/>
      <c r="F1325" s="142"/>
      <c r="G1325" s="142"/>
      <c r="H1325" s="142"/>
      <c r="I1325" s="143"/>
      <c r="J1325" s="150"/>
      <c r="K1325" s="151"/>
      <c r="L1325" s="151"/>
      <c r="M1325" s="151"/>
      <c r="N1325" s="151"/>
      <c r="O1325" s="151"/>
      <c r="P1325" s="151"/>
      <c r="Q1325" s="151"/>
      <c r="R1325" s="151"/>
      <c r="S1325" s="151"/>
      <c r="T1325" s="151"/>
      <c r="U1325" s="151"/>
      <c r="V1325" s="151"/>
      <c r="W1325" s="151"/>
      <c r="X1325" s="151"/>
      <c r="Y1325" s="151"/>
      <c r="Z1325" s="151"/>
      <c r="AA1325" s="151"/>
      <c r="AB1325" s="151"/>
      <c r="AC1325" s="151"/>
      <c r="AD1325" s="151"/>
      <c r="AE1325" s="151"/>
      <c r="AF1325" s="151"/>
      <c r="AG1325" s="151"/>
      <c r="AH1325" s="151"/>
      <c r="AI1325" s="151"/>
      <c r="AJ1325" s="151"/>
      <c r="AK1325" s="151"/>
      <c r="AL1325" s="151"/>
      <c r="AM1325" s="152"/>
    </row>
    <row r="1326" spans="1:61" ht="9.75" hidden="1" customHeight="1">
      <c r="A1326" s="123"/>
      <c r="B1326" s="124"/>
      <c r="C1326" s="124"/>
      <c r="D1326" s="124"/>
      <c r="E1326" s="124"/>
      <c r="F1326" s="124"/>
      <c r="G1326" s="124"/>
      <c r="H1326" s="124"/>
      <c r="I1326" s="125"/>
      <c r="J1326" s="150"/>
      <c r="K1326" s="151"/>
      <c r="L1326" s="151"/>
      <c r="M1326" s="151"/>
      <c r="N1326" s="151"/>
      <c r="O1326" s="151"/>
      <c r="P1326" s="151"/>
      <c r="Q1326" s="151"/>
      <c r="R1326" s="151"/>
      <c r="S1326" s="151"/>
      <c r="T1326" s="151"/>
      <c r="U1326" s="151"/>
      <c r="V1326" s="151"/>
      <c r="W1326" s="151"/>
      <c r="X1326" s="151"/>
      <c r="Y1326" s="151"/>
      <c r="Z1326" s="151"/>
      <c r="AA1326" s="151"/>
      <c r="AB1326" s="151"/>
      <c r="AC1326" s="151"/>
      <c r="AD1326" s="151"/>
      <c r="AE1326" s="151"/>
      <c r="AF1326" s="151"/>
      <c r="AG1326" s="151"/>
      <c r="AH1326" s="151"/>
      <c r="AI1326" s="151"/>
      <c r="AJ1326" s="151"/>
      <c r="AK1326" s="151"/>
      <c r="AL1326" s="151"/>
      <c r="AM1326" s="152"/>
    </row>
    <row r="1327" spans="1:61" ht="9.75" hidden="1" customHeight="1">
      <c r="A1327" s="120" t="s">
        <v>329</v>
      </c>
      <c r="B1327" s="121"/>
      <c r="C1327" s="121"/>
      <c r="D1327" s="121"/>
      <c r="E1327" s="121"/>
      <c r="F1327" s="121"/>
      <c r="G1327" s="121"/>
      <c r="H1327" s="121"/>
      <c r="I1327" s="122"/>
      <c r="J1327" s="216" t="s">
        <v>37</v>
      </c>
      <c r="K1327" s="217"/>
      <c r="L1327" s="154" t="s">
        <v>53</v>
      </c>
      <c r="M1327" s="154"/>
      <c r="N1327" s="154"/>
      <c r="O1327" s="154"/>
      <c r="P1327" s="154"/>
      <c r="Q1327" s="154"/>
      <c r="R1327" s="154"/>
      <c r="S1327" s="154"/>
      <c r="T1327" s="154"/>
      <c r="U1327" s="154"/>
      <c r="V1327" s="154"/>
      <c r="W1327" s="154"/>
      <c r="X1327" s="221" t="s">
        <v>37</v>
      </c>
      <c r="Y1327" s="217"/>
      <c r="Z1327" s="154" t="s">
        <v>330</v>
      </c>
      <c r="AA1327" s="154"/>
      <c r="AB1327" s="154"/>
      <c r="AC1327" s="154"/>
      <c r="AD1327" s="154"/>
      <c r="AE1327" s="154"/>
      <c r="AF1327" s="154"/>
      <c r="AG1327" s="154"/>
      <c r="AH1327" s="154"/>
      <c r="AI1327" s="154"/>
      <c r="AJ1327" s="154"/>
      <c r="AK1327" s="154"/>
      <c r="AL1327" s="154"/>
      <c r="AM1327" s="155"/>
      <c r="BF1327" s="1" t="b">
        <f>IF($K1327="○",TRUE,IF($K1327="",FALSE,"INPUT_ERROR"))</f>
        <v>0</v>
      </c>
      <c r="BG1327" s="1" t="s">
        <v>351</v>
      </c>
      <c r="BH1327" s="1">
        <v>94</v>
      </c>
      <c r="BI1327" s="1" t="str">
        <f t="shared" ref="BI1327:BI1333" si="30">"ITEM"&amp;BH1327&amp; BG1327 &amp;"="&amp; BF1327</f>
        <v>ITEM94#KBN3_9=FALSE</v>
      </c>
    </row>
    <row r="1328" spans="1:61" ht="9.75" hidden="1" customHeight="1">
      <c r="A1328" s="141"/>
      <c r="B1328" s="142"/>
      <c r="C1328" s="142"/>
      <c r="D1328" s="142"/>
      <c r="E1328" s="142"/>
      <c r="F1328" s="142"/>
      <c r="G1328" s="142"/>
      <c r="H1328" s="142"/>
      <c r="I1328" s="143"/>
      <c r="J1328" s="144"/>
      <c r="K1328" s="159"/>
      <c r="L1328" s="82"/>
      <c r="M1328" s="82"/>
      <c r="N1328" s="82"/>
      <c r="O1328" s="82"/>
      <c r="P1328" s="82"/>
      <c r="Q1328" s="82"/>
      <c r="R1328" s="82"/>
      <c r="S1328" s="82"/>
      <c r="T1328" s="82"/>
      <c r="U1328" s="82"/>
      <c r="V1328" s="82"/>
      <c r="W1328" s="82"/>
      <c r="X1328" s="160"/>
      <c r="Y1328" s="159"/>
      <c r="Z1328" s="82"/>
      <c r="AA1328" s="82"/>
      <c r="AB1328" s="82"/>
      <c r="AC1328" s="82"/>
      <c r="AD1328" s="82"/>
      <c r="AE1328" s="82"/>
      <c r="AF1328" s="82"/>
      <c r="AG1328" s="82"/>
      <c r="AH1328" s="82"/>
      <c r="AI1328" s="82"/>
      <c r="AJ1328" s="82"/>
      <c r="AK1328" s="82"/>
      <c r="AL1328" s="82"/>
      <c r="AM1328" s="138"/>
      <c r="BF1328" s="1" t="b">
        <f>IF($Y1327="○",TRUE,IF($Y1327="",FALSE,"INPUT_ERROR"))</f>
        <v>0</v>
      </c>
      <c r="BG1328" s="1" t="s">
        <v>351</v>
      </c>
      <c r="BH1328" s="1">
        <v>95</v>
      </c>
      <c r="BI1328" s="1" t="str">
        <f t="shared" si="30"/>
        <v>ITEM95#KBN3_9=FALSE</v>
      </c>
    </row>
    <row r="1329" spans="1:61" ht="9.75" hidden="1" customHeight="1">
      <c r="A1329" s="141"/>
      <c r="B1329" s="142"/>
      <c r="C1329" s="142"/>
      <c r="D1329" s="142"/>
      <c r="E1329" s="142"/>
      <c r="F1329" s="142"/>
      <c r="G1329" s="142"/>
      <c r="H1329" s="142"/>
      <c r="I1329" s="143"/>
      <c r="J1329" s="144" t="s">
        <v>37</v>
      </c>
      <c r="K1329" s="159"/>
      <c r="L1329" s="82" t="s">
        <v>331</v>
      </c>
      <c r="M1329" s="82"/>
      <c r="N1329" s="82"/>
      <c r="O1329" s="82"/>
      <c r="P1329" s="82"/>
      <c r="Q1329" s="82"/>
      <c r="R1329" s="82"/>
      <c r="S1329" s="82"/>
      <c r="T1329" s="82"/>
      <c r="U1329" s="82"/>
      <c r="V1329" s="82"/>
      <c r="W1329" s="82"/>
      <c r="X1329" s="160" t="s">
        <v>37</v>
      </c>
      <c r="Y1329" s="159"/>
      <c r="Z1329" s="82" t="s">
        <v>264</v>
      </c>
      <c r="AA1329" s="82"/>
      <c r="AB1329" s="82"/>
      <c r="AC1329" s="82"/>
      <c r="AD1329" s="82"/>
      <c r="AE1329" s="82"/>
      <c r="AF1329" s="82"/>
      <c r="AG1329" s="82"/>
      <c r="AH1329" s="82"/>
      <c r="AI1329" s="82"/>
      <c r="AJ1329" s="82"/>
      <c r="AK1329" s="82"/>
      <c r="AL1329" s="82"/>
      <c r="AM1329" s="138"/>
      <c r="BF1329" s="1" t="b">
        <f>IF($K1329="○",TRUE,IF($K1329="",FALSE,"INPUT_ERROR"))</f>
        <v>0</v>
      </c>
      <c r="BG1329" s="1" t="s">
        <v>351</v>
      </c>
      <c r="BH1329" s="1">
        <v>96</v>
      </c>
      <c r="BI1329" s="1" t="str">
        <f t="shared" si="30"/>
        <v>ITEM96#KBN3_9=FALSE</v>
      </c>
    </row>
    <row r="1330" spans="1:61" ht="9.75" hidden="1" customHeight="1">
      <c r="A1330" s="141"/>
      <c r="B1330" s="142"/>
      <c r="C1330" s="142"/>
      <c r="D1330" s="142"/>
      <c r="E1330" s="142"/>
      <c r="F1330" s="142"/>
      <c r="G1330" s="142"/>
      <c r="H1330" s="142"/>
      <c r="I1330" s="143"/>
      <c r="J1330" s="144"/>
      <c r="K1330" s="159"/>
      <c r="L1330" s="82"/>
      <c r="M1330" s="82"/>
      <c r="N1330" s="82"/>
      <c r="O1330" s="82"/>
      <c r="P1330" s="82"/>
      <c r="Q1330" s="82"/>
      <c r="R1330" s="82"/>
      <c r="S1330" s="82"/>
      <c r="T1330" s="82"/>
      <c r="U1330" s="82"/>
      <c r="V1330" s="82"/>
      <c r="W1330" s="82"/>
      <c r="X1330" s="160"/>
      <c r="Y1330" s="159"/>
      <c r="Z1330" s="82"/>
      <c r="AA1330" s="82"/>
      <c r="AB1330" s="82"/>
      <c r="AC1330" s="82"/>
      <c r="AD1330" s="82"/>
      <c r="AE1330" s="82"/>
      <c r="AF1330" s="82"/>
      <c r="AG1330" s="82"/>
      <c r="AH1330" s="82"/>
      <c r="AI1330" s="82"/>
      <c r="AJ1330" s="82"/>
      <c r="AK1330" s="82"/>
      <c r="AL1330" s="82"/>
      <c r="AM1330" s="138"/>
      <c r="BF1330" s="1" t="b">
        <f>IF($Y1329="○",TRUE,IF($Y1329="",FALSE,"INPUT_ERROR"))</f>
        <v>0</v>
      </c>
      <c r="BG1330" s="1" t="s">
        <v>351</v>
      </c>
      <c r="BH1330" s="1">
        <v>97</v>
      </c>
      <c r="BI1330" s="1" t="str">
        <f t="shared" si="30"/>
        <v>ITEM97#KBN3_9=FALSE</v>
      </c>
    </row>
    <row r="1331" spans="1:61" ht="9.75" hidden="1" customHeight="1">
      <c r="A1331" s="141"/>
      <c r="B1331" s="142"/>
      <c r="C1331" s="142"/>
      <c r="D1331" s="142"/>
      <c r="E1331" s="142"/>
      <c r="F1331" s="142"/>
      <c r="G1331" s="142"/>
      <c r="H1331" s="142"/>
      <c r="I1331" s="143"/>
      <c r="J1331" s="144" t="s">
        <v>37</v>
      </c>
      <c r="K1331" s="159"/>
      <c r="L1331" s="82" t="s">
        <v>214</v>
      </c>
      <c r="M1331" s="82"/>
      <c r="N1331" s="82"/>
      <c r="O1331" s="82"/>
      <c r="P1331" s="82"/>
      <c r="Q1331" s="82"/>
      <c r="R1331" s="82"/>
      <c r="S1331" s="82"/>
      <c r="T1331" s="82"/>
      <c r="U1331" s="82"/>
      <c r="V1331" s="82"/>
      <c r="W1331" s="82"/>
      <c r="X1331" s="160" t="s">
        <v>37</v>
      </c>
      <c r="Y1331" s="159"/>
      <c r="Z1331" s="82" t="s">
        <v>332</v>
      </c>
      <c r="AA1331" s="82"/>
      <c r="AB1331" s="82"/>
      <c r="AC1331" s="82"/>
      <c r="AD1331" s="82"/>
      <c r="AE1331" s="82"/>
      <c r="AF1331" s="82"/>
      <c r="AG1331" s="82"/>
      <c r="AH1331" s="82"/>
      <c r="AI1331" s="82"/>
      <c r="AJ1331" s="82"/>
      <c r="AK1331" s="82"/>
      <c r="AL1331" s="82"/>
      <c r="AM1331" s="138"/>
      <c r="BF1331" s="1" t="b">
        <f>IF($K1331="○",TRUE,IF($K1331="",FALSE,"INPUT_ERROR"))</f>
        <v>0</v>
      </c>
      <c r="BG1331" s="1" t="s">
        <v>351</v>
      </c>
      <c r="BH1331" s="1">
        <v>98</v>
      </c>
      <c r="BI1331" s="1" t="str">
        <f t="shared" si="30"/>
        <v>ITEM98#KBN3_9=FALSE</v>
      </c>
    </row>
    <row r="1332" spans="1:61" ht="9.75" hidden="1" customHeight="1">
      <c r="A1332" s="141"/>
      <c r="B1332" s="142"/>
      <c r="C1332" s="142"/>
      <c r="D1332" s="142"/>
      <c r="E1332" s="142"/>
      <c r="F1332" s="142"/>
      <c r="G1332" s="142"/>
      <c r="H1332" s="142"/>
      <c r="I1332" s="143"/>
      <c r="J1332" s="144"/>
      <c r="K1332" s="159"/>
      <c r="L1332" s="82"/>
      <c r="M1332" s="82"/>
      <c r="N1332" s="82"/>
      <c r="O1332" s="82"/>
      <c r="P1332" s="82"/>
      <c r="Q1332" s="82"/>
      <c r="R1332" s="82"/>
      <c r="S1332" s="82"/>
      <c r="T1332" s="82"/>
      <c r="U1332" s="82"/>
      <c r="V1332" s="82"/>
      <c r="W1332" s="82"/>
      <c r="X1332" s="160"/>
      <c r="Y1332" s="159"/>
      <c r="Z1332" s="82"/>
      <c r="AA1332" s="82"/>
      <c r="AB1332" s="82"/>
      <c r="AC1332" s="82"/>
      <c r="AD1332" s="82"/>
      <c r="AE1332" s="82"/>
      <c r="AF1332" s="82"/>
      <c r="AG1332" s="82"/>
      <c r="AH1332" s="82"/>
      <c r="AI1332" s="82"/>
      <c r="AJ1332" s="82"/>
      <c r="AK1332" s="82"/>
      <c r="AL1332" s="82"/>
      <c r="AM1332" s="138"/>
      <c r="BF1332" s="1" t="b">
        <f>IF($Y1331="○",TRUE,IF($Y1331="",FALSE,"INPUT_ERROR"))</f>
        <v>0</v>
      </c>
      <c r="BG1332" s="1" t="s">
        <v>351</v>
      </c>
      <c r="BH1332" s="1">
        <v>99</v>
      </c>
      <c r="BI1332" s="1" t="str">
        <f t="shared" si="30"/>
        <v>ITEM99#KBN3_9=FALSE</v>
      </c>
    </row>
    <row r="1333" spans="1:61" ht="9.75" hidden="1" customHeight="1">
      <c r="A1333" s="141"/>
      <c r="B1333" s="142"/>
      <c r="C1333" s="142"/>
      <c r="D1333" s="142"/>
      <c r="E1333" s="142"/>
      <c r="F1333" s="142"/>
      <c r="G1333" s="142"/>
      <c r="H1333" s="142"/>
      <c r="I1333" s="143"/>
      <c r="J1333" s="144" t="s">
        <v>37</v>
      </c>
      <c r="K1333" s="159"/>
      <c r="L1333" s="82" t="s">
        <v>59</v>
      </c>
      <c r="M1333" s="82"/>
      <c r="N1333" s="82"/>
      <c r="O1333" s="160" t="s">
        <v>60</v>
      </c>
      <c r="P1333" s="151"/>
      <c r="Q1333" s="151"/>
      <c r="R1333" s="151"/>
      <c r="S1333" s="151"/>
      <c r="T1333" s="151"/>
      <c r="U1333" s="151"/>
      <c r="V1333" s="151"/>
      <c r="W1333" s="151"/>
      <c r="X1333" s="151"/>
      <c r="Y1333" s="151"/>
      <c r="Z1333" s="151"/>
      <c r="AA1333" s="151"/>
      <c r="AB1333" s="151"/>
      <c r="AC1333" s="151"/>
      <c r="AD1333" s="151"/>
      <c r="AE1333" s="151"/>
      <c r="AF1333" s="151"/>
      <c r="AG1333" s="151"/>
      <c r="AH1333" s="151"/>
      <c r="AI1333" s="151"/>
      <c r="AJ1333" s="151"/>
      <c r="AK1333" s="151"/>
      <c r="AL1333" s="82" t="s">
        <v>198</v>
      </c>
      <c r="AM1333" s="138"/>
      <c r="BF1333" s="1" t="b">
        <f>IF($K1333="○",TRUE,IF($K1333="",FALSE,"INPUT_ERROR"))</f>
        <v>0</v>
      </c>
      <c r="BG1333" s="1" t="s">
        <v>351</v>
      </c>
      <c r="BH1333" s="1">
        <v>100</v>
      </c>
      <c r="BI1333" s="1" t="str">
        <f t="shared" si="30"/>
        <v>ITEM100#KBN3_9=FALSE</v>
      </c>
    </row>
    <row r="1334" spans="1:61" ht="9.75" hidden="1" customHeight="1">
      <c r="A1334" s="141"/>
      <c r="B1334" s="142"/>
      <c r="C1334" s="142"/>
      <c r="D1334" s="142"/>
      <c r="E1334" s="142"/>
      <c r="F1334" s="142"/>
      <c r="G1334" s="142"/>
      <c r="H1334" s="142"/>
      <c r="I1334" s="143"/>
      <c r="J1334" s="161"/>
      <c r="K1334" s="162"/>
      <c r="L1334" s="98"/>
      <c r="M1334" s="98"/>
      <c r="N1334" s="98"/>
      <c r="O1334" s="163"/>
      <c r="P1334" s="128"/>
      <c r="Q1334" s="128"/>
      <c r="R1334" s="128"/>
      <c r="S1334" s="128"/>
      <c r="T1334" s="128"/>
      <c r="U1334" s="128"/>
      <c r="V1334" s="128"/>
      <c r="W1334" s="128"/>
      <c r="X1334" s="128"/>
      <c r="Y1334" s="128"/>
      <c r="Z1334" s="128"/>
      <c r="AA1334" s="128"/>
      <c r="AB1334" s="128"/>
      <c r="AC1334" s="128"/>
      <c r="AD1334" s="128"/>
      <c r="AE1334" s="128"/>
      <c r="AF1334" s="128"/>
      <c r="AG1334" s="128"/>
      <c r="AH1334" s="128"/>
      <c r="AI1334" s="128"/>
      <c r="AJ1334" s="128"/>
      <c r="AK1334" s="128"/>
      <c r="AL1334" s="98"/>
      <c r="AM1334" s="156"/>
      <c r="BG1334" s="1" t="s">
        <v>351</v>
      </c>
      <c r="BH1334" s="1">
        <v>101</v>
      </c>
      <c r="BI1334" s="1" t="str">
        <f>"ITEM"&amp;BH1334&amp; BG1334 &amp;"="&amp;IF(TRIM($P1333)="","",$P1333)</f>
        <v>ITEM101#KBN3_9=</v>
      </c>
    </row>
    <row r="1335" spans="1:61" ht="9.75" hidden="1" customHeight="1">
      <c r="A1335" s="120" t="s">
        <v>333</v>
      </c>
      <c r="B1335" s="121"/>
      <c r="C1335" s="121"/>
      <c r="D1335" s="121"/>
      <c r="E1335" s="121"/>
      <c r="F1335" s="121"/>
      <c r="G1335" s="121"/>
      <c r="H1335" s="121"/>
      <c r="I1335" s="122"/>
      <c r="J1335" s="260"/>
      <c r="K1335" s="260"/>
      <c r="L1335" s="260"/>
      <c r="M1335" s="260"/>
      <c r="N1335" s="260"/>
      <c r="O1335" s="260"/>
      <c r="P1335" s="260"/>
      <c r="Q1335" s="260"/>
      <c r="R1335" s="260"/>
      <c r="S1335" s="260"/>
      <c r="T1335" s="260"/>
      <c r="U1335" s="260"/>
      <c r="V1335" s="260"/>
      <c r="W1335" s="260"/>
      <c r="X1335" s="260"/>
      <c r="Y1335" s="260"/>
      <c r="Z1335" s="260"/>
      <c r="AA1335" s="260"/>
      <c r="AB1335" s="260"/>
      <c r="AC1335" s="260"/>
      <c r="AD1335" s="260"/>
      <c r="AE1335" s="260"/>
      <c r="AF1335" s="260"/>
      <c r="AG1335" s="260"/>
      <c r="AH1335" s="260"/>
      <c r="AI1335" s="260"/>
      <c r="AJ1335" s="260"/>
      <c r="AK1335" s="260"/>
      <c r="AL1335" s="260"/>
      <c r="AM1335" s="260"/>
      <c r="BG1335" s="1" t="s">
        <v>351</v>
      </c>
      <c r="BH1335" s="1">
        <v>102</v>
      </c>
      <c r="BI1335" s="1" t="str">
        <f>"ITEM"&amp;BH1335&amp; BG1335 &amp;"="&amp; IF(TRIM($J1335)="","",$J1335)</f>
        <v>ITEM102#KBN3_9=</v>
      </c>
    </row>
    <row r="1336" spans="1:61" ht="9.75" hidden="1" customHeight="1">
      <c r="A1336" s="141"/>
      <c r="B1336" s="142"/>
      <c r="C1336" s="142"/>
      <c r="D1336" s="142"/>
      <c r="E1336" s="142"/>
      <c r="F1336" s="142"/>
      <c r="G1336" s="142"/>
      <c r="H1336" s="142"/>
      <c r="I1336" s="143"/>
      <c r="J1336" s="27"/>
      <c r="K1336" s="27"/>
      <c r="L1336" s="27"/>
      <c r="M1336" s="27"/>
      <c r="N1336" s="27"/>
      <c r="O1336" s="27"/>
      <c r="P1336" s="27"/>
      <c r="Q1336" s="27"/>
      <c r="R1336" s="27"/>
      <c r="S1336" s="27"/>
      <c r="T1336" s="27"/>
      <c r="U1336" s="27"/>
      <c r="V1336" s="27"/>
      <c r="W1336" s="27"/>
      <c r="X1336" s="27"/>
      <c r="Y1336" s="27"/>
      <c r="Z1336" s="27"/>
      <c r="AA1336" s="27"/>
      <c r="AB1336" s="27"/>
      <c r="AC1336" s="27"/>
      <c r="AD1336" s="27"/>
      <c r="AE1336" s="27"/>
      <c r="AF1336" s="27"/>
      <c r="AG1336" s="27"/>
      <c r="AH1336" s="27"/>
      <c r="AI1336" s="27"/>
      <c r="AJ1336" s="27"/>
      <c r="AK1336" s="27"/>
      <c r="AL1336" s="27"/>
      <c r="AM1336" s="27"/>
      <c r="BH1336" s="1" t="s">
        <v>28</v>
      </c>
    </row>
    <row r="1337" spans="1:61" ht="9.75" hidden="1" customHeight="1" thickBot="1">
      <c r="A1337" s="123"/>
      <c r="B1337" s="124"/>
      <c r="C1337" s="124"/>
      <c r="D1337" s="124"/>
      <c r="E1337" s="124"/>
      <c r="F1337" s="124"/>
      <c r="G1337" s="124"/>
      <c r="H1337" s="124"/>
      <c r="I1337" s="125"/>
      <c r="J1337" s="266"/>
      <c r="K1337" s="266"/>
      <c r="L1337" s="266"/>
      <c r="M1337" s="266"/>
      <c r="N1337" s="266"/>
      <c r="O1337" s="266"/>
      <c r="P1337" s="266"/>
      <c r="Q1337" s="266"/>
      <c r="R1337" s="266"/>
      <c r="S1337" s="266"/>
      <c r="T1337" s="266"/>
      <c r="U1337" s="266"/>
      <c r="V1337" s="266"/>
      <c r="W1337" s="266"/>
      <c r="X1337" s="266"/>
      <c r="Y1337" s="266"/>
      <c r="Z1337" s="266"/>
      <c r="AA1337" s="266"/>
      <c r="AB1337" s="266"/>
      <c r="AC1337" s="266"/>
      <c r="AD1337" s="266"/>
      <c r="AE1337" s="266"/>
      <c r="AF1337" s="266"/>
      <c r="AG1337" s="266"/>
      <c r="AH1337" s="266"/>
      <c r="AI1337" s="266"/>
      <c r="AJ1337" s="266"/>
      <c r="AK1337" s="266"/>
      <c r="AL1337" s="266"/>
      <c r="AM1337" s="266"/>
      <c r="BH1337" s="1" t="s">
        <v>28</v>
      </c>
    </row>
    <row r="1338" spans="1:61" ht="9.75" hidden="1" customHeight="1">
      <c r="A1338" s="164" t="s">
        <v>352</v>
      </c>
      <c r="B1338" s="165"/>
      <c r="C1338" s="165"/>
      <c r="D1338" s="165"/>
      <c r="E1338" s="165"/>
      <c r="F1338" s="165"/>
      <c r="G1338" s="165"/>
      <c r="H1338" s="165"/>
      <c r="I1338" s="166"/>
      <c r="J1338" s="239"/>
      <c r="K1338" s="239"/>
      <c r="L1338" s="239"/>
      <c r="M1338" s="239"/>
      <c r="N1338" s="239"/>
      <c r="O1338" s="239"/>
      <c r="P1338" s="239"/>
      <c r="Q1338" s="239"/>
      <c r="R1338" s="239"/>
      <c r="S1338" s="239"/>
      <c r="T1338" s="239"/>
      <c r="U1338" s="239"/>
      <c r="V1338" s="239"/>
      <c r="W1338" s="239"/>
      <c r="X1338" s="239"/>
      <c r="Y1338" s="239"/>
      <c r="Z1338" s="239"/>
      <c r="AA1338" s="239"/>
      <c r="AB1338" s="239"/>
      <c r="AC1338" s="239"/>
      <c r="AD1338" s="239"/>
      <c r="AE1338" s="239"/>
      <c r="AF1338" s="239"/>
      <c r="AG1338" s="239"/>
      <c r="AH1338" s="239"/>
      <c r="AI1338" s="239"/>
      <c r="AJ1338" s="239"/>
      <c r="AK1338" s="239"/>
      <c r="AL1338" s="239"/>
      <c r="AM1338" s="239"/>
      <c r="BG1338" s="1" t="s">
        <v>353</v>
      </c>
      <c r="BH1338" s="1">
        <v>88</v>
      </c>
      <c r="BI1338" s="1" t="str">
        <f>"ITEM"&amp;BH1338&amp; BG1338 &amp;"="&amp; IF(TRIM($J1338)="","",$J1338)</f>
        <v>ITEM88#KBN3_10=</v>
      </c>
    </row>
    <row r="1339" spans="1:61" ht="9.75" hidden="1" customHeight="1" thickBot="1">
      <c r="A1339" s="167"/>
      <c r="B1339" s="168"/>
      <c r="C1339" s="168"/>
      <c r="D1339" s="168"/>
      <c r="E1339" s="168"/>
      <c r="F1339" s="168"/>
      <c r="G1339" s="168"/>
      <c r="H1339" s="168"/>
      <c r="I1339" s="169"/>
      <c r="J1339" s="274"/>
      <c r="K1339" s="274"/>
      <c r="L1339" s="274"/>
      <c r="M1339" s="274"/>
      <c r="N1339" s="274"/>
      <c r="O1339" s="274"/>
      <c r="P1339" s="274"/>
      <c r="Q1339" s="274"/>
      <c r="R1339" s="274"/>
      <c r="S1339" s="274"/>
      <c r="T1339" s="274"/>
      <c r="U1339" s="274"/>
      <c r="V1339" s="274"/>
      <c r="W1339" s="274"/>
      <c r="X1339" s="274"/>
      <c r="Y1339" s="274"/>
      <c r="Z1339" s="274"/>
      <c r="AA1339" s="274"/>
      <c r="AB1339" s="274"/>
      <c r="AC1339" s="274"/>
      <c r="AD1339" s="274"/>
      <c r="AE1339" s="274"/>
      <c r="AF1339" s="274"/>
      <c r="AG1339" s="274"/>
      <c r="AH1339" s="274"/>
      <c r="AI1339" s="274"/>
      <c r="AJ1339" s="274"/>
      <c r="AK1339" s="274"/>
      <c r="AL1339" s="274"/>
      <c r="AM1339" s="274"/>
    </row>
    <row r="1340" spans="1:61" ht="9.75" hidden="1" customHeight="1">
      <c r="A1340" s="120" t="s">
        <v>323</v>
      </c>
      <c r="B1340" s="121"/>
      <c r="C1340" s="121"/>
      <c r="D1340" s="121"/>
      <c r="E1340" s="121"/>
      <c r="F1340" s="121"/>
      <c r="G1340" s="121"/>
      <c r="H1340" s="121"/>
      <c r="I1340" s="122"/>
      <c r="J1340" s="239"/>
      <c r="K1340" s="239"/>
      <c r="L1340" s="239"/>
      <c r="M1340" s="239"/>
      <c r="N1340" s="239"/>
      <c r="O1340" s="239"/>
      <c r="P1340" s="239"/>
      <c r="Q1340" s="239"/>
      <c r="R1340" s="239"/>
      <c r="S1340" s="239"/>
      <c r="T1340" s="239"/>
      <c r="U1340" s="239"/>
      <c r="V1340" s="239"/>
      <c r="W1340" s="239"/>
      <c r="X1340" s="239"/>
      <c r="Y1340" s="239"/>
      <c r="Z1340" s="239"/>
      <c r="AA1340" s="239"/>
      <c r="AB1340" s="239"/>
      <c r="AC1340" s="239"/>
      <c r="AD1340" s="239"/>
      <c r="AE1340" s="239"/>
      <c r="AF1340" s="239"/>
      <c r="AG1340" s="239"/>
      <c r="AH1340" s="239"/>
      <c r="AI1340" s="239"/>
      <c r="AJ1340" s="239"/>
      <c r="AK1340" s="239"/>
      <c r="AL1340" s="239"/>
      <c r="AM1340" s="239"/>
      <c r="BG1340" s="1" t="s">
        <v>353</v>
      </c>
      <c r="BH1340" s="1">
        <v>89</v>
      </c>
      <c r="BI1340" s="1" t="str">
        <f>"ITEM"&amp;BH1340&amp; BG1340 &amp;"="&amp; IF(TRIM($J1340)="","",$J1340)</f>
        <v>ITEM89#KBN3_10=</v>
      </c>
    </row>
    <row r="1341" spans="1:61" ht="9.75" hidden="1" customHeight="1">
      <c r="A1341" s="123"/>
      <c r="B1341" s="124"/>
      <c r="C1341" s="124"/>
      <c r="D1341" s="124"/>
      <c r="E1341" s="124"/>
      <c r="F1341" s="124"/>
      <c r="G1341" s="124"/>
      <c r="H1341" s="124"/>
      <c r="I1341" s="125"/>
      <c r="J1341" s="27"/>
      <c r="K1341" s="27"/>
      <c r="L1341" s="27"/>
      <c r="M1341" s="27"/>
      <c r="N1341" s="27"/>
      <c r="O1341" s="27"/>
      <c r="P1341" s="27"/>
      <c r="Q1341" s="27"/>
      <c r="R1341" s="27"/>
      <c r="S1341" s="27"/>
      <c r="T1341" s="27"/>
      <c r="U1341" s="27"/>
      <c r="V1341" s="27"/>
      <c r="W1341" s="27"/>
      <c r="X1341" s="27"/>
      <c r="Y1341" s="27"/>
      <c r="Z1341" s="27"/>
      <c r="AA1341" s="27"/>
      <c r="AB1341" s="27"/>
      <c r="AC1341" s="27"/>
      <c r="AD1341" s="27"/>
      <c r="AE1341" s="27"/>
      <c r="AF1341" s="27"/>
      <c r="AG1341" s="27"/>
      <c r="AH1341" s="27"/>
      <c r="AI1341" s="27"/>
      <c r="AJ1341" s="27"/>
      <c r="AK1341" s="27"/>
      <c r="AL1341" s="27"/>
      <c r="AM1341" s="27"/>
    </row>
    <row r="1342" spans="1:61" ht="9.75" hidden="1" customHeight="1">
      <c r="A1342" s="120" t="s">
        <v>324</v>
      </c>
      <c r="B1342" s="121"/>
      <c r="C1342" s="121"/>
      <c r="D1342" s="121"/>
      <c r="E1342" s="121"/>
      <c r="F1342" s="121"/>
      <c r="G1342" s="121"/>
      <c r="H1342" s="121"/>
      <c r="I1342" s="122"/>
      <c r="J1342" s="136"/>
      <c r="K1342" s="126"/>
      <c r="L1342" s="126"/>
      <c r="M1342" s="126"/>
      <c r="N1342" s="126"/>
      <c r="O1342" s="126"/>
      <c r="P1342" s="126"/>
      <c r="Q1342" s="126"/>
      <c r="R1342" s="126"/>
      <c r="S1342" s="126"/>
      <c r="T1342" s="126"/>
      <c r="U1342" s="126"/>
      <c r="V1342" s="126"/>
      <c r="W1342" s="126"/>
      <c r="X1342" s="126"/>
      <c r="Y1342" s="126"/>
      <c r="Z1342" s="126"/>
      <c r="AA1342" s="126"/>
      <c r="AB1342" s="126"/>
      <c r="AC1342" s="126"/>
      <c r="AD1342" s="126"/>
      <c r="AE1342" s="126"/>
      <c r="AF1342" s="126"/>
      <c r="AG1342" s="126"/>
      <c r="AH1342" s="126"/>
      <c r="AI1342" s="126"/>
      <c r="AJ1342" s="126"/>
      <c r="AK1342" s="126"/>
      <c r="AL1342" s="126"/>
      <c r="AM1342" s="127"/>
      <c r="BG1342" s="1" t="s">
        <v>353</v>
      </c>
      <c r="BH1342" s="1">
        <v>90</v>
      </c>
      <c r="BI1342" s="1" t="str">
        <f>"ITEM"&amp;BH1342&amp; BG1342 &amp;"="&amp; IF(TRIM($J1342)="","",$J1342)</f>
        <v>ITEM90#KBN3_10=</v>
      </c>
    </row>
    <row r="1343" spans="1:61" ht="9.75" hidden="1" customHeight="1">
      <c r="A1343" s="141"/>
      <c r="B1343" s="142"/>
      <c r="C1343" s="142"/>
      <c r="D1343" s="142"/>
      <c r="E1343" s="142"/>
      <c r="F1343" s="142"/>
      <c r="G1343" s="142"/>
      <c r="H1343" s="142"/>
      <c r="I1343" s="143"/>
      <c r="J1343" s="150"/>
      <c r="K1343" s="151"/>
      <c r="L1343" s="151"/>
      <c r="M1343" s="151"/>
      <c r="N1343" s="151"/>
      <c r="O1343" s="151"/>
      <c r="P1343" s="151"/>
      <c r="Q1343" s="151"/>
      <c r="R1343" s="151"/>
      <c r="S1343" s="151"/>
      <c r="T1343" s="151"/>
      <c r="U1343" s="151"/>
      <c r="V1343" s="151"/>
      <c r="W1343" s="151"/>
      <c r="X1343" s="151"/>
      <c r="Y1343" s="151"/>
      <c r="Z1343" s="151"/>
      <c r="AA1343" s="151"/>
      <c r="AB1343" s="151"/>
      <c r="AC1343" s="151"/>
      <c r="AD1343" s="151"/>
      <c r="AE1343" s="151"/>
      <c r="AF1343" s="151"/>
      <c r="AG1343" s="151"/>
      <c r="AH1343" s="151"/>
      <c r="AI1343" s="151"/>
      <c r="AJ1343" s="151"/>
      <c r="AK1343" s="151"/>
      <c r="AL1343" s="151"/>
      <c r="AM1343" s="152"/>
      <c r="BH1343" s="1" t="s">
        <v>28</v>
      </c>
    </row>
    <row r="1344" spans="1:61" ht="9.75" hidden="1" customHeight="1">
      <c r="A1344" s="123"/>
      <c r="B1344" s="124"/>
      <c r="C1344" s="124"/>
      <c r="D1344" s="124"/>
      <c r="E1344" s="124"/>
      <c r="F1344" s="124"/>
      <c r="G1344" s="124"/>
      <c r="H1344" s="124"/>
      <c r="I1344" s="125"/>
      <c r="J1344" s="137"/>
      <c r="K1344" s="128"/>
      <c r="L1344" s="128"/>
      <c r="M1344" s="128"/>
      <c r="N1344" s="128"/>
      <c r="O1344" s="128"/>
      <c r="P1344" s="128"/>
      <c r="Q1344" s="128"/>
      <c r="R1344" s="128"/>
      <c r="S1344" s="128"/>
      <c r="T1344" s="128"/>
      <c r="U1344" s="128"/>
      <c r="V1344" s="128"/>
      <c r="W1344" s="128"/>
      <c r="X1344" s="128"/>
      <c r="Y1344" s="128"/>
      <c r="Z1344" s="128"/>
      <c r="AA1344" s="128"/>
      <c r="AB1344" s="128"/>
      <c r="AC1344" s="128"/>
      <c r="AD1344" s="128"/>
      <c r="AE1344" s="128"/>
      <c r="AF1344" s="128"/>
      <c r="AG1344" s="128"/>
      <c r="AH1344" s="128"/>
      <c r="AI1344" s="128"/>
      <c r="AJ1344" s="128"/>
      <c r="AK1344" s="128"/>
      <c r="AL1344" s="128"/>
      <c r="AM1344" s="129"/>
      <c r="BH1344" s="1" t="s">
        <v>28</v>
      </c>
    </row>
    <row r="1345" spans="1:61" ht="9.75" hidden="1" customHeight="1">
      <c r="A1345" s="120" t="s">
        <v>325</v>
      </c>
      <c r="B1345" s="121"/>
      <c r="C1345" s="121"/>
      <c r="D1345" s="121"/>
      <c r="E1345" s="121"/>
      <c r="F1345" s="121"/>
      <c r="G1345" s="121"/>
      <c r="H1345" s="121"/>
      <c r="I1345" s="122"/>
      <c r="J1345" s="27"/>
      <c r="K1345" s="27"/>
      <c r="L1345" s="27"/>
      <c r="M1345" s="27"/>
      <c r="N1345" s="27"/>
      <c r="O1345" s="27"/>
      <c r="P1345" s="27"/>
      <c r="Q1345" s="27"/>
      <c r="R1345" s="27"/>
      <c r="S1345" s="27"/>
      <c r="T1345" s="27"/>
      <c r="U1345" s="27"/>
      <c r="V1345" s="27"/>
      <c r="W1345" s="27"/>
      <c r="X1345" s="27"/>
      <c r="Y1345" s="27"/>
      <c r="Z1345" s="27"/>
      <c r="AA1345" s="27"/>
      <c r="AB1345" s="27"/>
      <c r="AC1345" s="27"/>
      <c r="AD1345" s="27"/>
      <c r="AE1345" s="27"/>
      <c r="AF1345" s="27"/>
      <c r="AG1345" s="27"/>
      <c r="AH1345" s="27"/>
      <c r="AI1345" s="27"/>
      <c r="AJ1345" s="27"/>
      <c r="AK1345" s="27"/>
      <c r="AL1345" s="27"/>
      <c r="AM1345" s="27"/>
      <c r="BG1345" s="1" t="s">
        <v>353</v>
      </c>
      <c r="BH1345" s="1">
        <v>91</v>
      </c>
      <c r="BI1345" s="1" t="str">
        <f>"ITEM"&amp;BH1345&amp; BG1345 &amp;"="&amp; IF(TRIM($J1345)="","",$J1345)</f>
        <v>ITEM91#KBN3_10=</v>
      </c>
    </row>
    <row r="1346" spans="1:61" ht="9.75" hidden="1" customHeight="1">
      <c r="A1346" s="123"/>
      <c r="B1346" s="124"/>
      <c r="C1346" s="124"/>
      <c r="D1346" s="124"/>
      <c r="E1346" s="124"/>
      <c r="F1346" s="124"/>
      <c r="G1346" s="124"/>
      <c r="H1346" s="124"/>
      <c r="I1346" s="125"/>
      <c r="J1346" s="27"/>
      <c r="K1346" s="27"/>
      <c r="L1346" s="27"/>
      <c r="M1346" s="27"/>
      <c r="N1346" s="27"/>
      <c r="O1346" s="27"/>
      <c r="P1346" s="27"/>
      <c r="Q1346" s="27"/>
      <c r="R1346" s="27"/>
      <c r="S1346" s="27"/>
      <c r="T1346" s="27"/>
      <c r="U1346" s="27"/>
      <c r="V1346" s="27"/>
      <c r="W1346" s="27"/>
      <c r="X1346" s="27"/>
      <c r="Y1346" s="27"/>
      <c r="Z1346" s="27"/>
      <c r="AA1346" s="27"/>
      <c r="AB1346" s="27"/>
      <c r="AC1346" s="27"/>
      <c r="AD1346" s="27"/>
      <c r="AE1346" s="27"/>
      <c r="AF1346" s="27"/>
      <c r="AG1346" s="27"/>
      <c r="AH1346" s="27"/>
      <c r="AI1346" s="27"/>
      <c r="AJ1346" s="27"/>
      <c r="AK1346" s="27"/>
      <c r="AL1346" s="27"/>
      <c r="AM1346" s="27"/>
    </row>
    <row r="1347" spans="1:61" ht="9.75" hidden="1" customHeight="1">
      <c r="A1347" s="120" t="s">
        <v>326</v>
      </c>
      <c r="B1347" s="121"/>
      <c r="C1347" s="121"/>
      <c r="D1347" s="121"/>
      <c r="E1347" s="121"/>
      <c r="F1347" s="121"/>
      <c r="G1347" s="121"/>
      <c r="H1347" s="121"/>
      <c r="I1347" s="122"/>
      <c r="J1347" s="158"/>
      <c r="K1347" s="154"/>
      <c r="L1347" s="154"/>
      <c r="M1347" s="154"/>
      <c r="N1347" s="154"/>
      <c r="O1347" s="154"/>
      <c r="P1347" s="154"/>
      <c r="Q1347" s="154"/>
      <c r="R1347" s="154"/>
      <c r="S1347" s="154"/>
      <c r="T1347" s="154"/>
      <c r="U1347" s="154"/>
      <c r="V1347" s="154" t="s">
        <v>36</v>
      </c>
      <c r="W1347" s="154"/>
      <c r="X1347" s="154"/>
      <c r="Y1347" s="154"/>
      <c r="Z1347" s="154"/>
      <c r="AA1347" s="154"/>
      <c r="AB1347" s="154"/>
      <c r="AC1347" s="154"/>
      <c r="AD1347" s="154"/>
      <c r="AE1347" s="154"/>
      <c r="AF1347" s="154"/>
      <c r="AG1347" s="154"/>
      <c r="AH1347" s="154"/>
      <c r="AI1347" s="154"/>
      <c r="AJ1347" s="154"/>
      <c r="AK1347" s="154"/>
      <c r="AL1347" s="154"/>
      <c r="AM1347" s="155"/>
      <c r="BE1347" s="1" t="str">
        <f ca="1">MID(CELL("address",$CB$2),2,2)</f>
        <v>CB</v>
      </c>
      <c r="BF1347" s="1" t="str">
        <f>IF(TRIM($K1349)="","",IF(ISERROR(MATCH($K1349,$CB$3:$CB$7,0)),"INPUT_ERROR",MATCH($K1349,$CB$3:$CB$7,0)))</f>
        <v/>
      </c>
      <c r="BG1347" s="1" t="s">
        <v>353</v>
      </c>
      <c r="BH1347" s="1">
        <v>92</v>
      </c>
      <c r="BI1347" s="1" t="str">
        <f>"ITEM"&amp;BH1347&amp; BG1347 &amp;"="&amp; BF1347</f>
        <v>ITEM92#KBN3_10=</v>
      </c>
    </row>
    <row r="1348" spans="1:61" ht="9.75" hidden="1" customHeight="1">
      <c r="A1348" s="141"/>
      <c r="B1348" s="142"/>
      <c r="C1348" s="142"/>
      <c r="D1348" s="142"/>
      <c r="E1348" s="142"/>
      <c r="F1348" s="142"/>
      <c r="G1348" s="142"/>
      <c r="H1348" s="142"/>
      <c r="I1348" s="143"/>
      <c r="J1348" s="189"/>
      <c r="K1348" s="82"/>
      <c r="L1348" s="82"/>
      <c r="M1348" s="82"/>
      <c r="N1348" s="82"/>
      <c r="O1348" s="82"/>
      <c r="P1348" s="82"/>
      <c r="Q1348" s="82"/>
      <c r="R1348" s="82"/>
      <c r="S1348" s="82"/>
      <c r="T1348" s="82"/>
      <c r="U1348" s="82"/>
      <c r="V1348" s="82" t="s">
        <v>163</v>
      </c>
      <c r="W1348" s="82"/>
      <c r="X1348" s="82"/>
      <c r="Y1348" s="82"/>
      <c r="Z1348" s="82"/>
      <c r="AA1348" s="82"/>
      <c r="AB1348" s="82"/>
      <c r="AC1348" s="82"/>
      <c r="AD1348" s="82"/>
      <c r="AE1348" s="82"/>
      <c r="AF1348" s="82"/>
      <c r="AG1348" s="82"/>
      <c r="AH1348" s="82"/>
      <c r="AI1348" s="82"/>
      <c r="AJ1348" s="82"/>
      <c r="AK1348" s="82"/>
      <c r="AL1348" s="82"/>
      <c r="AM1348" s="138"/>
      <c r="BH1348" s="1" t="s">
        <v>28</v>
      </c>
    </row>
    <row r="1349" spans="1:61" ht="9.75" hidden="1" customHeight="1">
      <c r="A1349" s="141"/>
      <c r="B1349" s="142"/>
      <c r="C1349" s="142"/>
      <c r="D1349" s="142"/>
      <c r="E1349" s="142"/>
      <c r="F1349" s="142"/>
      <c r="G1349" s="142"/>
      <c r="H1349" s="142"/>
      <c r="I1349" s="143"/>
      <c r="J1349" s="144" t="s">
        <v>37</v>
      </c>
      <c r="K1349" s="145"/>
      <c r="L1349" s="145"/>
      <c r="M1349" s="145"/>
      <c r="N1349" s="145"/>
      <c r="O1349" s="145"/>
      <c r="P1349" s="145"/>
      <c r="Q1349" s="145"/>
      <c r="R1349" s="145"/>
      <c r="S1349" s="145"/>
      <c r="T1349" s="82" t="s">
        <v>38</v>
      </c>
      <c r="U1349" s="82"/>
      <c r="V1349" s="82" t="s">
        <v>253</v>
      </c>
      <c r="W1349" s="82"/>
      <c r="X1349" s="82"/>
      <c r="Y1349" s="82"/>
      <c r="Z1349" s="82"/>
      <c r="AA1349" s="82"/>
      <c r="AB1349" s="82"/>
      <c r="AC1349" s="82"/>
      <c r="AD1349" s="82"/>
      <c r="AE1349" s="82"/>
      <c r="AF1349" s="82"/>
      <c r="AG1349" s="82"/>
      <c r="AH1349" s="82"/>
      <c r="AI1349" s="82"/>
      <c r="AJ1349" s="82"/>
      <c r="AK1349" s="82"/>
      <c r="AL1349" s="82"/>
      <c r="AM1349" s="138"/>
      <c r="BH1349" s="1" t="s">
        <v>28</v>
      </c>
    </row>
    <row r="1350" spans="1:61" ht="9.75" hidden="1" customHeight="1">
      <c r="A1350" s="141"/>
      <c r="B1350" s="142"/>
      <c r="C1350" s="142"/>
      <c r="D1350" s="142"/>
      <c r="E1350" s="142"/>
      <c r="F1350" s="142"/>
      <c r="G1350" s="142"/>
      <c r="H1350" s="142"/>
      <c r="I1350" s="143"/>
      <c r="J1350" s="144"/>
      <c r="K1350" s="145"/>
      <c r="L1350" s="145"/>
      <c r="M1350" s="145"/>
      <c r="N1350" s="145"/>
      <c r="O1350" s="145"/>
      <c r="P1350" s="145"/>
      <c r="Q1350" s="145"/>
      <c r="R1350" s="145"/>
      <c r="S1350" s="145"/>
      <c r="T1350" s="82"/>
      <c r="U1350" s="82"/>
      <c r="V1350" s="82" t="s">
        <v>327</v>
      </c>
      <c r="W1350" s="82"/>
      <c r="X1350" s="82"/>
      <c r="Y1350" s="82"/>
      <c r="Z1350" s="82"/>
      <c r="AA1350" s="82"/>
      <c r="AB1350" s="82"/>
      <c r="AC1350" s="82"/>
      <c r="AD1350" s="82"/>
      <c r="AE1350" s="82"/>
      <c r="AF1350" s="82"/>
      <c r="AG1350" s="82"/>
      <c r="AH1350" s="82"/>
      <c r="AI1350" s="82"/>
      <c r="AJ1350" s="82"/>
      <c r="AK1350" s="82"/>
      <c r="AL1350" s="82"/>
      <c r="AM1350" s="138"/>
      <c r="BH1350" s="1" t="s">
        <v>28</v>
      </c>
    </row>
    <row r="1351" spans="1:61" ht="9.75" hidden="1" customHeight="1">
      <c r="A1351" s="141"/>
      <c r="B1351" s="142"/>
      <c r="C1351" s="142"/>
      <c r="D1351" s="142"/>
      <c r="E1351" s="142"/>
      <c r="F1351" s="142"/>
      <c r="G1351" s="142"/>
      <c r="H1351" s="142"/>
      <c r="I1351" s="143"/>
      <c r="J1351" s="189"/>
      <c r="K1351" s="82"/>
      <c r="L1351" s="82"/>
      <c r="M1351" s="82"/>
      <c r="N1351" s="82"/>
      <c r="O1351" s="82"/>
      <c r="P1351" s="82"/>
      <c r="Q1351" s="82"/>
      <c r="R1351" s="82"/>
      <c r="S1351" s="82"/>
      <c r="T1351" s="82"/>
      <c r="U1351" s="82"/>
      <c r="V1351" s="82" t="s">
        <v>166</v>
      </c>
      <c r="W1351" s="82"/>
      <c r="X1351" s="82"/>
      <c r="Y1351" s="82"/>
      <c r="Z1351" s="82"/>
      <c r="AA1351" s="82"/>
      <c r="AB1351" s="82"/>
      <c r="AC1351" s="82"/>
      <c r="AD1351" s="82"/>
      <c r="AE1351" s="82"/>
      <c r="AF1351" s="82"/>
      <c r="AG1351" s="82"/>
      <c r="AH1351" s="82"/>
      <c r="AI1351" s="82"/>
      <c r="AJ1351" s="82"/>
      <c r="AK1351" s="82"/>
      <c r="AL1351" s="82"/>
      <c r="AM1351" s="138"/>
      <c r="BH1351" s="1" t="s">
        <v>28</v>
      </c>
    </row>
    <row r="1352" spans="1:61" ht="9.75" hidden="1" customHeight="1">
      <c r="A1352" s="123"/>
      <c r="B1352" s="124"/>
      <c r="C1352" s="124"/>
      <c r="D1352" s="124"/>
      <c r="E1352" s="124"/>
      <c r="F1352" s="124"/>
      <c r="G1352" s="124"/>
      <c r="H1352" s="124"/>
      <c r="I1352" s="125"/>
      <c r="J1352" s="157"/>
      <c r="K1352" s="98"/>
      <c r="L1352" s="98"/>
      <c r="M1352" s="98"/>
      <c r="N1352" s="98"/>
      <c r="O1352" s="98"/>
      <c r="P1352" s="98"/>
      <c r="Q1352" s="98"/>
      <c r="R1352" s="98"/>
      <c r="S1352" s="98"/>
      <c r="T1352" s="98"/>
      <c r="U1352" s="98"/>
      <c r="V1352" s="98" t="s">
        <v>256</v>
      </c>
      <c r="W1352" s="98"/>
      <c r="X1352" s="98"/>
      <c r="Y1352" s="98"/>
      <c r="Z1352" s="98"/>
      <c r="AA1352" s="98"/>
      <c r="AB1352" s="98"/>
      <c r="AC1352" s="98"/>
      <c r="AD1352" s="98"/>
      <c r="AE1352" s="98"/>
      <c r="AF1352" s="98"/>
      <c r="AG1352" s="98"/>
      <c r="AH1352" s="98"/>
      <c r="AI1352" s="98"/>
      <c r="AJ1352" s="98"/>
      <c r="AK1352" s="98"/>
      <c r="AL1352" s="98"/>
      <c r="AM1352" s="156"/>
      <c r="BH1352" s="1" t="s">
        <v>28</v>
      </c>
    </row>
    <row r="1353" spans="1:61" ht="9.75" hidden="1" customHeight="1">
      <c r="A1353" s="120" t="s">
        <v>328</v>
      </c>
      <c r="B1353" s="121"/>
      <c r="C1353" s="121"/>
      <c r="D1353" s="121"/>
      <c r="E1353" s="121"/>
      <c r="F1353" s="121"/>
      <c r="G1353" s="121"/>
      <c r="H1353" s="121"/>
      <c r="I1353" s="122"/>
      <c r="J1353" s="136"/>
      <c r="K1353" s="126"/>
      <c r="L1353" s="126"/>
      <c r="M1353" s="126"/>
      <c r="N1353" s="126"/>
      <c r="O1353" s="126"/>
      <c r="P1353" s="126"/>
      <c r="Q1353" s="126"/>
      <c r="R1353" s="126"/>
      <c r="S1353" s="126"/>
      <c r="T1353" s="126"/>
      <c r="U1353" s="126"/>
      <c r="V1353" s="126"/>
      <c r="W1353" s="126"/>
      <c r="X1353" s="126"/>
      <c r="Y1353" s="126"/>
      <c r="Z1353" s="126"/>
      <c r="AA1353" s="126"/>
      <c r="AB1353" s="126"/>
      <c r="AC1353" s="126"/>
      <c r="AD1353" s="126"/>
      <c r="AE1353" s="126"/>
      <c r="AF1353" s="126"/>
      <c r="AG1353" s="126"/>
      <c r="AH1353" s="126"/>
      <c r="AI1353" s="126"/>
      <c r="AJ1353" s="126"/>
      <c r="AK1353" s="126"/>
      <c r="AL1353" s="126"/>
      <c r="AM1353" s="127"/>
      <c r="BG1353" s="1" t="s">
        <v>353</v>
      </c>
      <c r="BH1353" s="1">
        <v>93</v>
      </c>
      <c r="BI1353" s="1" t="str">
        <f>"ITEM"&amp;BH1353&amp; BG1353 &amp;"="&amp; IF(TRIM($J1353)="","",$J1353)</f>
        <v>ITEM93#KBN3_10=</v>
      </c>
    </row>
    <row r="1354" spans="1:61" ht="9.75" hidden="1" customHeight="1">
      <c r="A1354" s="141"/>
      <c r="B1354" s="142"/>
      <c r="C1354" s="142"/>
      <c r="D1354" s="142"/>
      <c r="E1354" s="142"/>
      <c r="F1354" s="142"/>
      <c r="G1354" s="142"/>
      <c r="H1354" s="142"/>
      <c r="I1354" s="143"/>
      <c r="J1354" s="150"/>
      <c r="K1354" s="151"/>
      <c r="L1354" s="151"/>
      <c r="M1354" s="151"/>
      <c r="N1354" s="151"/>
      <c r="O1354" s="151"/>
      <c r="P1354" s="151"/>
      <c r="Q1354" s="151"/>
      <c r="R1354" s="151"/>
      <c r="S1354" s="151"/>
      <c r="T1354" s="151"/>
      <c r="U1354" s="151"/>
      <c r="V1354" s="151"/>
      <c r="W1354" s="151"/>
      <c r="X1354" s="151"/>
      <c r="Y1354" s="151"/>
      <c r="Z1354" s="151"/>
      <c r="AA1354" s="151"/>
      <c r="AB1354" s="151"/>
      <c r="AC1354" s="151"/>
      <c r="AD1354" s="151"/>
      <c r="AE1354" s="151"/>
      <c r="AF1354" s="151"/>
      <c r="AG1354" s="151"/>
      <c r="AH1354" s="151"/>
      <c r="AI1354" s="151"/>
      <c r="AJ1354" s="151"/>
      <c r="AK1354" s="151"/>
      <c r="AL1354" s="151"/>
      <c r="AM1354" s="152"/>
    </row>
    <row r="1355" spans="1:61" ht="9.75" hidden="1" customHeight="1">
      <c r="A1355" s="123"/>
      <c r="B1355" s="124"/>
      <c r="C1355" s="124"/>
      <c r="D1355" s="124"/>
      <c r="E1355" s="124"/>
      <c r="F1355" s="124"/>
      <c r="G1355" s="124"/>
      <c r="H1355" s="124"/>
      <c r="I1355" s="125"/>
      <c r="J1355" s="150"/>
      <c r="K1355" s="151"/>
      <c r="L1355" s="151"/>
      <c r="M1355" s="151"/>
      <c r="N1355" s="151"/>
      <c r="O1355" s="151"/>
      <c r="P1355" s="151"/>
      <c r="Q1355" s="151"/>
      <c r="R1355" s="151"/>
      <c r="S1355" s="151"/>
      <c r="T1355" s="151"/>
      <c r="U1355" s="151"/>
      <c r="V1355" s="151"/>
      <c r="W1355" s="151"/>
      <c r="X1355" s="151"/>
      <c r="Y1355" s="151"/>
      <c r="Z1355" s="151"/>
      <c r="AA1355" s="151"/>
      <c r="AB1355" s="151"/>
      <c r="AC1355" s="151"/>
      <c r="AD1355" s="151"/>
      <c r="AE1355" s="151"/>
      <c r="AF1355" s="151"/>
      <c r="AG1355" s="151"/>
      <c r="AH1355" s="151"/>
      <c r="AI1355" s="151"/>
      <c r="AJ1355" s="151"/>
      <c r="AK1355" s="151"/>
      <c r="AL1355" s="151"/>
      <c r="AM1355" s="152"/>
    </row>
    <row r="1356" spans="1:61" ht="9.75" hidden="1" customHeight="1">
      <c r="A1356" s="120" t="s">
        <v>329</v>
      </c>
      <c r="B1356" s="121"/>
      <c r="C1356" s="121"/>
      <c r="D1356" s="121"/>
      <c r="E1356" s="121"/>
      <c r="F1356" s="121"/>
      <c r="G1356" s="121"/>
      <c r="H1356" s="121"/>
      <c r="I1356" s="122"/>
      <c r="J1356" s="216" t="s">
        <v>37</v>
      </c>
      <c r="K1356" s="217"/>
      <c r="L1356" s="154" t="s">
        <v>53</v>
      </c>
      <c r="M1356" s="154"/>
      <c r="N1356" s="154"/>
      <c r="O1356" s="154"/>
      <c r="P1356" s="154"/>
      <c r="Q1356" s="154"/>
      <c r="R1356" s="154"/>
      <c r="S1356" s="154"/>
      <c r="T1356" s="154"/>
      <c r="U1356" s="154"/>
      <c r="V1356" s="154"/>
      <c r="W1356" s="154"/>
      <c r="X1356" s="221" t="s">
        <v>37</v>
      </c>
      <c r="Y1356" s="217"/>
      <c r="Z1356" s="154" t="s">
        <v>330</v>
      </c>
      <c r="AA1356" s="154"/>
      <c r="AB1356" s="154"/>
      <c r="AC1356" s="154"/>
      <c r="AD1356" s="154"/>
      <c r="AE1356" s="154"/>
      <c r="AF1356" s="154"/>
      <c r="AG1356" s="154"/>
      <c r="AH1356" s="154"/>
      <c r="AI1356" s="154"/>
      <c r="AJ1356" s="154"/>
      <c r="AK1356" s="154"/>
      <c r="AL1356" s="154"/>
      <c r="AM1356" s="155"/>
      <c r="BF1356" s="1" t="b">
        <f>IF($K1356="○",TRUE,IF($K1356="",FALSE,"INPUT_ERROR"))</f>
        <v>0</v>
      </c>
      <c r="BG1356" s="1" t="s">
        <v>353</v>
      </c>
      <c r="BH1356" s="1">
        <v>94</v>
      </c>
      <c r="BI1356" s="1" t="str">
        <f t="shared" ref="BI1356:BI1362" si="31">"ITEM"&amp;BH1356&amp; BG1356 &amp;"="&amp; BF1356</f>
        <v>ITEM94#KBN3_10=FALSE</v>
      </c>
    </row>
    <row r="1357" spans="1:61" ht="9.75" hidden="1" customHeight="1">
      <c r="A1357" s="141"/>
      <c r="B1357" s="142"/>
      <c r="C1357" s="142"/>
      <c r="D1357" s="142"/>
      <c r="E1357" s="142"/>
      <c r="F1357" s="142"/>
      <c r="G1357" s="142"/>
      <c r="H1357" s="142"/>
      <c r="I1357" s="143"/>
      <c r="J1357" s="144"/>
      <c r="K1357" s="159"/>
      <c r="L1357" s="82"/>
      <c r="M1357" s="82"/>
      <c r="N1357" s="82"/>
      <c r="O1357" s="82"/>
      <c r="P1357" s="82"/>
      <c r="Q1357" s="82"/>
      <c r="R1357" s="82"/>
      <c r="S1357" s="82"/>
      <c r="T1357" s="82"/>
      <c r="U1357" s="82"/>
      <c r="V1357" s="82"/>
      <c r="W1357" s="82"/>
      <c r="X1357" s="160"/>
      <c r="Y1357" s="159"/>
      <c r="Z1357" s="82"/>
      <c r="AA1357" s="82"/>
      <c r="AB1357" s="82"/>
      <c r="AC1357" s="82"/>
      <c r="AD1357" s="82"/>
      <c r="AE1357" s="82"/>
      <c r="AF1357" s="82"/>
      <c r="AG1357" s="82"/>
      <c r="AH1357" s="82"/>
      <c r="AI1357" s="82"/>
      <c r="AJ1357" s="82"/>
      <c r="AK1357" s="82"/>
      <c r="AL1357" s="82"/>
      <c r="AM1357" s="138"/>
      <c r="BF1357" s="1" t="b">
        <f>IF($Y1356="○",TRUE,IF($Y1356="",FALSE,"INPUT_ERROR"))</f>
        <v>0</v>
      </c>
      <c r="BG1357" s="1" t="s">
        <v>353</v>
      </c>
      <c r="BH1357" s="1">
        <v>95</v>
      </c>
      <c r="BI1357" s="1" t="str">
        <f t="shared" si="31"/>
        <v>ITEM95#KBN3_10=FALSE</v>
      </c>
    </row>
    <row r="1358" spans="1:61" ht="9.75" hidden="1" customHeight="1">
      <c r="A1358" s="141"/>
      <c r="B1358" s="142"/>
      <c r="C1358" s="142"/>
      <c r="D1358" s="142"/>
      <c r="E1358" s="142"/>
      <c r="F1358" s="142"/>
      <c r="G1358" s="142"/>
      <c r="H1358" s="142"/>
      <c r="I1358" s="143"/>
      <c r="J1358" s="144" t="s">
        <v>37</v>
      </c>
      <c r="K1358" s="159"/>
      <c r="L1358" s="82" t="s">
        <v>331</v>
      </c>
      <c r="M1358" s="82"/>
      <c r="N1358" s="82"/>
      <c r="O1358" s="82"/>
      <c r="P1358" s="82"/>
      <c r="Q1358" s="82"/>
      <c r="R1358" s="82"/>
      <c r="S1358" s="82"/>
      <c r="T1358" s="82"/>
      <c r="U1358" s="82"/>
      <c r="V1358" s="82"/>
      <c r="W1358" s="82"/>
      <c r="X1358" s="160" t="s">
        <v>37</v>
      </c>
      <c r="Y1358" s="159"/>
      <c r="Z1358" s="82" t="s">
        <v>264</v>
      </c>
      <c r="AA1358" s="82"/>
      <c r="AB1358" s="82"/>
      <c r="AC1358" s="82"/>
      <c r="AD1358" s="82"/>
      <c r="AE1358" s="82"/>
      <c r="AF1358" s="82"/>
      <c r="AG1358" s="82"/>
      <c r="AH1358" s="82"/>
      <c r="AI1358" s="82"/>
      <c r="AJ1358" s="82"/>
      <c r="AK1358" s="82"/>
      <c r="AL1358" s="82"/>
      <c r="AM1358" s="138"/>
      <c r="BF1358" s="1" t="b">
        <f>IF($K1358="○",TRUE,IF($K1358="",FALSE,"INPUT_ERROR"))</f>
        <v>0</v>
      </c>
      <c r="BG1358" s="1" t="s">
        <v>353</v>
      </c>
      <c r="BH1358" s="1">
        <v>96</v>
      </c>
      <c r="BI1358" s="1" t="str">
        <f t="shared" si="31"/>
        <v>ITEM96#KBN3_10=FALSE</v>
      </c>
    </row>
    <row r="1359" spans="1:61" ht="9.75" hidden="1" customHeight="1">
      <c r="A1359" s="141"/>
      <c r="B1359" s="142"/>
      <c r="C1359" s="142"/>
      <c r="D1359" s="142"/>
      <c r="E1359" s="142"/>
      <c r="F1359" s="142"/>
      <c r="G1359" s="142"/>
      <c r="H1359" s="142"/>
      <c r="I1359" s="143"/>
      <c r="J1359" s="144"/>
      <c r="K1359" s="159"/>
      <c r="L1359" s="82"/>
      <c r="M1359" s="82"/>
      <c r="N1359" s="82"/>
      <c r="O1359" s="82"/>
      <c r="P1359" s="82"/>
      <c r="Q1359" s="82"/>
      <c r="R1359" s="82"/>
      <c r="S1359" s="82"/>
      <c r="T1359" s="82"/>
      <c r="U1359" s="82"/>
      <c r="V1359" s="82"/>
      <c r="W1359" s="82"/>
      <c r="X1359" s="160"/>
      <c r="Y1359" s="159"/>
      <c r="Z1359" s="82"/>
      <c r="AA1359" s="82"/>
      <c r="AB1359" s="82"/>
      <c r="AC1359" s="82"/>
      <c r="AD1359" s="82"/>
      <c r="AE1359" s="82"/>
      <c r="AF1359" s="82"/>
      <c r="AG1359" s="82"/>
      <c r="AH1359" s="82"/>
      <c r="AI1359" s="82"/>
      <c r="AJ1359" s="82"/>
      <c r="AK1359" s="82"/>
      <c r="AL1359" s="82"/>
      <c r="AM1359" s="138"/>
      <c r="BF1359" s="1" t="b">
        <f>IF($Y1358="○",TRUE,IF($Y1358="",FALSE,"INPUT_ERROR"))</f>
        <v>0</v>
      </c>
      <c r="BG1359" s="1" t="s">
        <v>353</v>
      </c>
      <c r="BH1359" s="1">
        <v>97</v>
      </c>
      <c r="BI1359" s="1" t="str">
        <f t="shared" si="31"/>
        <v>ITEM97#KBN3_10=FALSE</v>
      </c>
    </row>
    <row r="1360" spans="1:61" ht="9.75" hidden="1" customHeight="1">
      <c r="A1360" s="141"/>
      <c r="B1360" s="142"/>
      <c r="C1360" s="142"/>
      <c r="D1360" s="142"/>
      <c r="E1360" s="142"/>
      <c r="F1360" s="142"/>
      <c r="G1360" s="142"/>
      <c r="H1360" s="142"/>
      <c r="I1360" s="143"/>
      <c r="J1360" s="144" t="s">
        <v>37</v>
      </c>
      <c r="K1360" s="159"/>
      <c r="L1360" s="82" t="s">
        <v>214</v>
      </c>
      <c r="M1360" s="82"/>
      <c r="N1360" s="82"/>
      <c r="O1360" s="82"/>
      <c r="P1360" s="82"/>
      <c r="Q1360" s="82"/>
      <c r="R1360" s="82"/>
      <c r="S1360" s="82"/>
      <c r="T1360" s="82"/>
      <c r="U1360" s="82"/>
      <c r="V1360" s="82"/>
      <c r="W1360" s="82"/>
      <c r="X1360" s="160" t="s">
        <v>37</v>
      </c>
      <c r="Y1360" s="159"/>
      <c r="Z1360" s="82" t="s">
        <v>332</v>
      </c>
      <c r="AA1360" s="82"/>
      <c r="AB1360" s="82"/>
      <c r="AC1360" s="82"/>
      <c r="AD1360" s="82"/>
      <c r="AE1360" s="82"/>
      <c r="AF1360" s="82"/>
      <c r="AG1360" s="82"/>
      <c r="AH1360" s="82"/>
      <c r="AI1360" s="82"/>
      <c r="AJ1360" s="82"/>
      <c r="AK1360" s="82"/>
      <c r="AL1360" s="82"/>
      <c r="AM1360" s="138"/>
      <c r="BF1360" s="1" t="b">
        <f>IF($K1360="○",TRUE,IF($K1360="",FALSE,"INPUT_ERROR"))</f>
        <v>0</v>
      </c>
      <c r="BG1360" s="1" t="s">
        <v>353</v>
      </c>
      <c r="BH1360" s="1">
        <v>98</v>
      </c>
      <c r="BI1360" s="1" t="str">
        <f t="shared" si="31"/>
        <v>ITEM98#KBN3_10=FALSE</v>
      </c>
    </row>
    <row r="1361" spans="1:61" ht="9.75" hidden="1" customHeight="1">
      <c r="A1361" s="141"/>
      <c r="B1361" s="142"/>
      <c r="C1361" s="142"/>
      <c r="D1361" s="142"/>
      <c r="E1361" s="142"/>
      <c r="F1361" s="142"/>
      <c r="G1361" s="142"/>
      <c r="H1361" s="142"/>
      <c r="I1361" s="143"/>
      <c r="J1361" s="144"/>
      <c r="K1361" s="159"/>
      <c r="L1361" s="82"/>
      <c r="M1361" s="82"/>
      <c r="N1361" s="82"/>
      <c r="O1361" s="82"/>
      <c r="P1361" s="82"/>
      <c r="Q1361" s="82"/>
      <c r="R1361" s="82"/>
      <c r="S1361" s="82"/>
      <c r="T1361" s="82"/>
      <c r="U1361" s="82"/>
      <c r="V1361" s="82"/>
      <c r="W1361" s="82"/>
      <c r="X1361" s="160"/>
      <c r="Y1361" s="159"/>
      <c r="Z1361" s="82"/>
      <c r="AA1361" s="82"/>
      <c r="AB1361" s="82"/>
      <c r="AC1361" s="82"/>
      <c r="AD1361" s="82"/>
      <c r="AE1361" s="82"/>
      <c r="AF1361" s="82"/>
      <c r="AG1361" s="82"/>
      <c r="AH1361" s="82"/>
      <c r="AI1361" s="82"/>
      <c r="AJ1361" s="82"/>
      <c r="AK1361" s="82"/>
      <c r="AL1361" s="82"/>
      <c r="AM1361" s="138"/>
      <c r="BF1361" s="1" t="b">
        <f>IF($Y1360="○",TRUE,IF($Y1360="",FALSE,"INPUT_ERROR"))</f>
        <v>0</v>
      </c>
      <c r="BG1361" s="1" t="s">
        <v>353</v>
      </c>
      <c r="BH1361" s="1">
        <v>99</v>
      </c>
      <c r="BI1361" s="1" t="str">
        <f t="shared" si="31"/>
        <v>ITEM99#KBN3_10=FALSE</v>
      </c>
    </row>
    <row r="1362" spans="1:61" ht="9.75" hidden="1" customHeight="1">
      <c r="A1362" s="141"/>
      <c r="B1362" s="142"/>
      <c r="C1362" s="142"/>
      <c r="D1362" s="142"/>
      <c r="E1362" s="142"/>
      <c r="F1362" s="142"/>
      <c r="G1362" s="142"/>
      <c r="H1362" s="142"/>
      <c r="I1362" s="143"/>
      <c r="J1362" s="144" t="s">
        <v>37</v>
      </c>
      <c r="K1362" s="159"/>
      <c r="L1362" s="82" t="s">
        <v>59</v>
      </c>
      <c r="M1362" s="82"/>
      <c r="N1362" s="82"/>
      <c r="O1362" s="160" t="s">
        <v>60</v>
      </c>
      <c r="P1362" s="151"/>
      <c r="Q1362" s="151"/>
      <c r="R1362" s="151"/>
      <c r="S1362" s="151"/>
      <c r="T1362" s="151"/>
      <c r="U1362" s="151"/>
      <c r="V1362" s="151"/>
      <c r="W1362" s="151"/>
      <c r="X1362" s="151"/>
      <c r="Y1362" s="151"/>
      <c r="Z1362" s="151"/>
      <c r="AA1362" s="151"/>
      <c r="AB1362" s="151"/>
      <c r="AC1362" s="151"/>
      <c r="AD1362" s="151"/>
      <c r="AE1362" s="151"/>
      <c r="AF1362" s="151"/>
      <c r="AG1362" s="151"/>
      <c r="AH1362" s="151"/>
      <c r="AI1362" s="151"/>
      <c r="AJ1362" s="151"/>
      <c r="AK1362" s="151"/>
      <c r="AL1362" s="82" t="s">
        <v>198</v>
      </c>
      <c r="AM1362" s="138"/>
      <c r="BF1362" s="1" t="b">
        <f>IF($K1362="○",TRUE,IF($K1362="",FALSE,"INPUT_ERROR"))</f>
        <v>0</v>
      </c>
      <c r="BG1362" s="1" t="s">
        <v>353</v>
      </c>
      <c r="BH1362" s="1">
        <v>100</v>
      </c>
      <c r="BI1362" s="1" t="str">
        <f t="shared" si="31"/>
        <v>ITEM100#KBN3_10=FALSE</v>
      </c>
    </row>
    <row r="1363" spans="1:61" ht="9.75" hidden="1" customHeight="1">
      <c r="A1363" s="141"/>
      <c r="B1363" s="142"/>
      <c r="C1363" s="142"/>
      <c r="D1363" s="142"/>
      <c r="E1363" s="142"/>
      <c r="F1363" s="142"/>
      <c r="G1363" s="142"/>
      <c r="H1363" s="142"/>
      <c r="I1363" s="143"/>
      <c r="J1363" s="161"/>
      <c r="K1363" s="162"/>
      <c r="L1363" s="98"/>
      <c r="M1363" s="98"/>
      <c r="N1363" s="98"/>
      <c r="O1363" s="163"/>
      <c r="P1363" s="128"/>
      <c r="Q1363" s="128"/>
      <c r="R1363" s="128"/>
      <c r="S1363" s="128"/>
      <c r="T1363" s="128"/>
      <c r="U1363" s="128"/>
      <c r="V1363" s="128"/>
      <c r="W1363" s="128"/>
      <c r="X1363" s="128"/>
      <c r="Y1363" s="128"/>
      <c r="Z1363" s="128"/>
      <c r="AA1363" s="128"/>
      <c r="AB1363" s="128"/>
      <c r="AC1363" s="128"/>
      <c r="AD1363" s="128"/>
      <c r="AE1363" s="128"/>
      <c r="AF1363" s="128"/>
      <c r="AG1363" s="128"/>
      <c r="AH1363" s="128"/>
      <c r="AI1363" s="128"/>
      <c r="AJ1363" s="128"/>
      <c r="AK1363" s="128"/>
      <c r="AL1363" s="98"/>
      <c r="AM1363" s="156"/>
      <c r="BG1363" s="1" t="s">
        <v>353</v>
      </c>
      <c r="BH1363" s="1">
        <v>101</v>
      </c>
      <c r="BI1363" s="1" t="str">
        <f>"ITEM"&amp;BH1363&amp; BG1363 &amp;"="&amp;IF(TRIM($P1362)="","",$P1362)</f>
        <v>ITEM101#KBN3_10=</v>
      </c>
    </row>
    <row r="1364" spans="1:61" ht="9.75" hidden="1" customHeight="1">
      <c r="A1364" s="120" t="s">
        <v>333</v>
      </c>
      <c r="B1364" s="121"/>
      <c r="C1364" s="121"/>
      <c r="D1364" s="121"/>
      <c r="E1364" s="121"/>
      <c r="F1364" s="121"/>
      <c r="G1364" s="121"/>
      <c r="H1364" s="121"/>
      <c r="I1364" s="122"/>
      <c r="J1364" s="260"/>
      <c r="K1364" s="260"/>
      <c r="L1364" s="260"/>
      <c r="M1364" s="260"/>
      <c r="N1364" s="260"/>
      <c r="O1364" s="260"/>
      <c r="P1364" s="260"/>
      <c r="Q1364" s="260"/>
      <c r="R1364" s="260"/>
      <c r="S1364" s="260"/>
      <c r="T1364" s="260"/>
      <c r="U1364" s="260"/>
      <c r="V1364" s="260"/>
      <c r="W1364" s="260"/>
      <c r="X1364" s="260"/>
      <c r="Y1364" s="260"/>
      <c r="Z1364" s="260"/>
      <c r="AA1364" s="260"/>
      <c r="AB1364" s="260"/>
      <c r="AC1364" s="260"/>
      <c r="AD1364" s="260"/>
      <c r="AE1364" s="260"/>
      <c r="AF1364" s="260"/>
      <c r="AG1364" s="260"/>
      <c r="AH1364" s="260"/>
      <c r="AI1364" s="260"/>
      <c r="AJ1364" s="260"/>
      <c r="AK1364" s="260"/>
      <c r="AL1364" s="260"/>
      <c r="AM1364" s="260"/>
      <c r="BG1364" s="1" t="s">
        <v>353</v>
      </c>
      <c r="BH1364" s="1">
        <v>102</v>
      </c>
      <c r="BI1364" s="1" t="str">
        <f>"ITEM"&amp;BH1364&amp; BG1364 &amp;"="&amp; IF(TRIM($J1364)="","",$J1364)</f>
        <v>ITEM102#KBN3_10=</v>
      </c>
    </row>
    <row r="1365" spans="1:61" ht="9.75" hidden="1" customHeight="1">
      <c r="A1365" s="141"/>
      <c r="B1365" s="142"/>
      <c r="C1365" s="142"/>
      <c r="D1365" s="142"/>
      <c r="E1365" s="142"/>
      <c r="F1365" s="142"/>
      <c r="G1365" s="142"/>
      <c r="H1365" s="142"/>
      <c r="I1365" s="143"/>
      <c r="J1365" s="27"/>
      <c r="K1365" s="27"/>
      <c r="L1365" s="27"/>
      <c r="M1365" s="27"/>
      <c r="N1365" s="27"/>
      <c r="O1365" s="27"/>
      <c r="P1365" s="27"/>
      <c r="Q1365" s="27"/>
      <c r="R1365" s="27"/>
      <c r="S1365" s="27"/>
      <c r="T1365" s="27"/>
      <c r="U1365" s="27"/>
      <c r="V1365" s="27"/>
      <c r="W1365" s="27"/>
      <c r="X1365" s="27"/>
      <c r="Y1365" s="27"/>
      <c r="Z1365" s="27"/>
      <c r="AA1365" s="27"/>
      <c r="AB1365" s="27"/>
      <c r="AC1365" s="27"/>
      <c r="AD1365" s="27"/>
      <c r="AE1365" s="27"/>
      <c r="AF1365" s="27"/>
      <c r="AG1365" s="27"/>
      <c r="AH1365" s="27"/>
      <c r="AI1365" s="27"/>
      <c r="AJ1365" s="27"/>
      <c r="AK1365" s="27"/>
      <c r="AL1365" s="27"/>
      <c r="AM1365" s="27"/>
      <c r="BH1365" s="1" t="s">
        <v>28</v>
      </c>
    </row>
    <row r="1366" spans="1:61" ht="9.75" hidden="1" customHeight="1">
      <c r="A1366" s="123"/>
      <c r="B1366" s="124"/>
      <c r="C1366" s="124"/>
      <c r="D1366" s="124"/>
      <c r="E1366" s="124"/>
      <c r="F1366" s="124"/>
      <c r="G1366" s="124"/>
      <c r="H1366" s="124"/>
      <c r="I1366" s="125"/>
      <c r="J1366" s="266"/>
      <c r="K1366" s="266"/>
      <c r="L1366" s="266"/>
      <c r="M1366" s="266"/>
      <c r="N1366" s="266"/>
      <c r="O1366" s="266"/>
      <c r="P1366" s="266"/>
      <c r="Q1366" s="266"/>
      <c r="R1366" s="266"/>
      <c r="S1366" s="266"/>
      <c r="T1366" s="266"/>
      <c r="U1366" s="266"/>
      <c r="V1366" s="266"/>
      <c r="W1366" s="266"/>
      <c r="X1366" s="266"/>
      <c r="Y1366" s="266"/>
      <c r="Z1366" s="266"/>
      <c r="AA1366" s="266"/>
      <c r="AB1366" s="266"/>
      <c r="AC1366" s="266"/>
      <c r="AD1366" s="266"/>
      <c r="AE1366" s="266"/>
      <c r="AF1366" s="266"/>
      <c r="AG1366" s="266"/>
      <c r="AH1366" s="266"/>
      <c r="AI1366" s="266"/>
      <c r="AJ1366" s="266"/>
      <c r="AK1366" s="266"/>
      <c r="AL1366" s="266"/>
      <c r="AM1366" s="266"/>
      <c r="BH1366" s="1" t="s">
        <v>28</v>
      </c>
    </row>
    <row r="1367" spans="1:61" ht="9.75" customHeight="1">
      <c r="A1367" s="170" t="s">
        <v>354</v>
      </c>
      <c r="B1367" s="171"/>
      <c r="C1367" s="171"/>
      <c r="D1367" s="171"/>
      <c r="E1367" s="171"/>
      <c r="F1367" s="171"/>
      <c r="G1367" s="171"/>
      <c r="H1367" s="171"/>
      <c r="I1367" s="171"/>
      <c r="J1367" s="171"/>
      <c r="K1367" s="171"/>
      <c r="L1367" s="171"/>
      <c r="M1367" s="171"/>
      <c r="N1367" s="171"/>
      <c r="O1367" s="171"/>
      <c r="P1367" s="171"/>
      <c r="Q1367" s="171"/>
      <c r="R1367" s="171"/>
      <c r="S1367" s="171"/>
      <c r="T1367" s="171"/>
      <c r="U1367" s="171"/>
      <c r="V1367" s="171"/>
      <c r="W1367" s="171"/>
      <c r="X1367" s="171"/>
      <c r="Y1367" s="171"/>
      <c r="Z1367" s="171"/>
      <c r="AA1367" s="171"/>
      <c r="AB1367" s="171"/>
      <c r="AC1367" s="171"/>
      <c r="AD1367" s="171"/>
      <c r="AE1367" s="171"/>
      <c r="AF1367" s="171"/>
      <c r="AG1367" s="171"/>
      <c r="AH1367" s="171"/>
      <c r="AI1367" s="171"/>
      <c r="AJ1367" s="171"/>
      <c r="AK1367" s="171"/>
      <c r="AL1367" s="171"/>
      <c r="AM1367" s="172"/>
    </row>
    <row r="1368" spans="1:61" ht="9.75" customHeight="1">
      <c r="A1368" s="173"/>
      <c r="B1368" s="174"/>
      <c r="C1368" s="174"/>
      <c r="D1368" s="174"/>
      <c r="E1368" s="174"/>
      <c r="F1368" s="174"/>
      <c r="G1368" s="174"/>
      <c r="H1368" s="174"/>
      <c r="I1368" s="174"/>
      <c r="J1368" s="177"/>
      <c r="K1368" s="177"/>
      <c r="L1368" s="177"/>
      <c r="M1368" s="177"/>
      <c r="N1368" s="177"/>
      <c r="O1368" s="177"/>
      <c r="P1368" s="177"/>
      <c r="Q1368" s="177"/>
      <c r="R1368" s="177"/>
      <c r="S1368" s="177"/>
      <c r="T1368" s="177"/>
      <c r="U1368" s="177"/>
      <c r="V1368" s="177"/>
      <c r="W1368" s="177"/>
      <c r="X1368" s="177"/>
      <c r="Y1368" s="177"/>
      <c r="Z1368" s="177"/>
      <c r="AA1368" s="177"/>
      <c r="AB1368" s="177"/>
      <c r="AC1368" s="177"/>
      <c r="AD1368" s="177"/>
      <c r="AE1368" s="177"/>
      <c r="AF1368" s="177"/>
      <c r="AG1368" s="177"/>
      <c r="AH1368" s="177"/>
      <c r="AI1368" s="177"/>
      <c r="AJ1368" s="177"/>
      <c r="AK1368" s="177"/>
      <c r="AL1368" s="177"/>
      <c r="AM1368" s="178"/>
    </row>
    <row r="1369" spans="1:61" ht="9.75" hidden="1" customHeight="1">
      <c r="A1369" s="164" t="s">
        <v>355</v>
      </c>
      <c r="B1369" s="165"/>
      <c r="C1369" s="165"/>
      <c r="D1369" s="165"/>
      <c r="E1369" s="165"/>
      <c r="F1369" s="165"/>
      <c r="G1369" s="165"/>
      <c r="H1369" s="165"/>
      <c r="I1369" s="166"/>
      <c r="J1369" s="239"/>
      <c r="K1369" s="239"/>
      <c r="L1369" s="239"/>
      <c r="M1369" s="239"/>
      <c r="N1369" s="239"/>
      <c r="O1369" s="239"/>
      <c r="P1369" s="239"/>
      <c r="Q1369" s="239"/>
      <c r="R1369" s="239"/>
      <c r="S1369" s="239"/>
      <c r="T1369" s="239"/>
      <c r="U1369" s="239"/>
      <c r="V1369" s="239"/>
      <c r="W1369" s="239"/>
      <c r="X1369" s="239"/>
      <c r="Y1369" s="239"/>
      <c r="Z1369" s="239"/>
      <c r="AA1369" s="239"/>
      <c r="AB1369" s="239"/>
      <c r="AC1369" s="239"/>
      <c r="AD1369" s="239"/>
      <c r="AE1369" s="239"/>
      <c r="AF1369" s="239"/>
      <c r="AG1369" s="239"/>
      <c r="AH1369" s="239"/>
      <c r="AI1369" s="239"/>
      <c r="AJ1369" s="239"/>
      <c r="AK1369" s="239"/>
      <c r="AL1369" s="239"/>
      <c r="AM1369" s="239"/>
      <c r="BG1369" s="1" t="s">
        <v>356</v>
      </c>
      <c r="BH1369" s="1">
        <v>88</v>
      </c>
      <c r="BI1369" s="1" t="str">
        <f>"ITEM"&amp;BH1369&amp; BG1369 &amp;"="&amp; IF(TRIM($J1369)="","",$J1369)</f>
        <v>ITEM88#KBN3_11=</v>
      </c>
    </row>
    <row r="1370" spans="1:61" ht="9.75" hidden="1" customHeight="1" thickBot="1">
      <c r="A1370" s="167"/>
      <c r="B1370" s="168"/>
      <c r="C1370" s="168"/>
      <c r="D1370" s="168"/>
      <c r="E1370" s="168"/>
      <c r="F1370" s="168"/>
      <c r="G1370" s="168"/>
      <c r="H1370" s="168"/>
      <c r="I1370" s="169"/>
      <c r="J1370" s="274"/>
      <c r="K1370" s="274"/>
      <c r="L1370" s="274"/>
      <c r="M1370" s="274"/>
      <c r="N1370" s="274"/>
      <c r="O1370" s="274"/>
      <c r="P1370" s="274"/>
      <c r="Q1370" s="274"/>
      <c r="R1370" s="274"/>
      <c r="S1370" s="274"/>
      <c r="T1370" s="274"/>
      <c r="U1370" s="274"/>
      <c r="V1370" s="274"/>
      <c r="W1370" s="274"/>
      <c r="X1370" s="274"/>
      <c r="Y1370" s="274"/>
      <c r="Z1370" s="274"/>
      <c r="AA1370" s="274"/>
      <c r="AB1370" s="274"/>
      <c r="AC1370" s="274"/>
      <c r="AD1370" s="274"/>
      <c r="AE1370" s="274"/>
      <c r="AF1370" s="274"/>
      <c r="AG1370" s="274"/>
      <c r="AH1370" s="274"/>
      <c r="AI1370" s="274"/>
      <c r="AJ1370" s="274"/>
      <c r="AK1370" s="274"/>
      <c r="AL1370" s="274"/>
      <c r="AM1370" s="274"/>
    </row>
    <row r="1371" spans="1:61" ht="9.75" hidden="1" customHeight="1">
      <c r="A1371" s="120" t="s">
        <v>323</v>
      </c>
      <c r="B1371" s="121"/>
      <c r="C1371" s="121"/>
      <c r="D1371" s="121"/>
      <c r="E1371" s="121"/>
      <c r="F1371" s="121"/>
      <c r="G1371" s="121"/>
      <c r="H1371" s="121"/>
      <c r="I1371" s="122"/>
      <c r="J1371" s="239"/>
      <c r="K1371" s="239"/>
      <c r="L1371" s="239"/>
      <c r="M1371" s="239"/>
      <c r="N1371" s="239"/>
      <c r="O1371" s="239"/>
      <c r="P1371" s="239"/>
      <c r="Q1371" s="239"/>
      <c r="R1371" s="239"/>
      <c r="S1371" s="239"/>
      <c r="T1371" s="239"/>
      <c r="U1371" s="239"/>
      <c r="V1371" s="239"/>
      <c r="W1371" s="239"/>
      <c r="X1371" s="239"/>
      <c r="Y1371" s="239"/>
      <c r="Z1371" s="239"/>
      <c r="AA1371" s="239"/>
      <c r="AB1371" s="239"/>
      <c r="AC1371" s="239"/>
      <c r="AD1371" s="239"/>
      <c r="AE1371" s="239"/>
      <c r="AF1371" s="239"/>
      <c r="AG1371" s="239"/>
      <c r="AH1371" s="239"/>
      <c r="AI1371" s="239"/>
      <c r="AJ1371" s="239"/>
      <c r="AK1371" s="239"/>
      <c r="AL1371" s="239"/>
      <c r="AM1371" s="239"/>
      <c r="BG1371" s="1" t="s">
        <v>356</v>
      </c>
      <c r="BH1371" s="1">
        <v>89</v>
      </c>
      <c r="BI1371" s="1" t="str">
        <f>"ITEM"&amp;BH1371&amp; BG1371 &amp;"="&amp; IF(TRIM($J1371)="","",$J1371)</f>
        <v>ITEM89#KBN3_11=</v>
      </c>
    </row>
    <row r="1372" spans="1:61" ht="9.75" hidden="1" customHeight="1">
      <c r="A1372" s="123"/>
      <c r="B1372" s="124"/>
      <c r="C1372" s="124"/>
      <c r="D1372" s="124"/>
      <c r="E1372" s="124"/>
      <c r="F1372" s="124"/>
      <c r="G1372" s="124"/>
      <c r="H1372" s="124"/>
      <c r="I1372" s="125"/>
      <c r="J1372" s="27"/>
      <c r="K1372" s="27"/>
      <c r="L1372" s="27"/>
      <c r="M1372" s="27"/>
      <c r="N1372" s="27"/>
      <c r="O1372" s="27"/>
      <c r="P1372" s="27"/>
      <c r="Q1372" s="27"/>
      <c r="R1372" s="27"/>
      <c r="S1372" s="27"/>
      <c r="T1372" s="27"/>
      <c r="U1372" s="27"/>
      <c r="V1372" s="27"/>
      <c r="W1372" s="27"/>
      <c r="X1372" s="27"/>
      <c r="Y1372" s="27"/>
      <c r="Z1372" s="27"/>
      <c r="AA1372" s="27"/>
      <c r="AB1372" s="27"/>
      <c r="AC1372" s="27"/>
      <c r="AD1372" s="27"/>
      <c r="AE1372" s="27"/>
      <c r="AF1372" s="27"/>
      <c r="AG1372" s="27"/>
      <c r="AH1372" s="27"/>
      <c r="AI1372" s="27"/>
      <c r="AJ1372" s="27"/>
      <c r="AK1372" s="27"/>
      <c r="AL1372" s="27"/>
      <c r="AM1372" s="27"/>
    </row>
    <row r="1373" spans="1:61" ht="9.75" hidden="1" customHeight="1">
      <c r="A1373" s="120" t="s">
        <v>324</v>
      </c>
      <c r="B1373" s="121"/>
      <c r="C1373" s="121"/>
      <c r="D1373" s="121"/>
      <c r="E1373" s="121"/>
      <c r="F1373" s="121"/>
      <c r="G1373" s="121"/>
      <c r="H1373" s="121"/>
      <c r="I1373" s="122"/>
      <c r="J1373" s="136"/>
      <c r="K1373" s="126"/>
      <c r="L1373" s="126"/>
      <c r="M1373" s="126"/>
      <c r="N1373" s="126"/>
      <c r="O1373" s="126"/>
      <c r="P1373" s="126"/>
      <c r="Q1373" s="126"/>
      <c r="R1373" s="126"/>
      <c r="S1373" s="126"/>
      <c r="T1373" s="126"/>
      <c r="U1373" s="126"/>
      <c r="V1373" s="126"/>
      <c r="W1373" s="126"/>
      <c r="X1373" s="126"/>
      <c r="Y1373" s="126"/>
      <c r="Z1373" s="126"/>
      <c r="AA1373" s="126"/>
      <c r="AB1373" s="126"/>
      <c r="AC1373" s="126"/>
      <c r="AD1373" s="126"/>
      <c r="AE1373" s="126"/>
      <c r="AF1373" s="126"/>
      <c r="AG1373" s="126"/>
      <c r="AH1373" s="126"/>
      <c r="AI1373" s="126"/>
      <c r="AJ1373" s="126"/>
      <c r="AK1373" s="126"/>
      <c r="AL1373" s="126"/>
      <c r="AM1373" s="127"/>
      <c r="BG1373" s="1" t="s">
        <v>356</v>
      </c>
      <c r="BH1373" s="1">
        <v>90</v>
      </c>
      <c r="BI1373" s="1" t="str">
        <f>"ITEM"&amp;BH1373&amp; BG1373 &amp;"="&amp; IF(TRIM($J1373)="","",$J1373)</f>
        <v>ITEM90#KBN3_11=</v>
      </c>
    </row>
    <row r="1374" spans="1:61" ht="9.75" hidden="1" customHeight="1">
      <c r="A1374" s="141"/>
      <c r="B1374" s="142"/>
      <c r="C1374" s="142"/>
      <c r="D1374" s="142"/>
      <c r="E1374" s="142"/>
      <c r="F1374" s="142"/>
      <c r="G1374" s="142"/>
      <c r="H1374" s="142"/>
      <c r="I1374" s="143"/>
      <c r="J1374" s="150"/>
      <c r="K1374" s="151"/>
      <c r="L1374" s="151"/>
      <c r="M1374" s="151"/>
      <c r="N1374" s="151"/>
      <c r="O1374" s="151"/>
      <c r="P1374" s="151"/>
      <c r="Q1374" s="151"/>
      <c r="R1374" s="151"/>
      <c r="S1374" s="151"/>
      <c r="T1374" s="151"/>
      <c r="U1374" s="151"/>
      <c r="V1374" s="151"/>
      <c r="W1374" s="151"/>
      <c r="X1374" s="151"/>
      <c r="Y1374" s="151"/>
      <c r="Z1374" s="151"/>
      <c r="AA1374" s="151"/>
      <c r="AB1374" s="151"/>
      <c r="AC1374" s="151"/>
      <c r="AD1374" s="151"/>
      <c r="AE1374" s="151"/>
      <c r="AF1374" s="151"/>
      <c r="AG1374" s="151"/>
      <c r="AH1374" s="151"/>
      <c r="AI1374" s="151"/>
      <c r="AJ1374" s="151"/>
      <c r="AK1374" s="151"/>
      <c r="AL1374" s="151"/>
      <c r="AM1374" s="152"/>
      <c r="BH1374" s="1" t="s">
        <v>28</v>
      </c>
    </row>
    <row r="1375" spans="1:61" ht="9.75" hidden="1" customHeight="1">
      <c r="A1375" s="123"/>
      <c r="B1375" s="124"/>
      <c r="C1375" s="124"/>
      <c r="D1375" s="124"/>
      <c r="E1375" s="124"/>
      <c r="F1375" s="124"/>
      <c r="G1375" s="124"/>
      <c r="H1375" s="124"/>
      <c r="I1375" s="125"/>
      <c r="J1375" s="137"/>
      <c r="K1375" s="128"/>
      <c r="L1375" s="128"/>
      <c r="M1375" s="128"/>
      <c r="N1375" s="128"/>
      <c r="O1375" s="128"/>
      <c r="P1375" s="128"/>
      <c r="Q1375" s="128"/>
      <c r="R1375" s="128"/>
      <c r="S1375" s="128"/>
      <c r="T1375" s="128"/>
      <c r="U1375" s="128"/>
      <c r="V1375" s="128"/>
      <c r="W1375" s="128"/>
      <c r="X1375" s="128"/>
      <c r="Y1375" s="128"/>
      <c r="Z1375" s="128"/>
      <c r="AA1375" s="128"/>
      <c r="AB1375" s="128"/>
      <c r="AC1375" s="128"/>
      <c r="AD1375" s="128"/>
      <c r="AE1375" s="128"/>
      <c r="AF1375" s="128"/>
      <c r="AG1375" s="128"/>
      <c r="AH1375" s="128"/>
      <c r="AI1375" s="128"/>
      <c r="AJ1375" s="128"/>
      <c r="AK1375" s="128"/>
      <c r="AL1375" s="128"/>
      <c r="AM1375" s="129"/>
      <c r="BH1375" s="1" t="s">
        <v>28</v>
      </c>
    </row>
    <row r="1376" spans="1:61" ht="9.75" hidden="1" customHeight="1">
      <c r="A1376" s="120" t="s">
        <v>325</v>
      </c>
      <c r="B1376" s="121"/>
      <c r="C1376" s="121"/>
      <c r="D1376" s="121"/>
      <c r="E1376" s="121"/>
      <c r="F1376" s="121"/>
      <c r="G1376" s="121"/>
      <c r="H1376" s="121"/>
      <c r="I1376" s="122"/>
      <c r="J1376" s="27"/>
      <c r="K1376" s="27"/>
      <c r="L1376" s="27"/>
      <c r="M1376" s="27"/>
      <c r="N1376" s="27"/>
      <c r="O1376" s="27"/>
      <c r="P1376" s="27"/>
      <c r="Q1376" s="27"/>
      <c r="R1376" s="27"/>
      <c r="S1376" s="27"/>
      <c r="T1376" s="27"/>
      <c r="U1376" s="27"/>
      <c r="V1376" s="27"/>
      <c r="W1376" s="27"/>
      <c r="X1376" s="27"/>
      <c r="Y1376" s="27"/>
      <c r="Z1376" s="27"/>
      <c r="AA1376" s="27"/>
      <c r="AB1376" s="27"/>
      <c r="AC1376" s="27"/>
      <c r="AD1376" s="27"/>
      <c r="AE1376" s="27"/>
      <c r="AF1376" s="27"/>
      <c r="AG1376" s="27"/>
      <c r="AH1376" s="27"/>
      <c r="AI1376" s="27"/>
      <c r="AJ1376" s="27"/>
      <c r="AK1376" s="27"/>
      <c r="AL1376" s="27"/>
      <c r="AM1376" s="27"/>
      <c r="BG1376" s="1" t="s">
        <v>356</v>
      </c>
      <c r="BH1376" s="1">
        <v>91</v>
      </c>
      <c r="BI1376" s="1" t="str">
        <f>"ITEM"&amp;BH1376&amp; BG1376 &amp;"="&amp; IF(TRIM($J1376)="","",$J1376)</f>
        <v>ITEM91#KBN3_11=</v>
      </c>
    </row>
    <row r="1377" spans="1:61" ht="9.75" hidden="1" customHeight="1">
      <c r="A1377" s="123"/>
      <c r="B1377" s="124"/>
      <c r="C1377" s="124"/>
      <c r="D1377" s="124"/>
      <c r="E1377" s="124"/>
      <c r="F1377" s="124"/>
      <c r="G1377" s="124"/>
      <c r="H1377" s="124"/>
      <c r="I1377" s="125"/>
      <c r="J1377" s="27"/>
      <c r="K1377" s="27"/>
      <c r="L1377" s="27"/>
      <c r="M1377" s="27"/>
      <c r="N1377" s="27"/>
      <c r="O1377" s="27"/>
      <c r="P1377" s="27"/>
      <c r="Q1377" s="27"/>
      <c r="R1377" s="27"/>
      <c r="S1377" s="27"/>
      <c r="T1377" s="27"/>
      <c r="U1377" s="27"/>
      <c r="V1377" s="27"/>
      <c r="W1377" s="27"/>
      <c r="X1377" s="27"/>
      <c r="Y1377" s="27"/>
      <c r="Z1377" s="27"/>
      <c r="AA1377" s="27"/>
      <c r="AB1377" s="27"/>
      <c r="AC1377" s="27"/>
      <c r="AD1377" s="27"/>
      <c r="AE1377" s="27"/>
      <c r="AF1377" s="27"/>
      <c r="AG1377" s="27"/>
      <c r="AH1377" s="27"/>
      <c r="AI1377" s="27"/>
      <c r="AJ1377" s="27"/>
      <c r="AK1377" s="27"/>
      <c r="AL1377" s="27"/>
      <c r="AM1377" s="27"/>
    </row>
    <row r="1378" spans="1:61" ht="9.75" hidden="1" customHeight="1">
      <c r="A1378" s="120" t="s">
        <v>326</v>
      </c>
      <c r="B1378" s="121"/>
      <c r="C1378" s="121"/>
      <c r="D1378" s="121"/>
      <c r="E1378" s="121"/>
      <c r="F1378" s="121"/>
      <c r="G1378" s="121"/>
      <c r="H1378" s="121"/>
      <c r="I1378" s="122"/>
      <c r="J1378" s="158"/>
      <c r="K1378" s="154"/>
      <c r="L1378" s="154"/>
      <c r="M1378" s="154"/>
      <c r="N1378" s="154"/>
      <c r="O1378" s="154"/>
      <c r="P1378" s="154"/>
      <c r="Q1378" s="154"/>
      <c r="R1378" s="154"/>
      <c r="S1378" s="154"/>
      <c r="T1378" s="154"/>
      <c r="U1378" s="154"/>
      <c r="V1378" s="154" t="s">
        <v>36</v>
      </c>
      <c r="W1378" s="154"/>
      <c r="X1378" s="154"/>
      <c r="Y1378" s="154"/>
      <c r="Z1378" s="154"/>
      <c r="AA1378" s="154"/>
      <c r="AB1378" s="154"/>
      <c r="AC1378" s="154"/>
      <c r="AD1378" s="154"/>
      <c r="AE1378" s="154"/>
      <c r="AF1378" s="154"/>
      <c r="AG1378" s="154"/>
      <c r="AH1378" s="154"/>
      <c r="AI1378" s="154"/>
      <c r="AJ1378" s="154"/>
      <c r="AK1378" s="154"/>
      <c r="AL1378" s="154"/>
      <c r="AM1378" s="155"/>
      <c r="BE1378" s="1" t="str">
        <f ca="1">MID(CELL("address",$CB$2),2,2)</f>
        <v>CB</v>
      </c>
      <c r="BF1378" s="1" t="str">
        <f>IF(TRIM($K1380)="","",IF(ISERROR(MATCH($K1380,$CB$3:$CB$7,0)),"INPUT_ERROR",MATCH($K1380,$CB$3:$CB$7,0)))</f>
        <v/>
      </c>
      <c r="BG1378" s="1" t="s">
        <v>356</v>
      </c>
      <c r="BH1378" s="1">
        <v>92</v>
      </c>
      <c r="BI1378" s="1" t="str">
        <f>"ITEM"&amp;BH1378&amp; BG1378 &amp;"="&amp; BF1378</f>
        <v>ITEM92#KBN3_11=</v>
      </c>
    </row>
    <row r="1379" spans="1:61" ht="9.75" hidden="1" customHeight="1">
      <c r="A1379" s="141"/>
      <c r="B1379" s="142"/>
      <c r="C1379" s="142"/>
      <c r="D1379" s="142"/>
      <c r="E1379" s="142"/>
      <c r="F1379" s="142"/>
      <c r="G1379" s="142"/>
      <c r="H1379" s="142"/>
      <c r="I1379" s="143"/>
      <c r="J1379" s="189"/>
      <c r="K1379" s="82"/>
      <c r="L1379" s="82"/>
      <c r="M1379" s="82"/>
      <c r="N1379" s="82"/>
      <c r="O1379" s="82"/>
      <c r="P1379" s="82"/>
      <c r="Q1379" s="82"/>
      <c r="R1379" s="82"/>
      <c r="S1379" s="82"/>
      <c r="T1379" s="82"/>
      <c r="U1379" s="82"/>
      <c r="V1379" s="82" t="s">
        <v>163</v>
      </c>
      <c r="W1379" s="82"/>
      <c r="X1379" s="82"/>
      <c r="Y1379" s="82"/>
      <c r="Z1379" s="82"/>
      <c r="AA1379" s="82"/>
      <c r="AB1379" s="82"/>
      <c r="AC1379" s="82"/>
      <c r="AD1379" s="82"/>
      <c r="AE1379" s="82"/>
      <c r="AF1379" s="82"/>
      <c r="AG1379" s="82"/>
      <c r="AH1379" s="82"/>
      <c r="AI1379" s="82"/>
      <c r="AJ1379" s="82"/>
      <c r="AK1379" s="82"/>
      <c r="AL1379" s="82"/>
      <c r="AM1379" s="138"/>
      <c r="BH1379" s="1" t="s">
        <v>28</v>
      </c>
    </row>
    <row r="1380" spans="1:61" ht="9.75" hidden="1" customHeight="1">
      <c r="A1380" s="141"/>
      <c r="B1380" s="142"/>
      <c r="C1380" s="142"/>
      <c r="D1380" s="142"/>
      <c r="E1380" s="142"/>
      <c r="F1380" s="142"/>
      <c r="G1380" s="142"/>
      <c r="H1380" s="142"/>
      <c r="I1380" s="143"/>
      <c r="J1380" s="144" t="s">
        <v>37</v>
      </c>
      <c r="K1380" s="145"/>
      <c r="L1380" s="145"/>
      <c r="M1380" s="145"/>
      <c r="N1380" s="145"/>
      <c r="O1380" s="145"/>
      <c r="P1380" s="145"/>
      <c r="Q1380" s="145"/>
      <c r="R1380" s="145"/>
      <c r="S1380" s="145"/>
      <c r="T1380" s="82" t="s">
        <v>38</v>
      </c>
      <c r="U1380" s="82"/>
      <c r="V1380" s="82" t="s">
        <v>253</v>
      </c>
      <c r="W1380" s="82"/>
      <c r="X1380" s="82"/>
      <c r="Y1380" s="82"/>
      <c r="Z1380" s="82"/>
      <c r="AA1380" s="82"/>
      <c r="AB1380" s="82"/>
      <c r="AC1380" s="82"/>
      <c r="AD1380" s="82"/>
      <c r="AE1380" s="82"/>
      <c r="AF1380" s="82"/>
      <c r="AG1380" s="82"/>
      <c r="AH1380" s="82"/>
      <c r="AI1380" s="82"/>
      <c r="AJ1380" s="82"/>
      <c r="AK1380" s="82"/>
      <c r="AL1380" s="82"/>
      <c r="AM1380" s="138"/>
      <c r="BH1380" s="1" t="s">
        <v>28</v>
      </c>
    </row>
    <row r="1381" spans="1:61" ht="9.75" hidden="1" customHeight="1">
      <c r="A1381" s="141"/>
      <c r="B1381" s="142"/>
      <c r="C1381" s="142"/>
      <c r="D1381" s="142"/>
      <c r="E1381" s="142"/>
      <c r="F1381" s="142"/>
      <c r="G1381" s="142"/>
      <c r="H1381" s="142"/>
      <c r="I1381" s="143"/>
      <c r="J1381" s="144"/>
      <c r="K1381" s="145"/>
      <c r="L1381" s="145"/>
      <c r="M1381" s="145"/>
      <c r="N1381" s="145"/>
      <c r="O1381" s="145"/>
      <c r="P1381" s="145"/>
      <c r="Q1381" s="145"/>
      <c r="R1381" s="145"/>
      <c r="S1381" s="145"/>
      <c r="T1381" s="82"/>
      <c r="U1381" s="82"/>
      <c r="V1381" s="82" t="s">
        <v>327</v>
      </c>
      <c r="W1381" s="82"/>
      <c r="X1381" s="82"/>
      <c r="Y1381" s="82"/>
      <c r="Z1381" s="82"/>
      <c r="AA1381" s="82"/>
      <c r="AB1381" s="82"/>
      <c r="AC1381" s="82"/>
      <c r="AD1381" s="82"/>
      <c r="AE1381" s="82"/>
      <c r="AF1381" s="82"/>
      <c r="AG1381" s="82"/>
      <c r="AH1381" s="82"/>
      <c r="AI1381" s="82"/>
      <c r="AJ1381" s="82"/>
      <c r="AK1381" s="82"/>
      <c r="AL1381" s="82"/>
      <c r="AM1381" s="138"/>
      <c r="BH1381" s="1" t="s">
        <v>28</v>
      </c>
    </row>
    <row r="1382" spans="1:61" ht="9.75" hidden="1" customHeight="1">
      <c r="A1382" s="141"/>
      <c r="B1382" s="142"/>
      <c r="C1382" s="142"/>
      <c r="D1382" s="142"/>
      <c r="E1382" s="142"/>
      <c r="F1382" s="142"/>
      <c r="G1382" s="142"/>
      <c r="H1382" s="142"/>
      <c r="I1382" s="143"/>
      <c r="J1382" s="189"/>
      <c r="K1382" s="82"/>
      <c r="L1382" s="82"/>
      <c r="M1382" s="82"/>
      <c r="N1382" s="82"/>
      <c r="O1382" s="82"/>
      <c r="P1382" s="82"/>
      <c r="Q1382" s="82"/>
      <c r="R1382" s="82"/>
      <c r="S1382" s="82"/>
      <c r="T1382" s="82"/>
      <c r="U1382" s="82"/>
      <c r="V1382" s="82" t="s">
        <v>166</v>
      </c>
      <c r="W1382" s="82"/>
      <c r="X1382" s="82"/>
      <c r="Y1382" s="82"/>
      <c r="Z1382" s="82"/>
      <c r="AA1382" s="82"/>
      <c r="AB1382" s="82"/>
      <c r="AC1382" s="82"/>
      <c r="AD1382" s="82"/>
      <c r="AE1382" s="82"/>
      <c r="AF1382" s="82"/>
      <c r="AG1382" s="82"/>
      <c r="AH1382" s="82"/>
      <c r="AI1382" s="82"/>
      <c r="AJ1382" s="82"/>
      <c r="AK1382" s="82"/>
      <c r="AL1382" s="82"/>
      <c r="AM1382" s="138"/>
      <c r="BH1382" s="1" t="s">
        <v>28</v>
      </c>
    </row>
    <row r="1383" spans="1:61" ht="9.75" hidden="1" customHeight="1">
      <c r="A1383" s="123"/>
      <c r="B1383" s="124"/>
      <c r="C1383" s="124"/>
      <c r="D1383" s="124"/>
      <c r="E1383" s="124"/>
      <c r="F1383" s="124"/>
      <c r="G1383" s="124"/>
      <c r="H1383" s="124"/>
      <c r="I1383" s="125"/>
      <c r="J1383" s="157"/>
      <c r="K1383" s="98"/>
      <c r="L1383" s="98"/>
      <c r="M1383" s="98"/>
      <c r="N1383" s="98"/>
      <c r="O1383" s="98"/>
      <c r="P1383" s="98"/>
      <c r="Q1383" s="98"/>
      <c r="R1383" s="98"/>
      <c r="S1383" s="98"/>
      <c r="T1383" s="98"/>
      <c r="U1383" s="98"/>
      <c r="V1383" s="98" t="s">
        <v>256</v>
      </c>
      <c r="W1383" s="98"/>
      <c r="X1383" s="98"/>
      <c r="Y1383" s="98"/>
      <c r="Z1383" s="98"/>
      <c r="AA1383" s="98"/>
      <c r="AB1383" s="98"/>
      <c r="AC1383" s="98"/>
      <c r="AD1383" s="98"/>
      <c r="AE1383" s="98"/>
      <c r="AF1383" s="98"/>
      <c r="AG1383" s="98"/>
      <c r="AH1383" s="98"/>
      <c r="AI1383" s="98"/>
      <c r="AJ1383" s="98"/>
      <c r="AK1383" s="98"/>
      <c r="AL1383" s="98"/>
      <c r="AM1383" s="156"/>
      <c r="BH1383" s="1" t="s">
        <v>28</v>
      </c>
    </row>
    <row r="1384" spans="1:61" ht="9.75" hidden="1" customHeight="1">
      <c r="A1384" s="120" t="s">
        <v>328</v>
      </c>
      <c r="B1384" s="121"/>
      <c r="C1384" s="121"/>
      <c r="D1384" s="121"/>
      <c r="E1384" s="121"/>
      <c r="F1384" s="121"/>
      <c r="G1384" s="121"/>
      <c r="H1384" s="121"/>
      <c r="I1384" s="122"/>
      <c r="J1384" s="136"/>
      <c r="K1384" s="126"/>
      <c r="L1384" s="126"/>
      <c r="M1384" s="126"/>
      <c r="N1384" s="126"/>
      <c r="O1384" s="126"/>
      <c r="P1384" s="126"/>
      <c r="Q1384" s="126"/>
      <c r="R1384" s="126"/>
      <c r="S1384" s="126"/>
      <c r="T1384" s="126"/>
      <c r="U1384" s="126"/>
      <c r="V1384" s="126"/>
      <c r="W1384" s="126"/>
      <c r="X1384" s="126"/>
      <c r="Y1384" s="126"/>
      <c r="Z1384" s="126"/>
      <c r="AA1384" s="126"/>
      <c r="AB1384" s="126"/>
      <c r="AC1384" s="126"/>
      <c r="AD1384" s="126"/>
      <c r="AE1384" s="126"/>
      <c r="AF1384" s="126"/>
      <c r="AG1384" s="126"/>
      <c r="AH1384" s="126"/>
      <c r="AI1384" s="126"/>
      <c r="AJ1384" s="126"/>
      <c r="AK1384" s="126"/>
      <c r="AL1384" s="126"/>
      <c r="AM1384" s="127"/>
      <c r="BG1384" s="1" t="s">
        <v>356</v>
      </c>
      <c r="BH1384" s="1">
        <v>93</v>
      </c>
      <c r="BI1384" s="1" t="str">
        <f>"ITEM"&amp;BH1384&amp; BG1384 &amp;"="&amp; IF(TRIM($J1384)="","",$J1384)</f>
        <v>ITEM93#KBN3_11=</v>
      </c>
    </row>
    <row r="1385" spans="1:61" ht="9.75" hidden="1" customHeight="1">
      <c r="A1385" s="141"/>
      <c r="B1385" s="142"/>
      <c r="C1385" s="142"/>
      <c r="D1385" s="142"/>
      <c r="E1385" s="142"/>
      <c r="F1385" s="142"/>
      <c r="G1385" s="142"/>
      <c r="H1385" s="142"/>
      <c r="I1385" s="143"/>
      <c r="J1385" s="150"/>
      <c r="K1385" s="151"/>
      <c r="L1385" s="151"/>
      <c r="M1385" s="151"/>
      <c r="N1385" s="151"/>
      <c r="O1385" s="151"/>
      <c r="P1385" s="151"/>
      <c r="Q1385" s="151"/>
      <c r="R1385" s="151"/>
      <c r="S1385" s="151"/>
      <c r="T1385" s="151"/>
      <c r="U1385" s="151"/>
      <c r="V1385" s="151"/>
      <c r="W1385" s="151"/>
      <c r="X1385" s="151"/>
      <c r="Y1385" s="151"/>
      <c r="Z1385" s="151"/>
      <c r="AA1385" s="151"/>
      <c r="AB1385" s="151"/>
      <c r="AC1385" s="151"/>
      <c r="AD1385" s="151"/>
      <c r="AE1385" s="151"/>
      <c r="AF1385" s="151"/>
      <c r="AG1385" s="151"/>
      <c r="AH1385" s="151"/>
      <c r="AI1385" s="151"/>
      <c r="AJ1385" s="151"/>
      <c r="AK1385" s="151"/>
      <c r="AL1385" s="151"/>
      <c r="AM1385" s="152"/>
    </row>
    <row r="1386" spans="1:61" ht="9.75" hidden="1" customHeight="1">
      <c r="A1386" s="123"/>
      <c r="B1386" s="124"/>
      <c r="C1386" s="124"/>
      <c r="D1386" s="124"/>
      <c r="E1386" s="124"/>
      <c r="F1386" s="124"/>
      <c r="G1386" s="124"/>
      <c r="H1386" s="124"/>
      <c r="I1386" s="125"/>
      <c r="J1386" s="150"/>
      <c r="K1386" s="151"/>
      <c r="L1386" s="151"/>
      <c r="M1386" s="151"/>
      <c r="N1386" s="151"/>
      <c r="O1386" s="151"/>
      <c r="P1386" s="151"/>
      <c r="Q1386" s="151"/>
      <c r="R1386" s="151"/>
      <c r="S1386" s="151"/>
      <c r="T1386" s="151"/>
      <c r="U1386" s="151"/>
      <c r="V1386" s="151"/>
      <c r="W1386" s="151"/>
      <c r="X1386" s="151"/>
      <c r="Y1386" s="151"/>
      <c r="Z1386" s="151"/>
      <c r="AA1386" s="151"/>
      <c r="AB1386" s="151"/>
      <c r="AC1386" s="151"/>
      <c r="AD1386" s="151"/>
      <c r="AE1386" s="151"/>
      <c r="AF1386" s="151"/>
      <c r="AG1386" s="151"/>
      <c r="AH1386" s="151"/>
      <c r="AI1386" s="151"/>
      <c r="AJ1386" s="151"/>
      <c r="AK1386" s="151"/>
      <c r="AL1386" s="151"/>
      <c r="AM1386" s="152"/>
    </row>
    <row r="1387" spans="1:61" ht="9.75" hidden="1" customHeight="1">
      <c r="A1387" s="120" t="s">
        <v>329</v>
      </c>
      <c r="B1387" s="121"/>
      <c r="C1387" s="121"/>
      <c r="D1387" s="121"/>
      <c r="E1387" s="121"/>
      <c r="F1387" s="121"/>
      <c r="G1387" s="121"/>
      <c r="H1387" s="121"/>
      <c r="I1387" s="122"/>
      <c r="J1387" s="216" t="s">
        <v>37</v>
      </c>
      <c r="K1387" s="217"/>
      <c r="L1387" s="154" t="s">
        <v>53</v>
      </c>
      <c r="M1387" s="154"/>
      <c r="N1387" s="154"/>
      <c r="O1387" s="154"/>
      <c r="P1387" s="154"/>
      <c r="Q1387" s="154"/>
      <c r="R1387" s="154"/>
      <c r="S1387" s="154"/>
      <c r="T1387" s="154"/>
      <c r="U1387" s="154"/>
      <c r="V1387" s="154"/>
      <c r="W1387" s="154"/>
      <c r="X1387" s="221" t="s">
        <v>37</v>
      </c>
      <c r="Y1387" s="217"/>
      <c r="Z1387" s="154" t="s">
        <v>330</v>
      </c>
      <c r="AA1387" s="154"/>
      <c r="AB1387" s="154"/>
      <c r="AC1387" s="154"/>
      <c r="AD1387" s="154"/>
      <c r="AE1387" s="154"/>
      <c r="AF1387" s="154"/>
      <c r="AG1387" s="154"/>
      <c r="AH1387" s="154"/>
      <c r="AI1387" s="154"/>
      <c r="AJ1387" s="154"/>
      <c r="AK1387" s="154"/>
      <c r="AL1387" s="154"/>
      <c r="AM1387" s="155"/>
      <c r="BF1387" s="1" t="b">
        <f>IF($K1387="○",TRUE,IF($K1387="",FALSE,"INPUT_ERROR"))</f>
        <v>0</v>
      </c>
      <c r="BG1387" s="1" t="s">
        <v>356</v>
      </c>
      <c r="BH1387" s="1">
        <v>94</v>
      </c>
      <c r="BI1387" s="1" t="str">
        <f t="shared" ref="BI1387:BI1393" si="32">"ITEM"&amp;BH1387&amp; BG1387 &amp;"="&amp; BF1387</f>
        <v>ITEM94#KBN3_11=FALSE</v>
      </c>
    </row>
    <row r="1388" spans="1:61" ht="9.75" hidden="1" customHeight="1">
      <c r="A1388" s="141"/>
      <c r="B1388" s="142"/>
      <c r="C1388" s="142"/>
      <c r="D1388" s="142"/>
      <c r="E1388" s="142"/>
      <c r="F1388" s="142"/>
      <c r="G1388" s="142"/>
      <c r="H1388" s="142"/>
      <c r="I1388" s="143"/>
      <c r="J1388" s="144"/>
      <c r="K1388" s="159"/>
      <c r="L1388" s="82"/>
      <c r="M1388" s="82"/>
      <c r="N1388" s="82"/>
      <c r="O1388" s="82"/>
      <c r="P1388" s="82"/>
      <c r="Q1388" s="82"/>
      <c r="R1388" s="82"/>
      <c r="S1388" s="82"/>
      <c r="T1388" s="82"/>
      <c r="U1388" s="82"/>
      <c r="V1388" s="82"/>
      <c r="W1388" s="82"/>
      <c r="X1388" s="160"/>
      <c r="Y1388" s="159"/>
      <c r="Z1388" s="82"/>
      <c r="AA1388" s="82"/>
      <c r="AB1388" s="82"/>
      <c r="AC1388" s="82"/>
      <c r="AD1388" s="82"/>
      <c r="AE1388" s="82"/>
      <c r="AF1388" s="82"/>
      <c r="AG1388" s="82"/>
      <c r="AH1388" s="82"/>
      <c r="AI1388" s="82"/>
      <c r="AJ1388" s="82"/>
      <c r="AK1388" s="82"/>
      <c r="AL1388" s="82"/>
      <c r="AM1388" s="138"/>
      <c r="BF1388" s="1" t="b">
        <f>IF($Y1387="○",TRUE,IF($Y1387="",FALSE,"INPUT_ERROR"))</f>
        <v>0</v>
      </c>
      <c r="BG1388" s="1" t="s">
        <v>356</v>
      </c>
      <c r="BH1388" s="1">
        <v>95</v>
      </c>
      <c r="BI1388" s="1" t="str">
        <f t="shared" si="32"/>
        <v>ITEM95#KBN3_11=FALSE</v>
      </c>
    </row>
    <row r="1389" spans="1:61" ht="9.75" hidden="1" customHeight="1">
      <c r="A1389" s="141"/>
      <c r="B1389" s="142"/>
      <c r="C1389" s="142"/>
      <c r="D1389" s="142"/>
      <c r="E1389" s="142"/>
      <c r="F1389" s="142"/>
      <c r="G1389" s="142"/>
      <c r="H1389" s="142"/>
      <c r="I1389" s="143"/>
      <c r="J1389" s="144" t="s">
        <v>37</v>
      </c>
      <c r="K1389" s="159"/>
      <c r="L1389" s="82" t="s">
        <v>331</v>
      </c>
      <c r="M1389" s="82"/>
      <c r="N1389" s="82"/>
      <c r="O1389" s="82"/>
      <c r="P1389" s="82"/>
      <c r="Q1389" s="82"/>
      <c r="R1389" s="82"/>
      <c r="S1389" s="82"/>
      <c r="T1389" s="82"/>
      <c r="U1389" s="82"/>
      <c r="V1389" s="82"/>
      <c r="W1389" s="82"/>
      <c r="X1389" s="160" t="s">
        <v>37</v>
      </c>
      <c r="Y1389" s="159"/>
      <c r="Z1389" s="82" t="s">
        <v>264</v>
      </c>
      <c r="AA1389" s="82"/>
      <c r="AB1389" s="82"/>
      <c r="AC1389" s="82"/>
      <c r="AD1389" s="82"/>
      <c r="AE1389" s="82"/>
      <c r="AF1389" s="82"/>
      <c r="AG1389" s="82"/>
      <c r="AH1389" s="82"/>
      <c r="AI1389" s="82"/>
      <c r="AJ1389" s="82"/>
      <c r="AK1389" s="82"/>
      <c r="AL1389" s="82"/>
      <c r="AM1389" s="138"/>
      <c r="BF1389" s="1" t="b">
        <f>IF($K1389="○",TRUE,IF($K1389="",FALSE,"INPUT_ERROR"))</f>
        <v>0</v>
      </c>
      <c r="BG1389" s="1" t="s">
        <v>356</v>
      </c>
      <c r="BH1389" s="1">
        <v>96</v>
      </c>
      <c r="BI1389" s="1" t="str">
        <f t="shared" si="32"/>
        <v>ITEM96#KBN3_11=FALSE</v>
      </c>
    </row>
    <row r="1390" spans="1:61" ht="9.75" hidden="1" customHeight="1">
      <c r="A1390" s="141"/>
      <c r="B1390" s="142"/>
      <c r="C1390" s="142"/>
      <c r="D1390" s="142"/>
      <c r="E1390" s="142"/>
      <c r="F1390" s="142"/>
      <c r="G1390" s="142"/>
      <c r="H1390" s="142"/>
      <c r="I1390" s="143"/>
      <c r="J1390" s="144"/>
      <c r="K1390" s="159"/>
      <c r="L1390" s="82"/>
      <c r="M1390" s="82"/>
      <c r="N1390" s="82"/>
      <c r="O1390" s="82"/>
      <c r="P1390" s="82"/>
      <c r="Q1390" s="82"/>
      <c r="R1390" s="82"/>
      <c r="S1390" s="82"/>
      <c r="T1390" s="82"/>
      <c r="U1390" s="82"/>
      <c r="V1390" s="82"/>
      <c r="W1390" s="82"/>
      <c r="X1390" s="160"/>
      <c r="Y1390" s="159"/>
      <c r="Z1390" s="82"/>
      <c r="AA1390" s="82"/>
      <c r="AB1390" s="82"/>
      <c r="AC1390" s="82"/>
      <c r="AD1390" s="82"/>
      <c r="AE1390" s="82"/>
      <c r="AF1390" s="82"/>
      <c r="AG1390" s="82"/>
      <c r="AH1390" s="82"/>
      <c r="AI1390" s="82"/>
      <c r="AJ1390" s="82"/>
      <c r="AK1390" s="82"/>
      <c r="AL1390" s="82"/>
      <c r="AM1390" s="138"/>
      <c r="BF1390" s="1" t="b">
        <f>IF($Y1389="○",TRUE,IF($Y1389="",FALSE,"INPUT_ERROR"))</f>
        <v>0</v>
      </c>
      <c r="BG1390" s="1" t="s">
        <v>356</v>
      </c>
      <c r="BH1390" s="1">
        <v>97</v>
      </c>
      <c r="BI1390" s="1" t="str">
        <f t="shared" si="32"/>
        <v>ITEM97#KBN3_11=FALSE</v>
      </c>
    </row>
    <row r="1391" spans="1:61" ht="9.75" hidden="1" customHeight="1">
      <c r="A1391" s="141"/>
      <c r="B1391" s="142"/>
      <c r="C1391" s="142"/>
      <c r="D1391" s="142"/>
      <c r="E1391" s="142"/>
      <c r="F1391" s="142"/>
      <c r="G1391" s="142"/>
      <c r="H1391" s="142"/>
      <c r="I1391" s="143"/>
      <c r="J1391" s="144" t="s">
        <v>37</v>
      </c>
      <c r="K1391" s="159"/>
      <c r="L1391" s="82" t="s">
        <v>214</v>
      </c>
      <c r="M1391" s="82"/>
      <c r="N1391" s="82"/>
      <c r="O1391" s="82"/>
      <c r="P1391" s="82"/>
      <c r="Q1391" s="82"/>
      <c r="R1391" s="82"/>
      <c r="S1391" s="82"/>
      <c r="T1391" s="82"/>
      <c r="U1391" s="82"/>
      <c r="V1391" s="82"/>
      <c r="W1391" s="82"/>
      <c r="X1391" s="160" t="s">
        <v>37</v>
      </c>
      <c r="Y1391" s="159"/>
      <c r="Z1391" s="82" t="s">
        <v>332</v>
      </c>
      <c r="AA1391" s="82"/>
      <c r="AB1391" s="82"/>
      <c r="AC1391" s="82"/>
      <c r="AD1391" s="82"/>
      <c r="AE1391" s="82"/>
      <c r="AF1391" s="82"/>
      <c r="AG1391" s="82"/>
      <c r="AH1391" s="82"/>
      <c r="AI1391" s="82"/>
      <c r="AJ1391" s="82"/>
      <c r="AK1391" s="82"/>
      <c r="AL1391" s="82"/>
      <c r="AM1391" s="138"/>
      <c r="BF1391" s="1" t="b">
        <f>IF($K1391="○",TRUE,IF($K1391="",FALSE,"INPUT_ERROR"))</f>
        <v>0</v>
      </c>
      <c r="BG1391" s="1" t="s">
        <v>356</v>
      </c>
      <c r="BH1391" s="1">
        <v>98</v>
      </c>
      <c r="BI1391" s="1" t="str">
        <f t="shared" si="32"/>
        <v>ITEM98#KBN3_11=FALSE</v>
      </c>
    </row>
    <row r="1392" spans="1:61" ht="9.75" hidden="1" customHeight="1">
      <c r="A1392" s="141"/>
      <c r="B1392" s="142"/>
      <c r="C1392" s="142"/>
      <c r="D1392" s="142"/>
      <c r="E1392" s="142"/>
      <c r="F1392" s="142"/>
      <c r="G1392" s="142"/>
      <c r="H1392" s="142"/>
      <c r="I1392" s="143"/>
      <c r="J1392" s="144"/>
      <c r="K1392" s="159"/>
      <c r="L1392" s="82"/>
      <c r="M1392" s="82"/>
      <c r="N1392" s="82"/>
      <c r="O1392" s="82"/>
      <c r="P1392" s="82"/>
      <c r="Q1392" s="82"/>
      <c r="R1392" s="82"/>
      <c r="S1392" s="82"/>
      <c r="T1392" s="82"/>
      <c r="U1392" s="82"/>
      <c r="V1392" s="82"/>
      <c r="W1392" s="82"/>
      <c r="X1392" s="160"/>
      <c r="Y1392" s="159"/>
      <c r="Z1392" s="82"/>
      <c r="AA1392" s="82"/>
      <c r="AB1392" s="82"/>
      <c r="AC1392" s="82"/>
      <c r="AD1392" s="82"/>
      <c r="AE1392" s="82"/>
      <c r="AF1392" s="82"/>
      <c r="AG1392" s="82"/>
      <c r="AH1392" s="82"/>
      <c r="AI1392" s="82"/>
      <c r="AJ1392" s="82"/>
      <c r="AK1392" s="82"/>
      <c r="AL1392" s="82"/>
      <c r="AM1392" s="138"/>
      <c r="BF1392" s="1" t="b">
        <f>IF($Y1391="○",TRUE,IF($Y1391="",FALSE,"INPUT_ERROR"))</f>
        <v>0</v>
      </c>
      <c r="BG1392" s="1" t="s">
        <v>356</v>
      </c>
      <c r="BH1392" s="1">
        <v>99</v>
      </c>
      <c r="BI1392" s="1" t="str">
        <f t="shared" si="32"/>
        <v>ITEM99#KBN3_11=FALSE</v>
      </c>
    </row>
    <row r="1393" spans="1:61" ht="9.75" hidden="1" customHeight="1">
      <c r="A1393" s="141"/>
      <c r="B1393" s="142"/>
      <c r="C1393" s="142"/>
      <c r="D1393" s="142"/>
      <c r="E1393" s="142"/>
      <c r="F1393" s="142"/>
      <c r="G1393" s="142"/>
      <c r="H1393" s="142"/>
      <c r="I1393" s="143"/>
      <c r="J1393" s="144" t="s">
        <v>37</v>
      </c>
      <c r="K1393" s="159"/>
      <c r="L1393" s="82" t="s">
        <v>59</v>
      </c>
      <c r="M1393" s="82"/>
      <c r="N1393" s="82"/>
      <c r="O1393" s="160" t="s">
        <v>60</v>
      </c>
      <c r="P1393" s="151"/>
      <c r="Q1393" s="151"/>
      <c r="R1393" s="151"/>
      <c r="S1393" s="151"/>
      <c r="T1393" s="151"/>
      <c r="U1393" s="151"/>
      <c r="V1393" s="151"/>
      <c r="W1393" s="151"/>
      <c r="X1393" s="151"/>
      <c r="Y1393" s="151"/>
      <c r="Z1393" s="151"/>
      <c r="AA1393" s="151"/>
      <c r="AB1393" s="151"/>
      <c r="AC1393" s="151"/>
      <c r="AD1393" s="151"/>
      <c r="AE1393" s="151"/>
      <c r="AF1393" s="151"/>
      <c r="AG1393" s="151"/>
      <c r="AH1393" s="151"/>
      <c r="AI1393" s="151"/>
      <c r="AJ1393" s="151"/>
      <c r="AK1393" s="151"/>
      <c r="AL1393" s="82" t="s">
        <v>198</v>
      </c>
      <c r="AM1393" s="138"/>
      <c r="BF1393" s="1" t="b">
        <f>IF($K1393="○",TRUE,IF($K1393="",FALSE,"INPUT_ERROR"))</f>
        <v>0</v>
      </c>
      <c r="BG1393" s="1" t="s">
        <v>356</v>
      </c>
      <c r="BH1393" s="1">
        <v>100</v>
      </c>
      <c r="BI1393" s="1" t="str">
        <f t="shared" si="32"/>
        <v>ITEM100#KBN3_11=FALSE</v>
      </c>
    </row>
    <row r="1394" spans="1:61" ht="9.75" hidden="1" customHeight="1">
      <c r="A1394" s="141"/>
      <c r="B1394" s="142"/>
      <c r="C1394" s="142"/>
      <c r="D1394" s="142"/>
      <c r="E1394" s="142"/>
      <c r="F1394" s="142"/>
      <c r="G1394" s="142"/>
      <c r="H1394" s="142"/>
      <c r="I1394" s="143"/>
      <c r="J1394" s="161"/>
      <c r="K1394" s="162"/>
      <c r="L1394" s="98"/>
      <c r="M1394" s="98"/>
      <c r="N1394" s="98"/>
      <c r="O1394" s="163"/>
      <c r="P1394" s="128"/>
      <c r="Q1394" s="128"/>
      <c r="R1394" s="128"/>
      <c r="S1394" s="128"/>
      <c r="T1394" s="128"/>
      <c r="U1394" s="128"/>
      <c r="V1394" s="128"/>
      <c r="W1394" s="128"/>
      <c r="X1394" s="128"/>
      <c r="Y1394" s="128"/>
      <c r="Z1394" s="128"/>
      <c r="AA1394" s="128"/>
      <c r="AB1394" s="128"/>
      <c r="AC1394" s="128"/>
      <c r="AD1394" s="128"/>
      <c r="AE1394" s="128"/>
      <c r="AF1394" s="128"/>
      <c r="AG1394" s="128"/>
      <c r="AH1394" s="128"/>
      <c r="AI1394" s="128"/>
      <c r="AJ1394" s="128"/>
      <c r="AK1394" s="128"/>
      <c r="AL1394" s="98"/>
      <c r="AM1394" s="156"/>
      <c r="BG1394" s="1" t="s">
        <v>356</v>
      </c>
      <c r="BH1394" s="1">
        <v>101</v>
      </c>
      <c r="BI1394" s="1" t="str">
        <f>"ITEM"&amp;BH1394&amp; BG1394 &amp;"="&amp;IF(TRIM($P1393)="","",$P1393)</f>
        <v>ITEM101#KBN3_11=</v>
      </c>
    </row>
    <row r="1395" spans="1:61" ht="9.75" hidden="1" customHeight="1">
      <c r="A1395" s="120" t="s">
        <v>333</v>
      </c>
      <c r="B1395" s="121"/>
      <c r="C1395" s="121"/>
      <c r="D1395" s="121"/>
      <c r="E1395" s="121"/>
      <c r="F1395" s="121"/>
      <c r="G1395" s="121"/>
      <c r="H1395" s="121"/>
      <c r="I1395" s="122"/>
      <c r="J1395" s="260"/>
      <c r="K1395" s="260"/>
      <c r="L1395" s="260"/>
      <c r="M1395" s="260"/>
      <c r="N1395" s="260"/>
      <c r="O1395" s="260"/>
      <c r="P1395" s="260"/>
      <c r="Q1395" s="260"/>
      <c r="R1395" s="260"/>
      <c r="S1395" s="260"/>
      <c r="T1395" s="260"/>
      <c r="U1395" s="260"/>
      <c r="V1395" s="260"/>
      <c r="W1395" s="260"/>
      <c r="X1395" s="260"/>
      <c r="Y1395" s="260"/>
      <c r="Z1395" s="260"/>
      <c r="AA1395" s="260"/>
      <c r="AB1395" s="260"/>
      <c r="AC1395" s="260"/>
      <c r="AD1395" s="260"/>
      <c r="AE1395" s="260"/>
      <c r="AF1395" s="260"/>
      <c r="AG1395" s="260"/>
      <c r="AH1395" s="260"/>
      <c r="AI1395" s="260"/>
      <c r="AJ1395" s="260"/>
      <c r="AK1395" s="260"/>
      <c r="AL1395" s="260"/>
      <c r="AM1395" s="260"/>
      <c r="BG1395" s="1" t="s">
        <v>356</v>
      </c>
      <c r="BH1395" s="1">
        <v>102</v>
      </c>
      <c r="BI1395" s="1" t="str">
        <f>"ITEM"&amp;BH1395&amp; BG1395 &amp;"="&amp; IF(TRIM($J1395)="","",$J1395)</f>
        <v>ITEM102#KBN3_11=</v>
      </c>
    </row>
    <row r="1396" spans="1:61" ht="9.75" hidden="1" customHeight="1">
      <c r="A1396" s="141"/>
      <c r="B1396" s="142"/>
      <c r="C1396" s="142"/>
      <c r="D1396" s="142"/>
      <c r="E1396" s="142"/>
      <c r="F1396" s="142"/>
      <c r="G1396" s="142"/>
      <c r="H1396" s="142"/>
      <c r="I1396" s="143"/>
      <c r="J1396" s="27"/>
      <c r="K1396" s="27"/>
      <c r="L1396" s="27"/>
      <c r="M1396" s="27"/>
      <c r="N1396" s="27"/>
      <c r="O1396" s="27"/>
      <c r="P1396" s="27"/>
      <c r="Q1396" s="27"/>
      <c r="R1396" s="27"/>
      <c r="S1396" s="27"/>
      <c r="T1396" s="27"/>
      <c r="U1396" s="27"/>
      <c r="V1396" s="27"/>
      <c r="W1396" s="27"/>
      <c r="X1396" s="27"/>
      <c r="Y1396" s="27"/>
      <c r="Z1396" s="27"/>
      <c r="AA1396" s="27"/>
      <c r="AB1396" s="27"/>
      <c r="AC1396" s="27"/>
      <c r="AD1396" s="27"/>
      <c r="AE1396" s="27"/>
      <c r="AF1396" s="27"/>
      <c r="AG1396" s="27"/>
      <c r="AH1396" s="27"/>
      <c r="AI1396" s="27"/>
      <c r="AJ1396" s="27"/>
      <c r="AK1396" s="27"/>
      <c r="AL1396" s="27"/>
      <c r="AM1396" s="27"/>
      <c r="BH1396" s="1" t="s">
        <v>28</v>
      </c>
    </row>
    <row r="1397" spans="1:61" ht="9.75" hidden="1" customHeight="1" thickBot="1">
      <c r="A1397" s="123"/>
      <c r="B1397" s="124"/>
      <c r="C1397" s="124"/>
      <c r="D1397" s="124"/>
      <c r="E1397" s="124"/>
      <c r="F1397" s="124"/>
      <c r="G1397" s="124"/>
      <c r="H1397" s="124"/>
      <c r="I1397" s="125"/>
      <c r="J1397" s="266"/>
      <c r="K1397" s="266"/>
      <c r="L1397" s="266"/>
      <c r="M1397" s="266"/>
      <c r="N1397" s="266"/>
      <c r="O1397" s="266"/>
      <c r="P1397" s="266"/>
      <c r="Q1397" s="266"/>
      <c r="R1397" s="266"/>
      <c r="S1397" s="266"/>
      <c r="T1397" s="266"/>
      <c r="U1397" s="266"/>
      <c r="V1397" s="266"/>
      <c r="W1397" s="266"/>
      <c r="X1397" s="266"/>
      <c r="Y1397" s="266"/>
      <c r="Z1397" s="266"/>
      <c r="AA1397" s="266"/>
      <c r="AB1397" s="266"/>
      <c r="AC1397" s="266"/>
      <c r="AD1397" s="266"/>
      <c r="AE1397" s="266"/>
      <c r="AF1397" s="266"/>
      <c r="AG1397" s="266"/>
      <c r="AH1397" s="266"/>
      <c r="AI1397" s="266"/>
      <c r="AJ1397" s="266"/>
      <c r="AK1397" s="266"/>
      <c r="AL1397" s="266"/>
      <c r="AM1397" s="266"/>
      <c r="BH1397" s="1" t="s">
        <v>28</v>
      </c>
    </row>
    <row r="1398" spans="1:61" ht="9.75" hidden="1" customHeight="1">
      <c r="A1398" s="164" t="s">
        <v>357</v>
      </c>
      <c r="B1398" s="165"/>
      <c r="C1398" s="165"/>
      <c r="D1398" s="165"/>
      <c r="E1398" s="165"/>
      <c r="F1398" s="165"/>
      <c r="G1398" s="165"/>
      <c r="H1398" s="165"/>
      <c r="I1398" s="166"/>
      <c r="J1398" s="239"/>
      <c r="K1398" s="239"/>
      <c r="L1398" s="239"/>
      <c r="M1398" s="239"/>
      <c r="N1398" s="239"/>
      <c r="O1398" s="239"/>
      <c r="P1398" s="239"/>
      <c r="Q1398" s="239"/>
      <c r="R1398" s="239"/>
      <c r="S1398" s="239"/>
      <c r="T1398" s="239"/>
      <c r="U1398" s="239"/>
      <c r="V1398" s="239"/>
      <c r="W1398" s="239"/>
      <c r="X1398" s="239"/>
      <c r="Y1398" s="239"/>
      <c r="Z1398" s="239"/>
      <c r="AA1398" s="239"/>
      <c r="AB1398" s="239"/>
      <c r="AC1398" s="239"/>
      <c r="AD1398" s="239"/>
      <c r="AE1398" s="239"/>
      <c r="AF1398" s="239"/>
      <c r="AG1398" s="239"/>
      <c r="AH1398" s="239"/>
      <c r="AI1398" s="239"/>
      <c r="AJ1398" s="239"/>
      <c r="AK1398" s="239"/>
      <c r="AL1398" s="239"/>
      <c r="AM1398" s="239"/>
      <c r="BG1398" s="1" t="s">
        <v>358</v>
      </c>
      <c r="BH1398" s="1">
        <v>88</v>
      </c>
      <c r="BI1398" s="1" t="str">
        <f>"ITEM"&amp;BH1398&amp; BG1398 &amp;"="&amp; IF(TRIM($J1398)="","",$J1398)</f>
        <v>ITEM88#KBN3_12=</v>
      </c>
    </row>
    <row r="1399" spans="1:61" ht="9.75" hidden="1" customHeight="1" thickBot="1">
      <c r="A1399" s="167"/>
      <c r="B1399" s="168"/>
      <c r="C1399" s="168"/>
      <c r="D1399" s="168"/>
      <c r="E1399" s="168"/>
      <c r="F1399" s="168"/>
      <c r="G1399" s="168"/>
      <c r="H1399" s="168"/>
      <c r="I1399" s="169"/>
      <c r="J1399" s="274"/>
      <c r="K1399" s="274"/>
      <c r="L1399" s="274"/>
      <c r="M1399" s="274"/>
      <c r="N1399" s="274"/>
      <c r="O1399" s="274"/>
      <c r="P1399" s="274"/>
      <c r="Q1399" s="274"/>
      <c r="R1399" s="274"/>
      <c r="S1399" s="274"/>
      <c r="T1399" s="274"/>
      <c r="U1399" s="274"/>
      <c r="V1399" s="274"/>
      <c r="W1399" s="274"/>
      <c r="X1399" s="274"/>
      <c r="Y1399" s="274"/>
      <c r="Z1399" s="274"/>
      <c r="AA1399" s="274"/>
      <c r="AB1399" s="274"/>
      <c r="AC1399" s="274"/>
      <c r="AD1399" s="274"/>
      <c r="AE1399" s="274"/>
      <c r="AF1399" s="274"/>
      <c r="AG1399" s="274"/>
      <c r="AH1399" s="274"/>
      <c r="AI1399" s="274"/>
      <c r="AJ1399" s="274"/>
      <c r="AK1399" s="274"/>
      <c r="AL1399" s="274"/>
      <c r="AM1399" s="274"/>
    </row>
    <row r="1400" spans="1:61" ht="9.75" hidden="1" customHeight="1">
      <c r="A1400" s="120" t="s">
        <v>323</v>
      </c>
      <c r="B1400" s="121"/>
      <c r="C1400" s="121"/>
      <c r="D1400" s="121"/>
      <c r="E1400" s="121"/>
      <c r="F1400" s="121"/>
      <c r="G1400" s="121"/>
      <c r="H1400" s="121"/>
      <c r="I1400" s="122"/>
      <c r="J1400" s="239"/>
      <c r="K1400" s="239"/>
      <c r="L1400" s="239"/>
      <c r="M1400" s="239"/>
      <c r="N1400" s="239"/>
      <c r="O1400" s="239"/>
      <c r="P1400" s="239"/>
      <c r="Q1400" s="239"/>
      <c r="R1400" s="239"/>
      <c r="S1400" s="239"/>
      <c r="T1400" s="239"/>
      <c r="U1400" s="239"/>
      <c r="V1400" s="239"/>
      <c r="W1400" s="239"/>
      <c r="X1400" s="239"/>
      <c r="Y1400" s="239"/>
      <c r="Z1400" s="239"/>
      <c r="AA1400" s="239"/>
      <c r="AB1400" s="239"/>
      <c r="AC1400" s="239"/>
      <c r="AD1400" s="239"/>
      <c r="AE1400" s="239"/>
      <c r="AF1400" s="239"/>
      <c r="AG1400" s="239"/>
      <c r="AH1400" s="239"/>
      <c r="AI1400" s="239"/>
      <c r="AJ1400" s="239"/>
      <c r="AK1400" s="239"/>
      <c r="AL1400" s="239"/>
      <c r="AM1400" s="239"/>
      <c r="BG1400" s="1" t="s">
        <v>358</v>
      </c>
      <c r="BH1400" s="1">
        <v>89</v>
      </c>
      <c r="BI1400" s="1" t="str">
        <f>"ITEM"&amp;BH1400&amp; BG1400 &amp;"="&amp; IF(TRIM($J1400)="","",$J1400)</f>
        <v>ITEM89#KBN3_12=</v>
      </c>
    </row>
    <row r="1401" spans="1:61" ht="9.75" hidden="1" customHeight="1">
      <c r="A1401" s="123"/>
      <c r="B1401" s="124"/>
      <c r="C1401" s="124"/>
      <c r="D1401" s="124"/>
      <c r="E1401" s="124"/>
      <c r="F1401" s="124"/>
      <c r="G1401" s="124"/>
      <c r="H1401" s="124"/>
      <c r="I1401" s="125"/>
      <c r="J1401" s="27"/>
      <c r="K1401" s="27"/>
      <c r="L1401" s="27"/>
      <c r="M1401" s="27"/>
      <c r="N1401" s="27"/>
      <c r="O1401" s="27"/>
      <c r="P1401" s="27"/>
      <c r="Q1401" s="27"/>
      <c r="R1401" s="27"/>
      <c r="S1401" s="27"/>
      <c r="T1401" s="27"/>
      <c r="U1401" s="27"/>
      <c r="V1401" s="27"/>
      <c r="W1401" s="27"/>
      <c r="X1401" s="27"/>
      <c r="Y1401" s="27"/>
      <c r="Z1401" s="27"/>
      <c r="AA1401" s="27"/>
      <c r="AB1401" s="27"/>
      <c r="AC1401" s="27"/>
      <c r="AD1401" s="27"/>
      <c r="AE1401" s="27"/>
      <c r="AF1401" s="27"/>
      <c r="AG1401" s="27"/>
      <c r="AH1401" s="27"/>
      <c r="AI1401" s="27"/>
      <c r="AJ1401" s="27"/>
      <c r="AK1401" s="27"/>
      <c r="AL1401" s="27"/>
      <c r="AM1401" s="27"/>
    </row>
    <row r="1402" spans="1:61" ht="9.75" hidden="1" customHeight="1">
      <c r="A1402" s="120" t="s">
        <v>324</v>
      </c>
      <c r="B1402" s="121"/>
      <c r="C1402" s="121"/>
      <c r="D1402" s="121"/>
      <c r="E1402" s="121"/>
      <c r="F1402" s="121"/>
      <c r="G1402" s="121"/>
      <c r="H1402" s="121"/>
      <c r="I1402" s="122"/>
      <c r="J1402" s="136"/>
      <c r="K1402" s="126"/>
      <c r="L1402" s="126"/>
      <c r="M1402" s="126"/>
      <c r="N1402" s="126"/>
      <c r="O1402" s="126"/>
      <c r="P1402" s="126"/>
      <c r="Q1402" s="126"/>
      <c r="R1402" s="126"/>
      <c r="S1402" s="126"/>
      <c r="T1402" s="126"/>
      <c r="U1402" s="126"/>
      <c r="V1402" s="126"/>
      <c r="W1402" s="126"/>
      <c r="X1402" s="126"/>
      <c r="Y1402" s="126"/>
      <c r="Z1402" s="126"/>
      <c r="AA1402" s="126"/>
      <c r="AB1402" s="126"/>
      <c r="AC1402" s="126"/>
      <c r="AD1402" s="126"/>
      <c r="AE1402" s="126"/>
      <c r="AF1402" s="126"/>
      <c r="AG1402" s="126"/>
      <c r="AH1402" s="126"/>
      <c r="AI1402" s="126"/>
      <c r="AJ1402" s="126"/>
      <c r="AK1402" s="126"/>
      <c r="AL1402" s="126"/>
      <c r="AM1402" s="127"/>
      <c r="BG1402" s="1" t="s">
        <v>358</v>
      </c>
      <c r="BH1402" s="1">
        <v>90</v>
      </c>
      <c r="BI1402" s="1" t="str">
        <f>"ITEM"&amp;BH1402&amp; BG1402 &amp;"="&amp; IF(TRIM($J1402)="","",$J1402)</f>
        <v>ITEM90#KBN3_12=</v>
      </c>
    </row>
    <row r="1403" spans="1:61" ht="9.75" hidden="1" customHeight="1">
      <c r="A1403" s="141"/>
      <c r="B1403" s="142"/>
      <c r="C1403" s="142"/>
      <c r="D1403" s="142"/>
      <c r="E1403" s="142"/>
      <c r="F1403" s="142"/>
      <c r="G1403" s="142"/>
      <c r="H1403" s="142"/>
      <c r="I1403" s="143"/>
      <c r="J1403" s="150"/>
      <c r="K1403" s="151"/>
      <c r="L1403" s="151"/>
      <c r="M1403" s="151"/>
      <c r="N1403" s="151"/>
      <c r="O1403" s="151"/>
      <c r="P1403" s="151"/>
      <c r="Q1403" s="151"/>
      <c r="R1403" s="151"/>
      <c r="S1403" s="151"/>
      <c r="T1403" s="151"/>
      <c r="U1403" s="151"/>
      <c r="V1403" s="151"/>
      <c r="W1403" s="151"/>
      <c r="X1403" s="151"/>
      <c r="Y1403" s="151"/>
      <c r="Z1403" s="151"/>
      <c r="AA1403" s="151"/>
      <c r="AB1403" s="151"/>
      <c r="AC1403" s="151"/>
      <c r="AD1403" s="151"/>
      <c r="AE1403" s="151"/>
      <c r="AF1403" s="151"/>
      <c r="AG1403" s="151"/>
      <c r="AH1403" s="151"/>
      <c r="AI1403" s="151"/>
      <c r="AJ1403" s="151"/>
      <c r="AK1403" s="151"/>
      <c r="AL1403" s="151"/>
      <c r="AM1403" s="152"/>
      <c r="BH1403" s="1" t="s">
        <v>28</v>
      </c>
    </row>
    <row r="1404" spans="1:61" ht="9.75" hidden="1" customHeight="1">
      <c r="A1404" s="123"/>
      <c r="B1404" s="124"/>
      <c r="C1404" s="124"/>
      <c r="D1404" s="124"/>
      <c r="E1404" s="124"/>
      <c r="F1404" s="124"/>
      <c r="G1404" s="124"/>
      <c r="H1404" s="124"/>
      <c r="I1404" s="125"/>
      <c r="J1404" s="137"/>
      <c r="K1404" s="128"/>
      <c r="L1404" s="128"/>
      <c r="M1404" s="128"/>
      <c r="N1404" s="128"/>
      <c r="O1404" s="128"/>
      <c r="P1404" s="128"/>
      <c r="Q1404" s="128"/>
      <c r="R1404" s="128"/>
      <c r="S1404" s="128"/>
      <c r="T1404" s="128"/>
      <c r="U1404" s="128"/>
      <c r="V1404" s="128"/>
      <c r="W1404" s="128"/>
      <c r="X1404" s="128"/>
      <c r="Y1404" s="128"/>
      <c r="Z1404" s="128"/>
      <c r="AA1404" s="128"/>
      <c r="AB1404" s="128"/>
      <c r="AC1404" s="128"/>
      <c r="AD1404" s="128"/>
      <c r="AE1404" s="128"/>
      <c r="AF1404" s="128"/>
      <c r="AG1404" s="128"/>
      <c r="AH1404" s="128"/>
      <c r="AI1404" s="128"/>
      <c r="AJ1404" s="128"/>
      <c r="AK1404" s="128"/>
      <c r="AL1404" s="128"/>
      <c r="AM1404" s="129"/>
      <c r="BH1404" s="1" t="s">
        <v>28</v>
      </c>
    </row>
    <row r="1405" spans="1:61" ht="9.75" hidden="1" customHeight="1">
      <c r="A1405" s="120" t="s">
        <v>325</v>
      </c>
      <c r="B1405" s="121"/>
      <c r="C1405" s="121"/>
      <c r="D1405" s="121"/>
      <c r="E1405" s="121"/>
      <c r="F1405" s="121"/>
      <c r="G1405" s="121"/>
      <c r="H1405" s="121"/>
      <c r="I1405" s="122"/>
      <c r="J1405" s="27"/>
      <c r="K1405" s="27"/>
      <c r="L1405" s="27"/>
      <c r="M1405" s="27"/>
      <c r="N1405" s="27"/>
      <c r="O1405" s="27"/>
      <c r="P1405" s="27"/>
      <c r="Q1405" s="27"/>
      <c r="R1405" s="27"/>
      <c r="S1405" s="27"/>
      <c r="T1405" s="27"/>
      <c r="U1405" s="27"/>
      <c r="V1405" s="27"/>
      <c r="W1405" s="27"/>
      <c r="X1405" s="27"/>
      <c r="Y1405" s="27"/>
      <c r="Z1405" s="27"/>
      <c r="AA1405" s="27"/>
      <c r="AB1405" s="27"/>
      <c r="AC1405" s="27"/>
      <c r="AD1405" s="27"/>
      <c r="AE1405" s="27"/>
      <c r="AF1405" s="27"/>
      <c r="AG1405" s="27"/>
      <c r="AH1405" s="27"/>
      <c r="AI1405" s="27"/>
      <c r="AJ1405" s="27"/>
      <c r="AK1405" s="27"/>
      <c r="AL1405" s="27"/>
      <c r="AM1405" s="27"/>
      <c r="BG1405" s="1" t="s">
        <v>358</v>
      </c>
      <c r="BH1405" s="1">
        <v>91</v>
      </c>
      <c r="BI1405" s="1" t="str">
        <f>"ITEM"&amp;BH1405&amp; BG1405 &amp;"="&amp; IF(TRIM($J1405)="","",$J1405)</f>
        <v>ITEM91#KBN3_12=</v>
      </c>
    </row>
    <row r="1406" spans="1:61" ht="9.75" hidden="1" customHeight="1">
      <c r="A1406" s="123"/>
      <c r="B1406" s="124"/>
      <c r="C1406" s="124"/>
      <c r="D1406" s="124"/>
      <c r="E1406" s="124"/>
      <c r="F1406" s="124"/>
      <c r="G1406" s="124"/>
      <c r="H1406" s="124"/>
      <c r="I1406" s="125"/>
      <c r="J1406" s="27"/>
      <c r="K1406" s="27"/>
      <c r="L1406" s="27"/>
      <c r="M1406" s="27"/>
      <c r="N1406" s="27"/>
      <c r="O1406" s="27"/>
      <c r="P1406" s="27"/>
      <c r="Q1406" s="27"/>
      <c r="R1406" s="27"/>
      <c r="S1406" s="27"/>
      <c r="T1406" s="27"/>
      <c r="U1406" s="27"/>
      <c r="V1406" s="27"/>
      <c r="W1406" s="27"/>
      <c r="X1406" s="27"/>
      <c r="Y1406" s="27"/>
      <c r="Z1406" s="27"/>
      <c r="AA1406" s="27"/>
      <c r="AB1406" s="27"/>
      <c r="AC1406" s="27"/>
      <c r="AD1406" s="27"/>
      <c r="AE1406" s="27"/>
      <c r="AF1406" s="27"/>
      <c r="AG1406" s="27"/>
      <c r="AH1406" s="27"/>
      <c r="AI1406" s="27"/>
      <c r="AJ1406" s="27"/>
      <c r="AK1406" s="27"/>
      <c r="AL1406" s="27"/>
      <c r="AM1406" s="27"/>
    </row>
    <row r="1407" spans="1:61" ht="9.75" hidden="1" customHeight="1">
      <c r="A1407" s="120" t="s">
        <v>326</v>
      </c>
      <c r="B1407" s="121"/>
      <c r="C1407" s="121"/>
      <c r="D1407" s="121"/>
      <c r="E1407" s="121"/>
      <c r="F1407" s="121"/>
      <c r="G1407" s="121"/>
      <c r="H1407" s="121"/>
      <c r="I1407" s="122"/>
      <c r="J1407" s="158"/>
      <c r="K1407" s="154"/>
      <c r="L1407" s="154"/>
      <c r="M1407" s="154"/>
      <c r="N1407" s="154"/>
      <c r="O1407" s="154"/>
      <c r="P1407" s="154"/>
      <c r="Q1407" s="154"/>
      <c r="R1407" s="154"/>
      <c r="S1407" s="154"/>
      <c r="T1407" s="154"/>
      <c r="U1407" s="154"/>
      <c r="V1407" s="154" t="s">
        <v>36</v>
      </c>
      <c r="W1407" s="154"/>
      <c r="X1407" s="154"/>
      <c r="Y1407" s="154"/>
      <c r="Z1407" s="154"/>
      <c r="AA1407" s="154"/>
      <c r="AB1407" s="154"/>
      <c r="AC1407" s="154"/>
      <c r="AD1407" s="154"/>
      <c r="AE1407" s="154"/>
      <c r="AF1407" s="154"/>
      <c r="AG1407" s="154"/>
      <c r="AH1407" s="154"/>
      <c r="AI1407" s="154"/>
      <c r="AJ1407" s="154"/>
      <c r="AK1407" s="154"/>
      <c r="AL1407" s="154"/>
      <c r="AM1407" s="155"/>
      <c r="BE1407" s="1" t="str">
        <f ca="1">MID(CELL("address",$CB$2),2,2)</f>
        <v>CB</v>
      </c>
      <c r="BF1407" s="1" t="str">
        <f>IF(TRIM($K1409)="","",IF(ISERROR(MATCH($K1409,$CB$3:$CB$7,0)),"INPUT_ERROR",MATCH($K1409,$CB$3:$CB$7,0)))</f>
        <v/>
      </c>
      <c r="BG1407" s="1" t="s">
        <v>358</v>
      </c>
      <c r="BH1407" s="1">
        <v>92</v>
      </c>
      <c r="BI1407" s="1" t="str">
        <f>"ITEM"&amp;BH1407&amp; BG1407 &amp;"="&amp; BF1407</f>
        <v>ITEM92#KBN3_12=</v>
      </c>
    </row>
    <row r="1408" spans="1:61" ht="9.75" hidden="1" customHeight="1">
      <c r="A1408" s="141"/>
      <c r="B1408" s="142"/>
      <c r="C1408" s="142"/>
      <c r="D1408" s="142"/>
      <c r="E1408" s="142"/>
      <c r="F1408" s="142"/>
      <c r="G1408" s="142"/>
      <c r="H1408" s="142"/>
      <c r="I1408" s="143"/>
      <c r="J1408" s="189"/>
      <c r="K1408" s="82"/>
      <c r="L1408" s="82"/>
      <c r="M1408" s="82"/>
      <c r="N1408" s="82"/>
      <c r="O1408" s="82"/>
      <c r="P1408" s="82"/>
      <c r="Q1408" s="82"/>
      <c r="R1408" s="82"/>
      <c r="S1408" s="82"/>
      <c r="T1408" s="82"/>
      <c r="U1408" s="82"/>
      <c r="V1408" s="82" t="s">
        <v>163</v>
      </c>
      <c r="W1408" s="82"/>
      <c r="X1408" s="82"/>
      <c r="Y1408" s="82"/>
      <c r="Z1408" s="82"/>
      <c r="AA1408" s="82"/>
      <c r="AB1408" s="82"/>
      <c r="AC1408" s="82"/>
      <c r="AD1408" s="82"/>
      <c r="AE1408" s="82"/>
      <c r="AF1408" s="82"/>
      <c r="AG1408" s="82"/>
      <c r="AH1408" s="82"/>
      <c r="AI1408" s="82"/>
      <c r="AJ1408" s="82"/>
      <c r="AK1408" s="82"/>
      <c r="AL1408" s="82"/>
      <c r="AM1408" s="138"/>
      <c r="BH1408" s="1" t="s">
        <v>28</v>
      </c>
    </row>
    <row r="1409" spans="1:61" ht="9.75" hidden="1" customHeight="1">
      <c r="A1409" s="141"/>
      <c r="B1409" s="142"/>
      <c r="C1409" s="142"/>
      <c r="D1409" s="142"/>
      <c r="E1409" s="142"/>
      <c r="F1409" s="142"/>
      <c r="G1409" s="142"/>
      <c r="H1409" s="142"/>
      <c r="I1409" s="143"/>
      <c r="J1409" s="144" t="s">
        <v>37</v>
      </c>
      <c r="K1409" s="145"/>
      <c r="L1409" s="145"/>
      <c r="M1409" s="145"/>
      <c r="N1409" s="145"/>
      <c r="O1409" s="145"/>
      <c r="P1409" s="145"/>
      <c r="Q1409" s="145"/>
      <c r="R1409" s="145"/>
      <c r="S1409" s="145"/>
      <c r="T1409" s="82" t="s">
        <v>38</v>
      </c>
      <c r="U1409" s="82"/>
      <c r="V1409" s="82" t="s">
        <v>253</v>
      </c>
      <c r="W1409" s="82"/>
      <c r="X1409" s="82"/>
      <c r="Y1409" s="82"/>
      <c r="Z1409" s="82"/>
      <c r="AA1409" s="82"/>
      <c r="AB1409" s="82"/>
      <c r="AC1409" s="82"/>
      <c r="AD1409" s="82"/>
      <c r="AE1409" s="82"/>
      <c r="AF1409" s="82"/>
      <c r="AG1409" s="82"/>
      <c r="AH1409" s="82"/>
      <c r="AI1409" s="82"/>
      <c r="AJ1409" s="82"/>
      <c r="AK1409" s="82"/>
      <c r="AL1409" s="82"/>
      <c r="AM1409" s="138"/>
      <c r="BH1409" s="1" t="s">
        <v>28</v>
      </c>
    </row>
    <row r="1410" spans="1:61" ht="9.75" hidden="1" customHeight="1">
      <c r="A1410" s="141"/>
      <c r="B1410" s="142"/>
      <c r="C1410" s="142"/>
      <c r="D1410" s="142"/>
      <c r="E1410" s="142"/>
      <c r="F1410" s="142"/>
      <c r="G1410" s="142"/>
      <c r="H1410" s="142"/>
      <c r="I1410" s="143"/>
      <c r="J1410" s="144"/>
      <c r="K1410" s="145"/>
      <c r="L1410" s="145"/>
      <c r="M1410" s="145"/>
      <c r="N1410" s="145"/>
      <c r="O1410" s="145"/>
      <c r="P1410" s="145"/>
      <c r="Q1410" s="145"/>
      <c r="R1410" s="145"/>
      <c r="S1410" s="145"/>
      <c r="T1410" s="82"/>
      <c r="U1410" s="82"/>
      <c r="V1410" s="82" t="s">
        <v>327</v>
      </c>
      <c r="W1410" s="82"/>
      <c r="X1410" s="82"/>
      <c r="Y1410" s="82"/>
      <c r="Z1410" s="82"/>
      <c r="AA1410" s="82"/>
      <c r="AB1410" s="82"/>
      <c r="AC1410" s="82"/>
      <c r="AD1410" s="82"/>
      <c r="AE1410" s="82"/>
      <c r="AF1410" s="82"/>
      <c r="AG1410" s="82"/>
      <c r="AH1410" s="82"/>
      <c r="AI1410" s="82"/>
      <c r="AJ1410" s="82"/>
      <c r="AK1410" s="82"/>
      <c r="AL1410" s="82"/>
      <c r="AM1410" s="138"/>
      <c r="BH1410" s="1" t="s">
        <v>28</v>
      </c>
    </row>
    <row r="1411" spans="1:61" ht="9.75" hidden="1" customHeight="1">
      <c r="A1411" s="141"/>
      <c r="B1411" s="142"/>
      <c r="C1411" s="142"/>
      <c r="D1411" s="142"/>
      <c r="E1411" s="142"/>
      <c r="F1411" s="142"/>
      <c r="G1411" s="142"/>
      <c r="H1411" s="142"/>
      <c r="I1411" s="143"/>
      <c r="J1411" s="189"/>
      <c r="K1411" s="82"/>
      <c r="L1411" s="82"/>
      <c r="M1411" s="82"/>
      <c r="N1411" s="82"/>
      <c r="O1411" s="82"/>
      <c r="P1411" s="82"/>
      <c r="Q1411" s="82"/>
      <c r="R1411" s="82"/>
      <c r="S1411" s="82"/>
      <c r="T1411" s="82"/>
      <c r="U1411" s="82"/>
      <c r="V1411" s="82" t="s">
        <v>166</v>
      </c>
      <c r="W1411" s="82"/>
      <c r="X1411" s="82"/>
      <c r="Y1411" s="82"/>
      <c r="Z1411" s="82"/>
      <c r="AA1411" s="82"/>
      <c r="AB1411" s="82"/>
      <c r="AC1411" s="82"/>
      <c r="AD1411" s="82"/>
      <c r="AE1411" s="82"/>
      <c r="AF1411" s="82"/>
      <c r="AG1411" s="82"/>
      <c r="AH1411" s="82"/>
      <c r="AI1411" s="82"/>
      <c r="AJ1411" s="82"/>
      <c r="AK1411" s="82"/>
      <c r="AL1411" s="82"/>
      <c r="AM1411" s="138"/>
      <c r="BH1411" s="1" t="s">
        <v>28</v>
      </c>
    </row>
    <row r="1412" spans="1:61" ht="9.75" hidden="1" customHeight="1">
      <c r="A1412" s="141"/>
      <c r="B1412" s="142"/>
      <c r="C1412" s="142"/>
      <c r="D1412" s="142"/>
      <c r="E1412" s="142"/>
      <c r="F1412" s="142"/>
      <c r="G1412" s="142"/>
      <c r="H1412" s="142"/>
      <c r="I1412" s="143"/>
      <c r="J1412" s="157"/>
      <c r="K1412" s="98"/>
      <c r="L1412" s="98"/>
      <c r="M1412" s="98"/>
      <c r="N1412" s="98"/>
      <c r="O1412" s="98"/>
      <c r="P1412" s="98"/>
      <c r="Q1412" s="98"/>
      <c r="R1412" s="98"/>
      <c r="S1412" s="98"/>
      <c r="T1412" s="98"/>
      <c r="U1412" s="98"/>
      <c r="V1412" s="98" t="s">
        <v>256</v>
      </c>
      <c r="W1412" s="98"/>
      <c r="X1412" s="98"/>
      <c r="Y1412" s="98"/>
      <c r="Z1412" s="98"/>
      <c r="AA1412" s="98"/>
      <c r="AB1412" s="98"/>
      <c r="AC1412" s="98"/>
      <c r="AD1412" s="98"/>
      <c r="AE1412" s="98"/>
      <c r="AF1412" s="98"/>
      <c r="AG1412" s="98"/>
      <c r="AH1412" s="98"/>
      <c r="AI1412" s="98"/>
      <c r="AJ1412" s="98"/>
      <c r="AK1412" s="98"/>
      <c r="AL1412" s="98"/>
      <c r="AM1412" s="156"/>
      <c r="BH1412" s="1" t="s">
        <v>28</v>
      </c>
    </row>
    <row r="1413" spans="1:61" ht="9.75" hidden="1" customHeight="1">
      <c r="A1413" s="120" t="s">
        <v>328</v>
      </c>
      <c r="B1413" s="121"/>
      <c r="C1413" s="121"/>
      <c r="D1413" s="121"/>
      <c r="E1413" s="121"/>
      <c r="F1413" s="121"/>
      <c r="G1413" s="121"/>
      <c r="H1413" s="121"/>
      <c r="I1413" s="122"/>
      <c r="J1413" s="136"/>
      <c r="K1413" s="126"/>
      <c r="L1413" s="126"/>
      <c r="M1413" s="126"/>
      <c r="N1413" s="126"/>
      <c r="O1413" s="126"/>
      <c r="P1413" s="126"/>
      <c r="Q1413" s="126"/>
      <c r="R1413" s="126"/>
      <c r="S1413" s="126"/>
      <c r="T1413" s="126"/>
      <c r="U1413" s="126"/>
      <c r="V1413" s="126"/>
      <c r="W1413" s="126"/>
      <c r="X1413" s="126"/>
      <c r="Y1413" s="126"/>
      <c r="Z1413" s="126"/>
      <c r="AA1413" s="126"/>
      <c r="AB1413" s="126"/>
      <c r="AC1413" s="126"/>
      <c r="AD1413" s="126"/>
      <c r="AE1413" s="126"/>
      <c r="AF1413" s="126"/>
      <c r="AG1413" s="126"/>
      <c r="AH1413" s="126"/>
      <c r="AI1413" s="126"/>
      <c r="AJ1413" s="126"/>
      <c r="AK1413" s="126"/>
      <c r="AL1413" s="126"/>
      <c r="AM1413" s="127"/>
      <c r="BG1413" s="1" t="s">
        <v>358</v>
      </c>
      <c r="BH1413" s="1">
        <v>93</v>
      </c>
      <c r="BI1413" s="1" t="str">
        <f>"ITEM"&amp;BH1413&amp; BG1413 &amp;"="&amp; IF(TRIM($J1413)="","",$J1413)</f>
        <v>ITEM93#KBN3_12=</v>
      </c>
    </row>
    <row r="1414" spans="1:61" ht="9.75" hidden="1" customHeight="1">
      <c r="A1414" s="141"/>
      <c r="B1414" s="142"/>
      <c r="C1414" s="142"/>
      <c r="D1414" s="142"/>
      <c r="E1414" s="142"/>
      <c r="F1414" s="142"/>
      <c r="G1414" s="142"/>
      <c r="H1414" s="142"/>
      <c r="I1414" s="143"/>
      <c r="J1414" s="150"/>
      <c r="K1414" s="151"/>
      <c r="L1414" s="151"/>
      <c r="M1414" s="151"/>
      <c r="N1414" s="151"/>
      <c r="O1414" s="151"/>
      <c r="P1414" s="151"/>
      <c r="Q1414" s="151"/>
      <c r="R1414" s="151"/>
      <c r="S1414" s="151"/>
      <c r="T1414" s="151"/>
      <c r="U1414" s="151"/>
      <c r="V1414" s="151"/>
      <c r="W1414" s="151"/>
      <c r="X1414" s="151"/>
      <c r="Y1414" s="151"/>
      <c r="Z1414" s="151"/>
      <c r="AA1414" s="151"/>
      <c r="AB1414" s="151"/>
      <c r="AC1414" s="151"/>
      <c r="AD1414" s="151"/>
      <c r="AE1414" s="151"/>
      <c r="AF1414" s="151"/>
      <c r="AG1414" s="151"/>
      <c r="AH1414" s="151"/>
      <c r="AI1414" s="151"/>
      <c r="AJ1414" s="151"/>
      <c r="AK1414" s="151"/>
      <c r="AL1414" s="151"/>
      <c r="AM1414" s="152"/>
    </row>
    <row r="1415" spans="1:61" ht="9.75" hidden="1" customHeight="1">
      <c r="A1415" s="123"/>
      <c r="B1415" s="124"/>
      <c r="C1415" s="124"/>
      <c r="D1415" s="124"/>
      <c r="E1415" s="124"/>
      <c r="F1415" s="124"/>
      <c r="G1415" s="124"/>
      <c r="H1415" s="124"/>
      <c r="I1415" s="125"/>
      <c r="J1415" s="150"/>
      <c r="K1415" s="151"/>
      <c r="L1415" s="151"/>
      <c r="M1415" s="151"/>
      <c r="N1415" s="151"/>
      <c r="O1415" s="151"/>
      <c r="P1415" s="151"/>
      <c r="Q1415" s="151"/>
      <c r="R1415" s="151"/>
      <c r="S1415" s="151"/>
      <c r="T1415" s="151"/>
      <c r="U1415" s="151"/>
      <c r="V1415" s="151"/>
      <c r="W1415" s="151"/>
      <c r="X1415" s="151"/>
      <c r="Y1415" s="151"/>
      <c r="Z1415" s="151"/>
      <c r="AA1415" s="151"/>
      <c r="AB1415" s="151"/>
      <c r="AC1415" s="151"/>
      <c r="AD1415" s="151"/>
      <c r="AE1415" s="151"/>
      <c r="AF1415" s="151"/>
      <c r="AG1415" s="151"/>
      <c r="AH1415" s="151"/>
      <c r="AI1415" s="151"/>
      <c r="AJ1415" s="151"/>
      <c r="AK1415" s="151"/>
      <c r="AL1415" s="151"/>
      <c r="AM1415" s="152"/>
    </row>
    <row r="1416" spans="1:61" ht="9.75" hidden="1" customHeight="1">
      <c r="A1416" s="120" t="s">
        <v>329</v>
      </c>
      <c r="B1416" s="121"/>
      <c r="C1416" s="121"/>
      <c r="D1416" s="121"/>
      <c r="E1416" s="121"/>
      <c r="F1416" s="121"/>
      <c r="G1416" s="121"/>
      <c r="H1416" s="121"/>
      <c r="I1416" s="122"/>
      <c r="J1416" s="216" t="s">
        <v>37</v>
      </c>
      <c r="K1416" s="217"/>
      <c r="L1416" s="154" t="s">
        <v>53</v>
      </c>
      <c r="M1416" s="154"/>
      <c r="N1416" s="154"/>
      <c r="O1416" s="154"/>
      <c r="P1416" s="154"/>
      <c r="Q1416" s="154"/>
      <c r="R1416" s="154"/>
      <c r="S1416" s="154"/>
      <c r="T1416" s="154"/>
      <c r="U1416" s="154"/>
      <c r="V1416" s="154"/>
      <c r="W1416" s="154"/>
      <c r="X1416" s="221" t="s">
        <v>37</v>
      </c>
      <c r="Y1416" s="217"/>
      <c r="Z1416" s="154" t="s">
        <v>330</v>
      </c>
      <c r="AA1416" s="154"/>
      <c r="AB1416" s="154"/>
      <c r="AC1416" s="154"/>
      <c r="AD1416" s="154"/>
      <c r="AE1416" s="154"/>
      <c r="AF1416" s="154"/>
      <c r="AG1416" s="154"/>
      <c r="AH1416" s="154"/>
      <c r="AI1416" s="154"/>
      <c r="AJ1416" s="154"/>
      <c r="AK1416" s="154"/>
      <c r="AL1416" s="154"/>
      <c r="AM1416" s="155"/>
      <c r="BF1416" s="1" t="b">
        <f>IF($K1416="○",TRUE,IF($K1416="",FALSE,"INPUT_ERROR"))</f>
        <v>0</v>
      </c>
      <c r="BG1416" s="1" t="s">
        <v>358</v>
      </c>
      <c r="BH1416" s="1">
        <v>94</v>
      </c>
      <c r="BI1416" s="1" t="str">
        <f t="shared" ref="BI1416:BI1422" si="33">"ITEM"&amp;BH1416&amp; BG1416 &amp;"="&amp; BF1416</f>
        <v>ITEM94#KBN3_12=FALSE</v>
      </c>
    </row>
    <row r="1417" spans="1:61" ht="9.75" hidden="1" customHeight="1">
      <c r="A1417" s="141"/>
      <c r="B1417" s="142"/>
      <c r="C1417" s="142"/>
      <c r="D1417" s="142"/>
      <c r="E1417" s="142"/>
      <c r="F1417" s="142"/>
      <c r="G1417" s="142"/>
      <c r="H1417" s="142"/>
      <c r="I1417" s="143"/>
      <c r="J1417" s="144"/>
      <c r="K1417" s="159"/>
      <c r="L1417" s="82"/>
      <c r="M1417" s="82"/>
      <c r="N1417" s="82"/>
      <c r="O1417" s="82"/>
      <c r="P1417" s="82"/>
      <c r="Q1417" s="82"/>
      <c r="R1417" s="82"/>
      <c r="S1417" s="82"/>
      <c r="T1417" s="82"/>
      <c r="U1417" s="82"/>
      <c r="V1417" s="82"/>
      <c r="W1417" s="82"/>
      <c r="X1417" s="160"/>
      <c r="Y1417" s="159"/>
      <c r="Z1417" s="82"/>
      <c r="AA1417" s="82"/>
      <c r="AB1417" s="82"/>
      <c r="AC1417" s="82"/>
      <c r="AD1417" s="82"/>
      <c r="AE1417" s="82"/>
      <c r="AF1417" s="82"/>
      <c r="AG1417" s="82"/>
      <c r="AH1417" s="82"/>
      <c r="AI1417" s="82"/>
      <c r="AJ1417" s="82"/>
      <c r="AK1417" s="82"/>
      <c r="AL1417" s="82"/>
      <c r="AM1417" s="138"/>
      <c r="BF1417" s="1" t="b">
        <f>IF($Y1416="○",TRUE,IF($Y1416="",FALSE,"INPUT_ERROR"))</f>
        <v>0</v>
      </c>
      <c r="BG1417" s="1" t="s">
        <v>358</v>
      </c>
      <c r="BH1417" s="1">
        <v>95</v>
      </c>
      <c r="BI1417" s="1" t="str">
        <f t="shared" si="33"/>
        <v>ITEM95#KBN3_12=FALSE</v>
      </c>
    </row>
    <row r="1418" spans="1:61" ht="9.75" hidden="1" customHeight="1">
      <c r="A1418" s="141"/>
      <c r="B1418" s="142"/>
      <c r="C1418" s="142"/>
      <c r="D1418" s="142"/>
      <c r="E1418" s="142"/>
      <c r="F1418" s="142"/>
      <c r="G1418" s="142"/>
      <c r="H1418" s="142"/>
      <c r="I1418" s="143"/>
      <c r="J1418" s="144" t="s">
        <v>37</v>
      </c>
      <c r="K1418" s="159"/>
      <c r="L1418" s="82" t="s">
        <v>331</v>
      </c>
      <c r="M1418" s="82"/>
      <c r="N1418" s="82"/>
      <c r="O1418" s="82"/>
      <c r="P1418" s="82"/>
      <c r="Q1418" s="82"/>
      <c r="R1418" s="82"/>
      <c r="S1418" s="82"/>
      <c r="T1418" s="82"/>
      <c r="U1418" s="82"/>
      <c r="V1418" s="82"/>
      <c r="W1418" s="82"/>
      <c r="X1418" s="160" t="s">
        <v>37</v>
      </c>
      <c r="Y1418" s="159"/>
      <c r="Z1418" s="82" t="s">
        <v>264</v>
      </c>
      <c r="AA1418" s="82"/>
      <c r="AB1418" s="82"/>
      <c r="AC1418" s="82"/>
      <c r="AD1418" s="82"/>
      <c r="AE1418" s="82"/>
      <c r="AF1418" s="82"/>
      <c r="AG1418" s="82"/>
      <c r="AH1418" s="82"/>
      <c r="AI1418" s="82"/>
      <c r="AJ1418" s="82"/>
      <c r="AK1418" s="82"/>
      <c r="AL1418" s="82"/>
      <c r="AM1418" s="138"/>
      <c r="BF1418" s="1" t="b">
        <f>IF($K1418="○",TRUE,IF($K1418="",FALSE,"INPUT_ERROR"))</f>
        <v>0</v>
      </c>
      <c r="BG1418" s="1" t="s">
        <v>358</v>
      </c>
      <c r="BH1418" s="1">
        <v>96</v>
      </c>
      <c r="BI1418" s="1" t="str">
        <f t="shared" si="33"/>
        <v>ITEM96#KBN3_12=FALSE</v>
      </c>
    </row>
    <row r="1419" spans="1:61" ht="9.75" hidden="1" customHeight="1">
      <c r="A1419" s="141"/>
      <c r="B1419" s="142"/>
      <c r="C1419" s="142"/>
      <c r="D1419" s="142"/>
      <c r="E1419" s="142"/>
      <c r="F1419" s="142"/>
      <c r="G1419" s="142"/>
      <c r="H1419" s="142"/>
      <c r="I1419" s="143"/>
      <c r="J1419" s="144"/>
      <c r="K1419" s="159"/>
      <c r="L1419" s="82"/>
      <c r="M1419" s="82"/>
      <c r="N1419" s="82"/>
      <c r="O1419" s="82"/>
      <c r="P1419" s="82"/>
      <c r="Q1419" s="82"/>
      <c r="R1419" s="82"/>
      <c r="S1419" s="82"/>
      <c r="T1419" s="82"/>
      <c r="U1419" s="82"/>
      <c r="V1419" s="82"/>
      <c r="W1419" s="82"/>
      <c r="X1419" s="160"/>
      <c r="Y1419" s="159"/>
      <c r="Z1419" s="82"/>
      <c r="AA1419" s="82"/>
      <c r="AB1419" s="82"/>
      <c r="AC1419" s="82"/>
      <c r="AD1419" s="82"/>
      <c r="AE1419" s="82"/>
      <c r="AF1419" s="82"/>
      <c r="AG1419" s="82"/>
      <c r="AH1419" s="82"/>
      <c r="AI1419" s="82"/>
      <c r="AJ1419" s="82"/>
      <c r="AK1419" s="82"/>
      <c r="AL1419" s="82"/>
      <c r="AM1419" s="138"/>
      <c r="BF1419" s="1" t="b">
        <f>IF($Y1418="○",TRUE,IF($Y1418="",FALSE,"INPUT_ERROR"))</f>
        <v>0</v>
      </c>
      <c r="BG1419" s="1" t="s">
        <v>358</v>
      </c>
      <c r="BH1419" s="1">
        <v>97</v>
      </c>
      <c r="BI1419" s="1" t="str">
        <f t="shared" si="33"/>
        <v>ITEM97#KBN3_12=FALSE</v>
      </c>
    </row>
    <row r="1420" spans="1:61" ht="9.75" hidden="1" customHeight="1">
      <c r="A1420" s="141"/>
      <c r="B1420" s="142"/>
      <c r="C1420" s="142"/>
      <c r="D1420" s="142"/>
      <c r="E1420" s="142"/>
      <c r="F1420" s="142"/>
      <c r="G1420" s="142"/>
      <c r="H1420" s="142"/>
      <c r="I1420" s="143"/>
      <c r="J1420" s="144" t="s">
        <v>37</v>
      </c>
      <c r="K1420" s="159"/>
      <c r="L1420" s="82" t="s">
        <v>214</v>
      </c>
      <c r="M1420" s="82"/>
      <c r="N1420" s="82"/>
      <c r="O1420" s="82"/>
      <c r="P1420" s="82"/>
      <c r="Q1420" s="82"/>
      <c r="R1420" s="82"/>
      <c r="S1420" s="82"/>
      <c r="T1420" s="82"/>
      <c r="U1420" s="82"/>
      <c r="V1420" s="82"/>
      <c r="W1420" s="82"/>
      <c r="X1420" s="160" t="s">
        <v>37</v>
      </c>
      <c r="Y1420" s="159"/>
      <c r="Z1420" s="82" t="s">
        <v>332</v>
      </c>
      <c r="AA1420" s="82"/>
      <c r="AB1420" s="82"/>
      <c r="AC1420" s="82"/>
      <c r="AD1420" s="82"/>
      <c r="AE1420" s="82"/>
      <c r="AF1420" s="82"/>
      <c r="AG1420" s="82"/>
      <c r="AH1420" s="82"/>
      <c r="AI1420" s="82"/>
      <c r="AJ1420" s="82"/>
      <c r="AK1420" s="82"/>
      <c r="AL1420" s="82"/>
      <c r="AM1420" s="138"/>
      <c r="BF1420" s="1" t="b">
        <f>IF($K1420="○",TRUE,IF($K1420="",FALSE,"INPUT_ERROR"))</f>
        <v>0</v>
      </c>
      <c r="BG1420" s="1" t="s">
        <v>358</v>
      </c>
      <c r="BH1420" s="1">
        <v>98</v>
      </c>
      <c r="BI1420" s="1" t="str">
        <f t="shared" si="33"/>
        <v>ITEM98#KBN3_12=FALSE</v>
      </c>
    </row>
    <row r="1421" spans="1:61" ht="9.75" hidden="1" customHeight="1">
      <c r="A1421" s="141"/>
      <c r="B1421" s="142"/>
      <c r="C1421" s="142"/>
      <c r="D1421" s="142"/>
      <c r="E1421" s="142"/>
      <c r="F1421" s="142"/>
      <c r="G1421" s="142"/>
      <c r="H1421" s="142"/>
      <c r="I1421" s="143"/>
      <c r="J1421" s="144"/>
      <c r="K1421" s="159"/>
      <c r="L1421" s="82"/>
      <c r="M1421" s="82"/>
      <c r="N1421" s="82"/>
      <c r="O1421" s="82"/>
      <c r="P1421" s="82"/>
      <c r="Q1421" s="82"/>
      <c r="R1421" s="82"/>
      <c r="S1421" s="82"/>
      <c r="T1421" s="82"/>
      <c r="U1421" s="82"/>
      <c r="V1421" s="82"/>
      <c r="W1421" s="82"/>
      <c r="X1421" s="160"/>
      <c r="Y1421" s="159"/>
      <c r="Z1421" s="82"/>
      <c r="AA1421" s="82"/>
      <c r="AB1421" s="82"/>
      <c r="AC1421" s="82"/>
      <c r="AD1421" s="82"/>
      <c r="AE1421" s="82"/>
      <c r="AF1421" s="82"/>
      <c r="AG1421" s="82"/>
      <c r="AH1421" s="82"/>
      <c r="AI1421" s="82"/>
      <c r="AJ1421" s="82"/>
      <c r="AK1421" s="82"/>
      <c r="AL1421" s="82"/>
      <c r="AM1421" s="138"/>
      <c r="BF1421" s="1" t="b">
        <f>IF($Y1420="○",TRUE,IF($Y1420="",FALSE,"INPUT_ERROR"))</f>
        <v>0</v>
      </c>
      <c r="BG1421" s="1" t="s">
        <v>358</v>
      </c>
      <c r="BH1421" s="1">
        <v>99</v>
      </c>
      <c r="BI1421" s="1" t="str">
        <f t="shared" si="33"/>
        <v>ITEM99#KBN3_12=FALSE</v>
      </c>
    </row>
    <row r="1422" spans="1:61" ht="9.75" hidden="1" customHeight="1">
      <c r="A1422" s="141"/>
      <c r="B1422" s="142"/>
      <c r="C1422" s="142"/>
      <c r="D1422" s="142"/>
      <c r="E1422" s="142"/>
      <c r="F1422" s="142"/>
      <c r="G1422" s="142"/>
      <c r="H1422" s="142"/>
      <c r="I1422" s="143"/>
      <c r="J1422" s="144" t="s">
        <v>37</v>
      </c>
      <c r="K1422" s="159"/>
      <c r="L1422" s="82" t="s">
        <v>59</v>
      </c>
      <c r="M1422" s="82"/>
      <c r="N1422" s="82"/>
      <c r="O1422" s="160" t="s">
        <v>60</v>
      </c>
      <c r="P1422" s="151"/>
      <c r="Q1422" s="151"/>
      <c r="R1422" s="151"/>
      <c r="S1422" s="151"/>
      <c r="T1422" s="151"/>
      <c r="U1422" s="151"/>
      <c r="V1422" s="151"/>
      <c r="W1422" s="151"/>
      <c r="X1422" s="151"/>
      <c r="Y1422" s="151"/>
      <c r="Z1422" s="151"/>
      <c r="AA1422" s="151"/>
      <c r="AB1422" s="151"/>
      <c r="AC1422" s="151"/>
      <c r="AD1422" s="151"/>
      <c r="AE1422" s="151"/>
      <c r="AF1422" s="151"/>
      <c r="AG1422" s="151"/>
      <c r="AH1422" s="151"/>
      <c r="AI1422" s="151"/>
      <c r="AJ1422" s="151"/>
      <c r="AK1422" s="151"/>
      <c r="AL1422" s="82" t="s">
        <v>198</v>
      </c>
      <c r="AM1422" s="138"/>
      <c r="BF1422" s="1" t="b">
        <f>IF($K1422="○",TRUE,IF($K1422="",FALSE,"INPUT_ERROR"))</f>
        <v>0</v>
      </c>
      <c r="BG1422" s="1" t="s">
        <v>358</v>
      </c>
      <c r="BH1422" s="1">
        <v>100</v>
      </c>
      <c r="BI1422" s="1" t="str">
        <f t="shared" si="33"/>
        <v>ITEM100#KBN3_12=FALSE</v>
      </c>
    </row>
    <row r="1423" spans="1:61" ht="9.75" hidden="1" customHeight="1">
      <c r="A1423" s="141"/>
      <c r="B1423" s="142"/>
      <c r="C1423" s="142"/>
      <c r="D1423" s="142"/>
      <c r="E1423" s="142"/>
      <c r="F1423" s="142"/>
      <c r="G1423" s="142"/>
      <c r="H1423" s="142"/>
      <c r="I1423" s="143"/>
      <c r="J1423" s="161"/>
      <c r="K1423" s="162"/>
      <c r="L1423" s="98"/>
      <c r="M1423" s="98"/>
      <c r="N1423" s="98"/>
      <c r="O1423" s="163"/>
      <c r="P1423" s="128"/>
      <c r="Q1423" s="128"/>
      <c r="R1423" s="128"/>
      <c r="S1423" s="128"/>
      <c r="T1423" s="128"/>
      <c r="U1423" s="128"/>
      <c r="V1423" s="128"/>
      <c r="W1423" s="128"/>
      <c r="X1423" s="128"/>
      <c r="Y1423" s="128"/>
      <c r="Z1423" s="128"/>
      <c r="AA1423" s="128"/>
      <c r="AB1423" s="128"/>
      <c r="AC1423" s="128"/>
      <c r="AD1423" s="128"/>
      <c r="AE1423" s="128"/>
      <c r="AF1423" s="128"/>
      <c r="AG1423" s="128"/>
      <c r="AH1423" s="128"/>
      <c r="AI1423" s="128"/>
      <c r="AJ1423" s="128"/>
      <c r="AK1423" s="128"/>
      <c r="AL1423" s="98"/>
      <c r="AM1423" s="156"/>
      <c r="BG1423" s="1" t="s">
        <v>358</v>
      </c>
      <c r="BH1423" s="1">
        <v>101</v>
      </c>
      <c r="BI1423" s="1" t="str">
        <f>"ITEM"&amp;BH1423&amp; BG1423 &amp;"="&amp;IF(TRIM($P1422)="","",$P1422)</f>
        <v>ITEM101#KBN3_12=</v>
      </c>
    </row>
    <row r="1424" spans="1:61" ht="9.75" hidden="1" customHeight="1">
      <c r="A1424" s="120" t="s">
        <v>333</v>
      </c>
      <c r="B1424" s="121"/>
      <c r="C1424" s="121"/>
      <c r="D1424" s="121"/>
      <c r="E1424" s="121"/>
      <c r="F1424" s="121"/>
      <c r="G1424" s="121"/>
      <c r="H1424" s="121"/>
      <c r="I1424" s="122"/>
      <c r="J1424" s="260"/>
      <c r="K1424" s="260"/>
      <c r="L1424" s="260"/>
      <c r="M1424" s="260"/>
      <c r="N1424" s="260"/>
      <c r="O1424" s="260"/>
      <c r="P1424" s="260"/>
      <c r="Q1424" s="260"/>
      <c r="R1424" s="260"/>
      <c r="S1424" s="260"/>
      <c r="T1424" s="260"/>
      <c r="U1424" s="260"/>
      <c r="V1424" s="260"/>
      <c r="W1424" s="260"/>
      <c r="X1424" s="260"/>
      <c r="Y1424" s="260"/>
      <c r="Z1424" s="260"/>
      <c r="AA1424" s="260"/>
      <c r="AB1424" s="260"/>
      <c r="AC1424" s="260"/>
      <c r="AD1424" s="260"/>
      <c r="AE1424" s="260"/>
      <c r="AF1424" s="260"/>
      <c r="AG1424" s="260"/>
      <c r="AH1424" s="260"/>
      <c r="AI1424" s="260"/>
      <c r="AJ1424" s="260"/>
      <c r="AK1424" s="260"/>
      <c r="AL1424" s="260"/>
      <c r="AM1424" s="260"/>
      <c r="BG1424" s="1" t="s">
        <v>358</v>
      </c>
      <c r="BH1424" s="1">
        <v>102</v>
      </c>
      <c r="BI1424" s="1" t="str">
        <f>"ITEM"&amp;BH1424&amp; BG1424 &amp;"="&amp; IF(TRIM($J1424)="","",$J1424)</f>
        <v>ITEM102#KBN3_12=</v>
      </c>
    </row>
    <row r="1425" spans="1:61" ht="9.75" hidden="1" customHeight="1">
      <c r="A1425" s="141"/>
      <c r="B1425" s="142"/>
      <c r="C1425" s="142"/>
      <c r="D1425" s="142"/>
      <c r="E1425" s="142"/>
      <c r="F1425" s="142"/>
      <c r="G1425" s="142"/>
      <c r="H1425" s="142"/>
      <c r="I1425" s="143"/>
      <c r="J1425" s="27"/>
      <c r="K1425" s="27"/>
      <c r="L1425" s="27"/>
      <c r="M1425" s="27"/>
      <c r="N1425" s="27"/>
      <c r="O1425" s="27"/>
      <c r="P1425" s="27"/>
      <c r="Q1425" s="27"/>
      <c r="R1425" s="27"/>
      <c r="S1425" s="27"/>
      <c r="T1425" s="27"/>
      <c r="U1425" s="27"/>
      <c r="V1425" s="27"/>
      <c r="W1425" s="27"/>
      <c r="X1425" s="27"/>
      <c r="Y1425" s="27"/>
      <c r="Z1425" s="27"/>
      <c r="AA1425" s="27"/>
      <c r="AB1425" s="27"/>
      <c r="AC1425" s="27"/>
      <c r="AD1425" s="27"/>
      <c r="AE1425" s="27"/>
      <c r="AF1425" s="27"/>
      <c r="AG1425" s="27"/>
      <c r="AH1425" s="27"/>
      <c r="AI1425" s="27"/>
      <c r="AJ1425" s="27"/>
      <c r="AK1425" s="27"/>
      <c r="AL1425" s="27"/>
      <c r="AM1425" s="27"/>
      <c r="BH1425" s="1" t="s">
        <v>28</v>
      </c>
    </row>
    <row r="1426" spans="1:61" ht="9.75" hidden="1" customHeight="1" thickBot="1">
      <c r="A1426" s="123"/>
      <c r="B1426" s="124"/>
      <c r="C1426" s="124"/>
      <c r="D1426" s="124"/>
      <c r="E1426" s="124"/>
      <c r="F1426" s="124"/>
      <c r="G1426" s="124"/>
      <c r="H1426" s="124"/>
      <c r="I1426" s="125"/>
      <c r="J1426" s="266"/>
      <c r="K1426" s="266"/>
      <c r="L1426" s="266"/>
      <c r="M1426" s="266"/>
      <c r="N1426" s="266"/>
      <c r="O1426" s="266"/>
      <c r="P1426" s="266"/>
      <c r="Q1426" s="266"/>
      <c r="R1426" s="266"/>
      <c r="S1426" s="266"/>
      <c r="T1426" s="266"/>
      <c r="U1426" s="266"/>
      <c r="V1426" s="266"/>
      <c r="W1426" s="266"/>
      <c r="X1426" s="266"/>
      <c r="Y1426" s="266"/>
      <c r="Z1426" s="266"/>
      <c r="AA1426" s="266"/>
      <c r="AB1426" s="266"/>
      <c r="AC1426" s="266"/>
      <c r="AD1426" s="266"/>
      <c r="AE1426" s="266"/>
      <c r="AF1426" s="266"/>
      <c r="AG1426" s="266"/>
      <c r="AH1426" s="266"/>
      <c r="AI1426" s="266"/>
      <c r="AJ1426" s="266"/>
      <c r="AK1426" s="266"/>
      <c r="AL1426" s="266"/>
      <c r="AM1426" s="266"/>
      <c r="BH1426" s="1" t="s">
        <v>28</v>
      </c>
    </row>
    <row r="1427" spans="1:61" ht="9.75" hidden="1" customHeight="1">
      <c r="A1427" s="164" t="s">
        <v>359</v>
      </c>
      <c r="B1427" s="165"/>
      <c r="C1427" s="165"/>
      <c r="D1427" s="165"/>
      <c r="E1427" s="165"/>
      <c r="F1427" s="165"/>
      <c r="G1427" s="165"/>
      <c r="H1427" s="165"/>
      <c r="I1427" s="166"/>
      <c r="J1427" s="239"/>
      <c r="K1427" s="239"/>
      <c r="L1427" s="239"/>
      <c r="M1427" s="239"/>
      <c r="N1427" s="239"/>
      <c r="O1427" s="239"/>
      <c r="P1427" s="239"/>
      <c r="Q1427" s="239"/>
      <c r="R1427" s="239"/>
      <c r="S1427" s="239"/>
      <c r="T1427" s="239"/>
      <c r="U1427" s="239"/>
      <c r="V1427" s="239"/>
      <c r="W1427" s="239"/>
      <c r="X1427" s="239"/>
      <c r="Y1427" s="239"/>
      <c r="Z1427" s="239"/>
      <c r="AA1427" s="239"/>
      <c r="AB1427" s="239"/>
      <c r="AC1427" s="239"/>
      <c r="AD1427" s="239"/>
      <c r="AE1427" s="239"/>
      <c r="AF1427" s="239"/>
      <c r="AG1427" s="239"/>
      <c r="AH1427" s="239"/>
      <c r="AI1427" s="239"/>
      <c r="AJ1427" s="239"/>
      <c r="AK1427" s="239"/>
      <c r="AL1427" s="239"/>
      <c r="AM1427" s="239"/>
      <c r="BG1427" s="1" t="s">
        <v>360</v>
      </c>
      <c r="BH1427" s="1">
        <v>88</v>
      </c>
      <c r="BI1427" s="1" t="str">
        <f>"ITEM"&amp;BH1427&amp; BG1427 &amp;"="&amp; IF(TRIM($J1427)="","",$J1427)</f>
        <v>ITEM88#KBN3_13=</v>
      </c>
    </row>
    <row r="1428" spans="1:61" ht="9.75" hidden="1" customHeight="1" thickBot="1">
      <c r="A1428" s="167"/>
      <c r="B1428" s="168"/>
      <c r="C1428" s="168"/>
      <c r="D1428" s="168"/>
      <c r="E1428" s="168"/>
      <c r="F1428" s="168"/>
      <c r="G1428" s="168"/>
      <c r="H1428" s="168"/>
      <c r="I1428" s="169"/>
      <c r="J1428" s="274"/>
      <c r="K1428" s="274"/>
      <c r="L1428" s="274"/>
      <c r="M1428" s="274"/>
      <c r="N1428" s="274"/>
      <c r="O1428" s="274"/>
      <c r="P1428" s="274"/>
      <c r="Q1428" s="274"/>
      <c r="R1428" s="274"/>
      <c r="S1428" s="274"/>
      <c r="T1428" s="274"/>
      <c r="U1428" s="274"/>
      <c r="V1428" s="274"/>
      <c r="W1428" s="274"/>
      <c r="X1428" s="274"/>
      <c r="Y1428" s="274"/>
      <c r="Z1428" s="274"/>
      <c r="AA1428" s="274"/>
      <c r="AB1428" s="274"/>
      <c r="AC1428" s="274"/>
      <c r="AD1428" s="274"/>
      <c r="AE1428" s="274"/>
      <c r="AF1428" s="274"/>
      <c r="AG1428" s="274"/>
      <c r="AH1428" s="274"/>
      <c r="AI1428" s="274"/>
      <c r="AJ1428" s="274"/>
      <c r="AK1428" s="274"/>
      <c r="AL1428" s="274"/>
      <c r="AM1428" s="274"/>
    </row>
    <row r="1429" spans="1:61" ht="9.75" hidden="1" customHeight="1">
      <c r="A1429" s="120" t="s">
        <v>323</v>
      </c>
      <c r="B1429" s="121"/>
      <c r="C1429" s="121"/>
      <c r="D1429" s="121"/>
      <c r="E1429" s="121"/>
      <c r="F1429" s="121"/>
      <c r="G1429" s="121"/>
      <c r="H1429" s="121"/>
      <c r="I1429" s="122"/>
      <c r="J1429" s="239"/>
      <c r="K1429" s="239"/>
      <c r="L1429" s="239"/>
      <c r="M1429" s="239"/>
      <c r="N1429" s="239"/>
      <c r="O1429" s="239"/>
      <c r="P1429" s="239"/>
      <c r="Q1429" s="239"/>
      <c r="R1429" s="239"/>
      <c r="S1429" s="239"/>
      <c r="T1429" s="239"/>
      <c r="U1429" s="239"/>
      <c r="V1429" s="239"/>
      <c r="W1429" s="239"/>
      <c r="X1429" s="239"/>
      <c r="Y1429" s="239"/>
      <c r="Z1429" s="239"/>
      <c r="AA1429" s="239"/>
      <c r="AB1429" s="239"/>
      <c r="AC1429" s="239"/>
      <c r="AD1429" s="239"/>
      <c r="AE1429" s="239"/>
      <c r="AF1429" s="239"/>
      <c r="AG1429" s="239"/>
      <c r="AH1429" s="239"/>
      <c r="AI1429" s="239"/>
      <c r="AJ1429" s="239"/>
      <c r="AK1429" s="239"/>
      <c r="AL1429" s="239"/>
      <c r="AM1429" s="239"/>
      <c r="BG1429" s="1" t="s">
        <v>360</v>
      </c>
      <c r="BH1429" s="1">
        <v>89</v>
      </c>
      <c r="BI1429" s="1" t="str">
        <f>"ITEM"&amp;BH1429&amp; BG1429 &amp;"="&amp; IF(TRIM($J1429)="","",$J1429)</f>
        <v>ITEM89#KBN3_13=</v>
      </c>
    </row>
    <row r="1430" spans="1:61" ht="9.75" hidden="1" customHeight="1">
      <c r="A1430" s="123"/>
      <c r="B1430" s="124"/>
      <c r="C1430" s="124"/>
      <c r="D1430" s="124"/>
      <c r="E1430" s="124"/>
      <c r="F1430" s="124"/>
      <c r="G1430" s="124"/>
      <c r="H1430" s="124"/>
      <c r="I1430" s="125"/>
      <c r="J1430" s="27"/>
      <c r="K1430" s="27"/>
      <c r="L1430" s="27"/>
      <c r="M1430" s="27"/>
      <c r="N1430" s="27"/>
      <c r="O1430" s="27"/>
      <c r="P1430" s="27"/>
      <c r="Q1430" s="27"/>
      <c r="R1430" s="27"/>
      <c r="S1430" s="27"/>
      <c r="T1430" s="27"/>
      <c r="U1430" s="27"/>
      <c r="V1430" s="27"/>
      <c r="W1430" s="27"/>
      <c r="X1430" s="27"/>
      <c r="Y1430" s="27"/>
      <c r="Z1430" s="27"/>
      <c r="AA1430" s="27"/>
      <c r="AB1430" s="27"/>
      <c r="AC1430" s="27"/>
      <c r="AD1430" s="27"/>
      <c r="AE1430" s="27"/>
      <c r="AF1430" s="27"/>
      <c r="AG1430" s="27"/>
      <c r="AH1430" s="27"/>
      <c r="AI1430" s="27"/>
      <c r="AJ1430" s="27"/>
      <c r="AK1430" s="27"/>
      <c r="AL1430" s="27"/>
      <c r="AM1430" s="27"/>
    </row>
    <row r="1431" spans="1:61" ht="9.75" hidden="1" customHeight="1">
      <c r="A1431" s="120" t="s">
        <v>324</v>
      </c>
      <c r="B1431" s="121"/>
      <c r="C1431" s="121"/>
      <c r="D1431" s="121"/>
      <c r="E1431" s="121"/>
      <c r="F1431" s="121"/>
      <c r="G1431" s="121"/>
      <c r="H1431" s="121"/>
      <c r="I1431" s="122"/>
      <c r="J1431" s="136"/>
      <c r="K1431" s="126"/>
      <c r="L1431" s="126"/>
      <c r="M1431" s="126"/>
      <c r="N1431" s="126"/>
      <c r="O1431" s="126"/>
      <c r="P1431" s="126"/>
      <c r="Q1431" s="126"/>
      <c r="R1431" s="126"/>
      <c r="S1431" s="126"/>
      <c r="T1431" s="126"/>
      <c r="U1431" s="126"/>
      <c r="V1431" s="126"/>
      <c r="W1431" s="126"/>
      <c r="X1431" s="126"/>
      <c r="Y1431" s="126"/>
      <c r="Z1431" s="126"/>
      <c r="AA1431" s="126"/>
      <c r="AB1431" s="126"/>
      <c r="AC1431" s="126"/>
      <c r="AD1431" s="126"/>
      <c r="AE1431" s="126"/>
      <c r="AF1431" s="126"/>
      <c r="AG1431" s="126"/>
      <c r="AH1431" s="126"/>
      <c r="AI1431" s="126"/>
      <c r="AJ1431" s="126"/>
      <c r="AK1431" s="126"/>
      <c r="AL1431" s="126"/>
      <c r="AM1431" s="127"/>
      <c r="BG1431" s="1" t="s">
        <v>360</v>
      </c>
      <c r="BH1431" s="1">
        <v>90</v>
      </c>
      <c r="BI1431" s="1" t="str">
        <f>"ITEM"&amp;BH1431&amp; BG1431 &amp;"="&amp; IF(TRIM($J1431)="","",$J1431)</f>
        <v>ITEM90#KBN3_13=</v>
      </c>
    </row>
    <row r="1432" spans="1:61" ht="9.75" hidden="1" customHeight="1">
      <c r="A1432" s="141"/>
      <c r="B1432" s="142"/>
      <c r="C1432" s="142"/>
      <c r="D1432" s="142"/>
      <c r="E1432" s="142"/>
      <c r="F1432" s="142"/>
      <c r="G1432" s="142"/>
      <c r="H1432" s="142"/>
      <c r="I1432" s="143"/>
      <c r="J1432" s="150"/>
      <c r="K1432" s="151"/>
      <c r="L1432" s="151"/>
      <c r="M1432" s="151"/>
      <c r="N1432" s="151"/>
      <c r="O1432" s="151"/>
      <c r="P1432" s="151"/>
      <c r="Q1432" s="151"/>
      <c r="R1432" s="151"/>
      <c r="S1432" s="151"/>
      <c r="T1432" s="151"/>
      <c r="U1432" s="151"/>
      <c r="V1432" s="151"/>
      <c r="W1432" s="151"/>
      <c r="X1432" s="151"/>
      <c r="Y1432" s="151"/>
      <c r="Z1432" s="151"/>
      <c r="AA1432" s="151"/>
      <c r="AB1432" s="151"/>
      <c r="AC1432" s="151"/>
      <c r="AD1432" s="151"/>
      <c r="AE1432" s="151"/>
      <c r="AF1432" s="151"/>
      <c r="AG1432" s="151"/>
      <c r="AH1432" s="151"/>
      <c r="AI1432" s="151"/>
      <c r="AJ1432" s="151"/>
      <c r="AK1432" s="151"/>
      <c r="AL1432" s="151"/>
      <c r="AM1432" s="152"/>
      <c r="BH1432" s="1" t="s">
        <v>28</v>
      </c>
    </row>
    <row r="1433" spans="1:61" ht="9.75" hidden="1" customHeight="1">
      <c r="A1433" s="123"/>
      <c r="B1433" s="124"/>
      <c r="C1433" s="124"/>
      <c r="D1433" s="124"/>
      <c r="E1433" s="124"/>
      <c r="F1433" s="124"/>
      <c r="G1433" s="124"/>
      <c r="H1433" s="124"/>
      <c r="I1433" s="125"/>
      <c r="J1433" s="137"/>
      <c r="K1433" s="128"/>
      <c r="L1433" s="128"/>
      <c r="M1433" s="128"/>
      <c r="N1433" s="128"/>
      <c r="O1433" s="128"/>
      <c r="P1433" s="128"/>
      <c r="Q1433" s="128"/>
      <c r="R1433" s="128"/>
      <c r="S1433" s="128"/>
      <c r="T1433" s="128"/>
      <c r="U1433" s="128"/>
      <c r="V1433" s="128"/>
      <c r="W1433" s="128"/>
      <c r="X1433" s="128"/>
      <c r="Y1433" s="128"/>
      <c r="Z1433" s="128"/>
      <c r="AA1433" s="128"/>
      <c r="AB1433" s="128"/>
      <c r="AC1433" s="128"/>
      <c r="AD1433" s="128"/>
      <c r="AE1433" s="128"/>
      <c r="AF1433" s="128"/>
      <c r="AG1433" s="128"/>
      <c r="AH1433" s="128"/>
      <c r="AI1433" s="128"/>
      <c r="AJ1433" s="128"/>
      <c r="AK1433" s="128"/>
      <c r="AL1433" s="128"/>
      <c r="AM1433" s="129"/>
      <c r="BH1433" s="1" t="s">
        <v>28</v>
      </c>
    </row>
    <row r="1434" spans="1:61" ht="9.75" hidden="1" customHeight="1">
      <c r="A1434" s="120" t="s">
        <v>325</v>
      </c>
      <c r="B1434" s="121"/>
      <c r="C1434" s="121"/>
      <c r="D1434" s="121"/>
      <c r="E1434" s="121"/>
      <c r="F1434" s="121"/>
      <c r="G1434" s="121"/>
      <c r="H1434" s="121"/>
      <c r="I1434" s="122"/>
      <c r="J1434" s="27"/>
      <c r="K1434" s="27"/>
      <c r="L1434" s="27"/>
      <c r="M1434" s="27"/>
      <c r="N1434" s="27"/>
      <c r="O1434" s="27"/>
      <c r="P1434" s="27"/>
      <c r="Q1434" s="27"/>
      <c r="R1434" s="27"/>
      <c r="S1434" s="27"/>
      <c r="T1434" s="27"/>
      <c r="U1434" s="27"/>
      <c r="V1434" s="27"/>
      <c r="W1434" s="27"/>
      <c r="X1434" s="27"/>
      <c r="Y1434" s="27"/>
      <c r="Z1434" s="27"/>
      <c r="AA1434" s="27"/>
      <c r="AB1434" s="27"/>
      <c r="AC1434" s="27"/>
      <c r="AD1434" s="27"/>
      <c r="AE1434" s="27"/>
      <c r="AF1434" s="27"/>
      <c r="AG1434" s="27"/>
      <c r="AH1434" s="27"/>
      <c r="AI1434" s="27"/>
      <c r="AJ1434" s="27"/>
      <c r="AK1434" s="27"/>
      <c r="AL1434" s="27"/>
      <c r="AM1434" s="27"/>
      <c r="BG1434" s="1" t="s">
        <v>360</v>
      </c>
      <c r="BH1434" s="1">
        <v>91</v>
      </c>
      <c r="BI1434" s="1" t="str">
        <f>"ITEM"&amp;BH1434&amp; BG1434 &amp;"="&amp; IF(TRIM($J1434)="","",$J1434)</f>
        <v>ITEM91#KBN3_13=</v>
      </c>
    </row>
    <row r="1435" spans="1:61" ht="9.75" hidden="1" customHeight="1">
      <c r="A1435" s="123"/>
      <c r="B1435" s="124"/>
      <c r="C1435" s="124"/>
      <c r="D1435" s="124"/>
      <c r="E1435" s="124"/>
      <c r="F1435" s="124"/>
      <c r="G1435" s="124"/>
      <c r="H1435" s="124"/>
      <c r="I1435" s="125"/>
      <c r="J1435" s="27"/>
      <c r="K1435" s="27"/>
      <c r="L1435" s="27"/>
      <c r="M1435" s="27"/>
      <c r="N1435" s="27"/>
      <c r="O1435" s="27"/>
      <c r="P1435" s="27"/>
      <c r="Q1435" s="27"/>
      <c r="R1435" s="27"/>
      <c r="S1435" s="27"/>
      <c r="T1435" s="27"/>
      <c r="U1435" s="27"/>
      <c r="V1435" s="27"/>
      <c r="W1435" s="27"/>
      <c r="X1435" s="27"/>
      <c r="Y1435" s="27"/>
      <c r="Z1435" s="27"/>
      <c r="AA1435" s="27"/>
      <c r="AB1435" s="27"/>
      <c r="AC1435" s="27"/>
      <c r="AD1435" s="27"/>
      <c r="AE1435" s="27"/>
      <c r="AF1435" s="27"/>
      <c r="AG1435" s="27"/>
      <c r="AH1435" s="27"/>
      <c r="AI1435" s="27"/>
      <c r="AJ1435" s="27"/>
      <c r="AK1435" s="27"/>
      <c r="AL1435" s="27"/>
      <c r="AM1435" s="27"/>
    </row>
    <row r="1436" spans="1:61" ht="9.75" hidden="1" customHeight="1">
      <c r="A1436" s="120" t="s">
        <v>326</v>
      </c>
      <c r="B1436" s="121"/>
      <c r="C1436" s="121"/>
      <c r="D1436" s="121"/>
      <c r="E1436" s="121"/>
      <c r="F1436" s="121"/>
      <c r="G1436" s="121"/>
      <c r="H1436" s="121"/>
      <c r="I1436" s="122"/>
      <c r="J1436" s="158"/>
      <c r="K1436" s="154"/>
      <c r="L1436" s="154"/>
      <c r="M1436" s="154"/>
      <c r="N1436" s="154"/>
      <c r="O1436" s="154"/>
      <c r="P1436" s="154"/>
      <c r="Q1436" s="154"/>
      <c r="R1436" s="154"/>
      <c r="S1436" s="154"/>
      <c r="T1436" s="154"/>
      <c r="U1436" s="154"/>
      <c r="V1436" s="154" t="s">
        <v>36</v>
      </c>
      <c r="W1436" s="154"/>
      <c r="X1436" s="154"/>
      <c r="Y1436" s="154"/>
      <c r="Z1436" s="154"/>
      <c r="AA1436" s="154"/>
      <c r="AB1436" s="154"/>
      <c r="AC1436" s="154"/>
      <c r="AD1436" s="154"/>
      <c r="AE1436" s="154"/>
      <c r="AF1436" s="154"/>
      <c r="AG1436" s="154"/>
      <c r="AH1436" s="154"/>
      <c r="AI1436" s="154"/>
      <c r="AJ1436" s="154"/>
      <c r="AK1436" s="154"/>
      <c r="AL1436" s="154"/>
      <c r="AM1436" s="155"/>
      <c r="BE1436" s="1" t="str">
        <f ca="1">MID(CELL("address",$CB$2),2,2)</f>
        <v>CB</v>
      </c>
      <c r="BF1436" s="1" t="str">
        <f>IF(TRIM($K1438)="","",IF(ISERROR(MATCH($K1438,$CB$3:$CB$7,0)),"INPUT_ERROR",MATCH($K1438,$CB$3:$CB$7,0)))</f>
        <v/>
      </c>
      <c r="BG1436" s="1" t="s">
        <v>360</v>
      </c>
      <c r="BH1436" s="1">
        <v>92</v>
      </c>
      <c r="BI1436" s="1" t="str">
        <f>"ITEM"&amp;BH1436&amp; BG1436 &amp;"="&amp; BF1436</f>
        <v>ITEM92#KBN3_13=</v>
      </c>
    </row>
    <row r="1437" spans="1:61" ht="9.75" hidden="1" customHeight="1">
      <c r="A1437" s="141"/>
      <c r="B1437" s="142"/>
      <c r="C1437" s="142"/>
      <c r="D1437" s="142"/>
      <c r="E1437" s="142"/>
      <c r="F1437" s="142"/>
      <c r="G1437" s="142"/>
      <c r="H1437" s="142"/>
      <c r="I1437" s="143"/>
      <c r="J1437" s="189"/>
      <c r="K1437" s="82"/>
      <c r="L1437" s="82"/>
      <c r="M1437" s="82"/>
      <c r="N1437" s="82"/>
      <c r="O1437" s="82"/>
      <c r="P1437" s="82"/>
      <c r="Q1437" s="82"/>
      <c r="R1437" s="82"/>
      <c r="S1437" s="82"/>
      <c r="T1437" s="82"/>
      <c r="U1437" s="82"/>
      <c r="V1437" s="82" t="s">
        <v>163</v>
      </c>
      <c r="W1437" s="82"/>
      <c r="X1437" s="82"/>
      <c r="Y1437" s="82"/>
      <c r="Z1437" s="82"/>
      <c r="AA1437" s="82"/>
      <c r="AB1437" s="82"/>
      <c r="AC1437" s="82"/>
      <c r="AD1437" s="82"/>
      <c r="AE1437" s="82"/>
      <c r="AF1437" s="82"/>
      <c r="AG1437" s="82"/>
      <c r="AH1437" s="82"/>
      <c r="AI1437" s="82"/>
      <c r="AJ1437" s="82"/>
      <c r="AK1437" s="82"/>
      <c r="AL1437" s="82"/>
      <c r="AM1437" s="138"/>
      <c r="BH1437" s="1" t="s">
        <v>28</v>
      </c>
    </row>
    <row r="1438" spans="1:61" ht="9.75" hidden="1" customHeight="1">
      <c r="A1438" s="141"/>
      <c r="B1438" s="142"/>
      <c r="C1438" s="142"/>
      <c r="D1438" s="142"/>
      <c r="E1438" s="142"/>
      <c r="F1438" s="142"/>
      <c r="G1438" s="142"/>
      <c r="H1438" s="142"/>
      <c r="I1438" s="143"/>
      <c r="J1438" s="144" t="s">
        <v>37</v>
      </c>
      <c r="K1438" s="145"/>
      <c r="L1438" s="145"/>
      <c r="M1438" s="145"/>
      <c r="N1438" s="145"/>
      <c r="O1438" s="145"/>
      <c r="P1438" s="145"/>
      <c r="Q1438" s="145"/>
      <c r="R1438" s="145"/>
      <c r="S1438" s="145"/>
      <c r="T1438" s="82" t="s">
        <v>38</v>
      </c>
      <c r="U1438" s="82"/>
      <c r="V1438" s="82" t="s">
        <v>253</v>
      </c>
      <c r="W1438" s="82"/>
      <c r="X1438" s="82"/>
      <c r="Y1438" s="82"/>
      <c r="Z1438" s="82"/>
      <c r="AA1438" s="82"/>
      <c r="AB1438" s="82"/>
      <c r="AC1438" s="82"/>
      <c r="AD1438" s="82"/>
      <c r="AE1438" s="82"/>
      <c r="AF1438" s="82"/>
      <c r="AG1438" s="82"/>
      <c r="AH1438" s="82"/>
      <c r="AI1438" s="82"/>
      <c r="AJ1438" s="82"/>
      <c r="AK1438" s="82"/>
      <c r="AL1438" s="82"/>
      <c r="AM1438" s="138"/>
      <c r="BH1438" s="1" t="s">
        <v>28</v>
      </c>
    </row>
    <row r="1439" spans="1:61" ht="9.75" hidden="1" customHeight="1">
      <c r="A1439" s="141"/>
      <c r="B1439" s="142"/>
      <c r="C1439" s="142"/>
      <c r="D1439" s="142"/>
      <c r="E1439" s="142"/>
      <c r="F1439" s="142"/>
      <c r="G1439" s="142"/>
      <c r="H1439" s="142"/>
      <c r="I1439" s="143"/>
      <c r="J1439" s="144"/>
      <c r="K1439" s="145"/>
      <c r="L1439" s="145"/>
      <c r="M1439" s="145"/>
      <c r="N1439" s="145"/>
      <c r="O1439" s="145"/>
      <c r="P1439" s="145"/>
      <c r="Q1439" s="145"/>
      <c r="R1439" s="145"/>
      <c r="S1439" s="145"/>
      <c r="T1439" s="82"/>
      <c r="U1439" s="82"/>
      <c r="V1439" s="82" t="s">
        <v>327</v>
      </c>
      <c r="W1439" s="82"/>
      <c r="X1439" s="82"/>
      <c r="Y1439" s="82"/>
      <c r="Z1439" s="82"/>
      <c r="AA1439" s="82"/>
      <c r="AB1439" s="82"/>
      <c r="AC1439" s="82"/>
      <c r="AD1439" s="82"/>
      <c r="AE1439" s="82"/>
      <c r="AF1439" s="82"/>
      <c r="AG1439" s="82"/>
      <c r="AH1439" s="82"/>
      <c r="AI1439" s="82"/>
      <c r="AJ1439" s="82"/>
      <c r="AK1439" s="82"/>
      <c r="AL1439" s="82"/>
      <c r="AM1439" s="138"/>
      <c r="BH1439" s="1" t="s">
        <v>28</v>
      </c>
    </row>
    <row r="1440" spans="1:61" ht="9.75" hidden="1" customHeight="1">
      <c r="A1440" s="141"/>
      <c r="B1440" s="142"/>
      <c r="C1440" s="142"/>
      <c r="D1440" s="142"/>
      <c r="E1440" s="142"/>
      <c r="F1440" s="142"/>
      <c r="G1440" s="142"/>
      <c r="H1440" s="142"/>
      <c r="I1440" s="143"/>
      <c r="J1440" s="189"/>
      <c r="K1440" s="82"/>
      <c r="L1440" s="82"/>
      <c r="M1440" s="82"/>
      <c r="N1440" s="82"/>
      <c r="O1440" s="82"/>
      <c r="P1440" s="82"/>
      <c r="Q1440" s="82"/>
      <c r="R1440" s="82"/>
      <c r="S1440" s="82"/>
      <c r="T1440" s="82"/>
      <c r="U1440" s="82"/>
      <c r="V1440" s="82" t="s">
        <v>166</v>
      </c>
      <c r="W1440" s="82"/>
      <c r="X1440" s="82"/>
      <c r="Y1440" s="82"/>
      <c r="Z1440" s="82"/>
      <c r="AA1440" s="82"/>
      <c r="AB1440" s="82"/>
      <c r="AC1440" s="82"/>
      <c r="AD1440" s="82"/>
      <c r="AE1440" s="82"/>
      <c r="AF1440" s="82"/>
      <c r="AG1440" s="82"/>
      <c r="AH1440" s="82"/>
      <c r="AI1440" s="82"/>
      <c r="AJ1440" s="82"/>
      <c r="AK1440" s="82"/>
      <c r="AL1440" s="82"/>
      <c r="AM1440" s="138"/>
      <c r="BH1440" s="1" t="s">
        <v>28</v>
      </c>
    </row>
    <row r="1441" spans="1:61" ht="9.75" hidden="1" customHeight="1">
      <c r="A1441" s="123"/>
      <c r="B1441" s="124"/>
      <c r="C1441" s="124"/>
      <c r="D1441" s="124"/>
      <c r="E1441" s="124"/>
      <c r="F1441" s="124"/>
      <c r="G1441" s="124"/>
      <c r="H1441" s="124"/>
      <c r="I1441" s="125"/>
      <c r="J1441" s="157"/>
      <c r="K1441" s="98"/>
      <c r="L1441" s="98"/>
      <c r="M1441" s="98"/>
      <c r="N1441" s="98"/>
      <c r="O1441" s="98"/>
      <c r="P1441" s="98"/>
      <c r="Q1441" s="98"/>
      <c r="R1441" s="98"/>
      <c r="S1441" s="98"/>
      <c r="T1441" s="98"/>
      <c r="U1441" s="98"/>
      <c r="V1441" s="98" t="s">
        <v>256</v>
      </c>
      <c r="W1441" s="98"/>
      <c r="X1441" s="98"/>
      <c r="Y1441" s="98"/>
      <c r="Z1441" s="98"/>
      <c r="AA1441" s="98"/>
      <c r="AB1441" s="98"/>
      <c r="AC1441" s="98"/>
      <c r="AD1441" s="98"/>
      <c r="AE1441" s="98"/>
      <c r="AF1441" s="98"/>
      <c r="AG1441" s="98"/>
      <c r="AH1441" s="98"/>
      <c r="AI1441" s="98"/>
      <c r="AJ1441" s="98"/>
      <c r="AK1441" s="98"/>
      <c r="AL1441" s="98"/>
      <c r="AM1441" s="156"/>
      <c r="BH1441" s="1" t="s">
        <v>28</v>
      </c>
    </row>
    <row r="1442" spans="1:61" ht="9.75" hidden="1" customHeight="1">
      <c r="A1442" s="120" t="s">
        <v>328</v>
      </c>
      <c r="B1442" s="121"/>
      <c r="C1442" s="121"/>
      <c r="D1442" s="121"/>
      <c r="E1442" s="121"/>
      <c r="F1442" s="121"/>
      <c r="G1442" s="121"/>
      <c r="H1442" s="121"/>
      <c r="I1442" s="122"/>
      <c r="J1442" s="136"/>
      <c r="K1442" s="126"/>
      <c r="L1442" s="126"/>
      <c r="M1442" s="126"/>
      <c r="N1442" s="126"/>
      <c r="O1442" s="126"/>
      <c r="P1442" s="126"/>
      <c r="Q1442" s="126"/>
      <c r="R1442" s="126"/>
      <c r="S1442" s="126"/>
      <c r="T1442" s="126"/>
      <c r="U1442" s="126"/>
      <c r="V1442" s="126"/>
      <c r="W1442" s="126"/>
      <c r="X1442" s="126"/>
      <c r="Y1442" s="126"/>
      <c r="Z1442" s="126"/>
      <c r="AA1442" s="126"/>
      <c r="AB1442" s="126"/>
      <c r="AC1442" s="126"/>
      <c r="AD1442" s="126"/>
      <c r="AE1442" s="126"/>
      <c r="AF1442" s="126"/>
      <c r="AG1442" s="126"/>
      <c r="AH1442" s="126"/>
      <c r="AI1442" s="126"/>
      <c r="AJ1442" s="126"/>
      <c r="AK1442" s="126"/>
      <c r="AL1442" s="126"/>
      <c r="AM1442" s="127"/>
      <c r="BG1442" s="1" t="s">
        <v>360</v>
      </c>
      <c r="BH1442" s="1">
        <v>93</v>
      </c>
      <c r="BI1442" s="1" t="str">
        <f>"ITEM"&amp;BH1442&amp; BG1442 &amp;"="&amp; IF(TRIM($J1442)="","",$J1442)</f>
        <v>ITEM93#KBN3_13=</v>
      </c>
    </row>
    <row r="1443" spans="1:61" ht="9.75" hidden="1" customHeight="1">
      <c r="A1443" s="141"/>
      <c r="B1443" s="142"/>
      <c r="C1443" s="142"/>
      <c r="D1443" s="142"/>
      <c r="E1443" s="142"/>
      <c r="F1443" s="142"/>
      <c r="G1443" s="142"/>
      <c r="H1443" s="142"/>
      <c r="I1443" s="143"/>
      <c r="J1443" s="150"/>
      <c r="K1443" s="151"/>
      <c r="L1443" s="151"/>
      <c r="M1443" s="151"/>
      <c r="N1443" s="151"/>
      <c r="O1443" s="151"/>
      <c r="P1443" s="151"/>
      <c r="Q1443" s="151"/>
      <c r="R1443" s="151"/>
      <c r="S1443" s="151"/>
      <c r="T1443" s="151"/>
      <c r="U1443" s="151"/>
      <c r="V1443" s="151"/>
      <c r="W1443" s="151"/>
      <c r="X1443" s="151"/>
      <c r="Y1443" s="151"/>
      <c r="Z1443" s="151"/>
      <c r="AA1443" s="151"/>
      <c r="AB1443" s="151"/>
      <c r="AC1443" s="151"/>
      <c r="AD1443" s="151"/>
      <c r="AE1443" s="151"/>
      <c r="AF1443" s="151"/>
      <c r="AG1443" s="151"/>
      <c r="AH1443" s="151"/>
      <c r="AI1443" s="151"/>
      <c r="AJ1443" s="151"/>
      <c r="AK1443" s="151"/>
      <c r="AL1443" s="151"/>
      <c r="AM1443" s="152"/>
    </row>
    <row r="1444" spans="1:61" ht="9.75" hidden="1" customHeight="1">
      <c r="A1444" s="123"/>
      <c r="B1444" s="124"/>
      <c r="C1444" s="124"/>
      <c r="D1444" s="124"/>
      <c r="E1444" s="124"/>
      <c r="F1444" s="124"/>
      <c r="G1444" s="124"/>
      <c r="H1444" s="124"/>
      <c r="I1444" s="125"/>
      <c r="J1444" s="150"/>
      <c r="K1444" s="151"/>
      <c r="L1444" s="151"/>
      <c r="M1444" s="151"/>
      <c r="N1444" s="151"/>
      <c r="O1444" s="151"/>
      <c r="P1444" s="151"/>
      <c r="Q1444" s="151"/>
      <c r="R1444" s="151"/>
      <c r="S1444" s="151"/>
      <c r="T1444" s="151"/>
      <c r="U1444" s="151"/>
      <c r="V1444" s="151"/>
      <c r="W1444" s="151"/>
      <c r="X1444" s="151"/>
      <c r="Y1444" s="151"/>
      <c r="Z1444" s="151"/>
      <c r="AA1444" s="151"/>
      <c r="AB1444" s="151"/>
      <c r="AC1444" s="151"/>
      <c r="AD1444" s="151"/>
      <c r="AE1444" s="151"/>
      <c r="AF1444" s="151"/>
      <c r="AG1444" s="151"/>
      <c r="AH1444" s="151"/>
      <c r="AI1444" s="151"/>
      <c r="AJ1444" s="151"/>
      <c r="AK1444" s="151"/>
      <c r="AL1444" s="151"/>
      <c r="AM1444" s="152"/>
    </row>
    <row r="1445" spans="1:61" ht="9.75" hidden="1" customHeight="1">
      <c r="A1445" s="120" t="s">
        <v>329</v>
      </c>
      <c r="B1445" s="121"/>
      <c r="C1445" s="121"/>
      <c r="D1445" s="121"/>
      <c r="E1445" s="121"/>
      <c r="F1445" s="121"/>
      <c r="G1445" s="121"/>
      <c r="H1445" s="121"/>
      <c r="I1445" s="122"/>
      <c r="J1445" s="216" t="s">
        <v>37</v>
      </c>
      <c r="K1445" s="217"/>
      <c r="L1445" s="154" t="s">
        <v>53</v>
      </c>
      <c r="M1445" s="154"/>
      <c r="N1445" s="154"/>
      <c r="O1445" s="154"/>
      <c r="P1445" s="154"/>
      <c r="Q1445" s="154"/>
      <c r="R1445" s="154"/>
      <c r="S1445" s="154"/>
      <c r="T1445" s="154"/>
      <c r="U1445" s="154"/>
      <c r="V1445" s="154"/>
      <c r="W1445" s="154"/>
      <c r="X1445" s="221" t="s">
        <v>37</v>
      </c>
      <c r="Y1445" s="217"/>
      <c r="Z1445" s="154" t="s">
        <v>330</v>
      </c>
      <c r="AA1445" s="154"/>
      <c r="AB1445" s="154"/>
      <c r="AC1445" s="154"/>
      <c r="AD1445" s="154"/>
      <c r="AE1445" s="154"/>
      <c r="AF1445" s="154"/>
      <c r="AG1445" s="154"/>
      <c r="AH1445" s="154"/>
      <c r="AI1445" s="154"/>
      <c r="AJ1445" s="154"/>
      <c r="AK1445" s="154"/>
      <c r="AL1445" s="154"/>
      <c r="AM1445" s="155"/>
      <c r="BF1445" s="1" t="b">
        <f>IF($K1445="○",TRUE,IF($K1445="",FALSE,"INPUT_ERROR"))</f>
        <v>0</v>
      </c>
      <c r="BG1445" s="1" t="s">
        <v>360</v>
      </c>
      <c r="BH1445" s="1">
        <v>94</v>
      </c>
      <c r="BI1445" s="1" t="str">
        <f t="shared" ref="BI1445:BI1451" si="34">"ITEM"&amp;BH1445&amp; BG1445 &amp;"="&amp; BF1445</f>
        <v>ITEM94#KBN3_13=FALSE</v>
      </c>
    </row>
    <row r="1446" spans="1:61" ht="9.75" hidden="1" customHeight="1">
      <c r="A1446" s="141"/>
      <c r="B1446" s="142"/>
      <c r="C1446" s="142"/>
      <c r="D1446" s="142"/>
      <c r="E1446" s="142"/>
      <c r="F1446" s="142"/>
      <c r="G1446" s="142"/>
      <c r="H1446" s="142"/>
      <c r="I1446" s="143"/>
      <c r="J1446" s="144"/>
      <c r="K1446" s="159"/>
      <c r="L1446" s="82"/>
      <c r="M1446" s="82"/>
      <c r="N1446" s="82"/>
      <c r="O1446" s="82"/>
      <c r="P1446" s="82"/>
      <c r="Q1446" s="82"/>
      <c r="R1446" s="82"/>
      <c r="S1446" s="82"/>
      <c r="T1446" s="82"/>
      <c r="U1446" s="82"/>
      <c r="V1446" s="82"/>
      <c r="W1446" s="82"/>
      <c r="X1446" s="160"/>
      <c r="Y1446" s="159"/>
      <c r="Z1446" s="82"/>
      <c r="AA1446" s="82"/>
      <c r="AB1446" s="82"/>
      <c r="AC1446" s="82"/>
      <c r="AD1446" s="82"/>
      <c r="AE1446" s="82"/>
      <c r="AF1446" s="82"/>
      <c r="AG1446" s="82"/>
      <c r="AH1446" s="82"/>
      <c r="AI1446" s="82"/>
      <c r="AJ1446" s="82"/>
      <c r="AK1446" s="82"/>
      <c r="AL1446" s="82"/>
      <c r="AM1446" s="138"/>
      <c r="BF1446" s="1" t="b">
        <f>IF($Y1445="○",TRUE,IF($Y1445="",FALSE,"INPUT_ERROR"))</f>
        <v>0</v>
      </c>
      <c r="BG1446" s="1" t="s">
        <v>360</v>
      </c>
      <c r="BH1446" s="1">
        <v>95</v>
      </c>
      <c r="BI1446" s="1" t="str">
        <f t="shared" si="34"/>
        <v>ITEM95#KBN3_13=FALSE</v>
      </c>
    </row>
    <row r="1447" spans="1:61" ht="9.75" hidden="1" customHeight="1">
      <c r="A1447" s="141"/>
      <c r="B1447" s="142"/>
      <c r="C1447" s="142"/>
      <c r="D1447" s="142"/>
      <c r="E1447" s="142"/>
      <c r="F1447" s="142"/>
      <c r="G1447" s="142"/>
      <c r="H1447" s="142"/>
      <c r="I1447" s="143"/>
      <c r="J1447" s="144" t="s">
        <v>37</v>
      </c>
      <c r="K1447" s="159"/>
      <c r="L1447" s="82" t="s">
        <v>331</v>
      </c>
      <c r="M1447" s="82"/>
      <c r="N1447" s="82"/>
      <c r="O1447" s="82"/>
      <c r="P1447" s="82"/>
      <c r="Q1447" s="82"/>
      <c r="R1447" s="82"/>
      <c r="S1447" s="82"/>
      <c r="T1447" s="82"/>
      <c r="U1447" s="82"/>
      <c r="V1447" s="82"/>
      <c r="W1447" s="82"/>
      <c r="X1447" s="160" t="s">
        <v>37</v>
      </c>
      <c r="Y1447" s="159"/>
      <c r="Z1447" s="82" t="s">
        <v>264</v>
      </c>
      <c r="AA1447" s="82"/>
      <c r="AB1447" s="82"/>
      <c r="AC1447" s="82"/>
      <c r="AD1447" s="82"/>
      <c r="AE1447" s="82"/>
      <c r="AF1447" s="82"/>
      <c r="AG1447" s="82"/>
      <c r="AH1447" s="82"/>
      <c r="AI1447" s="82"/>
      <c r="AJ1447" s="82"/>
      <c r="AK1447" s="82"/>
      <c r="AL1447" s="82"/>
      <c r="AM1447" s="138"/>
      <c r="BF1447" s="1" t="b">
        <f>IF($K1447="○",TRUE,IF($K1447="",FALSE,"INPUT_ERROR"))</f>
        <v>0</v>
      </c>
      <c r="BG1447" s="1" t="s">
        <v>360</v>
      </c>
      <c r="BH1447" s="1">
        <v>96</v>
      </c>
      <c r="BI1447" s="1" t="str">
        <f t="shared" si="34"/>
        <v>ITEM96#KBN3_13=FALSE</v>
      </c>
    </row>
    <row r="1448" spans="1:61" ht="9.75" hidden="1" customHeight="1">
      <c r="A1448" s="141"/>
      <c r="B1448" s="142"/>
      <c r="C1448" s="142"/>
      <c r="D1448" s="142"/>
      <c r="E1448" s="142"/>
      <c r="F1448" s="142"/>
      <c r="G1448" s="142"/>
      <c r="H1448" s="142"/>
      <c r="I1448" s="143"/>
      <c r="J1448" s="144"/>
      <c r="K1448" s="159"/>
      <c r="L1448" s="82"/>
      <c r="M1448" s="82"/>
      <c r="N1448" s="82"/>
      <c r="O1448" s="82"/>
      <c r="P1448" s="82"/>
      <c r="Q1448" s="82"/>
      <c r="R1448" s="82"/>
      <c r="S1448" s="82"/>
      <c r="T1448" s="82"/>
      <c r="U1448" s="82"/>
      <c r="V1448" s="82"/>
      <c r="W1448" s="82"/>
      <c r="X1448" s="160"/>
      <c r="Y1448" s="159"/>
      <c r="Z1448" s="82"/>
      <c r="AA1448" s="82"/>
      <c r="AB1448" s="82"/>
      <c r="AC1448" s="82"/>
      <c r="AD1448" s="82"/>
      <c r="AE1448" s="82"/>
      <c r="AF1448" s="82"/>
      <c r="AG1448" s="82"/>
      <c r="AH1448" s="82"/>
      <c r="AI1448" s="82"/>
      <c r="AJ1448" s="82"/>
      <c r="AK1448" s="82"/>
      <c r="AL1448" s="82"/>
      <c r="AM1448" s="138"/>
      <c r="BF1448" s="1" t="b">
        <f>IF($Y1447="○",TRUE,IF($Y1447="",FALSE,"INPUT_ERROR"))</f>
        <v>0</v>
      </c>
      <c r="BG1448" s="1" t="s">
        <v>360</v>
      </c>
      <c r="BH1448" s="1">
        <v>97</v>
      </c>
      <c r="BI1448" s="1" t="str">
        <f t="shared" si="34"/>
        <v>ITEM97#KBN3_13=FALSE</v>
      </c>
    </row>
    <row r="1449" spans="1:61" ht="9.75" hidden="1" customHeight="1">
      <c r="A1449" s="141"/>
      <c r="B1449" s="142"/>
      <c r="C1449" s="142"/>
      <c r="D1449" s="142"/>
      <c r="E1449" s="142"/>
      <c r="F1449" s="142"/>
      <c r="G1449" s="142"/>
      <c r="H1449" s="142"/>
      <c r="I1449" s="143"/>
      <c r="J1449" s="144" t="s">
        <v>37</v>
      </c>
      <c r="K1449" s="159"/>
      <c r="L1449" s="82" t="s">
        <v>214</v>
      </c>
      <c r="M1449" s="82"/>
      <c r="N1449" s="82"/>
      <c r="O1449" s="82"/>
      <c r="P1449" s="82"/>
      <c r="Q1449" s="82"/>
      <c r="R1449" s="82"/>
      <c r="S1449" s="82"/>
      <c r="T1449" s="82"/>
      <c r="U1449" s="82"/>
      <c r="V1449" s="82"/>
      <c r="W1449" s="82"/>
      <c r="X1449" s="160" t="s">
        <v>37</v>
      </c>
      <c r="Y1449" s="159"/>
      <c r="Z1449" s="82" t="s">
        <v>332</v>
      </c>
      <c r="AA1449" s="82"/>
      <c r="AB1449" s="82"/>
      <c r="AC1449" s="82"/>
      <c r="AD1449" s="82"/>
      <c r="AE1449" s="82"/>
      <c r="AF1449" s="82"/>
      <c r="AG1449" s="82"/>
      <c r="AH1449" s="82"/>
      <c r="AI1449" s="82"/>
      <c r="AJ1449" s="82"/>
      <c r="AK1449" s="82"/>
      <c r="AL1449" s="82"/>
      <c r="AM1449" s="138"/>
      <c r="BF1449" s="1" t="b">
        <f>IF($K1449="○",TRUE,IF($K1449="",FALSE,"INPUT_ERROR"))</f>
        <v>0</v>
      </c>
      <c r="BG1449" s="1" t="s">
        <v>360</v>
      </c>
      <c r="BH1449" s="1">
        <v>98</v>
      </c>
      <c r="BI1449" s="1" t="str">
        <f t="shared" si="34"/>
        <v>ITEM98#KBN3_13=FALSE</v>
      </c>
    </row>
    <row r="1450" spans="1:61" ht="9.75" hidden="1" customHeight="1">
      <c r="A1450" s="141"/>
      <c r="B1450" s="142"/>
      <c r="C1450" s="142"/>
      <c r="D1450" s="142"/>
      <c r="E1450" s="142"/>
      <c r="F1450" s="142"/>
      <c r="G1450" s="142"/>
      <c r="H1450" s="142"/>
      <c r="I1450" s="143"/>
      <c r="J1450" s="144"/>
      <c r="K1450" s="159"/>
      <c r="L1450" s="82"/>
      <c r="M1450" s="82"/>
      <c r="N1450" s="82"/>
      <c r="O1450" s="82"/>
      <c r="P1450" s="82"/>
      <c r="Q1450" s="82"/>
      <c r="R1450" s="82"/>
      <c r="S1450" s="82"/>
      <c r="T1450" s="82"/>
      <c r="U1450" s="82"/>
      <c r="V1450" s="82"/>
      <c r="W1450" s="82"/>
      <c r="X1450" s="160"/>
      <c r="Y1450" s="159"/>
      <c r="Z1450" s="82"/>
      <c r="AA1450" s="82"/>
      <c r="AB1450" s="82"/>
      <c r="AC1450" s="82"/>
      <c r="AD1450" s="82"/>
      <c r="AE1450" s="82"/>
      <c r="AF1450" s="82"/>
      <c r="AG1450" s="82"/>
      <c r="AH1450" s="82"/>
      <c r="AI1450" s="82"/>
      <c r="AJ1450" s="82"/>
      <c r="AK1450" s="82"/>
      <c r="AL1450" s="82"/>
      <c r="AM1450" s="138"/>
      <c r="BF1450" s="1" t="b">
        <f>IF($Y1449="○",TRUE,IF($Y1449="",FALSE,"INPUT_ERROR"))</f>
        <v>0</v>
      </c>
      <c r="BG1450" s="1" t="s">
        <v>360</v>
      </c>
      <c r="BH1450" s="1">
        <v>99</v>
      </c>
      <c r="BI1450" s="1" t="str">
        <f t="shared" si="34"/>
        <v>ITEM99#KBN3_13=FALSE</v>
      </c>
    </row>
    <row r="1451" spans="1:61" ht="9.75" hidden="1" customHeight="1">
      <c r="A1451" s="141"/>
      <c r="B1451" s="142"/>
      <c r="C1451" s="142"/>
      <c r="D1451" s="142"/>
      <c r="E1451" s="142"/>
      <c r="F1451" s="142"/>
      <c r="G1451" s="142"/>
      <c r="H1451" s="142"/>
      <c r="I1451" s="143"/>
      <c r="J1451" s="144" t="s">
        <v>37</v>
      </c>
      <c r="K1451" s="159"/>
      <c r="L1451" s="82" t="s">
        <v>59</v>
      </c>
      <c r="M1451" s="82"/>
      <c r="N1451" s="82"/>
      <c r="O1451" s="160" t="s">
        <v>60</v>
      </c>
      <c r="P1451" s="151"/>
      <c r="Q1451" s="151"/>
      <c r="R1451" s="151"/>
      <c r="S1451" s="151"/>
      <c r="T1451" s="151"/>
      <c r="U1451" s="151"/>
      <c r="V1451" s="151"/>
      <c r="W1451" s="151"/>
      <c r="X1451" s="151"/>
      <c r="Y1451" s="151"/>
      <c r="Z1451" s="151"/>
      <c r="AA1451" s="151"/>
      <c r="AB1451" s="151"/>
      <c r="AC1451" s="151"/>
      <c r="AD1451" s="151"/>
      <c r="AE1451" s="151"/>
      <c r="AF1451" s="151"/>
      <c r="AG1451" s="151"/>
      <c r="AH1451" s="151"/>
      <c r="AI1451" s="151"/>
      <c r="AJ1451" s="151"/>
      <c r="AK1451" s="151"/>
      <c r="AL1451" s="82" t="s">
        <v>198</v>
      </c>
      <c r="AM1451" s="138"/>
      <c r="BF1451" s="1" t="b">
        <f>IF($K1451="○",TRUE,IF($K1451="",FALSE,"INPUT_ERROR"))</f>
        <v>0</v>
      </c>
      <c r="BG1451" s="1" t="s">
        <v>360</v>
      </c>
      <c r="BH1451" s="1">
        <v>100</v>
      </c>
      <c r="BI1451" s="1" t="str">
        <f t="shared" si="34"/>
        <v>ITEM100#KBN3_13=FALSE</v>
      </c>
    </row>
    <row r="1452" spans="1:61" ht="9.75" hidden="1" customHeight="1">
      <c r="A1452" s="141"/>
      <c r="B1452" s="142"/>
      <c r="C1452" s="142"/>
      <c r="D1452" s="142"/>
      <c r="E1452" s="142"/>
      <c r="F1452" s="142"/>
      <c r="G1452" s="142"/>
      <c r="H1452" s="142"/>
      <c r="I1452" s="143"/>
      <c r="J1452" s="161"/>
      <c r="K1452" s="162"/>
      <c r="L1452" s="98"/>
      <c r="M1452" s="98"/>
      <c r="N1452" s="98"/>
      <c r="O1452" s="163"/>
      <c r="P1452" s="128"/>
      <c r="Q1452" s="128"/>
      <c r="R1452" s="128"/>
      <c r="S1452" s="128"/>
      <c r="T1452" s="128"/>
      <c r="U1452" s="128"/>
      <c r="V1452" s="128"/>
      <c r="W1452" s="128"/>
      <c r="X1452" s="128"/>
      <c r="Y1452" s="128"/>
      <c r="Z1452" s="128"/>
      <c r="AA1452" s="128"/>
      <c r="AB1452" s="128"/>
      <c r="AC1452" s="128"/>
      <c r="AD1452" s="128"/>
      <c r="AE1452" s="128"/>
      <c r="AF1452" s="128"/>
      <c r="AG1452" s="128"/>
      <c r="AH1452" s="128"/>
      <c r="AI1452" s="128"/>
      <c r="AJ1452" s="128"/>
      <c r="AK1452" s="128"/>
      <c r="AL1452" s="98"/>
      <c r="AM1452" s="156"/>
      <c r="BG1452" s="1" t="s">
        <v>360</v>
      </c>
      <c r="BH1452" s="1">
        <v>101</v>
      </c>
      <c r="BI1452" s="1" t="str">
        <f>"ITEM"&amp;BH1452&amp; BG1452 &amp;"="&amp;IF(TRIM($P1451)="","",$P1451)</f>
        <v>ITEM101#KBN3_13=</v>
      </c>
    </row>
    <row r="1453" spans="1:61" ht="9.75" hidden="1" customHeight="1">
      <c r="A1453" s="120" t="s">
        <v>333</v>
      </c>
      <c r="B1453" s="121"/>
      <c r="C1453" s="121"/>
      <c r="D1453" s="121"/>
      <c r="E1453" s="121"/>
      <c r="F1453" s="121"/>
      <c r="G1453" s="121"/>
      <c r="H1453" s="121"/>
      <c r="I1453" s="122"/>
      <c r="J1453" s="260"/>
      <c r="K1453" s="260"/>
      <c r="L1453" s="260"/>
      <c r="M1453" s="260"/>
      <c r="N1453" s="260"/>
      <c r="O1453" s="260"/>
      <c r="P1453" s="260"/>
      <c r="Q1453" s="260"/>
      <c r="R1453" s="260"/>
      <c r="S1453" s="260"/>
      <c r="T1453" s="260"/>
      <c r="U1453" s="260"/>
      <c r="V1453" s="260"/>
      <c r="W1453" s="260"/>
      <c r="X1453" s="260"/>
      <c r="Y1453" s="260"/>
      <c r="Z1453" s="260"/>
      <c r="AA1453" s="260"/>
      <c r="AB1453" s="260"/>
      <c r="AC1453" s="260"/>
      <c r="AD1453" s="260"/>
      <c r="AE1453" s="260"/>
      <c r="AF1453" s="260"/>
      <c r="AG1453" s="260"/>
      <c r="AH1453" s="260"/>
      <c r="AI1453" s="260"/>
      <c r="AJ1453" s="260"/>
      <c r="AK1453" s="260"/>
      <c r="AL1453" s="260"/>
      <c r="AM1453" s="260"/>
      <c r="BG1453" s="1" t="s">
        <v>360</v>
      </c>
      <c r="BH1453" s="1">
        <v>102</v>
      </c>
      <c r="BI1453" s="1" t="str">
        <f>"ITEM"&amp;BH1453&amp; BG1453 &amp;"="&amp; IF(TRIM($J1453)="","",$J1453)</f>
        <v>ITEM102#KBN3_13=</v>
      </c>
    </row>
    <row r="1454" spans="1:61" ht="9.75" hidden="1" customHeight="1">
      <c r="A1454" s="141"/>
      <c r="B1454" s="142"/>
      <c r="C1454" s="142"/>
      <c r="D1454" s="142"/>
      <c r="E1454" s="142"/>
      <c r="F1454" s="142"/>
      <c r="G1454" s="142"/>
      <c r="H1454" s="142"/>
      <c r="I1454" s="143"/>
      <c r="J1454" s="27"/>
      <c r="K1454" s="27"/>
      <c r="L1454" s="27"/>
      <c r="M1454" s="27"/>
      <c r="N1454" s="27"/>
      <c r="O1454" s="27"/>
      <c r="P1454" s="27"/>
      <c r="Q1454" s="27"/>
      <c r="R1454" s="27"/>
      <c r="S1454" s="27"/>
      <c r="T1454" s="27"/>
      <c r="U1454" s="27"/>
      <c r="V1454" s="27"/>
      <c r="W1454" s="27"/>
      <c r="X1454" s="27"/>
      <c r="Y1454" s="27"/>
      <c r="Z1454" s="27"/>
      <c r="AA1454" s="27"/>
      <c r="AB1454" s="27"/>
      <c r="AC1454" s="27"/>
      <c r="AD1454" s="27"/>
      <c r="AE1454" s="27"/>
      <c r="AF1454" s="27"/>
      <c r="AG1454" s="27"/>
      <c r="AH1454" s="27"/>
      <c r="AI1454" s="27"/>
      <c r="AJ1454" s="27"/>
      <c r="AK1454" s="27"/>
      <c r="AL1454" s="27"/>
      <c r="AM1454" s="27"/>
      <c r="BH1454" s="1" t="s">
        <v>28</v>
      </c>
    </row>
    <row r="1455" spans="1:61" ht="9.75" hidden="1" customHeight="1" thickBot="1">
      <c r="A1455" s="123"/>
      <c r="B1455" s="124"/>
      <c r="C1455" s="124"/>
      <c r="D1455" s="124"/>
      <c r="E1455" s="124"/>
      <c r="F1455" s="124"/>
      <c r="G1455" s="124"/>
      <c r="H1455" s="124"/>
      <c r="I1455" s="125"/>
      <c r="J1455" s="266"/>
      <c r="K1455" s="266"/>
      <c r="L1455" s="266"/>
      <c r="M1455" s="266"/>
      <c r="N1455" s="266"/>
      <c r="O1455" s="266"/>
      <c r="P1455" s="266"/>
      <c r="Q1455" s="266"/>
      <c r="R1455" s="266"/>
      <c r="S1455" s="266"/>
      <c r="T1455" s="266"/>
      <c r="U1455" s="266"/>
      <c r="V1455" s="266"/>
      <c r="W1455" s="266"/>
      <c r="X1455" s="266"/>
      <c r="Y1455" s="266"/>
      <c r="Z1455" s="266"/>
      <c r="AA1455" s="266"/>
      <c r="AB1455" s="266"/>
      <c r="AC1455" s="266"/>
      <c r="AD1455" s="266"/>
      <c r="AE1455" s="266"/>
      <c r="AF1455" s="266"/>
      <c r="AG1455" s="266"/>
      <c r="AH1455" s="266"/>
      <c r="AI1455" s="266"/>
      <c r="AJ1455" s="266"/>
      <c r="AK1455" s="266"/>
      <c r="AL1455" s="266"/>
      <c r="AM1455" s="266"/>
      <c r="BH1455" s="1" t="s">
        <v>28</v>
      </c>
    </row>
    <row r="1456" spans="1:61" ht="9.75" hidden="1" customHeight="1">
      <c r="A1456" s="164" t="s">
        <v>361</v>
      </c>
      <c r="B1456" s="165"/>
      <c r="C1456" s="165"/>
      <c r="D1456" s="165"/>
      <c r="E1456" s="165"/>
      <c r="F1456" s="165"/>
      <c r="G1456" s="165"/>
      <c r="H1456" s="165"/>
      <c r="I1456" s="166"/>
      <c r="J1456" s="239"/>
      <c r="K1456" s="239"/>
      <c r="L1456" s="239"/>
      <c r="M1456" s="239"/>
      <c r="N1456" s="239"/>
      <c r="O1456" s="239"/>
      <c r="P1456" s="239"/>
      <c r="Q1456" s="239"/>
      <c r="R1456" s="239"/>
      <c r="S1456" s="239"/>
      <c r="T1456" s="239"/>
      <c r="U1456" s="239"/>
      <c r="V1456" s="239"/>
      <c r="W1456" s="239"/>
      <c r="X1456" s="239"/>
      <c r="Y1456" s="239"/>
      <c r="Z1456" s="239"/>
      <c r="AA1456" s="239"/>
      <c r="AB1456" s="239"/>
      <c r="AC1456" s="239"/>
      <c r="AD1456" s="239"/>
      <c r="AE1456" s="239"/>
      <c r="AF1456" s="239"/>
      <c r="AG1456" s="239"/>
      <c r="AH1456" s="239"/>
      <c r="AI1456" s="239"/>
      <c r="AJ1456" s="239"/>
      <c r="AK1456" s="239"/>
      <c r="AL1456" s="239"/>
      <c r="AM1456" s="239"/>
      <c r="BG1456" s="1" t="s">
        <v>362</v>
      </c>
      <c r="BH1456" s="1">
        <v>88</v>
      </c>
      <c r="BI1456" s="1" t="str">
        <f>"ITEM"&amp;BH1456&amp; BG1456 &amp;"="&amp; IF(TRIM($J1456)="","",$J1456)</f>
        <v>ITEM88#KBN3_14=</v>
      </c>
    </row>
    <row r="1457" spans="1:61" ht="9.75" hidden="1" customHeight="1" thickBot="1">
      <c r="A1457" s="167"/>
      <c r="B1457" s="168"/>
      <c r="C1457" s="168"/>
      <c r="D1457" s="168"/>
      <c r="E1457" s="168"/>
      <c r="F1457" s="168"/>
      <c r="G1457" s="168"/>
      <c r="H1457" s="168"/>
      <c r="I1457" s="169"/>
      <c r="J1457" s="274"/>
      <c r="K1457" s="274"/>
      <c r="L1457" s="274"/>
      <c r="M1457" s="274"/>
      <c r="N1457" s="274"/>
      <c r="O1457" s="274"/>
      <c r="P1457" s="274"/>
      <c r="Q1457" s="274"/>
      <c r="R1457" s="274"/>
      <c r="S1457" s="274"/>
      <c r="T1457" s="274"/>
      <c r="U1457" s="274"/>
      <c r="V1457" s="274"/>
      <c r="W1457" s="274"/>
      <c r="X1457" s="274"/>
      <c r="Y1457" s="274"/>
      <c r="Z1457" s="274"/>
      <c r="AA1457" s="274"/>
      <c r="AB1457" s="274"/>
      <c r="AC1457" s="274"/>
      <c r="AD1457" s="274"/>
      <c r="AE1457" s="274"/>
      <c r="AF1457" s="274"/>
      <c r="AG1457" s="274"/>
      <c r="AH1457" s="274"/>
      <c r="AI1457" s="274"/>
      <c r="AJ1457" s="274"/>
      <c r="AK1457" s="274"/>
      <c r="AL1457" s="274"/>
      <c r="AM1457" s="274"/>
    </row>
    <row r="1458" spans="1:61" ht="9.75" hidden="1" customHeight="1">
      <c r="A1458" s="120" t="s">
        <v>323</v>
      </c>
      <c r="B1458" s="121"/>
      <c r="C1458" s="121"/>
      <c r="D1458" s="121"/>
      <c r="E1458" s="121"/>
      <c r="F1458" s="121"/>
      <c r="G1458" s="121"/>
      <c r="H1458" s="121"/>
      <c r="I1458" s="122"/>
      <c r="J1458" s="239"/>
      <c r="K1458" s="239"/>
      <c r="L1458" s="239"/>
      <c r="M1458" s="239"/>
      <c r="N1458" s="239"/>
      <c r="O1458" s="239"/>
      <c r="P1458" s="239"/>
      <c r="Q1458" s="239"/>
      <c r="R1458" s="239"/>
      <c r="S1458" s="239"/>
      <c r="T1458" s="239"/>
      <c r="U1458" s="239"/>
      <c r="V1458" s="239"/>
      <c r="W1458" s="239"/>
      <c r="X1458" s="239"/>
      <c r="Y1458" s="239"/>
      <c r="Z1458" s="239"/>
      <c r="AA1458" s="239"/>
      <c r="AB1458" s="239"/>
      <c r="AC1458" s="239"/>
      <c r="AD1458" s="239"/>
      <c r="AE1458" s="239"/>
      <c r="AF1458" s="239"/>
      <c r="AG1458" s="239"/>
      <c r="AH1458" s="239"/>
      <c r="AI1458" s="239"/>
      <c r="AJ1458" s="239"/>
      <c r="AK1458" s="239"/>
      <c r="AL1458" s="239"/>
      <c r="AM1458" s="239"/>
      <c r="BG1458" s="1" t="s">
        <v>362</v>
      </c>
      <c r="BH1458" s="1">
        <v>89</v>
      </c>
      <c r="BI1458" s="1" t="str">
        <f>"ITEM"&amp;BH1458&amp; BG1458 &amp;"="&amp; IF(TRIM($J1458)="","",$J1458)</f>
        <v>ITEM89#KBN3_14=</v>
      </c>
    </row>
    <row r="1459" spans="1:61" ht="9.75" hidden="1" customHeight="1">
      <c r="A1459" s="123"/>
      <c r="B1459" s="124"/>
      <c r="C1459" s="124"/>
      <c r="D1459" s="124"/>
      <c r="E1459" s="124"/>
      <c r="F1459" s="124"/>
      <c r="G1459" s="124"/>
      <c r="H1459" s="124"/>
      <c r="I1459" s="125"/>
      <c r="J1459" s="27"/>
      <c r="K1459" s="27"/>
      <c r="L1459" s="27"/>
      <c r="M1459" s="27"/>
      <c r="N1459" s="27"/>
      <c r="O1459" s="27"/>
      <c r="P1459" s="27"/>
      <c r="Q1459" s="27"/>
      <c r="R1459" s="27"/>
      <c r="S1459" s="27"/>
      <c r="T1459" s="27"/>
      <c r="U1459" s="27"/>
      <c r="V1459" s="27"/>
      <c r="W1459" s="27"/>
      <c r="X1459" s="27"/>
      <c r="Y1459" s="27"/>
      <c r="Z1459" s="27"/>
      <c r="AA1459" s="27"/>
      <c r="AB1459" s="27"/>
      <c r="AC1459" s="27"/>
      <c r="AD1459" s="27"/>
      <c r="AE1459" s="27"/>
      <c r="AF1459" s="27"/>
      <c r="AG1459" s="27"/>
      <c r="AH1459" s="27"/>
      <c r="AI1459" s="27"/>
      <c r="AJ1459" s="27"/>
      <c r="AK1459" s="27"/>
      <c r="AL1459" s="27"/>
      <c r="AM1459" s="27"/>
    </row>
    <row r="1460" spans="1:61" ht="9.75" hidden="1" customHeight="1">
      <c r="A1460" s="120" t="s">
        <v>324</v>
      </c>
      <c r="B1460" s="121"/>
      <c r="C1460" s="121"/>
      <c r="D1460" s="121"/>
      <c r="E1460" s="121"/>
      <c r="F1460" s="121"/>
      <c r="G1460" s="121"/>
      <c r="H1460" s="121"/>
      <c r="I1460" s="122"/>
      <c r="J1460" s="136"/>
      <c r="K1460" s="126"/>
      <c r="L1460" s="126"/>
      <c r="M1460" s="126"/>
      <c r="N1460" s="126"/>
      <c r="O1460" s="126"/>
      <c r="P1460" s="126"/>
      <c r="Q1460" s="126"/>
      <c r="R1460" s="126"/>
      <c r="S1460" s="126"/>
      <c r="T1460" s="126"/>
      <c r="U1460" s="126"/>
      <c r="V1460" s="126"/>
      <c r="W1460" s="126"/>
      <c r="X1460" s="126"/>
      <c r="Y1460" s="126"/>
      <c r="Z1460" s="126"/>
      <c r="AA1460" s="126"/>
      <c r="AB1460" s="126"/>
      <c r="AC1460" s="126"/>
      <c r="AD1460" s="126"/>
      <c r="AE1460" s="126"/>
      <c r="AF1460" s="126"/>
      <c r="AG1460" s="126"/>
      <c r="AH1460" s="126"/>
      <c r="AI1460" s="126"/>
      <c r="AJ1460" s="126"/>
      <c r="AK1460" s="126"/>
      <c r="AL1460" s="126"/>
      <c r="AM1460" s="127"/>
      <c r="BG1460" s="1" t="s">
        <v>362</v>
      </c>
      <c r="BH1460" s="1">
        <v>90</v>
      </c>
      <c r="BI1460" s="1" t="str">
        <f>"ITEM"&amp;BH1460&amp; BG1460 &amp;"="&amp; IF(TRIM($J1460)="","",$J1460)</f>
        <v>ITEM90#KBN3_14=</v>
      </c>
    </row>
    <row r="1461" spans="1:61" ht="9.75" hidden="1" customHeight="1">
      <c r="A1461" s="141"/>
      <c r="B1461" s="142"/>
      <c r="C1461" s="142"/>
      <c r="D1461" s="142"/>
      <c r="E1461" s="142"/>
      <c r="F1461" s="142"/>
      <c r="G1461" s="142"/>
      <c r="H1461" s="142"/>
      <c r="I1461" s="143"/>
      <c r="J1461" s="150"/>
      <c r="K1461" s="151"/>
      <c r="L1461" s="151"/>
      <c r="M1461" s="151"/>
      <c r="N1461" s="151"/>
      <c r="O1461" s="151"/>
      <c r="P1461" s="151"/>
      <c r="Q1461" s="151"/>
      <c r="R1461" s="151"/>
      <c r="S1461" s="151"/>
      <c r="T1461" s="151"/>
      <c r="U1461" s="151"/>
      <c r="V1461" s="151"/>
      <c r="W1461" s="151"/>
      <c r="X1461" s="151"/>
      <c r="Y1461" s="151"/>
      <c r="Z1461" s="151"/>
      <c r="AA1461" s="151"/>
      <c r="AB1461" s="151"/>
      <c r="AC1461" s="151"/>
      <c r="AD1461" s="151"/>
      <c r="AE1461" s="151"/>
      <c r="AF1461" s="151"/>
      <c r="AG1461" s="151"/>
      <c r="AH1461" s="151"/>
      <c r="AI1461" s="151"/>
      <c r="AJ1461" s="151"/>
      <c r="AK1461" s="151"/>
      <c r="AL1461" s="151"/>
      <c r="AM1461" s="152"/>
      <c r="BH1461" s="1" t="s">
        <v>28</v>
      </c>
    </row>
    <row r="1462" spans="1:61" ht="9.75" hidden="1" customHeight="1">
      <c r="A1462" s="123"/>
      <c r="B1462" s="124"/>
      <c r="C1462" s="124"/>
      <c r="D1462" s="124"/>
      <c r="E1462" s="124"/>
      <c r="F1462" s="124"/>
      <c r="G1462" s="124"/>
      <c r="H1462" s="124"/>
      <c r="I1462" s="125"/>
      <c r="J1462" s="137"/>
      <c r="K1462" s="128"/>
      <c r="L1462" s="128"/>
      <c r="M1462" s="128"/>
      <c r="N1462" s="128"/>
      <c r="O1462" s="128"/>
      <c r="P1462" s="128"/>
      <c r="Q1462" s="128"/>
      <c r="R1462" s="128"/>
      <c r="S1462" s="128"/>
      <c r="T1462" s="128"/>
      <c r="U1462" s="128"/>
      <c r="V1462" s="128"/>
      <c r="W1462" s="128"/>
      <c r="X1462" s="128"/>
      <c r="Y1462" s="128"/>
      <c r="Z1462" s="128"/>
      <c r="AA1462" s="128"/>
      <c r="AB1462" s="128"/>
      <c r="AC1462" s="128"/>
      <c r="AD1462" s="128"/>
      <c r="AE1462" s="128"/>
      <c r="AF1462" s="128"/>
      <c r="AG1462" s="128"/>
      <c r="AH1462" s="128"/>
      <c r="AI1462" s="128"/>
      <c r="AJ1462" s="128"/>
      <c r="AK1462" s="128"/>
      <c r="AL1462" s="128"/>
      <c r="AM1462" s="129"/>
      <c r="BH1462" s="1" t="s">
        <v>28</v>
      </c>
    </row>
    <row r="1463" spans="1:61" ht="9.75" hidden="1" customHeight="1">
      <c r="A1463" s="120" t="s">
        <v>325</v>
      </c>
      <c r="B1463" s="121"/>
      <c r="C1463" s="121"/>
      <c r="D1463" s="121"/>
      <c r="E1463" s="121"/>
      <c r="F1463" s="121"/>
      <c r="G1463" s="121"/>
      <c r="H1463" s="121"/>
      <c r="I1463" s="122"/>
      <c r="J1463" s="27"/>
      <c r="K1463" s="27"/>
      <c r="L1463" s="27"/>
      <c r="M1463" s="27"/>
      <c r="N1463" s="27"/>
      <c r="O1463" s="27"/>
      <c r="P1463" s="27"/>
      <c r="Q1463" s="27"/>
      <c r="R1463" s="27"/>
      <c r="S1463" s="27"/>
      <c r="T1463" s="27"/>
      <c r="U1463" s="27"/>
      <c r="V1463" s="27"/>
      <c r="W1463" s="27"/>
      <c r="X1463" s="27"/>
      <c r="Y1463" s="27"/>
      <c r="Z1463" s="27"/>
      <c r="AA1463" s="27"/>
      <c r="AB1463" s="27"/>
      <c r="AC1463" s="27"/>
      <c r="AD1463" s="27"/>
      <c r="AE1463" s="27"/>
      <c r="AF1463" s="27"/>
      <c r="AG1463" s="27"/>
      <c r="AH1463" s="27"/>
      <c r="AI1463" s="27"/>
      <c r="AJ1463" s="27"/>
      <c r="AK1463" s="27"/>
      <c r="AL1463" s="27"/>
      <c r="AM1463" s="27"/>
      <c r="BG1463" s="1" t="s">
        <v>362</v>
      </c>
      <c r="BH1463" s="1">
        <v>91</v>
      </c>
      <c r="BI1463" s="1" t="str">
        <f>"ITEM"&amp;BH1463&amp; BG1463 &amp;"="&amp; IF(TRIM($J1463)="","",$J1463)</f>
        <v>ITEM91#KBN3_14=</v>
      </c>
    </row>
    <row r="1464" spans="1:61" ht="9.75" hidden="1" customHeight="1">
      <c r="A1464" s="123"/>
      <c r="B1464" s="124"/>
      <c r="C1464" s="124"/>
      <c r="D1464" s="124"/>
      <c r="E1464" s="124"/>
      <c r="F1464" s="124"/>
      <c r="G1464" s="124"/>
      <c r="H1464" s="124"/>
      <c r="I1464" s="125"/>
      <c r="J1464" s="27"/>
      <c r="K1464" s="27"/>
      <c r="L1464" s="27"/>
      <c r="M1464" s="27"/>
      <c r="N1464" s="27"/>
      <c r="O1464" s="27"/>
      <c r="P1464" s="27"/>
      <c r="Q1464" s="27"/>
      <c r="R1464" s="27"/>
      <c r="S1464" s="27"/>
      <c r="T1464" s="27"/>
      <c r="U1464" s="27"/>
      <c r="V1464" s="27"/>
      <c r="W1464" s="27"/>
      <c r="X1464" s="27"/>
      <c r="Y1464" s="27"/>
      <c r="Z1464" s="27"/>
      <c r="AA1464" s="27"/>
      <c r="AB1464" s="27"/>
      <c r="AC1464" s="27"/>
      <c r="AD1464" s="27"/>
      <c r="AE1464" s="27"/>
      <c r="AF1464" s="27"/>
      <c r="AG1464" s="27"/>
      <c r="AH1464" s="27"/>
      <c r="AI1464" s="27"/>
      <c r="AJ1464" s="27"/>
      <c r="AK1464" s="27"/>
      <c r="AL1464" s="27"/>
      <c r="AM1464" s="27"/>
    </row>
    <row r="1465" spans="1:61" ht="9.75" hidden="1" customHeight="1">
      <c r="A1465" s="120" t="s">
        <v>326</v>
      </c>
      <c r="B1465" s="121"/>
      <c r="C1465" s="121"/>
      <c r="D1465" s="121"/>
      <c r="E1465" s="121"/>
      <c r="F1465" s="121"/>
      <c r="G1465" s="121"/>
      <c r="H1465" s="121"/>
      <c r="I1465" s="122"/>
      <c r="J1465" s="158"/>
      <c r="K1465" s="154"/>
      <c r="L1465" s="154"/>
      <c r="M1465" s="154"/>
      <c r="N1465" s="154"/>
      <c r="O1465" s="154"/>
      <c r="P1465" s="154"/>
      <c r="Q1465" s="154"/>
      <c r="R1465" s="154"/>
      <c r="S1465" s="154"/>
      <c r="T1465" s="154"/>
      <c r="U1465" s="154"/>
      <c r="V1465" s="154" t="s">
        <v>36</v>
      </c>
      <c r="W1465" s="154"/>
      <c r="X1465" s="154"/>
      <c r="Y1465" s="154"/>
      <c r="Z1465" s="154"/>
      <c r="AA1465" s="154"/>
      <c r="AB1465" s="154"/>
      <c r="AC1465" s="154"/>
      <c r="AD1465" s="154"/>
      <c r="AE1465" s="154"/>
      <c r="AF1465" s="154"/>
      <c r="AG1465" s="154"/>
      <c r="AH1465" s="154"/>
      <c r="AI1465" s="154"/>
      <c r="AJ1465" s="154"/>
      <c r="AK1465" s="154"/>
      <c r="AL1465" s="154"/>
      <c r="AM1465" s="155"/>
      <c r="BE1465" s="1" t="str">
        <f ca="1">MID(CELL("address",$CB$2),2,2)</f>
        <v>CB</v>
      </c>
      <c r="BF1465" s="1" t="str">
        <f>IF(TRIM($K1467)="","",IF(ISERROR(MATCH($K1467,$CB$3:$CB$7,0)),"INPUT_ERROR",MATCH($K1467,$CB$3:$CB$7,0)))</f>
        <v/>
      </c>
      <c r="BG1465" s="1" t="s">
        <v>362</v>
      </c>
      <c r="BH1465" s="1">
        <v>92</v>
      </c>
      <c r="BI1465" s="1" t="str">
        <f>"ITEM"&amp;BH1465&amp; BG1465 &amp;"="&amp; BF1465</f>
        <v>ITEM92#KBN3_14=</v>
      </c>
    </row>
    <row r="1466" spans="1:61" ht="9.75" hidden="1" customHeight="1">
      <c r="A1466" s="141"/>
      <c r="B1466" s="142"/>
      <c r="C1466" s="142"/>
      <c r="D1466" s="142"/>
      <c r="E1466" s="142"/>
      <c r="F1466" s="142"/>
      <c r="G1466" s="142"/>
      <c r="H1466" s="142"/>
      <c r="I1466" s="143"/>
      <c r="J1466" s="189"/>
      <c r="K1466" s="82"/>
      <c r="L1466" s="82"/>
      <c r="M1466" s="82"/>
      <c r="N1466" s="82"/>
      <c r="O1466" s="82"/>
      <c r="P1466" s="82"/>
      <c r="Q1466" s="82"/>
      <c r="R1466" s="82"/>
      <c r="S1466" s="82"/>
      <c r="T1466" s="82"/>
      <c r="U1466" s="82"/>
      <c r="V1466" s="82" t="s">
        <v>163</v>
      </c>
      <c r="W1466" s="82"/>
      <c r="X1466" s="82"/>
      <c r="Y1466" s="82"/>
      <c r="Z1466" s="82"/>
      <c r="AA1466" s="82"/>
      <c r="AB1466" s="82"/>
      <c r="AC1466" s="82"/>
      <c r="AD1466" s="82"/>
      <c r="AE1466" s="82"/>
      <c r="AF1466" s="82"/>
      <c r="AG1466" s="82"/>
      <c r="AH1466" s="82"/>
      <c r="AI1466" s="82"/>
      <c r="AJ1466" s="82"/>
      <c r="AK1466" s="82"/>
      <c r="AL1466" s="82"/>
      <c r="AM1466" s="138"/>
      <c r="BH1466" s="1" t="s">
        <v>28</v>
      </c>
    </row>
    <row r="1467" spans="1:61" ht="9.75" hidden="1" customHeight="1">
      <c r="A1467" s="141"/>
      <c r="B1467" s="142"/>
      <c r="C1467" s="142"/>
      <c r="D1467" s="142"/>
      <c r="E1467" s="142"/>
      <c r="F1467" s="142"/>
      <c r="G1467" s="142"/>
      <c r="H1467" s="142"/>
      <c r="I1467" s="143"/>
      <c r="J1467" s="144" t="s">
        <v>37</v>
      </c>
      <c r="K1467" s="145"/>
      <c r="L1467" s="145"/>
      <c r="M1467" s="145"/>
      <c r="N1467" s="145"/>
      <c r="O1467" s="145"/>
      <c r="P1467" s="145"/>
      <c r="Q1467" s="145"/>
      <c r="R1467" s="145"/>
      <c r="S1467" s="145"/>
      <c r="T1467" s="82" t="s">
        <v>38</v>
      </c>
      <c r="U1467" s="82"/>
      <c r="V1467" s="82" t="s">
        <v>253</v>
      </c>
      <c r="W1467" s="82"/>
      <c r="X1467" s="82"/>
      <c r="Y1467" s="82"/>
      <c r="Z1467" s="82"/>
      <c r="AA1467" s="82"/>
      <c r="AB1467" s="82"/>
      <c r="AC1467" s="82"/>
      <c r="AD1467" s="82"/>
      <c r="AE1467" s="82"/>
      <c r="AF1467" s="82"/>
      <c r="AG1467" s="82"/>
      <c r="AH1467" s="82"/>
      <c r="AI1467" s="82"/>
      <c r="AJ1467" s="82"/>
      <c r="AK1467" s="82"/>
      <c r="AL1467" s="82"/>
      <c r="AM1467" s="138"/>
      <c r="BH1467" s="1" t="s">
        <v>28</v>
      </c>
    </row>
    <row r="1468" spans="1:61" ht="9.75" hidden="1" customHeight="1">
      <c r="A1468" s="141"/>
      <c r="B1468" s="142"/>
      <c r="C1468" s="142"/>
      <c r="D1468" s="142"/>
      <c r="E1468" s="142"/>
      <c r="F1468" s="142"/>
      <c r="G1468" s="142"/>
      <c r="H1468" s="142"/>
      <c r="I1468" s="143"/>
      <c r="J1468" s="144"/>
      <c r="K1468" s="145"/>
      <c r="L1468" s="145"/>
      <c r="M1468" s="145"/>
      <c r="N1468" s="145"/>
      <c r="O1468" s="145"/>
      <c r="P1468" s="145"/>
      <c r="Q1468" s="145"/>
      <c r="R1468" s="145"/>
      <c r="S1468" s="145"/>
      <c r="T1468" s="82"/>
      <c r="U1468" s="82"/>
      <c r="V1468" s="82" t="s">
        <v>327</v>
      </c>
      <c r="W1468" s="82"/>
      <c r="X1468" s="82"/>
      <c r="Y1468" s="82"/>
      <c r="Z1468" s="82"/>
      <c r="AA1468" s="82"/>
      <c r="AB1468" s="82"/>
      <c r="AC1468" s="82"/>
      <c r="AD1468" s="82"/>
      <c r="AE1468" s="82"/>
      <c r="AF1468" s="82"/>
      <c r="AG1468" s="82"/>
      <c r="AH1468" s="82"/>
      <c r="AI1468" s="82"/>
      <c r="AJ1468" s="82"/>
      <c r="AK1468" s="82"/>
      <c r="AL1468" s="82"/>
      <c r="AM1468" s="138"/>
      <c r="BH1468" s="1" t="s">
        <v>28</v>
      </c>
    </row>
    <row r="1469" spans="1:61" ht="9.75" hidden="1" customHeight="1">
      <c r="A1469" s="141"/>
      <c r="B1469" s="142"/>
      <c r="C1469" s="142"/>
      <c r="D1469" s="142"/>
      <c r="E1469" s="142"/>
      <c r="F1469" s="142"/>
      <c r="G1469" s="142"/>
      <c r="H1469" s="142"/>
      <c r="I1469" s="143"/>
      <c r="J1469" s="189"/>
      <c r="K1469" s="82"/>
      <c r="L1469" s="82"/>
      <c r="M1469" s="82"/>
      <c r="N1469" s="82"/>
      <c r="O1469" s="82"/>
      <c r="P1469" s="82"/>
      <c r="Q1469" s="82"/>
      <c r="R1469" s="82"/>
      <c r="S1469" s="82"/>
      <c r="T1469" s="82"/>
      <c r="U1469" s="82"/>
      <c r="V1469" s="82" t="s">
        <v>166</v>
      </c>
      <c r="W1469" s="82"/>
      <c r="X1469" s="82"/>
      <c r="Y1469" s="82"/>
      <c r="Z1469" s="82"/>
      <c r="AA1469" s="82"/>
      <c r="AB1469" s="82"/>
      <c r="AC1469" s="82"/>
      <c r="AD1469" s="82"/>
      <c r="AE1469" s="82"/>
      <c r="AF1469" s="82"/>
      <c r="AG1469" s="82"/>
      <c r="AH1469" s="82"/>
      <c r="AI1469" s="82"/>
      <c r="AJ1469" s="82"/>
      <c r="AK1469" s="82"/>
      <c r="AL1469" s="82"/>
      <c r="AM1469" s="138"/>
      <c r="BH1469" s="1" t="s">
        <v>28</v>
      </c>
    </row>
    <row r="1470" spans="1:61" ht="9.75" hidden="1" customHeight="1">
      <c r="A1470" s="123"/>
      <c r="B1470" s="124"/>
      <c r="C1470" s="124"/>
      <c r="D1470" s="124"/>
      <c r="E1470" s="124"/>
      <c r="F1470" s="124"/>
      <c r="G1470" s="124"/>
      <c r="H1470" s="124"/>
      <c r="I1470" s="125"/>
      <c r="J1470" s="157"/>
      <c r="K1470" s="98"/>
      <c r="L1470" s="98"/>
      <c r="M1470" s="98"/>
      <c r="N1470" s="98"/>
      <c r="O1470" s="98"/>
      <c r="P1470" s="98"/>
      <c r="Q1470" s="98"/>
      <c r="R1470" s="98"/>
      <c r="S1470" s="98"/>
      <c r="T1470" s="98"/>
      <c r="U1470" s="98"/>
      <c r="V1470" s="98" t="s">
        <v>256</v>
      </c>
      <c r="W1470" s="98"/>
      <c r="X1470" s="98"/>
      <c r="Y1470" s="98"/>
      <c r="Z1470" s="98"/>
      <c r="AA1470" s="98"/>
      <c r="AB1470" s="98"/>
      <c r="AC1470" s="98"/>
      <c r="AD1470" s="98"/>
      <c r="AE1470" s="98"/>
      <c r="AF1470" s="98"/>
      <c r="AG1470" s="98"/>
      <c r="AH1470" s="98"/>
      <c r="AI1470" s="98"/>
      <c r="AJ1470" s="98"/>
      <c r="AK1470" s="98"/>
      <c r="AL1470" s="98"/>
      <c r="AM1470" s="156"/>
      <c r="BH1470" s="1" t="s">
        <v>28</v>
      </c>
    </row>
    <row r="1471" spans="1:61" ht="9.75" hidden="1" customHeight="1">
      <c r="A1471" s="120" t="s">
        <v>328</v>
      </c>
      <c r="B1471" s="121"/>
      <c r="C1471" s="121"/>
      <c r="D1471" s="121"/>
      <c r="E1471" s="121"/>
      <c r="F1471" s="121"/>
      <c r="G1471" s="121"/>
      <c r="H1471" s="121"/>
      <c r="I1471" s="122"/>
      <c r="J1471" s="136"/>
      <c r="K1471" s="126"/>
      <c r="L1471" s="126"/>
      <c r="M1471" s="126"/>
      <c r="N1471" s="126"/>
      <c r="O1471" s="126"/>
      <c r="P1471" s="126"/>
      <c r="Q1471" s="126"/>
      <c r="R1471" s="126"/>
      <c r="S1471" s="126"/>
      <c r="T1471" s="126"/>
      <c r="U1471" s="126"/>
      <c r="V1471" s="126"/>
      <c r="W1471" s="126"/>
      <c r="X1471" s="126"/>
      <c r="Y1471" s="126"/>
      <c r="Z1471" s="126"/>
      <c r="AA1471" s="126"/>
      <c r="AB1471" s="126"/>
      <c r="AC1471" s="126"/>
      <c r="AD1471" s="126"/>
      <c r="AE1471" s="126"/>
      <c r="AF1471" s="126"/>
      <c r="AG1471" s="126"/>
      <c r="AH1471" s="126"/>
      <c r="AI1471" s="126"/>
      <c r="AJ1471" s="126"/>
      <c r="AK1471" s="126"/>
      <c r="AL1471" s="126"/>
      <c r="AM1471" s="127"/>
      <c r="BG1471" s="1" t="s">
        <v>362</v>
      </c>
      <c r="BH1471" s="1">
        <v>93</v>
      </c>
      <c r="BI1471" s="1" t="str">
        <f>"ITEM"&amp;BH1471&amp; BG1471 &amp;"="&amp; IF(TRIM($J1471)="","",$J1471)</f>
        <v>ITEM93#KBN3_14=</v>
      </c>
    </row>
    <row r="1472" spans="1:61" ht="9.75" hidden="1" customHeight="1">
      <c r="A1472" s="141"/>
      <c r="B1472" s="142"/>
      <c r="C1472" s="142"/>
      <c r="D1472" s="142"/>
      <c r="E1472" s="142"/>
      <c r="F1472" s="142"/>
      <c r="G1472" s="142"/>
      <c r="H1472" s="142"/>
      <c r="I1472" s="143"/>
      <c r="J1472" s="150"/>
      <c r="K1472" s="151"/>
      <c r="L1472" s="151"/>
      <c r="M1472" s="151"/>
      <c r="N1472" s="151"/>
      <c r="O1472" s="151"/>
      <c r="P1472" s="151"/>
      <c r="Q1472" s="151"/>
      <c r="R1472" s="151"/>
      <c r="S1472" s="151"/>
      <c r="T1472" s="151"/>
      <c r="U1472" s="151"/>
      <c r="V1472" s="151"/>
      <c r="W1472" s="151"/>
      <c r="X1472" s="151"/>
      <c r="Y1472" s="151"/>
      <c r="Z1472" s="151"/>
      <c r="AA1472" s="151"/>
      <c r="AB1472" s="151"/>
      <c r="AC1472" s="151"/>
      <c r="AD1472" s="151"/>
      <c r="AE1472" s="151"/>
      <c r="AF1472" s="151"/>
      <c r="AG1472" s="151"/>
      <c r="AH1472" s="151"/>
      <c r="AI1472" s="151"/>
      <c r="AJ1472" s="151"/>
      <c r="AK1472" s="151"/>
      <c r="AL1472" s="151"/>
      <c r="AM1472" s="152"/>
    </row>
    <row r="1473" spans="1:61" ht="9.75" hidden="1" customHeight="1">
      <c r="A1473" s="123"/>
      <c r="B1473" s="124"/>
      <c r="C1473" s="124"/>
      <c r="D1473" s="124"/>
      <c r="E1473" s="124"/>
      <c r="F1473" s="124"/>
      <c r="G1473" s="124"/>
      <c r="H1473" s="124"/>
      <c r="I1473" s="125"/>
      <c r="J1473" s="150"/>
      <c r="K1473" s="151"/>
      <c r="L1473" s="151"/>
      <c r="M1473" s="151"/>
      <c r="N1473" s="151"/>
      <c r="O1473" s="151"/>
      <c r="P1473" s="151"/>
      <c r="Q1473" s="151"/>
      <c r="R1473" s="151"/>
      <c r="S1473" s="151"/>
      <c r="T1473" s="151"/>
      <c r="U1473" s="151"/>
      <c r="V1473" s="151"/>
      <c r="W1473" s="151"/>
      <c r="X1473" s="151"/>
      <c r="Y1473" s="151"/>
      <c r="Z1473" s="151"/>
      <c r="AA1473" s="151"/>
      <c r="AB1473" s="151"/>
      <c r="AC1473" s="151"/>
      <c r="AD1473" s="151"/>
      <c r="AE1473" s="151"/>
      <c r="AF1473" s="151"/>
      <c r="AG1473" s="151"/>
      <c r="AH1473" s="151"/>
      <c r="AI1473" s="151"/>
      <c r="AJ1473" s="151"/>
      <c r="AK1473" s="151"/>
      <c r="AL1473" s="151"/>
      <c r="AM1473" s="152"/>
    </row>
    <row r="1474" spans="1:61" ht="9.75" hidden="1" customHeight="1">
      <c r="A1474" s="120" t="s">
        <v>329</v>
      </c>
      <c r="B1474" s="121"/>
      <c r="C1474" s="121"/>
      <c r="D1474" s="121"/>
      <c r="E1474" s="121"/>
      <c r="F1474" s="121"/>
      <c r="G1474" s="121"/>
      <c r="H1474" s="121"/>
      <c r="I1474" s="122"/>
      <c r="J1474" s="216" t="s">
        <v>37</v>
      </c>
      <c r="K1474" s="217"/>
      <c r="L1474" s="154" t="s">
        <v>53</v>
      </c>
      <c r="M1474" s="154"/>
      <c r="N1474" s="154"/>
      <c r="O1474" s="154"/>
      <c r="P1474" s="154"/>
      <c r="Q1474" s="154"/>
      <c r="R1474" s="154"/>
      <c r="S1474" s="154"/>
      <c r="T1474" s="154"/>
      <c r="U1474" s="154"/>
      <c r="V1474" s="154"/>
      <c r="W1474" s="154"/>
      <c r="X1474" s="221" t="s">
        <v>37</v>
      </c>
      <c r="Y1474" s="217"/>
      <c r="Z1474" s="154" t="s">
        <v>330</v>
      </c>
      <c r="AA1474" s="154"/>
      <c r="AB1474" s="154"/>
      <c r="AC1474" s="154"/>
      <c r="AD1474" s="154"/>
      <c r="AE1474" s="154"/>
      <c r="AF1474" s="154"/>
      <c r="AG1474" s="154"/>
      <c r="AH1474" s="154"/>
      <c r="AI1474" s="154"/>
      <c r="AJ1474" s="154"/>
      <c r="AK1474" s="154"/>
      <c r="AL1474" s="154"/>
      <c r="AM1474" s="155"/>
      <c r="BF1474" s="1" t="b">
        <f>IF($K1474="○",TRUE,IF($K1474="",FALSE,"INPUT_ERROR"))</f>
        <v>0</v>
      </c>
      <c r="BG1474" s="1" t="s">
        <v>362</v>
      </c>
      <c r="BH1474" s="1">
        <v>94</v>
      </c>
      <c r="BI1474" s="1" t="str">
        <f t="shared" ref="BI1474:BI1480" si="35">"ITEM"&amp;BH1474&amp; BG1474 &amp;"="&amp; BF1474</f>
        <v>ITEM94#KBN3_14=FALSE</v>
      </c>
    </row>
    <row r="1475" spans="1:61" ht="9.75" hidden="1" customHeight="1">
      <c r="A1475" s="141"/>
      <c r="B1475" s="142"/>
      <c r="C1475" s="142"/>
      <c r="D1475" s="142"/>
      <c r="E1475" s="142"/>
      <c r="F1475" s="142"/>
      <c r="G1475" s="142"/>
      <c r="H1475" s="142"/>
      <c r="I1475" s="143"/>
      <c r="J1475" s="144"/>
      <c r="K1475" s="159"/>
      <c r="L1475" s="82"/>
      <c r="M1475" s="82"/>
      <c r="N1475" s="82"/>
      <c r="O1475" s="82"/>
      <c r="P1475" s="82"/>
      <c r="Q1475" s="82"/>
      <c r="R1475" s="82"/>
      <c r="S1475" s="82"/>
      <c r="T1475" s="82"/>
      <c r="U1475" s="82"/>
      <c r="V1475" s="82"/>
      <c r="W1475" s="82"/>
      <c r="X1475" s="160"/>
      <c r="Y1475" s="159"/>
      <c r="Z1475" s="82"/>
      <c r="AA1475" s="82"/>
      <c r="AB1475" s="82"/>
      <c r="AC1475" s="82"/>
      <c r="AD1475" s="82"/>
      <c r="AE1475" s="82"/>
      <c r="AF1475" s="82"/>
      <c r="AG1475" s="82"/>
      <c r="AH1475" s="82"/>
      <c r="AI1475" s="82"/>
      <c r="AJ1475" s="82"/>
      <c r="AK1475" s="82"/>
      <c r="AL1475" s="82"/>
      <c r="AM1475" s="138"/>
      <c r="BF1475" s="1" t="b">
        <f>IF($Y1474="○",TRUE,IF($Y1474="",FALSE,"INPUT_ERROR"))</f>
        <v>0</v>
      </c>
      <c r="BG1475" s="1" t="s">
        <v>362</v>
      </c>
      <c r="BH1475" s="1">
        <v>95</v>
      </c>
      <c r="BI1475" s="1" t="str">
        <f t="shared" si="35"/>
        <v>ITEM95#KBN3_14=FALSE</v>
      </c>
    </row>
    <row r="1476" spans="1:61" ht="9.75" hidden="1" customHeight="1">
      <c r="A1476" s="141"/>
      <c r="B1476" s="142"/>
      <c r="C1476" s="142"/>
      <c r="D1476" s="142"/>
      <c r="E1476" s="142"/>
      <c r="F1476" s="142"/>
      <c r="G1476" s="142"/>
      <c r="H1476" s="142"/>
      <c r="I1476" s="143"/>
      <c r="J1476" s="144" t="s">
        <v>37</v>
      </c>
      <c r="K1476" s="159"/>
      <c r="L1476" s="82" t="s">
        <v>331</v>
      </c>
      <c r="M1476" s="82"/>
      <c r="N1476" s="82"/>
      <c r="O1476" s="82"/>
      <c r="P1476" s="82"/>
      <c r="Q1476" s="82"/>
      <c r="R1476" s="82"/>
      <c r="S1476" s="82"/>
      <c r="T1476" s="82"/>
      <c r="U1476" s="82"/>
      <c r="V1476" s="82"/>
      <c r="W1476" s="82"/>
      <c r="X1476" s="160" t="s">
        <v>37</v>
      </c>
      <c r="Y1476" s="159"/>
      <c r="Z1476" s="82" t="s">
        <v>264</v>
      </c>
      <c r="AA1476" s="82"/>
      <c r="AB1476" s="82"/>
      <c r="AC1476" s="82"/>
      <c r="AD1476" s="82"/>
      <c r="AE1476" s="82"/>
      <c r="AF1476" s="82"/>
      <c r="AG1476" s="82"/>
      <c r="AH1476" s="82"/>
      <c r="AI1476" s="82"/>
      <c r="AJ1476" s="82"/>
      <c r="AK1476" s="82"/>
      <c r="AL1476" s="82"/>
      <c r="AM1476" s="138"/>
      <c r="BF1476" s="1" t="b">
        <f>IF($K1476="○",TRUE,IF($K1476="",FALSE,"INPUT_ERROR"))</f>
        <v>0</v>
      </c>
      <c r="BG1476" s="1" t="s">
        <v>362</v>
      </c>
      <c r="BH1476" s="1">
        <v>96</v>
      </c>
      <c r="BI1476" s="1" t="str">
        <f t="shared" si="35"/>
        <v>ITEM96#KBN3_14=FALSE</v>
      </c>
    </row>
    <row r="1477" spans="1:61" ht="9.75" hidden="1" customHeight="1">
      <c r="A1477" s="141"/>
      <c r="B1477" s="142"/>
      <c r="C1477" s="142"/>
      <c r="D1477" s="142"/>
      <c r="E1477" s="142"/>
      <c r="F1477" s="142"/>
      <c r="G1477" s="142"/>
      <c r="H1477" s="142"/>
      <c r="I1477" s="143"/>
      <c r="J1477" s="144"/>
      <c r="K1477" s="159"/>
      <c r="L1477" s="82"/>
      <c r="M1477" s="82"/>
      <c r="N1477" s="82"/>
      <c r="O1477" s="82"/>
      <c r="P1477" s="82"/>
      <c r="Q1477" s="82"/>
      <c r="R1477" s="82"/>
      <c r="S1477" s="82"/>
      <c r="T1477" s="82"/>
      <c r="U1477" s="82"/>
      <c r="V1477" s="82"/>
      <c r="W1477" s="82"/>
      <c r="X1477" s="160"/>
      <c r="Y1477" s="159"/>
      <c r="Z1477" s="82"/>
      <c r="AA1477" s="82"/>
      <c r="AB1477" s="82"/>
      <c r="AC1477" s="82"/>
      <c r="AD1477" s="82"/>
      <c r="AE1477" s="82"/>
      <c r="AF1477" s="82"/>
      <c r="AG1477" s="82"/>
      <c r="AH1477" s="82"/>
      <c r="AI1477" s="82"/>
      <c r="AJ1477" s="82"/>
      <c r="AK1477" s="82"/>
      <c r="AL1477" s="82"/>
      <c r="AM1477" s="138"/>
      <c r="BF1477" s="1" t="b">
        <f>IF($Y1476="○",TRUE,IF($Y1476="",FALSE,"INPUT_ERROR"))</f>
        <v>0</v>
      </c>
      <c r="BG1477" s="1" t="s">
        <v>362</v>
      </c>
      <c r="BH1477" s="1">
        <v>97</v>
      </c>
      <c r="BI1477" s="1" t="str">
        <f t="shared" si="35"/>
        <v>ITEM97#KBN3_14=FALSE</v>
      </c>
    </row>
    <row r="1478" spans="1:61" ht="9.75" hidden="1" customHeight="1">
      <c r="A1478" s="141"/>
      <c r="B1478" s="142"/>
      <c r="C1478" s="142"/>
      <c r="D1478" s="142"/>
      <c r="E1478" s="142"/>
      <c r="F1478" s="142"/>
      <c r="G1478" s="142"/>
      <c r="H1478" s="142"/>
      <c r="I1478" s="143"/>
      <c r="J1478" s="144" t="s">
        <v>37</v>
      </c>
      <c r="K1478" s="159"/>
      <c r="L1478" s="82" t="s">
        <v>214</v>
      </c>
      <c r="M1478" s="82"/>
      <c r="N1478" s="82"/>
      <c r="O1478" s="82"/>
      <c r="P1478" s="82"/>
      <c r="Q1478" s="82"/>
      <c r="R1478" s="82"/>
      <c r="S1478" s="82"/>
      <c r="T1478" s="82"/>
      <c r="U1478" s="82"/>
      <c r="V1478" s="82"/>
      <c r="W1478" s="82"/>
      <c r="X1478" s="160" t="s">
        <v>37</v>
      </c>
      <c r="Y1478" s="159"/>
      <c r="Z1478" s="82" t="s">
        <v>332</v>
      </c>
      <c r="AA1478" s="82"/>
      <c r="AB1478" s="82"/>
      <c r="AC1478" s="82"/>
      <c r="AD1478" s="82"/>
      <c r="AE1478" s="82"/>
      <c r="AF1478" s="82"/>
      <c r="AG1478" s="82"/>
      <c r="AH1478" s="82"/>
      <c r="AI1478" s="82"/>
      <c r="AJ1478" s="82"/>
      <c r="AK1478" s="82"/>
      <c r="AL1478" s="82"/>
      <c r="AM1478" s="138"/>
      <c r="BF1478" s="1" t="b">
        <f>IF($K1478="○",TRUE,IF($K1478="",FALSE,"INPUT_ERROR"))</f>
        <v>0</v>
      </c>
      <c r="BG1478" s="1" t="s">
        <v>362</v>
      </c>
      <c r="BH1478" s="1">
        <v>98</v>
      </c>
      <c r="BI1478" s="1" t="str">
        <f t="shared" si="35"/>
        <v>ITEM98#KBN3_14=FALSE</v>
      </c>
    </row>
    <row r="1479" spans="1:61" ht="9.75" hidden="1" customHeight="1">
      <c r="A1479" s="141"/>
      <c r="B1479" s="142"/>
      <c r="C1479" s="142"/>
      <c r="D1479" s="142"/>
      <c r="E1479" s="142"/>
      <c r="F1479" s="142"/>
      <c r="G1479" s="142"/>
      <c r="H1479" s="142"/>
      <c r="I1479" s="143"/>
      <c r="J1479" s="144"/>
      <c r="K1479" s="159"/>
      <c r="L1479" s="82"/>
      <c r="M1479" s="82"/>
      <c r="N1479" s="82"/>
      <c r="O1479" s="82"/>
      <c r="P1479" s="82"/>
      <c r="Q1479" s="82"/>
      <c r="R1479" s="82"/>
      <c r="S1479" s="82"/>
      <c r="T1479" s="82"/>
      <c r="U1479" s="82"/>
      <c r="V1479" s="82"/>
      <c r="W1479" s="82"/>
      <c r="X1479" s="160"/>
      <c r="Y1479" s="159"/>
      <c r="Z1479" s="82"/>
      <c r="AA1479" s="82"/>
      <c r="AB1479" s="82"/>
      <c r="AC1479" s="82"/>
      <c r="AD1479" s="82"/>
      <c r="AE1479" s="82"/>
      <c r="AF1479" s="82"/>
      <c r="AG1479" s="82"/>
      <c r="AH1479" s="82"/>
      <c r="AI1479" s="82"/>
      <c r="AJ1479" s="82"/>
      <c r="AK1479" s="82"/>
      <c r="AL1479" s="82"/>
      <c r="AM1479" s="138"/>
      <c r="BF1479" s="1" t="b">
        <f>IF($Y1478="○",TRUE,IF($Y1478="",FALSE,"INPUT_ERROR"))</f>
        <v>0</v>
      </c>
      <c r="BG1479" s="1" t="s">
        <v>362</v>
      </c>
      <c r="BH1479" s="1">
        <v>99</v>
      </c>
      <c r="BI1479" s="1" t="str">
        <f t="shared" si="35"/>
        <v>ITEM99#KBN3_14=FALSE</v>
      </c>
    </row>
    <row r="1480" spans="1:61" ht="9.75" hidden="1" customHeight="1">
      <c r="A1480" s="141"/>
      <c r="B1480" s="142"/>
      <c r="C1480" s="142"/>
      <c r="D1480" s="142"/>
      <c r="E1480" s="142"/>
      <c r="F1480" s="142"/>
      <c r="G1480" s="142"/>
      <c r="H1480" s="142"/>
      <c r="I1480" s="143"/>
      <c r="J1480" s="144" t="s">
        <v>37</v>
      </c>
      <c r="K1480" s="159"/>
      <c r="L1480" s="82" t="s">
        <v>59</v>
      </c>
      <c r="M1480" s="82"/>
      <c r="N1480" s="82"/>
      <c r="O1480" s="160" t="s">
        <v>60</v>
      </c>
      <c r="P1480" s="151"/>
      <c r="Q1480" s="151"/>
      <c r="R1480" s="151"/>
      <c r="S1480" s="151"/>
      <c r="T1480" s="151"/>
      <c r="U1480" s="151"/>
      <c r="V1480" s="151"/>
      <c r="W1480" s="151"/>
      <c r="X1480" s="151"/>
      <c r="Y1480" s="151"/>
      <c r="Z1480" s="151"/>
      <c r="AA1480" s="151"/>
      <c r="AB1480" s="151"/>
      <c r="AC1480" s="151"/>
      <c r="AD1480" s="151"/>
      <c r="AE1480" s="151"/>
      <c r="AF1480" s="151"/>
      <c r="AG1480" s="151"/>
      <c r="AH1480" s="151"/>
      <c r="AI1480" s="151"/>
      <c r="AJ1480" s="151"/>
      <c r="AK1480" s="151"/>
      <c r="AL1480" s="82" t="s">
        <v>198</v>
      </c>
      <c r="AM1480" s="138"/>
      <c r="BF1480" s="1" t="b">
        <f>IF($K1480="○",TRUE,IF($K1480="",FALSE,"INPUT_ERROR"))</f>
        <v>0</v>
      </c>
      <c r="BG1480" s="1" t="s">
        <v>362</v>
      </c>
      <c r="BH1480" s="1">
        <v>100</v>
      </c>
      <c r="BI1480" s="1" t="str">
        <f t="shared" si="35"/>
        <v>ITEM100#KBN3_14=FALSE</v>
      </c>
    </row>
    <row r="1481" spans="1:61" ht="9.75" hidden="1" customHeight="1">
      <c r="A1481" s="141"/>
      <c r="B1481" s="142"/>
      <c r="C1481" s="142"/>
      <c r="D1481" s="142"/>
      <c r="E1481" s="142"/>
      <c r="F1481" s="142"/>
      <c r="G1481" s="142"/>
      <c r="H1481" s="142"/>
      <c r="I1481" s="143"/>
      <c r="J1481" s="161"/>
      <c r="K1481" s="162"/>
      <c r="L1481" s="98"/>
      <c r="M1481" s="98"/>
      <c r="N1481" s="98"/>
      <c r="O1481" s="163"/>
      <c r="P1481" s="128"/>
      <c r="Q1481" s="128"/>
      <c r="R1481" s="128"/>
      <c r="S1481" s="128"/>
      <c r="T1481" s="128"/>
      <c r="U1481" s="128"/>
      <c r="V1481" s="128"/>
      <c r="W1481" s="128"/>
      <c r="X1481" s="128"/>
      <c r="Y1481" s="128"/>
      <c r="Z1481" s="128"/>
      <c r="AA1481" s="128"/>
      <c r="AB1481" s="128"/>
      <c r="AC1481" s="128"/>
      <c r="AD1481" s="128"/>
      <c r="AE1481" s="128"/>
      <c r="AF1481" s="128"/>
      <c r="AG1481" s="128"/>
      <c r="AH1481" s="128"/>
      <c r="AI1481" s="128"/>
      <c r="AJ1481" s="128"/>
      <c r="AK1481" s="128"/>
      <c r="AL1481" s="98"/>
      <c r="AM1481" s="156"/>
      <c r="BG1481" s="1" t="s">
        <v>362</v>
      </c>
      <c r="BH1481" s="1">
        <v>101</v>
      </c>
      <c r="BI1481" s="1" t="str">
        <f>"ITEM"&amp;BH1481&amp; BG1481 &amp;"="&amp;IF(TRIM($P1480)="","",$P1480)</f>
        <v>ITEM101#KBN3_14=</v>
      </c>
    </row>
    <row r="1482" spans="1:61" ht="9.75" hidden="1" customHeight="1">
      <c r="A1482" s="120" t="s">
        <v>333</v>
      </c>
      <c r="B1482" s="121"/>
      <c r="C1482" s="121"/>
      <c r="D1482" s="121"/>
      <c r="E1482" s="121"/>
      <c r="F1482" s="121"/>
      <c r="G1482" s="121"/>
      <c r="H1482" s="121"/>
      <c r="I1482" s="122"/>
      <c r="J1482" s="260"/>
      <c r="K1482" s="260"/>
      <c r="L1482" s="260"/>
      <c r="M1482" s="260"/>
      <c r="N1482" s="260"/>
      <c r="O1482" s="260"/>
      <c r="P1482" s="260"/>
      <c r="Q1482" s="260"/>
      <c r="R1482" s="260"/>
      <c r="S1482" s="260"/>
      <c r="T1482" s="260"/>
      <c r="U1482" s="260"/>
      <c r="V1482" s="260"/>
      <c r="W1482" s="260"/>
      <c r="X1482" s="260"/>
      <c r="Y1482" s="260"/>
      <c r="Z1482" s="260"/>
      <c r="AA1482" s="260"/>
      <c r="AB1482" s="260"/>
      <c r="AC1482" s="260"/>
      <c r="AD1482" s="260"/>
      <c r="AE1482" s="260"/>
      <c r="AF1482" s="260"/>
      <c r="AG1482" s="260"/>
      <c r="AH1482" s="260"/>
      <c r="AI1482" s="260"/>
      <c r="AJ1482" s="260"/>
      <c r="AK1482" s="260"/>
      <c r="AL1482" s="260"/>
      <c r="AM1482" s="260"/>
      <c r="BG1482" s="1" t="s">
        <v>362</v>
      </c>
      <c r="BH1482" s="1">
        <v>102</v>
      </c>
      <c r="BI1482" s="1" t="str">
        <f>"ITEM"&amp;BH1482&amp; BG1482 &amp;"="&amp; IF(TRIM($J1482)="","",$J1482)</f>
        <v>ITEM102#KBN3_14=</v>
      </c>
    </row>
    <row r="1483" spans="1:61" ht="9.75" hidden="1" customHeight="1">
      <c r="A1483" s="141"/>
      <c r="B1483" s="142"/>
      <c r="C1483" s="142"/>
      <c r="D1483" s="142"/>
      <c r="E1483" s="142"/>
      <c r="F1483" s="142"/>
      <c r="G1483" s="142"/>
      <c r="H1483" s="142"/>
      <c r="I1483" s="143"/>
      <c r="J1483" s="27"/>
      <c r="K1483" s="27"/>
      <c r="L1483" s="27"/>
      <c r="M1483" s="27"/>
      <c r="N1483" s="27"/>
      <c r="O1483" s="27"/>
      <c r="P1483" s="27"/>
      <c r="Q1483" s="27"/>
      <c r="R1483" s="27"/>
      <c r="S1483" s="27"/>
      <c r="T1483" s="27"/>
      <c r="U1483" s="27"/>
      <c r="V1483" s="27"/>
      <c r="W1483" s="27"/>
      <c r="X1483" s="27"/>
      <c r="Y1483" s="27"/>
      <c r="Z1483" s="27"/>
      <c r="AA1483" s="27"/>
      <c r="AB1483" s="27"/>
      <c r="AC1483" s="27"/>
      <c r="AD1483" s="27"/>
      <c r="AE1483" s="27"/>
      <c r="AF1483" s="27"/>
      <c r="AG1483" s="27"/>
      <c r="AH1483" s="27"/>
      <c r="AI1483" s="27"/>
      <c r="AJ1483" s="27"/>
      <c r="AK1483" s="27"/>
      <c r="AL1483" s="27"/>
      <c r="AM1483" s="27"/>
      <c r="BH1483" s="1" t="s">
        <v>28</v>
      </c>
    </row>
    <row r="1484" spans="1:61" ht="9.75" hidden="1" customHeight="1" thickBot="1">
      <c r="A1484" s="123"/>
      <c r="B1484" s="124"/>
      <c r="C1484" s="124"/>
      <c r="D1484" s="124"/>
      <c r="E1484" s="124"/>
      <c r="F1484" s="124"/>
      <c r="G1484" s="124"/>
      <c r="H1484" s="124"/>
      <c r="I1484" s="125"/>
      <c r="J1484" s="266"/>
      <c r="K1484" s="266"/>
      <c r="L1484" s="266"/>
      <c r="M1484" s="266"/>
      <c r="N1484" s="266"/>
      <c r="O1484" s="266"/>
      <c r="P1484" s="266"/>
      <c r="Q1484" s="266"/>
      <c r="R1484" s="266"/>
      <c r="S1484" s="266"/>
      <c r="T1484" s="266"/>
      <c r="U1484" s="266"/>
      <c r="V1484" s="266"/>
      <c r="W1484" s="266"/>
      <c r="X1484" s="266"/>
      <c r="Y1484" s="266"/>
      <c r="Z1484" s="266"/>
      <c r="AA1484" s="266"/>
      <c r="AB1484" s="266"/>
      <c r="AC1484" s="266"/>
      <c r="AD1484" s="266"/>
      <c r="AE1484" s="266"/>
      <c r="AF1484" s="266"/>
      <c r="AG1484" s="266"/>
      <c r="AH1484" s="266"/>
      <c r="AI1484" s="266"/>
      <c r="AJ1484" s="266"/>
      <c r="AK1484" s="266"/>
      <c r="AL1484" s="266"/>
      <c r="AM1484" s="266"/>
      <c r="BH1484" s="1" t="s">
        <v>28</v>
      </c>
    </row>
    <row r="1485" spans="1:61" ht="9.75" hidden="1" customHeight="1">
      <c r="A1485" s="164" t="s">
        <v>363</v>
      </c>
      <c r="B1485" s="165"/>
      <c r="C1485" s="165"/>
      <c r="D1485" s="165"/>
      <c r="E1485" s="165"/>
      <c r="F1485" s="165"/>
      <c r="G1485" s="165"/>
      <c r="H1485" s="165"/>
      <c r="I1485" s="166"/>
      <c r="J1485" s="239"/>
      <c r="K1485" s="239"/>
      <c r="L1485" s="239"/>
      <c r="M1485" s="239"/>
      <c r="N1485" s="239"/>
      <c r="O1485" s="239"/>
      <c r="P1485" s="239"/>
      <c r="Q1485" s="239"/>
      <c r="R1485" s="239"/>
      <c r="S1485" s="239"/>
      <c r="T1485" s="239"/>
      <c r="U1485" s="239"/>
      <c r="V1485" s="239"/>
      <c r="W1485" s="239"/>
      <c r="X1485" s="239"/>
      <c r="Y1485" s="239"/>
      <c r="Z1485" s="239"/>
      <c r="AA1485" s="239"/>
      <c r="AB1485" s="239"/>
      <c r="AC1485" s="239"/>
      <c r="AD1485" s="239"/>
      <c r="AE1485" s="239"/>
      <c r="AF1485" s="239"/>
      <c r="AG1485" s="239"/>
      <c r="AH1485" s="239"/>
      <c r="AI1485" s="239"/>
      <c r="AJ1485" s="239"/>
      <c r="AK1485" s="239"/>
      <c r="AL1485" s="239"/>
      <c r="AM1485" s="239"/>
      <c r="BG1485" s="1" t="s">
        <v>364</v>
      </c>
      <c r="BH1485" s="1">
        <v>88</v>
      </c>
      <c r="BI1485" s="1" t="str">
        <f>"ITEM"&amp;BH1485&amp; BG1485 &amp;"="&amp; IF(TRIM($J1485)="","",$J1485)</f>
        <v>ITEM88#KBN3_15=</v>
      </c>
    </row>
    <row r="1486" spans="1:61" ht="9.75" hidden="1" customHeight="1" thickBot="1">
      <c r="A1486" s="167"/>
      <c r="B1486" s="168"/>
      <c r="C1486" s="168"/>
      <c r="D1486" s="168"/>
      <c r="E1486" s="168"/>
      <c r="F1486" s="168"/>
      <c r="G1486" s="168"/>
      <c r="H1486" s="168"/>
      <c r="I1486" s="169"/>
      <c r="J1486" s="274"/>
      <c r="K1486" s="274"/>
      <c r="L1486" s="274"/>
      <c r="M1486" s="274"/>
      <c r="N1486" s="274"/>
      <c r="O1486" s="274"/>
      <c r="P1486" s="274"/>
      <c r="Q1486" s="274"/>
      <c r="R1486" s="274"/>
      <c r="S1486" s="274"/>
      <c r="T1486" s="274"/>
      <c r="U1486" s="274"/>
      <c r="V1486" s="274"/>
      <c r="W1486" s="274"/>
      <c r="X1486" s="274"/>
      <c r="Y1486" s="274"/>
      <c r="Z1486" s="274"/>
      <c r="AA1486" s="274"/>
      <c r="AB1486" s="274"/>
      <c r="AC1486" s="274"/>
      <c r="AD1486" s="274"/>
      <c r="AE1486" s="274"/>
      <c r="AF1486" s="274"/>
      <c r="AG1486" s="274"/>
      <c r="AH1486" s="274"/>
      <c r="AI1486" s="274"/>
      <c r="AJ1486" s="274"/>
      <c r="AK1486" s="274"/>
      <c r="AL1486" s="274"/>
      <c r="AM1486" s="274"/>
    </row>
    <row r="1487" spans="1:61" ht="9.75" hidden="1" customHeight="1">
      <c r="A1487" s="120" t="s">
        <v>323</v>
      </c>
      <c r="B1487" s="121"/>
      <c r="C1487" s="121"/>
      <c r="D1487" s="121"/>
      <c r="E1487" s="121"/>
      <c r="F1487" s="121"/>
      <c r="G1487" s="121"/>
      <c r="H1487" s="121"/>
      <c r="I1487" s="122"/>
      <c r="J1487" s="239"/>
      <c r="K1487" s="239"/>
      <c r="L1487" s="239"/>
      <c r="M1487" s="239"/>
      <c r="N1487" s="239"/>
      <c r="O1487" s="239"/>
      <c r="P1487" s="239"/>
      <c r="Q1487" s="239"/>
      <c r="R1487" s="239"/>
      <c r="S1487" s="239"/>
      <c r="T1487" s="239"/>
      <c r="U1487" s="239"/>
      <c r="V1487" s="239"/>
      <c r="W1487" s="239"/>
      <c r="X1487" s="239"/>
      <c r="Y1487" s="239"/>
      <c r="Z1487" s="239"/>
      <c r="AA1487" s="239"/>
      <c r="AB1487" s="239"/>
      <c r="AC1487" s="239"/>
      <c r="AD1487" s="239"/>
      <c r="AE1487" s="239"/>
      <c r="AF1487" s="239"/>
      <c r="AG1487" s="239"/>
      <c r="AH1487" s="239"/>
      <c r="AI1487" s="239"/>
      <c r="AJ1487" s="239"/>
      <c r="AK1487" s="239"/>
      <c r="AL1487" s="239"/>
      <c r="AM1487" s="239"/>
      <c r="BG1487" s="1" t="s">
        <v>364</v>
      </c>
      <c r="BH1487" s="1">
        <v>89</v>
      </c>
      <c r="BI1487" s="1" t="str">
        <f>"ITEM"&amp;BH1487&amp; BG1487 &amp;"="&amp; IF(TRIM($J1487)="","",$J1487)</f>
        <v>ITEM89#KBN3_15=</v>
      </c>
    </row>
    <row r="1488" spans="1:61" ht="9.75" hidden="1" customHeight="1">
      <c r="A1488" s="123"/>
      <c r="B1488" s="124"/>
      <c r="C1488" s="124"/>
      <c r="D1488" s="124"/>
      <c r="E1488" s="124"/>
      <c r="F1488" s="124"/>
      <c r="G1488" s="124"/>
      <c r="H1488" s="124"/>
      <c r="I1488" s="125"/>
      <c r="J1488" s="27"/>
      <c r="K1488" s="27"/>
      <c r="L1488" s="27"/>
      <c r="M1488" s="27"/>
      <c r="N1488" s="27"/>
      <c r="O1488" s="27"/>
      <c r="P1488" s="27"/>
      <c r="Q1488" s="27"/>
      <c r="R1488" s="27"/>
      <c r="S1488" s="27"/>
      <c r="T1488" s="27"/>
      <c r="U1488" s="27"/>
      <c r="V1488" s="27"/>
      <c r="W1488" s="27"/>
      <c r="X1488" s="27"/>
      <c r="Y1488" s="27"/>
      <c r="Z1488" s="27"/>
      <c r="AA1488" s="27"/>
      <c r="AB1488" s="27"/>
      <c r="AC1488" s="27"/>
      <c r="AD1488" s="27"/>
      <c r="AE1488" s="27"/>
      <c r="AF1488" s="27"/>
      <c r="AG1488" s="27"/>
      <c r="AH1488" s="27"/>
      <c r="AI1488" s="27"/>
      <c r="AJ1488" s="27"/>
      <c r="AK1488" s="27"/>
      <c r="AL1488" s="27"/>
      <c r="AM1488" s="27"/>
    </row>
    <row r="1489" spans="1:61" ht="9.75" hidden="1" customHeight="1">
      <c r="A1489" s="120" t="s">
        <v>324</v>
      </c>
      <c r="B1489" s="121"/>
      <c r="C1489" s="121"/>
      <c r="D1489" s="121"/>
      <c r="E1489" s="121"/>
      <c r="F1489" s="121"/>
      <c r="G1489" s="121"/>
      <c r="H1489" s="121"/>
      <c r="I1489" s="122"/>
      <c r="J1489" s="136"/>
      <c r="K1489" s="126"/>
      <c r="L1489" s="126"/>
      <c r="M1489" s="126"/>
      <c r="N1489" s="126"/>
      <c r="O1489" s="126"/>
      <c r="P1489" s="126"/>
      <c r="Q1489" s="126"/>
      <c r="R1489" s="126"/>
      <c r="S1489" s="126"/>
      <c r="T1489" s="126"/>
      <c r="U1489" s="126"/>
      <c r="V1489" s="126"/>
      <c r="W1489" s="126"/>
      <c r="X1489" s="126"/>
      <c r="Y1489" s="126"/>
      <c r="Z1489" s="126"/>
      <c r="AA1489" s="126"/>
      <c r="AB1489" s="126"/>
      <c r="AC1489" s="126"/>
      <c r="AD1489" s="126"/>
      <c r="AE1489" s="126"/>
      <c r="AF1489" s="126"/>
      <c r="AG1489" s="126"/>
      <c r="AH1489" s="126"/>
      <c r="AI1489" s="126"/>
      <c r="AJ1489" s="126"/>
      <c r="AK1489" s="126"/>
      <c r="AL1489" s="126"/>
      <c r="AM1489" s="127"/>
      <c r="BG1489" s="1" t="s">
        <v>364</v>
      </c>
      <c r="BH1489" s="1">
        <v>90</v>
      </c>
      <c r="BI1489" s="1" t="str">
        <f>"ITEM"&amp;BH1489&amp; BG1489 &amp;"="&amp; IF(TRIM($J1489)="","",$J1489)</f>
        <v>ITEM90#KBN3_15=</v>
      </c>
    </row>
    <row r="1490" spans="1:61" ht="9.75" hidden="1" customHeight="1">
      <c r="A1490" s="141"/>
      <c r="B1490" s="142"/>
      <c r="C1490" s="142"/>
      <c r="D1490" s="142"/>
      <c r="E1490" s="142"/>
      <c r="F1490" s="142"/>
      <c r="G1490" s="142"/>
      <c r="H1490" s="142"/>
      <c r="I1490" s="143"/>
      <c r="J1490" s="150"/>
      <c r="K1490" s="151"/>
      <c r="L1490" s="151"/>
      <c r="M1490" s="151"/>
      <c r="N1490" s="151"/>
      <c r="O1490" s="151"/>
      <c r="P1490" s="151"/>
      <c r="Q1490" s="151"/>
      <c r="R1490" s="151"/>
      <c r="S1490" s="151"/>
      <c r="T1490" s="151"/>
      <c r="U1490" s="151"/>
      <c r="V1490" s="151"/>
      <c r="W1490" s="151"/>
      <c r="X1490" s="151"/>
      <c r="Y1490" s="151"/>
      <c r="Z1490" s="151"/>
      <c r="AA1490" s="151"/>
      <c r="AB1490" s="151"/>
      <c r="AC1490" s="151"/>
      <c r="AD1490" s="151"/>
      <c r="AE1490" s="151"/>
      <c r="AF1490" s="151"/>
      <c r="AG1490" s="151"/>
      <c r="AH1490" s="151"/>
      <c r="AI1490" s="151"/>
      <c r="AJ1490" s="151"/>
      <c r="AK1490" s="151"/>
      <c r="AL1490" s="151"/>
      <c r="AM1490" s="152"/>
      <c r="BH1490" s="1" t="s">
        <v>28</v>
      </c>
    </row>
    <row r="1491" spans="1:61" ht="9.75" hidden="1" customHeight="1">
      <c r="A1491" s="123"/>
      <c r="B1491" s="124"/>
      <c r="C1491" s="124"/>
      <c r="D1491" s="124"/>
      <c r="E1491" s="124"/>
      <c r="F1491" s="124"/>
      <c r="G1491" s="124"/>
      <c r="H1491" s="124"/>
      <c r="I1491" s="125"/>
      <c r="J1491" s="137"/>
      <c r="K1491" s="128"/>
      <c r="L1491" s="128"/>
      <c r="M1491" s="128"/>
      <c r="N1491" s="128"/>
      <c r="O1491" s="128"/>
      <c r="P1491" s="128"/>
      <c r="Q1491" s="128"/>
      <c r="R1491" s="128"/>
      <c r="S1491" s="128"/>
      <c r="T1491" s="128"/>
      <c r="U1491" s="128"/>
      <c r="V1491" s="128"/>
      <c r="W1491" s="128"/>
      <c r="X1491" s="128"/>
      <c r="Y1491" s="128"/>
      <c r="Z1491" s="128"/>
      <c r="AA1491" s="128"/>
      <c r="AB1491" s="128"/>
      <c r="AC1491" s="128"/>
      <c r="AD1491" s="128"/>
      <c r="AE1491" s="128"/>
      <c r="AF1491" s="128"/>
      <c r="AG1491" s="128"/>
      <c r="AH1491" s="128"/>
      <c r="AI1491" s="128"/>
      <c r="AJ1491" s="128"/>
      <c r="AK1491" s="128"/>
      <c r="AL1491" s="128"/>
      <c r="AM1491" s="129"/>
      <c r="BH1491" s="1" t="s">
        <v>28</v>
      </c>
    </row>
    <row r="1492" spans="1:61" ht="9.75" hidden="1" customHeight="1">
      <c r="A1492" s="120" t="s">
        <v>325</v>
      </c>
      <c r="B1492" s="121"/>
      <c r="C1492" s="121"/>
      <c r="D1492" s="121"/>
      <c r="E1492" s="121"/>
      <c r="F1492" s="121"/>
      <c r="G1492" s="121"/>
      <c r="H1492" s="121"/>
      <c r="I1492" s="122"/>
      <c r="J1492" s="27"/>
      <c r="K1492" s="27"/>
      <c r="L1492" s="27"/>
      <c r="M1492" s="27"/>
      <c r="N1492" s="27"/>
      <c r="O1492" s="27"/>
      <c r="P1492" s="27"/>
      <c r="Q1492" s="27"/>
      <c r="R1492" s="27"/>
      <c r="S1492" s="27"/>
      <c r="T1492" s="27"/>
      <c r="U1492" s="27"/>
      <c r="V1492" s="27"/>
      <c r="W1492" s="27"/>
      <c r="X1492" s="27"/>
      <c r="Y1492" s="27"/>
      <c r="Z1492" s="27"/>
      <c r="AA1492" s="27"/>
      <c r="AB1492" s="27"/>
      <c r="AC1492" s="27"/>
      <c r="AD1492" s="27"/>
      <c r="AE1492" s="27"/>
      <c r="AF1492" s="27"/>
      <c r="AG1492" s="27"/>
      <c r="AH1492" s="27"/>
      <c r="AI1492" s="27"/>
      <c r="AJ1492" s="27"/>
      <c r="AK1492" s="27"/>
      <c r="AL1492" s="27"/>
      <c r="AM1492" s="27"/>
      <c r="BG1492" s="1" t="s">
        <v>364</v>
      </c>
      <c r="BH1492" s="1">
        <v>91</v>
      </c>
      <c r="BI1492" s="1" t="str">
        <f>"ITEM"&amp;BH1492&amp; BG1492 &amp;"="&amp; IF(TRIM($J1492)="","",$J1492)</f>
        <v>ITEM91#KBN3_15=</v>
      </c>
    </row>
    <row r="1493" spans="1:61" ht="9.75" hidden="1" customHeight="1">
      <c r="A1493" s="123"/>
      <c r="B1493" s="124"/>
      <c r="C1493" s="124"/>
      <c r="D1493" s="124"/>
      <c r="E1493" s="124"/>
      <c r="F1493" s="124"/>
      <c r="G1493" s="124"/>
      <c r="H1493" s="124"/>
      <c r="I1493" s="125"/>
      <c r="J1493" s="27"/>
      <c r="K1493" s="27"/>
      <c r="L1493" s="27"/>
      <c r="M1493" s="27"/>
      <c r="N1493" s="27"/>
      <c r="O1493" s="27"/>
      <c r="P1493" s="27"/>
      <c r="Q1493" s="27"/>
      <c r="R1493" s="27"/>
      <c r="S1493" s="27"/>
      <c r="T1493" s="27"/>
      <c r="U1493" s="27"/>
      <c r="V1493" s="27"/>
      <c r="W1493" s="27"/>
      <c r="X1493" s="27"/>
      <c r="Y1493" s="27"/>
      <c r="Z1493" s="27"/>
      <c r="AA1493" s="27"/>
      <c r="AB1493" s="27"/>
      <c r="AC1493" s="27"/>
      <c r="AD1493" s="27"/>
      <c r="AE1493" s="27"/>
      <c r="AF1493" s="27"/>
      <c r="AG1493" s="27"/>
      <c r="AH1493" s="27"/>
      <c r="AI1493" s="27"/>
      <c r="AJ1493" s="27"/>
      <c r="AK1493" s="27"/>
      <c r="AL1493" s="27"/>
      <c r="AM1493" s="27"/>
    </row>
    <row r="1494" spans="1:61" ht="9.75" hidden="1" customHeight="1">
      <c r="A1494" s="120" t="s">
        <v>326</v>
      </c>
      <c r="B1494" s="121"/>
      <c r="C1494" s="121"/>
      <c r="D1494" s="121"/>
      <c r="E1494" s="121"/>
      <c r="F1494" s="121"/>
      <c r="G1494" s="121"/>
      <c r="H1494" s="121"/>
      <c r="I1494" s="122"/>
      <c r="J1494" s="158"/>
      <c r="K1494" s="154"/>
      <c r="L1494" s="154"/>
      <c r="M1494" s="154"/>
      <c r="N1494" s="154"/>
      <c r="O1494" s="154"/>
      <c r="P1494" s="154"/>
      <c r="Q1494" s="154"/>
      <c r="R1494" s="154"/>
      <c r="S1494" s="154"/>
      <c r="T1494" s="154"/>
      <c r="U1494" s="154"/>
      <c r="V1494" s="154" t="s">
        <v>36</v>
      </c>
      <c r="W1494" s="154"/>
      <c r="X1494" s="154"/>
      <c r="Y1494" s="154"/>
      <c r="Z1494" s="154"/>
      <c r="AA1494" s="154"/>
      <c r="AB1494" s="154"/>
      <c r="AC1494" s="154"/>
      <c r="AD1494" s="154"/>
      <c r="AE1494" s="154"/>
      <c r="AF1494" s="154"/>
      <c r="AG1494" s="154"/>
      <c r="AH1494" s="154"/>
      <c r="AI1494" s="154"/>
      <c r="AJ1494" s="154"/>
      <c r="AK1494" s="154"/>
      <c r="AL1494" s="154"/>
      <c r="AM1494" s="155"/>
      <c r="BE1494" s="1" t="str">
        <f ca="1">MID(CELL("address",$CB$2),2,2)</f>
        <v>CB</v>
      </c>
      <c r="BF1494" s="1" t="str">
        <f>IF(TRIM($K1496)="","",IF(ISERROR(MATCH($K1496,$CB$3:$CB$7,0)),"INPUT_ERROR",MATCH($K1496,$CB$3:$CB$7,0)))</f>
        <v/>
      </c>
      <c r="BG1494" s="1" t="s">
        <v>364</v>
      </c>
      <c r="BH1494" s="1">
        <v>92</v>
      </c>
      <c r="BI1494" s="1" t="str">
        <f>"ITEM"&amp;BH1494&amp; BG1494 &amp;"="&amp; BF1494</f>
        <v>ITEM92#KBN3_15=</v>
      </c>
    </row>
    <row r="1495" spans="1:61" ht="9.75" hidden="1" customHeight="1">
      <c r="A1495" s="141"/>
      <c r="B1495" s="142"/>
      <c r="C1495" s="142"/>
      <c r="D1495" s="142"/>
      <c r="E1495" s="142"/>
      <c r="F1495" s="142"/>
      <c r="G1495" s="142"/>
      <c r="H1495" s="142"/>
      <c r="I1495" s="143"/>
      <c r="J1495" s="189"/>
      <c r="K1495" s="82"/>
      <c r="L1495" s="82"/>
      <c r="M1495" s="82"/>
      <c r="N1495" s="82"/>
      <c r="O1495" s="82"/>
      <c r="P1495" s="82"/>
      <c r="Q1495" s="82"/>
      <c r="R1495" s="82"/>
      <c r="S1495" s="82"/>
      <c r="T1495" s="82"/>
      <c r="U1495" s="82"/>
      <c r="V1495" s="82" t="s">
        <v>163</v>
      </c>
      <c r="W1495" s="82"/>
      <c r="X1495" s="82"/>
      <c r="Y1495" s="82"/>
      <c r="Z1495" s="82"/>
      <c r="AA1495" s="82"/>
      <c r="AB1495" s="82"/>
      <c r="AC1495" s="82"/>
      <c r="AD1495" s="82"/>
      <c r="AE1495" s="82"/>
      <c r="AF1495" s="82"/>
      <c r="AG1495" s="82"/>
      <c r="AH1495" s="82"/>
      <c r="AI1495" s="82"/>
      <c r="AJ1495" s="82"/>
      <c r="AK1495" s="82"/>
      <c r="AL1495" s="82"/>
      <c r="AM1495" s="138"/>
      <c r="BH1495" s="1" t="s">
        <v>28</v>
      </c>
    </row>
    <row r="1496" spans="1:61" ht="9.75" hidden="1" customHeight="1">
      <c r="A1496" s="141"/>
      <c r="B1496" s="142"/>
      <c r="C1496" s="142"/>
      <c r="D1496" s="142"/>
      <c r="E1496" s="142"/>
      <c r="F1496" s="142"/>
      <c r="G1496" s="142"/>
      <c r="H1496" s="142"/>
      <c r="I1496" s="143"/>
      <c r="J1496" s="144" t="s">
        <v>37</v>
      </c>
      <c r="K1496" s="145"/>
      <c r="L1496" s="145"/>
      <c r="M1496" s="145"/>
      <c r="N1496" s="145"/>
      <c r="O1496" s="145"/>
      <c r="P1496" s="145"/>
      <c r="Q1496" s="145"/>
      <c r="R1496" s="145"/>
      <c r="S1496" s="145"/>
      <c r="T1496" s="82" t="s">
        <v>38</v>
      </c>
      <c r="U1496" s="82"/>
      <c r="V1496" s="82" t="s">
        <v>253</v>
      </c>
      <c r="W1496" s="82"/>
      <c r="X1496" s="82"/>
      <c r="Y1496" s="82"/>
      <c r="Z1496" s="82"/>
      <c r="AA1496" s="82"/>
      <c r="AB1496" s="82"/>
      <c r="AC1496" s="82"/>
      <c r="AD1496" s="82"/>
      <c r="AE1496" s="82"/>
      <c r="AF1496" s="82"/>
      <c r="AG1496" s="82"/>
      <c r="AH1496" s="82"/>
      <c r="AI1496" s="82"/>
      <c r="AJ1496" s="82"/>
      <c r="AK1496" s="82"/>
      <c r="AL1496" s="82"/>
      <c r="AM1496" s="138"/>
      <c r="BH1496" s="1" t="s">
        <v>28</v>
      </c>
    </row>
    <row r="1497" spans="1:61" ht="9.75" hidden="1" customHeight="1">
      <c r="A1497" s="141"/>
      <c r="B1497" s="142"/>
      <c r="C1497" s="142"/>
      <c r="D1497" s="142"/>
      <c r="E1497" s="142"/>
      <c r="F1497" s="142"/>
      <c r="G1497" s="142"/>
      <c r="H1497" s="142"/>
      <c r="I1497" s="143"/>
      <c r="J1497" s="144"/>
      <c r="K1497" s="145"/>
      <c r="L1497" s="145"/>
      <c r="M1497" s="145"/>
      <c r="N1497" s="145"/>
      <c r="O1497" s="145"/>
      <c r="P1497" s="145"/>
      <c r="Q1497" s="145"/>
      <c r="R1497" s="145"/>
      <c r="S1497" s="145"/>
      <c r="T1497" s="82"/>
      <c r="U1497" s="82"/>
      <c r="V1497" s="82" t="s">
        <v>327</v>
      </c>
      <c r="W1497" s="82"/>
      <c r="X1497" s="82"/>
      <c r="Y1497" s="82"/>
      <c r="Z1497" s="82"/>
      <c r="AA1497" s="82"/>
      <c r="AB1497" s="82"/>
      <c r="AC1497" s="82"/>
      <c r="AD1497" s="82"/>
      <c r="AE1497" s="82"/>
      <c r="AF1497" s="82"/>
      <c r="AG1497" s="82"/>
      <c r="AH1497" s="82"/>
      <c r="AI1497" s="82"/>
      <c r="AJ1497" s="82"/>
      <c r="AK1497" s="82"/>
      <c r="AL1497" s="82"/>
      <c r="AM1497" s="138"/>
      <c r="BH1497" s="1" t="s">
        <v>28</v>
      </c>
    </row>
    <row r="1498" spans="1:61" ht="9.75" hidden="1" customHeight="1">
      <c r="A1498" s="141"/>
      <c r="B1498" s="142"/>
      <c r="C1498" s="142"/>
      <c r="D1498" s="142"/>
      <c r="E1498" s="142"/>
      <c r="F1498" s="142"/>
      <c r="G1498" s="142"/>
      <c r="H1498" s="142"/>
      <c r="I1498" s="143"/>
      <c r="J1498" s="189"/>
      <c r="K1498" s="82"/>
      <c r="L1498" s="82"/>
      <c r="M1498" s="82"/>
      <c r="N1498" s="82"/>
      <c r="O1498" s="82"/>
      <c r="P1498" s="82"/>
      <c r="Q1498" s="82"/>
      <c r="R1498" s="82"/>
      <c r="S1498" s="82"/>
      <c r="T1498" s="82"/>
      <c r="U1498" s="82"/>
      <c r="V1498" s="82" t="s">
        <v>166</v>
      </c>
      <c r="W1498" s="82"/>
      <c r="X1498" s="82"/>
      <c r="Y1498" s="82"/>
      <c r="Z1498" s="82"/>
      <c r="AA1498" s="82"/>
      <c r="AB1498" s="82"/>
      <c r="AC1498" s="82"/>
      <c r="AD1498" s="82"/>
      <c r="AE1498" s="82"/>
      <c r="AF1498" s="82"/>
      <c r="AG1498" s="82"/>
      <c r="AH1498" s="82"/>
      <c r="AI1498" s="82"/>
      <c r="AJ1498" s="82"/>
      <c r="AK1498" s="82"/>
      <c r="AL1498" s="82"/>
      <c r="AM1498" s="138"/>
      <c r="BH1498" s="1" t="s">
        <v>28</v>
      </c>
    </row>
    <row r="1499" spans="1:61" ht="9.75" hidden="1" customHeight="1">
      <c r="A1499" s="123"/>
      <c r="B1499" s="124"/>
      <c r="C1499" s="124"/>
      <c r="D1499" s="124"/>
      <c r="E1499" s="124"/>
      <c r="F1499" s="124"/>
      <c r="G1499" s="124"/>
      <c r="H1499" s="124"/>
      <c r="I1499" s="125"/>
      <c r="J1499" s="157"/>
      <c r="K1499" s="98"/>
      <c r="L1499" s="98"/>
      <c r="M1499" s="98"/>
      <c r="N1499" s="98"/>
      <c r="O1499" s="98"/>
      <c r="P1499" s="98"/>
      <c r="Q1499" s="98"/>
      <c r="R1499" s="98"/>
      <c r="S1499" s="98"/>
      <c r="T1499" s="98"/>
      <c r="U1499" s="98"/>
      <c r="V1499" s="98" t="s">
        <v>256</v>
      </c>
      <c r="W1499" s="98"/>
      <c r="X1499" s="98"/>
      <c r="Y1499" s="98"/>
      <c r="Z1499" s="98"/>
      <c r="AA1499" s="98"/>
      <c r="AB1499" s="98"/>
      <c r="AC1499" s="98"/>
      <c r="AD1499" s="98"/>
      <c r="AE1499" s="98"/>
      <c r="AF1499" s="98"/>
      <c r="AG1499" s="98"/>
      <c r="AH1499" s="98"/>
      <c r="AI1499" s="98"/>
      <c r="AJ1499" s="98"/>
      <c r="AK1499" s="98"/>
      <c r="AL1499" s="98"/>
      <c r="AM1499" s="156"/>
      <c r="BH1499" s="1" t="s">
        <v>28</v>
      </c>
    </row>
    <row r="1500" spans="1:61" ht="9.75" hidden="1" customHeight="1">
      <c r="A1500" s="120" t="s">
        <v>328</v>
      </c>
      <c r="B1500" s="121"/>
      <c r="C1500" s="121"/>
      <c r="D1500" s="121"/>
      <c r="E1500" s="121"/>
      <c r="F1500" s="121"/>
      <c r="G1500" s="121"/>
      <c r="H1500" s="121"/>
      <c r="I1500" s="122"/>
      <c r="J1500" s="136"/>
      <c r="K1500" s="126"/>
      <c r="L1500" s="126"/>
      <c r="M1500" s="126"/>
      <c r="N1500" s="126"/>
      <c r="O1500" s="126"/>
      <c r="P1500" s="126"/>
      <c r="Q1500" s="126"/>
      <c r="R1500" s="126"/>
      <c r="S1500" s="126"/>
      <c r="T1500" s="126"/>
      <c r="U1500" s="126"/>
      <c r="V1500" s="126"/>
      <c r="W1500" s="126"/>
      <c r="X1500" s="126"/>
      <c r="Y1500" s="126"/>
      <c r="Z1500" s="126"/>
      <c r="AA1500" s="126"/>
      <c r="AB1500" s="126"/>
      <c r="AC1500" s="126"/>
      <c r="AD1500" s="126"/>
      <c r="AE1500" s="126"/>
      <c r="AF1500" s="126"/>
      <c r="AG1500" s="126"/>
      <c r="AH1500" s="126"/>
      <c r="AI1500" s="126"/>
      <c r="AJ1500" s="126"/>
      <c r="AK1500" s="126"/>
      <c r="AL1500" s="126"/>
      <c r="AM1500" s="127"/>
      <c r="BG1500" s="1" t="s">
        <v>364</v>
      </c>
      <c r="BH1500" s="1">
        <v>93</v>
      </c>
      <c r="BI1500" s="1" t="str">
        <f>"ITEM"&amp;BH1500&amp; BG1500 &amp;"="&amp; IF(TRIM($J1500)="","",$J1500)</f>
        <v>ITEM93#KBN3_15=</v>
      </c>
    </row>
    <row r="1501" spans="1:61" ht="9.75" hidden="1" customHeight="1">
      <c r="A1501" s="141"/>
      <c r="B1501" s="142"/>
      <c r="C1501" s="142"/>
      <c r="D1501" s="142"/>
      <c r="E1501" s="142"/>
      <c r="F1501" s="142"/>
      <c r="G1501" s="142"/>
      <c r="H1501" s="142"/>
      <c r="I1501" s="143"/>
      <c r="J1501" s="150"/>
      <c r="K1501" s="151"/>
      <c r="L1501" s="151"/>
      <c r="M1501" s="151"/>
      <c r="N1501" s="151"/>
      <c r="O1501" s="151"/>
      <c r="P1501" s="151"/>
      <c r="Q1501" s="151"/>
      <c r="R1501" s="151"/>
      <c r="S1501" s="151"/>
      <c r="T1501" s="151"/>
      <c r="U1501" s="151"/>
      <c r="V1501" s="151"/>
      <c r="W1501" s="151"/>
      <c r="X1501" s="151"/>
      <c r="Y1501" s="151"/>
      <c r="Z1501" s="151"/>
      <c r="AA1501" s="151"/>
      <c r="AB1501" s="151"/>
      <c r="AC1501" s="151"/>
      <c r="AD1501" s="151"/>
      <c r="AE1501" s="151"/>
      <c r="AF1501" s="151"/>
      <c r="AG1501" s="151"/>
      <c r="AH1501" s="151"/>
      <c r="AI1501" s="151"/>
      <c r="AJ1501" s="151"/>
      <c r="AK1501" s="151"/>
      <c r="AL1501" s="151"/>
      <c r="AM1501" s="152"/>
    </row>
    <row r="1502" spans="1:61" ht="9.75" hidden="1" customHeight="1">
      <c r="A1502" s="123"/>
      <c r="B1502" s="124"/>
      <c r="C1502" s="124"/>
      <c r="D1502" s="124"/>
      <c r="E1502" s="124"/>
      <c r="F1502" s="124"/>
      <c r="G1502" s="124"/>
      <c r="H1502" s="124"/>
      <c r="I1502" s="125"/>
      <c r="J1502" s="150"/>
      <c r="K1502" s="151"/>
      <c r="L1502" s="151"/>
      <c r="M1502" s="151"/>
      <c r="N1502" s="151"/>
      <c r="O1502" s="151"/>
      <c r="P1502" s="151"/>
      <c r="Q1502" s="151"/>
      <c r="R1502" s="151"/>
      <c r="S1502" s="151"/>
      <c r="T1502" s="151"/>
      <c r="U1502" s="151"/>
      <c r="V1502" s="151"/>
      <c r="W1502" s="151"/>
      <c r="X1502" s="151"/>
      <c r="Y1502" s="151"/>
      <c r="Z1502" s="151"/>
      <c r="AA1502" s="151"/>
      <c r="AB1502" s="151"/>
      <c r="AC1502" s="151"/>
      <c r="AD1502" s="151"/>
      <c r="AE1502" s="151"/>
      <c r="AF1502" s="151"/>
      <c r="AG1502" s="151"/>
      <c r="AH1502" s="151"/>
      <c r="AI1502" s="151"/>
      <c r="AJ1502" s="151"/>
      <c r="AK1502" s="151"/>
      <c r="AL1502" s="151"/>
      <c r="AM1502" s="152"/>
    </row>
    <row r="1503" spans="1:61" ht="9.75" hidden="1" customHeight="1">
      <c r="A1503" s="120" t="s">
        <v>329</v>
      </c>
      <c r="B1503" s="121"/>
      <c r="C1503" s="121"/>
      <c r="D1503" s="121"/>
      <c r="E1503" s="121"/>
      <c r="F1503" s="121"/>
      <c r="G1503" s="121"/>
      <c r="H1503" s="121"/>
      <c r="I1503" s="122"/>
      <c r="J1503" s="216" t="s">
        <v>37</v>
      </c>
      <c r="K1503" s="217"/>
      <c r="L1503" s="154" t="s">
        <v>53</v>
      </c>
      <c r="M1503" s="154"/>
      <c r="N1503" s="154"/>
      <c r="O1503" s="154"/>
      <c r="P1503" s="154"/>
      <c r="Q1503" s="154"/>
      <c r="R1503" s="154"/>
      <c r="S1503" s="154"/>
      <c r="T1503" s="154"/>
      <c r="U1503" s="154"/>
      <c r="V1503" s="154"/>
      <c r="W1503" s="154"/>
      <c r="X1503" s="221" t="s">
        <v>37</v>
      </c>
      <c r="Y1503" s="217"/>
      <c r="Z1503" s="154" t="s">
        <v>330</v>
      </c>
      <c r="AA1503" s="154"/>
      <c r="AB1503" s="154"/>
      <c r="AC1503" s="154"/>
      <c r="AD1503" s="154"/>
      <c r="AE1503" s="154"/>
      <c r="AF1503" s="154"/>
      <c r="AG1503" s="154"/>
      <c r="AH1503" s="154"/>
      <c r="AI1503" s="154"/>
      <c r="AJ1503" s="154"/>
      <c r="AK1503" s="154"/>
      <c r="AL1503" s="154"/>
      <c r="AM1503" s="155"/>
      <c r="BF1503" s="1" t="b">
        <f>IF($K1503="○",TRUE,IF($K1503="",FALSE,"INPUT_ERROR"))</f>
        <v>0</v>
      </c>
      <c r="BG1503" s="1" t="s">
        <v>364</v>
      </c>
      <c r="BH1503" s="1">
        <v>94</v>
      </c>
      <c r="BI1503" s="1" t="str">
        <f t="shared" ref="BI1503:BI1509" si="36">"ITEM"&amp;BH1503&amp; BG1503 &amp;"="&amp; BF1503</f>
        <v>ITEM94#KBN3_15=FALSE</v>
      </c>
    </row>
    <row r="1504" spans="1:61" ht="9.75" hidden="1" customHeight="1">
      <c r="A1504" s="141"/>
      <c r="B1504" s="142"/>
      <c r="C1504" s="142"/>
      <c r="D1504" s="142"/>
      <c r="E1504" s="142"/>
      <c r="F1504" s="142"/>
      <c r="G1504" s="142"/>
      <c r="H1504" s="142"/>
      <c r="I1504" s="143"/>
      <c r="J1504" s="144"/>
      <c r="K1504" s="159"/>
      <c r="L1504" s="82"/>
      <c r="M1504" s="82"/>
      <c r="N1504" s="82"/>
      <c r="O1504" s="82"/>
      <c r="P1504" s="82"/>
      <c r="Q1504" s="82"/>
      <c r="R1504" s="82"/>
      <c r="S1504" s="82"/>
      <c r="T1504" s="82"/>
      <c r="U1504" s="82"/>
      <c r="V1504" s="82"/>
      <c r="W1504" s="82"/>
      <c r="X1504" s="160"/>
      <c r="Y1504" s="159"/>
      <c r="Z1504" s="82"/>
      <c r="AA1504" s="82"/>
      <c r="AB1504" s="82"/>
      <c r="AC1504" s="82"/>
      <c r="AD1504" s="82"/>
      <c r="AE1504" s="82"/>
      <c r="AF1504" s="82"/>
      <c r="AG1504" s="82"/>
      <c r="AH1504" s="82"/>
      <c r="AI1504" s="82"/>
      <c r="AJ1504" s="82"/>
      <c r="AK1504" s="82"/>
      <c r="AL1504" s="82"/>
      <c r="AM1504" s="138"/>
      <c r="BF1504" s="1" t="b">
        <f>IF($Y1503="○",TRUE,IF($Y1503="",FALSE,"INPUT_ERROR"))</f>
        <v>0</v>
      </c>
      <c r="BG1504" s="1" t="s">
        <v>364</v>
      </c>
      <c r="BH1504" s="1">
        <v>95</v>
      </c>
      <c r="BI1504" s="1" t="str">
        <f t="shared" si="36"/>
        <v>ITEM95#KBN3_15=FALSE</v>
      </c>
    </row>
    <row r="1505" spans="1:61" ht="9.75" hidden="1" customHeight="1">
      <c r="A1505" s="141"/>
      <c r="B1505" s="142"/>
      <c r="C1505" s="142"/>
      <c r="D1505" s="142"/>
      <c r="E1505" s="142"/>
      <c r="F1505" s="142"/>
      <c r="G1505" s="142"/>
      <c r="H1505" s="142"/>
      <c r="I1505" s="143"/>
      <c r="J1505" s="144" t="s">
        <v>37</v>
      </c>
      <c r="K1505" s="159"/>
      <c r="L1505" s="82" t="s">
        <v>331</v>
      </c>
      <c r="M1505" s="82"/>
      <c r="N1505" s="82"/>
      <c r="O1505" s="82"/>
      <c r="P1505" s="82"/>
      <c r="Q1505" s="82"/>
      <c r="R1505" s="82"/>
      <c r="S1505" s="82"/>
      <c r="T1505" s="82"/>
      <c r="U1505" s="82"/>
      <c r="V1505" s="82"/>
      <c r="W1505" s="82"/>
      <c r="X1505" s="160" t="s">
        <v>37</v>
      </c>
      <c r="Y1505" s="159"/>
      <c r="Z1505" s="82" t="s">
        <v>264</v>
      </c>
      <c r="AA1505" s="82"/>
      <c r="AB1505" s="82"/>
      <c r="AC1505" s="82"/>
      <c r="AD1505" s="82"/>
      <c r="AE1505" s="82"/>
      <c r="AF1505" s="82"/>
      <c r="AG1505" s="82"/>
      <c r="AH1505" s="82"/>
      <c r="AI1505" s="82"/>
      <c r="AJ1505" s="82"/>
      <c r="AK1505" s="82"/>
      <c r="AL1505" s="82"/>
      <c r="AM1505" s="138"/>
      <c r="BF1505" s="1" t="b">
        <f>IF($K1505="○",TRUE,IF($K1505="",FALSE,"INPUT_ERROR"))</f>
        <v>0</v>
      </c>
      <c r="BG1505" s="1" t="s">
        <v>364</v>
      </c>
      <c r="BH1505" s="1">
        <v>96</v>
      </c>
      <c r="BI1505" s="1" t="str">
        <f t="shared" si="36"/>
        <v>ITEM96#KBN3_15=FALSE</v>
      </c>
    </row>
    <row r="1506" spans="1:61" ht="9.75" hidden="1" customHeight="1">
      <c r="A1506" s="141"/>
      <c r="B1506" s="142"/>
      <c r="C1506" s="142"/>
      <c r="D1506" s="142"/>
      <c r="E1506" s="142"/>
      <c r="F1506" s="142"/>
      <c r="G1506" s="142"/>
      <c r="H1506" s="142"/>
      <c r="I1506" s="143"/>
      <c r="J1506" s="144"/>
      <c r="K1506" s="159"/>
      <c r="L1506" s="82"/>
      <c r="M1506" s="82"/>
      <c r="N1506" s="82"/>
      <c r="O1506" s="82"/>
      <c r="P1506" s="82"/>
      <c r="Q1506" s="82"/>
      <c r="R1506" s="82"/>
      <c r="S1506" s="82"/>
      <c r="T1506" s="82"/>
      <c r="U1506" s="82"/>
      <c r="V1506" s="82"/>
      <c r="W1506" s="82"/>
      <c r="X1506" s="160"/>
      <c r="Y1506" s="159"/>
      <c r="Z1506" s="82"/>
      <c r="AA1506" s="82"/>
      <c r="AB1506" s="82"/>
      <c r="AC1506" s="82"/>
      <c r="AD1506" s="82"/>
      <c r="AE1506" s="82"/>
      <c r="AF1506" s="82"/>
      <c r="AG1506" s="82"/>
      <c r="AH1506" s="82"/>
      <c r="AI1506" s="82"/>
      <c r="AJ1506" s="82"/>
      <c r="AK1506" s="82"/>
      <c r="AL1506" s="82"/>
      <c r="AM1506" s="138"/>
      <c r="BF1506" s="1" t="b">
        <f>IF($Y1505="○",TRUE,IF($Y1505="",FALSE,"INPUT_ERROR"))</f>
        <v>0</v>
      </c>
      <c r="BG1506" s="1" t="s">
        <v>364</v>
      </c>
      <c r="BH1506" s="1">
        <v>97</v>
      </c>
      <c r="BI1506" s="1" t="str">
        <f t="shared" si="36"/>
        <v>ITEM97#KBN3_15=FALSE</v>
      </c>
    </row>
    <row r="1507" spans="1:61" ht="9.75" hidden="1" customHeight="1">
      <c r="A1507" s="141"/>
      <c r="B1507" s="142"/>
      <c r="C1507" s="142"/>
      <c r="D1507" s="142"/>
      <c r="E1507" s="142"/>
      <c r="F1507" s="142"/>
      <c r="G1507" s="142"/>
      <c r="H1507" s="142"/>
      <c r="I1507" s="143"/>
      <c r="J1507" s="144" t="s">
        <v>37</v>
      </c>
      <c r="K1507" s="159"/>
      <c r="L1507" s="82" t="s">
        <v>214</v>
      </c>
      <c r="M1507" s="82"/>
      <c r="N1507" s="82"/>
      <c r="O1507" s="82"/>
      <c r="P1507" s="82"/>
      <c r="Q1507" s="82"/>
      <c r="R1507" s="82"/>
      <c r="S1507" s="82"/>
      <c r="T1507" s="82"/>
      <c r="U1507" s="82"/>
      <c r="V1507" s="82"/>
      <c r="W1507" s="82"/>
      <c r="X1507" s="160" t="s">
        <v>37</v>
      </c>
      <c r="Y1507" s="159"/>
      <c r="Z1507" s="82" t="s">
        <v>332</v>
      </c>
      <c r="AA1507" s="82"/>
      <c r="AB1507" s="82"/>
      <c r="AC1507" s="82"/>
      <c r="AD1507" s="82"/>
      <c r="AE1507" s="82"/>
      <c r="AF1507" s="82"/>
      <c r="AG1507" s="82"/>
      <c r="AH1507" s="82"/>
      <c r="AI1507" s="82"/>
      <c r="AJ1507" s="82"/>
      <c r="AK1507" s="82"/>
      <c r="AL1507" s="82"/>
      <c r="AM1507" s="138"/>
      <c r="BF1507" s="1" t="b">
        <f>IF($K1507="○",TRUE,IF($K1507="",FALSE,"INPUT_ERROR"))</f>
        <v>0</v>
      </c>
      <c r="BG1507" s="1" t="s">
        <v>364</v>
      </c>
      <c r="BH1507" s="1">
        <v>98</v>
      </c>
      <c r="BI1507" s="1" t="str">
        <f t="shared" si="36"/>
        <v>ITEM98#KBN3_15=FALSE</v>
      </c>
    </row>
    <row r="1508" spans="1:61" ht="9.75" hidden="1" customHeight="1">
      <c r="A1508" s="141"/>
      <c r="B1508" s="142"/>
      <c r="C1508" s="142"/>
      <c r="D1508" s="142"/>
      <c r="E1508" s="142"/>
      <c r="F1508" s="142"/>
      <c r="G1508" s="142"/>
      <c r="H1508" s="142"/>
      <c r="I1508" s="143"/>
      <c r="J1508" s="144"/>
      <c r="K1508" s="159"/>
      <c r="L1508" s="82"/>
      <c r="M1508" s="82"/>
      <c r="N1508" s="82"/>
      <c r="O1508" s="82"/>
      <c r="P1508" s="82"/>
      <c r="Q1508" s="82"/>
      <c r="R1508" s="82"/>
      <c r="S1508" s="82"/>
      <c r="T1508" s="82"/>
      <c r="U1508" s="82"/>
      <c r="V1508" s="82"/>
      <c r="W1508" s="82"/>
      <c r="X1508" s="160"/>
      <c r="Y1508" s="159"/>
      <c r="Z1508" s="82"/>
      <c r="AA1508" s="82"/>
      <c r="AB1508" s="82"/>
      <c r="AC1508" s="82"/>
      <c r="AD1508" s="82"/>
      <c r="AE1508" s="82"/>
      <c r="AF1508" s="82"/>
      <c r="AG1508" s="82"/>
      <c r="AH1508" s="82"/>
      <c r="AI1508" s="82"/>
      <c r="AJ1508" s="82"/>
      <c r="AK1508" s="82"/>
      <c r="AL1508" s="82"/>
      <c r="AM1508" s="138"/>
      <c r="BF1508" s="1" t="b">
        <f>IF($Y1507="○",TRUE,IF($Y1507="",FALSE,"INPUT_ERROR"))</f>
        <v>0</v>
      </c>
      <c r="BG1508" s="1" t="s">
        <v>364</v>
      </c>
      <c r="BH1508" s="1">
        <v>99</v>
      </c>
      <c r="BI1508" s="1" t="str">
        <f t="shared" si="36"/>
        <v>ITEM99#KBN3_15=FALSE</v>
      </c>
    </row>
    <row r="1509" spans="1:61" ht="9.75" hidden="1" customHeight="1">
      <c r="A1509" s="141"/>
      <c r="B1509" s="142"/>
      <c r="C1509" s="142"/>
      <c r="D1509" s="142"/>
      <c r="E1509" s="142"/>
      <c r="F1509" s="142"/>
      <c r="G1509" s="142"/>
      <c r="H1509" s="142"/>
      <c r="I1509" s="143"/>
      <c r="J1509" s="144" t="s">
        <v>37</v>
      </c>
      <c r="K1509" s="159"/>
      <c r="L1509" s="82" t="s">
        <v>59</v>
      </c>
      <c r="M1509" s="82"/>
      <c r="N1509" s="82"/>
      <c r="O1509" s="160" t="s">
        <v>60</v>
      </c>
      <c r="P1509" s="151"/>
      <c r="Q1509" s="151"/>
      <c r="R1509" s="151"/>
      <c r="S1509" s="151"/>
      <c r="T1509" s="151"/>
      <c r="U1509" s="151"/>
      <c r="V1509" s="151"/>
      <c r="W1509" s="151"/>
      <c r="X1509" s="151"/>
      <c r="Y1509" s="151"/>
      <c r="Z1509" s="151"/>
      <c r="AA1509" s="151"/>
      <c r="AB1509" s="151"/>
      <c r="AC1509" s="151"/>
      <c r="AD1509" s="151"/>
      <c r="AE1509" s="151"/>
      <c r="AF1509" s="151"/>
      <c r="AG1509" s="151"/>
      <c r="AH1509" s="151"/>
      <c r="AI1509" s="151"/>
      <c r="AJ1509" s="151"/>
      <c r="AK1509" s="151"/>
      <c r="AL1509" s="82" t="s">
        <v>198</v>
      </c>
      <c r="AM1509" s="138"/>
      <c r="BF1509" s="1" t="b">
        <f>IF($K1509="○",TRUE,IF($K1509="",FALSE,"INPUT_ERROR"))</f>
        <v>0</v>
      </c>
      <c r="BG1509" s="1" t="s">
        <v>364</v>
      </c>
      <c r="BH1509" s="1">
        <v>100</v>
      </c>
      <c r="BI1509" s="1" t="str">
        <f t="shared" si="36"/>
        <v>ITEM100#KBN3_15=FALSE</v>
      </c>
    </row>
    <row r="1510" spans="1:61" ht="9.75" hidden="1" customHeight="1">
      <c r="A1510" s="141"/>
      <c r="B1510" s="142"/>
      <c r="C1510" s="142"/>
      <c r="D1510" s="142"/>
      <c r="E1510" s="142"/>
      <c r="F1510" s="142"/>
      <c r="G1510" s="142"/>
      <c r="H1510" s="142"/>
      <c r="I1510" s="143"/>
      <c r="J1510" s="161"/>
      <c r="K1510" s="162"/>
      <c r="L1510" s="98"/>
      <c r="M1510" s="98"/>
      <c r="N1510" s="98"/>
      <c r="O1510" s="163"/>
      <c r="P1510" s="128"/>
      <c r="Q1510" s="128"/>
      <c r="R1510" s="128"/>
      <c r="S1510" s="128"/>
      <c r="T1510" s="128"/>
      <c r="U1510" s="128"/>
      <c r="V1510" s="128"/>
      <c r="W1510" s="128"/>
      <c r="X1510" s="128"/>
      <c r="Y1510" s="128"/>
      <c r="Z1510" s="128"/>
      <c r="AA1510" s="128"/>
      <c r="AB1510" s="128"/>
      <c r="AC1510" s="128"/>
      <c r="AD1510" s="128"/>
      <c r="AE1510" s="128"/>
      <c r="AF1510" s="128"/>
      <c r="AG1510" s="128"/>
      <c r="AH1510" s="128"/>
      <c r="AI1510" s="128"/>
      <c r="AJ1510" s="128"/>
      <c r="AK1510" s="128"/>
      <c r="AL1510" s="98"/>
      <c r="AM1510" s="156"/>
      <c r="BG1510" s="1" t="s">
        <v>364</v>
      </c>
      <c r="BH1510" s="1">
        <v>101</v>
      </c>
      <c r="BI1510" s="1" t="str">
        <f>"ITEM"&amp;BH1510&amp; BG1510 &amp;"="&amp;IF(TRIM($P1509)="","",$P1509)</f>
        <v>ITEM101#KBN3_15=</v>
      </c>
    </row>
    <row r="1511" spans="1:61" ht="9.75" hidden="1" customHeight="1">
      <c r="A1511" s="120" t="s">
        <v>333</v>
      </c>
      <c r="B1511" s="121"/>
      <c r="C1511" s="121"/>
      <c r="D1511" s="121"/>
      <c r="E1511" s="121"/>
      <c r="F1511" s="121"/>
      <c r="G1511" s="121"/>
      <c r="H1511" s="121"/>
      <c r="I1511" s="122"/>
      <c r="J1511" s="260"/>
      <c r="K1511" s="260"/>
      <c r="L1511" s="260"/>
      <c r="M1511" s="260"/>
      <c r="N1511" s="260"/>
      <c r="O1511" s="260"/>
      <c r="P1511" s="260"/>
      <c r="Q1511" s="260"/>
      <c r="R1511" s="260"/>
      <c r="S1511" s="260"/>
      <c r="T1511" s="260"/>
      <c r="U1511" s="260"/>
      <c r="V1511" s="260"/>
      <c r="W1511" s="260"/>
      <c r="X1511" s="260"/>
      <c r="Y1511" s="260"/>
      <c r="Z1511" s="260"/>
      <c r="AA1511" s="260"/>
      <c r="AB1511" s="260"/>
      <c r="AC1511" s="260"/>
      <c r="AD1511" s="260"/>
      <c r="AE1511" s="260"/>
      <c r="AF1511" s="260"/>
      <c r="AG1511" s="260"/>
      <c r="AH1511" s="260"/>
      <c r="AI1511" s="260"/>
      <c r="AJ1511" s="260"/>
      <c r="AK1511" s="260"/>
      <c r="AL1511" s="260"/>
      <c r="AM1511" s="260"/>
      <c r="BG1511" s="1" t="s">
        <v>364</v>
      </c>
      <c r="BH1511" s="1">
        <v>102</v>
      </c>
      <c r="BI1511" s="1" t="str">
        <f>"ITEM"&amp;BH1511&amp; BG1511 &amp;"="&amp; IF(TRIM($J1511)="","",$J1511)</f>
        <v>ITEM102#KBN3_15=</v>
      </c>
    </row>
    <row r="1512" spans="1:61" ht="9.75" hidden="1" customHeight="1">
      <c r="A1512" s="141"/>
      <c r="B1512" s="142"/>
      <c r="C1512" s="142"/>
      <c r="D1512" s="142"/>
      <c r="E1512" s="142"/>
      <c r="F1512" s="142"/>
      <c r="G1512" s="142"/>
      <c r="H1512" s="142"/>
      <c r="I1512" s="143"/>
      <c r="J1512" s="27"/>
      <c r="K1512" s="27"/>
      <c r="L1512" s="27"/>
      <c r="M1512" s="27"/>
      <c r="N1512" s="27"/>
      <c r="O1512" s="27"/>
      <c r="P1512" s="27"/>
      <c r="Q1512" s="27"/>
      <c r="R1512" s="27"/>
      <c r="S1512" s="27"/>
      <c r="T1512" s="27"/>
      <c r="U1512" s="27"/>
      <c r="V1512" s="27"/>
      <c r="W1512" s="27"/>
      <c r="X1512" s="27"/>
      <c r="Y1512" s="27"/>
      <c r="Z1512" s="27"/>
      <c r="AA1512" s="27"/>
      <c r="AB1512" s="27"/>
      <c r="AC1512" s="27"/>
      <c r="AD1512" s="27"/>
      <c r="AE1512" s="27"/>
      <c r="AF1512" s="27"/>
      <c r="AG1512" s="27"/>
      <c r="AH1512" s="27"/>
      <c r="AI1512" s="27"/>
      <c r="AJ1512" s="27"/>
      <c r="AK1512" s="27"/>
      <c r="AL1512" s="27"/>
      <c r="AM1512" s="27"/>
      <c r="BH1512" s="1" t="s">
        <v>28</v>
      </c>
    </row>
    <row r="1513" spans="1:61" ht="9.75" hidden="1" customHeight="1">
      <c r="A1513" s="141"/>
      <c r="B1513" s="142"/>
      <c r="C1513" s="142"/>
      <c r="D1513" s="142"/>
      <c r="E1513" s="142"/>
      <c r="F1513" s="142"/>
      <c r="G1513" s="142"/>
      <c r="H1513" s="142"/>
      <c r="I1513" s="143"/>
      <c r="J1513" s="266"/>
      <c r="K1513" s="266"/>
      <c r="L1513" s="266"/>
      <c r="M1513" s="266"/>
      <c r="N1513" s="266"/>
      <c r="O1513" s="266"/>
      <c r="P1513" s="266"/>
      <c r="Q1513" s="266"/>
      <c r="R1513" s="266"/>
      <c r="S1513" s="266"/>
      <c r="T1513" s="266"/>
      <c r="U1513" s="266"/>
      <c r="V1513" s="266"/>
      <c r="W1513" s="266"/>
      <c r="X1513" s="266"/>
      <c r="Y1513" s="266"/>
      <c r="Z1513" s="266"/>
      <c r="AA1513" s="266"/>
      <c r="AB1513" s="266"/>
      <c r="AC1513" s="266"/>
      <c r="AD1513" s="266"/>
      <c r="AE1513" s="266"/>
      <c r="AF1513" s="266"/>
      <c r="AG1513" s="266"/>
      <c r="AH1513" s="266"/>
      <c r="AI1513" s="266"/>
      <c r="AJ1513" s="266"/>
      <c r="AK1513" s="266"/>
      <c r="AL1513" s="266"/>
      <c r="AM1513" s="266"/>
      <c r="BH1513" s="1" t="s">
        <v>28</v>
      </c>
    </row>
    <row r="1514" spans="1:61" ht="9.75" customHeight="1">
      <c r="A1514" s="170" t="s">
        <v>365</v>
      </c>
      <c r="B1514" s="171"/>
      <c r="C1514" s="171"/>
      <c r="D1514" s="171"/>
      <c r="E1514" s="171"/>
      <c r="F1514" s="171"/>
      <c r="G1514" s="171"/>
      <c r="H1514" s="171"/>
      <c r="I1514" s="171"/>
      <c r="J1514" s="171"/>
      <c r="K1514" s="171"/>
      <c r="L1514" s="171"/>
      <c r="M1514" s="171"/>
      <c r="N1514" s="171"/>
      <c r="O1514" s="171"/>
      <c r="P1514" s="171"/>
      <c r="Q1514" s="171"/>
      <c r="R1514" s="171"/>
      <c r="S1514" s="171"/>
      <c r="T1514" s="171"/>
      <c r="U1514" s="171"/>
      <c r="V1514" s="171"/>
      <c r="W1514" s="171"/>
      <c r="X1514" s="171"/>
      <c r="Y1514" s="171"/>
      <c r="Z1514" s="171"/>
      <c r="AA1514" s="171"/>
      <c r="AB1514" s="171"/>
      <c r="AC1514" s="171"/>
      <c r="AD1514" s="171"/>
      <c r="AE1514" s="171"/>
      <c r="AF1514" s="171"/>
      <c r="AG1514" s="171"/>
      <c r="AH1514" s="171"/>
      <c r="AI1514" s="171"/>
      <c r="AJ1514" s="171"/>
      <c r="AK1514" s="171"/>
      <c r="AL1514" s="171"/>
      <c r="AM1514" s="172"/>
    </row>
    <row r="1515" spans="1:61" ht="9.75" customHeight="1" thickBot="1">
      <c r="A1515" s="173"/>
      <c r="B1515" s="174"/>
      <c r="C1515" s="174"/>
      <c r="D1515" s="174"/>
      <c r="E1515" s="174"/>
      <c r="F1515" s="174"/>
      <c r="G1515" s="174"/>
      <c r="H1515" s="174"/>
      <c r="I1515" s="174"/>
      <c r="J1515" s="174"/>
      <c r="K1515" s="174"/>
      <c r="L1515" s="174"/>
      <c r="M1515" s="174"/>
      <c r="N1515" s="174"/>
      <c r="O1515" s="174"/>
      <c r="P1515" s="174"/>
      <c r="Q1515" s="174"/>
      <c r="R1515" s="174"/>
      <c r="S1515" s="174"/>
      <c r="T1515" s="174"/>
      <c r="U1515" s="174"/>
      <c r="V1515" s="174"/>
      <c r="W1515" s="174"/>
      <c r="X1515" s="174"/>
      <c r="Y1515" s="174"/>
      <c r="Z1515" s="174"/>
      <c r="AA1515" s="174"/>
      <c r="AB1515" s="174"/>
      <c r="AC1515" s="174"/>
      <c r="AD1515" s="174"/>
      <c r="AE1515" s="174"/>
      <c r="AF1515" s="174"/>
      <c r="AG1515" s="174"/>
      <c r="AH1515" s="174"/>
      <c r="AI1515" s="174"/>
      <c r="AJ1515" s="174"/>
      <c r="AK1515" s="174"/>
      <c r="AL1515" s="174"/>
      <c r="AM1515" s="175"/>
    </row>
    <row r="1516" spans="1:61" ht="9.75" hidden="1" customHeight="1">
      <c r="A1516" s="164" t="s">
        <v>366</v>
      </c>
      <c r="B1516" s="165"/>
      <c r="C1516" s="165"/>
      <c r="D1516" s="165"/>
      <c r="E1516" s="165"/>
      <c r="F1516" s="165"/>
      <c r="G1516" s="165"/>
      <c r="H1516" s="165"/>
      <c r="I1516" s="166"/>
      <c r="J1516" s="239"/>
      <c r="K1516" s="239"/>
      <c r="L1516" s="239"/>
      <c r="M1516" s="239"/>
      <c r="N1516" s="239"/>
      <c r="O1516" s="239"/>
      <c r="P1516" s="239"/>
      <c r="Q1516" s="239"/>
      <c r="R1516" s="239"/>
      <c r="S1516" s="239"/>
      <c r="T1516" s="239"/>
      <c r="U1516" s="239"/>
      <c r="V1516" s="239"/>
      <c r="W1516" s="239"/>
      <c r="X1516" s="239"/>
      <c r="Y1516" s="239"/>
      <c r="Z1516" s="239"/>
      <c r="AA1516" s="239"/>
      <c r="AB1516" s="239"/>
      <c r="AC1516" s="239"/>
      <c r="AD1516" s="239"/>
      <c r="AE1516" s="239"/>
      <c r="AF1516" s="239"/>
      <c r="AG1516" s="239"/>
      <c r="AH1516" s="239"/>
      <c r="AI1516" s="239"/>
      <c r="AJ1516" s="239"/>
      <c r="AK1516" s="239"/>
      <c r="AL1516" s="239"/>
      <c r="AM1516" s="239"/>
      <c r="BG1516" s="1" t="s">
        <v>367</v>
      </c>
      <c r="BH1516" s="1">
        <v>88</v>
      </c>
      <c r="BI1516" s="1" t="str">
        <f>"ITEM"&amp;BH1516&amp; BG1516 &amp;"="&amp; IF(TRIM($J1516)="","",$J1516)</f>
        <v>ITEM88#KBN3_16=</v>
      </c>
    </row>
    <row r="1517" spans="1:61" ht="9.75" hidden="1" customHeight="1" thickBot="1">
      <c r="A1517" s="167"/>
      <c r="B1517" s="168"/>
      <c r="C1517" s="168"/>
      <c r="D1517" s="168"/>
      <c r="E1517" s="168"/>
      <c r="F1517" s="168"/>
      <c r="G1517" s="168"/>
      <c r="H1517" s="168"/>
      <c r="I1517" s="169"/>
      <c r="J1517" s="274"/>
      <c r="K1517" s="274"/>
      <c r="L1517" s="274"/>
      <c r="M1517" s="274"/>
      <c r="N1517" s="274"/>
      <c r="O1517" s="274"/>
      <c r="P1517" s="274"/>
      <c r="Q1517" s="274"/>
      <c r="R1517" s="274"/>
      <c r="S1517" s="274"/>
      <c r="T1517" s="274"/>
      <c r="U1517" s="274"/>
      <c r="V1517" s="274"/>
      <c r="W1517" s="274"/>
      <c r="X1517" s="274"/>
      <c r="Y1517" s="274"/>
      <c r="Z1517" s="274"/>
      <c r="AA1517" s="274"/>
      <c r="AB1517" s="274"/>
      <c r="AC1517" s="274"/>
      <c r="AD1517" s="274"/>
      <c r="AE1517" s="274"/>
      <c r="AF1517" s="274"/>
      <c r="AG1517" s="274"/>
      <c r="AH1517" s="274"/>
      <c r="AI1517" s="274"/>
      <c r="AJ1517" s="274"/>
      <c r="AK1517" s="274"/>
      <c r="AL1517" s="274"/>
      <c r="AM1517" s="274"/>
    </row>
    <row r="1518" spans="1:61" ht="9.75" hidden="1" customHeight="1">
      <c r="A1518" s="120" t="s">
        <v>323</v>
      </c>
      <c r="B1518" s="121"/>
      <c r="C1518" s="121"/>
      <c r="D1518" s="121"/>
      <c r="E1518" s="121"/>
      <c r="F1518" s="121"/>
      <c r="G1518" s="121"/>
      <c r="H1518" s="121"/>
      <c r="I1518" s="122"/>
      <c r="J1518" s="239"/>
      <c r="K1518" s="239"/>
      <c r="L1518" s="239"/>
      <c r="M1518" s="239"/>
      <c r="N1518" s="239"/>
      <c r="O1518" s="239"/>
      <c r="P1518" s="239"/>
      <c r="Q1518" s="239"/>
      <c r="R1518" s="239"/>
      <c r="S1518" s="239"/>
      <c r="T1518" s="239"/>
      <c r="U1518" s="239"/>
      <c r="V1518" s="239"/>
      <c r="W1518" s="239"/>
      <c r="X1518" s="239"/>
      <c r="Y1518" s="239"/>
      <c r="Z1518" s="239"/>
      <c r="AA1518" s="239"/>
      <c r="AB1518" s="239"/>
      <c r="AC1518" s="239"/>
      <c r="AD1518" s="239"/>
      <c r="AE1518" s="239"/>
      <c r="AF1518" s="239"/>
      <c r="AG1518" s="239"/>
      <c r="AH1518" s="239"/>
      <c r="AI1518" s="239"/>
      <c r="AJ1518" s="239"/>
      <c r="AK1518" s="239"/>
      <c r="AL1518" s="239"/>
      <c r="AM1518" s="239"/>
      <c r="BG1518" s="1" t="s">
        <v>367</v>
      </c>
      <c r="BH1518" s="1">
        <v>89</v>
      </c>
      <c r="BI1518" s="1" t="str">
        <f>"ITEM"&amp;BH1518&amp; BG1518 &amp;"="&amp; IF(TRIM($J1518)="","",$J1518)</f>
        <v>ITEM89#KBN3_16=</v>
      </c>
    </row>
    <row r="1519" spans="1:61" ht="9.75" hidden="1" customHeight="1">
      <c r="A1519" s="123"/>
      <c r="B1519" s="124"/>
      <c r="C1519" s="124"/>
      <c r="D1519" s="124"/>
      <c r="E1519" s="124"/>
      <c r="F1519" s="124"/>
      <c r="G1519" s="124"/>
      <c r="H1519" s="124"/>
      <c r="I1519" s="125"/>
      <c r="J1519" s="27"/>
      <c r="K1519" s="27"/>
      <c r="L1519" s="27"/>
      <c r="M1519" s="27"/>
      <c r="N1519" s="27"/>
      <c r="O1519" s="27"/>
      <c r="P1519" s="27"/>
      <c r="Q1519" s="27"/>
      <c r="R1519" s="27"/>
      <c r="S1519" s="27"/>
      <c r="T1519" s="27"/>
      <c r="U1519" s="27"/>
      <c r="V1519" s="27"/>
      <c r="W1519" s="27"/>
      <c r="X1519" s="27"/>
      <c r="Y1519" s="27"/>
      <c r="Z1519" s="27"/>
      <c r="AA1519" s="27"/>
      <c r="AB1519" s="27"/>
      <c r="AC1519" s="27"/>
      <c r="AD1519" s="27"/>
      <c r="AE1519" s="27"/>
      <c r="AF1519" s="27"/>
      <c r="AG1519" s="27"/>
      <c r="AH1519" s="27"/>
      <c r="AI1519" s="27"/>
      <c r="AJ1519" s="27"/>
      <c r="AK1519" s="27"/>
      <c r="AL1519" s="27"/>
      <c r="AM1519" s="27"/>
    </row>
    <row r="1520" spans="1:61" ht="9.75" hidden="1" customHeight="1">
      <c r="A1520" s="120" t="s">
        <v>324</v>
      </c>
      <c r="B1520" s="121"/>
      <c r="C1520" s="121"/>
      <c r="D1520" s="121"/>
      <c r="E1520" s="121"/>
      <c r="F1520" s="121"/>
      <c r="G1520" s="121"/>
      <c r="H1520" s="121"/>
      <c r="I1520" s="122"/>
      <c r="J1520" s="136"/>
      <c r="K1520" s="126"/>
      <c r="L1520" s="126"/>
      <c r="M1520" s="126"/>
      <c r="N1520" s="126"/>
      <c r="O1520" s="126"/>
      <c r="P1520" s="126"/>
      <c r="Q1520" s="126"/>
      <c r="R1520" s="126"/>
      <c r="S1520" s="126"/>
      <c r="T1520" s="126"/>
      <c r="U1520" s="126"/>
      <c r="V1520" s="126"/>
      <c r="W1520" s="126"/>
      <c r="X1520" s="126"/>
      <c r="Y1520" s="126"/>
      <c r="Z1520" s="126"/>
      <c r="AA1520" s="126"/>
      <c r="AB1520" s="126"/>
      <c r="AC1520" s="126"/>
      <c r="AD1520" s="126"/>
      <c r="AE1520" s="126"/>
      <c r="AF1520" s="126"/>
      <c r="AG1520" s="126"/>
      <c r="AH1520" s="126"/>
      <c r="AI1520" s="126"/>
      <c r="AJ1520" s="126"/>
      <c r="AK1520" s="126"/>
      <c r="AL1520" s="126"/>
      <c r="AM1520" s="127"/>
      <c r="BG1520" s="1" t="s">
        <v>367</v>
      </c>
      <c r="BH1520" s="1">
        <v>90</v>
      </c>
      <c r="BI1520" s="1" t="str">
        <f>"ITEM"&amp;BH1520&amp; BG1520 &amp;"="&amp; IF(TRIM($J1520)="","",$J1520)</f>
        <v>ITEM90#KBN3_16=</v>
      </c>
    </row>
    <row r="1521" spans="1:61" ht="9.75" hidden="1" customHeight="1">
      <c r="A1521" s="141"/>
      <c r="B1521" s="142"/>
      <c r="C1521" s="142"/>
      <c r="D1521" s="142"/>
      <c r="E1521" s="142"/>
      <c r="F1521" s="142"/>
      <c r="G1521" s="142"/>
      <c r="H1521" s="142"/>
      <c r="I1521" s="143"/>
      <c r="J1521" s="150"/>
      <c r="K1521" s="151"/>
      <c r="L1521" s="151"/>
      <c r="M1521" s="151"/>
      <c r="N1521" s="151"/>
      <c r="O1521" s="151"/>
      <c r="P1521" s="151"/>
      <c r="Q1521" s="151"/>
      <c r="R1521" s="151"/>
      <c r="S1521" s="151"/>
      <c r="T1521" s="151"/>
      <c r="U1521" s="151"/>
      <c r="V1521" s="151"/>
      <c r="W1521" s="151"/>
      <c r="X1521" s="151"/>
      <c r="Y1521" s="151"/>
      <c r="Z1521" s="151"/>
      <c r="AA1521" s="151"/>
      <c r="AB1521" s="151"/>
      <c r="AC1521" s="151"/>
      <c r="AD1521" s="151"/>
      <c r="AE1521" s="151"/>
      <c r="AF1521" s="151"/>
      <c r="AG1521" s="151"/>
      <c r="AH1521" s="151"/>
      <c r="AI1521" s="151"/>
      <c r="AJ1521" s="151"/>
      <c r="AK1521" s="151"/>
      <c r="AL1521" s="151"/>
      <c r="AM1521" s="152"/>
      <c r="BH1521" s="1" t="s">
        <v>28</v>
      </c>
    </row>
    <row r="1522" spans="1:61" ht="9.75" hidden="1" customHeight="1">
      <c r="A1522" s="123"/>
      <c r="B1522" s="124"/>
      <c r="C1522" s="124"/>
      <c r="D1522" s="124"/>
      <c r="E1522" s="124"/>
      <c r="F1522" s="124"/>
      <c r="G1522" s="124"/>
      <c r="H1522" s="124"/>
      <c r="I1522" s="125"/>
      <c r="J1522" s="137"/>
      <c r="K1522" s="128"/>
      <c r="L1522" s="128"/>
      <c r="M1522" s="128"/>
      <c r="N1522" s="128"/>
      <c r="O1522" s="128"/>
      <c r="P1522" s="128"/>
      <c r="Q1522" s="128"/>
      <c r="R1522" s="128"/>
      <c r="S1522" s="128"/>
      <c r="T1522" s="128"/>
      <c r="U1522" s="128"/>
      <c r="V1522" s="128"/>
      <c r="W1522" s="128"/>
      <c r="X1522" s="128"/>
      <c r="Y1522" s="128"/>
      <c r="Z1522" s="128"/>
      <c r="AA1522" s="128"/>
      <c r="AB1522" s="128"/>
      <c r="AC1522" s="128"/>
      <c r="AD1522" s="128"/>
      <c r="AE1522" s="128"/>
      <c r="AF1522" s="128"/>
      <c r="AG1522" s="128"/>
      <c r="AH1522" s="128"/>
      <c r="AI1522" s="128"/>
      <c r="AJ1522" s="128"/>
      <c r="AK1522" s="128"/>
      <c r="AL1522" s="128"/>
      <c r="AM1522" s="129"/>
      <c r="BH1522" s="1" t="s">
        <v>28</v>
      </c>
    </row>
    <row r="1523" spans="1:61" ht="9.75" hidden="1" customHeight="1">
      <c r="A1523" s="120" t="s">
        <v>325</v>
      </c>
      <c r="B1523" s="121"/>
      <c r="C1523" s="121"/>
      <c r="D1523" s="121"/>
      <c r="E1523" s="121"/>
      <c r="F1523" s="121"/>
      <c r="G1523" s="121"/>
      <c r="H1523" s="121"/>
      <c r="I1523" s="122"/>
      <c r="J1523" s="27"/>
      <c r="K1523" s="27"/>
      <c r="L1523" s="27"/>
      <c r="M1523" s="27"/>
      <c r="N1523" s="27"/>
      <c r="O1523" s="27"/>
      <c r="P1523" s="27"/>
      <c r="Q1523" s="27"/>
      <c r="R1523" s="27"/>
      <c r="S1523" s="27"/>
      <c r="T1523" s="27"/>
      <c r="U1523" s="27"/>
      <c r="V1523" s="27"/>
      <c r="W1523" s="27"/>
      <c r="X1523" s="27"/>
      <c r="Y1523" s="27"/>
      <c r="Z1523" s="27"/>
      <c r="AA1523" s="27"/>
      <c r="AB1523" s="27"/>
      <c r="AC1523" s="27"/>
      <c r="AD1523" s="27"/>
      <c r="AE1523" s="27"/>
      <c r="AF1523" s="27"/>
      <c r="AG1523" s="27"/>
      <c r="AH1523" s="27"/>
      <c r="AI1523" s="27"/>
      <c r="AJ1523" s="27"/>
      <c r="AK1523" s="27"/>
      <c r="AL1523" s="27"/>
      <c r="AM1523" s="27"/>
      <c r="BG1523" s="1" t="s">
        <v>367</v>
      </c>
      <c r="BH1523" s="1">
        <v>91</v>
      </c>
      <c r="BI1523" s="1" t="str">
        <f>"ITEM"&amp;BH1523&amp; BG1523 &amp;"="&amp; IF(TRIM($J1523)="","",$J1523)</f>
        <v>ITEM91#KBN3_16=</v>
      </c>
    </row>
    <row r="1524" spans="1:61" ht="9.75" hidden="1" customHeight="1">
      <c r="A1524" s="123"/>
      <c r="B1524" s="124"/>
      <c r="C1524" s="124"/>
      <c r="D1524" s="124"/>
      <c r="E1524" s="124"/>
      <c r="F1524" s="124"/>
      <c r="G1524" s="124"/>
      <c r="H1524" s="124"/>
      <c r="I1524" s="125"/>
      <c r="J1524" s="27"/>
      <c r="K1524" s="27"/>
      <c r="L1524" s="27"/>
      <c r="M1524" s="27"/>
      <c r="N1524" s="27"/>
      <c r="O1524" s="27"/>
      <c r="P1524" s="27"/>
      <c r="Q1524" s="27"/>
      <c r="R1524" s="27"/>
      <c r="S1524" s="27"/>
      <c r="T1524" s="27"/>
      <c r="U1524" s="27"/>
      <c r="V1524" s="27"/>
      <c r="W1524" s="27"/>
      <c r="X1524" s="27"/>
      <c r="Y1524" s="27"/>
      <c r="Z1524" s="27"/>
      <c r="AA1524" s="27"/>
      <c r="AB1524" s="27"/>
      <c r="AC1524" s="27"/>
      <c r="AD1524" s="27"/>
      <c r="AE1524" s="27"/>
      <c r="AF1524" s="27"/>
      <c r="AG1524" s="27"/>
      <c r="AH1524" s="27"/>
      <c r="AI1524" s="27"/>
      <c r="AJ1524" s="27"/>
      <c r="AK1524" s="27"/>
      <c r="AL1524" s="27"/>
      <c r="AM1524" s="27"/>
    </row>
    <row r="1525" spans="1:61" ht="9.75" hidden="1" customHeight="1">
      <c r="A1525" s="120" t="s">
        <v>326</v>
      </c>
      <c r="B1525" s="121"/>
      <c r="C1525" s="121"/>
      <c r="D1525" s="121"/>
      <c r="E1525" s="121"/>
      <c r="F1525" s="121"/>
      <c r="G1525" s="121"/>
      <c r="H1525" s="121"/>
      <c r="I1525" s="122"/>
      <c r="J1525" s="158"/>
      <c r="K1525" s="154"/>
      <c r="L1525" s="154"/>
      <c r="M1525" s="154"/>
      <c r="N1525" s="154"/>
      <c r="O1525" s="154"/>
      <c r="P1525" s="154"/>
      <c r="Q1525" s="154"/>
      <c r="R1525" s="154"/>
      <c r="S1525" s="154"/>
      <c r="T1525" s="154"/>
      <c r="U1525" s="154"/>
      <c r="V1525" s="154" t="s">
        <v>36</v>
      </c>
      <c r="W1525" s="154"/>
      <c r="X1525" s="154"/>
      <c r="Y1525" s="154"/>
      <c r="Z1525" s="154"/>
      <c r="AA1525" s="154"/>
      <c r="AB1525" s="154"/>
      <c r="AC1525" s="154"/>
      <c r="AD1525" s="154"/>
      <c r="AE1525" s="154"/>
      <c r="AF1525" s="154"/>
      <c r="AG1525" s="154"/>
      <c r="AH1525" s="154"/>
      <c r="AI1525" s="154"/>
      <c r="AJ1525" s="154"/>
      <c r="AK1525" s="154"/>
      <c r="AL1525" s="154"/>
      <c r="AM1525" s="155"/>
      <c r="BE1525" s="1" t="str">
        <f ca="1">MID(CELL("address",$CB$2),2,2)</f>
        <v>CB</v>
      </c>
      <c r="BF1525" s="1" t="str">
        <f>IF(TRIM($K1527)="","",IF(ISERROR(MATCH($K1527,$CB$3:$CB$7,0)),"INPUT_ERROR",MATCH($K1527,$CB$3:$CB$7,0)))</f>
        <v/>
      </c>
      <c r="BG1525" s="1" t="s">
        <v>367</v>
      </c>
      <c r="BH1525" s="1">
        <v>92</v>
      </c>
      <c r="BI1525" s="1" t="str">
        <f>"ITEM"&amp;BH1525&amp; BG1525 &amp;"="&amp; BF1525</f>
        <v>ITEM92#KBN3_16=</v>
      </c>
    </row>
    <row r="1526" spans="1:61" ht="9.75" hidden="1" customHeight="1">
      <c r="A1526" s="141"/>
      <c r="B1526" s="142"/>
      <c r="C1526" s="142"/>
      <c r="D1526" s="142"/>
      <c r="E1526" s="142"/>
      <c r="F1526" s="142"/>
      <c r="G1526" s="142"/>
      <c r="H1526" s="142"/>
      <c r="I1526" s="143"/>
      <c r="J1526" s="189"/>
      <c r="K1526" s="82"/>
      <c r="L1526" s="82"/>
      <c r="M1526" s="82"/>
      <c r="N1526" s="82"/>
      <c r="O1526" s="82"/>
      <c r="P1526" s="82"/>
      <c r="Q1526" s="82"/>
      <c r="R1526" s="82"/>
      <c r="S1526" s="82"/>
      <c r="T1526" s="82"/>
      <c r="U1526" s="82"/>
      <c r="V1526" s="82" t="s">
        <v>163</v>
      </c>
      <c r="W1526" s="82"/>
      <c r="X1526" s="82"/>
      <c r="Y1526" s="82"/>
      <c r="Z1526" s="82"/>
      <c r="AA1526" s="82"/>
      <c r="AB1526" s="82"/>
      <c r="AC1526" s="82"/>
      <c r="AD1526" s="82"/>
      <c r="AE1526" s="82"/>
      <c r="AF1526" s="82"/>
      <c r="AG1526" s="82"/>
      <c r="AH1526" s="82"/>
      <c r="AI1526" s="82"/>
      <c r="AJ1526" s="82"/>
      <c r="AK1526" s="82"/>
      <c r="AL1526" s="82"/>
      <c r="AM1526" s="138"/>
      <c r="BH1526" s="1" t="s">
        <v>28</v>
      </c>
    </row>
    <row r="1527" spans="1:61" ht="9.75" hidden="1" customHeight="1">
      <c r="A1527" s="141"/>
      <c r="B1527" s="142"/>
      <c r="C1527" s="142"/>
      <c r="D1527" s="142"/>
      <c r="E1527" s="142"/>
      <c r="F1527" s="142"/>
      <c r="G1527" s="142"/>
      <c r="H1527" s="142"/>
      <c r="I1527" s="143"/>
      <c r="J1527" s="144" t="s">
        <v>37</v>
      </c>
      <c r="K1527" s="145"/>
      <c r="L1527" s="145"/>
      <c r="M1527" s="145"/>
      <c r="N1527" s="145"/>
      <c r="O1527" s="145"/>
      <c r="P1527" s="145"/>
      <c r="Q1527" s="145"/>
      <c r="R1527" s="145"/>
      <c r="S1527" s="145"/>
      <c r="T1527" s="82" t="s">
        <v>38</v>
      </c>
      <c r="U1527" s="82"/>
      <c r="V1527" s="82" t="s">
        <v>253</v>
      </c>
      <c r="W1527" s="82"/>
      <c r="X1527" s="82"/>
      <c r="Y1527" s="82"/>
      <c r="Z1527" s="82"/>
      <c r="AA1527" s="82"/>
      <c r="AB1527" s="82"/>
      <c r="AC1527" s="82"/>
      <c r="AD1527" s="82"/>
      <c r="AE1527" s="82"/>
      <c r="AF1527" s="82"/>
      <c r="AG1527" s="82"/>
      <c r="AH1527" s="82"/>
      <c r="AI1527" s="82"/>
      <c r="AJ1527" s="82"/>
      <c r="AK1527" s="82"/>
      <c r="AL1527" s="82"/>
      <c r="AM1527" s="138"/>
      <c r="BH1527" s="1" t="s">
        <v>28</v>
      </c>
    </row>
    <row r="1528" spans="1:61" ht="9.75" hidden="1" customHeight="1">
      <c r="A1528" s="141"/>
      <c r="B1528" s="142"/>
      <c r="C1528" s="142"/>
      <c r="D1528" s="142"/>
      <c r="E1528" s="142"/>
      <c r="F1528" s="142"/>
      <c r="G1528" s="142"/>
      <c r="H1528" s="142"/>
      <c r="I1528" s="143"/>
      <c r="J1528" s="144"/>
      <c r="K1528" s="145"/>
      <c r="L1528" s="145"/>
      <c r="M1528" s="145"/>
      <c r="N1528" s="145"/>
      <c r="O1528" s="145"/>
      <c r="P1528" s="145"/>
      <c r="Q1528" s="145"/>
      <c r="R1528" s="145"/>
      <c r="S1528" s="145"/>
      <c r="T1528" s="82"/>
      <c r="U1528" s="82"/>
      <c r="V1528" s="82" t="s">
        <v>327</v>
      </c>
      <c r="W1528" s="82"/>
      <c r="X1528" s="82"/>
      <c r="Y1528" s="82"/>
      <c r="Z1528" s="82"/>
      <c r="AA1528" s="82"/>
      <c r="AB1528" s="82"/>
      <c r="AC1528" s="82"/>
      <c r="AD1528" s="82"/>
      <c r="AE1528" s="82"/>
      <c r="AF1528" s="82"/>
      <c r="AG1528" s="82"/>
      <c r="AH1528" s="82"/>
      <c r="AI1528" s="82"/>
      <c r="AJ1528" s="82"/>
      <c r="AK1528" s="82"/>
      <c r="AL1528" s="82"/>
      <c r="AM1528" s="138"/>
      <c r="BH1528" s="1" t="s">
        <v>28</v>
      </c>
    </row>
    <row r="1529" spans="1:61" ht="9.75" hidden="1" customHeight="1">
      <c r="A1529" s="141"/>
      <c r="B1529" s="142"/>
      <c r="C1529" s="142"/>
      <c r="D1529" s="142"/>
      <c r="E1529" s="142"/>
      <c r="F1529" s="142"/>
      <c r="G1529" s="142"/>
      <c r="H1529" s="142"/>
      <c r="I1529" s="143"/>
      <c r="J1529" s="189"/>
      <c r="K1529" s="82"/>
      <c r="L1529" s="82"/>
      <c r="M1529" s="82"/>
      <c r="N1529" s="82"/>
      <c r="O1529" s="82"/>
      <c r="P1529" s="82"/>
      <c r="Q1529" s="82"/>
      <c r="R1529" s="82"/>
      <c r="S1529" s="82"/>
      <c r="T1529" s="82"/>
      <c r="U1529" s="82"/>
      <c r="V1529" s="82" t="s">
        <v>166</v>
      </c>
      <c r="W1529" s="82"/>
      <c r="X1529" s="82"/>
      <c r="Y1529" s="82"/>
      <c r="Z1529" s="82"/>
      <c r="AA1529" s="82"/>
      <c r="AB1529" s="82"/>
      <c r="AC1529" s="82"/>
      <c r="AD1529" s="82"/>
      <c r="AE1529" s="82"/>
      <c r="AF1529" s="82"/>
      <c r="AG1529" s="82"/>
      <c r="AH1529" s="82"/>
      <c r="AI1529" s="82"/>
      <c r="AJ1529" s="82"/>
      <c r="AK1529" s="82"/>
      <c r="AL1529" s="82"/>
      <c r="AM1529" s="138"/>
      <c r="BH1529" s="1" t="s">
        <v>28</v>
      </c>
    </row>
    <row r="1530" spans="1:61" ht="9.75" hidden="1" customHeight="1">
      <c r="A1530" s="123"/>
      <c r="B1530" s="124"/>
      <c r="C1530" s="124"/>
      <c r="D1530" s="124"/>
      <c r="E1530" s="124"/>
      <c r="F1530" s="124"/>
      <c r="G1530" s="124"/>
      <c r="H1530" s="124"/>
      <c r="I1530" s="125"/>
      <c r="J1530" s="157"/>
      <c r="K1530" s="98"/>
      <c r="L1530" s="98"/>
      <c r="M1530" s="98"/>
      <c r="N1530" s="98"/>
      <c r="O1530" s="98"/>
      <c r="P1530" s="98"/>
      <c r="Q1530" s="98"/>
      <c r="R1530" s="98"/>
      <c r="S1530" s="98"/>
      <c r="T1530" s="98"/>
      <c r="U1530" s="98"/>
      <c r="V1530" s="98" t="s">
        <v>256</v>
      </c>
      <c r="W1530" s="98"/>
      <c r="X1530" s="98"/>
      <c r="Y1530" s="98"/>
      <c r="Z1530" s="98"/>
      <c r="AA1530" s="98"/>
      <c r="AB1530" s="98"/>
      <c r="AC1530" s="98"/>
      <c r="AD1530" s="98"/>
      <c r="AE1530" s="98"/>
      <c r="AF1530" s="98"/>
      <c r="AG1530" s="98"/>
      <c r="AH1530" s="98"/>
      <c r="AI1530" s="98"/>
      <c r="AJ1530" s="98"/>
      <c r="AK1530" s="98"/>
      <c r="AL1530" s="98"/>
      <c r="AM1530" s="156"/>
      <c r="BH1530" s="1" t="s">
        <v>28</v>
      </c>
    </row>
    <row r="1531" spans="1:61" ht="9.75" hidden="1" customHeight="1">
      <c r="A1531" s="120" t="s">
        <v>328</v>
      </c>
      <c r="B1531" s="121"/>
      <c r="C1531" s="121"/>
      <c r="D1531" s="121"/>
      <c r="E1531" s="121"/>
      <c r="F1531" s="121"/>
      <c r="G1531" s="121"/>
      <c r="H1531" s="121"/>
      <c r="I1531" s="122"/>
      <c r="J1531" s="136"/>
      <c r="K1531" s="126"/>
      <c r="L1531" s="126"/>
      <c r="M1531" s="126"/>
      <c r="N1531" s="126"/>
      <c r="O1531" s="126"/>
      <c r="P1531" s="126"/>
      <c r="Q1531" s="126"/>
      <c r="R1531" s="126"/>
      <c r="S1531" s="126"/>
      <c r="T1531" s="126"/>
      <c r="U1531" s="126"/>
      <c r="V1531" s="126"/>
      <c r="W1531" s="126"/>
      <c r="X1531" s="126"/>
      <c r="Y1531" s="126"/>
      <c r="Z1531" s="126"/>
      <c r="AA1531" s="126"/>
      <c r="AB1531" s="126"/>
      <c r="AC1531" s="126"/>
      <c r="AD1531" s="126"/>
      <c r="AE1531" s="126"/>
      <c r="AF1531" s="126"/>
      <c r="AG1531" s="126"/>
      <c r="AH1531" s="126"/>
      <c r="AI1531" s="126"/>
      <c r="AJ1531" s="126"/>
      <c r="AK1531" s="126"/>
      <c r="AL1531" s="126"/>
      <c r="AM1531" s="127"/>
      <c r="BG1531" s="1" t="s">
        <v>367</v>
      </c>
      <c r="BH1531" s="1">
        <v>93</v>
      </c>
      <c r="BI1531" s="1" t="str">
        <f>"ITEM"&amp;BH1531&amp; BG1531 &amp;"="&amp; IF(TRIM($J1531)="","",$J1531)</f>
        <v>ITEM93#KBN3_16=</v>
      </c>
    </row>
    <row r="1532" spans="1:61" ht="9.75" hidden="1" customHeight="1">
      <c r="A1532" s="141"/>
      <c r="B1532" s="142"/>
      <c r="C1532" s="142"/>
      <c r="D1532" s="142"/>
      <c r="E1532" s="142"/>
      <c r="F1532" s="142"/>
      <c r="G1532" s="142"/>
      <c r="H1532" s="142"/>
      <c r="I1532" s="143"/>
      <c r="J1532" s="150"/>
      <c r="K1532" s="151"/>
      <c r="L1532" s="151"/>
      <c r="M1532" s="151"/>
      <c r="N1532" s="151"/>
      <c r="O1532" s="151"/>
      <c r="P1532" s="151"/>
      <c r="Q1532" s="151"/>
      <c r="R1532" s="151"/>
      <c r="S1532" s="151"/>
      <c r="T1532" s="151"/>
      <c r="U1532" s="151"/>
      <c r="V1532" s="151"/>
      <c r="W1532" s="151"/>
      <c r="X1532" s="151"/>
      <c r="Y1532" s="151"/>
      <c r="Z1532" s="151"/>
      <c r="AA1532" s="151"/>
      <c r="AB1532" s="151"/>
      <c r="AC1532" s="151"/>
      <c r="AD1532" s="151"/>
      <c r="AE1532" s="151"/>
      <c r="AF1532" s="151"/>
      <c r="AG1532" s="151"/>
      <c r="AH1532" s="151"/>
      <c r="AI1532" s="151"/>
      <c r="AJ1532" s="151"/>
      <c r="AK1532" s="151"/>
      <c r="AL1532" s="151"/>
      <c r="AM1532" s="152"/>
    </row>
    <row r="1533" spans="1:61" ht="9.75" hidden="1" customHeight="1">
      <c r="A1533" s="123"/>
      <c r="B1533" s="124"/>
      <c r="C1533" s="124"/>
      <c r="D1533" s="124"/>
      <c r="E1533" s="124"/>
      <c r="F1533" s="124"/>
      <c r="G1533" s="124"/>
      <c r="H1533" s="124"/>
      <c r="I1533" s="125"/>
      <c r="J1533" s="150"/>
      <c r="K1533" s="151"/>
      <c r="L1533" s="151"/>
      <c r="M1533" s="151"/>
      <c r="N1533" s="151"/>
      <c r="O1533" s="151"/>
      <c r="P1533" s="151"/>
      <c r="Q1533" s="151"/>
      <c r="R1533" s="151"/>
      <c r="S1533" s="151"/>
      <c r="T1533" s="151"/>
      <c r="U1533" s="151"/>
      <c r="V1533" s="151"/>
      <c r="W1533" s="151"/>
      <c r="X1533" s="151"/>
      <c r="Y1533" s="151"/>
      <c r="Z1533" s="151"/>
      <c r="AA1533" s="151"/>
      <c r="AB1533" s="151"/>
      <c r="AC1533" s="151"/>
      <c r="AD1533" s="151"/>
      <c r="AE1533" s="151"/>
      <c r="AF1533" s="151"/>
      <c r="AG1533" s="151"/>
      <c r="AH1533" s="151"/>
      <c r="AI1533" s="151"/>
      <c r="AJ1533" s="151"/>
      <c r="AK1533" s="151"/>
      <c r="AL1533" s="151"/>
      <c r="AM1533" s="152"/>
    </row>
    <row r="1534" spans="1:61" ht="9.75" hidden="1" customHeight="1">
      <c r="A1534" s="120" t="s">
        <v>329</v>
      </c>
      <c r="B1534" s="121"/>
      <c r="C1534" s="121"/>
      <c r="D1534" s="121"/>
      <c r="E1534" s="121"/>
      <c r="F1534" s="121"/>
      <c r="G1534" s="121"/>
      <c r="H1534" s="121"/>
      <c r="I1534" s="122"/>
      <c r="J1534" s="216" t="s">
        <v>37</v>
      </c>
      <c r="K1534" s="217"/>
      <c r="L1534" s="154" t="s">
        <v>53</v>
      </c>
      <c r="M1534" s="154"/>
      <c r="N1534" s="154"/>
      <c r="O1534" s="154"/>
      <c r="P1534" s="154"/>
      <c r="Q1534" s="154"/>
      <c r="R1534" s="154"/>
      <c r="S1534" s="154"/>
      <c r="T1534" s="154"/>
      <c r="U1534" s="154"/>
      <c r="V1534" s="154"/>
      <c r="W1534" s="154"/>
      <c r="X1534" s="221" t="s">
        <v>37</v>
      </c>
      <c r="Y1534" s="217"/>
      <c r="Z1534" s="154" t="s">
        <v>330</v>
      </c>
      <c r="AA1534" s="154"/>
      <c r="AB1534" s="154"/>
      <c r="AC1534" s="154"/>
      <c r="AD1534" s="154"/>
      <c r="AE1534" s="154"/>
      <c r="AF1534" s="154"/>
      <c r="AG1534" s="154"/>
      <c r="AH1534" s="154"/>
      <c r="AI1534" s="154"/>
      <c r="AJ1534" s="154"/>
      <c r="AK1534" s="154"/>
      <c r="AL1534" s="154"/>
      <c r="AM1534" s="155"/>
      <c r="BF1534" s="1" t="b">
        <f>IF($K1534="○",TRUE,IF($K1534="",FALSE,"INPUT_ERROR"))</f>
        <v>0</v>
      </c>
      <c r="BG1534" s="1" t="s">
        <v>367</v>
      </c>
      <c r="BH1534" s="1">
        <v>94</v>
      </c>
      <c r="BI1534" s="1" t="str">
        <f t="shared" ref="BI1534:BI1540" si="37">"ITEM"&amp;BH1534&amp; BG1534 &amp;"="&amp; BF1534</f>
        <v>ITEM94#KBN3_16=FALSE</v>
      </c>
    </row>
    <row r="1535" spans="1:61" ht="9.75" hidden="1" customHeight="1">
      <c r="A1535" s="141"/>
      <c r="B1535" s="142"/>
      <c r="C1535" s="142"/>
      <c r="D1535" s="142"/>
      <c r="E1535" s="142"/>
      <c r="F1535" s="142"/>
      <c r="G1535" s="142"/>
      <c r="H1535" s="142"/>
      <c r="I1535" s="143"/>
      <c r="J1535" s="144"/>
      <c r="K1535" s="159"/>
      <c r="L1535" s="82"/>
      <c r="M1535" s="82"/>
      <c r="N1535" s="82"/>
      <c r="O1535" s="82"/>
      <c r="P1535" s="82"/>
      <c r="Q1535" s="82"/>
      <c r="R1535" s="82"/>
      <c r="S1535" s="82"/>
      <c r="T1535" s="82"/>
      <c r="U1535" s="82"/>
      <c r="V1535" s="82"/>
      <c r="W1535" s="82"/>
      <c r="X1535" s="160"/>
      <c r="Y1535" s="159"/>
      <c r="Z1535" s="82"/>
      <c r="AA1535" s="82"/>
      <c r="AB1535" s="82"/>
      <c r="AC1535" s="82"/>
      <c r="AD1535" s="82"/>
      <c r="AE1535" s="82"/>
      <c r="AF1535" s="82"/>
      <c r="AG1535" s="82"/>
      <c r="AH1535" s="82"/>
      <c r="AI1535" s="82"/>
      <c r="AJ1535" s="82"/>
      <c r="AK1535" s="82"/>
      <c r="AL1535" s="82"/>
      <c r="AM1535" s="138"/>
      <c r="BF1535" s="1" t="b">
        <f>IF($Y1534="○",TRUE,IF($Y1534="",FALSE,"INPUT_ERROR"))</f>
        <v>0</v>
      </c>
      <c r="BG1535" s="1" t="s">
        <v>367</v>
      </c>
      <c r="BH1535" s="1">
        <v>95</v>
      </c>
      <c r="BI1535" s="1" t="str">
        <f t="shared" si="37"/>
        <v>ITEM95#KBN3_16=FALSE</v>
      </c>
    </row>
    <row r="1536" spans="1:61" ht="9.75" hidden="1" customHeight="1">
      <c r="A1536" s="141"/>
      <c r="B1536" s="142"/>
      <c r="C1536" s="142"/>
      <c r="D1536" s="142"/>
      <c r="E1536" s="142"/>
      <c r="F1536" s="142"/>
      <c r="G1536" s="142"/>
      <c r="H1536" s="142"/>
      <c r="I1536" s="143"/>
      <c r="J1536" s="144" t="s">
        <v>37</v>
      </c>
      <c r="K1536" s="159"/>
      <c r="L1536" s="82" t="s">
        <v>331</v>
      </c>
      <c r="M1536" s="82"/>
      <c r="N1536" s="82"/>
      <c r="O1536" s="82"/>
      <c r="P1536" s="82"/>
      <c r="Q1536" s="82"/>
      <c r="R1536" s="82"/>
      <c r="S1536" s="82"/>
      <c r="T1536" s="82"/>
      <c r="U1536" s="82"/>
      <c r="V1536" s="82"/>
      <c r="W1536" s="82"/>
      <c r="X1536" s="160" t="s">
        <v>37</v>
      </c>
      <c r="Y1536" s="159"/>
      <c r="Z1536" s="82" t="s">
        <v>264</v>
      </c>
      <c r="AA1536" s="82"/>
      <c r="AB1536" s="82"/>
      <c r="AC1536" s="82"/>
      <c r="AD1536" s="82"/>
      <c r="AE1536" s="82"/>
      <c r="AF1536" s="82"/>
      <c r="AG1536" s="82"/>
      <c r="AH1536" s="82"/>
      <c r="AI1536" s="82"/>
      <c r="AJ1536" s="82"/>
      <c r="AK1536" s="82"/>
      <c r="AL1536" s="82"/>
      <c r="AM1536" s="138"/>
      <c r="BF1536" s="1" t="b">
        <f>IF($K1536="○",TRUE,IF($K1536="",FALSE,"INPUT_ERROR"))</f>
        <v>0</v>
      </c>
      <c r="BG1536" s="1" t="s">
        <v>367</v>
      </c>
      <c r="BH1536" s="1">
        <v>96</v>
      </c>
      <c r="BI1536" s="1" t="str">
        <f t="shared" si="37"/>
        <v>ITEM96#KBN3_16=FALSE</v>
      </c>
    </row>
    <row r="1537" spans="1:61" ht="9.75" hidden="1" customHeight="1">
      <c r="A1537" s="141"/>
      <c r="B1537" s="142"/>
      <c r="C1537" s="142"/>
      <c r="D1537" s="142"/>
      <c r="E1537" s="142"/>
      <c r="F1537" s="142"/>
      <c r="G1537" s="142"/>
      <c r="H1537" s="142"/>
      <c r="I1537" s="143"/>
      <c r="J1537" s="144"/>
      <c r="K1537" s="159"/>
      <c r="L1537" s="82"/>
      <c r="M1537" s="82"/>
      <c r="N1537" s="82"/>
      <c r="O1537" s="82"/>
      <c r="P1537" s="82"/>
      <c r="Q1537" s="82"/>
      <c r="R1537" s="82"/>
      <c r="S1537" s="82"/>
      <c r="T1537" s="82"/>
      <c r="U1537" s="82"/>
      <c r="V1537" s="82"/>
      <c r="W1537" s="82"/>
      <c r="X1537" s="160"/>
      <c r="Y1537" s="159"/>
      <c r="Z1537" s="82"/>
      <c r="AA1537" s="82"/>
      <c r="AB1537" s="82"/>
      <c r="AC1537" s="82"/>
      <c r="AD1537" s="82"/>
      <c r="AE1537" s="82"/>
      <c r="AF1537" s="82"/>
      <c r="AG1537" s="82"/>
      <c r="AH1537" s="82"/>
      <c r="AI1537" s="82"/>
      <c r="AJ1537" s="82"/>
      <c r="AK1537" s="82"/>
      <c r="AL1537" s="82"/>
      <c r="AM1537" s="138"/>
      <c r="BF1537" s="1" t="b">
        <f>IF($Y1536="○",TRUE,IF($Y1536="",FALSE,"INPUT_ERROR"))</f>
        <v>0</v>
      </c>
      <c r="BG1537" s="1" t="s">
        <v>367</v>
      </c>
      <c r="BH1537" s="1">
        <v>97</v>
      </c>
      <c r="BI1537" s="1" t="str">
        <f t="shared" si="37"/>
        <v>ITEM97#KBN3_16=FALSE</v>
      </c>
    </row>
    <row r="1538" spans="1:61" ht="9.75" hidden="1" customHeight="1">
      <c r="A1538" s="141"/>
      <c r="B1538" s="142"/>
      <c r="C1538" s="142"/>
      <c r="D1538" s="142"/>
      <c r="E1538" s="142"/>
      <c r="F1538" s="142"/>
      <c r="G1538" s="142"/>
      <c r="H1538" s="142"/>
      <c r="I1538" s="143"/>
      <c r="J1538" s="144" t="s">
        <v>37</v>
      </c>
      <c r="K1538" s="159"/>
      <c r="L1538" s="82" t="s">
        <v>214</v>
      </c>
      <c r="M1538" s="82"/>
      <c r="N1538" s="82"/>
      <c r="O1538" s="82"/>
      <c r="P1538" s="82"/>
      <c r="Q1538" s="82"/>
      <c r="R1538" s="82"/>
      <c r="S1538" s="82"/>
      <c r="T1538" s="82"/>
      <c r="U1538" s="82"/>
      <c r="V1538" s="82"/>
      <c r="W1538" s="82"/>
      <c r="X1538" s="160" t="s">
        <v>37</v>
      </c>
      <c r="Y1538" s="159"/>
      <c r="Z1538" s="82" t="s">
        <v>332</v>
      </c>
      <c r="AA1538" s="82"/>
      <c r="AB1538" s="82"/>
      <c r="AC1538" s="82"/>
      <c r="AD1538" s="82"/>
      <c r="AE1538" s="82"/>
      <c r="AF1538" s="82"/>
      <c r="AG1538" s="82"/>
      <c r="AH1538" s="82"/>
      <c r="AI1538" s="82"/>
      <c r="AJ1538" s="82"/>
      <c r="AK1538" s="82"/>
      <c r="AL1538" s="82"/>
      <c r="AM1538" s="138"/>
      <c r="BF1538" s="1" t="b">
        <f>IF($K1538="○",TRUE,IF($K1538="",FALSE,"INPUT_ERROR"))</f>
        <v>0</v>
      </c>
      <c r="BG1538" s="1" t="s">
        <v>367</v>
      </c>
      <c r="BH1538" s="1">
        <v>98</v>
      </c>
      <c r="BI1538" s="1" t="str">
        <f t="shared" si="37"/>
        <v>ITEM98#KBN3_16=FALSE</v>
      </c>
    </row>
    <row r="1539" spans="1:61" ht="9.75" hidden="1" customHeight="1">
      <c r="A1539" s="141"/>
      <c r="B1539" s="142"/>
      <c r="C1539" s="142"/>
      <c r="D1539" s="142"/>
      <c r="E1539" s="142"/>
      <c r="F1539" s="142"/>
      <c r="G1539" s="142"/>
      <c r="H1539" s="142"/>
      <c r="I1539" s="143"/>
      <c r="J1539" s="144"/>
      <c r="K1539" s="159"/>
      <c r="L1539" s="82"/>
      <c r="M1539" s="82"/>
      <c r="N1539" s="82"/>
      <c r="O1539" s="82"/>
      <c r="P1539" s="82"/>
      <c r="Q1539" s="82"/>
      <c r="R1539" s="82"/>
      <c r="S1539" s="82"/>
      <c r="T1539" s="82"/>
      <c r="U1539" s="82"/>
      <c r="V1539" s="82"/>
      <c r="W1539" s="82"/>
      <c r="X1539" s="160"/>
      <c r="Y1539" s="159"/>
      <c r="Z1539" s="82"/>
      <c r="AA1539" s="82"/>
      <c r="AB1539" s="82"/>
      <c r="AC1539" s="82"/>
      <c r="AD1539" s="82"/>
      <c r="AE1539" s="82"/>
      <c r="AF1539" s="82"/>
      <c r="AG1539" s="82"/>
      <c r="AH1539" s="82"/>
      <c r="AI1539" s="82"/>
      <c r="AJ1539" s="82"/>
      <c r="AK1539" s="82"/>
      <c r="AL1539" s="82"/>
      <c r="AM1539" s="138"/>
      <c r="BF1539" s="1" t="b">
        <f>IF($Y1538="○",TRUE,IF($Y1538="",FALSE,"INPUT_ERROR"))</f>
        <v>0</v>
      </c>
      <c r="BG1539" s="1" t="s">
        <v>367</v>
      </c>
      <c r="BH1539" s="1">
        <v>99</v>
      </c>
      <c r="BI1539" s="1" t="str">
        <f t="shared" si="37"/>
        <v>ITEM99#KBN3_16=FALSE</v>
      </c>
    </row>
    <row r="1540" spans="1:61" ht="9.75" hidden="1" customHeight="1">
      <c r="A1540" s="141"/>
      <c r="B1540" s="142"/>
      <c r="C1540" s="142"/>
      <c r="D1540" s="142"/>
      <c r="E1540" s="142"/>
      <c r="F1540" s="142"/>
      <c r="G1540" s="142"/>
      <c r="H1540" s="142"/>
      <c r="I1540" s="143"/>
      <c r="J1540" s="144" t="s">
        <v>37</v>
      </c>
      <c r="K1540" s="159"/>
      <c r="L1540" s="82" t="s">
        <v>59</v>
      </c>
      <c r="M1540" s="82"/>
      <c r="N1540" s="82"/>
      <c r="O1540" s="160" t="s">
        <v>60</v>
      </c>
      <c r="P1540" s="151"/>
      <c r="Q1540" s="151"/>
      <c r="R1540" s="151"/>
      <c r="S1540" s="151"/>
      <c r="T1540" s="151"/>
      <c r="U1540" s="151"/>
      <c r="V1540" s="151"/>
      <c r="W1540" s="151"/>
      <c r="X1540" s="151"/>
      <c r="Y1540" s="151"/>
      <c r="Z1540" s="151"/>
      <c r="AA1540" s="151"/>
      <c r="AB1540" s="151"/>
      <c r="AC1540" s="151"/>
      <c r="AD1540" s="151"/>
      <c r="AE1540" s="151"/>
      <c r="AF1540" s="151"/>
      <c r="AG1540" s="151"/>
      <c r="AH1540" s="151"/>
      <c r="AI1540" s="151"/>
      <c r="AJ1540" s="151"/>
      <c r="AK1540" s="151"/>
      <c r="AL1540" s="82" t="s">
        <v>198</v>
      </c>
      <c r="AM1540" s="138"/>
      <c r="BF1540" s="1" t="b">
        <f>IF($K1540="○",TRUE,IF($K1540="",FALSE,"INPUT_ERROR"))</f>
        <v>0</v>
      </c>
      <c r="BG1540" s="1" t="s">
        <v>367</v>
      </c>
      <c r="BH1540" s="1">
        <v>100</v>
      </c>
      <c r="BI1540" s="1" t="str">
        <f t="shared" si="37"/>
        <v>ITEM100#KBN3_16=FALSE</v>
      </c>
    </row>
    <row r="1541" spans="1:61" ht="9.75" hidden="1" customHeight="1">
      <c r="A1541" s="141"/>
      <c r="B1541" s="142"/>
      <c r="C1541" s="142"/>
      <c r="D1541" s="142"/>
      <c r="E1541" s="142"/>
      <c r="F1541" s="142"/>
      <c r="G1541" s="142"/>
      <c r="H1541" s="142"/>
      <c r="I1541" s="143"/>
      <c r="J1541" s="161"/>
      <c r="K1541" s="162"/>
      <c r="L1541" s="98"/>
      <c r="M1541" s="98"/>
      <c r="N1541" s="98"/>
      <c r="O1541" s="163"/>
      <c r="P1541" s="128"/>
      <c r="Q1541" s="128"/>
      <c r="R1541" s="128"/>
      <c r="S1541" s="128"/>
      <c r="T1541" s="128"/>
      <c r="U1541" s="128"/>
      <c r="V1541" s="128"/>
      <c r="W1541" s="128"/>
      <c r="X1541" s="128"/>
      <c r="Y1541" s="128"/>
      <c r="Z1541" s="128"/>
      <c r="AA1541" s="128"/>
      <c r="AB1541" s="128"/>
      <c r="AC1541" s="128"/>
      <c r="AD1541" s="128"/>
      <c r="AE1541" s="128"/>
      <c r="AF1541" s="128"/>
      <c r="AG1541" s="128"/>
      <c r="AH1541" s="128"/>
      <c r="AI1541" s="128"/>
      <c r="AJ1541" s="128"/>
      <c r="AK1541" s="128"/>
      <c r="AL1541" s="98"/>
      <c r="AM1541" s="156"/>
      <c r="BG1541" s="1" t="s">
        <v>367</v>
      </c>
      <c r="BH1541" s="1">
        <v>101</v>
      </c>
      <c r="BI1541" s="1" t="str">
        <f>"ITEM"&amp;BH1541&amp; BG1541 &amp;"="&amp;IF(TRIM($P1540)="","",$P1540)</f>
        <v>ITEM101#KBN3_16=</v>
      </c>
    </row>
    <row r="1542" spans="1:61" ht="9.75" hidden="1" customHeight="1">
      <c r="A1542" s="120" t="s">
        <v>333</v>
      </c>
      <c r="B1542" s="121"/>
      <c r="C1542" s="121"/>
      <c r="D1542" s="121"/>
      <c r="E1542" s="121"/>
      <c r="F1542" s="121"/>
      <c r="G1542" s="121"/>
      <c r="H1542" s="121"/>
      <c r="I1542" s="122"/>
      <c r="J1542" s="260"/>
      <c r="K1542" s="260"/>
      <c r="L1542" s="260"/>
      <c r="M1542" s="260"/>
      <c r="N1542" s="260"/>
      <c r="O1542" s="260"/>
      <c r="P1542" s="260"/>
      <c r="Q1542" s="260"/>
      <c r="R1542" s="260"/>
      <c r="S1542" s="260"/>
      <c r="T1542" s="260"/>
      <c r="U1542" s="260"/>
      <c r="V1542" s="260"/>
      <c r="W1542" s="260"/>
      <c r="X1542" s="260"/>
      <c r="Y1542" s="260"/>
      <c r="Z1542" s="260"/>
      <c r="AA1542" s="260"/>
      <c r="AB1542" s="260"/>
      <c r="AC1542" s="260"/>
      <c r="AD1542" s="260"/>
      <c r="AE1542" s="260"/>
      <c r="AF1542" s="260"/>
      <c r="AG1542" s="260"/>
      <c r="AH1542" s="260"/>
      <c r="AI1542" s="260"/>
      <c r="AJ1542" s="260"/>
      <c r="AK1542" s="260"/>
      <c r="AL1542" s="260"/>
      <c r="AM1542" s="260"/>
      <c r="BG1542" s="1" t="s">
        <v>367</v>
      </c>
      <c r="BH1542" s="1">
        <v>102</v>
      </c>
      <c r="BI1542" s="1" t="str">
        <f>"ITEM"&amp;BH1542&amp; BG1542 &amp;"="&amp; IF(TRIM($J1542)="","",$J1542)</f>
        <v>ITEM102#KBN3_16=</v>
      </c>
    </row>
    <row r="1543" spans="1:61" ht="9.75" hidden="1" customHeight="1">
      <c r="A1543" s="141"/>
      <c r="B1543" s="142"/>
      <c r="C1543" s="142"/>
      <c r="D1543" s="142"/>
      <c r="E1543" s="142"/>
      <c r="F1543" s="142"/>
      <c r="G1543" s="142"/>
      <c r="H1543" s="142"/>
      <c r="I1543" s="143"/>
      <c r="J1543" s="27"/>
      <c r="K1543" s="27"/>
      <c r="L1543" s="27"/>
      <c r="M1543" s="27"/>
      <c r="N1543" s="27"/>
      <c r="O1543" s="27"/>
      <c r="P1543" s="27"/>
      <c r="Q1543" s="27"/>
      <c r="R1543" s="27"/>
      <c r="S1543" s="27"/>
      <c r="T1543" s="27"/>
      <c r="U1543" s="27"/>
      <c r="V1543" s="27"/>
      <c r="W1543" s="27"/>
      <c r="X1543" s="27"/>
      <c r="Y1543" s="27"/>
      <c r="Z1543" s="27"/>
      <c r="AA1543" s="27"/>
      <c r="AB1543" s="27"/>
      <c r="AC1543" s="27"/>
      <c r="AD1543" s="27"/>
      <c r="AE1543" s="27"/>
      <c r="AF1543" s="27"/>
      <c r="AG1543" s="27"/>
      <c r="AH1543" s="27"/>
      <c r="AI1543" s="27"/>
      <c r="AJ1543" s="27"/>
      <c r="AK1543" s="27"/>
      <c r="AL1543" s="27"/>
      <c r="AM1543" s="27"/>
      <c r="BH1543" s="1" t="s">
        <v>28</v>
      </c>
    </row>
    <row r="1544" spans="1:61" ht="9.75" hidden="1" customHeight="1" thickBot="1">
      <c r="A1544" s="123"/>
      <c r="B1544" s="124"/>
      <c r="C1544" s="124"/>
      <c r="D1544" s="124"/>
      <c r="E1544" s="124"/>
      <c r="F1544" s="124"/>
      <c r="G1544" s="124"/>
      <c r="H1544" s="124"/>
      <c r="I1544" s="125"/>
      <c r="J1544" s="266"/>
      <c r="K1544" s="266"/>
      <c r="L1544" s="266"/>
      <c r="M1544" s="266"/>
      <c r="N1544" s="266"/>
      <c r="O1544" s="266"/>
      <c r="P1544" s="266"/>
      <c r="Q1544" s="266"/>
      <c r="R1544" s="266"/>
      <c r="S1544" s="266"/>
      <c r="T1544" s="266"/>
      <c r="U1544" s="266"/>
      <c r="V1544" s="266"/>
      <c r="W1544" s="266"/>
      <c r="X1544" s="266"/>
      <c r="Y1544" s="266"/>
      <c r="Z1544" s="266"/>
      <c r="AA1544" s="266"/>
      <c r="AB1544" s="266"/>
      <c r="AC1544" s="266"/>
      <c r="AD1544" s="266"/>
      <c r="AE1544" s="266"/>
      <c r="AF1544" s="266"/>
      <c r="AG1544" s="266"/>
      <c r="AH1544" s="266"/>
      <c r="AI1544" s="266"/>
      <c r="AJ1544" s="266"/>
      <c r="AK1544" s="266"/>
      <c r="AL1544" s="266"/>
      <c r="AM1544" s="266"/>
      <c r="BH1544" s="1" t="s">
        <v>28</v>
      </c>
    </row>
    <row r="1545" spans="1:61" ht="9.75" hidden="1" customHeight="1">
      <c r="A1545" s="164" t="s">
        <v>368</v>
      </c>
      <c r="B1545" s="165"/>
      <c r="C1545" s="165"/>
      <c r="D1545" s="165"/>
      <c r="E1545" s="165"/>
      <c r="F1545" s="165"/>
      <c r="G1545" s="165"/>
      <c r="H1545" s="165"/>
      <c r="I1545" s="166"/>
      <c r="J1545" s="239"/>
      <c r="K1545" s="239"/>
      <c r="L1545" s="239"/>
      <c r="M1545" s="239"/>
      <c r="N1545" s="239"/>
      <c r="O1545" s="239"/>
      <c r="P1545" s="239"/>
      <c r="Q1545" s="239"/>
      <c r="R1545" s="239"/>
      <c r="S1545" s="239"/>
      <c r="T1545" s="239"/>
      <c r="U1545" s="239"/>
      <c r="V1545" s="239"/>
      <c r="W1545" s="239"/>
      <c r="X1545" s="239"/>
      <c r="Y1545" s="239"/>
      <c r="Z1545" s="239"/>
      <c r="AA1545" s="239"/>
      <c r="AB1545" s="239"/>
      <c r="AC1545" s="239"/>
      <c r="AD1545" s="239"/>
      <c r="AE1545" s="239"/>
      <c r="AF1545" s="239"/>
      <c r="AG1545" s="239"/>
      <c r="AH1545" s="239"/>
      <c r="AI1545" s="239"/>
      <c r="AJ1545" s="239"/>
      <c r="AK1545" s="239"/>
      <c r="AL1545" s="239"/>
      <c r="AM1545" s="239"/>
      <c r="BG1545" s="1" t="s">
        <v>369</v>
      </c>
      <c r="BH1545" s="1">
        <v>88</v>
      </c>
      <c r="BI1545" s="1" t="str">
        <f>"ITEM"&amp;BH1545&amp; BG1545 &amp;"="&amp; IF(TRIM($J1545)="","",$J1545)</f>
        <v>ITEM88#KBN3_17=</v>
      </c>
    </row>
    <row r="1546" spans="1:61" ht="9.75" hidden="1" customHeight="1" thickBot="1">
      <c r="A1546" s="167"/>
      <c r="B1546" s="168"/>
      <c r="C1546" s="168"/>
      <c r="D1546" s="168"/>
      <c r="E1546" s="168"/>
      <c r="F1546" s="168"/>
      <c r="G1546" s="168"/>
      <c r="H1546" s="168"/>
      <c r="I1546" s="169"/>
      <c r="J1546" s="274"/>
      <c r="K1546" s="274"/>
      <c r="L1546" s="274"/>
      <c r="M1546" s="274"/>
      <c r="N1546" s="274"/>
      <c r="O1546" s="274"/>
      <c r="P1546" s="274"/>
      <c r="Q1546" s="274"/>
      <c r="R1546" s="274"/>
      <c r="S1546" s="274"/>
      <c r="T1546" s="274"/>
      <c r="U1546" s="274"/>
      <c r="V1546" s="274"/>
      <c r="W1546" s="274"/>
      <c r="X1546" s="274"/>
      <c r="Y1546" s="274"/>
      <c r="Z1546" s="274"/>
      <c r="AA1546" s="274"/>
      <c r="AB1546" s="274"/>
      <c r="AC1546" s="274"/>
      <c r="AD1546" s="274"/>
      <c r="AE1546" s="274"/>
      <c r="AF1546" s="274"/>
      <c r="AG1546" s="274"/>
      <c r="AH1546" s="274"/>
      <c r="AI1546" s="274"/>
      <c r="AJ1546" s="274"/>
      <c r="AK1546" s="274"/>
      <c r="AL1546" s="274"/>
      <c r="AM1546" s="274"/>
    </row>
    <row r="1547" spans="1:61" ht="9.75" hidden="1" customHeight="1">
      <c r="A1547" s="120" t="s">
        <v>323</v>
      </c>
      <c r="B1547" s="121"/>
      <c r="C1547" s="121"/>
      <c r="D1547" s="121"/>
      <c r="E1547" s="121"/>
      <c r="F1547" s="121"/>
      <c r="G1547" s="121"/>
      <c r="H1547" s="121"/>
      <c r="I1547" s="122"/>
      <c r="J1547" s="239"/>
      <c r="K1547" s="239"/>
      <c r="L1547" s="239"/>
      <c r="M1547" s="239"/>
      <c r="N1547" s="239"/>
      <c r="O1547" s="239"/>
      <c r="P1547" s="239"/>
      <c r="Q1547" s="239"/>
      <c r="R1547" s="239"/>
      <c r="S1547" s="239"/>
      <c r="T1547" s="239"/>
      <c r="U1547" s="239"/>
      <c r="V1547" s="239"/>
      <c r="W1547" s="239"/>
      <c r="X1547" s="239"/>
      <c r="Y1547" s="239"/>
      <c r="Z1547" s="239"/>
      <c r="AA1547" s="239"/>
      <c r="AB1547" s="239"/>
      <c r="AC1547" s="239"/>
      <c r="AD1547" s="239"/>
      <c r="AE1547" s="239"/>
      <c r="AF1547" s="239"/>
      <c r="AG1547" s="239"/>
      <c r="AH1547" s="239"/>
      <c r="AI1547" s="239"/>
      <c r="AJ1547" s="239"/>
      <c r="AK1547" s="239"/>
      <c r="AL1547" s="239"/>
      <c r="AM1547" s="239"/>
      <c r="BG1547" s="1" t="s">
        <v>369</v>
      </c>
      <c r="BH1547" s="1">
        <v>89</v>
      </c>
      <c r="BI1547" s="1" t="str">
        <f>"ITEM"&amp;BH1547&amp; BG1547 &amp;"="&amp; IF(TRIM($J1547)="","",$J1547)</f>
        <v>ITEM89#KBN3_17=</v>
      </c>
    </row>
    <row r="1548" spans="1:61" ht="9.75" hidden="1" customHeight="1">
      <c r="A1548" s="123"/>
      <c r="B1548" s="124"/>
      <c r="C1548" s="124"/>
      <c r="D1548" s="124"/>
      <c r="E1548" s="124"/>
      <c r="F1548" s="124"/>
      <c r="G1548" s="124"/>
      <c r="H1548" s="124"/>
      <c r="I1548" s="125"/>
      <c r="J1548" s="27"/>
      <c r="K1548" s="27"/>
      <c r="L1548" s="27"/>
      <c r="M1548" s="27"/>
      <c r="N1548" s="27"/>
      <c r="O1548" s="27"/>
      <c r="P1548" s="27"/>
      <c r="Q1548" s="27"/>
      <c r="R1548" s="27"/>
      <c r="S1548" s="27"/>
      <c r="T1548" s="27"/>
      <c r="U1548" s="27"/>
      <c r="V1548" s="27"/>
      <c r="W1548" s="27"/>
      <c r="X1548" s="27"/>
      <c r="Y1548" s="27"/>
      <c r="Z1548" s="27"/>
      <c r="AA1548" s="27"/>
      <c r="AB1548" s="27"/>
      <c r="AC1548" s="27"/>
      <c r="AD1548" s="27"/>
      <c r="AE1548" s="27"/>
      <c r="AF1548" s="27"/>
      <c r="AG1548" s="27"/>
      <c r="AH1548" s="27"/>
      <c r="AI1548" s="27"/>
      <c r="AJ1548" s="27"/>
      <c r="AK1548" s="27"/>
      <c r="AL1548" s="27"/>
      <c r="AM1548" s="27"/>
    </row>
    <row r="1549" spans="1:61" ht="9.75" hidden="1" customHeight="1">
      <c r="A1549" s="120" t="s">
        <v>324</v>
      </c>
      <c r="B1549" s="121"/>
      <c r="C1549" s="121"/>
      <c r="D1549" s="121"/>
      <c r="E1549" s="121"/>
      <c r="F1549" s="121"/>
      <c r="G1549" s="121"/>
      <c r="H1549" s="121"/>
      <c r="I1549" s="122"/>
      <c r="J1549" s="136"/>
      <c r="K1549" s="126"/>
      <c r="L1549" s="126"/>
      <c r="M1549" s="126"/>
      <c r="N1549" s="126"/>
      <c r="O1549" s="126"/>
      <c r="P1549" s="126"/>
      <c r="Q1549" s="126"/>
      <c r="R1549" s="126"/>
      <c r="S1549" s="126"/>
      <c r="T1549" s="126"/>
      <c r="U1549" s="126"/>
      <c r="V1549" s="126"/>
      <c r="W1549" s="126"/>
      <c r="X1549" s="126"/>
      <c r="Y1549" s="126"/>
      <c r="Z1549" s="126"/>
      <c r="AA1549" s="126"/>
      <c r="AB1549" s="126"/>
      <c r="AC1549" s="126"/>
      <c r="AD1549" s="126"/>
      <c r="AE1549" s="126"/>
      <c r="AF1549" s="126"/>
      <c r="AG1549" s="126"/>
      <c r="AH1549" s="126"/>
      <c r="AI1549" s="126"/>
      <c r="AJ1549" s="126"/>
      <c r="AK1549" s="126"/>
      <c r="AL1549" s="126"/>
      <c r="AM1549" s="127"/>
      <c r="BG1549" s="1" t="s">
        <v>369</v>
      </c>
      <c r="BH1549" s="1">
        <v>90</v>
      </c>
      <c r="BI1549" s="1" t="str">
        <f>"ITEM"&amp;BH1549&amp; BG1549 &amp;"="&amp; IF(TRIM($J1549)="","",$J1549)</f>
        <v>ITEM90#KBN3_17=</v>
      </c>
    </row>
    <row r="1550" spans="1:61" ht="9.75" hidden="1" customHeight="1">
      <c r="A1550" s="141"/>
      <c r="B1550" s="142"/>
      <c r="C1550" s="142"/>
      <c r="D1550" s="142"/>
      <c r="E1550" s="142"/>
      <c r="F1550" s="142"/>
      <c r="G1550" s="142"/>
      <c r="H1550" s="142"/>
      <c r="I1550" s="143"/>
      <c r="J1550" s="150"/>
      <c r="K1550" s="151"/>
      <c r="L1550" s="151"/>
      <c r="M1550" s="151"/>
      <c r="N1550" s="151"/>
      <c r="O1550" s="151"/>
      <c r="P1550" s="151"/>
      <c r="Q1550" s="151"/>
      <c r="R1550" s="151"/>
      <c r="S1550" s="151"/>
      <c r="T1550" s="151"/>
      <c r="U1550" s="151"/>
      <c r="V1550" s="151"/>
      <c r="W1550" s="151"/>
      <c r="X1550" s="151"/>
      <c r="Y1550" s="151"/>
      <c r="Z1550" s="151"/>
      <c r="AA1550" s="151"/>
      <c r="AB1550" s="151"/>
      <c r="AC1550" s="151"/>
      <c r="AD1550" s="151"/>
      <c r="AE1550" s="151"/>
      <c r="AF1550" s="151"/>
      <c r="AG1550" s="151"/>
      <c r="AH1550" s="151"/>
      <c r="AI1550" s="151"/>
      <c r="AJ1550" s="151"/>
      <c r="AK1550" s="151"/>
      <c r="AL1550" s="151"/>
      <c r="AM1550" s="152"/>
      <c r="BH1550" s="1" t="s">
        <v>28</v>
      </c>
    </row>
    <row r="1551" spans="1:61" ht="9.75" hidden="1" customHeight="1">
      <c r="A1551" s="123"/>
      <c r="B1551" s="124"/>
      <c r="C1551" s="124"/>
      <c r="D1551" s="124"/>
      <c r="E1551" s="124"/>
      <c r="F1551" s="124"/>
      <c r="G1551" s="124"/>
      <c r="H1551" s="124"/>
      <c r="I1551" s="125"/>
      <c r="J1551" s="137"/>
      <c r="K1551" s="128"/>
      <c r="L1551" s="128"/>
      <c r="M1551" s="128"/>
      <c r="N1551" s="128"/>
      <c r="O1551" s="128"/>
      <c r="P1551" s="128"/>
      <c r="Q1551" s="128"/>
      <c r="R1551" s="128"/>
      <c r="S1551" s="128"/>
      <c r="T1551" s="128"/>
      <c r="U1551" s="128"/>
      <c r="V1551" s="128"/>
      <c r="W1551" s="128"/>
      <c r="X1551" s="128"/>
      <c r="Y1551" s="128"/>
      <c r="Z1551" s="128"/>
      <c r="AA1551" s="128"/>
      <c r="AB1551" s="128"/>
      <c r="AC1551" s="128"/>
      <c r="AD1551" s="128"/>
      <c r="AE1551" s="128"/>
      <c r="AF1551" s="128"/>
      <c r="AG1551" s="128"/>
      <c r="AH1551" s="128"/>
      <c r="AI1551" s="128"/>
      <c r="AJ1551" s="128"/>
      <c r="AK1551" s="128"/>
      <c r="AL1551" s="128"/>
      <c r="AM1551" s="129"/>
      <c r="BH1551" s="1" t="s">
        <v>28</v>
      </c>
    </row>
    <row r="1552" spans="1:61" ht="9.75" hidden="1" customHeight="1">
      <c r="A1552" s="120" t="s">
        <v>325</v>
      </c>
      <c r="B1552" s="121"/>
      <c r="C1552" s="121"/>
      <c r="D1552" s="121"/>
      <c r="E1552" s="121"/>
      <c r="F1552" s="121"/>
      <c r="G1552" s="121"/>
      <c r="H1552" s="121"/>
      <c r="I1552" s="122"/>
      <c r="J1552" s="27"/>
      <c r="K1552" s="27"/>
      <c r="L1552" s="27"/>
      <c r="M1552" s="27"/>
      <c r="N1552" s="27"/>
      <c r="O1552" s="27"/>
      <c r="P1552" s="27"/>
      <c r="Q1552" s="27"/>
      <c r="R1552" s="27"/>
      <c r="S1552" s="27"/>
      <c r="T1552" s="27"/>
      <c r="U1552" s="27"/>
      <c r="V1552" s="27"/>
      <c r="W1552" s="27"/>
      <c r="X1552" s="27"/>
      <c r="Y1552" s="27"/>
      <c r="Z1552" s="27"/>
      <c r="AA1552" s="27"/>
      <c r="AB1552" s="27"/>
      <c r="AC1552" s="27"/>
      <c r="AD1552" s="27"/>
      <c r="AE1552" s="27"/>
      <c r="AF1552" s="27"/>
      <c r="AG1552" s="27"/>
      <c r="AH1552" s="27"/>
      <c r="AI1552" s="27"/>
      <c r="AJ1552" s="27"/>
      <c r="AK1552" s="27"/>
      <c r="AL1552" s="27"/>
      <c r="AM1552" s="27"/>
      <c r="BG1552" s="1" t="s">
        <v>369</v>
      </c>
      <c r="BH1552" s="1">
        <v>91</v>
      </c>
      <c r="BI1552" s="1" t="str">
        <f>"ITEM"&amp;BH1552&amp; BG1552 &amp;"="&amp; IF(TRIM($J1552)="","",$J1552)</f>
        <v>ITEM91#KBN3_17=</v>
      </c>
    </row>
    <row r="1553" spans="1:61" ht="9.75" hidden="1" customHeight="1">
      <c r="A1553" s="123"/>
      <c r="B1553" s="124"/>
      <c r="C1553" s="124"/>
      <c r="D1553" s="124"/>
      <c r="E1553" s="124"/>
      <c r="F1553" s="124"/>
      <c r="G1553" s="124"/>
      <c r="H1553" s="124"/>
      <c r="I1553" s="125"/>
      <c r="J1553" s="27"/>
      <c r="K1553" s="27"/>
      <c r="L1553" s="27"/>
      <c r="M1553" s="27"/>
      <c r="N1553" s="27"/>
      <c r="O1553" s="27"/>
      <c r="P1553" s="27"/>
      <c r="Q1553" s="27"/>
      <c r="R1553" s="27"/>
      <c r="S1553" s="27"/>
      <c r="T1553" s="27"/>
      <c r="U1553" s="27"/>
      <c r="V1553" s="27"/>
      <c r="W1553" s="27"/>
      <c r="X1553" s="27"/>
      <c r="Y1553" s="27"/>
      <c r="Z1553" s="27"/>
      <c r="AA1553" s="27"/>
      <c r="AB1553" s="27"/>
      <c r="AC1553" s="27"/>
      <c r="AD1553" s="27"/>
      <c r="AE1553" s="27"/>
      <c r="AF1553" s="27"/>
      <c r="AG1553" s="27"/>
      <c r="AH1553" s="27"/>
      <c r="AI1553" s="27"/>
      <c r="AJ1553" s="27"/>
      <c r="AK1553" s="27"/>
      <c r="AL1553" s="27"/>
      <c r="AM1553" s="27"/>
    </row>
    <row r="1554" spans="1:61" ht="9.75" hidden="1" customHeight="1">
      <c r="A1554" s="120" t="s">
        <v>326</v>
      </c>
      <c r="B1554" s="121"/>
      <c r="C1554" s="121"/>
      <c r="D1554" s="121"/>
      <c r="E1554" s="121"/>
      <c r="F1554" s="121"/>
      <c r="G1554" s="121"/>
      <c r="H1554" s="121"/>
      <c r="I1554" s="122"/>
      <c r="J1554" s="158"/>
      <c r="K1554" s="154"/>
      <c r="L1554" s="154"/>
      <c r="M1554" s="154"/>
      <c r="N1554" s="154"/>
      <c r="O1554" s="154"/>
      <c r="P1554" s="154"/>
      <c r="Q1554" s="154"/>
      <c r="R1554" s="154"/>
      <c r="S1554" s="154"/>
      <c r="T1554" s="154"/>
      <c r="U1554" s="154"/>
      <c r="V1554" s="154" t="s">
        <v>36</v>
      </c>
      <c r="W1554" s="154"/>
      <c r="X1554" s="154"/>
      <c r="Y1554" s="154"/>
      <c r="Z1554" s="154"/>
      <c r="AA1554" s="154"/>
      <c r="AB1554" s="154"/>
      <c r="AC1554" s="154"/>
      <c r="AD1554" s="154"/>
      <c r="AE1554" s="154"/>
      <c r="AF1554" s="154"/>
      <c r="AG1554" s="154"/>
      <c r="AH1554" s="154"/>
      <c r="AI1554" s="154"/>
      <c r="AJ1554" s="154"/>
      <c r="AK1554" s="154"/>
      <c r="AL1554" s="154"/>
      <c r="AM1554" s="155"/>
      <c r="BE1554" s="1" t="str">
        <f ca="1">MID(CELL("address",$CB$2),2,2)</f>
        <v>CB</v>
      </c>
      <c r="BF1554" s="1" t="str">
        <f>IF(TRIM($K1556)="","",IF(ISERROR(MATCH($K1556,$CB$3:$CB$7,0)),"INPUT_ERROR",MATCH($K1556,$CB$3:$CB$7,0)))</f>
        <v/>
      </c>
      <c r="BG1554" s="1" t="s">
        <v>369</v>
      </c>
      <c r="BH1554" s="1">
        <v>92</v>
      </c>
      <c r="BI1554" s="1" t="str">
        <f>"ITEM"&amp;BH1554&amp; BG1554 &amp;"="&amp; BF1554</f>
        <v>ITEM92#KBN3_17=</v>
      </c>
    </row>
    <row r="1555" spans="1:61" ht="9.75" hidden="1" customHeight="1">
      <c r="A1555" s="141"/>
      <c r="B1555" s="142"/>
      <c r="C1555" s="142"/>
      <c r="D1555" s="142"/>
      <c r="E1555" s="142"/>
      <c r="F1555" s="142"/>
      <c r="G1555" s="142"/>
      <c r="H1555" s="142"/>
      <c r="I1555" s="143"/>
      <c r="J1555" s="189"/>
      <c r="K1555" s="82"/>
      <c r="L1555" s="82"/>
      <c r="M1555" s="82"/>
      <c r="N1555" s="82"/>
      <c r="O1555" s="82"/>
      <c r="P1555" s="82"/>
      <c r="Q1555" s="82"/>
      <c r="R1555" s="82"/>
      <c r="S1555" s="82"/>
      <c r="T1555" s="82"/>
      <c r="U1555" s="82"/>
      <c r="V1555" s="82" t="s">
        <v>163</v>
      </c>
      <c r="W1555" s="82"/>
      <c r="X1555" s="82"/>
      <c r="Y1555" s="82"/>
      <c r="Z1555" s="82"/>
      <c r="AA1555" s="82"/>
      <c r="AB1555" s="82"/>
      <c r="AC1555" s="82"/>
      <c r="AD1555" s="82"/>
      <c r="AE1555" s="82"/>
      <c r="AF1555" s="82"/>
      <c r="AG1555" s="82"/>
      <c r="AH1555" s="82"/>
      <c r="AI1555" s="82"/>
      <c r="AJ1555" s="82"/>
      <c r="AK1555" s="82"/>
      <c r="AL1555" s="82"/>
      <c r="AM1555" s="138"/>
      <c r="BH1555" s="1" t="s">
        <v>28</v>
      </c>
    </row>
    <row r="1556" spans="1:61" ht="9.75" hidden="1" customHeight="1">
      <c r="A1556" s="141"/>
      <c r="B1556" s="142"/>
      <c r="C1556" s="142"/>
      <c r="D1556" s="142"/>
      <c r="E1556" s="142"/>
      <c r="F1556" s="142"/>
      <c r="G1556" s="142"/>
      <c r="H1556" s="142"/>
      <c r="I1556" s="143"/>
      <c r="J1556" s="144" t="s">
        <v>37</v>
      </c>
      <c r="K1556" s="145"/>
      <c r="L1556" s="145"/>
      <c r="M1556" s="145"/>
      <c r="N1556" s="145"/>
      <c r="O1556" s="145"/>
      <c r="P1556" s="145"/>
      <c r="Q1556" s="145"/>
      <c r="R1556" s="145"/>
      <c r="S1556" s="145"/>
      <c r="T1556" s="82" t="s">
        <v>38</v>
      </c>
      <c r="U1556" s="82"/>
      <c r="V1556" s="82" t="s">
        <v>253</v>
      </c>
      <c r="W1556" s="82"/>
      <c r="X1556" s="82"/>
      <c r="Y1556" s="82"/>
      <c r="Z1556" s="82"/>
      <c r="AA1556" s="82"/>
      <c r="AB1556" s="82"/>
      <c r="AC1556" s="82"/>
      <c r="AD1556" s="82"/>
      <c r="AE1556" s="82"/>
      <c r="AF1556" s="82"/>
      <c r="AG1556" s="82"/>
      <c r="AH1556" s="82"/>
      <c r="AI1556" s="82"/>
      <c r="AJ1556" s="82"/>
      <c r="AK1556" s="82"/>
      <c r="AL1556" s="82"/>
      <c r="AM1556" s="138"/>
      <c r="BH1556" s="1" t="s">
        <v>28</v>
      </c>
    </row>
    <row r="1557" spans="1:61" ht="9.75" hidden="1" customHeight="1">
      <c r="A1557" s="141"/>
      <c r="B1557" s="142"/>
      <c r="C1557" s="142"/>
      <c r="D1557" s="142"/>
      <c r="E1557" s="142"/>
      <c r="F1557" s="142"/>
      <c r="G1557" s="142"/>
      <c r="H1557" s="142"/>
      <c r="I1557" s="143"/>
      <c r="J1557" s="144"/>
      <c r="K1557" s="145"/>
      <c r="L1557" s="145"/>
      <c r="M1557" s="145"/>
      <c r="N1557" s="145"/>
      <c r="O1557" s="145"/>
      <c r="P1557" s="145"/>
      <c r="Q1557" s="145"/>
      <c r="R1557" s="145"/>
      <c r="S1557" s="145"/>
      <c r="T1557" s="82"/>
      <c r="U1557" s="82"/>
      <c r="V1557" s="82" t="s">
        <v>327</v>
      </c>
      <c r="W1557" s="82"/>
      <c r="X1557" s="82"/>
      <c r="Y1557" s="82"/>
      <c r="Z1557" s="82"/>
      <c r="AA1557" s="82"/>
      <c r="AB1557" s="82"/>
      <c r="AC1557" s="82"/>
      <c r="AD1557" s="82"/>
      <c r="AE1557" s="82"/>
      <c r="AF1557" s="82"/>
      <c r="AG1557" s="82"/>
      <c r="AH1557" s="82"/>
      <c r="AI1557" s="82"/>
      <c r="AJ1557" s="82"/>
      <c r="AK1557" s="82"/>
      <c r="AL1557" s="82"/>
      <c r="AM1557" s="138"/>
      <c r="BH1557" s="1" t="s">
        <v>28</v>
      </c>
    </row>
    <row r="1558" spans="1:61" ht="9.75" hidden="1" customHeight="1">
      <c r="A1558" s="141"/>
      <c r="B1558" s="142"/>
      <c r="C1558" s="142"/>
      <c r="D1558" s="142"/>
      <c r="E1558" s="142"/>
      <c r="F1558" s="142"/>
      <c r="G1558" s="142"/>
      <c r="H1558" s="142"/>
      <c r="I1558" s="143"/>
      <c r="J1558" s="189"/>
      <c r="K1558" s="82"/>
      <c r="L1558" s="82"/>
      <c r="M1558" s="82"/>
      <c r="N1558" s="82"/>
      <c r="O1558" s="82"/>
      <c r="P1558" s="82"/>
      <c r="Q1558" s="82"/>
      <c r="R1558" s="82"/>
      <c r="S1558" s="82"/>
      <c r="T1558" s="82"/>
      <c r="U1558" s="82"/>
      <c r="V1558" s="82" t="s">
        <v>166</v>
      </c>
      <c r="W1558" s="82"/>
      <c r="X1558" s="82"/>
      <c r="Y1558" s="82"/>
      <c r="Z1558" s="82"/>
      <c r="AA1558" s="82"/>
      <c r="AB1558" s="82"/>
      <c r="AC1558" s="82"/>
      <c r="AD1558" s="82"/>
      <c r="AE1558" s="82"/>
      <c r="AF1558" s="82"/>
      <c r="AG1558" s="82"/>
      <c r="AH1558" s="82"/>
      <c r="AI1558" s="82"/>
      <c r="AJ1558" s="82"/>
      <c r="AK1558" s="82"/>
      <c r="AL1558" s="82"/>
      <c r="AM1558" s="138"/>
      <c r="BH1558" s="1" t="s">
        <v>28</v>
      </c>
    </row>
    <row r="1559" spans="1:61" ht="9.75" hidden="1" customHeight="1">
      <c r="A1559" s="141"/>
      <c r="B1559" s="142"/>
      <c r="C1559" s="142"/>
      <c r="D1559" s="142"/>
      <c r="E1559" s="142"/>
      <c r="F1559" s="142"/>
      <c r="G1559" s="142"/>
      <c r="H1559" s="142"/>
      <c r="I1559" s="143"/>
      <c r="J1559" s="157"/>
      <c r="K1559" s="98"/>
      <c r="L1559" s="98"/>
      <c r="M1559" s="98"/>
      <c r="N1559" s="98"/>
      <c r="O1559" s="98"/>
      <c r="P1559" s="98"/>
      <c r="Q1559" s="98"/>
      <c r="R1559" s="98"/>
      <c r="S1559" s="98"/>
      <c r="T1559" s="98"/>
      <c r="U1559" s="98"/>
      <c r="V1559" s="98" t="s">
        <v>256</v>
      </c>
      <c r="W1559" s="98"/>
      <c r="X1559" s="98"/>
      <c r="Y1559" s="98"/>
      <c r="Z1559" s="98"/>
      <c r="AA1559" s="98"/>
      <c r="AB1559" s="98"/>
      <c r="AC1559" s="98"/>
      <c r="AD1559" s="98"/>
      <c r="AE1559" s="98"/>
      <c r="AF1559" s="98"/>
      <c r="AG1559" s="98"/>
      <c r="AH1559" s="98"/>
      <c r="AI1559" s="98"/>
      <c r="AJ1559" s="98"/>
      <c r="AK1559" s="98"/>
      <c r="AL1559" s="98"/>
      <c r="AM1559" s="156"/>
      <c r="BH1559" s="1" t="s">
        <v>28</v>
      </c>
    </row>
    <row r="1560" spans="1:61" ht="9.75" hidden="1" customHeight="1">
      <c r="A1560" s="120" t="s">
        <v>328</v>
      </c>
      <c r="B1560" s="121"/>
      <c r="C1560" s="121"/>
      <c r="D1560" s="121"/>
      <c r="E1560" s="121"/>
      <c r="F1560" s="121"/>
      <c r="G1560" s="121"/>
      <c r="H1560" s="121"/>
      <c r="I1560" s="122"/>
      <c r="J1560" s="136"/>
      <c r="K1560" s="126"/>
      <c r="L1560" s="126"/>
      <c r="M1560" s="126"/>
      <c r="N1560" s="126"/>
      <c r="O1560" s="126"/>
      <c r="P1560" s="126"/>
      <c r="Q1560" s="126"/>
      <c r="R1560" s="126"/>
      <c r="S1560" s="126"/>
      <c r="T1560" s="126"/>
      <c r="U1560" s="126"/>
      <c r="V1560" s="126"/>
      <c r="W1560" s="126"/>
      <c r="X1560" s="126"/>
      <c r="Y1560" s="126"/>
      <c r="Z1560" s="126"/>
      <c r="AA1560" s="126"/>
      <c r="AB1560" s="126"/>
      <c r="AC1560" s="126"/>
      <c r="AD1560" s="126"/>
      <c r="AE1560" s="126"/>
      <c r="AF1560" s="126"/>
      <c r="AG1560" s="126"/>
      <c r="AH1560" s="126"/>
      <c r="AI1560" s="126"/>
      <c r="AJ1560" s="126"/>
      <c r="AK1560" s="126"/>
      <c r="AL1560" s="126"/>
      <c r="AM1560" s="127"/>
      <c r="BG1560" s="1" t="s">
        <v>369</v>
      </c>
      <c r="BH1560" s="1">
        <v>93</v>
      </c>
      <c r="BI1560" s="1" t="str">
        <f>"ITEM"&amp;BH1560&amp; BG1560 &amp;"="&amp; IF(TRIM($J1560)="","",$J1560)</f>
        <v>ITEM93#KBN3_17=</v>
      </c>
    </row>
    <row r="1561" spans="1:61" ht="9.75" hidden="1" customHeight="1">
      <c r="A1561" s="141"/>
      <c r="B1561" s="142"/>
      <c r="C1561" s="142"/>
      <c r="D1561" s="142"/>
      <c r="E1561" s="142"/>
      <c r="F1561" s="142"/>
      <c r="G1561" s="142"/>
      <c r="H1561" s="142"/>
      <c r="I1561" s="143"/>
      <c r="J1561" s="150"/>
      <c r="K1561" s="151"/>
      <c r="L1561" s="151"/>
      <c r="M1561" s="151"/>
      <c r="N1561" s="151"/>
      <c r="O1561" s="151"/>
      <c r="P1561" s="151"/>
      <c r="Q1561" s="151"/>
      <c r="R1561" s="151"/>
      <c r="S1561" s="151"/>
      <c r="T1561" s="151"/>
      <c r="U1561" s="151"/>
      <c r="V1561" s="151"/>
      <c r="W1561" s="151"/>
      <c r="X1561" s="151"/>
      <c r="Y1561" s="151"/>
      <c r="Z1561" s="151"/>
      <c r="AA1561" s="151"/>
      <c r="AB1561" s="151"/>
      <c r="AC1561" s="151"/>
      <c r="AD1561" s="151"/>
      <c r="AE1561" s="151"/>
      <c r="AF1561" s="151"/>
      <c r="AG1561" s="151"/>
      <c r="AH1561" s="151"/>
      <c r="AI1561" s="151"/>
      <c r="AJ1561" s="151"/>
      <c r="AK1561" s="151"/>
      <c r="AL1561" s="151"/>
      <c r="AM1561" s="152"/>
    </row>
    <row r="1562" spans="1:61" ht="9.75" hidden="1" customHeight="1">
      <c r="A1562" s="123"/>
      <c r="B1562" s="124"/>
      <c r="C1562" s="124"/>
      <c r="D1562" s="124"/>
      <c r="E1562" s="124"/>
      <c r="F1562" s="124"/>
      <c r="G1562" s="124"/>
      <c r="H1562" s="124"/>
      <c r="I1562" s="125"/>
      <c r="J1562" s="150"/>
      <c r="K1562" s="151"/>
      <c r="L1562" s="151"/>
      <c r="M1562" s="151"/>
      <c r="N1562" s="151"/>
      <c r="O1562" s="151"/>
      <c r="P1562" s="151"/>
      <c r="Q1562" s="151"/>
      <c r="R1562" s="151"/>
      <c r="S1562" s="151"/>
      <c r="T1562" s="151"/>
      <c r="U1562" s="151"/>
      <c r="V1562" s="151"/>
      <c r="W1562" s="151"/>
      <c r="X1562" s="151"/>
      <c r="Y1562" s="151"/>
      <c r="Z1562" s="151"/>
      <c r="AA1562" s="151"/>
      <c r="AB1562" s="151"/>
      <c r="AC1562" s="151"/>
      <c r="AD1562" s="151"/>
      <c r="AE1562" s="151"/>
      <c r="AF1562" s="151"/>
      <c r="AG1562" s="151"/>
      <c r="AH1562" s="151"/>
      <c r="AI1562" s="151"/>
      <c r="AJ1562" s="151"/>
      <c r="AK1562" s="151"/>
      <c r="AL1562" s="151"/>
      <c r="AM1562" s="152"/>
    </row>
    <row r="1563" spans="1:61" ht="9.75" hidden="1" customHeight="1">
      <c r="A1563" s="120" t="s">
        <v>329</v>
      </c>
      <c r="B1563" s="121"/>
      <c r="C1563" s="121"/>
      <c r="D1563" s="121"/>
      <c r="E1563" s="121"/>
      <c r="F1563" s="121"/>
      <c r="G1563" s="121"/>
      <c r="H1563" s="121"/>
      <c r="I1563" s="122"/>
      <c r="J1563" s="216" t="s">
        <v>37</v>
      </c>
      <c r="K1563" s="217"/>
      <c r="L1563" s="154" t="s">
        <v>53</v>
      </c>
      <c r="M1563" s="154"/>
      <c r="N1563" s="154"/>
      <c r="O1563" s="154"/>
      <c r="P1563" s="154"/>
      <c r="Q1563" s="154"/>
      <c r="R1563" s="154"/>
      <c r="S1563" s="154"/>
      <c r="T1563" s="154"/>
      <c r="U1563" s="154"/>
      <c r="V1563" s="154"/>
      <c r="W1563" s="154"/>
      <c r="X1563" s="221" t="s">
        <v>37</v>
      </c>
      <c r="Y1563" s="217"/>
      <c r="Z1563" s="154" t="s">
        <v>330</v>
      </c>
      <c r="AA1563" s="154"/>
      <c r="AB1563" s="154"/>
      <c r="AC1563" s="154"/>
      <c r="AD1563" s="154"/>
      <c r="AE1563" s="154"/>
      <c r="AF1563" s="154"/>
      <c r="AG1563" s="154"/>
      <c r="AH1563" s="154"/>
      <c r="AI1563" s="154"/>
      <c r="AJ1563" s="154"/>
      <c r="AK1563" s="154"/>
      <c r="AL1563" s="154"/>
      <c r="AM1563" s="155"/>
      <c r="BF1563" s="1" t="b">
        <f>IF($K1563="○",TRUE,IF($K1563="",FALSE,"INPUT_ERROR"))</f>
        <v>0</v>
      </c>
      <c r="BG1563" s="1" t="s">
        <v>369</v>
      </c>
      <c r="BH1563" s="1">
        <v>94</v>
      </c>
      <c r="BI1563" s="1" t="str">
        <f t="shared" ref="BI1563:BI1569" si="38">"ITEM"&amp;BH1563&amp; BG1563 &amp;"="&amp; BF1563</f>
        <v>ITEM94#KBN3_17=FALSE</v>
      </c>
    </row>
    <row r="1564" spans="1:61" ht="9.75" hidden="1" customHeight="1">
      <c r="A1564" s="141"/>
      <c r="B1564" s="142"/>
      <c r="C1564" s="142"/>
      <c r="D1564" s="142"/>
      <c r="E1564" s="142"/>
      <c r="F1564" s="142"/>
      <c r="G1564" s="142"/>
      <c r="H1564" s="142"/>
      <c r="I1564" s="143"/>
      <c r="J1564" s="144"/>
      <c r="K1564" s="159"/>
      <c r="L1564" s="82"/>
      <c r="M1564" s="82"/>
      <c r="N1564" s="82"/>
      <c r="O1564" s="82"/>
      <c r="P1564" s="82"/>
      <c r="Q1564" s="82"/>
      <c r="R1564" s="82"/>
      <c r="S1564" s="82"/>
      <c r="T1564" s="82"/>
      <c r="U1564" s="82"/>
      <c r="V1564" s="82"/>
      <c r="W1564" s="82"/>
      <c r="X1564" s="160"/>
      <c r="Y1564" s="159"/>
      <c r="Z1564" s="82"/>
      <c r="AA1564" s="82"/>
      <c r="AB1564" s="82"/>
      <c r="AC1564" s="82"/>
      <c r="AD1564" s="82"/>
      <c r="AE1564" s="82"/>
      <c r="AF1564" s="82"/>
      <c r="AG1564" s="82"/>
      <c r="AH1564" s="82"/>
      <c r="AI1564" s="82"/>
      <c r="AJ1564" s="82"/>
      <c r="AK1564" s="82"/>
      <c r="AL1564" s="82"/>
      <c r="AM1564" s="138"/>
      <c r="BF1564" s="1" t="b">
        <f>IF($Y1563="○",TRUE,IF($Y1563="",FALSE,"INPUT_ERROR"))</f>
        <v>0</v>
      </c>
      <c r="BG1564" s="1" t="s">
        <v>369</v>
      </c>
      <c r="BH1564" s="1">
        <v>95</v>
      </c>
      <c r="BI1564" s="1" t="str">
        <f t="shared" si="38"/>
        <v>ITEM95#KBN3_17=FALSE</v>
      </c>
    </row>
    <row r="1565" spans="1:61" ht="9.75" hidden="1" customHeight="1">
      <c r="A1565" s="141"/>
      <c r="B1565" s="142"/>
      <c r="C1565" s="142"/>
      <c r="D1565" s="142"/>
      <c r="E1565" s="142"/>
      <c r="F1565" s="142"/>
      <c r="G1565" s="142"/>
      <c r="H1565" s="142"/>
      <c r="I1565" s="143"/>
      <c r="J1565" s="144" t="s">
        <v>37</v>
      </c>
      <c r="K1565" s="159"/>
      <c r="L1565" s="82" t="s">
        <v>331</v>
      </c>
      <c r="M1565" s="82"/>
      <c r="N1565" s="82"/>
      <c r="O1565" s="82"/>
      <c r="P1565" s="82"/>
      <c r="Q1565" s="82"/>
      <c r="R1565" s="82"/>
      <c r="S1565" s="82"/>
      <c r="T1565" s="82"/>
      <c r="U1565" s="82"/>
      <c r="V1565" s="82"/>
      <c r="W1565" s="82"/>
      <c r="X1565" s="160" t="s">
        <v>37</v>
      </c>
      <c r="Y1565" s="159"/>
      <c r="Z1565" s="82" t="s">
        <v>264</v>
      </c>
      <c r="AA1565" s="82"/>
      <c r="AB1565" s="82"/>
      <c r="AC1565" s="82"/>
      <c r="AD1565" s="82"/>
      <c r="AE1565" s="82"/>
      <c r="AF1565" s="82"/>
      <c r="AG1565" s="82"/>
      <c r="AH1565" s="82"/>
      <c r="AI1565" s="82"/>
      <c r="AJ1565" s="82"/>
      <c r="AK1565" s="82"/>
      <c r="AL1565" s="82"/>
      <c r="AM1565" s="138"/>
      <c r="BF1565" s="1" t="b">
        <f>IF($K1565="○",TRUE,IF($K1565="",FALSE,"INPUT_ERROR"))</f>
        <v>0</v>
      </c>
      <c r="BG1565" s="1" t="s">
        <v>369</v>
      </c>
      <c r="BH1565" s="1">
        <v>96</v>
      </c>
      <c r="BI1565" s="1" t="str">
        <f t="shared" si="38"/>
        <v>ITEM96#KBN3_17=FALSE</v>
      </c>
    </row>
    <row r="1566" spans="1:61" ht="9.75" hidden="1" customHeight="1">
      <c r="A1566" s="141"/>
      <c r="B1566" s="142"/>
      <c r="C1566" s="142"/>
      <c r="D1566" s="142"/>
      <c r="E1566" s="142"/>
      <c r="F1566" s="142"/>
      <c r="G1566" s="142"/>
      <c r="H1566" s="142"/>
      <c r="I1566" s="143"/>
      <c r="J1566" s="144"/>
      <c r="K1566" s="159"/>
      <c r="L1566" s="82"/>
      <c r="M1566" s="82"/>
      <c r="N1566" s="82"/>
      <c r="O1566" s="82"/>
      <c r="P1566" s="82"/>
      <c r="Q1566" s="82"/>
      <c r="R1566" s="82"/>
      <c r="S1566" s="82"/>
      <c r="T1566" s="82"/>
      <c r="U1566" s="82"/>
      <c r="V1566" s="82"/>
      <c r="W1566" s="82"/>
      <c r="X1566" s="160"/>
      <c r="Y1566" s="159"/>
      <c r="Z1566" s="82"/>
      <c r="AA1566" s="82"/>
      <c r="AB1566" s="82"/>
      <c r="AC1566" s="82"/>
      <c r="AD1566" s="82"/>
      <c r="AE1566" s="82"/>
      <c r="AF1566" s="82"/>
      <c r="AG1566" s="82"/>
      <c r="AH1566" s="82"/>
      <c r="AI1566" s="82"/>
      <c r="AJ1566" s="82"/>
      <c r="AK1566" s="82"/>
      <c r="AL1566" s="82"/>
      <c r="AM1566" s="138"/>
      <c r="BF1566" s="1" t="b">
        <f>IF($Y1565="○",TRUE,IF($Y1565="",FALSE,"INPUT_ERROR"))</f>
        <v>0</v>
      </c>
      <c r="BG1566" s="1" t="s">
        <v>369</v>
      </c>
      <c r="BH1566" s="1">
        <v>97</v>
      </c>
      <c r="BI1566" s="1" t="str">
        <f t="shared" si="38"/>
        <v>ITEM97#KBN3_17=FALSE</v>
      </c>
    </row>
    <row r="1567" spans="1:61" ht="9.75" hidden="1" customHeight="1">
      <c r="A1567" s="141"/>
      <c r="B1567" s="142"/>
      <c r="C1567" s="142"/>
      <c r="D1567" s="142"/>
      <c r="E1567" s="142"/>
      <c r="F1567" s="142"/>
      <c r="G1567" s="142"/>
      <c r="H1567" s="142"/>
      <c r="I1567" s="143"/>
      <c r="J1567" s="144" t="s">
        <v>37</v>
      </c>
      <c r="K1567" s="159"/>
      <c r="L1567" s="82" t="s">
        <v>214</v>
      </c>
      <c r="M1567" s="82"/>
      <c r="N1567" s="82"/>
      <c r="O1567" s="82"/>
      <c r="P1567" s="82"/>
      <c r="Q1567" s="82"/>
      <c r="R1567" s="82"/>
      <c r="S1567" s="82"/>
      <c r="T1567" s="82"/>
      <c r="U1567" s="82"/>
      <c r="V1567" s="82"/>
      <c r="W1567" s="82"/>
      <c r="X1567" s="160" t="s">
        <v>37</v>
      </c>
      <c r="Y1567" s="159"/>
      <c r="Z1567" s="82" t="s">
        <v>332</v>
      </c>
      <c r="AA1567" s="82"/>
      <c r="AB1567" s="82"/>
      <c r="AC1567" s="82"/>
      <c r="AD1567" s="82"/>
      <c r="AE1567" s="82"/>
      <c r="AF1567" s="82"/>
      <c r="AG1567" s="82"/>
      <c r="AH1567" s="82"/>
      <c r="AI1567" s="82"/>
      <c r="AJ1567" s="82"/>
      <c r="AK1567" s="82"/>
      <c r="AL1567" s="82"/>
      <c r="AM1567" s="138"/>
      <c r="BF1567" s="1" t="b">
        <f>IF($K1567="○",TRUE,IF($K1567="",FALSE,"INPUT_ERROR"))</f>
        <v>0</v>
      </c>
      <c r="BG1567" s="1" t="s">
        <v>369</v>
      </c>
      <c r="BH1567" s="1">
        <v>98</v>
      </c>
      <c r="BI1567" s="1" t="str">
        <f t="shared" si="38"/>
        <v>ITEM98#KBN3_17=FALSE</v>
      </c>
    </row>
    <row r="1568" spans="1:61" ht="9.75" hidden="1" customHeight="1">
      <c r="A1568" s="141"/>
      <c r="B1568" s="142"/>
      <c r="C1568" s="142"/>
      <c r="D1568" s="142"/>
      <c r="E1568" s="142"/>
      <c r="F1568" s="142"/>
      <c r="G1568" s="142"/>
      <c r="H1568" s="142"/>
      <c r="I1568" s="143"/>
      <c r="J1568" s="144"/>
      <c r="K1568" s="159"/>
      <c r="L1568" s="82"/>
      <c r="M1568" s="82"/>
      <c r="N1568" s="82"/>
      <c r="O1568" s="82"/>
      <c r="P1568" s="82"/>
      <c r="Q1568" s="82"/>
      <c r="R1568" s="82"/>
      <c r="S1568" s="82"/>
      <c r="T1568" s="82"/>
      <c r="U1568" s="82"/>
      <c r="V1568" s="82"/>
      <c r="W1568" s="82"/>
      <c r="X1568" s="160"/>
      <c r="Y1568" s="159"/>
      <c r="Z1568" s="82"/>
      <c r="AA1568" s="82"/>
      <c r="AB1568" s="82"/>
      <c r="AC1568" s="82"/>
      <c r="AD1568" s="82"/>
      <c r="AE1568" s="82"/>
      <c r="AF1568" s="82"/>
      <c r="AG1568" s="82"/>
      <c r="AH1568" s="82"/>
      <c r="AI1568" s="82"/>
      <c r="AJ1568" s="82"/>
      <c r="AK1568" s="82"/>
      <c r="AL1568" s="82"/>
      <c r="AM1568" s="138"/>
      <c r="BF1568" s="1" t="b">
        <f>IF($Y1567="○",TRUE,IF($Y1567="",FALSE,"INPUT_ERROR"))</f>
        <v>0</v>
      </c>
      <c r="BG1568" s="1" t="s">
        <v>369</v>
      </c>
      <c r="BH1568" s="1">
        <v>99</v>
      </c>
      <c r="BI1568" s="1" t="str">
        <f t="shared" si="38"/>
        <v>ITEM99#KBN3_17=FALSE</v>
      </c>
    </row>
    <row r="1569" spans="1:61" ht="9.75" hidden="1" customHeight="1">
      <c r="A1569" s="141"/>
      <c r="B1569" s="142"/>
      <c r="C1569" s="142"/>
      <c r="D1569" s="142"/>
      <c r="E1569" s="142"/>
      <c r="F1569" s="142"/>
      <c r="G1569" s="142"/>
      <c r="H1569" s="142"/>
      <c r="I1569" s="143"/>
      <c r="J1569" s="144" t="s">
        <v>37</v>
      </c>
      <c r="K1569" s="159"/>
      <c r="L1569" s="82" t="s">
        <v>59</v>
      </c>
      <c r="M1569" s="82"/>
      <c r="N1569" s="82"/>
      <c r="O1569" s="160" t="s">
        <v>60</v>
      </c>
      <c r="P1569" s="151"/>
      <c r="Q1569" s="151"/>
      <c r="R1569" s="151"/>
      <c r="S1569" s="151"/>
      <c r="T1569" s="151"/>
      <c r="U1569" s="151"/>
      <c r="V1569" s="151"/>
      <c r="W1569" s="151"/>
      <c r="X1569" s="151"/>
      <c r="Y1569" s="151"/>
      <c r="Z1569" s="151"/>
      <c r="AA1569" s="151"/>
      <c r="AB1569" s="151"/>
      <c r="AC1569" s="151"/>
      <c r="AD1569" s="151"/>
      <c r="AE1569" s="151"/>
      <c r="AF1569" s="151"/>
      <c r="AG1569" s="151"/>
      <c r="AH1569" s="151"/>
      <c r="AI1569" s="151"/>
      <c r="AJ1569" s="151"/>
      <c r="AK1569" s="151"/>
      <c r="AL1569" s="82" t="s">
        <v>198</v>
      </c>
      <c r="AM1569" s="138"/>
      <c r="BF1569" s="1" t="b">
        <f>IF($K1569="○",TRUE,IF($K1569="",FALSE,"INPUT_ERROR"))</f>
        <v>0</v>
      </c>
      <c r="BG1569" s="1" t="s">
        <v>369</v>
      </c>
      <c r="BH1569" s="1">
        <v>100</v>
      </c>
      <c r="BI1569" s="1" t="str">
        <f t="shared" si="38"/>
        <v>ITEM100#KBN3_17=FALSE</v>
      </c>
    </row>
    <row r="1570" spans="1:61" ht="9.75" hidden="1" customHeight="1">
      <c r="A1570" s="141"/>
      <c r="B1570" s="142"/>
      <c r="C1570" s="142"/>
      <c r="D1570" s="142"/>
      <c r="E1570" s="142"/>
      <c r="F1570" s="142"/>
      <c r="G1570" s="142"/>
      <c r="H1570" s="142"/>
      <c r="I1570" s="143"/>
      <c r="J1570" s="161"/>
      <c r="K1570" s="162"/>
      <c r="L1570" s="98"/>
      <c r="M1570" s="98"/>
      <c r="N1570" s="98"/>
      <c r="O1570" s="163"/>
      <c r="P1570" s="128"/>
      <c r="Q1570" s="128"/>
      <c r="R1570" s="128"/>
      <c r="S1570" s="128"/>
      <c r="T1570" s="128"/>
      <c r="U1570" s="128"/>
      <c r="V1570" s="128"/>
      <c r="W1570" s="128"/>
      <c r="X1570" s="128"/>
      <c r="Y1570" s="128"/>
      <c r="Z1570" s="128"/>
      <c r="AA1570" s="128"/>
      <c r="AB1570" s="128"/>
      <c r="AC1570" s="128"/>
      <c r="AD1570" s="128"/>
      <c r="AE1570" s="128"/>
      <c r="AF1570" s="128"/>
      <c r="AG1570" s="128"/>
      <c r="AH1570" s="128"/>
      <c r="AI1570" s="128"/>
      <c r="AJ1570" s="128"/>
      <c r="AK1570" s="128"/>
      <c r="AL1570" s="98"/>
      <c r="AM1570" s="156"/>
      <c r="BG1570" s="1" t="s">
        <v>369</v>
      </c>
      <c r="BH1570" s="1">
        <v>101</v>
      </c>
      <c r="BI1570" s="1" t="str">
        <f>"ITEM"&amp;BH1570&amp; BG1570 &amp;"="&amp;IF(TRIM($P1569)="","",$P1569)</f>
        <v>ITEM101#KBN3_17=</v>
      </c>
    </row>
    <row r="1571" spans="1:61" ht="9.75" hidden="1" customHeight="1">
      <c r="A1571" s="120" t="s">
        <v>333</v>
      </c>
      <c r="B1571" s="121"/>
      <c r="C1571" s="121"/>
      <c r="D1571" s="121"/>
      <c r="E1571" s="121"/>
      <c r="F1571" s="121"/>
      <c r="G1571" s="121"/>
      <c r="H1571" s="121"/>
      <c r="I1571" s="122"/>
      <c r="J1571" s="260"/>
      <c r="K1571" s="260"/>
      <c r="L1571" s="260"/>
      <c r="M1571" s="260"/>
      <c r="N1571" s="260"/>
      <c r="O1571" s="260"/>
      <c r="P1571" s="260"/>
      <c r="Q1571" s="260"/>
      <c r="R1571" s="260"/>
      <c r="S1571" s="260"/>
      <c r="T1571" s="260"/>
      <c r="U1571" s="260"/>
      <c r="V1571" s="260"/>
      <c r="W1571" s="260"/>
      <c r="X1571" s="260"/>
      <c r="Y1571" s="260"/>
      <c r="Z1571" s="260"/>
      <c r="AA1571" s="260"/>
      <c r="AB1571" s="260"/>
      <c r="AC1571" s="260"/>
      <c r="AD1571" s="260"/>
      <c r="AE1571" s="260"/>
      <c r="AF1571" s="260"/>
      <c r="AG1571" s="260"/>
      <c r="AH1571" s="260"/>
      <c r="AI1571" s="260"/>
      <c r="AJ1571" s="260"/>
      <c r="AK1571" s="260"/>
      <c r="AL1571" s="260"/>
      <c r="AM1571" s="260"/>
      <c r="BG1571" s="1" t="s">
        <v>369</v>
      </c>
      <c r="BH1571" s="1">
        <v>102</v>
      </c>
      <c r="BI1571" s="1" t="str">
        <f>"ITEM"&amp;BH1571&amp; BG1571 &amp;"="&amp; IF(TRIM($J1571)="","",$J1571)</f>
        <v>ITEM102#KBN3_17=</v>
      </c>
    </row>
    <row r="1572" spans="1:61" ht="9.75" hidden="1" customHeight="1">
      <c r="A1572" s="141"/>
      <c r="B1572" s="142"/>
      <c r="C1572" s="142"/>
      <c r="D1572" s="142"/>
      <c r="E1572" s="142"/>
      <c r="F1572" s="142"/>
      <c r="G1572" s="142"/>
      <c r="H1572" s="142"/>
      <c r="I1572" s="143"/>
      <c r="J1572" s="27"/>
      <c r="K1572" s="27"/>
      <c r="L1572" s="27"/>
      <c r="M1572" s="27"/>
      <c r="N1572" s="27"/>
      <c r="O1572" s="27"/>
      <c r="P1572" s="27"/>
      <c r="Q1572" s="27"/>
      <c r="R1572" s="27"/>
      <c r="S1572" s="27"/>
      <c r="T1572" s="27"/>
      <c r="U1572" s="27"/>
      <c r="V1572" s="27"/>
      <c r="W1572" s="27"/>
      <c r="X1572" s="27"/>
      <c r="Y1572" s="27"/>
      <c r="Z1572" s="27"/>
      <c r="AA1572" s="27"/>
      <c r="AB1572" s="27"/>
      <c r="AC1572" s="27"/>
      <c r="AD1572" s="27"/>
      <c r="AE1572" s="27"/>
      <c r="AF1572" s="27"/>
      <c r="AG1572" s="27"/>
      <c r="AH1572" s="27"/>
      <c r="AI1572" s="27"/>
      <c r="AJ1572" s="27"/>
      <c r="AK1572" s="27"/>
      <c r="AL1572" s="27"/>
      <c r="AM1572" s="27"/>
      <c r="BH1572" s="1" t="s">
        <v>28</v>
      </c>
    </row>
    <row r="1573" spans="1:61" ht="9.75" hidden="1" customHeight="1" thickBot="1">
      <c r="A1573" s="123"/>
      <c r="B1573" s="124"/>
      <c r="C1573" s="124"/>
      <c r="D1573" s="124"/>
      <c r="E1573" s="124"/>
      <c r="F1573" s="124"/>
      <c r="G1573" s="124"/>
      <c r="H1573" s="124"/>
      <c r="I1573" s="125"/>
      <c r="J1573" s="266"/>
      <c r="K1573" s="266"/>
      <c r="L1573" s="266"/>
      <c r="M1573" s="266"/>
      <c r="N1573" s="266"/>
      <c r="O1573" s="266"/>
      <c r="P1573" s="266"/>
      <c r="Q1573" s="266"/>
      <c r="R1573" s="266"/>
      <c r="S1573" s="266"/>
      <c r="T1573" s="266"/>
      <c r="U1573" s="266"/>
      <c r="V1573" s="266"/>
      <c r="W1573" s="266"/>
      <c r="X1573" s="266"/>
      <c r="Y1573" s="266"/>
      <c r="Z1573" s="266"/>
      <c r="AA1573" s="266"/>
      <c r="AB1573" s="266"/>
      <c r="AC1573" s="266"/>
      <c r="AD1573" s="266"/>
      <c r="AE1573" s="266"/>
      <c r="AF1573" s="266"/>
      <c r="AG1573" s="266"/>
      <c r="AH1573" s="266"/>
      <c r="AI1573" s="266"/>
      <c r="AJ1573" s="266"/>
      <c r="AK1573" s="266"/>
      <c r="AL1573" s="266"/>
      <c r="AM1573" s="266"/>
      <c r="BH1573" s="1" t="s">
        <v>28</v>
      </c>
    </row>
    <row r="1574" spans="1:61" ht="9.75" hidden="1" customHeight="1">
      <c r="A1574" s="164" t="s">
        <v>370</v>
      </c>
      <c r="B1574" s="165"/>
      <c r="C1574" s="165"/>
      <c r="D1574" s="165"/>
      <c r="E1574" s="165"/>
      <c r="F1574" s="165"/>
      <c r="G1574" s="165"/>
      <c r="H1574" s="165"/>
      <c r="I1574" s="166"/>
      <c r="J1574" s="239"/>
      <c r="K1574" s="239"/>
      <c r="L1574" s="239"/>
      <c r="M1574" s="239"/>
      <c r="N1574" s="239"/>
      <c r="O1574" s="239"/>
      <c r="P1574" s="239"/>
      <c r="Q1574" s="239"/>
      <c r="R1574" s="239"/>
      <c r="S1574" s="239"/>
      <c r="T1574" s="239"/>
      <c r="U1574" s="239"/>
      <c r="V1574" s="239"/>
      <c r="W1574" s="239"/>
      <c r="X1574" s="239"/>
      <c r="Y1574" s="239"/>
      <c r="Z1574" s="239"/>
      <c r="AA1574" s="239"/>
      <c r="AB1574" s="239"/>
      <c r="AC1574" s="239"/>
      <c r="AD1574" s="239"/>
      <c r="AE1574" s="239"/>
      <c r="AF1574" s="239"/>
      <c r="AG1574" s="239"/>
      <c r="AH1574" s="239"/>
      <c r="AI1574" s="239"/>
      <c r="AJ1574" s="239"/>
      <c r="AK1574" s="239"/>
      <c r="AL1574" s="239"/>
      <c r="AM1574" s="239"/>
      <c r="BG1574" s="1" t="s">
        <v>371</v>
      </c>
      <c r="BH1574" s="1">
        <v>88</v>
      </c>
      <c r="BI1574" s="1" t="str">
        <f>"ITEM"&amp;BH1574&amp; BG1574 &amp;"="&amp; IF(TRIM($J1574)="","",$J1574)</f>
        <v>ITEM88#KBN3_18=</v>
      </c>
    </row>
    <row r="1575" spans="1:61" ht="9.75" hidden="1" customHeight="1" thickBot="1">
      <c r="A1575" s="167"/>
      <c r="B1575" s="168"/>
      <c r="C1575" s="168"/>
      <c r="D1575" s="168"/>
      <c r="E1575" s="168"/>
      <c r="F1575" s="168"/>
      <c r="G1575" s="168"/>
      <c r="H1575" s="168"/>
      <c r="I1575" s="169"/>
      <c r="J1575" s="274"/>
      <c r="K1575" s="274"/>
      <c r="L1575" s="274"/>
      <c r="M1575" s="274"/>
      <c r="N1575" s="274"/>
      <c r="O1575" s="274"/>
      <c r="P1575" s="274"/>
      <c r="Q1575" s="274"/>
      <c r="R1575" s="274"/>
      <c r="S1575" s="274"/>
      <c r="T1575" s="274"/>
      <c r="U1575" s="274"/>
      <c r="V1575" s="274"/>
      <c r="W1575" s="274"/>
      <c r="X1575" s="274"/>
      <c r="Y1575" s="274"/>
      <c r="Z1575" s="274"/>
      <c r="AA1575" s="274"/>
      <c r="AB1575" s="274"/>
      <c r="AC1575" s="274"/>
      <c r="AD1575" s="274"/>
      <c r="AE1575" s="274"/>
      <c r="AF1575" s="274"/>
      <c r="AG1575" s="274"/>
      <c r="AH1575" s="274"/>
      <c r="AI1575" s="274"/>
      <c r="AJ1575" s="274"/>
      <c r="AK1575" s="274"/>
      <c r="AL1575" s="274"/>
      <c r="AM1575" s="274"/>
    </row>
    <row r="1576" spans="1:61" ht="9.75" hidden="1" customHeight="1">
      <c r="A1576" s="120" t="s">
        <v>323</v>
      </c>
      <c r="B1576" s="121"/>
      <c r="C1576" s="121"/>
      <c r="D1576" s="121"/>
      <c r="E1576" s="121"/>
      <c r="F1576" s="121"/>
      <c r="G1576" s="121"/>
      <c r="H1576" s="121"/>
      <c r="I1576" s="122"/>
      <c r="J1576" s="239"/>
      <c r="K1576" s="239"/>
      <c r="L1576" s="239"/>
      <c r="M1576" s="239"/>
      <c r="N1576" s="239"/>
      <c r="O1576" s="239"/>
      <c r="P1576" s="239"/>
      <c r="Q1576" s="239"/>
      <c r="R1576" s="239"/>
      <c r="S1576" s="239"/>
      <c r="T1576" s="239"/>
      <c r="U1576" s="239"/>
      <c r="V1576" s="239"/>
      <c r="W1576" s="239"/>
      <c r="X1576" s="239"/>
      <c r="Y1576" s="239"/>
      <c r="Z1576" s="239"/>
      <c r="AA1576" s="239"/>
      <c r="AB1576" s="239"/>
      <c r="AC1576" s="239"/>
      <c r="AD1576" s="239"/>
      <c r="AE1576" s="239"/>
      <c r="AF1576" s="239"/>
      <c r="AG1576" s="239"/>
      <c r="AH1576" s="239"/>
      <c r="AI1576" s="239"/>
      <c r="AJ1576" s="239"/>
      <c r="AK1576" s="239"/>
      <c r="AL1576" s="239"/>
      <c r="AM1576" s="239"/>
      <c r="BG1576" s="1" t="s">
        <v>371</v>
      </c>
      <c r="BH1576" s="1">
        <v>89</v>
      </c>
      <c r="BI1576" s="1" t="str">
        <f>"ITEM"&amp;BH1576&amp; BG1576 &amp;"="&amp; IF(TRIM($J1576)="","",$J1576)</f>
        <v>ITEM89#KBN3_18=</v>
      </c>
    </row>
    <row r="1577" spans="1:61" ht="9.75" hidden="1" customHeight="1">
      <c r="A1577" s="123"/>
      <c r="B1577" s="124"/>
      <c r="C1577" s="124"/>
      <c r="D1577" s="124"/>
      <c r="E1577" s="124"/>
      <c r="F1577" s="124"/>
      <c r="G1577" s="124"/>
      <c r="H1577" s="124"/>
      <c r="I1577" s="125"/>
      <c r="J1577" s="27"/>
      <c r="K1577" s="27"/>
      <c r="L1577" s="27"/>
      <c r="M1577" s="27"/>
      <c r="N1577" s="27"/>
      <c r="O1577" s="27"/>
      <c r="P1577" s="27"/>
      <c r="Q1577" s="27"/>
      <c r="R1577" s="27"/>
      <c r="S1577" s="27"/>
      <c r="T1577" s="27"/>
      <c r="U1577" s="27"/>
      <c r="V1577" s="27"/>
      <c r="W1577" s="27"/>
      <c r="X1577" s="27"/>
      <c r="Y1577" s="27"/>
      <c r="Z1577" s="27"/>
      <c r="AA1577" s="27"/>
      <c r="AB1577" s="27"/>
      <c r="AC1577" s="27"/>
      <c r="AD1577" s="27"/>
      <c r="AE1577" s="27"/>
      <c r="AF1577" s="27"/>
      <c r="AG1577" s="27"/>
      <c r="AH1577" s="27"/>
      <c r="AI1577" s="27"/>
      <c r="AJ1577" s="27"/>
      <c r="AK1577" s="27"/>
      <c r="AL1577" s="27"/>
      <c r="AM1577" s="27"/>
    </row>
    <row r="1578" spans="1:61" ht="9.75" hidden="1" customHeight="1">
      <c r="A1578" s="120" t="s">
        <v>324</v>
      </c>
      <c r="B1578" s="121"/>
      <c r="C1578" s="121"/>
      <c r="D1578" s="121"/>
      <c r="E1578" s="121"/>
      <c r="F1578" s="121"/>
      <c r="G1578" s="121"/>
      <c r="H1578" s="121"/>
      <c r="I1578" s="122"/>
      <c r="J1578" s="136"/>
      <c r="K1578" s="126"/>
      <c r="L1578" s="126"/>
      <c r="M1578" s="126"/>
      <c r="N1578" s="126"/>
      <c r="O1578" s="126"/>
      <c r="P1578" s="126"/>
      <c r="Q1578" s="126"/>
      <c r="R1578" s="126"/>
      <c r="S1578" s="126"/>
      <c r="T1578" s="126"/>
      <c r="U1578" s="126"/>
      <c r="V1578" s="126"/>
      <c r="W1578" s="126"/>
      <c r="X1578" s="126"/>
      <c r="Y1578" s="126"/>
      <c r="Z1578" s="126"/>
      <c r="AA1578" s="126"/>
      <c r="AB1578" s="126"/>
      <c r="AC1578" s="126"/>
      <c r="AD1578" s="126"/>
      <c r="AE1578" s="126"/>
      <c r="AF1578" s="126"/>
      <c r="AG1578" s="126"/>
      <c r="AH1578" s="126"/>
      <c r="AI1578" s="126"/>
      <c r="AJ1578" s="126"/>
      <c r="AK1578" s="126"/>
      <c r="AL1578" s="126"/>
      <c r="AM1578" s="127"/>
      <c r="BG1578" s="1" t="s">
        <v>371</v>
      </c>
      <c r="BH1578" s="1">
        <v>90</v>
      </c>
      <c r="BI1578" s="1" t="str">
        <f>"ITEM"&amp;BH1578&amp; BG1578 &amp;"="&amp; IF(TRIM($J1578)="","",$J1578)</f>
        <v>ITEM90#KBN3_18=</v>
      </c>
    </row>
    <row r="1579" spans="1:61" ht="9.75" hidden="1" customHeight="1">
      <c r="A1579" s="141"/>
      <c r="B1579" s="142"/>
      <c r="C1579" s="142"/>
      <c r="D1579" s="142"/>
      <c r="E1579" s="142"/>
      <c r="F1579" s="142"/>
      <c r="G1579" s="142"/>
      <c r="H1579" s="142"/>
      <c r="I1579" s="143"/>
      <c r="J1579" s="150"/>
      <c r="K1579" s="151"/>
      <c r="L1579" s="151"/>
      <c r="M1579" s="151"/>
      <c r="N1579" s="151"/>
      <c r="O1579" s="151"/>
      <c r="P1579" s="151"/>
      <c r="Q1579" s="151"/>
      <c r="R1579" s="151"/>
      <c r="S1579" s="151"/>
      <c r="T1579" s="151"/>
      <c r="U1579" s="151"/>
      <c r="V1579" s="151"/>
      <c r="W1579" s="151"/>
      <c r="X1579" s="151"/>
      <c r="Y1579" s="151"/>
      <c r="Z1579" s="151"/>
      <c r="AA1579" s="151"/>
      <c r="AB1579" s="151"/>
      <c r="AC1579" s="151"/>
      <c r="AD1579" s="151"/>
      <c r="AE1579" s="151"/>
      <c r="AF1579" s="151"/>
      <c r="AG1579" s="151"/>
      <c r="AH1579" s="151"/>
      <c r="AI1579" s="151"/>
      <c r="AJ1579" s="151"/>
      <c r="AK1579" s="151"/>
      <c r="AL1579" s="151"/>
      <c r="AM1579" s="152"/>
      <c r="BH1579" s="1" t="s">
        <v>28</v>
      </c>
    </row>
    <row r="1580" spans="1:61" ht="9.75" hidden="1" customHeight="1">
      <c r="A1580" s="123"/>
      <c r="B1580" s="124"/>
      <c r="C1580" s="124"/>
      <c r="D1580" s="124"/>
      <c r="E1580" s="124"/>
      <c r="F1580" s="124"/>
      <c r="G1580" s="124"/>
      <c r="H1580" s="124"/>
      <c r="I1580" s="125"/>
      <c r="J1580" s="137"/>
      <c r="K1580" s="128"/>
      <c r="L1580" s="128"/>
      <c r="M1580" s="128"/>
      <c r="N1580" s="128"/>
      <c r="O1580" s="128"/>
      <c r="P1580" s="128"/>
      <c r="Q1580" s="128"/>
      <c r="R1580" s="128"/>
      <c r="S1580" s="128"/>
      <c r="T1580" s="128"/>
      <c r="U1580" s="128"/>
      <c r="V1580" s="128"/>
      <c r="W1580" s="128"/>
      <c r="X1580" s="128"/>
      <c r="Y1580" s="128"/>
      <c r="Z1580" s="128"/>
      <c r="AA1580" s="128"/>
      <c r="AB1580" s="128"/>
      <c r="AC1580" s="128"/>
      <c r="AD1580" s="128"/>
      <c r="AE1580" s="128"/>
      <c r="AF1580" s="128"/>
      <c r="AG1580" s="128"/>
      <c r="AH1580" s="128"/>
      <c r="AI1580" s="128"/>
      <c r="AJ1580" s="128"/>
      <c r="AK1580" s="128"/>
      <c r="AL1580" s="128"/>
      <c r="AM1580" s="129"/>
      <c r="BH1580" s="1" t="s">
        <v>28</v>
      </c>
    </row>
    <row r="1581" spans="1:61" ht="9.75" hidden="1" customHeight="1">
      <c r="A1581" s="120" t="s">
        <v>325</v>
      </c>
      <c r="B1581" s="121"/>
      <c r="C1581" s="121"/>
      <c r="D1581" s="121"/>
      <c r="E1581" s="121"/>
      <c r="F1581" s="121"/>
      <c r="G1581" s="121"/>
      <c r="H1581" s="121"/>
      <c r="I1581" s="122"/>
      <c r="J1581" s="27"/>
      <c r="K1581" s="27"/>
      <c r="L1581" s="27"/>
      <c r="M1581" s="27"/>
      <c r="N1581" s="27"/>
      <c r="O1581" s="27"/>
      <c r="P1581" s="27"/>
      <c r="Q1581" s="27"/>
      <c r="R1581" s="27"/>
      <c r="S1581" s="27"/>
      <c r="T1581" s="27"/>
      <c r="U1581" s="27"/>
      <c r="V1581" s="27"/>
      <c r="W1581" s="27"/>
      <c r="X1581" s="27"/>
      <c r="Y1581" s="27"/>
      <c r="Z1581" s="27"/>
      <c r="AA1581" s="27"/>
      <c r="AB1581" s="27"/>
      <c r="AC1581" s="27"/>
      <c r="AD1581" s="27"/>
      <c r="AE1581" s="27"/>
      <c r="AF1581" s="27"/>
      <c r="AG1581" s="27"/>
      <c r="AH1581" s="27"/>
      <c r="AI1581" s="27"/>
      <c r="AJ1581" s="27"/>
      <c r="AK1581" s="27"/>
      <c r="AL1581" s="27"/>
      <c r="AM1581" s="27"/>
      <c r="BG1581" s="1" t="s">
        <v>371</v>
      </c>
      <c r="BH1581" s="1">
        <v>91</v>
      </c>
      <c r="BI1581" s="1" t="str">
        <f>"ITEM"&amp;BH1581&amp; BG1581 &amp;"="&amp; IF(TRIM($J1581)="","",$J1581)</f>
        <v>ITEM91#KBN3_18=</v>
      </c>
    </row>
    <row r="1582" spans="1:61" ht="9.75" hidden="1" customHeight="1">
      <c r="A1582" s="123"/>
      <c r="B1582" s="124"/>
      <c r="C1582" s="124"/>
      <c r="D1582" s="124"/>
      <c r="E1582" s="124"/>
      <c r="F1582" s="124"/>
      <c r="G1582" s="124"/>
      <c r="H1582" s="124"/>
      <c r="I1582" s="125"/>
      <c r="J1582" s="27"/>
      <c r="K1582" s="27"/>
      <c r="L1582" s="27"/>
      <c r="M1582" s="27"/>
      <c r="N1582" s="27"/>
      <c r="O1582" s="27"/>
      <c r="P1582" s="27"/>
      <c r="Q1582" s="27"/>
      <c r="R1582" s="27"/>
      <c r="S1582" s="27"/>
      <c r="T1582" s="27"/>
      <c r="U1582" s="27"/>
      <c r="V1582" s="27"/>
      <c r="W1582" s="27"/>
      <c r="X1582" s="27"/>
      <c r="Y1582" s="27"/>
      <c r="Z1582" s="27"/>
      <c r="AA1582" s="27"/>
      <c r="AB1582" s="27"/>
      <c r="AC1582" s="27"/>
      <c r="AD1582" s="27"/>
      <c r="AE1582" s="27"/>
      <c r="AF1582" s="27"/>
      <c r="AG1582" s="27"/>
      <c r="AH1582" s="27"/>
      <c r="AI1582" s="27"/>
      <c r="AJ1582" s="27"/>
      <c r="AK1582" s="27"/>
      <c r="AL1582" s="27"/>
      <c r="AM1582" s="27"/>
    </row>
    <row r="1583" spans="1:61" ht="9.75" hidden="1" customHeight="1">
      <c r="A1583" s="120" t="s">
        <v>326</v>
      </c>
      <c r="B1583" s="121"/>
      <c r="C1583" s="121"/>
      <c r="D1583" s="121"/>
      <c r="E1583" s="121"/>
      <c r="F1583" s="121"/>
      <c r="G1583" s="121"/>
      <c r="H1583" s="121"/>
      <c r="I1583" s="122"/>
      <c r="J1583" s="158"/>
      <c r="K1583" s="154"/>
      <c r="L1583" s="154"/>
      <c r="M1583" s="154"/>
      <c r="N1583" s="154"/>
      <c r="O1583" s="154"/>
      <c r="P1583" s="154"/>
      <c r="Q1583" s="154"/>
      <c r="R1583" s="154"/>
      <c r="S1583" s="154"/>
      <c r="T1583" s="154"/>
      <c r="U1583" s="154"/>
      <c r="V1583" s="154" t="s">
        <v>36</v>
      </c>
      <c r="W1583" s="154"/>
      <c r="X1583" s="154"/>
      <c r="Y1583" s="154"/>
      <c r="Z1583" s="154"/>
      <c r="AA1583" s="154"/>
      <c r="AB1583" s="154"/>
      <c r="AC1583" s="154"/>
      <c r="AD1583" s="154"/>
      <c r="AE1583" s="154"/>
      <c r="AF1583" s="154"/>
      <c r="AG1583" s="154"/>
      <c r="AH1583" s="154"/>
      <c r="AI1583" s="154"/>
      <c r="AJ1583" s="154"/>
      <c r="AK1583" s="154"/>
      <c r="AL1583" s="154"/>
      <c r="AM1583" s="155"/>
      <c r="BE1583" s="1" t="str">
        <f ca="1">MID(CELL("address",$CB$2),2,2)</f>
        <v>CB</v>
      </c>
      <c r="BF1583" s="1" t="str">
        <f>IF(TRIM($K1585)="","",IF(ISERROR(MATCH($K1585,$CB$3:$CB$7,0)),"INPUT_ERROR",MATCH($K1585,$CB$3:$CB$7,0)))</f>
        <v/>
      </c>
      <c r="BG1583" s="1" t="s">
        <v>371</v>
      </c>
      <c r="BH1583" s="1">
        <v>92</v>
      </c>
      <c r="BI1583" s="1" t="str">
        <f>"ITEM"&amp;BH1583&amp; BG1583 &amp;"="&amp; BF1583</f>
        <v>ITEM92#KBN3_18=</v>
      </c>
    </row>
    <row r="1584" spans="1:61" ht="9.75" hidden="1" customHeight="1">
      <c r="A1584" s="141"/>
      <c r="B1584" s="142"/>
      <c r="C1584" s="142"/>
      <c r="D1584" s="142"/>
      <c r="E1584" s="142"/>
      <c r="F1584" s="142"/>
      <c r="G1584" s="142"/>
      <c r="H1584" s="142"/>
      <c r="I1584" s="143"/>
      <c r="J1584" s="189"/>
      <c r="K1584" s="82"/>
      <c r="L1584" s="82"/>
      <c r="M1584" s="82"/>
      <c r="N1584" s="82"/>
      <c r="O1584" s="82"/>
      <c r="P1584" s="82"/>
      <c r="Q1584" s="82"/>
      <c r="R1584" s="82"/>
      <c r="S1584" s="82"/>
      <c r="T1584" s="82"/>
      <c r="U1584" s="82"/>
      <c r="V1584" s="82" t="s">
        <v>163</v>
      </c>
      <c r="W1584" s="82"/>
      <c r="X1584" s="82"/>
      <c r="Y1584" s="82"/>
      <c r="Z1584" s="82"/>
      <c r="AA1584" s="82"/>
      <c r="AB1584" s="82"/>
      <c r="AC1584" s="82"/>
      <c r="AD1584" s="82"/>
      <c r="AE1584" s="82"/>
      <c r="AF1584" s="82"/>
      <c r="AG1584" s="82"/>
      <c r="AH1584" s="82"/>
      <c r="AI1584" s="82"/>
      <c r="AJ1584" s="82"/>
      <c r="AK1584" s="82"/>
      <c r="AL1584" s="82"/>
      <c r="AM1584" s="138"/>
      <c r="BH1584" s="1" t="s">
        <v>28</v>
      </c>
    </row>
    <row r="1585" spans="1:61" ht="9.75" hidden="1" customHeight="1">
      <c r="A1585" s="141"/>
      <c r="B1585" s="142"/>
      <c r="C1585" s="142"/>
      <c r="D1585" s="142"/>
      <c r="E1585" s="142"/>
      <c r="F1585" s="142"/>
      <c r="G1585" s="142"/>
      <c r="H1585" s="142"/>
      <c r="I1585" s="143"/>
      <c r="J1585" s="144" t="s">
        <v>37</v>
      </c>
      <c r="K1585" s="145"/>
      <c r="L1585" s="145"/>
      <c r="M1585" s="145"/>
      <c r="N1585" s="145"/>
      <c r="O1585" s="145"/>
      <c r="P1585" s="145"/>
      <c r="Q1585" s="145"/>
      <c r="R1585" s="145"/>
      <c r="S1585" s="145"/>
      <c r="T1585" s="82" t="s">
        <v>38</v>
      </c>
      <c r="U1585" s="82"/>
      <c r="V1585" s="82" t="s">
        <v>253</v>
      </c>
      <c r="W1585" s="82"/>
      <c r="X1585" s="82"/>
      <c r="Y1585" s="82"/>
      <c r="Z1585" s="82"/>
      <c r="AA1585" s="82"/>
      <c r="AB1585" s="82"/>
      <c r="AC1585" s="82"/>
      <c r="AD1585" s="82"/>
      <c r="AE1585" s="82"/>
      <c r="AF1585" s="82"/>
      <c r="AG1585" s="82"/>
      <c r="AH1585" s="82"/>
      <c r="AI1585" s="82"/>
      <c r="AJ1585" s="82"/>
      <c r="AK1585" s="82"/>
      <c r="AL1585" s="82"/>
      <c r="AM1585" s="138"/>
      <c r="BH1585" s="1" t="s">
        <v>28</v>
      </c>
    </row>
    <row r="1586" spans="1:61" ht="9.75" hidden="1" customHeight="1">
      <c r="A1586" s="141"/>
      <c r="B1586" s="142"/>
      <c r="C1586" s="142"/>
      <c r="D1586" s="142"/>
      <c r="E1586" s="142"/>
      <c r="F1586" s="142"/>
      <c r="G1586" s="142"/>
      <c r="H1586" s="142"/>
      <c r="I1586" s="143"/>
      <c r="J1586" s="144"/>
      <c r="K1586" s="145"/>
      <c r="L1586" s="145"/>
      <c r="M1586" s="145"/>
      <c r="N1586" s="145"/>
      <c r="O1586" s="145"/>
      <c r="P1586" s="145"/>
      <c r="Q1586" s="145"/>
      <c r="R1586" s="145"/>
      <c r="S1586" s="145"/>
      <c r="T1586" s="82"/>
      <c r="U1586" s="82"/>
      <c r="V1586" s="82" t="s">
        <v>327</v>
      </c>
      <c r="W1586" s="82"/>
      <c r="X1586" s="82"/>
      <c r="Y1586" s="82"/>
      <c r="Z1586" s="82"/>
      <c r="AA1586" s="82"/>
      <c r="AB1586" s="82"/>
      <c r="AC1586" s="82"/>
      <c r="AD1586" s="82"/>
      <c r="AE1586" s="82"/>
      <c r="AF1586" s="82"/>
      <c r="AG1586" s="82"/>
      <c r="AH1586" s="82"/>
      <c r="AI1586" s="82"/>
      <c r="AJ1586" s="82"/>
      <c r="AK1586" s="82"/>
      <c r="AL1586" s="82"/>
      <c r="AM1586" s="138"/>
      <c r="BH1586" s="1" t="s">
        <v>28</v>
      </c>
    </row>
    <row r="1587" spans="1:61" ht="9.75" hidden="1" customHeight="1">
      <c r="A1587" s="141"/>
      <c r="B1587" s="142"/>
      <c r="C1587" s="142"/>
      <c r="D1587" s="142"/>
      <c r="E1587" s="142"/>
      <c r="F1587" s="142"/>
      <c r="G1587" s="142"/>
      <c r="H1587" s="142"/>
      <c r="I1587" s="143"/>
      <c r="J1587" s="189"/>
      <c r="K1587" s="82"/>
      <c r="L1587" s="82"/>
      <c r="M1587" s="82"/>
      <c r="N1587" s="82"/>
      <c r="O1587" s="82"/>
      <c r="P1587" s="82"/>
      <c r="Q1587" s="82"/>
      <c r="R1587" s="82"/>
      <c r="S1587" s="82"/>
      <c r="T1587" s="82"/>
      <c r="U1587" s="82"/>
      <c r="V1587" s="82" t="s">
        <v>166</v>
      </c>
      <c r="W1587" s="82"/>
      <c r="X1587" s="82"/>
      <c r="Y1587" s="82"/>
      <c r="Z1587" s="82"/>
      <c r="AA1587" s="82"/>
      <c r="AB1587" s="82"/>
      <c r="AC1587" s="82"/>
      <c r="AD1587" s="82"/>
      <c r="AE1587" s="82"/>
      <c r="AF1587" s="82"/>
      <c r="AG1587" s="82"/>
      <c r="AH1587" s="82"/>
      <c r="AI1587" s="82"/>
      <c r="AJ1587" s="82"/>
      <c r="AK1587" s="82"/>
      <c r="AL1587" s="82"/>
      <c r="AM1587" s="138"/>
      <c r="BH1587" s="1" t="s">
        <v>28</v>
      </c>
    </row>
    <row r="1588" spans="1:61" ht="9.75" hidden="1" customHeight="1">
      <c r="A1588" s="123"/>
      <c r="B1588" s="124"/>
      <c r="C1588" s="124"/>
      <c r="D1588" s="124"/>
      <c r="E1588" s="124"/>
      <c r="F1588" s="124"/>
      <c r="G1588" s="124"/>
      <c r="H1588" s="124"/>
      <c r="I1588" s="125"/>
      <c r="J1588" s="157"/>
      <c r="K1588" s="98"/>
      <c r="L1588" s="98"/>
      <c r="M1588" s="98"/>
      <c r="N1588" s="98"/>
      <c r="O1588" s="98"/>
      <c r="P1588" s="98"/>
      <c r="Q1588" s="98"/>
      <c r="R1588" s="98"/>
      <c r="S1588" s="98"/>
      <c r="T1588" s="98"/>
      <c r="U1588" s="98"/>
      <c r="V1588" s="98" t="s">
        <v>256</v>
      </c>
      <c r="W1588" s="98"/>
      <c r="X1588" s="98"/>
      <c r="Y1588" s="98"/>
      <c r="Z1588" s="98"/>
      <c r="AA1588" s="98"/>
      <c r="AB1588" s="98"/>
      <c r="AC1588" s="98"/>
      <c r="AD1588" s="98"/>
      <c r="AE1588" s="98"/>
      <c r="AF1588" s="98"/>
      <c r="AG1588" s="98"/>
      <c r="AH1588" s="98"/>
      <c r="AI1588" s="98"/>
      <c r="AJ1588" s="98"/>
      <c r="AK1588" s="98"/>
      <c r="AL1588" s="98"/>
      <c r="AM1588" s="156"/>
      <c r="BH1588" s="1" t="s">
        <v>28</v>
      </c>
    </row>
    <row r="1589" spans="1:61" ht="9.75" hidden="1" customHeight="1">
      <c r="A1589" s="120" t="s">
        <v>328</v>
      </c>
      <c r="B1589" s="121"/>
      <c r="C1589" s="121"/>
      <c r="D1589" s="121"/>
      <c r="E1589" s="121"/>
      <c r="F1589" s="121"/>
      <c r="G1589" s="121"/>
      <c r="H1589" s="121"/>
      <c r="I1589" s="122"/>
      <c r="J1589" s="136"/>
      <c r="K1589" s="126"/>
      <c r="L1589" s="126"/>
      <c r="M1589" s="126"/>
      <c r="N1589" s="126"/>
      <c r="O1589" s="126"/>
      <c r="P1589" s="126"/>
      <c r="Q1589" s="126"/>
      <c r="R1589" s="126"/>
      <c r="S1589" s="126"/>
      <c r="T1589" s="126"/>
      <c r="U1589" s="126"/>
      <c r="V1589" s="126"/>
      <c r="W1589" s="126"/>
      <c r="X1589" s="126"/>
      <c r="Y1589" s="126"/>
      <c r="Z1589" s="126"/>
      <c r="AA1589" s="126"/>
      <c r="AB1589" s="126"/>
      <c r="AC1589" s="126"/>
      <c r="AD1589" s="126"/>
      <c r="AE1589" s="126"/>
      <c r="AF1589" s="126"/>
      <c r="AG1589" s="126"/>
      <c r="AH1589" s="126"/>
      <c r="AI1589" s="126"/>
      <c r="AJ1589" s="126"/>
      <c r="AK1589" s="126"/>
      <c r="AL1589" s="126"/>
      <c r="AM1589" s="127"/>
      <c r="BG1589" s="1" t="s">
        <v>371</v>
      </c>
      <c r="BH1589" s="1">
        <v>93</v>
      </c>
      <c r="BI1589" s="1" t="str">
        <f>"ITEM"&amp;BH1589&amp; BG1589 &amp;"="&amp; IF(TRIM($J1589)="","",$J1589)</f>
        <v>ITEM93#KBN3_18=</v>
      </c>
    </row>
    <row r="1590" spans="1:61" ht="9.75" hidden="1" customHeight="1">
      <c r="A1590" s="141"/>
      <c r="B1590" s="142"/>
      <c r="C1590" s="142"/>
      <c r="D1590" s="142"/>
      <c r="E1590" s="142"/>
      <c r="F1590" s="142"/>
      <c r="G1590" s="142"/>
      <c r="H1590" s="142"/>
      <c r="I1590" s="143"/>
      <c r="J1590" s="150"/>
      <c r="K1590" s="151"/>
      <c r="L1590" s="151"/>
      <c r="M1590" s="151"/>
      <c r="N1590" s="151"/>
      <c r="O1590" s="151"/>
      <c r="P1590" s="151"/>
      <c r="Q1590" s="151"/>
      <c r="R1590" s="151"/>
      <c r="S1590" s="151"/>
      <c r="T1590" s="151"/>
      <c r="U1590" s="151"/>
      <c r="V1590" s="151"/>
      <c r="W1590" s="151"/>
      <c r="X1590" s="151"/>
      <c r="Y1590" s="151"/>
      <c r="Z1590" s="151"/>
      <c r="AA1590" s="151"/>
      <c r="AB1590" s="151"/>
      <c r="AC1590" s="151"/>
      <c r="AD1590" s="151"/>
      <c r="AE1590" s="151"/>
      <c r="AF1590" s="151"/>
      <c r="AG1590" s="151"/>
      <c r="AH1590" s="151"/>
      <c r="AI1590" s="151"/>
      <c r="AJ1590" s="151"/>
      <c r="AK1590" s="151"/>
      <c r="AL1590" s="151"/>
      <c r="AM1590" s="152"/>
    </row>
    <row r="1591" spans="1:61" ht="9.75" hidden="1" customHeight="1">
      <c r="A1591" s="123"/>
      <c r="B1591" s="124"/>
      <c r="C1591" s="124"/>
      <c r="D1591" s="124"/>
      <c r="E1591" s="124"/>
      <c r="F1591" s="124"/>
      <c r="G1591" s="124"/>
      <c r="H1591" s="124"/>
      <c r="I1591" s="125"/>
      <c r="J1591" s="150"/>
      <c r="K1591" s="151"/>
      <c r="L1591" s="151"/>
      <c r="M1591" s="151"/>
      <c r="N1591" s="151"/>
      <c r="O1591" s="151"/>
      <c r="P1591" s="151"/>
      <c r="Q1591" s="151"/>
      <c r="R1591" s="151"/>
      <c r="S1591" s="151"/>
      <c r="T1591" s="151"/>
      <c r="U1591" s="151"/>
      <c r="V1591" s="151"/>
      <c r="W1591" s="151"/>
      <c r="X1591" s="151"/>
      <c r="Y1591" s="151"/>
      <c r="Z1591" s="151"/>
      <c r="AA1591" s="151"/>
      <c r="AB1591" s="151"/>
      <c r="AC1591" s="151"/>
      <c r="AD1591" s="151"/>
      <c r="AE1591" s="151"/>
      <c r="AF1591" s="151"/>
      <c r="AG1591" s="151"/>
      <c r="AH1591" s="151"/>
      <c r="AI1591" s="151"/>
      <c r="AJ1591" s="151"/>
      <c r="AK1591" s="151"/>
      <c r="AL1591" s="151"/>
      <c r="AM1591" s="152"/>
    </row>
    <row r="1592" spans="1:61" ht="9.75" hidden="1" customHeight="1">
      <c r="A1592" s="120" t="s">
        <v>329</v>
      </c>
      <c r="B1592" s="121"/>
      <c r="C1592" s="121"/>
      <c r="D1592" s="121"/>
      <c r="E1592" s="121"/>
      <c r="F1592" s="121"/>
      <c r="G1592" s="121"/>
      <c r="H1592" s="121"/>
      <c r="I1592" s="122"/>
      <c r="J1592" s="216" t="s">
        <v>37</v>
      </c>
      <c r="K1592" s="217"/>
      <c r="L1592" s="154" t="s">
        <v>53</v>
      </c>
      <c r="M1592" s="154"/>
      <c r="N1592" s="154"/>
      <c r="O1592" s="154"/>
      <c r="P1592" s="154"/>
      <c r="Q1592" s="154"/>
      <c r="R1592" s="154"/>
      <c r="S1592" s="154"/>
      <c r="T1592" s="154"/>
      <c r="U1592" s="154"/>
      <c r="V1592" s="154"/>
      <c r="W1592" s="154"/>
      <c r="X1592" s="221" t="s">
        <v>37</v>
      </c>
      <c r="Y1592" s="217"/>
      <c r="Z1592" s="154" t="s">
        <v>330</v>
      </c>
      <c r="AA1592" s="154"/>
      <c r="AB1592" s="154"/>
      <c r="AC1592" s="154"/>
      <c r="AD1592" s="154"/>
      <c r="AE1592" s="154"/>
      <c r="AF1592" s="154"/>
      <c r="AG1592" s="154"/>
      <c r="AH1592" s="154"/>
      <c r="AI1592" s="154"/>
      <c r="AJ1592" s="154"/>
      <c r="AK1592" s="154"/>
      <c r="AL1592" s="154"/>
      <c r="AM1592" s="155"/>
      <c r="BF1592" s="1" t="b">
        <f>IF($K1592="○",TRUE,IF($K1592="",FALSE,"INPUT_ERROR"))</f>
        <v>0</v>
      </c>
      <c r="BG1592" s="1" t="s">
        <v>371</v>
      </c>
      <c r="BH1592" s="1">
        <v>94</v>
      </c>
      <c r="BI1592" s="1" t="str">
        <f t="shared" ref="BI1592:BI1598" si="39">"ITEM"&amp;BH1592&amp; BG1592 &amp;"="&amp; BF1592</f>
        <v>ITEM94#KBN3_18=FALSE</v>
      </c>
    </row>
    <row r="1593" spans="1:61" ht="9.75" hidden="1" customHeight="1">
      <c r="A1593" s="141"/>
      <c r="B1593" s="142"/>
      <c r="C1593" s="142"/>
      <c r="D1593" s="142"/>
      <c r="E1593" s="142"/>
      <c r="F1593" s="142"/>
      <c r="G1593" s="142"/>
      <c r="H1593" s="142"/>
      <c r="I1593" s="143"/>
      <c r="J1593" s="144"/>
      <c r="K1593" s="159"/>
      <c r="L1593" s="82"/>
      <c r="M1593" s="82"/>
      <c r="N1593" s="82"/>
      <c r="O1593" s="82"/>
      <c r="P1593" s="82"/>
      <c r="Q1593" s="82"/>
      <c r="R1593" s="82"/>
      <c r="S1593" s="82"/>
      <c r="T1593" s="82"/>
      <c r="U1593" s="82"/>
      <c r="V1593" s="82"/>
      <c r="W1593" s="82"/>
      <c r="X1593" s="160"/>
      <c r="Y1593" s="159"/>
      <c r="Z1593" s="82"/>
      <c r="AA1593" s="82"/>
      <c r="AB1593" s="82"/>
      <c r="AC1593" s="82"/>
      <c r="AD1593" s="82"/>
      <c r="AE1593" s="82"/>
      <c r="AF1593" s="82"/>
      <c r="AG1593" s="82"/>
      <c r="AH1593" s="82"/>
      <c r="AI1593" s="82"/>
      <c r="AJ1593" s="82"/>
      <c r="AK1593" s="82"/>
      <c r="AL1593" s="82"/>
      <c r="AM1593" s="138"/>
      <c r="BF1593" s="1" t="b">
        <f>IF($Y1592="○",TRUE,IF($Y1592="",FALSE,"INPUT_ERROR"))</f>
        <v>0</v>
      </c>
      <c r="BG1593" s="1" t="s">
        <v>371</v>
      </c>
      <c r="BH1593" s="1">
        <v>95</v>
      </c>
      <c r="BI1593" s="1" t="str">
        <f t="shared" si="39"/>
        <v>ITEM95#KBN3_18=FALSE</v>
      </c>
    </row>
    <row r="1594" spans="1:61" ht="9.75" hidden="1" customHeight="1">
      <c r="A1594" s="141"/>
      <c r="B1594" s="142"/>
      <c r="C1594" s="142"/>
      <c r="D1594" s="142"/>
      <c r="E1594" s="142"/>
      <c r="F1594" s="142"/>
      <c r="G1594" s="142"/>
      <c r="H1594" s="142"/>
      <c r="I1594" s="143"/>
      <c r="J1594" s="144" t="s">
        <v>37</v>
      </c>
      <c r="K1594" s="159"/>
      <c r="L1594" s="82" t="s">
        <v>331</v>
      </c>
      <c r="M1594" s="82"/>
      <c r="N1594" s="82"/>
      <c r="O1594" s="82"/>
      <c r="P1594" s="82"/>
      <c r="Q1594" s="82"/>
      <c r="R1594" s="82"/>
      <c r="S1594" s="82"/>
      <c r="T1594" s="82"/>
      <c r="U1594" s="82"/>
      <c r="V1594" s="82"/>
      <c r="W1594" s="82"/>
      <c r="X1594" s="160" t="s">
        <v>37</v>
      </c>
      <c r="Y1594" s="159"/>
      <c r="Z1594" s="82" t="s">
        <v>264</v>
      </c>
      <c r="AA1594" s="82"/>
      <c r="AB1594" s="82"/>
      <c r="AC1594" s="82"/>
      <c r="AD1594" s="82"/>
      <c r="AE1594" s="82"/>
      <c r="AF1594" s="82"/>
      <c r="AG1594" s="82"/>
      <c r="AH1594" s="82"/>
      <c r="AI1594" s="82"/>
      <c r="AJ1594" s="82"/>
      <c r="AK1594" s="82"/>
      <c r="AL1594" s="82"/>
      <c r="AM1594" s="138"/>
      <c r="BF1594" s="1" t="b">
        <f>IF($K1594="○",TRUE,IF($K1594="",FALSE,"INPUT_ERROR"))</f>
        <v>0</v>
      </c>
      <c r="BG1594" s="1" t="s">
        <v>371</v>
      </c>
      <c r="BH1594" s="1">
        <v>96</v>
      </c>
      <c r="BI1594" s="1" t="str">
        <f t="shared" si="39"/>
        <v>ITEM96#KBN3_18=FALSE</v>
      </c>
    </row>
    <row r="1595" spans="1:61" ht="9.75" hidden="1" customHeight="1">
      <c r="A1595" s="141"/>
      <c r="B1595" s="142"/>
      <c r="C1595" s="142"/>
      <c r="D1595" s="142"/>
      <c r="E1595" s="142"/>
      <c r="F1595" s="142"/>
      <c r="G1595" s="142"/>
      <c r="H1595" s="142"/>
      <c r="I1595" s="143"/>
      <c r="J1595" s="144"/>
      <c r="K1595" s="159"/>
      <c r="L1595" s="82"/>
      <c r="M1595" s="82"/>
      <c r="N1595" s="82"/>
      <c r="O1595" s="82"/>
      <c r="P1595" s="82"/>
      <c r="Q1595" s="82"/>
      <c r="R1595" s="82"/>
      <c r="S1595" s="82"/>
      <c r="T1595" s="82"/>
      <c r="U1595" s="82"/>
      <c r="V1595" s="82"/>
      <c r="W1595" s="82"/>
      <c r="X1595" s="160"/>
      <c r="Y1595" s="159"/>
      <c r="Z1595" s="82"/>
      <c r="AA1595" s="82"/>
      <c r="AB1595" s="82"/>
      <c r="AC1595" s="82"/>
      <c r="AD1595" s="82"/>
      <c r="AE1595" s="82"/>
      <c r="AF1595" s="82"/>
      <c r="AG1595" s="82"/>
      <c r="AH1595" s="82"/>
      <c r="AI1595" s="82"/>
      <c r="AJ1595" s="82"/>
      <c r="AK1595" s="82"/>
      <c r="AL1595" s="82"/>
      <c r="AM1595" s="138"/>
      <c r="BF1595" s="1" t="b">
        <f>IF($Y1594="○",TRUE,IF($Y1594="",FALSE,"INPUT_ERROR"))</f>
        <v>0</v>
      </c>
      <c r="BG1595" s="1" t="s">
        <v>371</v>
      </c>
      <c r="BH1595" s="1">
        <v>97</v>
      </c>
      <c r="BI1595" s="1" t="str">
        <f t="shared" si="39"/>
        <v>ITEM97#KBN3_18=FALSE</v>
      </c>
    </row>
    <row r="1596" spans="1:61" ht="9.75" hidden="1" customHeight="1">
      <c r="A1596" s="141"/>
      <c r="B1596" s="142"/>
      <c r="C1596" s="142"/>
      <c r="D1596" s="142"/>
      <c r="E1596" s="142"/>
      <c r="F1596" s="142"/>
      <c r="G1596" s="142"/>
      <c r="H1596" s="142"/>
      <c r="I1596" s="143"/>
      <c r="J1596" s="144" t="s">
        <v>37</v>
      </c>
      <c r="K1596" s="159"/>
      <c r="L1596" s="82" t="s">
        <v>214</v>
      </c>
      <c r="M1596" s="82"/>
      <c r="N1596" s="82"/>
      <c r="O1596" s="82"/>
      <c r="P1596" s="82"/>
      <c r="Q1596" s="82"/>
      <c r="R1596" s="82"/>
      <c r="S1596" s="82"/>
      <c r="T1596" s="82"/>
      <c r="U1596" s="82"/>
      <c r="V1596" s="82"/>
      <c r="W1596" s="82"/>
      <c r="X1596" s="160" t="s">
        <v>37</v>
      </c>
      <c r="Y1596" s="159"/>
      <c r="Z1596" s="82" t="s">
        <v>332</v>
      </c>
      <c r="AA1596" s="82"/>
      <c r="AB1596" s="82"/>
      <c r="AC1596" s="82"/>
      <c r="AD1596" s="82"/>
      <c r="AE1596" s="82"/>
      <c r="AF1596" s="82"/>
      <c r="AG1596" s="82"/>
      <c r="AH1596" s="82"/>
      <c r="AI1596" s="82"/>
      <c r="AJ1596" s="82"/>
      <c r="AK1596" s="82"/>
      <c r="AL1596" s="82"/>
      <c r="AM1596" s="138"/>
      <c r="BF1596" s="1" t="b">
        <f>IF($K1596="○",TRUE,IF($K1596="",FALSE,"INPUT_ERROR"))</f>
        <v>0</v>
      </c>
      <c r="BG1596" s="1" t="s">
        <v>371</v>
      </c>
      <c r="BH1596" s="1">
        <v>98</v>
      </c>
      <c r="BI1596" s="1" t="str">
        <f t="shared" si="39"/>
        <v>ITEM98#KBN3_18=FALSE</v>
      </c>
    </row>
    <row r="1597" spans="1:61" ht="9.75" hidden="1" customHeight="1">
      <c r="A1597" s="141"/>
      <c r="B1597" s="142"/>
      <c r="C1597" s="142"/>
      <c r="D1597" s="142"/>
      <c r="E1597" s="142"/>
      <c r="F1597" s="142"/>
      <c r="G1597" s="142"/>
      <c r="H1597" s="142"/>
      <c r="I1597" s="143"/>
      <c r="J1597" s="144"/>
      <c r="K1597" s="159"/>
      <c r="L1597" s="82"/>
      <c r="M1597" s="82"/>
      <c r="N1597" s="82"/>
      <c r="O1597" s="82"/>
      <c r="P1597" s="82"/>
      <c r="Q1597" s="82"/>
      <c r="R1597" s="82"/>
      <c r="S1597" s="82"/>
      <c r="T1597" s="82"/>
      <c r="U1597" s="82"/>
      <c r="V1597" s="82"/>
      <c r="W1597" s="82"/>
      <c r="X1597" s="160"/>
      <c r="Y1597" s="159"/>
      <c r="Z1597" s="82"/>
      <c r="AA1597" s="82"/>
      <c r="AB1597" s="82"/>
      <c r="AC1597" s="82"/>
      <c r="AD1597" s="82"/>
      <c r="AE1597" s="82"/>
      <c r="AF1597" s="82"/>
      <c r="AG1597" s="82"/>
      <c r="AH1597" s="82"/>
      <c r="AI1597" s="82"/>
      <c r="AJ1597" s="82"/>
      <c r="AK1597" s="82"/>
      <c r="AL1597" s="82"/>
      <c r="AM1597" s="138"/>
      <c r="BF1597" s="1" t="b">
        <f>IF($Y1596="○",TRUE,IF($Y1596="",FALSE,"INPUT_ERROR"))</f>
        <v>0</v>
      </c>
      <c r="BG1597" s="1" t="s">
        <v>371</v>
      </c>
      <c r="BH1597" s="1">
        <v>99</v>
      </c>
      <c r="BI1597" s="1" t="str">
        <f t="shared" si="39"/>
        <v>ITEM99#KBN3_18=FALSE</v>
      </c>
    </row>
    <row r="1598" spans="1:61" ht="9.75" hidden="1" customHeight="1">
      <c r="A1598" s="141"/>
      <c r="B1598" s="142"/>
      <c r="C1598" s="142"/>
      <c r="D1598" s="142"/>
      <c r="E1598" s="142"/>
      <c r="F1598" s="142"/>
      <c r="G1598" s="142"/>
      <c r="H1598" s="142"/>
      <c r="I1598" s="143"/>
      <c r="J1598" s="144" t="s">
        <v>37</v>
      </c>
      <c r="K1598" s="159"/>
      <c r="L1598" s="82" t="s">
        <v>59</v>
      </c>
      <c r="M1598" s="82"/>
      <c r="N1598" s="82"/>
      <c r="O1598" s="160" t="s">
        <v>60</v>
      </c>
      <c r="P1598" s="151"/>
      <c r="Q1598" s="151"/>
      <c r="R1598" s="151"/>
      <c r="S1598" s="151"/>
      <c r="T1598" s="151"/>
      <c r="U1598" s="151"/>
      <c r="V1598" s="151"/>
      <c r="W1598" s="151"/>
      <c r="X1598" s="151"/>
      <c r="Y1598" s="151"/>
      <c r="Z1598" s="151"/>
      <c r="AA1598" s="151"/>
      <c r="AB1598" s="151"/>
      <c r="AC1598" s="151"/>
      <c r="AD1598" s="151"/>
      <c r="AE1598" s="151"/>
      <c r="AF1598" s="151"/>
      <c r="AG1598" s="151"/>
      <c r="AH1598" s="151"/>
      <c r="AI1598" s="151"/>
      <c r="AJ1598" s="151"/>
      <c r="AK1598" s="151"/>
      <c r="AL1598" s="82" t="s">
        <v>198</v>
      </c>
      <c r="AM1598" s="138"/>
      <c r="BF1598" s="1" t="b">
        <f>IF($K1598="○",TRUE,IF($K1598="",FALSE,"INPUT_ERROR"))</f>
        <v>0</v>
      </c>
      <c r="BG1598" s="1" t="s">
        <v>371</v>
      </c>
      <c r="BH1598" s="1">
        <v>100</v>
      </c>
      <c r="BI1598" s="1" t="str">
        <f t="shared" si="39"/>
        <v>ITEM100#KBN3_18=FALSE</v>
      </c>
    </row>
    <row r="1599" spans="1:61" ht="9.75" hidden="1" customHeight="1">
      <c r="A1599" s="141"/>
      <c r="B1599" s="142"/>
      <c r="C1599" s="142"/>
      <c r="D1599" s="142"/>
      <c r="E1599" s="142"/>
      <c r="F1599" s="142"/>
      <c r="G1599" s="142"/>
      <c r="H1599" s="142"/>
      <c r="I1599" s="143"/>
      <c r="J1599" s="161"/>
      <c r="K1599" s="162"/>
      <c r="L1599" s="98"/>
      <c r="M1599" s="98"/>
      <c r="N1599" s="98"/>
      <c r="O1599" s="163"/>
      <c r="P1599" s="128"/>
      <c r="Q1599" s="128"/>
      <c r="R1599" s="128"/>
      <c r="S1599" s="128"/>
      <c r="T1599" s="128"/>
      <c r="U1599" s="128"/>
      <c r="V1599" s="128"/>
      <c r="W1599" s="128"/>
      <c r="X1599" s="128"/>
      <c r="Y1599" s="128"/>
      <c r="Z1599" s="128"/>
      <c r="AA1599" s="128"/>
      <c r="AB1599" s="128"/>
      <c r="AC1599" s="128"/>
      <c r="AD1599" s="128"/>
      <c r="AE1599" s="128"/>
      <c r="AF1599" s="128"/>
      <c r="AG1599" s="128"/>
      <c r="AH1599" s="128"/>
      <c r="AI1599" s="128"/>
      <c r="AJ1599" s="128"/>
      <c r="AK1599" s="128"/>
      <c r="AL1599" s="98"/>
      <c r="AM1599" s="156"/>
      <c r="BG1599" s="1" t="s">
        <v>371</v>
      </c>
      <c r="BH1599" s="1">
        <v>101</v>
      </c>
      <c r="BI1599" s="1" t="str">
        <f>"ITEM"&amp;BH1599&amp; BG1599 &amp;"="&amp;IF(TRIM($P1598)="","",$P1598)</f>
        <v>ITEM101#KBN3_18=</v>
      </c>
    </row>
    <row r="1600" spans="1:61" ht="9.75" hidden="1" customHeight="1">
      <c r="A1600" s="120" t="s">
        <v>333</v>
      </c>
      <c r="B1600" s="121"/>
      <c r="C1600" s="121"/>
      <c r="D1600" s="121"/>
      <c r="E1600" s="121"/>
      <c r="F1600" s="121"/>
      <c r="G1600" s="121"/>
      <c r="H1600" s="121"/>
      <c r="I1600" s="122"/>
      <c r="J1600" s="260"/>
      <c r="K1600" s="260"/>
      <c r="L1600" s="260"/>
      <c r="M1600" s="260"/>
      <c r="N1600" s="260"/>
      <c r="O1600" s="260"/>
      <c r="P1600" s="260"/>
      <c r="Q1600" s="260"/>
      <c r="R1600" s="260"/>
      <c r="S1600" s="260"/>
      <c r="T1600" s="260"/>
      <c r="U1600" s="260"/>
      <c r="V1600" s="260"/>
      <c r="W1600" s="260"/>
      <c r="X1600" s="260"/>
      <c r="Y1600" s="260"/>
      <c r="Z1600" s="260"/>
      <c r="AA1600" s="260"/>
      <c r="AB1600" s="260"/>
      <c r="AC1600" s="260"/>
      <c r="AD1600" s="260"/>
      <c r="AE1600" s="260"/>
      <c r="AF1600" s="260"/>
      <c r="AG1600" s="260"/>
      <c r="AH1600" s="260"/>
      <c r="AI1600" s="260"/>
      <c r="AJ1600" s="260"/>
      <c r="AK1600" s="260"/>
      <c r="AL1600" s="260"/>
      <c r="AM1600" s="260"/>
      <c r="BG1600" s="1" t="s">
        <v>371</v>
      </c>
      <c r="BH1600" s="1">
        <v>102</v>
      </c>
      <c r="BI1600" s="1" t="str">
        <f>"ITEM"&amp;BH1600&amp; BG1600 &amp;"="&amp; IF(TRIM($J1600)="","",$J1600)</f>
        <v>ITEM102#KBN3_18=</v>
      </c>
    </row>
    <row r="1601" spans="1:61" ht="9.75" hidden="1" customHeight="1">
      <c r="A1601" s="141"/>
      <c r="B1601" s="142"/>
      <c r="C1601" s="142"/>
      <c r="D1601" s="142"/>
      <c r="E1601" s="142"/>
      <c r="F1601" s="142"/>
      <c r="G1601" s="142"/>
      <c r="H1601" s="142"/>
      <c r="I1601" s="143"/>
      <c r="J1601" s="27"/>
      <c r="K1601" s="27"/>
      <c r="L1601" s="27"/>
      <c r="M1601" s="27"/>
      <c r="N1601" s="27"/>
      <c r="O1601" s="27"/>
      <c r="P1601" s="27"/>
      <c r="Q1601" s="27"/>
      <c r="R1601" s="27"/>
      <c r="S1601" s="27"/>
      <c r="T1601" s="27"/>
      <c r="U1601" s="27"/>
      <c r="V1601" s="27"/>
      <c r="W1601" s="27"/>
      <c r="X1601" s="27"/>
      <c r="Y1601" s="27"/>
      <c r="Z1601" s="27"/>
      <c r="AA1601" s="27"/>
      <c r="AB1601" s="27"/>
      <c r="AC1601" s="27"/>
      <c r="AD1601" s="27"/>
      <c r="AE1601" s="27"/>
      <c r="AF1601" s="27"/>
      <c r="AG1601" s="27"/>
      <c r="AH1601" s="27"/>
      <c r="AI1601" s="27"/>
      <c r="AJ1601" s="27"/>
      <c r="AK1601" s="27"/>
      <c r="AL1601" s="27"/>
      <c r="AM1601" s="27"/>
      <c r="BH1601" s="1" t="s">
        <v>28</v>
      </c>
    </row>
    <row r="1602" spans="1:61" ht="9.75" hidden="1" customHeight="1" thickBot="1">
      <c r="A1602" s="123"/>
      <c r="B1602" s="124"/>
      <c r="C1602" s="124"/>
      <c r="D1602" s="124"/>
      <c r="E1602" s="124"/>
      <c r="F1602" s="124"/>
      <c r="G1602" s="124"/>
      <c r="H1602" s="124"/>
      <c r="I1602" s="125"/>
      <c r="J1602" s="266"/>
      <c r="K1602" s="266"/>
      <c r="L1602" s="266"/>
      <c r="M1602" s="266"/>
      <c r="N1602" s="266"/>
      <c r="O1602" s="266"/>
      <c r="P1602" s="266"/>
      <c r="Q1602" s="266"/>
      <c r="R1602" s="266"/>
      <c r="S1602" s="266"/>
      <c r="T1602" s="266"/>
      <c r="U1602" s="266"/>
      <c r="V1602" s="266"/>
      <c r="W1602" s="266"/>
      <c r="X1602" s="266"/>
      <c r="Y1602" s="266"/>
      <c r="Z1602" s="266"/>
      <c r="AA1602" s="266"/>
      <c r="AB1602" s="266"/>
      <c r="AC1602" s="266"/>
      <c r="AD1602" s="266"/>
      <c r="AE1602" s="266"/>
      <c r="AF1602" s="266"/>
      <c r="AG1602" s="266"/>
      <c r="AH1602" s="266"/>
      <c r="AI1602" s="266"/>
      <c r="AJ1602" s="266"/>
      <c r="AK1602" s="266"/>
      <c r="AL1602" s="266"/>
      <c r="AM1602" s="266"/>
      <c r="BH1602" s="1" t="s">
        <v>28</v>
      </c>
    </row>
    <row r="1603" spans="1:61" ht="9.75" hidden="1" customHeight="1">
      <c r="A1603" s="164" t="s">
        <v>372</v>
      </c>
      <c r="B1603" s="165"/>
      <c r="C1603" s="165"/>
      <c r="D1603" s="165"/>
      <c r="E1603" s="165"/>
      <c r="F1603" s="165"/>
      <c r="G1603" s="165"/>
      <c r="H1603" s="165"/>
      <c r="I1603" s="166"/>
      <c r="J1603" s="239"/>
      <c r="K1603" s="239"/>
      <c r="L1603" s="239"/>
      <c r="M1603" s="239"/>
      <c r="N1603" s="239"/>
      <c r="O1603" s="239"/>
      <c r="P1603" s="239"/>
      <c r="Q1603" s="239"/>
      <c r="R1603" s="239"/>
      <c r="S1603" s="239"/>
      <c r="T1603" s="239"/>
      <c r="U1603" s="239"/>
      <c r="V1603" s="239"/>
      <c r="W1603" s="239"/>
      <c r="X1603" s="239"/>
      <c r="Y1603" s="239"/>
      <c r="Z1603" s="239"/>
      <c r="AA1603" s="239"/>
      <c r="AB1603" s="239"/>
      <c r="AC1603" s="239"/>
      <c r="AD1603" s="239"/>
      <c r="AE1603" s="239"/>
      <c r="AF1603" s="239"/>
      <c r="AG1603" s="239"/>
      <c r="AH1603" s="239"/>
      <c r="AI1603" s="239"/>
      <c r="AJ1603" s="239"/>
      <c r="AK1603" s="239"/>
      <c r="AL1603" s="239"/>
      <c r="AM1603" s="239"/>
      <c r="BG1603" s="1" t="s">
        <v>373</v>
      </c>
      <c r="BH1603" s="1">
        <v>88</v>
      </c>
      <c r="BI1603" s="1" t="str">
        <f>"ITEM"&amp;BH1603&amp; BG1603 &amp;"="&amp; IF(TRIM($J1603)="","",$J1603)</f>
        <v>ITEM88#KBN3_19=</v>
      </c>
    </row>
    <row r="1604" spans="1:61" ht="9.75" hidden="1" customHeight="1" thickBot="1">
      <c r="A1604" s="167"/>
      <c r="B1604" s="168"/>
      <c r="C1604" s="168"/>
      <c r="D1604" s="168"/>
      <c r="E1604" s="168"/>
      <c r="F1604" s="168"/>
      <c r="G1604" s="168"/>
      <c r="H1604" s="168"/>
      <c r="I1604" s="169"/>
      <c r="J1604" s="274"/>
      <c r="K1604" s="274"/>
      <c r="L1604" s="274"/>
      <c r="M1604" s="274"/>
      <c r="N1604" s="274"/>
      <c r="O1604" s="274"/>
      <c r="P1604" s="274"/>
      <c r="Q1604" s="274"/>
      <c r="R1604" s="274"/>
      <c r="S1604" s="274"/>
      <c r="T1604" s="274"/>
      <c r="U1604" s="274"/>
      <c r="V1604" s="274"/>
      <c r="W1604" s="274"/>
      <c r="X1604" s="274"/>
      <c r="Y1604" s="274"/>
      <c r="Z1604" s="274"/>
      <c r="AA1604" s="274"/>
      <c r="AB1604" s="274"/>
      <c r="AC1604" s="274"/>
      <c r="AD1604" s="274"/>
      <c r="AE1604" s="274"/>
      <c r="AF1604" s="274"/>
      <c r="AG1604" s="274"/>
      <c r="AH1604" s="274"/>
      <c r="AI1604" s="274"/>
      <c r="AJ1604" s="274"/>
      <c r="AK1604" s="274"/>
      <c r="AL1604" s="274"/>
      <c r="AM1604" s="274"/>
    </row>
    <row r="1605" spans="1:61" ht="9.75" hidden="1" customHeight="1">
      <c r="A1605" s="120" t="s">
        <v>323</v>
      </c>
      <c r="B1605" s="121"/>
      <c r="C1605" s="121"/>
      <c r="D1605" s="121"/>
      <c r="E1605" s="121"/>
      <c r="F1605" s="121"/>
      <c r="G1605" s="121"/>
      <c r="H1605" s="121"/>
      <c r="I1605" s="122"/>
      <c r="J1605" s="239"/>
      <c r="K1605" s="239"/>
      <c r="L1605" s="239"/>
      <c r="M1605" s="239"/>
      <c r="N1605" s="239"/>
      <c r="O1605" s="239"/>
      <c r="P1605" s="239"/>
      <c r="Q1605" s="239"/>
      <c r="R1605" s="239"/>
      <c r="S1605" s="239"/>
      <c r="T1605" s="239"/>
      <c r="U1605" s="239"/>
      <c r="V1605" s="239"/>
      <c r="W1605" s="239"/>
      <c r="X1605" s="239"/>
      <c r="Y1605" s="239"/>
      <c r="Z1605" s="239"/>
      <c r="AA1605" s="239"/>
      <c r="AB1605" s="239"/>
      <c r="AC1605" s="239"/>
      <c r="AD1605" s="239"/>
      <c r="AE1605" s="239"/>
      <c r="AF1605" s="239"/>
      <c r="AG1605" s="239"/>
      <c r="AH1605" s="239"/>
      <c r="AI1605" s="239"/>
      <c r="AJ1605" s="239"/>
      <c r="AK1605" s="239"/>
      <c r="AL1605" s="239"/>
      <c r="AM1605" s="239"/>
      <c r="BG1605" s="1" t="s">
        <v>373</v>
      </c>
      <c r="BH1605" s="1">
        <v>89</v>
      </c>
      <c r="BI1605" s="1" t="str">
        <f>"ITEM"&amp;BH1605&amp; BG1605 &amp;"="&amp; IF(TRIM($J1605)="","",$J1605)</f>
        <v>ITEM89#KBN3_19=</v>
      </c>
    </row>
    <row r="1606" spans="1:61" ht="9.75" hidden="1" customHeight="1">
      <c r="A1606" s="123"/>
      <c r="B1606" s="124"/>
      <c r="C1606" s="124"/>
      <c r="D1606" s="124"/>
      <c r="E1606" s="124"/>
      <c r="F1606" s="124"/>
      <c r="G1606" s="124"/>
      <c r="H1606" s="124"/>
      <c r="I1606" s="125"/>
      <c r="J1606" s="27"/>
      <c r="K1606" s="27"/>
      <c r="L1606" s="27"/>
      <c r="M1606" s="27"/>
      <c r="N1606" s="27"/>
      <c r="O1606" s="27"/>
      <c r="P1606" s="27"/>
      <c r="Q1606" s="27"/>
      <c r="R1606" s="27"/>
      <c r="S1606" s="27"/>
      <c r="T1606" s="27"/>
      <c r="U1606" s="27"/>
      <c r="V1606" s="27"/>
      <c r="W1606" s="27"/>
      <c r="X1606" s="27"/>
      <c r="Y1606" s="27"/>
      <c r="Z1606" s="27"/>
      <c r="AA1606" s="27"/>
      <c r="AB1606" s="27"/>
      <c r="AC1606" s="27"/>
      <c r="AD1606" s="27"/>
      <c r="AE1606" s="27"/>
      <c r="AF1606" s="27"/>
      <c r="AG1606" s="27"/>
      <c r="AH1606" s="27"/>
      <c r="AI1606" s="27"/>
      <c r="AJ1606" s="27"/>
      <c r="AK1606" s="27"/>
      <c r="AL1606" s="27"/>
      <c r="AM1606" s="27"/>
    </row>
    <row r="1607" spans="1:61" ht="9.75" hidden="1" customHeight="1">
      <c r="A1607" s="120" t="s">
        <v>324</v>
      </c>
      <c r="B1607" s="121"/>
      <c r="C1607" s="121"/>
      <c r="D1607" s="121"/>
      <c r="E1607" s="121"/>
      <c r="F1607" s="121"/>
      <c r="G1607" s="121"/>
      <c r="H1607" s="121"/>
      <c r="I1607" s="122"/>
      <c r="J1607" s="136"/>
      <c r="K1607" s="126"/>
      <c r="L1607" s="126"/>
      <c r="M1607" s="126"/>
      <c r="N1607" s="126"/>
      <c r="O1607" s="126"/>
      <c r="P1607" s="126"/>
      <c r="Q1607" s="126"/>
      <c r="R1607" s="126"/>
      <c r="S1607" s="126"/>
      <c r="T1607" s="126"/>
      <c r="U1607" s="126"/>
      <c r="V1607" s="126"/>
      <c r="W1607" s="126"/>
      <c r="X1607" s="126"/>
      <c r="Y1607" s="126"/>
      <c r="Z1607" s="126"/>
      <c r="AA1607" s="126"/>
      <c r="AB1607" s="126"/>
      <c r="AC1607" s="126"/>
      <c r="AD1607" s="126"/>
      <c r="AE1607" s="126"/>
      <c r="AF1607" s="126"/>
      <c r="AG1607" s="126"/>
      <c r="AH1607" s="126"/>
      <c r="AI1607" s="126"/>
      <c r="AJ1607" s="126"/>
      <c r="AK1607" s="126"/>
      <c r="AL1607" s="126"/>
      <c r="AM1607" s="127"/>
      <c r="BG1607" s="1" t="s">
        <v>373</v>
      </c>
      <c r="BH1607" s="1">
        <v>90</v>
      </c>
      <c r="BI1607" s="1" t="str">
        <f>"ITEM"&amp;BH1607&amp; BG1607 &amp;"="&amp; IF(TRIM($J1607)="","",$J1607)</f>
        <v>ITEM90#KBN3_19=</v>
      </c>
    </row>
    <row r="1608" spans="1:61" ht="9.75" hidden="1" customHeight="1">
      <c r="A1608" s="141"/>
      <c r="B1608" s="142"/>
      <c r="C1608" s="142"/>
      <c r="D1608" s="142"/>
      <c r="E1608" s="142"/>
      <c r="F1608" s="142"/>
      <c r="G1608" s="142"/>
      <c r="H1608" s="142"/>
      <c r="I1608" s="143"/>
      <c r="J1608" s="150"/>
      <c r="K1608" s="151"/>
      <c r="L1608" s="151"/>
      <c r="M1608" s="151"/>
      <c r="N1608" s="151"/>
      <c r="O1608" s="151"/>
      <c r="P1608" s="151"/>
      <c r="Q1608" s="151"/>
      <c r="R1608" s="151"/>
      <c r="S1608" s="151"/>
      <c r="T1608" s="151"/>
      <c r="U1608" s="151"/>
      <c r="V1608" s="151"/>
      <c r="W1608" s="151"/>
      <c r="X1608" s="151"/>
      <c r="Y1608" s="151"/>
      <c r="Z1608" s="151"/>
      <c r="AA1608" s="151"/>
      <c r="AB1608" s="151"/>
      <c r="AC1608" s="151"/>
      <c r="AD1608" s="151"/>
      <c r="AE1608" s="151"/>
      <c r="AF1608" s="151"/>
      <c r="AG1608" s="151"/>
      <c r="AH1608" s="151"/>
      <c r="AI1608" s="151"/>
      <c r="AJ1608" s="151"/>
      <c r="AK1608" s="151"/>
      <c r="AL1608" s="151"/>
      <c r="AM1608" s="152"/>
      <c r="BH1608" s="1" t="s">
        <v>28</v>
      </c>
    </row>
    <row r="1609" spans="1:61" ht="9.75" hidden="1" customHeight="1">
      <c r="A1609" s="123"/>
      <c r="B1609" s="124"/>
      <c r="C1609" s="124"/>
      <c r="D1609" s="124"/>
      <c r="E1609" s="124"/>
      <c r="F1609" s="124"/>
      <c r="G1609" s="124"/>
      <c r="H1609" s="124"/>
      <c r="I1609" s="125"/>
      <c r="J1609" s="137"/>
      <c r="K1609" s="128"/>
      <c r="L1609" s="128"/>
      <c r="M1609" s="128"/>
      <c r="N1609" s="128"/>
      <c r="O1609" s="128"/>
      <c r="P1609" s="128"/>
      <c r="Q1609" s="128"/>
      <c r="R1609" s="128"/>
      <c r="S1609" s="128"/>
      <c r="T1609" s="128"/>
      <c r="U1609" s="128"/>
      <c r="V1609" s="128"/>
      <c r="W1609" s="128"/>
      <c r="X1609" s="128"/>
      <c r="Y1609" s="128"/>
      <c r="Z1609" s="128"/>
      <c r="AA1609" s="128"/>
      <c r="AB1609" s="128"/>
      <c r="AC1609" s="128"/>
      <c r="AD1609" s="128"/>
      <c r="AE1609" s="128"/>
      <c r="AF1609" s="128"/>
      <c r="AG1609" s="128"/>
      <c r="AH1609" s="128"/>
      <c r="AI1609" s="128"/>
      <c r="AJ1609" s="128"/>
      <c r="AK1609" s="128"/>
      <c r="AL1609" s="128"/>
      <c r="AM1609" s="129"/>
      <c r="BH1609" s="1" t="s">
        <v>28</v>
      </c>
    </row>
    <row r="1610" spans="1:61" ht="9.75" hidden="1" customHeight="1">
      <c r="A1610" s="120" t="s">
        <v>325</v>
      </c>
      <c r="B1610" s="121"/>
      <c r="C1610" s="121"/>
      <c r="D1610" s="121"/>
      <c r="E1610" s="121"/>
      <c r="F1610" s="121"/>
      <c r="G1610" s="121"/>
      <c r="H1610" s="121"/>
      <c r="I1610" s="122"/>
      <c r="J1610" s="27"/>
      <c r="K1610" s="27"/>
      <c r="L1610" s="27"/>
      <c r="M1610" s="27"/>
      <c r="N1610" s="27"/>
      <c r="O1610" s="27"/>
      <c r="P1610" s="27"/>
      <c r="Q1610" s="27"/>
      <c r="R1610" s="27"/>
      <c r="S1610" s="27"/>
      <c r="T1610" s="27"/>
      <c r="U1610" s="27"/>
      <c r="V1610" s="27"/>
      <c r="W1610" s="27"/>
      <c r="X1610" s="27"/>
      <c r="Y1610" s="27"/>
      <c r="Z1610" s="27"/>
      <c r="AA1610" s="27"/>
      <c r="AB1610" s="27"/>
      <c r="AC1610" s="27"/>
      <c r="AD1610" s="27"/>
      <c r="AE1610" s="27"/>
      <c r="AF1610" s="27"/>
      <c r="AG1610" s="27"/>
      <c r="AH1610" s="27"/>
      <c r="AI1610" s="27"/>
      <c r="AJ1610" s="27"/>
      <c r="AK1610" s="27"/>
      <c r="AL1610" s="27"/>
      <c r="AM1610" s="27"/>
      <c r="BG1610" s="1" t="s">
        <v>373</v>
      </c>
      <c r="BH1610" s="1">
        <v>91</v>
      </c>
      <c r="BI1610" s="1" t="str">
        <f>"ITEM"&amp;BH1610&amp; BG1610 &amp;"="&amp; IF(TRIM($J1610)="","",$J1610)</f>
        <v>ITEM91#KBN3_19=</v>
      </c>
    </row>
    <row r="1611" spans="1:61" ht="9.75" hidden="1" customHeight="1">
      <c r="A1611" s="123"/>
      <c r="B1611" s="124"/>
      <c r="C1611" s="124"/>
      <c r="D1611" s="124"/>
      <c r="E1611" s="124"/>
      <c r="F1611" s="124"/>
      <c r="G1611" s="124"/>
      <c r="H1611" s="124"/>
      <c r="I1611" s="125"/>
      <c r="J1611" s="27"/>
      <c r="K1611" s="27"/>
      <c r="L1611" s="27"/>
      <c r="M1611" s="27"/>
      <c r="N1611" s="27"/>
      <c r="O1611" s="27"/>
      <c r="P1611" s="27"/>
      <c r="Q1611" s="27"/>
      <c r="R1611" s="27"/>
      <c r="S1611" s="27"/>
      <c r="T1611" s="27"/>
      <c r="U1611" s="27"/>
      <c r="V1611" s="27"/>
      <c r="W1611" s="27"/>
      <c r="X1611" s="27"/>
      <c r="Y1611" s="27"/>
      <c r="Z1611" s="27"/>
      <c r="AA1611" s="27"/>
      <c r="AB1611" s="27"/>
      <c r="AC1611" s="27"/>
      <c r="AD1611" s="27"/>
      <c r="AE1611" s="27"/>
      <c r="AF1611" s="27"/>
      <c r="AG1611" s="27"/>
      <c r="AH1611" s="27"/>
      <c r="AI1611" s="27"/>
      <c r="AJ1611" s="27"/>
      <c r="AK1611" s="27"/>
      <c r="AL1611" s="27"/>
      <c r="AM1611" s="27"/>
    </row>
    <row r="1612" spans="1:61" ht="9.75" hidden="1" customHeight="1">
      <c r="A1612" s="120" t="s">
        <v>326</v>
      </c>
      <c r="B1612" s="121"/>
      <c r="C1612" s="121"/>
      <c r="D1612" s="121"/>
      <c r="E1612" s="121"/>
      <c r="F1612" s="121"/>
      <c r="G1612" s="121"/>
      <c r="H1612" s="121"/>
      <c r="I1612" s="122"/>
      <c r="J1612" s="158"/>
      <c r="K1612" s="154"/>
      <c r="L1612" s="154"/>
      <c r="M1612" s="154"/>
      <c r="N1612" s="154"/>
      <c r="O1612" s="154"/>
      <c r="P1612" s="154"/>
      <c r="Q1612" s="154"/>
      <c r="R1612" s="154"/>
      <c r="S1612" s="154"/>
      <c r="T1612" s="154"/>
      <c r="U1612" s="154"/>
      <c r="V1612" s="154" t="s">
        <v>36</v>
      </c>
      <c r="W1612" s="154"/>
      <c r="X1612" s="154"/>
      <c r="Y1612" s="154"/>
      <c r="Z1612" s="154"/>
      <c r="AA1612" s="154"/>
      <c r="AB1612" s="154"/>
      <c r="AC1612" s="154"/>
      <c r="AD1612" s="154"/>
      <c r="AE1612" s="154"/>
      <c r="AF1612" s="154"/>
      <c r="AG1612" s="154"/>
      <c r="AH1612" s="154"/>
      <c r="AI1612" s="154"/>
      <c r="AJ1612" s="154"/>
      <c r="AK1612" s="154"/>
      <c r="AL1612" s="154"/>
      <c r="AM1612" s="155"/>
      <c r="BE1612" s="1" t="str">
        <f ca="1">MID(CELL("address",$CB$2),2,2)</f>
        <v>CB</v>
      </c>
      <c r="BF1612" s="1" t="str">
        <f>IF(TRIM($K1614)="","",IF(ISERROR(MATCH($K1614,$CB$3:$CB$7,0)),"INPUT_ERROR",MATCH($K1614,$CB$3:$CB$7,0)))</f>
        <v/>
      </c>
      <c r="BG1612" s="1" t="s">
        <v>373</v>
      </c>
      <c r="BH1612" s="1">
        <v>92</v>
      </c>
      <c r="BI1612" s="1" t="str">
        <f>"ITEM"&amp;BH1612&amp; BG1612 &amp;"="&amp; BF1612</f>
        <v>ITEM92#KBN3_19=</v>
      </c>
    </row>
    <row r="1613" spans="1:61" ht="9.75" hidden="1" customHeight="1">
      <c r="A1613" s="141"/>
      <c r="B1613" s="142"/>
      <c r="C1613" s="142"/>
      <c r="D1613" s="142"/>
      <c r="E1613" s="142"/>
      <c r="F1613" s="142"/>
      <c r="G1613" s="142"/>
      <c r="H1613" s="142"/>
      <c r="I1613" s="143"/>
      <c r="J1613" s="189"/>
      <c r="K1613" s="82"/>
      <c r="L1613" s="82"/>
      <c r="M1613" s="82"/>
      <c r="N1613" s="82"/>
      <c r="O1613" s="82"/>
      <c r="P1613" s="82"/>
      <c r="Q1613" s="82"/>
      <c r="R1613" s="82"/>
      <c r="S1613" s="82"/>
      <c r="T1613" s="82"/>
      <c r="U1613" s="82"/>
      <c r="V1613" s="82" t="s">
        <v>163</v>
      </c>
      <c r="W1613" s="82"/>
      <c r="X1613" s="82"/>
      <c r="Y1613" s="82"/>
      <c r="Z1613" s="82"/>
      <c r="AA1613" s="82"/>
      <c r="AB1613" s="82"/>
      <c r="AC1613" s="82"/>
      <c r="AD1613" s="82"/>
      <c r="AE1613" s="82"/>
      <c r="AF1613" s="82"/>
      <c r="AG1613" s="82"/>
      <c r="AH1613" s="82"/>
      <c r="AI1613" s="82"/>
      <c r="AJ1613" s="82"/>
      <c r="AK1613" s="82"/>
      <c r="AL1613" s="82"/>
      <c r="AM1613" s="138"/>
      <c r="BH1613" s="1" t="s">
        <v>28</v>
      </c>
    </row>
    <row r="1614" spans="1:61" ht="9.75" hidden="1" customHeight="1">
      <c r="A1614" s="141"/>
      <c r="B1614" s="142"/>
      <c r="C1614" s="142"/>
      <c r="D1614" s="142"/>
      <c r="E1614" s="142"/>
      <c r="F1614" s="142"/>
      <c r="G1614" s="142"/>
      <c r="H1614" s="142"/>
      <c r="I1614" s="143"/>
      <c r="J1614" s="144" t="s">
        <v>37</v>
      </c>
      <c r="K1614" s="145"/>
      <c r="L1614" s="145"/>
      <c r="M1614" s="145"/>
      <c r="N1614" s="145"/>
      <c r="O1614" s="145"/>
      <c r="P1614" s="145"/>
      <c r="Q1614" s="145"/>
      <c r="R1614" s="145"/>
      <c r="S1614" s="145"/>
      <c r="T1614" s="82" t="s">
        <v>38</v>
      </c>
      <c r="U1614" s="82"/>
      <c r="V1614" s="82" t="s">
        <v>253</v>
      </c>
      <c r="W1614" s="82"/>
      <c r="X1614" s="82"/>
      <c r="Y1614" s="82"/>
      <c r="Z1614" s="82"/>
      <c r="AA1614" s="82"/>
      <c r="AB1614" s="82"/>
      <c r="AC1614" s="82"/>
      <c r="AD1614" s="82"/>
      <c r="AE1614" s="82"/>
      <c r="AF1614" s="82"/>
      <c r="AG1614" s="82"/>
      <c r="AH1614" s="82"/>
      <c r="AI1614" s="82"/>
      <c r="AJ1614" s="82"/>
      <c r="AK1614" s="82"/>
      <c r="AL1614" s="82"/>
      <c r="AM1614" s="138"/>
      <c r="BH1614" s="1" t="s">
        <v>28</v>
      </c>
    </row>
    <row r="1615" spans="1:61" ht="9.75" hidden="1" customHeight="1">
      <c r="A1615" s="141"/>
      <c r="B1615" s="142"/>
      <c r="C1615" s="142"/>
      <c r="D1615" s="142"/>
      <c r="E1615" s="142"/>
      <c r="F1615" s="142"/>
      <c r="G1615" s="142"/>
      <c r="H1615" s="142"/>
      <c r="I1615" s="143"/>
      <c r="J1615" s="144"/>
      <c r="K1615" s="145"/>
      <c r="L1615" s="145"/>
      <c r="M1615" s="145"/>
      <c r="N1615" s="145"/>
      <c r="O1615" s="145"/>
      <c r="P1615" s="145"/>
      <c r="Q1615" s="145"/>
      <c r="R1615" s="145"/>
      <c r="S1615" s="145"/>
      <c r="T1615" s="82"/>
      <c r="U1615" s="82"/>
      <c r="V1615" s="82" t="s">
        <v>327</v>
      </c>
      <c r="W1615" s="82"/>
      <c r="X1615" s="82"/>
      <c r="Y1615" s="82"/>
      <c r="Z1615" s="82"/>
      <c r="AA1615" s="82"/>
      <c r="AB1615" s="82"/>
      <c r="AC1615" s="82"/>
      <c r="AD1615" s="82"/>
      <c r="AE1615" s="82"/>
      <c r="AF1615" s="82"/>
      <c r="AG1615" s="82"/>
      <c r="AH1615" s="82"/>
      <c r="AI1615" s="82"/>
      <c r="AJ1615" s="82"/>
      <c r="AK1615" s="82"/>
      <c r="AL1615" s="82"/>
      <c r="AM1615" s="138"/>
      <c r="BH1615" s="1" t="s">
        <v>28</v>
      </c>
    </row>
    <row r="1616" spans="1:61" ht="9.75" hidden="1" customHeight="1">
      <c r="A1616" s="141"/>
      <c r="B1616" s="142"/>
      <c r="C1616" s="142"/>
      <c r="D1616" s="142"/>
      <c r="E1616" s="142"/>
      <c r="F1616" s="142"/>
      <c r="G1616" s="142"/>
      <c r="H1616" s="142"/>
      <c r="I1616" s="143"/>
      <c r="J1616" s="189"/>
      <c r="K1616" s="82"/>
      <c r="L1616" s="82"/>
      <c r="M1616" s="82"/>
      <c r="N1616" s="82"/>
      <c r="O1616" s="82"/>
      <c r="P1616" s="82"/>
      <c r="Q1616" s="82"/>
      <c r="R1616" s="82"/>
      <c r="S1616" s="82"/>
      <c r="T1616" s="82"/>
      <c r="U1616" s="82"/>
      <c r="V1616" s="82" t="s">
        <v>166</v>
      </c>
      <c r="W1616" s="82"/>
      <c r="X1616" s="82"/>
      <c r="Y1616" s="82"/>
      <c r="Z1616" s="82"/>
      <c r="AA1616" s="82"/>
      <c r="AB1616" s="82"/>
      <c r="AC1616" s="82"/>
      <c r="AD1616" s="82"/>
      <c r="AE1616" s="82"/>
      <c r="AF1616" s="82"/>
      <c r="AG1616" s="82"/>
      <c r="AH1616" s="82"/>
      <c r="AI1616" s="82"/>
      <c r="AJ1616" s="82"/>
      <c r="AK1616" s="82"/>
      <c r="AL1616" s="82"/>
      <c r="AM1616" s="138"/>
      <c r="BH1616" s="1" t="s">
        <v>28</v>
      </c>
    </row>
    <row r="1617" spans="1:61" ht="9.75" hidden="1" customHeight="1">
      <c r="A1617" s="123"/>
      <c r="B1617" s="124"/>
      <c r="C1617" s="124"/>
      <c r="D1617" s="124"/>
      <c r="E1617" s="124"/>
      <c r="F1617" s="124"/>
      <c r="G1617" s="124"/>
      <c r="H1617" s="124"/>
      <c r="I1617" s="125"/>
      <c r="J1617" s="157"/>
      <c r="K1617" s="98"/>
      <c r="L1617" s="98"/>
      <c r="M1617" s="98"/>
      <c r="N1617" s="98"/>
      <c r="O1617" s="98"/>
      <c r="P1617" s="98"/>
      <c r="Q1617" s="98"/>
      <c r="R1617" s="98"/>
      <c r="S1617" s="98"/>
      <c r="T1617" s="98"/>
      <c r="U1617" s="98"/>
      <c r="V1617" s="98" t="s">
        <v>256</v>
      </c>
      <c r="W1617" s="98"/>
      <c r="X1617" s="98"/>
      <c r="Y1617" s="98"/>
      <c r="Z1617" s="98"/>
      <c r="AA1617" s="98"/>
      <c r="AB1617" s="98"/>
      <c r="AC1617" s="98"/>
      <c r="AD1617" s="98"/>
      <c r="AE1617" s="98"/>
      <c r="AF1617" s="98"/>
      <c r="AG1617" s="98"/>
      <c r="AH1617" s="98"/>
      <c r="AI1617" s="98"/>
      <c r="AJ1617" s="98"/>
      <c r="AK1617" s="98"/>
      <c r="AL1617" s="98"/>
      <c r="AM1617" s="156"/>
      <c r="BH1617" s="1" t="s">
        <v>28</v>
      </c>
    </row>
    <row r="1618" spans="1:61" ht="9.75" hidden="1" customHeight="1">
      <c r="A1618" s="120" t="s">
        <v>328</v>
      </c>
      <c r="B1618" s="121"/>
      <c r="C1618" s="121"/>
      <c r="D1618" s="121"/>
      <c r="E1618" s="121"/>
      <c r="F1618" s="121"/>
      <c r="G1618" s="121"/>
      <c r="H1618" s="121"/>
      <c r="I1618" s="122"/>
      <c r="J1618" s="136"/>
      <c r="K1618" s="126"/>
      <c r="L1618" s="126"/>
      <c r="M1618" s="126"/>
      <c r="N1618" s="126"/>
      <c r="O1618" s="126"/>
      <c r="P1618" s="126"/>
      <c r="Q1618" s="126"/>
      <c r="R1618" s="126"/>
      <c r="S1618" s="126"/>
      <c r="T1618" s="126"/>
      <c r="U1618" s="126"/>
      <c r="V1618" s="126"/>
      <c r="W1618" s="126"/>
      <c r="X1618" s="126"/>
      <c r="Y1618" s="126"/>
      <c r="Z1618" s="126"/>
      <c r="AA1618" s="126"/>
      <c r="AB1618" s="126"/>
      <c r="AC1618" s="126"/>
      <c r="AD1618" s="126"/>
      <c r="AE1618" s="126"/>
      <c r="AF1618" s="126"/>
      <c r="AG1618" s="126"/>
      <c r="AH1618" s="126"/>
      <c r="AI1618" s="126"/>
      <c r="AJ1618" s="126"/>
      <c r="AK1618" s="126"/>
      <c r="AL1618" s="126"/>
      <c r="AM1618" s="127"/>
      <c r="BG1618" s="1" t="s">
        <v>373</v>
      </c>
      <c r="BH1618" s="1">
        <v>93</v>
      </c>
      <c r="BI1618" s="1" t="str">
        <f>"ITEM"&amp;BH1618&amp; BG1618 &amp;"="&amp; IF(TRIM($J1618)="","",$J1618)</f>
        <v>ITEM93#KBN3_19=</v>
      </c>
    </row>
    <row r="1619" spans="1:61" ht="9.75" hidden="1" customHeight="1">
      <c r="A1619" s="141"/>
      <c r="B1619" s="142"/>
      <c r="C1619" s="142"/>
      <c r="D1619" s="142"/>
      <c r="E1619" s="142"/>
      <c r="F1619" s="142"/>
      <c r="G1619" s="142"/>
      <c r="H1619" s="142"/>
      <c r="I1619" s="143"/>
      <c r="J1619" s="150"/>
      <c r="K1619" s="151"/>
      <c r="L1619" s="151"/>
      <c r="M1619" s="151"/>
      <c r="N1619" s="151"/>
      <c r="O1619" s="151"/>
      <c r="P1619" s="151"/>
      <c r="Q1619" s="151"/>
      <c r="R1619" s="151"/>
      <c r="S1619" s="151"/>
      <c r="T1619" s="151"/>
      <c r="U1619" s="151"/>
      <c r="V1619" s="151"/>
      <c r="W1619" s="151"/>
      <c r="X1619" s="151"/>
      <c r="Y1619" s="151"/>
      <c r="Z1619" s="151"/>
      <c r="AA1619" s="151"/>
      <c r="AB1619" s="151"/>
      <c r="AC1619" s="151"/>
      <c r="AD1619" s="151"/>
      <c r="AE1619" s="151"/>
      <c r="AF1619" s="151"/>
      <c r="AG1619" s="151"/>
      <c r="AH1619" s="151"/>
      <c r="AI1619" s="151"/>
      <c r="AJ1619" s="151"/>
      <c r="AK1619" s="151"/>
      <c r="AL1619" s="151"/>
      <c r="AM1619" s="152"/>
    </row>
    <row r="1620" spans="1:61" ht="9.75" hidden="1" customHeight="1">
      <c r="A1620" s="123"/>
      <c r="B1620" s="124"/>
      <c r="C1620" s="124"/>
      <c r="D1620" s="124"/>
      <c r="E1620" s="124"/>
      <c r="F1620" s="124"/>
      <c r="G1620" s="124"/>
      <c r="H1620" s="124"/>
      <c r="I1620" s="125"/>
      <c r="J1620" s="150"/>
      <c r="K1620" s="151"/>
      <c r="L1620" s="151"/>
      <c r="M1620" s="151"/>
      <c r="N1620" s="151"/>
      <c r="O1620" s="151"/>
      <c r="P1620" s="151"/>
      <c r="Q1620" s="151"/>
      <c r="R1620" s="151"/>
      <c r="S1620" s="151"/>
      <c r="T1620" s="151"/>
      <c r="U1620" s="151"/>
      <c r="V1620" s="151"/>
      <c r="W1620" s="151"/>
      <c r="X1620" s="151"/>
      <c r="Y1620" s="151"/>
      <c r="Z1620" s="151"/>
      <c r="AA1620" s="151"/>
      <c r="AB1620" s="151"/>
      <c r="AC1620" s="151"/>
      <c r="AD1620" s="151"/>
      <c r="AE1620" s="151"/>
      <c r="AF1620" s="151"/>
      <c r="AG1620" s="151"/>
      <c r="AH1620" s="151"/>
      <c r="AI1620" s="151"/>
      <c r="AJ1620" s="151"/>
      <c r="AK1620" s="151"/>
      <c r="AL1620" s="151"/>
      <c r="AM1620" s="152"/>
    </row>
    <row r="1621" spans="1:61" ht="9.75" hidden="1" customHeight="1">
      <c r="A1621" s="120" t="s">
        <v>329</v>
      </c>
      <c r="B1621" s="121"/>
      <c r="C1621" s="121"/>
      <c r="D1621" s="121"/>
      <c r="E1621" s="121"/>
      <c r="F1621" s="121"/>
      <c r="G1621" s="121"/>
      <c r="H1621" s="121"/>
      <c r="I1621" s="122"/>
      <c r="J1621" s="216" t="s">
        <v>37</v>
      </c>
      <c r="K1621" s="217"/>
      <c r="L1621" s="154" t="s">
        <v>53</v>
      </c>
      <c r="M1621" s="154"/>
      <c r="N1621" s="154"/>
      <c r="O1621" s="154"/>
      <c r="P1621" s="154"/>
      <c r="Q1621" s="154"/>
      <c r="R1621" s="154"/>
      <c r="S1621" s="154"/>
      <c r="T1621" s="154"/>
      <c r="U1621" s="154"/>
      <c r="V1621" s="154"/>
      <c r="W1621" s="154"/>
      <c r="X1621" s="221" t="s">
        <v>37</v>
      </c>
      <c r="Y1621" s="217"/>
      <c r="Z1621" s="154" t="s">
        <v>330</v>
      </c>
      <c r="AA1621" s="154"/>
      <c r="AB1621" s="154"/>
      <c r="AC1621" s="154"/>
      <c r="AD1621" s="154"/>
      <c r="AE1621" s="154"/>
      <c r="AF1621" s="154"/>
      <c r="AG1621" s="154"/>
      <c r="AH1621" s="154"/>
      <c r="AI1621" s="154"/>
      <c r="AJ1621" s="154"/>
      <c r="AK1621" s="154"/>
      <c r="AL1621" s="154"/>
      <c r="AM1621" s="155"/>
      <c r="BF1621" s="1" t="b">
        <f>IF($K1621="○",TRUE,IF($K1621="",FALSE,"INPUT_ERROR"))</f>
        <v>0</v>
      </c>
      <c r="BG1621" s="1" t="s">
        <v>373</v>
      </c>
      <c r="BH1621" s="1">
        <v>94</v>
      </c>
      <c r="BI1621" s="1" t="str">
        <f t="shared" ref="BI1621:BI1627" si="40">"ITEM"&amp;BH1621&amp; BG1621 &amp;"="&amp; BF1621</f>
        <v>ITEM94#KBN3_19=FALSE</v>
      </c>
    </row>
    <row r="1622" spans="1:61" ht="9.75" hidden="1" customHeight="1">
      <c r="A1622" s="141"/>
      <c r="B1622" s="142"/>
      <c r="C1622" s="142"/>
      <c r="D1622" s="142"/>
      <c r="E1622" s="142"/>
      <c r="F1622" s="142"/>
      <c r="G1622" s="142"/>
      <c r="H1622" s="142"/>
      <c r="I1622" s="143"/>
      <c r="J1622" s="144"/>
      <c r="K1622" s="159"/>
      <c r="L1622" s="82"/>
      <c r="M1622" s="82"/>
      <c r="N1622" s="82"/>
      <c r="O1622" s="82"/>
      <c r="P1622" s="82"/>
      <c r="Q1622" s="82"/>
      <c r="R1622" s="82"/>
      <c r="S1622" s="82"/>
      <c r="T1622" s="82"/>
      <c r="U1622" s="82"/>
      <c r="V1622" s="82"/>
      <c r="W1622" s="82"/>
      <c r="X1622" s="160"/>
      <c r="Y1622" s="159"/>
      <c r="Z1622" s="82"/>
      <c r="AA1622" s="82"/>
      <c r="AB1622" s="82"/>
      <c r="AC1622" s="82"/>
      <c r="AD1622" s="82"/>
      <c r="AE1622" s="82"/>
      <c r="AF1622" s="82"/>
      <c r="AG1622" s="82"/>
      <c r="AH1622" s="82"/>
      <c r="AI1622" s="82"/>
      <c r="AJ1622" s="82"/>
      <c r="AK1622" s="82"/>
      <c r="AL1622" s="82"/>
      <c r="AM1622" s="138"/>
      <c r="BF1622" s="1" t="b">
        <f>IF($Y1621="○",TRUE,IF($Y1621="",FALSE,"INPUT_ERROR"))</f>
        <v>0</v>
      </c>
      <c r="BG1622" s="1" t="s">
        <v>373</v>
      </c>
      <c r="BH1622" s="1">
        <v>95</v>
      </c>
      <c r="BI1622" s="1" t="str">
        <f t="shared" si="40"/>
        <v>ITEM95#KBN3_19=FALSE</v>
      </c>
    </row>
    <row r="1623" spans="1:61" ht="9.75" hidden="1" customHeight="1">
      <c r="A1623" s="141"/>
      <c r="B1623" s="142"/>
      <c r="C1623" s="142"/>
      <c r="D1623" s="142"/>
      <c r="E1623" s="142"/>
      <c r="F1623" s="142"/>
      <c r="G1623" s="142"/>
      <c r="H1623" s="142"/>
      <c r="I1623" s="143"/>
      <c r="J1623" s="144" t="s">
        <v>37</v>
      </c>
      <c r="K1623" s="159"/>
      <c r="L1623" s="82" t="s">
        <v>331</v>
      </c>
      <c r="M1623" s="82"/>
      <c r="N1623" s="82"/>
      <c r="O1623" s="82"/>
      <c r="P1623" s="82"/>
      <c r="Q1623" s="82"/>
      <c r="R1623" s="82"/>
      <c r="S1623" s="82"/>
      <c r="T1623" s="82"/>
      <c r="U1623" s="82"/>
      <c r="V1623" s="82"/>
      <c r="W1623" s="82"/>
      <c r="X1623" s="160" t="s">
        <v>37</v>
      </c>
      <c r="Y1623" s="159"/>
      <c r="Z1623" s="82" t="s">
        <v>264</v>
      </c>
      <c r="AA1623" s="82"/>
      <c r="AB1623" s="82"/>
      <c r="AC1623" s="82"/>
      <c r="AD1623" s="82"/>
      <c r="AE1623" s="82"/>
      <c r="AF1623" s="82"/>
      <c r="AG1623" s="82"/>
      <c r="AH1623" s="82"/>
      <c r="AI1623" s="82"/>
      <c r="AJ1623" s="82"/>
      <c r="AK1623" s="82"/>
      <c r="AL1623" s="82"/>
      <c r="AM1623" s="138"/>
      <c r="BF1623" s="1" t="b">
        <f>IF($K1623="○",TRUE,IF($K1623="",FALSE,"INPUT_ERROR"))</f>
        <v>0</v>
      </c>
      <c r="BG1623" s="1" t="s">
        <v>373</v>
      </c>
      <c r="BH1623" s="1">
        <v>96</v>
      </c>
      <c r="BI1623" s="1" t="str">
        <f t="shared" si="40"/>
        <v>ITEM96#KBN3_19=FALSE</v>
      </c>
    </row>
    <row r="1624" spans="1:61" ht="9.75" hidden="1" customHeight="1">
      <c r="A1624" s="141"/>
      <c r="B1624" s="142"/>
      <c r="C1624" s="142"/>
      <c r="D1624" s="142"/>
      <c r="E1624" s="142"/>
      <c r="F1624" s="142"/>
      <c r="G1624" s="142"/>
      <c r="H1624" s="142"/>
      <c r="I1624" s="143"/>
      <c r="J1624" s="144"/>
      <c r="K1624" s="159"/>
      <c r="L1624" s="82"/>
      <c r="M1624" s="82"/>
      <c r="N1624" s="82"/>
      <c r="O1624" s="82"/>
      <c r="P1624" s="82"/>
      <c r="Q1624" s="82"/>
      <c r="R1624" s="82"/>
      <c r="S1624" s="82"/>
      <c r="T1624" s="82"/>
      <c r="U1624" s="82"/>
      <c r="V1624" s="82"/>
      <c r="W1624" s="82"/>
      <c r="X1624" s="160"/>
      <c r="Y1624" s="159"/>
      <c r="Z1624" s="82"/>
      <c r="AA1624" s="82"/>
      <c r="AB1624" s="82"/>
      <c r="AC1624" s="82"/>
      <c r="AD1624" s="82"/>
      <c r="AE1624" s="82"/>
      <c r="AF1624" s="82"/>
      <c r="AG1624" s="82"/>
      <c r="AH1624" s="82"/>
      <c r="AI1624" s="82"/>
      <c r="AJ1624" s="82"/>
      <c r="AK1624" s="82"/>
      <c r="AL1624" s="82"/>
      <c r="AM1624" s="138"/>
      <c r="BF1624" s="1" t="b">
        <f>IF($Y1623="○",TRUE,IF($Y1623="",FALSE,"INPUT_ERROR"))</f>
        <v>0</v>
      </c>
      <c r="BG1624" s="1" t="s">
        <v>373</v>
      </c>
      <c r="BH1624" s="1">
        <v>97</v>
      </c>
      <c r="BI1624" s="1" t="str">
        <f t="shared" si="40"/>
        <v>ITEM97#KBN3_19=FALSE</v>
      </c>
    </row>
    <row r="1625" spans="1:61" ht="9.75" hidden="1" customHeight="1">
      <c r="A1625" s="141"/>
      <c r="B1625" s="142"/>
      <c r="C1625" s="142"/>
      <c r="D1625" s="142"/>
      <c r="E1625" s="142"/>
      <c r="F1625" s="142"/>
      <c r="G1625" s="142"/>
      <c r="H1625" s="142"/>
      <c r="I1625" s="143"/>
      <c r="J1625" s="144" t="s">
        <v>37</v>
      </c>
      <c r="K1625" s="159"/>
      <c r="L1625" s="82" t="s">
        <v>214</v>
      </c>
      <c r="M1625" s="82"/>
      <c r="N1625" s="82"/>
      <c r="O1625" s="82"/>
      <c r="P1625" s="82"/>
      <c r="Q1625" s="82"/>
      <c r="R1625" s="82"/>
      <c r="S1625" s="82"/>
      <c r="T1625" s="82"/>
      <c r="U1625" s="82"/>
      <c r="V1625" s="82"/>
      <c r="W1625" s="82"/>
      <c r="X1625" s="160" t="s">
        <v>37</v>
      </c>
      <c r="Y1625" s="159"/>
      <c r="Z1625" s="82" t="s">
        <v>332</v>
      </c>
      <c r="AA1625" s="82"/>
      <c r="AB1625" s="82"/>
      <c r="AC1625" s="82"/>
      <c r="AD1625" s="82"/>
      <c r="AE1625" s="82"/>
      <c r="AF1625" s="82"/>
      <c r="AG1625" s="82"/>
      <c r="AH1625" s="82"/>
      <c r="AI1625" s="82"/>
      <c r="AJ1625" s="82"/>
      <c r="AK1625" s="82"/>
      <c r="AL1625" s="82"/>
      <c r="AM1625" s="138"/>
      <c r="BF1625" s="1" t="b">
        <f>IF($K1625="○",TRUE,IF($K1625="",FALSE,"INPUT_ERROR"))</f>
        <v>0</v>
      </c>
      <c r="BG1625" s="1" t="s">
        <v>373</v>
      </c>
      <c r="BH1625" s="1">
        <v>98</v>
      </c>
      <c r="BI1625" s="1" t="str">
        <f t="shared" si="40"/>
        <v>ITEM98#KBN3_19=FALSE</v>
      </c>
    </row>
    <row r="1626" spans="1:61" ht="9.75" hidden="1" customHeight="1">
      <c r="A1626" s="141"/>
      <c r="B1626" s="142"/>
      <c r="C1626" s="142"/>
      <c r="D1626" s="142"/>
      <c r="E1626" s="142"/>
      <c r="F1626" s="142"/>
      <c r="G1626" s="142"/>
      <c r="H1626" s="142"/>
      <c r="I1626" s="143"/>
      <c r="J1626" s="144"/>
      <c r="K1626" s="159"/>
      <c r="L1626" s="82"/>
      <c r="M1626" s="82"/>
      <c r="N1626" s="82"/>
      <c r="O1626" s="82"/>
      <c r="P1626" s="82"/>
      <c r="Q1626" s="82"/>
      <c r="R1626" s="82"/>
      <c r="S1626" s="82"/>
      <c r="T1626" s="82"/>
      <c r="U1626" s="82"/>
      <c r="V1626" s="82"/>
      <c r="W1626" s="82"/>
      <c r="X1626" s="160"/>
      <c r="Y1626" s="159"/>
      <c r="Z1626" s="82"/>
      <c r="AA1626" s="82"/>
      <c r="AB1626" s="82"/>
      <c r="AC1626" s="82"/>
      <c r="AD1626" s="82"/>
      <c r="AE1626" s="82"/>
      <c r="AF1626" s="82"/>
      <c r="AG1626" s="82"/>
      <c r="AH1626" s="82"/>
      <c r="AI1626" s="82"/>
      <c r="AJ1626" s="82"/>
      <c r="AK1626" s="82"/>
      <c r="AL1626" s="82"/>
      <c r="AM1626" s="138"/>
      <c r="BF1626" s="1" t="b">
        <f>IF($Y1625="○",TRUE,IF($Y1625="",FALSE,"INPUT_ERROR"))</f>
        <v>0</v>
      </c>
      <c r="BG1626" s="1" t="s">
        <v>373</v>
      </c>
      <c r="BH1626" s="1">
        <v>99</v>
      </c>
      <c r="BI1626" s="1" t="str">
        <f t="shared" si="40"/>
        <v>ITEM99#KBN3_19=FALSE</v>
      </c>
    </row>
    <row r="1627" spans="1:61" ht="9.75" hidden="1" customHeight="1">
      <c r="A1627" s="141"/>
      <c r="B1627" s="142"/>
      <c r="C1627" s="142"/>
      <c r="D1627" s="142"/>
      <c r="E1627" s="142"/>
      <c r="F1627" s="142"/>
      <c r="G1627" s="142"/>
      <c r="H1627" s="142"/>
      <c r="I1627" s="143"/>
      <c r="J1627" s="144" t="s">
        <v>37</v>
      </c>
      <c r="K1627" s="159"/>
      <c r="L1627" s="82" t="s">
        <v>59</v>
      </c>
      <c r="M1627" s="82"/>
      <c r="N1627" s="82"/>
      <c r="O1627" s="160" t="s">
        <v>60</v>
      </c>
      <c r="P1627" s="151"/>
      <c r="Q1627" s="151"/>
      <c r="R1627" s="151"/>
      <c r="S1627" s="151"/>
      <c r="T1627" s="151"/>
      <c r="U1627" s="151"/>
      <c r="V1627" s="151"/>
      <c r="W1627" s="151"/>
      <c r="X1627" s="151"/>
      <c r="Y1627" s="151"/>
      <c r="Z1627" s="151"/>
      <c r="AA1627" s="151"/>
      <c r="AB1627" s="151"/>
      <c r="AC1627" s="151"/>
      <c r="AD1627" s="151"/>
      <c r="AE1627" s="151"/>
      <c r="AF1627" s="151"/>
      <c r="AG1627" s="151"/>
      <c r="AH1627" s="151"/>
      <c r="AI1627" s="151"/>
      <c r="AJ1627" s="151"/>
      <c r="AK1627" s="151"/>
      <c r="AL1627" s="82" t="s">
        <v>198</v>
      </c>
      <c r="AM1627" s="138"/>
      <c r="BF1627" s="1" t="b">
        <f>IF($K1627="○",TRUE,IF($K1627="",FALSE,"INPUT_ERROR"))</f>
        <v>0</v>
      </c>
      <c r="BG1627" s="1" t="s">
        <v>373</v>
      </c>
      <c r="BH1627" s="1">
        <v>100</v>
      </c>
      <c r="BI1627" s="1" t="str">
        <f t="shared" si="40"/>
        <v>ITEM100#KBN3_19=FALSE</v>
      </c>
    </row>
    <row r="1628" spans="1:61" ht="9.75" hidden="1" customHeight="1">
      <c r="A1628" s="141"/>
      <c r="B1628" s="142"/>
      <c r="C1628" s="142"/>
      <c r="D1628" s="142"/>
      <c r="E1628" s="142"/>
      <c r="F1628" s="142"/>
      <c r="G1628" s="142"/>
      <c r="H1628" s="142"/>
      <c r="I1628" s="143"/>
      <c r="J1628" s="161"/>
      <c r="K1628" s="162"/>
      <c r="L1628" s="98"/>
      <c r="M1628" s="98"/>
      <c r="N1628" s="98"/>
      <c r="O1628" s="163"/>
      <c r="P1628" s="128"/>
      <c r="Q1628" s="128"/>
      <c r="R1628" s="128"/>
      <c r="S1628" s="128"/>
      <c r="T1628" s="128"/>
      <c r="U1628" s="128"/>
      <c r="V1628" s="128"/>
      <c r="W1628" s="128"/>
      <c r="X1628" s="128"/>
      <c r="Y1628" s="128"/>
      <c r="Z1628" s="128"/>
      <c r="AA1628" s="128"/>
      <c r="AB1628" s="128"/>
      <c r="AC1628" s="128"/>
      <c r="AD1628" s="128"/>
      <c r="AE1628" s="128"/>
      <c r="AF1628" s="128"/>
      <c r="AG1628" s="128"/>
      <c r="AH1628" s="128"/>
      <c r="AI1628" s="128"/>
      <c r="AJ1628" s="128"/>
      <c r="AK1628" s="128"/>
      <c r="AL1628" s="98"/>
      <c r="AM1628" s="156"/>
      <c r="BG1628" s="1" t="s">
        <v>373</v>
      </c>
      <c r="BH1628" s="1">
        <v>101</v>
      </c>
      <c r="BI1628" s="1" t="str">
        <f>"ITEM"&amp;BH1628&amp; BG1628 &amp;"="&amp;IF(TRIM($P1627)="","",$P1627)</f>
        <v>ITEM101#KBN3_19=</v>
      </c>
    </row>
    <row r="1629" spans="1:61" ht="9.75" hidden="1" customHeight="1">
      <c r="A1629" s="120" t="s">
        <v>333</v>
      </c>
      <c r="B1629" s="121"/>
      <c r="C1629" s="121"/>
      <c r="D1629" s="121"/>
      <c r="E1629" s="121"/>
      <c r="F1629" s="121"/>
      <c r="G1629" s="121"/>
      <c r="H1629" s="121"/>
      <c r="I1629" s="122"/>
      <c r="J1629" s="260"/>
      <c r="K1629" s="260"/>
      <c r="L1629" s="260"/>
      <c r="M1629" s="260"/>
      <c r="N1629" s="260"/>
      <c r="O1629" s="260"/>
      <c r="P1629" s="260"/>
      <c r="Q1629" s="260"/>
      <c r="R1629" s="260"/>
      <c r="S1629" s="260"/>
      <c r="T1629" s="260"/>
      <c r="U1629" s="260"/>
      <c r="V1629" s="260"/>
      <c r="W1629" s="260"/>
      <c r="X1629" s="260"/>
      <c r="Y1629" s="260"/>
      <c r="Z1629" s="260"/>
      <c r="AA1629" s="260"/>
      <c r="AB1629" s="260"/>
      <c r="AC1629" s="260"/>
      <c r="AD1629" s="260"/>
      <c r="AE1629" s="260"/>
      <c r="AF1629" s="260"/>
      <c r="AG1629" s="260"/>
      <c r="AH1629" s="260"/>
      <c r="AI1629" s="260"/>
      <c r="AJ1629" s="260"/>
      <c r="AK1629" s="260"/>
      <c r="AL1629" s="260"/>
      <c r="AM1629" s="260"/>
      <c r="BG1629" s="1" t="s">
        <v>373</v>
      </c>
      <c r="BH1629" s="1">
        <v>102</v>
      </c>
      <c r="BI1629" s="1" t="str">
        <f>"ITEM"&amp;BH1629&amp; BG1629 &amp;"="&amp; IF(TRIM($J1629)="","",$J1629)</f>
        <v>ITEM102#KBN3_19=</v>
      </c>
    </row>
    <row r="1630" spans="1:61" ht="9.75" hidden="1" customHeight="1">
      <c r="A1630" s="141"/>
      <c r="B1630" s="142"/>
      <c r="C1630" s="142"/>
      <c r="D1630" s="142"/>
      <c r="E1630" s="142"/>
      <c r="F1630" s="142"/>
      <c r="G1630" s="142"/>
      <c r="H1630" s="142"/>
      <c r="I1630" s="143"/>
      <c r="J1630" s="27"/>
      <c r="K1630" s="27"/>
      <c r="L1630" s="27"/>
      <c r="M1630" s="27"/>
      <c r="N1630" s="27"/>
      <c r="O1630" s="27"/>
      <c r="P1630" s="27"/>
      <c r="Q1630" s="27"/>
      <c r="R1630" s="27"/>
      <c r="S1630" s="27"/>
      <c r="T1630" s="27"/>
      <c r="U1630" s="27"/>
      <c r="V1630" s="27"/>
      <c r="W1630" s="27"/>
      <c r="X1630" s="27"/>
      <c r="Y1630" s="27"/>
      <c r="Z1630" s="27"/>
      <c r="AA1630" s="27"/>
      <c r="AB1630" s="27"/>
      <c r="AC1630" s="27"/>
      <c r="AD1630" s="27"/>
      <c r="AE1630" s="27"/>
      <c r="AF1630" s="27"/>
      <c r="AG1630" s="27"/>
      <c r="AH1630" s="27"/>
      <c r="AI1630" s="27"/>
      <c r="AJ1630" s="27"/>
      <c r="AK1630" s="27"/>
      <c r="AL1630" s="27"/>
      <c r="AM1630" s="27"/>
      <c r="BH1630" s="1" t="s">
        <v>28</v>
      </c>
    </row>
    <row r="1631" spans="1:61" ht="9.75" hidden="1" customHeight="1" thickBot="1">
      <c r="A1631" s="123"/>
      <c r="B1631" s="124"/>
      <c r="C1631" s="124"/>
      <c r="D1631" s="124"/>
      <c r="E1631" s="124"/>
      <c r="F1631" s="124"/>
      <c r="G1631" s="124"/>
      <c r="H1631" s="124"/>
      <c r="I1631" s="125"/>
      <c r="J1631" s="266"/>
      <c r="K1631" s="266"/>
      <c r="L1631" s="266"/>
      <c r="M1631" s="266"/>
      <c r="N1631" s="266"/>
      <c r="O1631" s="266"/>
      <c r="P1631" s="266"/>
      <c r="Q1631" s="266"/>
      <c r="R1631" s="266"/>
      <c r="S1631" s="266"/>
      <c r="T1631" s="266"/>
      <c r="U1631" s="266"/>
      <c r="V1631" s="266"/>
      <c r="W1631" s="266"/>
      <c r="X1631" s="266"/>
      <c r="Y1631" s="266"/>
      <c r="Z1631" s="266"/>
      <c r="AA1631" s="266"/>
      <c r="AB1631" s="266"/>
      <c r="AC1631" s="266"/>
      <c r="AD1631" s="266"/>
      <c r="AE1631" s="266"/>
      <c r="AF1631" s="266"/>
      <c r="AG1631" s="266"/>
      <c r="AH1631" s="266"/>
      <c r="AI1631" s="266"/>
      <c r="AJ1631" s="266"/>
      <c r="AK1631" s="266"/>
      <c r="AL1631" s="266"/>
      <c r="AM1631" s="266"/>
      <c r="BH1631" s="1" t="s">
        <v>28</v>
      </c>
    </row>
    <row r="1632" spans="1:61" ht="9.75" hidden="1" customHeight="1">
      <c r="A1632" s="164" t="s">
        <v>374</v>
      </c>
      <c r="B1632" s="165"/>
      <c r="C1632" s="165"/>
      <c r="D1632" s="165"/>
      <c r="E1632" s="165"/>
      <c r="F1632" s="165"/>
      <c r="G1632" s="165"/>
      <c r="H1632" s="165"/>
      <c r="I1632" s="166"/>
      <c r="J1632" s="239"/>
      <c r="K1632" s="239"/>
      <c r="L1632" s="239"/>
      <c r="M1632" s="239"/>
      <c r="N1632" s="239"/>
      <c r="O1632" s="239"/>
      <c r="P1632" s="239"/>
      <c r="Q1632" s="239"/>
      <c r="R1632" s="239"/>
      <c r="S1632" s="239"/>
      <c r="T1632" s="239"/>
      <c r="U1632" s="239"/>
      <c r="V1632" s="239"/>
      <c r="W1632" s="239"/>
      <c r="X1632" s="239"/>
      <c r="Y1632" s="239"/>
      <c r="Z1632" s="239"/>
      <c r="AA1632" s="239"/>
      <c r="AB1632" s="239"/>
      <c r="AC1632" s="239"/>
      <c r="AD1632" s="239"/>
      <c r="AE1632" s="239"/>
      <c r="AF1632" s="239"/>
      <c r="AG1632" s="239"/>
      <c r="AH1632" s="239"/>
      <c r="AI1632" s="239"/>
      <c r="AJ1632" s="239"/>
      <c r="AK1632" s="239"/>
      <c r="AL1632" s="239"/>
      <c r="AM1632" s="239"/>
      <c r="BG1632" s="1" t="s">
        <v>375</v>
      </c>
      <c r="BH1632" s="1">
        <v>88</v>
      </c>
      <c r="BI1632" s="1" t="str">
        <f>"ITEM"&amp;BH1632&amp; BG1632 &amp;"="&amp; IF(TRIM($J1632)="","",$J1632)</f>
        <v>ITEM88#KBN3_20=</v>
      </c>
    </row>
    <row r="1633" spans="1:61" ht="9.75" hidden="1" customHeight="1" thickBot="1">
      <c r="A1633" s="167"/>
      <c r="B1633" s="168"/>
      <c r="C1633" s="168"/>
      <c r="D1633" s="168"/>
      <c r="E1633" s="168"/>
      <c r="F1633" s="168"/>
      <c r="G1633" s="168"/>
      <c r="H1633" s="168"/>
      <c r="I1633" s="169"/>
      <c r="J1633" s="274"/>
      <c r="K1633" s="274"/>
      <c r="L1633" s="274"/>
      <c r="M1633" s="274"/>
      <c r="N1633" s="274"/>
      <c r="O1633" s="274"/>
      <c r="P1633" s="274"/>
      <c r="Q1633" s="274"/>
      <c r="R1633" s="274"/>
      <c r="S1633" s="274"/>
      <c r="T1633" s="274"/>
      <c r="U1633" s="274"/>
      <c r="V1633" s="274"/>
      <c r="W1633" s="274"/>
      <c r="X1633" s="274"/>
      <c r="Y1633" s="274"/>
      <c r="Z1633" s="274"/>
      <c r="AA1633" s="274"/>
      <c r="AB1633" s="274"/>
      <c r="AC1633" s="274"/>
      <c r="AD1633" s="274"/>
      <c r="AE1633" s="274"/>
      <c r="AF1633" s="274"/>
      <c r="AG1633" s="274"/>
      <c r="AH1633" s="274"/>
      <c r="AI1633" s="274"/>
      <c r="AJ1633" s="274"/>
      <c r="AK1633" s="274"/>
      <c r="AL1633" s="274"/>
      <c r="AM1633" s="274"/>
    </row>
    <row r="1634" spans="1:61" ht="9.75" hidden="1" customHeight="1">
      <c r="A1634" s="120" t="s">
        <v>323</v>
      </c>
      <c r="B1634" s="121"/>
      <c r="C1634" s="121"/>
      <c r="D1634" s="121"/>
      <c r="E1634" s="121"/>
      <c r="F1634" s="121"/>
      <c r="G1634" s="121"/>
      <c r="H1634" s="121"/>
      <c r="I1634" s="122"/>
      <c r="J1634" s="239"/>
      <c r="K1634" s="239"/>
      <c r="L1634" s="239"/>
      <c r="M1634" s="239"/>
      <c r="N1634" s="239"/>
      <c r="O1634" s="239"/>
      <c r="P1634" s="239"/>
      <c r="Q1634" s="239"/>
      <c r="R1634" s="239"/>
      <c r="S1634" s="239"/>
      <c r="T1634" s="239"/>
      <c r="U1634" s="239"/>
      <c r="V1634" s="239"/>
      <c r="W1634" s="239"/>
      <c r="X1634" s="239"/>
      <c r="Y1634" s="239"/>
      <c r="Z1634" s="239"/>
      <c r="AA1634" s="239"/>
      <c r="AB1634" s="239"/>
      <c r="AC1634" s="239"/>
      <c r="AD1634" s="239"/>
      <c r="AE1634" s="239"/>
      <c r="AF1634" s="239"/>
      <c r="AG1634" s="239"/>
      <c r="AH1634" s="239"/>
      <c r="AI1634" s="239"/>
      <c r="AJ1634" s="239"/>
      <c r="AK1634" s="239"/>
      <c r="AL1634" s="239"/>
      <c r="AM1634" s="239"/>
      <c r="BG1634" s="1" t="s">
        <v>375</v>
      </c>
      <c r="BH1634" s="1">
        <v>89</v>
      </c>
      <c r="BI1634" s="1" t="str">
        <f>"ITEM"&amp;BH1634&amp; BG1634 &amp;"="&amp; IF(TRIM($J1634)="","",$J1634)</f>
        <v>ITEM89#KBN3_20=</v>
      </c>
    </row>
    <row r="1635" spans="1:61" ht="9.75" hidden="1" customHeight="1">
      <c r="A1635" s="123"/>
      <c r="B1635" s="124"/>
      <c r="C1635" s="124"/>
      <c r="D1635" s="124"/>
      <c r="E1635" s="124"/>
      <c r="F1635" s="124"/>
      <c r="G1635" s="124"/>
      <c r="H1635" s="124"/>
      <c r="I1635" s="125"/>
      <c r="J1635" s="27"/>
      <c r="K1635" s="27"/>
      <c r="L1635" s="27"/>
      <c r="M1635" s="27"/>
      <c r="N1635" s="27"/>
      <c r="O1635" s="27"/>
      <c r="P1635" s="27"/>
      <c r="Q1635" s="27"/>
      <c r="R1635" s="27"/>
      <c r="S1635" s="27"/>
      <c r="T1635" s="27"/>
      <c r="U1635" s="27"/>
      <c r="V1635" s="27"/>
      <c r="W1635" s="27"/>
      <c r="X1635" s="27"/>
      <c r="Y1635" s="27"/>
      <c r="Z1635" s="27"/>
      <c r="AA1635" s="27"/>
      <c r="AB1635" s="27"/>
      <c r="AC1635" s="27"/>
      <c r="AD1635" s="27"/>
      <c r="AE1635" s="27"/>
      <c r="AF1635" s="27"/>
      <c r="AG1635" s="27"/>
      <c r="AH1635" s="27"/>
      <c r="AI1635" s="27"/>
      <c r="AJ1635" s="27"/>
      <c r="AK1635" s="27"/>
      <c r="AL1635" s="27"/>
      <c r="AM1635" s="27"/>
    </row>
    <row r="1636" spans="1:61" ht="9.75" hidden="1" customHeight="1">
      <c r="A1636" s="120" t="s">
        <v>324</v>
      </c>
      <c r="B1636" s="121"/>
      <c r="C1636" s="121"/>
      <c r="D1636" s="121"/>
      <c r="E1636" s="121"/>
      <c r="F1636" s="121"/>
      <c r="G1636" s="121"/>
      <c r="H1636" s="121"/>
      <c r="I1636" s="122"/>
      <c r="J1636" s="136"/>
      <c r="K1636" s="126"/>
      <c r="L1636" s="126"/>
      <c r="M1636" s="126"/>
      <c r="N1636" s="126"/>
      <c r="O1636" s="126"/>
      <c r="P1636" s="126"/>
      <c r="Q1636" s="126"/>
      <c r="R1636" s="126"/>
      <c r="S1636" s="126"/>
      <c r="T1636" s="126"/>
      <c r="U1636" s="126"/>
      <c r="V1636" s="126"/>
      <c r="W1636" s="126"/>
      <c r="X1636" s="126"/>
      <c r="Y1636" s="126"/>
      <c r="Z1636" s="126"/>
      <c r="AA1636" s="126"/>
      <c r="AB1636" s="126"/>
      <c r="AC1636" s="126"/>
      <c r="AD1636" s="126"/>
      <c r="AE1636" s="126"/>
      <c r="AF1636" s="126"/>
      <c r="AG1636" s="126"/>
      <c r="AH1636" s="126"/>
      <c r="AI1636" s="126"/>
      <c r="AJ1636" s="126"/>
      <c r="AK1636" s="126"/>
      <c r="AL1636" s="126"/>
      <c r="AM1636" s="127"/>
      <c r="BG1636" s="1" t="s">
        <v>375</v>
      </c>
      <c r="BH1636" s="1">
        <v>90</v>
      </c>
      <c r="BI1636" s="1" t="str">
        <f>"ITEM"&amp;BH1636&amp; BG1636 &amp;"="&amp; IF(TRIM($J1636)="","",$J1636)</f>
        <v>ITEM90#KBN3_20=</v>
      </c>
    </row>
    <row r="1637" spans="1:61" ht="9.75" hidden="1" customHeight="1">
      <c r="A1637" s="141"/>
      <c r="B1637" s="142"/>
      <c r="C1637" s="142"/>
      <c r="D1637" s="142"/>
      <c r="E1637" s="142"/>
      <c r="F1637" s="142"/>
      <c r="G1637" s="142"/>
      <c r="H1637" s="142"/>
      <c r="I1637" s="143"/>
      <c r="J1637" s="150"/>
      <c r="K1637" s="151"/>
      <c r="L1637" s="151"/>
      <c r="M1637" s="151"/>
      <c r="N1637" s="151"/>
      <c r="O1637" s="151"/>
      <c r="P1637" s="151"/>
      <c r="Q1637" s="151"/>
      <c r="R1637" s="151"/>
      <c r="S1637" s="151"/>
      <c r="T1637" s="151"/>
      <c r="U1637" s="151"/>
      <c r="V1637" s="151"/>
      <c r="W1637" s="151"/>
      <c r="X1637" s="151"/>
      <c r="Y1637" s="151"/>
      <c r="Z1637" s="151"/>
      <c r="AA1637" s="151"/>
      <c r="AB1637" s="151"/>
      <c r="AC1637" s="151"/>
      <c r="AD1637" s="151"/>
      <c r="AE1637" s="151"/>
      <c r="AF1637" s="151"/>
      <c r="AG1637" s="151"/>
      <c r="AH1637" s="151"/>
      <c r="AI1637" s="151"/>
      <c r="AJ1637" s="151"/>
      <c r="AK1637" s="151"/>
      <c r="AL1637" s="151"/>
      <c r="AM1637" s="152"/>
      <c r="BH1637" s="1" t="s">
        <v>28</v>
      </c>
    </row>
    <row r="1638" spans="1:61" ht="9.75" hidden="1" customHeight="1">
      <c r="A1638" s="123"/>
      <c r="B1638" s="124"/>
      <c r="C1638" s="124"/>
      <c r="D1638" s="124"/>
      <c r="E1638" s="124"/>
      <c r="F1638" s="124"/>
      <c r="G1638" s="124"/>
      <c r="H1638" s="124"/>
      <c r="I1638" s="125"/>
      <c r="J1638" s="137"/>
      <c r="K1638" s="128"/>
      <c r="L1638" s="128"/>
      <c r="M1638" s="128"/>
      <c r="N1638" s="128"/>
      <c r="O1638" s="128"/>
      <c r="P1638" s="128"/>
      <c r="Q1638" s="128"/>
      <c r="R1638" s="128"/>
      <c r="S1638" s="128"/>
      <c r="T1638" s="128"/>
      <c r="U1638" s="128"/>
      <c r="V1638" s="128"/>
      <c r="W1638" s="128"/>
      <c r="X1638" s="128"/>
      <c r="Y1638" s="128"/>
      <c r="Z1638" s="128"/>
      <c r="AA1638" s="128"/>
      <c r="AB1638" s="128"/>
      <c r="AC1638" s="128"/>
      <c r="AD1638" s="128"/>
      <c r="AE1638" s="128"/>
      <c r="AF1638" s="128"/>
      <c r="AG1638" s="128"/>
      <c r="AH1638" s="128"/>
      <c r="AI1638" s="128"/>
      <c r="AJ1638" s="128"/>
      <c r="AK1638" s="128"/>
      <c r="AL1638" s="128"/>
      <c r="AM1638" s="129"/>
      <c r="BH1638" s="1" t="s">
        <v>28</v>
      </c>
    </row>
    <row r="1639" spans="1:61" ht="9.75" hidden="1" customHeight="1">
      <c r="A1639" s="120" t="s">
        <v>325</v>
      </c>
      <c r="B1639" s="121"/>
      <c r="C1639" s="121"/>
      <c r="D1639" s="121"/>
      <c r="E1639" s="121"/>
      <c r="F1639" s="121"/>
      <c r="G1639" s="121"/>
      <c r="H1639" s="121"/>
      <c r="I1639" s="122"/>
      <c r="J1639" s="27"/>
      <c r="K1639" s="27"/>
      <c r="L1639" s="27"/>
      <c r="M1639" s="27"/>
      <c r="N1639" s="27"/>
      <c r="O1639" s="27"/>
      <c r="P1639" s="27"/>
      <c r="Q1639" s="27"/>
      <c r="R1639" s="27"/>
      <c r="S1639" s="27"/>
      <c r="T1639" s="27"/>
      <c r="U1639" s="27"/>
      <c r="V1639" s="27"/>
      <c r="W1639" s="27"/>
      <c r="X1639" s="27"/>
      <c r="Y1639" s="27"/>
      <c r="Z1639" s="27"/>
      <c r="AA1639" s="27"/>
      <c r="AB1639" s="27"/>
      <c r="AC1639" s="27"/>
      <c r="AD1639" s="27"/>
      <c r="AE1639" s="27"/>
      <c r="AF1639" s="27"/>
      <c r="AG1639" s="27"/>
      <c r="AH1639" s="27"/>
      <c r="AI1639" s="27"/>
      <c r="AJ1639" s="27"/>
      <c r="AK1639" s="27"/>
      <c r="AL1639" s="27"/>
      <c r="AM1639" s="27"/>
      <c r="BG1639" s="1" t="s">
        <v>375</v>
      </c>
      <c r="BH1639" s="1">
        <v>91</v>
      </c>
      <c r="BI1639" s="1" t="str">
        <f>"ITEM"&amp;BH1639&amp; BG1639 &amp;"="&amp; IF(TRIM($J1639)="","",$J1639)</f>
        <v>ITEM91#KBN3_20=</v>
      </c>
    </row>
    <row r="1640" spans="1:61" ht="9.75" hidden="1" customHeight="1">
      <c r="A1640" s="123"/>
      <c r="B1640" s="124"/>
      <c r="C1640" s="124"/>
      <c r="D1640" s="124"/>
      <c r="E1640" s="124"/>
      <c r="F1640" s="124"/>
      <c r="G1640" s="124"/>
      <c r="H1640" s="124"/>
      <c r="I1640" s="125"/>
      <c r="J1640" s="27"/>
      <c r="K1640" s="27"/>
      <c r="L1640" s="27"/>
      <c r="M1640" s="27"/>
      <c r="N1640" s="27"/>
      <c r="O1640" s="27"/>
      <c r="P1640" s="27"/>
      <c r="Q1640" s="27"/>
      <c r="R1640" s="27"/>
      <c r="S1640" s="27"/>
      <c r="T1640" s="27"/>
      <c r="U1640" s="27"/>
      <c r="V1640" s="27"/>
      <c r="W1640" s="27"/>
      <c r="X1640" s="27"/>
      <c r="Y1640" s="27"/>
      <c r="Z1640" s="27"/>
      <c r="AA1640" s="27"/>
      <c r="AB1640" s="27"/>
      <c r="AC1640" s="27"/>
      <c r="AD1640" s="27"/>
      <c r="AE1640" s="27"/>
      <c r="AF1640" s="27"/>
      <c r="AG1640" s="27"/>
      <c r="AH1640" s="27"/>
      <c r="AI1640" s="27"/>
      <c r="AJ1640" s="27"/>
      <c r="AK1640" s="27"/>
      <c r="AL1640" s="27"/>
      <c r="AM1640" s="27"/>
    </row>
    <row r="1641" spans="1:61" ht="9.75" hidden="1" customHeight="1">
      <c r="A1641" s="120" t="s">
        <v>326</v>
      </c>
      <c r="B1641" s="121"/>
      <c r="C1641" s="121"/>
      <c r="D1641" s="121"/>
      <c r="E1641" s="121"/>
      <c r="F1641" s="121"/>
      <c r="G1641" s="121"/>
      <c r="H1641" s="121"/>
      <c r="I1641" s="122"/>
      <c r="J1641" s="158"/>
      <c r="K1641" s="154"/>
      <c r="L1641" s="154"/>
      <c r="M1641" s="154"/>
      <c r="N1641" s="154"/>
      <c r="O1641" s="154"/>
      <c r="P1641" s="154"/>
      <c r="Q1641" s="154"/>
      <c r="R1641" s="154"/>
      <c r="S1641" s="154"/>
      <c r="T1641" s="154"/>
      <c r="U1641" s="154"/>
      <c r="V1641" s="154" t="s">
        <v>36</v>
      </c>
      <c r="W1641" s="154"/>
      <c r="X1641" s="154"/>
      <c r="Y1641" s="154"/>
      <c r="Z1641" s="154"/>
      <c r="AA1641" s="154"/>
      <c r="AB1641" s="154"/>
      <c r="AC1641" s="154"/>
      <c r="AD1641" s="154"/>
      <c r="AE1641" s="154"/>
      <c r="AF1641" s="154"/>
      <c r="AG1641" s="154"/>
      <c r="AH1641" s="154"/>
      <c r="AI1641" s="154"/>
      <c r="AJ1641" s="154"/>
      <c r="AK1641" s="154"/>
      <c r="AL1641" s="154"/>
      <c r="AM1641" s="155"/>
      <c r="BE1641" s="1" t="str">
        <f ca="1">MID(CELL("address",$CB$2),2,2)</f>
        <v>CB</v>
      </c>
      <c r="BF1641" s="1" t="str">
        <f>IF(TRIM($K1643)="","",IF(ISERROR(MATCH($K1643,$CB$3:$CB$7,0)),"INPUT_ERROR",MATCH($K1643,$CB$3:$CB$7,0)))</f>
        <v/>
      </c>
      <c r="BG1641" s="1" t="s">
        <v>375</v>
      </c>
      <c r="BH1641" s="1">
        <v>92</v>
      </c>
      <c r="BI1641" s="1" t="str">
        <f>"ITEM"&amp;BH1641&amp; BG1641 &amp;"="&amp; BF1641</f>
        <v>ITEM92#KBN3_20=</v>
      </c>
    </row>
    <row r="1642" spans="1:61" ht="9.75" hidden="1" customHeight="1">
      <c r="A1642" s="141"/>
      <c r="B1642" s="142"/>
      <c r="C1642" s="142"/>
      <c r="D1642" s="142"/>
      <c r="E1642" s="142"/>
      <c r="F1642" s="142"/>
      <c r="G1642" s="142"/>
      <c r="H1642" s="142"/>
      <c r="I1642" s="143"/>
      <c r="J1642" s="189"/>
      <c r="K1642" s="82"/>
      <c r="L1642" s="82"/>
      <c r="M1642" s="82"/>
      <c r="N1642" s="82"/>
      <c r="O1642" s="82"/>
      <c r="P1642" s="82"/>
      <c r="Q1642" s="82"/>
      <c r="R1642" s="82"/>
      <c r="S1642" s="82"/>
      <c r="T1642" s="82"/>
      <c r="U1642" s="82"/>
      <c r="V1642" s="82" t="s">
        <v>163</v>
      </c>
      <c r="W1642" s="82"/>
      <c r="X1642" s="82"/>
      <c r="Y1642" s="82"/>
      <c r="Z1642" s="82"/>
      <c r="AA1642" s="82"/>
      <c r="AB1642" s="82"/>
      <c r="AC1642" s="82"/>
      <c r="AD1642" s="82"/>
      <c r="AE1642" s="82"/>
      <c r="AF1642" s="82"/>
      <c r="AG1642" s="82"/>
      <c r="AH1642" s="82"/>
      <c r="AI1642" s="82"/>
      <c r="AJ1642" s="82"/>
      <c r="AK1642" s="82"/>
      <c r="AL1642" s="82"/>
      <c r="AM1642" s="138"/>
      <c r="BH1642" s="1" t="s">
        <v>28</v>
      </c>
    </row>
    <row r="1643" spans="1:61" ht="9.75" hidden="1" customHeight="1">
      <c r="A1643" s="141"/>
      <c r="B1643" s="142"/>
      <c r="C1643" s="142"/>
      <c r="D1643" s="142"/>
      <c r="E1643" s="142"/>
      <c r="F1643" s="142"/>
      <c r="G1643" s="142"/>
      <c r="H1643" s="142"/>
      <c r="I1643" s="143"/>
      <c r="J1643" s="144" t="s">
        <v>37</v>
      </c>
      <c r="K1643" s="145"/>
      <c r="L1643" s="145"/>
      <c r="M1643" s="145"/>
      <c r="N1643" s="145"/>
      <c r="O1643" s="145"/>
      <c r="P1643" s="145"/>
      <c r="Q1643" s="145"/>
      <c r="R1643" s="145"/>
      <c r="S1643" s="145"/>
      <c r="T1643" s="82" t="s">
        <v>38</v>
      </c>
      <c r="U1643" s="82"/>
      <c r="V1643" s="82" t="s">
        <v>253</v>
      </c>
      <c r="W1643" s="82"/>
      <c r="X1643" s="82"/>
      <c r="Y1643" s="82"/>
      <c r="Z1643" s="82"/>
      <c r="AA1643" s="82"/>
      <c r="AB1643" s="82"/>
      <c r="AC1643" s="82"/>
      <c r="AD1643" s="82"/>
      <c r="AE1643" s="82"/>
      <c r="AF1643" s="82"/>
      <c r="AG1643" s="82"/>
      <c r="AH1643" s="82"/>
      <c r="AI1643" s="82"/>
      <c r="AJ1643" s="82"/>
      <c r="AK1643" s="82"/>
      <c r="AL1643" s="82"/>
      <c r="AM1643" s="138"/>
      <c r="BH1643" s="1" t="s">
        <v>28</v>
      </c>
    </row>
    <row r="1644" spans="1:61" ht="9.75" hidden="1" customHeight="1">
      <c r="A1644" s="141"/>
      <c r="B1644" s="142"/>
      <c r="C1644" s="142"/>
      <c r="D1644" s="142"/>
      <c r="E1644" s="142"/>
      <c r="F1644" s="142"/>
      <c r="G1644" s="142"/>
      <c r="H1644" s="142"/>
      <c r="I1644" s="143"/>
      <c r="J1644" s="144"/>
      <c r="K1644" s="145"/>
      <c r="L1644" s="145"/>
      <c r="M1644" s="145"/>
      <c r="N1644" s="145"/>
      <c r="O1644" s="145"/>
      <c r="P1644" s="145"/>
      <c r="Q1644" s="145"/>
      <c r="R1644" s="145"/>
      <c r="S1644" s="145"/>
      <c r="T1644" s="82"/>
      <c r="U1644" s="82"/>
      <c r="V1644" s="82" t="s">
        <v>327</v>
      </c>
      <c r="W1644" s="82"/>
      <c r="X1644" s="82"/>
      <c r="Y1644" s="82"/>
      <c r="Z1644" s="82"/>
      <c r="AA1644" s="82"/>
      <c r="AB1644" s="82"/>
      <c r="AC1644" s="82"/>
      <c r="AD1644" s="82"/>
      <c r="AE1644" s="82"/>
      <c r="AF1644" s="82"/>
      <c r="AG1644" s="82"/>
      <c r="AH1644" s="82"/>
      <c r="AI1644" s="82"/>
      <c r="AJ1644" s="82"/>
      <c r="AK1644" s="82"/>
      <c r="AL1644" s="82"/>
      <c r="AM1644" s="138"/>
      <c r="BH1644" s="1" t="s">
        <v>28</v>
      </c>
    </row>
    <row r="1645" spans="1:61" ht="9.75" hidden="1" customHeight="1">
      <c r="A1645" s="141"/>
      <c r="B1645" s="142"/>
      <c r="C1645" s="142"/>
      <c r="D1645" s="142"/>
      <c r="E1645" s="142"/>
      <c r="F1645" s="142"/>
      <c r="G1645" s="142"/>
      <c r="H1645" s="142"/>
      <c r="I1645" s="143"/>
      <c r="J1645" s="189"/>
      <c r="K1645" s="82"/>
      <c r="L1645" s="82"/>
      <c r="M1645" s="82"/>
      <c r="N1645" s="82"/>
      <c r="O1645" s="82"/>
      <c r="P1645" s="82"/>
      <c r="Q1645" s="82"/>
      <c r="R1645" s="82"/>
      <c r="S1645" s="82"/>
      <c r="T1645" s="82"/>
      <c r="U1645" s="82"/>
      <c r="V1645" s="82" t="s">
        <v>166</v>
      </c>
      <c r="W1645" s="82"/>
      <c r="X1645" s="82"/>
      <c r="Y1645" s="82"/>
      <c r="Z1645" s="82"/>
      <c r="AA1645" s="82"/>
      <c r="AB1645" s="82"/>
      <c r="AC1645" s="82"/>
      <c r="AD1645" s="82"/>
      <c r="AE1645" s="82"/>
      <c r="AF1645" s="82"/>
      <c r="AG1645" s="82"/>
      <c r="AH1645" s="82"/>
      <c r="AI1645" s="82"/>
      <c r="AJ1645" s="82"/>
      <c r="AK1645" s="82"/>
      <c r="AL1645" s="82"/>
      <c r="AM1645" s="138"/>
      <c r="BH1645" s="1" t="s">
        <v>28</v>
      </c>
    </row>
    <row r="1646" spans="1:61" ht="9.75" hidden="1" customHeight="1">
      <c r="A1646" s="123"/>
      <c r="B1646" s="124"/>
      <c r="C1646" s="124"/>
      <c r="D1646" s="124"/>
      <c r="E1646" s="124"/>
      <c r="F1646" s="124"/>
      <c r="G1646" s="124"/>
      <c r="H1646" s="124"/>
      <c r="I1646" s="125"/>
      <c r="J1646" s="157"/>
      <c r="K1646" s="98"/>
      <c r="L1646" s="98"/>
      <c r="M1646" s="98"/>
      <c r="N1646" s="98"/>
      <c r="O1646" s="98"/>
      <c r="P1646" s="98"/>
      <c r="Q1646" s="98"/>
      <c r="R1646" s="98"/>
      <c r="S1646" s="98"/>
      <c r="T1646" s="98"/>
      <c r="U1646" s="98"/>
      <c r="V1646" s="98" t="s">
        <v>256</v>
      </c>
      <c r="W1646" s="98"/>
      <c r="X1646" s="98"/>
      <c r="Y1646" s="98"/>
      <c r="Z1646" s="98"/>
      <c r="AA1646" s="98"/>
      <c r="AB1646" s="98"/>
      <c r="AC1646" s="98"/>
      <c r="AD1646" s="98"/>
      <c r="AE1646" s="98"/>
      <c r="AF1646" s="98"/>
      <c r="AG1646" s="98"/>
      <c r="AH1646" s="98"/>
      <c r="AI1646" s="98"/>
      <c r="AJ1646" s="98"/>
      <c r="AK1646" s="98"/>
      <c r="AL1646" s="98"/>
      <c r="AM1646" s="156"/>
      <c r="BH1646" s="1" t="s">
        <v>28</v>
      </c>
    </row>
    <row r="1647" spans="1:61" ht="9.75" hidden="1" customHeight="1">
      <c r="A1647" s="120" t="s">
        <v>328</v>
      </c>
      <c r="B1647" s="121"/>
      <c r="C1647" s="121"/>
      <c r="D1647" s="121"/>
      <c r="E1647" s="121"/>
      <c r="F1647" s="121"/>
      <c r="G1647" s="121"/>
      <c r="H1647" s="121"/>
      <c r="I1647" s="122"/>
      <c r="J1647" s="136"/>
      <c r="K1647" s="126"/>
      <c r="L1647" s="126"/>
      <c r="M1647" s="126"/>
      <c r="N1647" s="126"/>
      <c r="O1647" s="126"/>
      <c r="P1647" s="126"/>
      <c r="Q1647" s="126"/>
      <c r="R1647" s="126"/>
      <c r="S1647" s="126"/>
      <c r="T1647" s="126"/>
      <c r="U1647" s="126"/>
      <c r="V1647" s="126"/>
      <c r="W1647" s="126"/>
      <c r="X1647" s="126"/>
      <c r="Y1647" s="126"/>
      <c r="Z1647" s="126"/>
      <c r="AA1647" s="126"/>
      <c r="AB1647" s="126"/>
      <c r="AC1647" s="126"/>
      <c r="AD1647" s="126"/>
      <c r="AE1647" s="126"/>
      <c r="AF1647" s="126"/>
      <c r="AG1647" s="126"/>
      <c r="AH1647" s="126"/>
      <c r="AI1647" s="126"/>
      <c r="AJ1647" s="126"/>
      <c r="AK1647" s="126"/>
      <c r="AL1647" s="126"/>
      <c r="AM1647" s="127"/>
      <c r="BG1647" s="1" t="s">
        <v>375</v>
      </c>
      <c r="BH1647" s="1">
        <v>93</v>
      </c>
      <c r="BI1647" s="1" t="str">
        <f>"ITEM"&amp;BH1647&amp; BG1647 &amp;"="&amp; IF(TRIM($J1647)="","",$J1647)</f>
        <v>ITEM93#KBN3_20=</v>
      </c>
    </row>
    <row r="1648" spans="1:61" ht="9.75" hidden="1" customHeight="1">
      <c r="A1648" s="141"/>
      <c r="B1648" s="142"/>
      <c r="C1648" s="142"/>
      <c r="D1648" s="142"/>
      <c r="E1648" s="142"/>
      <c r="F1648" s="142"/>
      <c r="G1648" s="142"/>
      <c r="H1648" s="142"/>
      <c r="I1648" s="143"/>
      <c r="J1648" s="150"/>
      <c r="K1648" s="151"/>
      <c r="L1648" s="151"/>
      <c r="M1648" s="151"/>
      <c r="N1648" s="151"/>
      <c r="O1648" s="151"/>
      <c r="P1648" s="151"/>
      <c r="Q1648" s="151"/>
      <c r="R1648" s="151"/>
      <c r="S1648" s="151"/>
      <c r="T1648" s="151"/>
      <c r="U1648" s="151"/>
      <c r="V1648" s="151"/>
      <c r="W1648" s="151"/>
      <c r="X1648" s="151"/>
      <c r="Y1648" s="151"/>
      <c r="Z1648" s="151"/>
      <c r="AA1648" s="151"/>
      <c r="AB1648" s="151"/>
      <c r="AC1648" s="151"/>
      <c r="AD1648" s="151"/>
      <c r="AE1648" s="151"/>
      <c r="AF1648" s="151"/>
      <c r="AG1648" s="151"/>
      <c r="AH1648" s="151"/>
      <c r="AI1648" s="151"/>
      <c r="AJ1648" s="151"/>
      <c r="AK1648" s="151"/>
      <c r="AL1648" s="151"/>
      <c r="AM1648" s="152"/>
    </row>
    <row r="1649" spans="1:61" ht="9.75" hidden="1" customHeight="1">
      <c r="A1649" s="123"/>
      <c r="B1649" s="124"/>
      <c r="C1649" s="124"/>
      <c r="D1649" s="124"/>
      <c r="E1649" s="124"/>
      <c r="F1649" s="124"/>
      <c r="G1649" s="124"/>
      <c r="H1649" s="124"/>
      <c r="I1649" s="125"/>
      <c r="J1649" s="150"/>
      <c r="K1649" s="151"/>
      <c r="L1649" s="151"/>
      <c r="M1649" s="151"/>
      <c r="N1649" s="151"/>
      <c r="O1649" s="151"/>
      <c r="P1649" s="151"/>
      <c r="Q1649" s="151"/>
      <c r="R1649" s="151"/>
      <c r="S1649" s="151"/>
      <c r="T1649" s="151"/>
      <c r="U1649" s="151"/>
      <c r="V1649" s="151"/>
      <c r="W1649" s="151"/>
      <c r="X1649" s="151"/>
      <c r="Y1649" s="151"/>
      <c r="Z1649" s="151"/>
      <c r="AA1649" s="151"/>
      <c r="AB1649" s="151"/>
      <c r="AC1649" s="151"/>
      <c r="AD1649" s="151"/>
      <c r="AE1649" s="151"/>
      <c r="AF1649" s="151"/>
      <c r="AG1649" s="151"/>
      <c r="AH1649" s="151"/>
      <c r="AI1649" s="151"/>
      <c r="AJ1649" s="151"/>
      <c r="AK1649" s="151"/>
      <c r="AL1649" s="151"/>
      <c r="AM1649" s="152"/>
    </row>
    <row r="1650" spans="1:61" ht="9.75" hidden="1" customHeight="1">
      <c r="A1650" s="120" t="s">
        <v>329</v>
      </c>
      <c r="B1650" s="121"/>
      <c r="C1650" s="121"/>
      <c r="D1650" s="121"/>
      <c r="E1650" s="121"/>
      <c r="F1650" s="121"/>
      <c r="G1650" s="121"/>
      <c r="H1650" s="121"/>
      <c r="I1650" s="122"/>
      <c r="J1650" s="216" t="s">
        <v>37</v>
      </c>
      <c r="K1650" s="217"/>
      <c r="L1650" s="154" t="s">
        <v>53</v>
      </c>
      <c r="M1650" s="154"/>
      <c r="N1650" s="154"/>
      <c r="O1650" s="154"/>
      <c r="P1650" s="154"/>
      <c r="Q1650" s="154"/>
      <c r="R1650" s="154"/>
      <c r="S1650" s="154"/>
      <c r="T1650" s="154"/>
      <c r="U1650" s="154"/>
      <c r="V1650" s="154"/>
      <c r="W1650" s="154"/>
      <c r="X1650" s="221" t="s">
        <v>37</v>
      </c>
      <c r="Y1650" s="217"/>
      <c r="Z1650" s="154" t="s">
        <v>330</v>
      </c>
      <c r="AA1650" s="154"/>
      <c r="AB1650" s="154"/>
      <c r="AC1650" s="154"/>
      <c r="AD1650" s="154"/>
      <c r="AE1650" s="154"/>
      <c r="AF1650" s="154"/>
      <c r="AG1650" s="154"/>
      <c r="AH1650" s="154"/>
      <c r="AI1650" s="154"/>
      <c r="AJ1650" s="154"/>
      <c r="AK1650" s="154"/>
      <c r="AL1650" s="154"/>
      <c r="AM1650" s="155"/>
      <c r="BF1650" s="1" t="b">
        <f>IF($K1650="○",TRUE,IF($K1650="",FALSE,"INPUT_ERROR"))</f>
        <v>0</v>
      </c>
      <c r="BG1650" s="1" t="s">
        <v>375</v>
      </c>
      <c r="BH1650" s="1">
        <v>94</v>
      </c>
      <c r="BI1650" s="1" t="str">
        <f t="shared" ref="BI1650:BI1656" si="41">"ITEM"&amp;BH1650&amp; BG1650 &amp;"="&amp; BF1650</f>
        <v>ITEM94#KBN3_20=FALSE</v>
      </c>
    </row>
    <row r="1651" spans="1:61" ht="9.75" hidden="1" customHeight="1">
      <c r="A1651" s="141"/>
      <c r="B1651" s="142"/>
      <c r="C1651" s="142"/>
      <c r="D1651" s="142"/>
      <c r="E1651" s="142"/>
      <c r="F1651" s="142"/>
      <c r="G1651" s="142"/>
      <c r="H1651" s="142"/>
      <c r="I1651" s="143"/>
      <c r="J1651" s="144"/>
      <c r="K1651" s="159"/>
      <c r="L1651" s="82"/>
      <c r="M1651" s="82"/>
      <c r="N1651" s="82"/>
      <c r="O1651" s="82"/>
      <c r="P1651" s="82"/>
      <c r="Q1651" s="82"/>
      <c r="R1651" s="82"/>
      <c r="S1651" s="82"/>
      <c r="T1651" s="82"/>
      <c r="U1651" s="82"/>
      <c r="V1651" s="82"/>
      <c r="W1651" s="82"/>
      <c r="X1651" s="160"/>
      <c r="Y1651" s="159"/>
      <c r="Z1651" s="82"/>
      <c r="AA1651" s="82"/>
      <c r="AB1651" s="82"/>
      <c r="AC1651" s="82"/>
      <c r="AD1651" s="82"/>
      <c r="AE1651" s="82"/>
      <c r="AF1651" s="82"/>
      <c r="AG1651" s="82"/>
      <c r="AH1651" s="82"/>
      <c r="AI1651" s="82"/>
      <c r="AJ1651" s="82"/>
      <c r="AK1651" s="82"/>
      <c r="AL1651" s="82"/>
      <c r="AM1651" s="138"/>
      <c r="BF1651" s="1" t="b">
        <f>IF($Y1650="○",TRUE,IF($Y1650="",FALSE,"INPUT_ERROR"))</f>
        <v>0</v>
      </c>
      <c r="BG1651" s="1" t="s">
        <v>375</v>
      </c>
      <c r="BH1651" s="1">
        <v>95</v>
      </c>
      <c r="BI1651" s="1" t="str">
        <f t="shared" si="41"/>
        <v>ITEM95#KBN3_20=FALSE</v>
      </c>
    </row>
    <row r="1652" spans="1:61" ht="9.75" hidden="1" customHeight="1">
      <c r="A1652" s="141"/>
      <c r="B1652" s="142"/>
      <c r="C1652" s="142"/>
      <c r="D1652" s="142"/>
      <c r="E1652" s="142"/>
      <c r="F1652" s="142"/>
      <c r="G1652" s="142"/>
      <c r="H1652" s="142"/>
      <c r="I1652" s="143"/>
      <c r="J1652" s="144" t="s">
        <v>37</v>
      </c>
      <c r="K1652" s="159"/>
      <c r="L1652" s="82" t="s">
        <v>331</v>
      </c>
      <c r="M1652" s="82"/>
      <c r="N1652" s="82"/>
      <c r="O1652" s="82"/>
      <c r="P1652" s="82"/>
      <c r="Q1652" s="82"/>
      <c r="R1652" s="82"/>
      <c r="S1652" s="82"/>
      <c r="T1652" s="82"/>
      <c r="U1652" s="82"/>
      <c r="V1652" s="82"/>
      <c r="W1652" s="82"/>
      <c r="X1652" s="160" t="s">
        <v>37</v>
      </c>
      <c r="Y1652" s="159"/>
      <c r="Z1652" s="82" t="s">
        <v>264</v>
      </c>
      <c r="AA1652" s="82"/>
      <c r="AB1652" s="82"/>
      <c r="AC1652" s="82"/>
      <c r="AD1652" s="82"/>
      <c r="AE1652" s="82"/>
      <c r="AF1652" s="82"/>
      <c r="AG1652" s="82"/>
      <c r="AH1652" s="82"/>
      <c r="AI1652" s="82"/>
      <c r="AJ1652" s="82"/>
      <c r="AK1652" s="82"/>
      <c r="AL1652" s="82"/>
      <c r="AM1652" s="138"/>
      <c r="BF1652" s="1" t="b">
        <f>IF($K1652="○",TRUE,IF($K1652="",FALSE,"INPUT_ERROR"))</f>
        <v>0</v>
      </c>
      <c r="BG1652" s="1" t="s">
        <v>375</v>
      </c>
      <c r="BH1652" s="1">
        <v>96</v>
      </c>
      <c r="BI1652" s="1" t="str">
        <f t="shared" si="41"/>
        <v>ITEM96#KBN3_20=FALSE</v>
      </c>
    </row>
    <row r="1653" spans="1:61" ht="9.75" hidden="1" customHeight="1">
      <c r="A1653" s="141"/>
      <c r="B1653" s="142"/>
      <c r="C1653" s="142"/>
      <c r="D1653" s="142"/>
      <c r="E1653" s="142"/>
      <c r="F1653" s="142"/>
      <c r="G1653" s="142"/>
      <c r="H1653" s="142"/>
      <c r="I1653" s="143"/>
      <c r="J1653" s="144"/>
      <c r="K1653" s="159"/>
      <c r="L1653" s="82"/>
      <c r="M1653" s="82"/>
      <c r="N1653" s="82"/>
      <c r="O1653" s="82"/>
      <c r="P1653" s="82"/>
      <c r="Q1653" s="82"/>
      <c r="R1653" s="82"/>
      <c r="S1653" s="82"/>
      <c r="T1653" s="82"/>
      <c r="U1653" s="82"/>
      <c r="V1653" s="82"/>
      <c r="W1653" s="82"/>
      <c r="X1653" s="160"/>
      <c r="Y1653" s="159"/>
      <c r="Z1653" s="82"/>
      <c r="AA1653" s="82"/>
      <c r="AB1653" s="82"/>
      <c r="AC1653" s="82"/>
      <c r="AD1653" s="82"/>
      <c r="AE1653" s="82"/>
      <c r="AF1653" s="82"/>
      <c r="AG1653" s="82"/>
      <c r="AH1653" s="82"/>
      <c r="AI1653" s="82"/>
      <c r="AJ1653" s="82"/>
      <c r="AK1653" s="82"/>
      <c r="AL1653" s="82"/>
      <c r="AM1653" s="138"/>
      <c r="BF1653" s="1" t="b">
        <f>IF($Y1652="○",TRUE,IF($Y1652="",FALSE,"INPUT_ERROR"))</f>
        <v>0</v>
      </c>
      <c r="BG1653" s="1" t="s">
        <v>375</v>
      </c>
      <c r="BH1653" s="1">
        <v>97</v>
      </c>
      <c r="BI1653" s="1" t="str">
        <f t="shared" si="41"/>
        <v>ITEM97#KBN3_20=FALSE</v>
      </c>
    </row>
    <row r="1654" spans="1:61" ht="9.75" hidden="1" customHeight="1">
      <c r="A1654" s="141"/>
      <c r="B1654" s="142"/>
      <c r="C1654" s="142"/>
      <c r="D1654" s="142"/>
      <c r="E1654" s="142"/>
      <c r="F1654" s="142"/>
      <c r="G1654" s="142"/>
      <c r="H1654" s="142"/>
      <c r="I1654" s="143"/>
      <c r="J1654" s="144" t="s">
        <v>37</v>
      </c>
      <c r="K1654" s="159"/>
      <c r="L1654" s="82" t="s">
        <v>214</v>
      </c>
      <c r="M1654" s="82"/>
      <c r="N1654" s="82"/>
      <c r="O1654" s="82"/>
      <c r="P1654" s="82"/>
      <c r="Q1654" s="82"/>
      <c r="R1654" s="82"/>
      <c r="S1654" s="82"/>
      <c r="T1654" s="82"/>
      <c r="U1654" s="82"/>
      <c r="V1654" s="82"/>
      <c r="W1654" s="82"/>
      <c r="X1654" s="160" t="s">
        <v>37</v>
      </c>
      <c r="Y1654" s="159"/>
      <c r="Z1654" s="82" t="s">
        <v>332</v>
      </c>
      <c r="AA1654" s="82"/>
      <c r="AB1654" s="82"/>
      <c r="AC1654" s="82"/>
      <c r="AD1654" s="82"/>
      <c r="AE1654" s="82"/>
      <c r="AF1654" s="82"/>
      <c r="AG1654" s="82"/>
      <c r="AH1654" s="82"/>
      <c r="AI1654" s="82"/>
      <c r="AJ1654" s="82"/>
      <c r="AK1654" s="82"/>
      <c r="AL1654" s="82"/>
      <c r="AM1654" s="138"/>
      <c r="BF1654" s="1" t="b">
        <f>IF($K1654="○",TRUE,IF($K1654="",FALSE,"INPUT_ERROR"))</f>
        <v>0</v>
      </c>
      <c r="BG1654" s="1" t="s">
        <v>375</v>
      </c>
      <c r="BH1654" s="1">
        <v>98</v>
      </c>
      <c r="BI1654" s="1" t="str">
        <f t="shared" si="41"/>
        <v>ITEM98#KBN3_20=FALSE</v>
      </c>
    </row>
    <row r="1655" spans="1:61" ht="9.75" hidden="1" customHeight="1">
      <c r="A1655" s="141"/>
      <c r="B1655" s="142"/>
      <c r="C1655" s="142"/>
      <c r="D1655" s="142"/>
      <c r="E1655" s="142"/>
      <c r="F1655" s="142"/>
      <c r="G1655" s="142"/>
      <c r="H1655" s="142"/>
      <c r="I1655" s="143"/>
      <c r="J1655" s="144"/>
      <c r="K1655" s="159"/>
      <c r="L1655" s="82"/>
      <c r="M1655" s="82"/>
      <c r="N1655" s="82"/>
      <c r="O1655" s="82"/>
      <c r="P1655" s="82"/>
      <c r="Q1655" s="82"/>
      <c r="R1655" s="82"/>
      <c r="S1655" s="82"/>
      <c r="T1655" s="82"/>
      <c r="U1655" s="82"/>
      <c r="V1655" s="82"/>
      <c r="W1655" s="82"/>
      <c r="X1655" s="160"/>
      <c r="Y1655" s="159"/>
      <c r="Z1655" s="82"/>
      <c r="AA1655" s="82"/>
      <c r="AB1655" s="82"/>
      <c r="AC1655" s="82"/>
      <c r="AD1655" s="82"/>
      <c r="AE1655" s="82"/>
      <c r="AF1655" s="82"/>
      <c r="AG1655" s="82"/>
      <c r="AH1655" s="82"/>
      <c r="AI1655" s="82"/>
      <c r="AJ1655" s="82"/>
      <c r="AK1655" s="82"/>
      <c r="AL1655" s="82"/>
      <c r="AM1655" s="138"/>
      <c r="BF1655" s="1" t="b">
        <f>IF($Y1654="○",TRUE,IF($Y1654="",FALSE,"INPUT_ERROR"))</f>
        <v>0</v>
      </c>
      <c r="BG1655" s="1" t="s">
        <v>375</v>
      </c>
      <c r="BH1655" s="1">
        <v>99</v>
      </c>
      <c r="BI1655" s="1" t="str">
        <f t="shared" si="41"/>
        <v>ITEM99#KBN3_20=FALSE</v>
      </c>
    </row>
    <row r="1656" spans="1:61" ht="9.75" hidden="1" customHeight="1">
      <c r="A1656" s="141"/>
      <c r="B1656" s="142"/>
      <c r="C1656" s="142"/>
      <c r="D1656" s="142"/>
      <c r="E1656" s="142"/>
      <c r="F1656" s="142"/>
      <c r="G1656" s="142"/>
      <c r="H1656" s="142"/>
      <c r="I1656" s="143"/>
      <c r="J1656" s="144" t="s">
        <v>37</v>
      </c>
      <c r="K1656" s="159"/>
      <c r="L1656" s="82" t="s">
        <v>59</v>
      </c>
      <c r="M1656" s="82"/>
      <c r="N1656" s="82"/>
      <c r="O1656" s="160" t="s">
        <v>60</v>
      </c>
      <c r="P1656" s="151"/>
      <c r="Q1656" s="151"/>
      <c r="R1656" s="151"/>
      <c r="S1656" s="151"/>
      <c r="T1656" s="151"/>
      <c r="U1656" s="151"/>
      <c r="V1656" s="151"/>
      <c r="W1656" s="151"/>
      <c r="X1656" s="151"/>
      <c r="Y1656" s="151"/>
      <c r="Z1656" s="151"/>
      <c r="AA1656" s="151"/>
      <c r="AB1656" s="151"/>
      <c r="AC1656" s="151"/>
      <c r="AD1656" s="151"/>
      <c r="AE1656" s="151"/>
      <c r="AF1656" s="151"/>
      <c r="AG1656" s="151"/>
      <c r="AH1656" s="151"/>
      <c r="AI1656" s="151"/>
      <c r="AJ1656" s="151"/>
      <c r="AK1656" s="151"/>
      <c r="AL1656" s="82" t="s">
        <v>198</v>
      </c>
      <c r="AM1656" s="138"/>
      <c r="BF1656" s="1" t="b">
        <f>IF($K1656="○",TRUE,IF($K1656="",FALSE,"INPUT_ERROR"))</f>
        <v>0</v>
      </c>
      <c r="BG1656" s="1" t="s">
        <v>375</v>
      </c>
      <c r="BH1656" s="1">
        <v>100</v>
      </c>
      <c r="BI1656" s="1" t="str">
        <f t="shared" si="41"/>
        <v>ITEM100#KBN3_20=FALSE</v>
      </c>
    </row>
    <row r="1657" spans="1:61" ht="9.75" hidden="1" customHeight="1">
      <c r="A1657" s="141"/>
      <c r="B1657" s="142"/>
      <c r="C1657" s="142"/>
      <c r="D1657" s="142"/>
      <c r="E1657" s="142"/>
      <c r="F1657" s="142"/>
      <c r="G1657" s="142"/>
      <c r="H1657" s="142"/>
      <c r="I1657" s="143"/>
      <c r="J1657" s="161"/>
      <c r="K1657" s="162"/>
      <c r="L1657" s="98"/>
      <c r="M1657" s="98"/>
      <c r="N1657" s="98"/>
      <c r="O1657" s="163"/>
      <c r="P1657" s="128"/>
      <c r="Q1657" s="128"/>
      <c r="R1657" s="128"/>
      <c r="S1657" s="128"/>
      <c r="T1657" s="128"/>
      <c r="U1657" s="128"/>
      <c r="V1657" s="128"/>
      <c r="W1657" s="128"/>
      <c r="X1657" s="128"/>
      <c r="Y1657" s="128"/>
      <c r="Z1657" s="128"/>
      <c r="AA1657" s="128"/>
      <c r="AB1657" s="128"/>
      <c r="AC1657" s="128"/>
      <c r="AD1657" s="128"/>
      <c r="AE1657" s="128"/>
      <c r="AF1657" s="128"/>
      <c r="AG1657" s="128"/>
      <c r="AH1657" s="128"/>
      <c r="AI1657" s="128"/>
      <c r="AJ1657" s="128"/>
      <c r="AK1657" s="128"/>
      <c r="AL1657" s="98"/>
      <c r="AM1657" s="156"/>
      <c r="BG1657" s="1" t="s">
        <v>375</v>
      </c>
      <c r="BH1657" s="1">
        <v>101</v>
      </c>
      <c r="BI1657" s="1" t="str">
        <f>"ITEM"&amp;BH1657&amp; BG1657 &amp;"="&amp;IF(TRIM($P1656)="","",$P1656)</f>
        <v>ITEM101#KBN3_20=</v>
      </c>
    </row>
    <row r="1658" spans="1:61" ht="9.75" hidden="1" customHeight="1">
      <c r="A1658" s="120" t="s">
        <v>333</v>
      </c>
      <c r="B1658" s="121"/>
      <c r="C1658" s="121"/>
      <c r="D1658" s="121"/>
      <c r="E1658" s="121"/>
      <c r="F1658" s="121"/>
      <c r="G1658" s="121"/>
      <c r="H1658" s="121"/>
      <c r="I1658" s="122"/>
      <c r="J1658" s="260"/>
      <c r="K1658" s="260"/>
      <c r="L1658" s="260"/>
      <c r="M1658" s="260"/>
      <c r="N1658" s="260"/>
      <c r="O1658" s="260"/>
      <c r="P1658" s="260"/>
      <c r="Q1658" s="260"/>
      <c r="R1658" s="260"/>
      <c r="S1658" s="260"/>
      <c r="T1658" s="260"/>
      <c r="U1658" s="260"/>
      <c r="V1658" s="260"/>
      <c r="W1658" s="260"/>
      <c r="X1658" s="260"/>
      <c r="Y1658" s="260"/>
      <c r="Z1658" s="260"/>
      <c r="AA1658" s="260"/>
      <c r="AB1658" s="260"/>
      <c r="AC1658" s="260"/>
      <c r="AD1658" s="260"/>
      <c r="AE1658" s="260"/>
      <c r="AF1658" s="260"/>
      <c r="AG1658" s="260"/>
      <c r="AH1658" s="260"/>
      <c r="AI1658" s="260"/>
      <c r="AJ1658" s="260"/>
      <c r="AK1658" s="260"/>
      <c r="AL1658" s="260"/>
      <c r="AM1658" s="260"/>
      <c r="BG1658" s="1" t="s">
        <v>375</v>
      </c>
      <c r="BH1658" s="1">
        <v>102</v>
      </c>
      <c r="BI1658" s="1" t="str">
        <f>"ITEM"&amp;BH1658&amp; BG1658 &amp;"="&amp; IF(TRIM($J1658)="","",$J1658)</f>
        <v>ITEM102#KBN3_20=</v>
      </c>
    </row>
    <row r="1659" spans="1:61" ht="9.75" hidden="1" customHeight="1">
      <c r="A1659" s="141"/>
      <c r="B1659" s="142"/>
      <c r="C1659" s="142"/>
      <c r="D1659" s="142"/>
      <c r="E1659" s="142"/>
      <c r="F1659" s="142"/>
      <c r="G1659" s="142"/>
      <c r="H1659" s="142"/>
      <c r="I1659" s="143"/>
      <c r="J1659" s="27"/>
      <c r="K1659" s="27"/>
      <c r="L1659" s="27"/>
      <c r="M1659" s="27"/>
      <c r="N1659" s="27"/>
      <c r="O1659" s="27"/>
      <c r="P1659" s="27"/>
      <c r="Q1659" s="27"/>
      <c r="R1659" s="27"/>
      <c r="S1659" s="27"/>
      <c r="T1659" s="27"/>
      <c r="U1659" s="27"/>
      <c r="V1659" s="27"/>
      <c r="W1659" s="27"/>
      <c r="X1659" s="27"/>
      <c r="Y1659" s="27"/>
      <c r="Z1659" s="27"/>
      <c r="AA1659" s="27"/>
      <c r="AB1659" s="27"/>
      <c r="AC1659" s="27"/>
      <c r="AD1659" s="27"/>
      <c r="AE1659" s="27"/>
      <c r="AF1659" s="27"/>
      <c r="AG1659" s="27"/>
      <c r="AH1659" s="27"/>
      <c r="AI1659" s="27"/>
      <c r="AJ1659" s="27"/>
      <c r="AK1659" s="27"/>
      <c r="AL1659" s="27"/>
      <c r="AM1659" s="27"/>
      <c r="BH1659" s="1" t="s">
        <v>28</v>
      </c>
    </row>
    <row r="1660" spans="1:61" ht="9.75" hidden="1" customHeight="1" thickBot="1">
      <c r="A1660" s="141"/>
      <c r="B1660" s="142"/>
      <c r="C1660" s="142"/>
      <c r="D1660" s="142"/>
      <c r="E1660" s="142"/>
      <c r="F1660" s="142"/>
      <c r="G1660" s="142"/>
      <c r="H1660" s="142"/>
      <c r="I1660" s="143"/>
      <c r="J1660" s="27"/>
      <c r="K1660" s="27"/>
      <c r="L1660" s="27"/>
      <c r="M1660" s="27"/>
      <c r="N1660" s="27"/>
      <c r="O1660" s="27"/>
      <c r="P1660" s="27"/>
      <c r="Q1660" s="27"/>
      <c r="R1660" s="27"/>
      <c r="S1660" s="27"/>
      <c r="T1660" s="27"/>
      <c r="U1660" s="27"/>
      <c r="V1660" s="27"/>
      <c r="W1660" s="27"/>
      <c r="X1660" s="27"/>
      <c r="Y1660" s="27"/>
      <c r="Z1660" s="27"/>
      <c r="AA1660" s="27"/>
      <c r="AB1660" s="27"/>
      <c r="AC1660" s="27"/>
      <c r="AD1660" s="27"/>
      <c r="AE1660" s="27"/>
      <c r="AF1660" s="27"/>
      <c r="AG1660" s="27"/>
      <c r="AH1660" s="27"/>
      <c r="AI1660" s="27"/>
      <c r="AJ1660" s="27"/>
      <c r="AK1660" s="27"/>
      <c r="AL1660" s="27"/>
      <c r="AM1660" s="27"/>
      <c r="BH1660" s="1" t="s">
        <v>28</v>
      </c>
    </row>
    <row r="1661" spans="1:61" ht="10.050000000000001" customHeight="1">
      <c r="A1661" s="164" t="s">
        <v>376</v>
      </c>
      <c r="B1661" s="165"/>
      <c r="C1661" s="165"/>
      <c r="D1661" s="165"/>
      <c r="E1661" s="165"/>
      <c r="F1661" s="165"/>
      <c r="G1661" s="165"/>
      <c r="H1661" s="165"/>
      <c r="I1661" s="166"/>
      <c r="J1661" s="268" t="s">
        <v>751</v>
      </c>
      <c r="K1661" s="269"/>
      <c r="L1661" s="269"/>
      <c r="M1661" s="269"/>
      <c r="N1661" s="269"/>
      <c r="O1661" s="269"/>
      <c r="P1661" s="269"/>
      <c r="Q1661" s="269"/>
      <c r="R1661" s="269"/>
      <c r="S1661" s="269"/>
      <c r="T1661" s="269"/>
      <c r="U1661" s="269"/>
      <c r="V1661" s="269"/>
      <c r="W1661" s="269"/>
      <c r="X1661" s="269"/>
      <c r="Y1661" s="269"/>
      <c r="Z1661" s="269"/>
      <c r="AA1661" s="269"/>
      <c r="AB1661" s="269"/>
      <c r="AC1661" s="269"/>
      <c r="AD1661" s="269"/>
      <c r="AE1661" s="269"/>
      <c r="AF1661" s="269"/>
      <c r="AG1661" s="269"/>
      <c r="AH1661" s="269"/>
      <c r="AI1661" s="269"/>
      <c r="AJ1661" s="269"/>
      <c r="AK1661" s="269"/>
      <c r="AL1661" s="269"/>
      <c r="AM1661" s="270"/>
      <c r="BG1661" s="1" t="s">
        <v>377</v>
      </c>
      <c r="BH1661" s="1">
        <v>103</v>
      </c>
      <c r="BI1661" s="1" t="str">
        <f>"ITEM"&amp;BH1661&amp; BG1661 &amp;"="&amp; IF(TRIM($J1661)="","",$J1661)</f>
        <v>ITEM103#KBN4_1=大阪府の知事部局の他の部署</v>
      </c>
    </row>
    <row r="1662" spans="1:61" ht="9.75" customHeight="1" thickBot="1">
      <c r="A1662" s="167"/>
      <c r="B1662" s="168"/>
      <c r="C1662" s="168"/>
      <c r="D1662" s="168"/>
      <c r="E1662" s="168"/>
      <c r="F1662" s="168"/>
      <c r="G1662" s="168"/>
      <c r="H1662" s="168"/>
      <c r="I1662" s="169"/>
      <c r="J1662" s="271"/>
      <c r="K1662" s="272"/>
      <c r="L1662" s="272"/>
      <c r="M1662" s="272"/>
      <c r="N1662" s="272"/>
      <c r="O1662" s="272"/>
      <c r="P1662" s="272"/>
      <c r="Q1662" s="272"/>
      <c r="R1662" s="272"/>
      <c r="S1662" s="272"/>
      <c r="T1662" s="272"/>
      <c r="U1662" s="272"/>
      <c r="V1662" s="272"/>
      <c r="W1662" s="272"/>
      <c r="X1662" s="272"/>
      <c r="Y1662" s="272"/>
      <c r="Z1662" s="272"/>
      <c r="AA1662" s="272"/>
      <c r="AB1662" s="272"/>
      <c r="AC1662" s="272"/>
      <c r="AD1662" s="272"/>
      <c r="AE1662" s="272"/>
      <c r="AF1662" s="272"/>
      <c r="AG1662" s="272"/>
      <c r="AH1662" s="272"/>
      <c r="AI1662" s="272"/>
      <c r="AJ1662" s="272"/>
      <c r="AK1662" s="272"/>
      <c r="AL1662" s="272"/>
      <c r="AM1662" s="273"/>
    </row>
    <row r="1663" spans="1:61" ht="30" customHeight="1">
      <c r="A1663" s="257" t="s">
        <v>323</v>
      </c>
      <c r="B1663" s="258"/>
      <c r="C1663" s="258"/>
      <c r="D1663" s="258"/>
      <c r="E1663" s="258"/>
      <c r="F1663" s="258"/>
      <c r="G1663" s="258"/>
      <c r="H1663" s="258"/>
      <c r="I1663" s="259"/>
      <c r="J1663" s="239" t="s">
        <v>776</v>
      </c>
      <c r="K1663" s="239"/>
      <c r="L1663" s="239"/>
      <c r="M1663" s="239"/>
      <c r="N1663" s="239"/>
      <c r="O1663" s="239"/>
      <c r="P1663" s="239"/>
      <c r="Q1663" s="239"/>
      <c r="R1663" s="239"/>
      <c r="S1663" s="239"/>
      <c r="T1663" s="239"/>
      <c r="U1663" s="239"/>
      <c r="V1663" s="239"/>
      <c r="W1663" s="239"/>
      <c r="X1663" s="239"/>
      <c r="Y1663" s="239"/>
      <c r="Z1663" s="239"/>
      <c r="AA1663" s="239"/>
      <c r="AB1663" s="239"/>
      <c r="AC1663" s="239"/>
      <c r="AD1663" s="239"/>
      <c r="AE1663" s="239"/>
      <c r="AF1663" s="239"/>
      <c r="AG1663" s="239"/>
      <c r="AH1663" s="239"/>
      <c r="AI1663" s="239"/>
      <c r="AJ1663" s="239"/>
      <c r="AK1663" s="239"/>
      <c r="AL1663" s="239"/>
      <c r="AM1663" s="239"/>
      <c r="BG1663" s="1" t="s">
        <v>377</v>
      </c>
      <c r="BH1663" s="1">
        <v>104</v>
      </c>
      <c r="BI1663" s="1" t="str">
        <f>"ITEM"&amp;BH1663&amp; BG1663 &amp;"="&amp; IF(TRIM($J1663)="","",$J1663)</f>
        <v>ITEM104#KBN4_1=住基法第３０条の１５第１項（本人確認情報の利用）
住基法第３０条の４４の６第３項（都道府県知事保存附票本人確認情報（住民票コードに限る。）の利用）</v>
      </c>
    </row>
    <row r="1664" spans="1:61" ht="9.75" customHeight="1">
      <c r="A1664" s="123"/>
      <c r="B1664" s="124"/>
      <c r="C1664" s="124"/>
      <c r="D1664" s="124"/>
      <c r="E1664" s="124"/>
      <c r="F1664" s="124"/>
      <c r="G1664" s="124"/>
      <c r="H1664" s="124"/>
      <c r="I1664" s="125"/>
      <c r="J1664" s="27"/>
      <c r="K1664" s="27"/>
      <c r="L1664" s="27"/>
      <c r="M1664" s="27"/>
      <c r="N1664" s="27"/>
      <c r="O1664" s="27"/>
      <c r="P1664" s="27"/>
      <c r="Q1664" s="27"/>
      <c r="R1664" s="27"/>
      <c r="S1664" s="27"/>
      <c r="T1664" s="27"/>
      <c r="U1664" s="27"/>
      <c r="V1664" s="27"/>
      <c r="W1664" s="27"/>
      <c r="X1664" s="27"/>
      <c r="Y1664" s="27"/>
      <c r="Z1664" s="27"/>
      <c r="AA1664" s="27"/>
      <c r="AB1664" s="27"/>
      <c r="AC1664" s="27"/>
      <c r="AD1664" s="27"/>
      <c r="AE1664" s="27"/>
      <c r="AF1664" s="27"/>
      <c r="AG1664" s="27"/>
      <c r="AH1664" s="27"/>
      <c r="AI1664" s="27"/>
      <c r="AJ1664" s="27"/>
      <c r="AK1664" s="27"/>
      <c r="AL1664" s="27"/>
      <c r="AM1664" s="27"/>
    </row>
    <row r="1665" spans="1:61" ht="10.050000000000001" customHeight="1">
      <c r="A1665" s="120" t="s">
        <v>378</v>
      </c>
      <c r="B1665" s="121"/>
      <c r="C1665" s="121"/>
      <c r="D1665" s="121"/>
      <c r="E1665" s="121"/>
      <c r="F1665" s="121"/>
      <c r="G1665" s="121"/>
      <c r="H1665" s="121"/>
      <c r="I1665" s="122"/>
      <c r="J1665" s="136" t="s">
        <v>777</v>
      </c>
      <c r="K1665" s="126"/>
      <c r="L1665" s="126"/>
      <c r="M1665" s="126"/>
      <c r="N1665" s="126"/>
      <c r="O1665" s="126"/>
      <c r="P1665" s="126"/>
      <c r="Q1665" s="126"/>
      <c r="R1665" s="126"/>
      <c r="S1665" s="126"/>
      <c r="T1665" s="126"/>
      <c r="U1665" s="126"/>
      <c r="V1665" s="126"/>
      <c r="W1665" s="126"/>
      <c r="X1665" s="126"/>
      <c r="Y1665" s="126"/>
      <c r="Z1665" s="126"/>
      <c r="AA1665" s="126"/>
      <c r="AB1665" s="126"/>
      <c r="AC1665" s="126"/>
      <c r="AD1665" s="126"/>
      <c r="AE1665" s="126"/>
      <c r="AF1665" s="126"/>
      <c r="AG1665" s="126"/>
      <c r="AH1665" s="126"/>
      <c r="AI1665" s="126"/>
      <c r="AJ1665" s="126"/>
      <c r="AK1665" s="126"/>
      <c r="AL1665" s="126"/>
      <c r="AM1665" s="127"/>
      <c r="BG1665" s="1" t="s">
        <v>377</v>
      </c>
      <c r="BH1665" s="1">
        <v>105</v>
      </c>
      <c r="BI1665" s="1" t="str">
        <f>"ITEM"&amp;BH1665&amp; BG1665 &amp;"="&amp; IF(TRIM($J1665)="","",$J1665)</f>
        <v xml:space="preserve">ITEM105#KBN4_1=住基法別表第五に掲げる、都道府県知事において都道府県知事保存附票本人確認情報の利用が認められた事務の処理に用いる。 </v>
      </c>
    </row>
    <row r="1666" spans="1:61" ht="9.75" customHeight="1">
      <c r="A1666" s="141"/>
      <c r="B1666" s="142"/>
      <c r="C1666" s="142"/>
      <c r="D1666" s="142"/>
      <c r="E1666" s="142"/>
      <c r="F1666" s="142"/>
      <c r="G1666" s="142"/>
      <c r="H1666" s="142"/>
      <c r="I1666" s="143"/>
      <c r="J1666" s="150"/>
      <c r="K1666" s="151"/>
      <c r="L1666" s="151"/>
      <c r="M1666" s="151"/>
      <c r="N1666" s="151"/>
      <c r="O1666" s="151"/>
      <c r="P1666" s="151"/>
      <c r="Q1666" s="151"/>
      <c r="R1666" s="151"/>
      <c r="S1666" s="151"/>
      <c r="T1666" s="151"/>
      <c r="U1666" s="151"/>
      <c r="V1666" s="151"/>
      <c r="W1666" s="151"/>
      <c r="X1666" s="151"/>
      <c r="Y1666" s="151"/>
      <c r="Z1666" s="151"/>
      <c r="AA1666" s="151"/>
      <c r="AB1666" s="151"/>
      <c r="AC1666" s="151"/>
      <c r="AD1666" s="151"/>
      <c r="AE1666" s="151"/>
      <c r="AF1666" s="151"/>
      <c r="AG1666" s="151"/>
      <c r="AH1666" s="151"/>
      <c r="AI1666" s="151"/>
      <c r="AJ1666" s="151"/>
      <c r="AK1666" s="151"/>
      <c r="AL1666" s="151"/>
      <c r="AM1666" s="152"/>
      <c r="BH1666" s="1" t="s">
        <v>28</v>
      </c>
    </row>
    <row r="1667" spans="1:61" ht="9.75" customHeight="1">
      <c r="A1667" s="123"/>
      <c r="B1667" s="124"/>
      <c r="C1667" s="124"/>
      <c r="D1667" s="124"/>
      <c r="E1667" s="124"/>
      <c r="F1667" s="124"/>
      <c r="G1667" s="124"/>
      <c r="H1667" s="124"/>
      <c r="I1667" s="125"/>
      <c r="J1667" s="137"/>
      <c r="K1667" s="128"/>
      <c r="L1667" s="128"/>
      <c r="M1667" s="128"/>
      <c r="N1667" s="128"/>
      <c r="O1667" s="128"/>
      <c r="P1667" s="128"/>
      <c r="Q1667" s="128"/>
      <c r="R1667" s="128"/>
      <c r="S1667" s="128"/>
      <c r="T1667" s="128"/>
      <c r="U1667" s="128"/>
      <c r="V1667" s="128"/>
      <c r="W1667" s="128"/>
      <c r="X1667" s="128"/>
      <c r="Y1667" s="128"/>
      <c r="Z1667" s="128"/>
      <c r="AA1667" s="128"/>
      <c r="AB1667" s="128"/>
      <c r="AC1667" s="128"/>
      <c r="AD1667" s="128"/>
      <c r="AE1667" s="128"/>
      <c r="AF1667" s="128"/>
      <c r="AG1667" s="128"/>
      <c r="AH1667" s="128"/>
      <c r="AI1667" s="128"/>
      <c r="AJ1667" s="128"/>
      <c r="AK1667" s="128"/>
      <c r="AL1667" s="128"/>
      <c r="AM1667" s="129"/>
      <c r="BH1667" s="1" t="s">
        <v>28</v>
      </c>
    </row>
    <row r="1668" spans="1:61" ht="64.05" customHeight="1">
      <c r="A1668" s="120" t="s">
        <v>379</v>
      </c>
      <c r="B1668" s="121"/>
      <c r="C1668" s="121"/>
      <c r="D1668" s="121"/>
      <c r="E1668" s="121"/>
      <c r="F1668" s="121"/>
      <c r="G1668" s="121"/>
      <c r="H1668" s="121"/>
      <c r="I1668" s="122"/>
      <c r="J1668" s="27" t="s">
        <v>1283</v>
      </c>
      <c r="K1668" s="27"/>
      <c r="L1668" s="27"/>
      <c r="M1668" s="27"/>
      <c r="N1668" s="27"/>
      <c r="O1668" s="27"/>
      <c r="P1668" s="27"/>
      <c r="Q1668" s="27"/>
      <c r="R1668" s="27"/>
      <c r="S1668" s="27"/>
      <c r="T1668" s="27"/>
      <c r="U1668" s="27"/>
      <c r="V1668" s="27"/>
      <c r="W1668" s="27"/>
      <c r="X1668" s="27"/>
      <c r="Y1668" s="27"/>
      <c r="Z1668" s="27"/>
      <c r="AA1668" s="27"/>
      <c r="AB1668" s="27"/>
      <c r="AC1668" s="27"/>
      <c r="AD1668" s="27"/>
      <c r="AE1668" s="27"/>
      <c r="AF1668" s="27"/>
      <c r="AG1668" s="27"/>
      <c r="AH1668" s="27"/>
      <c r="AI1668" s="27"/>
      <c r="AJ1668" s="27"/>
      <c r="AK1668" s="27"/>
      <c r="AL1668" s="27"/>
      <c r="AM1668" s="27"/>
      <c r="BG1668" s="1" t="s">
        <v>377</v>
      </c>
      <c r="BH1668" s="1">
        <v>106</v>
      </c>
      <c r="BI1668" s="1" t="str">
        <f>"ITEM"&amp;BH1668&amp; BG1668 &amp;"="&amp; IF(TRIM($J1668)="","",$J1668)</f>
        <v>ITEM106#KBN4_1=住民票コード、氏名、氏名の振り仮名、生年月日、性別、住所、個人番号（番号法に基づく大阪府の他の執行機関からの求めがあった場合に限る。）
※住民票コードについては、行政手続における特定の個人を識別するための番号の利用等に関する法律の施行に伴う関係法律の整備等に関する法律（平成２５年５月３１日法律第２８号）第２２条第７項に基づく経過措置である。</v>
      </c>
    </row>
    <row r="1669" spans="1:61" ht="9.75" customHeight="1">
      <c r="A1669" s="123"/>
      <c r="B1669" s="124"/>
      <c r="C1669" s="124"/>
      <c r="D1669" s="124"/>
      <c r="E1669" s="124"/>
      <c r="F1669" s="124"/>
      <c r="G1669" s="124"/>
      <c r="H1669" s="124"/>
      <c r="I1669" s="125"/>
      <c r="J1669" s="27"/>
      <c r="K1669" s="27"/>
      <c r="L1669" s="27"/>
      <c r="M1669" s="27"/>
      <c r="N1669" s="27"/>
      <c r="O1669" s="27"/>
      <c r="P1669" s="27"/>
      <c r="Q1669" s="27"/>
      <c r="R1669" s="27"/>
      <c r="S1669" s="27"/>
      <c r="T1669" s="27"/>
      <c r="U1669" s="27"/>
      <c r="V1669" s="27"/>
      <c r="W1669" s="27"/>
      <c r="X1669" s="27"/>
      <c r="Y1669" s="27"/>
      <c r="Z1669" s="27"/>
      <c r="AA1669" s="27"/>
      <c r="AB1669" s="27"/>
      <c r="AC1669" s="27"/>
      <c r="AD1669" s="27"/>
      <c r="AE1669" s="27"/>
      <c r="AF1669" s="27"/>
      <c r="AG1669" s="27"/>
      <c r="AH1669" s="27"/>
      <c r="AI1669" s="27"/>
      <c r="AJ1669" s="27"/>
      <c r="AK1669" s="27"/>
      <c r="AL1669" s="27"/>
      <c r="AM1669" s="27"/>
    </row>
    <row r="1670" spans="1:61" ht="9.75" customHeight="1">
      <c r="A1670" s="120" t="s">
        <v>380</v>
      </c>
      <c r="B1670" s="121"/>
      <c r="C1670" s="121"/>
      <c r="D1670" s="121"/>
      <c r="E1670" s="121"/>
      <c r="F1670" s="121"/>
      <c r="G1670" s="121"/>
      <c r="H1670" s="121"/>
      <c r="I1670" s="122"/>
      <c r="J1670" s="158"/>
      <c r="K1670" s="154"/>
      <c r="L1670" s="154"/>
      <c r="M1670" s="154"/>
      <c r="N1670" s="154"/>
      <c r="O1670" s="154"/>
      <c r="P1670" s="154"/>
      <c r="Q1670" s="154"/>
      <c r="R1670" s="154"/>
      <c r="S1670" s="154"/>
      <c r="T1670" s="154"/>
      <c r="U1670" s="154"/>
      <c r="V1670" s="154" t="s">
        <v>36</v>
      </c>
      <c r="W1670" s="154"/>
      <c r="X1670" s="154"/>
      <c r="Y1670" s="154"/>
      <c r="Z1670" s="154"/>
      <c r="AA1670" s="154"/>
      <c r="AB1670" s="154"/>
      <c r="AC1670" s="154"/>
      <c r="AD1670" s="154"/>
      <c r="AE1670" s="154"/>
      <c r="AF1670" s="154"/>
      <c r="AG1670" s="154"/>
      <c r="AH1670" s="154"/>
      <c r="AI1670" s="154"/>
      <c r="AJ1670" s="154"/>
      <c r="AK1670" s="154"/>
      <c r="AL1670" s="154"/>
      <c r="AM1670" s="155"/>
      <c r="BE1670" s="1" t="str">
        <f ca="1">MID(CELL("address",$CB$2),2,2)</f>
        <v>CB</v>
      </c>
      <c r="BF1670" s="1">
        <f>IF(TRIM($K1672)="","",IF(ISERROR(MATCH($K1672,$CB$3:$CB$7,0)),"INPUT_ERROR",MATCH($K1672,$CB$3:$CB$7,0)))</f>
        <v>5</v>
      </c>
      <c r="BG1670" s="1" t="s">
        <v>377</v>
      </c>
      <c r="BH1670" s="1">
        <v>107</v>
      </c>
      <c r="BI1670" s="1" t="str">
        <f>"ITEM"&amp; BH1670&amp; BG1670 &amp;"="&amp; $BF1670</f>
        <v>ITEM107#KBN4_1=5</v>
      </c>
    </row>
    <row r="1671" spans="1:61" ht="9.75" customHeight="1">
      <c r="A1671" s="141"/>
      <c r="B1671" s="142"/>
      <c r="C1671" s="142"/>
      <c r="D1671" s="142"/>
      <c r="E1671" s="142"/>
      <c r="F1671" s="142"/>
      <c r="G1671" s="142"/>
      <c r="H1671" s="142"/>
      <c r="I1671" s="143"/>
      <c r="J1671" s="189"/>
      <c r="K1671" s="82"/>
      <c r="L1671" s="82"/>
      <c r="M1671" s="82"/>
      <c r="N1671" s="82"/>
      <c r="O1671" s="82"/>
      <c r="P1671" s="82"/>
      <c r="Q1671" s="82"/>
      <c r="R1671" s="82"/>
      <c r="S1671" s="82"/>
      <c r="T1671" s="82"/>
      <c r="U1671" s="82"/>
      <c r="V1671" s="82" t="s">
        <v>163</v>
      </c>
      <c r="W1671" s="82"/>
      <c r="X1671" s="82"/>
      <c r="Y1671" s="82"/>
      <c r="Z1671" s="82"/>
      <c r="AA1671" s="82"/>
      <c r="AB1671" s="82"/>
      <c r="AC1671" s="82"/>
      <c r="AD1671" s="82"/>
      <c r="AE1671" s="82"/>
      <c r="AF1671" s="82"/>
      <c r="AG1671" s="82"/>
      <c r="AH1671" s="82"/>
      <c r="AI1671" s="82"/>
      <c r="AJ1671" s="82"/>
      <c r="AK1671" s="82"/>
      <c r="AL1671" s="82"/>
      <c r="AM1671" s="138"/>
      <c r="BH1671" s="1" t="s">
        <v>28</v>
      </c>
    </row>
    <row r="1672" spans="1:61" ht="10.050000000000001" customHeight="1">
      <c r="A1672" s="141"/>
      <c r="B1672" s="142"/>
      <c r="C1672" s="142"/>
      <c r="D1672" s="142"/>
      <c r="E1672" s="142"/>
      <c r="F1672" s="142"/>
      <c r="G1672" s="142"/>
      <c r="H1672" s="142"/>
      <c r="I1672" s="143"/>
      <c r="J1672" s="144" t="s">
        <v>37</v>
      </c>
      <c r="K1672" s="145" t="s">
        <v>708</v>
      </c>
      <c r="L1672" s="145"/>
      <c r="M1672" s="145"/>
      <c r="N1672" s="145"/>
      <c r="O1672" s="145"/>
      <c r="P1672" s="145"/>
      <c r="Q1672" s="145"/>
      <c r="R1672" s="145"/>
      <c r="S1672" s="145"/>
      <c r="T1672" s="82" t="s">
        <v>38</v>
      </c>
      <c r="U1672" s="82"/>
      <c r="V1672" s="82" t="s">
        <v>253</v>
      </c>
      <c r="W1672" s="82"/>
      <c r="X1672" s="82"/>
      <c r="Y1672" s="82"/>
      <c r="Z1672" s="82"/>
      <c r="AA1672" s="82"/>
      <c r="AB1672" s="82"/>
      <c r="AC1672" s="82"/>
      <c r="AD1672" s="82"/>
      <c r="AE1672" s="82"/>
      <c r="AF1672" s="82"/>
      <c r="AG1672" s="82"/>
      <c r="AH1672" s="82"/>
      <c r="AI1672" s="82"/>
      <c r="AJ1672" s="82"/>
      <c r="AK1672" s="82"/>
      <c r="AL1672" s="82"/>
      <c r="AM1672" s="138"/>
      <c r="BH1672" s="1" t="s">
        <v>28</v>
      </c>
    </row>
    <row r="1673" spans="1:61" ht="9.75" customHeight="1">
      <c r="A1673" s="141"/>
      <c r="B1673" s="142"/>
      <c r="C1673" s="142"/>
      <c r="D1673" s="142"/>
      <c r="E1673" s="142"/>
      <c r="F1673" s="142"/>
      <c r="G1673" s="142"/>
      <c r="H1673" s="142"/>
      <c r="I1673" s="143"/>
      <c r="J1673" s="144"/>
      <c r="K1673" s="145"/>
      <c r="L1673" s="145"/>
      <c r="M1673" s="145"/>
      <c r="N1673" s="145"/>
      <c r="O1673" s="145"/>
      <c r="P1673" s="145"/>
      <c r="Q1673" s="145"/>
      <c r="R1673" s="145"/>
      <c r="S1673" s="145"/>
      <c r="T1673" s="82"/>
      <c r="U1673" s="82"/>
      <c r="V1673" s="82" t="s">
        <v>327</v>
      </c>
      <c r="W1673" s="82"/>
      <c r="X1673" s="82"/>
      <c r="Y1673" s="82"/>
      <c r="Z1673" s="82"/>
      <c r="AA1673" s="82"/>
      <c r="AB1673" s="82"/>
      <c r="AC1673" s="82"/>
      <c r="AD1673" s="82"/>
      <c r="AE1673" s="82"/>
      <c r="AF1673" s="82"/>
      <c r="AG1673" s="82"/>
      <c r="AH1673" s="82"/>
      <c r="AI1673" s="82"/>
      <c r="AJ1673" s="82"/>
      <c r="AK1673" s="82"/>
      <c r="AL1673" s="82"/>
      <c r="AM1673" s="138"/>
      <c r="BH1673" s="1" t="s">
        <v>28</v>
      </c>
    </row>
    <row r="1674" spans="1:61" ht="9.75" customHeight="1">
      <c r="A1674" s="141"/>
      <c r="B1674" s="142"/>
      <c r="C1674" s="142"/>
      <c r="D1674" s="142"/>
      <c r="E1674" s="142"/>
      <c r="F1674" s="142"/>
      <c r="G1674" s="142"/>
      <c r="H1674" s="142"/>
      <c r="I1674" s="143"/>
      <c r="J1674" s="189"/>
      <c r="K1674" s="82"/>
      <c r="L1674" s="82"/>
      <c r="M1674" s="82"/>
      <c r="N1674" s="82"/>
      <c r="O1674" s="82"/>
      <c r="P1674" s="82"/>
      <c r="Q1674" s="82"/>
      <c r="R1674" s="82"/>
      <c r="S1674" s="82"/>
      <c r="T1674" s="82"/>
      <c r="U1674" s="82"/>
      <c r="V1674" s="82" t="s">
        <v>166</v>
      </c>
      <c r="W1674" s="82"/>
      <c r="X1674" s="82"/>
      <c r="Y1674" s="82"/>
      <c r="Z1674" s="82"/>
      <c r="AA1674" s="82"/>
      <c r="AB1674" s="82"/>
      <c r="AC1674" s="82"/>
      <c r="AD1674" s="82"/>
      <c r="AE1674" s="82"/>
      <c r="AF1674" s="82"/>
      <c r="AG1674" s="82"/>
      <c r="AH1674" s="82"/>
      <c r="AI1674" s="82"/>
      <c r="AJ1674" s="82"/>
      <c r="AK1674" s="82"/>
      <c r="AL1674" s="82"/>
      <c r="AM1674" s="138"/>
      <c r="BH1674" s="1" t="s">
        <v>28</v>
      </c>
    </row>
    <row r="1675" spans="1:61" ht="9.75" customHeight="1">
      <c r="A1675" s="141"/>
      <c r="B1675" s="142"/>
      <c r="C1675" s="142"/>
      <c r="D1675" s="142"/>
      <c r="E1675" s="142"/>
      <c r="F1675" s="142"/>
      <c r="G1675" s="142"/>
      <c r="H1675" s="142"/>
      <c r="I1675" s="143"/>
      <c r="J1675" s="157"/>
      <c r="K1675" s="98"/>
      <c r="L1675" s="98"/>
      <c r="M1675" s="98"/>
      <c r="N1675" s="98"/>
      <c r="O1675" s="98"/>
      <c r="P1675" s="98"/>
      <c r="Q1675" s="98"/>
      <c r="R1675" s="98"/>
      <c r="S1675" s="98"/>
      <c r="T1675" s="98"/>
      <c r="U1675" s="98"/>
      <c r="V1675" s="98" t="s">
        <v>256</v>
      </c>
      <c r="W1675" s="98"/>
      <c r="X1675" s="98"/>
      <c r="Y1675" s="98"/>
      <c r="Z1675" s="98"/>
      <c r="AA1675" s="98"/>
      <c r="AB1675" s="98"/>
      <c r="AC1675" s="98"/>
      <c r="AD1675" s="98"/>
      <c r="AE1675" s="98"/>
      <c r="AF1675" s="98"/>
      <c r="AG1675" s="98"/>
      <c r="AH1675" s="98"/>
      <c r="AI1675" s="98"/>
      <c r="AJ1675" s="98"/>
      <c r="AK1675" s="98"/>
      <c r="AL1675" s="98"/>
      <c r="AM1675" s="156"/>
      <c r="BH1675" s="1" t="s">
        <v>28</v>
      </c>
    </row>
    <row r="1676" spans="1:61" ht="10.050000000000001" customHeight="1">
      <c r="A1676" s="120" t="s">
        <v>381</v>
      </c>
      <c r="B1676" s="121"/>
      <c r="C1676" s="121"/>
      <c r="D1676" s="121"/>
      <c r="E1676" s="121"/>
      <c r="F1676" s="121"/>
      <c r="G1676" s="121"/>
      <c r="H1676" s="121"/>
      <c r="I1676" s="122"/>
      <c r="J1676" s="136" t="s">
        <v>729</v>
      </c>
      <c r="K1676" s="126"/>
      <c r="L1676" s="126"/>
      <c r="M1676" s="126"/>
      <c r="N1676" s="126"/>
      <c r="O1676" s="126"/>
      <c r="P1676" s="126"/>
      <c r="Q1676" s="126"/>
      <c r="R1676" s="126"/>
      <c r="S1676" s="126"/>
      <c r="T1676" s="126"/>
      <c r="U1676" s="126"/>
      <c r="V1676" s="126"/>
      <c r="W1676" s="126"/>
      <c r="X1676" s="126"/>
      <c r="Y1676" s="126"/>
      <c r="Z1676" s="126"/>
      <c r="AA1676" s="126"/>
      <c r="AB1676" s="126"/>
      <c r="AC1676" s="126"/>
      <c r="AD1676" s="126"/>
      <c r="AE1676" s="126"/>
      <c r="AF1676" s="126"/>
      <c r="AG1676" s="126"/>
      <c r="AH1676" s="126"/>
      <c r="AI1676" s="126"/>
      <c r="AJ1676" s="126"/>
      <c r="AK1676" s="126"/>
      <c r="AL1676" s="126"/>
      <c r="AM1676" s="127"/>
      <c r="BG1676" s="1" t="s">
        <v>377</v>
      </c>
      <c r="BH1676" s="1">
        <v>108</v>
      </c>
      <c r="BI1676" s="1" t="str">
        <f>"ITEM"&amp;BH1676&amp; BG1676 &amp;"="&amp; IF(TRIM($J1676)="","",$J1676)</f>
        <v>ITEM108#KBN4_1=「２．③対象となる本人の範囲」と同上</v>
      </c>
    </row>
    <row r="1677" spans="1:61" ht="9.75" customHeight="1">
      <c r="A1677" s="141"/>
      <c r="B1677" s="142"/>
      <c r="C1677" s="142"/>
      <c r="D1677" s="142"/>
      <c r="E1677" s="142"/>
      <c r="F1677" s="142"/>
      <c r="G1677" s="142"/>
      <c r="H1677" s="142"/>
      <c r="I1677" s="143"/>
      <c r="J1677" s="150"/>
      <c r="K1677" s="151"/>
      <c r="L1677" s="151"/>
      <c r="M1677" s="151"/>
      <c r="N1677" s="151"/>
      <c r="O1677" s="151"/>
      <c r="P1677" s="151"/>
      <c r="Q1677" s="151"/>
      <c r="R1677" s="151"/>
      <c r="S1677" s="151"/>
      <c r="T1677" s="151"/>
      <c r="U1677" s="151"/>
      <c r="V1677" s="151"/>
      <c r="W1677" s="151"/>
      <c r="X1677" s="151"/>
      <c r="Y1677" s="151"/>
      <c r="Z1677" s="151"/>
      <c r="AA1677" s="151"/>
      <c r="AB1677" s="151"/>
      <c r="AC1677" s="151"/>
      <c r="AD1677" s="151"/>
      <c r="AE1677" s="151"/>
      <c r="AF1677" s="151"/>
      <c r="AG1677" s="151"/>
      <c r="AH1677" s="151"/>
      <c r="AI1677" s="151"/>
      <c r="AJ1677" s="151"/>
      <c r="AK1677" s="151"/>
      <c r="AL1677" s="151"/>
      <c r="AM1677" s="152"/>
    </row>
    <row r="1678" spans="1:61" ht="9.75" customHeight="1">
      <c r="A1678" s="123"/>
      <c r="B1678" s="124"/>
      <c r="C1678" s="124"/>
      <c r="D1678" s="124"/>
      <c r="E1678" s="124"/>
      <c r="F1678" s="124"/>
      <c r="G1678" s="124"/>
      <c r="H1678" s="124"/>
      <c r="I1678" s="125"/>
      <c r="J1678" s="150"/>
      <c r="K1678" s="151"/>
      <c r="L1678" s="151"/>
      <c r="M1678" s="151"/>
      <c r="N1678" s="151"/>
      <c r="O1678" s="151"/>
      <c r="P1678" s="151"/>
      <c r="Q1678" s="151"/>
      <c r="R1678" s="151"/>
      <c r="S1678" s="151"/>
      <c r="T1678" s="151"/>
      <c r="U1678" s="151"/>
      <c r="V1678" s="151"/>
      <c r="W1678" s="151"/>
      <c r="X1678" s="151"/>
      <c r="Y1678" s="151"/>
      <c r="Z1678" s="151"/>
      <c r="AA1678" s="151"/>
      <c r="AB1678" s="151"/>
      <c r="AC1678" s="151"/>
      <c r="AD1678" s="151"/>
      <c r="AE1678" s="151"/>
      <c r="AF1678" s="151"/>
      <c r="AG1678" s="151"/>
      <c r="AH1678" s="151"/>
      <c r="AI1678" s="151"/>
      <c r="AJ1678" s="151"/>
      <c r="AK1678" s="151"/>
      <c r="AL1678" s="151"/>
      <c r="AM1678" s="152"/>
    </row>
    <row r="1679" spans="1:61" ht="10.050000000000001" customHeight="1">
      <c r="A1679" s="120" t="s">
        <v>382</v>
      </c>
      <c r="B1679" s="121"/>
      <c r="C1679" s="121"/>
      <c r="D1679" s="121"/>
      <c r="E1679" s="121"/>
      <c r="F1679" s="121"/>
      <c r="G1679" s="121"/>
      <c r="H1679" s="121"/>
      <c r="I1679" s="121"/>
      <c r="J1679" s="216" t="s">
        <v>37</v>
      </c>
      <c r="K1679" s="217"/>
      <c r="L1679" s="154" t="s">
        <v>54</v>
      </c>
      <c r="M1679" s="154"/>
      <c r="N1679" s="154"/>
      <c r="O1679" s="154"/>
      <c r="P1679" s="154"/>
      <c r="Q1679" s="154"/>
      <c r="R1679" s="154"/>
      <c r="S1679" s="154"/>
      <c r="T1679" s="154"/>
      <c r="U1679" s="154"/>
      <c r="V1679" s="154"/>
      <c r="W1679" s="154"/>
      <c r="X1679" s="221" t="s">
        <v>37</v>
      </c>
      <c r="Y1679" s="217" t="s">
        <v>712</v>
      </c>
      <c r="Z1679" s="154" t="s">
        <v>330</v>
      </c>
      <c r="AA1679" s="154"/>
      <c r="AB1679" s="154"/>
      <c r="AC1679" s="154"/>
      <c r="AD1679" s="154"/>
      <c r="AE1679" s="154"/>
      <c r="AF1679" s="154"/>
      <c r="AG1679" s="154"/>
      <c r="AH1679" s="154"/>
      <c r="AI1679" s="154"/>
      <c r="AJ1679" s="154"/>
      <c r="AK1679" s="154"/>
      <c r="AL1679" s="154"/>
      <c r="AM1679" s="155"/>
      <c r="BF1679" s="1" t="b">
        <f>IF($K1679="○",TRUE,IF($K1679="",FALSE,"INPUT_ERROR"))</f>
        <v>0</v>
      </c>
      <c r="BG1679" s="1" t="s">
        <v>377</v>
      </c>
      <c r="BH1679" s="1">
        <v>109</v>
      </c>
      <c r="BI1679" s="1" t="str">
        <f t="shared" ref="BI1679:BI1685" si="42">"ITEM"&amp; BH1679&amp; BG1679 &amp;"="&amp; $BF1679</f>
        <v>ITEM109#KBN4_1=FALSE</v>
      </c>
    </row>
    <row r="1680" spans="1:61" ht="9.75" customHeight="1">
      <c r="A1680" s="141"/>
      <c r="B1680" s="142"/>
      <c r="C1680" s="142"/>
      <c r="D1680" s="142"/>
      <c r="E1680" s="142"/>
      <c r="F1680" s="142"/>
      <c r="G1680" s="142"/>
      <c r="H1680" s="142"/>
      <c r="I1680" s="142"/>
      <c r="J1680" s="144"/>
      <c r="K1680" s="159"/>
      <c r="L1680" s="82"/>
      <c r="M1680" s="82"/>
      <c r="N1680" s="82"/>
      <c r="O1680" s="82"/>
      <c r="P1680" s="82"/>
      <c r="Q1680" s="82"/>
      <c r="R1680" s="82"/>
      <c r="S1680" s="82"/>
      <c r="T1680" s="82"/>
      <c r="U1680" s="82"/>
      <c r="V1680" s="82"/>
      <c r="W1680" s="82"/>
      <c r="X1680" s="160"/>
      <c r="Y1680" s="159"/>
      <c r="Z1680" s="82"/>
      <c r="AA1680" s="82"/>
      <c r="AB1680" s="82"/>
      <c r="AC1680" s="82"/>
      <c r="AD1680" s="82"/>
      <c r="AE1680" s="82"/>
      <c r="AF1680" s="82"/>
      <c r="AG1680" s="82"/>
      <c r="AH1680" s="82"/>
      <c r="AI1680" s="82"/>
      <c r="AJ1680" s="82"/>
      <c r="AK1680" s="82"/>
      <c r="AL1680" s="82"/>
      <c r="AM1680" s="138"/>
      <c r="BF1680" s="1" t="b">
        <f>IF($Y1679="○",TRUE,IF($Y1679="",FALSE,"INPUT_ERROR"))</f>
        <v>1</v>
      </c>
      <c r="BG1680" s="1" t="s">
        <v>377</v>
      </c>
      <c r="BH1680" s="1">
        <v>110</v>
      </c>
      <c r="BI1680" s="1" t="str">
        <f t="shared" si="42"/>
        <v>ITEM110#KBN4_1=TRUE</v>
      </c>
    </row>
    <row r="1681" spans="1:61" ht="10.050000000000001" customHeight="1">
      <c r="A1681" s="141"/>
      <c r="B1681" s="142"/>
      <c r="C1681" s="142"/>
      <c r="D1681" s="142"/>
      <c r="E1681" s="142"/>
      <c r="F1681" s="142"/>
      <c r="G1681" s="142"/>
      <c r="H1681" s="142"/>
      <c r="I1681" s="142"/>
      <c r="J1681" s="144" t="s">
        <v>37</v>
      </c>
      <c r="K1681" s="159"/>
      <c r="L1681" s="82" t="s">
        <v>331</v>
      </c>
      <c r="M1681" s="82"/>
      <c r="N1681" s="82"/>
      <c r="O1681" s="82"/>
      <c r="P1681" s="82"/>
      <c r="Q1681" s="82"/>
      <c r="R1681" s="82"/>
      <c r="S1681" s="82"/>
      <c r="T1681" s="82"/>
      <c r="U1681" s="82"/>
      <c r="V1681" s="82"/>
      <c r="W1681" s="82"/>
      <c r="X1681" s="160" t="s">
        <v>37</v>
      </c>
      <c r="Y1681" s="159" t="s">
        <v>712</v>
      </c>
      <c r="Z1681" s="82" t="s">
        <v>264</v>
      </c>
      <c r="AA1681" s="82"/>
      <c r="AB1681" s="82"/>
      <c r="AC1681" s="82"/>
      <c r="AD1681" s="82"/>
      <c r="AE1681" s="82"/>
      <c r="AF1681" s="82"/>
      <c r="AG1681" s="82"/>
      <c r="AH1681" s="82"/>
      <c r="AI1681" s="82"/>
      <c r="AJ1681" s="82"/>
      <c r="AK1681" s="82"/>
      <c r="AL1681" s="82"/>
      <c r="AM1681" s="138"/>
      <c r="BF1681" s="1" t="b">
        <f>IF($K1681="○",TRUE,IF($K1681="",FALSE,"INPUT_ERROR"))</f>
        <v>0</v>
      </c>
      <c r="BG1681" s="1" t="s">
        <v>377</v>
      </c>
      <c r="BH1681" s="1">
        <v>111</v>
      </c>
      <c r="BI1681" s="1" t="str">
        <f t="shared" si="42"/>
        <v>ITEM111#KBN4_1=FALSE</v>
      </c>
    </row>
    <row r="1682" spans="1:61" ht="9.75" customHeight="1">
      <c r="A1682" s="141"/>
      <c r="B1682" s="142"/>
      <c r="C1682" s="142"/>
      <c r="D1682" s="142"/>
      <c r="E1682" s="142"/>
      <c r="F1682" s="142"/>
      <c r="G1682" s="142"/>
      <c r="H1682" s="142"/>
      <c r="I1682" s="142"/>
      <c r="J1682" s="144"/>
      <c r="K1682" s="159"/>
      <c r="L1682" s="82"/>
      <c r="M1682" s="82"/>
      <c r="N1682" s="82"/>
      <c r="O1682" s="82"/>
      <c r="P1682" s="82"/>
      <c r="Q1682" s="82"/>
      <c r="R1682" s="82"/>
      <c r="S1682" s="82"/>
      <c r="T1682" s="82"/>
      <c r="U1682" s="82"/>
      <c r="V1682" s="82"/>
      <c r="W1682" s="82"/>
      <c r="X1682" s="160"/>
      <c r="Y1682" s="159"/>
      <c r="Z1682" s="82"/>
      <c r="AA1682" s="82"/>
      <c r="AB1682" s="82"/>
      <c r="AC1682" s="82"/>
      <c r="AD1682" s="82"/>
      <c r="AE1682" s="82"/>
      <c r="AF1682" s="82"/>
      <c r="AG1682" s="82"/>
      <c r="AH1682" s="82"/>
      <c r="AI1682" s="82"/>
      <c r="AJ1682" s="82"/>
      <c r="AK1682" s="82"/>
      <c r="AL1682" s="82"/>
      <c r="AM1682" s="138"/>
      <c r="BF1682" s="1" t="b">
        <f>IF($Y1681="○",TRUE,IF($Y1681="",FALSE,"INPUT_ERROR"))</f>
        <v>1</v>
      </c>
      <c r="BG1682" s="1" t="s">
        <v>377</v>
      </c>
      <c r="BH1682" s="1">
        <v>112</v>
      </c>
      <c r="BI1682" s="1" t="str">
        <f t="shared" si="42"/>
        <v>ITEM112#KBN4_1=TRUE</v>
      </c>
    </row>
    <row r="1683" spans="1:61" ht="10.050000000000001" customHeight="1">
      <c r="A1683" s="141"/>
      <c r="B1683" s="142"/>
      <c r="C1683" s="142"/>
      <c r="D1683" s="142"/>
      <c r="E1683" s="142"/>
      <c r="F1683" s="142"/>
      <c r="G1683" s="142"/>
      <c r="H1683" s="142"/>
      <c r="I1683" s="142"/>
      <c r="J1683" s="144" t="s">
        <v>37</v>
      </c>
      <c r="K1683" s="159" t="s">
        <v>712</v>
      </c>
      <c r="L1683" s="82" t="s">
        <v>214</v>
      </c>
      <c r="M1683" s="82"/>
      <c r="N1683" s="82"/>
      <c r="O1683" s="82"/>
      <c r="P1683" s="82"/>
      <c r="Q1683" s="82"/>
      <c r="R1683" s="82"/>
      <c r="S1683" s="82"/>
      <c r="T1683" s="82"/>
      <c r="U1683" s="82"/>
      <c r="V1683" s="82"/>
      <c r="W1683" s="82"/>
      <c r="X1683" s="160" t="s">
        <v>37</v>
      </c>
      <c r="Y1683" s="159"/>
      <c r="Z1683" s="82" t="s">
        <v>332</v>
      </c>
      <c r="AA1683" s="82"/>
      <c r="AB1683" s="82"/>
      <c r="AC1683" s="82"/>
      <c r="AD1683" s="82"/>
      <c r="AE1683" s="82"/>
      <c r="AF1683" s="82"/>
      <c r="AG1683" s="82"/>
      <c r="AH1683" s="82"/>
      <c r="AI1683" s="82"/>
      <c r="AJ1683" s="82"/>
      <c r="AK1683" s="82"/>
      <c r="AL1683" s="82"/>
      <c r="AM1683" s="138"/>
      <c r="BF1683" s="1" t="b">
        <f>IF($K1683="○",TRUE,IF($K1683="",FALSE,"INPUT_ERROR"))</f>
        <v>1</v>
      </c>
      <c r="BG1683" s="1" t="s">
        <v>377</v>
      </c>
      <c r="BH1683" s="1">
        <v>113</v>
      </c>
      <c r="BI1683" s="1" t="str">
        <f t="shared" si="42"/>
        <v>ITEM113#KBN4_1=TRUE</v>
      </c>
    </row>
    <row r="1684" spans="1:61" ht="9.75" customHeight="1">
      <c r="A1684" s="141"/>
      <c r="B1684" s="142"/>
      <c r="C1684" s="142"/>
      <c r="D1684" s="142"/>
      <c r="E1684" s="142"/>
      <c r="F1684" s="142"/>
      <c r="G1684" s="142"/>
      <c r="H1684" s="142"/>
      <c r="I1684" s="142"/>
      <c r="J1684" s="144"/>
      <c r="K1684" s="159"/>
      <c r="L1684" s="82"/>
      <c r="M1684" s="82"/>
      <c r="N1684" s="82"/>
      <c r="O1684" s="82"/>
      <c r="P1684" s="82"/>
      <c r="Q1684" s="82"/>
      <c r="R1684" s="82"/>
      <c r="S1684" s="82"/>
      <c r="T1684" s="82"/>
      <c r="U1684" s="82"/>
      <c r="V1684" s="82"/>
      <c r="W1684" s="82"/>
      <c r="X1684" s="160"/>
      <c r="Y1684" s="159"/>
      <c r="Z1684" s="82"/>
      <c r="AA1684" s="82"/>
      <c r="AB1684" s="82"/>
      <c r="AC1684" s="82"/>
      <c r="AD1684" s="82"/>
      <c r="AE1684" s="82"/>
      <c r="AF1684" s="82"/>
      <c r="AG1684" s="82"/>
      <c r="AH1684" s="82"/>
      <c r="AI1684" s="82"/>
      <c r="AJ1684" s="82"/>
      <c r="AK1684" s="82"/>
      <c r="AL1684" s="82"/>
      <c r="AM1684" s="138"/>
      <c r="BF1684" s="1" t="b">
        <f>IF($Y1683="○",TRUE,IF($Y1683="",FALSE,"INPUT_ERROR"))</f>
        <v>0</v>
      </c>
      <c r="BG1684" s="1" t="s">
        <v>377</v>
      </c>
      <c r="BH1684" s="1">
        <v>114</v>
      </c>
      <c r="BI1684" s="1" t="str">
        <f t="shared" si="42"/>
        <v>ITEM114#KBN4_1=FALSE</v>
      </c>
    </row>
    <row r="1685" spans="1:61" ht="10.050000000000001" customHeight="1">
      <c r="A1685" s="141"/>
      <c r="B1685" s="142"/>
      <c r="C1685" s="142"/>
      <c r="D1685" s="142"/>
      <c r="E1685" s="142"/>
      <c r="F1685" s="142"/>
      <c r="G1685" s="142"/>
      <c r="H1685" s="142"/>
      <c r="I1685" s="142"/>
      <c r="J1685" s="144" t="s">
        <v>37</v>
      </c>
      <c r="K1685" s="159" t="s">
        <v>712</v>
      </c>
      <c r="L1685" s="82" t="s">
        <v>59</v>
      </c>
      <c r="M1685" s="82"/>
      <c r="N1685" s="82"/>
      <c r="O1685" s="160" t="s">
        <v>60</v>
      </c>
      <c r="P1685" s="151" t="s">
        <v>738</v>
      </c>
      <c r="Q1685" s="151"/>
      <c r="R1685" s="151"/>
      <c r="S1685" s="151"/>
      <c r="T1685" s="151"/>
      <c r="U1685" s="151"/>
      <c r="V1685" s="151"/>
      <c r="W1685" s="151"/>
      <c r="X1685" s="151"/>
      <c r="Y1685" s="151"/>
      <c r="Z1685" s="151"/>
      <c r="AA1685" s="151"/>
      <c r="AB1685" s="151"/>
      <c r="AC1685" s="151"/>
      <c r="AD1685" s="151"/>
      <c r="AE1685" s="151"/>
      <c r="AF1685" s="151"/>
      <c r="AG1685" s="151"/>
      <c r="AH1685" s="151"/>
      <c r="AI1685" s="151"/>
      <c r="AJ1685" s="151"/>
      <c r="AK1685" s="151"/>
      <c r="AL1685" s="82" t="s">
        <v>198</v>
      </c>
      <c r="AM1685" s="138"/>
      <c r="BF1685" s="1" t="b">
        <f>IF($K1685="○",TRUE,IF($K1685="",FALSE,"INPUT_ERROR"))</f>
        <v>1</v>
      </c>
      <c r="BG1685" s="1" t="s">
        <v>377</v>
      </c>
      <c r="BH1685" s="1">
        <v>115</v>
      </c>
      <c r="BI1685" s="1" t="str">
        <f t="shared" si="42"/>
        <v>ITEM115#KBN4_1=TRUE</v>
      </c>
    </row>
    <row r="1686" spans="1:61" ht="9.75" customHeight="1">
      <c r="A1686" s="141"/>
      <c r="B1686" s="142"/>
      <c r="C1686" s="142"/>
      <c r="D1686" s="142"/>
      <c r="E1686" s="142"/>
      <c r="F1686" s="142"/>
      <c r="G1686" s="142"/>
      <c r="H1686" s="142"/>
      <c r="I1686" s="142"/>
      <c r="J1686" s="161"/>
      <c r="K1686" s="162"/>
      <c r="L1686" s="98"/>
      <c r="M1686" s="98"/>
      <c r="N1686" s="98"/>
      <c r="O1686" s="163"/>
      <c r="P1686" s="128"/>
      <c r="Q1686" s="128"/>
      <c r="R1686" s="128"/>
      <c r="S1686" s="128"/>
      <c r="T1686" s="128"/>
      <c r="U1686" s="128"/>
      <c r="V1686" s="128"/>
      <c r="W1686" s="128"/>
      <c r="X1686" s="128"/>
      <c r="Y1686" s="128"/>
      <c r="Z1686" s="128"/>
      <c r="AA1686" s="128"/>
      <c r="AB1686" s="128"/>
      <c r="AC1686" s="128"/>
      <c r="AD1686" s="128"/>
      <c r="AE1686" s="128"/>
      <c r="AF1686" s="128"/>
      <c r="AG1686" s="128"/>
      <c r="AH1686" s="128"/>
      <c r="AI1686" s="128"/>
      <c r="AJ1686" s="128"/>
      <c r="AK1686" s="128"/>
      <c r="AL1686" s="98"/>
      <c r="AM1686" s="156"/>
      <c r="BG1686" s="1" t="s">
        <v>377</v>
      </c>
      <c r="BH1686" s="1">
        <v>116</v>
      </c>
      <c r="BI1686" s="1" t="str">
        <f>"ITEM"&amp;BH1686&amp; BG1686 &amp;"="&amp;IF(TRIM($P1685)="","",$P1685)</f>
        <v>ITEM116#KBN4_1=住民基本台帳ネットワークシステム</v>
      </c>
    </row>
    <row r="1687" spans="1:61" ht="10.050000000000001" customHeight="1">
      <c r="A1687" s="120" t="s">
        <v>333</v>
      </c>
      <c r="B1687" s="121"/>
      <c r="C1687" s="121"/>
      <c r="D1687" s="121"/>
      <c r="E1687" s="121"/>
      <c r="F1687" s="121"/>
      <c r="G1687" s="121"/>
      <c r="H1687" s="121"/>
      <c r="I1687" s="122"/>
      <c r="J1687" s="260" t="s">
        <v>755</v>
      </c>
      <c r="K1687" s="260"/>
      <c r="L1687" s="260"/>
      <c r="M1687" s="260"/>
      <c r="N1687" s="260"/>
      <c r="O1687" s="260"/>
      <c r="P1687" s="260"/>
      <c r="Q1687" s="260"/>
      <c r="R1687" s="260"/>
      <c r="S1687" s="260"/>
      <c r="T1687" s="260"/>
      <c r="U1687" s="260"/>
      <c r="V1687" s="260"/>
      <c r="W1687" s="260"/>
      <c r="X1687" s="260"/>
      <c r="Y1687" s="260"/>
      <c r="Z1687" s="260"/>
      <c r="AA1687" s="260"/>
      <c r="AB1687" s="260"/>
      <c r="AC1687" s="260"/>
      <c r="AD1687" s="260"/>
      <c r="AE1687" s="260"/>
      <c r="AF1687" s="260"/>
      <c r="AG1687" s="260"/>
      <c r="AH1687" s="260"/>
      <c r="AI1687" s="260"/>
      <c r="AJ1687" s="260"/>
      <c r="AK1687" s="260"/>
      <c r="AL1687" s="260"/>
      <c r="AM1687" s="260"/>
      <c r="BG1687" s="1" t="s">
        <v>377</v>
      </c>
      <c r="BH1687" s="1">
        <v>117</v>
      </c>
      <c r="BI1687" s="1" t="str">
        <f>"ITEM"&amp;BH1687&amp; BG1687 &amp;"="&amp; IF(TRIM($J1687)="","",$J1687)</f>
        <v>ITEM117#KBN4_1=大阪府の知事部局の他の部署から検索要求があった都度、随時。</v>
      </c>
    </row>
    <row r="1688" spans="1:61" ht="9.75" customHeight="1">
      <c r="A1688" s="141"/>
      <c r="B1688" s="142"/>
      <c r="C1688" s="142"/>
      <c r="D1688" s="142"/>
      <c r="E1688" s="142"/>
      <c r="F1688" s="142"/>
      <c r="G1688" s="142"/>
      <c r="H1688" s="142"/>
      <c r="I1688" s="143"/>
      <c r="J1688" s="27"/>
      <c r="K1688" s="27"/>
      <c r="L1688" s="27"/>
      <c r="M1688" s="27"/>
      <c r="N1688" s="27"/>
      <c r="O1688" s="27"/>
      <c r="P1688" s="27"/>
      <c r="Q1688" s="27"/>
      <c r="R1688" s="27"/>
      <c r="S1688" s="27"/>
      <c r="T1688" s="27"/>
      <c r="U1688" s="27"/>
      <c r="V1688" s="27"/>
      <c r="W1688" s="27"/>
      <c r="X1688" s="27"/>
      <c r="Y1688" s="27"/>
      <c r="Z1688" s="27"/>
      <c r="AA1688" s="27"/>
      <c r="AB1688" s="27"/>
      <c r="AC1688" s="27"/>
      <c r="AD1688" s="27"/>
      <c r="AE1688" s="27"/>
      <c r="AF1688" s="27"/>
      <c r="AG1688" s="27"/>
      <c r="AH1688" s="27"/>
      <c r="AI1688" s="27"/>
      <c r="AJ1688" s="27"/>
      <c r="AK1688" s="27"/>
      <c r="AL1688" s="27"/>
      <c r="AM1688" s="27"/>
      <c r="BH1688" s="1" t="s">
        <v>28</v>
      </c>
    </row>
    <row r="1689" spans="1:61" ht="9.75" customHeight="1">
      <c r="A1689" s="123"/>
      <c r="B1689" s="124"/>
      <c r="C1689" s="124"/>
      <c r="D1689" s="124"/>
      <c r="E1689" s="124"/>
      <c r="F1689" s="124"/>
      <c r="G1689" s="124"/>
      <c r="H1689" s="124"/>
      <c r="I1689" s="125"/>
      <c r="J1689" s="27"/>
      <c r="K1689" s="27"/>
      <c r="L1689" s="27"/>
      <c r="M1689" s="27"/>
      <c r="N1689" s="27"/>
      <c r="O1689" s="27"/>
      <c r="P1689" s="27"/>
      <c r="Q1689" s="27"/>
      <c r="R1689" s="27"/>
      <c r="S1689" s="27"/>
      <c r="T1689" s="27"/>
      <c r="U1689" s="27"/>
      <c r="V1689" s="27"/>
      <c r="W1689" s="27"/>
      <c r="X1689" s="27"/>
      <c r="Y1689" s="27"/>
      <c r="Z1689" s="27"/>
      <c r="AA1689" s="27"/>
      <c r="AB1689" s="27"/>
      <c r="AC1689" s="27"/>
      <c r="AD1689" s="27"/>
      <c r="AE1689" s="27"/>
      <c r="AF1689" s="27"/>
      <c r="AG1689" s="27"/>
      <c r="AH1689" s="27"/>
      <c r="AI1689" s="27"/>
      <c r="AJ1689" s="27"/>
      <c r="AK1689" s="27"/>
      <c r="AL1689" s="27"/>
      <c r="AM1689" s="27"/>
      <c r="BH1689" s="1" t="s">
        <v>28</v>
      </c>
    </row>
    <row r="1690" spans="1:61" ht="9.75" customHeight="1">
      <c r="A1690" s="170" t="s">
        <v>383</v>
      </c>
      <c r="B1690" s="171"/>
      <c r="C1690" s="171"/>
      <c r="D1690" s="171"/>
      <c r="E1690" s="171"/>
      <c r="F1690" s="171"/>
      <c r="G1690" s="171"/>
      <c r="H1690" s="171"/>
      <c r="I1690" s="171"/>
      <c r="J1690" s="171"/>
      <c r="K1690" s="171"/>
      <c r="L1690" s="171"/>
      <c r="M1690" s="171"/>
      <c r="N1690" s="171"/>
      <c r="O1690" s="171"/>
      <c r="P1690" s="171"/>
      <c r="Q1690" s="171"/>
      <c r="R1690" s="171"/>
      <c r="S1690" s="171"/>
      <c r="T1690" s="171"/>
      <c r="U1690" s="171"/>
      <c r="V1690" s="171"/>
      <c r="W1690" s="171"/>
      <c r="X1690" s="171"/>
      <c r="Y1690" s="171"/>
      <c r="Z1690" s="171"/>
      <c r="AA1690" s="171"/>
      <c r="AB1690" s="171"/>
      <c r="AC1690" s="171"/>
      <c r="AD1690" s="171"/>
      <c r="AE1690" s="171"/>
      <c r="AF1690" s="171"/>
      <c r="AG1690" s="171"/>
      <c r="AH1690" s="171"/>
      <c r="AI1690" s="171"/>
      <c r="AJ1690" s="171"/>
      <c r="AK1690" s="171"/>
      <c r="AL1690" s="171"/>
      <c r="AM1690" s="172"/>
    </row>
    <row r="1691" spans="1:61" ht="9.75" customHeight="1">
      <c r="A1691" s="176"/>
      <c r="B1691" s="177"/>
      <c r="C1691" s="177"/>
      <c r="D1691" s="177"/>
      <c r="E1691" s="177"/>
      <c r="F1691" s="177"/>
      <c r="G1691" s="177"/>
      <c r="H1691" s="177"/>
      <c r="I1691" s="177"/>
      <c r="J1691" s="177"/>
      <c r="K1691" s="177"/>
      <c r="L1691" s="177"/>
      <c r="M1691" s="177"/>
      <c r="N1691" s="177"/>
      <c r="O1691" s="177"/>
      <c r="P1691" s="177"/>
      <c r="Q1691" s="177"/>
      <c r="R1691" s="177"/>
      <c r="S1691" s="177"/>
      <c r="T1691" s="177"/>
      <c r="U1691" s="177"/>
      <c r="V1691" s="177"/>
      <c r="W1691" s="177"/>
      <c r="X1691" s="177"/>
      <c r="Y1691" s="177"/>
      <c r="Z1691" s="177"/>
      <c r="AA1691" s="177"/>
      <c r="AB1691" s="177"/>
      <c r="AC1691" s="177"/>
      <c r="AD1691" s="177"/>
      <c r="AE1691" s="177"/>
      <c r="AF1691" s="177"/>
      <c r="AG1691" s="177"/>
      <c r="AH1691" s="177"/>
      <c r="AI1691" s="177"/>
      <c r="AJ1691" s="177"/>
      <c r="AK1691" s="177"/>
      <c r="AL1691" s="177"/>
      <c r="AM1691" s="178"/>
    </row>
    <row r="1692" spans="1:61" ht="9.75" hidden="1" customHeight="1">
      <c r="A1692" s="164" t="s">
        <v>384</v>
      </c>
      <c r="B1692" s="165"/>
      <c r="C1692" s="165"/>
      <c r="D1692" s="165"/>
      <c r="E1692" s="165"/>
      <c r="F1692" s="165"/>
      <c r="G1692" s="165"/>
      <c r="H1692" s="165"/>
      <c r="I1692" s="166"/>
      <c r="J1692" s="268"/>
      <c r="K1692" s="269"/>
      <c r="L1692" s="269"/>
      <c r="M1692" s="269"/>
      <c r="N1692" s="269"/>
      <c r="O1692" s="269"/>
      <c r="P1692" s="269"/>
      <c r="Q1692" s="269"/>
      <c r="R1692" s="269"/>
      <c r="S1692" s="269"/>
      <c r="T1692" s="269"/>
      <c r="U1692" s="269"/>
      <c r="V1692" s="269"/>
      <c r="W1692" s="269"/>
      <c r="X1692" s="269"/>
      <c r="Y1692" s="269"/>
      <c r="Z1692" s="269"/>
      <c r="AA1692" s="269"/>
      <c r="AB1692" s="269"/>
      <c r="AC1692" s="269"/>
      <c r="AD1692" s="269"/>
      <c r="AE1692" s="269"/>
      <c r="AF1692" s="269"/>
      <c r="AG1692" s="269"/>
      <c r="AH1692" s="269"/>
      <c r="AI1692" s="269"/>
      <c r="AJ1692" s="269"/>
      <c r="AK1692" s="269"/>
      <c r="AL1692" s="269"/>
      <c r="AM1692" s="270"/>
      <c r="BG1692" s="1" t="s">
        <v>385</v>
      </c>
      <c r="BH1692" s="1">
        <v>103</v>
      </c>
      <c r="BI1692" s="1" t="str">
        <f>"ITEM"&amp;BH1692&amp; BG1692 &amp;"="&amp; IF(TRIM($J1692)="","",$J1692)</f>
        <v>ITEM103#KBN4_2=</v>
      </c>
    </row>
    <row r="1693" spans="1:61" ht="9.75" hidden="1" customHeight="1" thickBot="1">
      <c r="A1693" s="167"/>
      <c r="B1693" s="168"/>
      <c r="C1693" s="168"/>
      <c r="D1693" s="168"/>
      <c r="E1693" s="168"/>
      <c r="F1693" s="168"/>
      <c r="G1693" s="168"/>
      <c r="H1693" s="168"/>
      <c r="I1693" s="169"/>
      <c r="J1693" s="271"/>
      <c r="K1693" s="272"/>
      <c r="L1693" s="272"/>
      <c r="M1693" s="272"/>
      <c r="N1693" s="272"/>
      <c r="O1693" s="272"/>
      <c r="P1693" s="272"/>
      <c r="Q1693" s="272"/>
      <c r="R1693" s="272"/>
      <c r="S1693" s="272"/>
      <c r="T1693" s="272"/>
      <c r="U1693" s="272"/>
      <c r="V1693" s="272"/>
      <c r="W1693" s="272"/>
      <c r="X1693" s="272"/>
      <c r="Y1693" s="272"/>
      <c r="Z1693" s="272"/>
      <c r="AA1693" s="272"/>
      <c r="AB1693" s="272"/>
      <c r="AC1693" s="272"/>
      <c r="AD1693" s="272"/>
      <c r="AE1693" s="272"/>
      <c r="AF1693" s="272"/>
      <c r="AG1693" s="272"/>
      <c r="AH1693" s="272"/>
      <c r="AI1693" s="272"/>
      <c r="AJ1693" s="272"/>
      <c r="AK1693" s="272"/>
      <c r="AL1693" s="272"/>
      <c r="AM1693" s="273"/>
    </row>
    <row r="1694" spans="1:61" ht="9.75" hidden="1" customHeight="1">
      <c r="A1694" s="141" t="s">
        <v>323</v>
      </c>
      <c r="B1694" s="142"/>
      <c r="C1694" s="142"/>
      <c r="D1694" s="142"/>
      <c r="E1694" s="142"/>
      <c r="F1694" s="142"/>
      <c r="G1694" s="142"/>
      <c r="H1694" s="142"/>
      <c r="I1694" s="143"/>
      <c r="J1694" s="239"/>
      <c r="K1694" s="239"/>
      <c r="L1694" s="239"/>
      <c r="M1694" s="239"/>
      <c r="N1694" s="239"/>
      <c r="O1694" s="239"/>
      <c r="P1694" s="239"/>
      <c r="Q1694" s="239"/>
      <c r="R1694" s="239"/>
      <c r="S1694" s="239"/>
      <c r="T1694" s="239"/>
      <c r="U1694" s="239"/>
      <c r="V1694" s="239"/>
      <c r="W1694" s="239"/>
      <c r="X1694" s="239"/>
      <c r="Y1694" s="239"/>
      <c r="Z1694" s="239"/>
      <c r="AA1694" s="239"/>
      <c r="AB1694" s="239"/>
      <c r="AC1694" s="239"/>
      <c r="AD1694" s="239"/>
      <c r="AE1694" s="239"/>
      <c r="AF1694" s="239"/>
      <c r="AG1694" s="239"/>
      <c r="AH1694" s="239"/>
      <c r="AI1694" s="239"/>
      <c r="AJ1694" s="239"/>
      <c r="AK1694" s="239"/>
      <c r="AL1694" s="239"/>
      <c r="AM1694" s="239"/>
      <c r="BG1694" s="1" t="s">
        <v>385</v>
      </c>
      <c r="BH1694" s="1">
        <v>104</v>
      </c>
      <c r="BI1694" s="1" t="str">
        <f>"ITEM"&amp;BH1694&amp; BG1694 &amp;"="&amp; IF(TRIM($J1694)="","",$J1694)</f>
        <v>ITEM104#KBN4_2=</v>
      </c>
    </row>
    <row r="1695" spans="1:61" ht="9.75" hidden="1" customHeight="1">
      <c r="A1695" s="123"/>
      <c r="B1695" s="124"/>
      <c r="C1695" s="124"/>
      <c r="D1695" s="124"/>
      <c r="E1695" s="124"/>
      <c r="F1695" s="124"/>
      <c r="G1695" s="124"/>
      <c r="H1695" s="124"/>
      <c r="I1695" s="125"/>
      <c r="J1695" s="27"/>
      <c r="K1695" s="27"/>
      <c r="L1695" s="27"/>
      <c r="M1695" s="27"/>
      <c r="N1695" s="27"/>
      <c r="O1695" s="27"/>
      <c r="P1695" s="27"/>
      <c r="Q1695" s="27"/>
      <c r="R1695" s="27"/>
      <c r="S1695" s="27"/>
      <c r="T1695" s="27"/>
      <c r="U1695" s="27"/>
      <c r="V1695" s="27"/>
      <c r="W1695" s="27"/>
      <c r="X1695" s="27"/>
      <c r="Y1695" s="27"/>
      <c r="Z1695" s="27"/>
      <c r="AA1695" s="27"/>
      <c r="AB1695" s="27"/>
      <c r="AC1695" s="27"/>
      <c r="AD1695" s="27"/>
      <c r="AE1695" s="27"/>
      <c r="AF1695" s="27"/>
      <c r="AG1695" s="27"/>
      <c r="AH1695" s="27"/>
      <c r="AI1695" s="27"/>
      <c r="AJ1695" s="27"/>
      <c r="AK1695" s="27"/>
      <c r="AL1695" s="27"/>
      <c r="AM1695" s="27"/>
    </row>
    <row r="1696" spans="1:61" ht="9.75" hidden="1" customHeight="1">
      <c r="A1696" s="120" t="s">
        <v>378</v>
      </c>
      <c r="B1696" s="121"/>
      <c r="C1696" s="121"/>
      <c r="D1696" s="121"/>
      <c r="E1696" s="121"/>
      <c r="F1696" s="121"/>
      <c r="G1696" s="121"/>
      <c r="H1696" s="121"/>
      <c r="I1696" s="122"/>
      <c r="J1696" s="136"/>
      <c r="K1696" s="126"/>
      <c r="L1696" s="126"/>
      <c r="M1696" s="126"/>
      <c r="N1696" s="126"/>
      <c r="O1696" s="126"/>
      <c r="P1696" s="126"/>
      <c r="Q1696" s="126"/>
      <c r="R1696" s="126"/>
      <c r="S1696" s="126"/>
      <c r="T1696" s="126"/>
      <c r="U1696" s="126"/>
      <c r="V1696" s="126"/>
      <c r="W1696" s="126"/>
      <c r="X1696" s="126"/>
      <c r="Y1696" s="126"/>
      <c r="Z1696" s="126"/>
      <c r="AA1696" s="126"/>
      <c r="AB1696" s="126"/>
      <c r="AC1696" s="126"/>
      <c r="AD1696" s="126"/>
      <c r="AE1696" s="126"/>
      <c r="AF1696" s="126"/>
      <c r="AG1696" s="126"/>
      <c r="AH1696" s="126"/>
      <c r="AI1696" s="126"/>
      <c r="AJ1696" s="126"/>
      <c r="AK1696" s="126"/>
      <c r="AL1696" s="126"/>
      <c r="AM1696" s="127"/>
      <c r="BG1696" s="1" t="s">
        <v>385</v>
      </c>
      <c r="BH1696" s="1">
        <v>105</v>
      </c>
      <c r="BI1696" s="1" t="str">
        <f>"ITEM"&amp;BH1696&amp; BG1696 &amp;"="&amp; IF(TRIM($J1696)="","",$J1696)</f>
        <v>ITEM105#KBN4_2=</v>
      </c>
    </row>
    <row r="1697" spans="1:61" ht="9.75" hidden="1" customHeight="1">
      <c r="A1697" s="141"/>
      <c r="B1697" s="142"/>
      <c r="C1697" s="142"/>
      <c r="D1697" s="142"/>
      <c r="E1697" s="142"/>
      <c r="F1697" s="142"/>
      <c r="G1697" s="142"/>
      <c r="H1697" s="142"/>
      <c r="I1697" s="143"/>
      <c r="J1697" s="150"/>
      <c r="K1697" s="151"/>
      <c r="L1697" s="151"/>
      <c r="M1697" s="151"/>
      <c r="N1697" s="151"/>
      <c r="O1697" s="151"/>
      <c r="P1697" s="151"/>
      <c r="Q1697" s="151"/>
      <c r="R1697" s="151"/>
      <c r="S1697" s="151"/>
      <c r="T1697" s="151"/>
      <c r="U1697" s="151"/>
      <c r="V1697" s="151"/>
      <c r="W1697" s="151"/>
      <c r="X1697" s="151"/>
      <c r="Y1697" s="151"/>
      <c r="Z1697" s="151"/>
      <c r="AA1697" s="151"/>
      <c r="AB1697" s="151"/>
      <c r="AC1697" s="151"/>
      <c r="AD1697" s="151"/>
      <c r="AE1697" s="151"/>
      <c r="AF1697" s="151"/>
      <c r="AG1697" s="151"/>
      <c r="AH1697" s="151"/>
      <c r="AI1697" s="151"/>
      <c r="AJ1697" s="151"/>
      <c r="AK1697" s="151"/>
      <c r="AL1697" s="151"/>
      <c r="AM1697" s="152"/>
      <c r="BH1697" s="1" t="s">
        <v>28</v>
      </c>
    </row>
    <row r="1698" spans="1:61" ht="9.75" hidden="1" customHeight="1">
      <c r="A1698" s="123"/>
      <c r="B1698" s="124"/>
      <c r="C1698" s="124"/>
      <c r="D1698" s="124"/>
      <c r="E1698" s="124"/>
      <c r="F1698" s="124"/>
      <c r="G1698" s="124"/>
      <c r="H1698" s="124"/>
      <c r="I1698" s="125"/>
      <c r="J1698" s="137"/>
      <c r="K1698" s="128"/>
      <c r="L1698" s="128"/>
      <c r="M1698" s="128"/>
      <c r="N1698" s="128"/>
      <c r="O1698" s="128"/>
      <c r="P1698" s="128"/>
      <c r="Q1698" s="128"/>
      <c r="R1698" s="128"/>
      <c r="S1698" s="128"/>
      <c r="T1698" s="128"/>
      <c r="U1698" s="128"/>
      <c r="V1698" s="128"/>
      <c r="W1698" s="128"/>
      <c r="X1698" s="128"/>
      <c r="Y1698" s="128"/>
      <c r="Z1698" s="128"/>
      <c r="AA1698" s="128"/>
      <c r="AB1698" s="128"/>
      <c r="AC1698" s="128"/>
      <c r="AD1698" s="128"/>
      <c r="AE1698" s="128"/>
      <c r="AF1698" s="128"/>
      <c r="AG1698" s="128"/>
      <c r="AH1698" s="128"/>
      <c r="AI1698" s="128"/>
      <c r="AJ1698" s="128"/>
      <c r="AK1698" s="128"/>
      <c r="AL1698" s="128"/>
      <c r="AM1698" s="129"/>
      <c r="BH1698" s="1" t="s">
        <v>28</v>
      </c>
    </row>
    <row r="1699" spans="1:61" ht="9.75" hidden="1" customHeight="1">
      <c r="A1699" s="120" t="s">
        <v>379</v>
      </c>
      <c r="B1699" s="121"/>
      <c r="C1699" s="121"/>
      <c r="D1699" s="121"/>
      <c r="E1699" s="121"/>
      <c r="F1699" s="121"/>
      <c r="G1699" s="121"/>
      <c r="H1699" s="121"/>
      <c r="I1699" s="122"/>
      <c r="J1699" s="27"/>
      <c r="K1699" s="27"/>
      <c r="L1699" s="27"/>
      <c r="M1699" s="27"/>
      <c r="N1699" s="27"/>
      <c r="O1699" s="27"/>
      <c r="P1699" s="27"/>
      <c r="Q1699" s="27"/>
      <c r="R1699" s="27"/>
      <c r="S1699" s="27"/>
      <c r="T1699" s="27"/>
      <c r="U1699" s="27"/>
      <c r="V1699" s="27"/>
      <c r="W1699" s="27"/>
      <c r="X1699" s="27"/>
      <c r="Y1699" s="27"/>
      <c r="Z1699" s="27"/>
      <c r="AA1699" s="27"/>
      <c r="AB1699" s="27"/>
      <c r="AC1699" s="27"/>
      <c r="AD1699" s="27"/>
      <c r="AE1699" s="27"/>
      <c r="AF1699" s="27"/>
      <c r="AG1699" s="27"/>
      <c r="AH1699" s="27"/>
      <c r="AI1699" s="27"/>
      <c r="AJ1699" s="27"/>
      <c r="AK1699" s="27"/>
      <c r="AL1699" s="27"/>
      <c r="AM1699" s="27"/>
      <c r="BG1699" s="1" t="s">
        <v>385</v>
      </c>
      <c r="BH1699" s="1">
        <v>106</v>
      </c>
      <c r="BI1699" s="1" t="str">
        <f>"ITEM"&amp;BH1699&amp; BG1699 &amp;"="&amp; IF(TRIM($J1699)="","",$J1699)</f>
        <v>ITEM106#KBN4_2=</v>
      </c>
    </row>
    <row r="1700" spans="1:61" ht="9.75" hidden="1" customHeight="1">
      <c r="A1700" s="123"/>
      <c r="B1700" s="124"/>
      <c r="C1700" s="124"/>
      <c r="D1700" s="124"/>
      <c r="E1700" s="124"/>
      <c r="F1700" s="124"/>
      <c r="G1700" s="124"/>
      <c r="H1700" s="124"/>
      <c r="I1700" s="125"/>
      <c r="J1700" s="27"/>
      <c r="K1700" s="27"/>
      <c r="L1700" s="27"/>
      <c r="M1700" s="27"/>
      <c r="N1700" s="27"/>
      <c r="O1700" s="27"/>
      <c r="P1700" s="27"/>
      <c r="Q1700" s="27"/>
      <c r="R1700" s="27"/>
      <c r="S1700" s="27"/>
      <c r="T1700" s="27"/>
      <c r="U1700" s="27"/>
      <c r="V1700" s="27"/>
      <c r="W1700" s="27"/>
      <c r="X1700" s="27"/>
      <c r="Y1700" s="27"/>
      <c r="Z1700" s="27"/>
      <c r="AA1700" s="27"/>
      <c r="AB1700" s="27"/>
      <c r="AC1700" s="27"/>
      <c r="AD1700" s="27"/>
      <c r="AE1700" s="27"/>
      <c r="AF1700" s="27"/>
      <c r="AG1700" s="27"/>
      <c r="AH1700" s="27"/>
      <c r="AI1700" s="27"/>
      <c r="AJ1700" s="27"/>
      <c r="AK1700" s="27"/>
      <c r="AL1700" s="27"/>
      <c r="AM1700" s="27"/>
    </row>
    <row r="1701" spans="1:61" ht="9.75" hidden="1" customHeight="1">
      <c r="A1701" s="120" t="s">
        <v>380</v>
      </c>
      <c r="B1701" s="121"/>
      <c r="C1701" s="121"/>
      <c r="D1701" s="121"/>
      <c r="E1701" s="121"/>
      <c r="F1701" s="121"/>
      <c r="G1701" s="121"/>
      <c r="H1701" s="121"/>
      <c r="I1701" s="122"/>
      <c r="J1701" s="158"/>
      <c r="K1701" s="154"/>
      <c r="L1701" s="154"/>
      <c r="M1701" s="154"/>
      <c r="N1701" s="154"/>
      <c r="O1701" s="154"/>
      <c r="P1701" s="154"/>
      <c r="Q1701" s="154"/>
      <c r="R1701" s="154"/>
      <c r="S1701" s="154"/>
      <c r="T1701" s="154"/>
      <c r="U1701" s="154"/>
      <c r="V1701" s="154" t="s">
        <v>36</v>
      </c>
      <c r="W1701" s="154"/>
      <c r="X1701" s="154"/>
      <c r="Y1701" s="154"/>
      <c r="Z1701" s="154"/>
      <c r="AA1701" s="154"/>
      <c r="AB1701" s="154"/>
      <c r="AC1701" s="154"/>
      <c r="AD1701" s="154"/>
      <c r="AE1701" s="154"/>
      <c r="AF1701" s="154"/>
      <c r="AG1701" s="154"/>
      <c r="AH1701" s="154"/>
      <c r="AI1701" s="154"/>
      <c r="AJ1701" s="154"/>
      <c r="AK1701" s="154"/>
      <c r="AL1701" s="154"/>
      <c r="AM1701" s="155"/>
      <c r="BE1701" s="1" t="str">
        <f ca="1">MID(CELL("address",$CB$2),2,2)</f>
        <v>CB</v>
      </c>
      <c r="BF1701" s="1" t="str">
        <f>IF(TRIM($K1703)="","",IF(ISERROR(MATCH($K1703,$CB$3:$CB$7,0)),"INPUT_ERROR",MATCH($K1703,$CB$3:$CB$7,0)))</f>
        <v/>
      </c>
      <c r="BG1701" s="1" t="s">
        <v>385</v>
      </c>
      <c r="BH1701" s="1">
        <v>107</v>
      </c>
      <c r="BI1701" s="1" t="str">
        <f>"ITEM"&amp; BH1701&amp; BG1701 &amp;"="&amp; $BF1701</f>
        <v>ITEM107#KBN4_2=</v>
      </c>
    </row>
    <row r="1702" spans="1:61" ht="9.75" hidden="1" customHeight="1">
      <c r="A1702" s="141"/>
      <c r="B1702" s="142"/>
      <c r="C1702" s="142"/>
      <c r="D1702" s="142"/>
      <c r="E1702" s="142"/>
      <c r="F1702" s="142"/>
      <c r="G1702" s="142"/>
      <c r="H1702" s="142"/>
      <c r="I1702" s="143"/>
      <c r="J1702" s="189"/>
      <c r="K1702" s="82"/>
      <c r="L1702" s="82"/>
      <c r="M1702" s="82"/>
      <c r="N1702" s="82"/>
      <c r="O1702" s="82"/>
      <c r="P1702" s="82"/>
      <c r="Q1702" s="82"/>
      <c r="R1702" s="82"/>
      <c r="S1702" s="82"/>
      <c r="T1702" s="82"/>
      <c r="U1702" s="82"/>
      <c r="V1702" s="82" t="s">
        <v>163</v>
      </c>
      <c r="W1702" s="82"/>
      <c r="X1702" s="82"/>
      <c r="Y1702" s="82"/>
      <c r="Z1702" s="82"/>
      <c r="AA1702" s="82"/>
      <c r="AB1702" s="82"/>
      <c r="AC1702" s="82"/>
      <c r="AD1702" s="82"/>
      <c r="AE1702" s="82"/>
      <c r="AF1702" s="82"/>
      <c r="AG1702" s="82"/>
      <c r="AH1702" s="82"/>
      <c r="AI1702" s="82"/>
      <c r="AJ1702" s="82"/>
      <c r="AK1702" s="82"/>
      <c r="AL1702" s="82"/>
      <c r="AM1702" s="138"/>
      <c r="BH1702" s="1" t="s">
        <v>28</v>
      </c>
    </row>
    <row r="1703" spans="1:61" ht="9.75" hidden="1" customHeight="1">
      <c r="A1703" s="141"/>
      <c r="B1703" s="142"/>
      <c r="C1703" s="142"/>
      <c r="D1703" s="142"/>
      <c r="E1703" s="142"/>
      <c r="F1703" s="142"/>
      <c r="G1703" s="142"/>
      <c r="H1703" s="142"/>
      <c r="I1703" s="143"/>
      <c r="J1703" s="144" t="s">
        <v>37</v>
      </c>
      <c r="K1703" s="145"/>
      <c r="L1703" s="145"/>
      <c r="M1703" s="145"/>
      <c r="N1703" s="145"/>
      <c r="O1703" s="145"/>
      <c r="P1703" s="145"/>
      <c r="Q1703" s="145"/>
      <c r="R1703" s="145"/>
      <c r="S1703" s="145"/>
      <c r="T1703" s="82" t="s">
        <v>38</v>
      </c>
      <c r="U1703" s="82"/>
      <c r="V1703" s="82" t="s">
        <v>253</v>
      </c>
      <c r="W1703" s="82"/>
      <c r="X1703" s="82"/>
      <c r="Y1703" s="82"/>
      <c r="Z1703" s="82"/>
      <c r="AA1703" s="82"/>
      <c r="AB1703" s="82"/>
      <c r="AC1703" s="82"/>
      <c r="AD1703" s="82"/>
      <c r="AE1703" s="82"/>
      <c r="AF1703" s="82"/>
      <c r="AG1703" s="82"/>
      <c r="AH1703" s="82"/>
      <c r="AI1703" s="82"/>
      <c r="AJ1703" s="82"/>
      <c r="AK1703" s="82"/>
      <c r="AL1703" s="82"/>
      <c r="AM1703" s="138"/>
      <c r="BH1703" s="1" t="s">
        <v>28</v>
      </c>
    </row>
    <row r="1704" spans="1:61" ht="9.75" hidden="1" customHeight="1">
      <c r="A1704" s="141"/>
      <c r="B1704" s="142"/>
      <c r="C1704" s="142"/>
      <c r="D1704" s="142"/>
      <c r="E1704" s="142"/>
      <c r="F1704" s="142"/>
      <c r="G1704" s="142"/>
      <c r="H1704" s="142"/>
      <c r="I1704" s="143"/>
      <c r="J1704" s="144"/>
      <c r="K1704" s="145"/>
      <c r="L1704" s="145"/>
      <c r="M1704" s="145"/>
      <c r="N1704" s="145"/>
      <c r="O1704" s="145"/>
      <c r="P1704" s="145"/>
      <c r="Q1704" s="145"/>
      <c r="R1704" s="145"/>
      <c r="S1704" s="145"/>
      <c r="T1704" s="82"/>
      <c r="U1704" s="82"/>
      <c r="V1704" s="82" t="s">
        <v>327</v>
      </c>
      <c r="W1704" s="82"/>
      <c r="X1704" s="82"/>
      <c r="Y1704" s="82"/>
      <c r="Z1704" s="82"/>
      <c r="AA1704" s="82"/>
      <c r="AB1704" s="82"/>
      <c r="AC1704" s="82"/>
      <c r="AD1704" s="82"/>
      <c r="AE1704" s="82"/>
      <c r="AF1704" s="82"/>
      <c r="AG1704" s="82"/>
      <c r="AH1704" s="82"/>
      <c r="AI1704" s="82"/>
      <c r="AJ1704" s="82"/>
      <c r="AK1704" s="82"/>
      <c r="AL1704" s="82"/>
      <c r="AM1704" s="138"/>
      <c r="BH1704" s="1" t="s">
        <v>28</v>
      </c>
    </row>
    <row r="1705" spans="1:61" ht="9.75" hidden="1" customHeight="1">
      <c r="A1705" s="141"/>
      <c r="B1705" s="142"/>
      <c r="C1705" s="142"/>
      <c r="D1705" s="142"/>
      <c r="E1705" s="142"/>
      <c r="F1705" s="142"/>
      <c r="G1705" s="142"/>
      <c r="H1705" s="142"/>
      <c r="I1705" s="143"/>
      <c r="J1705" s="189"/>
      <c r="K1705" s="82"/>
      <c r="L1705" s="82"/>
      <c r="M1705" s="82"/>
      <c r="N1705" s="82"/>
      <c r="O1705" s="82"/>
      <c r="P1705" s="82"/>
      <c r="Q1705" s="82"/>
      <c r="R1705" s="82"/>
      <c r="S1705" s="82"/>
      <c r="T1705" s="82"/>
      <c r="U1705" s="82"/>
      <c r="V1705" s="82" t="s">
        <v>166</v>
      </c>
      <c r="W1705" s="82"/>
      <c r="X1705" s="82"/>
      <c r="Y1705" s="82"/>
      <c r="Z1705" s="82"/>
      <c r="AA1705" s="82"/>
      <c r="AB1705" s="82"/>
      <c r="AC1705" s="82"/>
      <c r="AD1705" s="82"/>
      <c r="AE1705" s="82"/>
      <c r="AF1705" s="82"/>
      <c r="AG1705" s="82"/>
      <c r="AH1705" s="82"/>
      <c r="AI1705" s="82"/>
      <c r="AJ1705" s="82"/>
      <c r="AK1705" s="82"/>
      <c r="AL1705" s="82"/>
      <c r="AM1705" s="138"/>
      <c r="BH1705" s="1" t="s">
        <v>28</v>
      </c>
    </row>
    <row r="1706" spans="1:61" ht="9.75" hidden="1" customHeight="1">
      <c r="A1706" s="141"/>
      <c r="B1706" s="142"/>
      <c r="C1706" s="142"/>
      <c r="D1706" s="142"/>
      <c r="E1706" s="142"/>
      <c r="F1706" s="142"/>
      <c r="G1706" s="142"/>
      <c r="H1706" s="142"/>
      <c r="I1706" s="143"/>
      <c r="J1706" s="157"/>
      <c r="K1706" s="98"/>
      <c r="L1706" s="98"/>
      <c r="M1706" s="98"/>
      <c r="N1706" s="98"/>
      <c r="O1706" s="98"/>
      <c r="P1706" s="98"/>
      <c r="Q1706" s="98"/>
      <c r="R1706" s="98"/>
      <c r="S1706" s="98"/>
      <c r="T1706" s="98"/>
      <c r="U1706" s="98"/>
      <c r="V1706" s="98" t="s">
        <v>256</v>
      </c>
      <c r="W1706" s="98"/>
      <c r="X1706" s="98"/>
      <c r="Y1706" s="98"/>
      <c r="Z1706" s="98"/>
      <c r="AA1706" s="98"/>
      <c r="AB1706" s="98"/>
      <c r="AC1706" s="98"/>
      <c r="AD1706" s="98"/>
      <c r="AE1706" s="98"/>
      <c r="AF1706" s="98"/>
      <c r="AG1706" s="98"/>
      <c r="AH1706" s="98"/>
      <c r="AI1706" s="98"/>
      <c r="AJ1706" s="98"/>
      <c r="AK1706" s="98"/>
      <c r="AL1706" s="98"/>
      <c r="AM1706" s="156"/>
      <c r="BH1706" s="1" t="s">
        <v>28</v>
      </c>
    </row>
    <row r="1707" spans="1:61" ht="9.75" hidden="1" customHeight="1">
      <c r="A1707" s="120" t="s">
        <v>381</v>
      </c>
      <c r="B1707" s="121"/>
      <c r="C1707" s="121"/>
      <c r="D1707" s="121"/>
      <c r="E1707" s="121"/>
      <c r="F1707" s="121"/>
      <c r="G1707" s="121"/>
      <c r="H1707" s="121"/>
      <c r="I1707" s="122"/>
      <c r="J1707" s="136"/>
      <c r="K1707" s="126"/>
      <c r="L1707" s="126"/>
      <c r="M1707" s="126"/>
      <c r="N1707" s="126"/>
      <c r="O1707" s="126"/>
      <c r="P1707" s="126"/>
      <c r="Q1707" s="126"/>
      <c r="R1707" s="126"/>
      <c r="S1707" s="126"/>
      <c r="T1707" s="126"/>
      <c r="U1707" s="126"/>
      <c r="V1707" s="126"/>
      <c r="W1707" s="126"/>
      <c r="X1707" s="126"/>
      <c r="Y1707" s="126"/>
      <c r="Z1707" s="126"/>
      <c r="AA1707" s="126"/>
      <c r="AB1707" s="126"/>
      <c r="AC1707" s="126"/>
      <c r="AD1707" s="126"/>
      <c r="AE1707" s="126"/>
      <c r="AF1707" s="126"/>
      <c r="AG1707" s="126"/>
      <c r="AH1707" s="126"/>
      <c r="AI1707" s="126"/>
      <c r="AJ1707" s="126"/>
      <c r="AK1707" s="126"/>
      <c r="AL1707" s="126"/>
      <c r="AM1707" s="127"/>
      <c r="BG1707" s="1" t="s">
        <v>385</v>
      </c>
      <c r="BH1707" s="1">
        <v>108</v>
      </c>
      <c r="BI1707" s="1" t="str">
        <f>"ITEM"&amp;BH1707&amp; BG1707 &amp;"="&amp; IF(TRIM($J1707)="","",$J1707)</f>
        <v>ITEM108#KBN4_2=</v>
      </c>
    </row>
    <row r="1708" spans="1:61" ht="9.75" hidden="1" customHeight="1">
      <c r="A1708" s="141"/>
      <c r="B1708" s="142"/>
      <c r="C1708" s="142"/>
      <c r="D1708" s="142"/>
      <c r="E1708" s="142"/>
      <c r="F1708" s="142"/>
      <c r="G1708" s="142"/>
      <c r="H1708" s="142"/>
      <c r="I1708" s="143"/>
      <c r="J1708" s="150"/>
      <c r="K1708" s="151"/>
      <c r="L1708" s="151"/>
      <c r="M1708" s="151"/>
      <c r="N1708" s="151"/>
      <c r="O1708" s="151"/>
      <c r="P1708" s="151"/>
      <c r="Q1708" s="151"/>
      <c r="R1708" s="151"/>
      <c r="S1708" s="151"/>
      <c r="T1708" s="151"/>
      <c r="U1708" s="151"/>
      <c r="V1708" s="151"/>
      <c r="W1708" s="151"/>
      <c r="X1708" s="151"/>
      <c r="Y1708" s="151"/>
      <c r="Z1708" s="151"/>
      <c r="AA1708" s="151"/>
      <c r="AB1708" s="151"/>
      <c r="AC1708" s="151"/>
      <c r="AD1708" s="151"/>
      <c r="AE1708" s="151"/>
      <c r="AF1708" s="151"/>
      <c r="AG1708" s="151"/>
      <c r="AH1708" s="151"/>
      <c r="AI1708" s="151"/>
      <c r="AJ1708" s="151"/>
      <c r="AK1708" s="151"/>
      <c r="AL1708" s="151"/>
      <c r="AM1708" s="152"/>
    </row>
    <row r="1709" spans="1:61" ht="9.75" hidden="1" customHeight="1">
      <c r="A1709" s="123"/>
      <c r="B1709" s="124"/>
      <c r="C1709" s="124"/>
      <c r="D1709" s="124"/>
      <c r="E1709" s="124"/>
      <c r="F1709" s="124"/>
      <c r="G1709" s="124"/>
      <c r="H1709" s="124"/>
      <c r="I1709" s="125"/>
      <c r="J1709" s="150"/>
      <c r="K1709" s="151"/>
      <c r="L1709" s="151"/>
      <c r="M1709" s="151"/>
      <c r="N1709" s="151"/>
      <c r="O1709" s="151"/>
      <c r="P1709" s="151"/>
      <c r="Q1709" s="151"/>
      <c r="R1709" s="151"/>
      <c r="S1709" s="151"/>
      <c r="T1709" s="151"/>
      <c r="U1709" s="151"/>
      <c r="V1709" s="151"/>
      <c r="W1709" s="151"/>
      <c r="X1709" s="151"/>
      <c r="Y1709" s="151"/>
      <c r="Z1709" s="151"/>
      <c r="AA1709" s="151"/>
      <c r="AB1709" s="151"/>
      <c r="AC1709" s="151"/>
      <c r="AD1709" s="151"/>
      <c r="AE1709" s="151"/>
      <c r="AF1709" s="151"/>
      <c r="AG1709" s="151"/>
      <c r="AH1709" s="151"/>
      <c r="AI1709" s="151"/>
      <c r="AJ1709" s="151"/>
      <c r="AK1709" s="151"/>
      <c r="AL1709" s="151"/>
      <c r="AM1709" s="152"/>
    </row>
    <row r="1710" spans="1:61" ht="9.75" hidden="1" customHeight="1">
      <c r="A1710" s="120" t="s">
        <v>382</v>
      </c>
      <c r="B1710" s="121"/>
      <c r="C1710" s="121"/>
      <c r="D1710" s="121"/>
      <c r="E1710" s="121"/>
      <c r="F1710" s="121"/>
      <c r="G1710" s="121"/>
      <c r="H1710" s="121"/>
      <c r="I1710" s="121"/>
      <c r="J1710" s="216" t="s">
        <v>37</v>
      </c>
      <c r="K1710" s="217"/>
      <c r="L1710" s="154" t="s">
        <v>54</v>
      </c>
      <c r="M1710" s="154"/>
      <c r="N1710" s="154"/>
      <c r="O1710" s="154"/>
      <c r="P1710" s="154"/>
      <c r="Q1710" s="154"/>
      <c r="R1710" s="154"/>
      <c r="S1710" s="154"/>
      <c r="T1710" s="154"/>
      <c r="U1710" s="154"/>
      <c r="V1710" s="154"/>
      <c r="W1710" s="154"/>
      <c r="X1710" s="221" t="s">
        <v>37</v>
      </c>
      <c r="Y1710" s="217"/>
      <c r="Z1710" s="154" t="s">
        <v>330</v>
      </c>
      <c r="AA1710" s="154"/>
      <c r="AB1710" s="154"/>
      <c r="AC1710" s="154"/>
      <c r="AD1710" s="154"/>
      <c r="AE1710" s="154"/>
      <c r="AF1710" s="154"/>
      <c r="AG1710" s="154"/>
      <c r="AH1710" s="154"/>
      <c r="AI1710" s="154"/>
      <c r="AJ1710" s="154"/>
      <c r="AK1710" s="154"/>
      <c r="AL1710" s="154"/>
      <c r="AM1710" s="155"/>
      <c r="BF1710" s="1" t="b">
        <f>IF($K1710="○",TRUE,IF($K1710="",FALSE,"INPUT_ERROR"))</f>
        <v>0</v>
      </c>
      <c r="BG1710" s="1" t="s">
        <v>385</v>
      </c>
      <c r="BH1710" s="1">
        <v>109</v>
      </c>
      <c r="BI1710" s="1" t="str">
        <f t="shared" ref="BI1710:BI1716" si="43">"ITEM"&amp; BH1710&amp; BG1710 &amp;"="&amp; $BF1710</f>
        <v>ITEM109#KBN4_2=FALSE</v>
      </c>
    </row>
    <row r="1711" spans="1:61" ht="9.75" hidden="1" customHeight="1">
      <c r="A1711" s="141"/>
      <c r="B1711" s="142"/>
      <c r="C1711" s="142"/>
      <c r="D1711" s="142"/>
      <c r="E1711" s="142"/>
      <c r="F1711" s="142"/>
      <c r="G1711" s="142"/>
      <c r="H1711" s="142"/>
      <c r="I1711" s="142"/>
      <c r="J1711" s="144"/>
      <c r="K1711" s="159"/>
      <c r="L1711" s="82"/>
      <c r="M1711" s="82"/>
      <c r="N1711" s="82"/>
      <c r="O1711" s="82"/>
      <c r="P1711" s="82"/>
      <c r="Q1711" s="82"/>
      <c r="R1711" s="82"/>
      <c r="S1711" s="82"/>
      <c r="T1711" s="82"/>
      <c r="U1711" s="82"/>
      <c r="V1711" s="82"/>
      <c r="W1711" s="82"/>
      <c r="X1711" s="160"/>
      <c r="Y1711" s="159"/>
      <c r="Z1711" s="82"/>
      <c r="AA1711" s="82"/>
      <c r="AB1711" s="82"/>
      <c r="AC1711" s="82"/>
      <c r="AD1711" s="82"/>
      <c r="AE1711" s="82"/>
      <c r="AF1711" s="82"/>
      <c r="AG1711" s="82"/>
      <c r="AH1711" s="82"/>
      <c r="AI1711" s="82"/>
      <c r="AJ1711" s="82"/>
      <c r="AK1711" s="82"/>
      <c r="AL1711" s="82"/>
      <c r="AM1711" s="138"/>
      <c r="BF1711" s="1" t="b">
        <f>IF($Y1710="○",TRUE,IF($Y1710="",FALSE,"INPUT_ERROR"))</f>
        <v>0</v>
      </c>
      <c r="BG1711" s="1" t="s">
        <v>385</v>
      </c>
      <c r="BH1711" s="1">
        <v>110</v>
      </c>
      <c r="BI1711" s="1" t="str">
        <f t="shared" si="43"/>
        <v>ITEM110#KBN4_2=FALSE</v>
      </c>
    </row>
    <row r="1712" spans="1:61" ht="9.75" hidden="1" customHeight="1">
      <c r="A1712" s="141"/>
      <c r="B1712" s="142"/>
      <c r="C1712" s="142"/>
      <c r="D1712" s="142"/>
      <c r="E1712" s="142"/>
      <c r="F1712" s="142"/>
      <c r="G1712" s="142"/>
      <c r="H1712" s="142"/>
      <c r="I1712" s="142"/>
      <c r="J1712" s="144" t="s">
        <v>37</v>
      </c>
      <c r="K1712" s="159"/>
      <c r="L1712" s="82" t="s">
        <v>331</v>
      </c>
      <c r="M1712" s="82"/>
      <c r="N1712" s="82"/>
      <c r="O1712" s="82"/>
      <c r="P1712" s="82"/>
      <c r="Q1712" s="82"/>
      <c r="R1712" s="82"/>
      <c r="S1712" s="82"/>
      <c r="T1712" s="82"/>
      <c r="U1712" s="82"/>
      <c r="V1712" s="82"/>
      <c r="W1712" s="82"/>
      <c r="X1712" s="160" t="s">
        <v>37</v>
      </c>
      <c r="Y1712" s="159"/>
      <c r="Z1712" s="82" t="s">
        <v>264</v>
      </c>
      <c r="AA1712" s="82"/>
      <c r="AB1712" s="82"/>
      <c r="AC1712" s="82"/>
      <c r="AD1712" s="82"/>
      <c r="AE1712" s="82"/>
      <c r="AF1712" s="82"/>
      <c r="AG1712" s="82"/>
      <c r="AH1712" s="82"/>
      <c r="AI1712" s="82"/>
      <c r="AJ1712" s="82"/>
      <c r="AK1712" s="82"/>
      <c r="AL1712" s="82"/>
      <c r="AM1712" s="138"/>
      <c r="BF1712" s="1" t="b">
        <f>IF($K1712="○",TRUE,IF($K1712="",FALSE,"INPUT_ERROR"))</f>
        <v>0</v>
      </c>
      <c r="BG1712" s="1" t="s">
        <v>385</v>
      </c>
      <c r="BH1712" s="1">
        <v>111</v>
      </c>
      <c r="BI1712" s="1" t="str">
        <f t="shared" si="43"/>
        <v>ITEM111#KBN4_2=FALSE</v>
      </c>
    </row>
    <row r="1713" spans="1:61" ht="9.75" hidden="1" customHeight="1">
      <c r="A1713" s="141"/>
      <c r="B1713" s="142"/>
      <c r="C1713" s="142"/>
      <c r="D1713" s="142"/>
      <c r="E1713" s="142"/>
      <c r="F1713" s="142"/>
      <c r="G1713" s="142"/>
      <c r="H1713" s="142"/>
      <c r="I1713" s="142"/>
      <c r="J1713" s="144"/>
      <c r="K1713" s="159"/>
      <c r="L1713" s="82"/>
      <c r="M1713" s="82"/>
      <c r="N1713" s="82"/>
      <c r="O1713" s="82"/>
      <c r="P1713" s="82"/>
      <c r="Q1713" s="82"/>
      <c r="R1713" s="82"/>
      <c r="S1713" s="82"/>
      <c r="T1713" s="82"/>
      <c r="U1713" s="82"/>
      <c r="V1713" s="82"/>
      <c r="W1713" s="82"/>
      <c r="X1713" s="160"/>
      <c r="Y1713" s="159"/>
      <c r="Z1713" s="82"/>
      <c r="AA1713" s="82"/>
      <c r="AB1713" s="82"/>
      <c r="AC1713" s="82"/>
      <c r="AD1713" s="82"/>
      <c r="AE1713" s="82"/>
      <c r="AF1713" s="82"/>
      <c r="AG1713" s="82"/>
      <c r="AH1713" s="82"/>
      <c r="AI1713" s="82"/>
      <c r="AJ1713" s="82"/>
      <c r="AK1713" s="82"/>
      <c r="AL1713" s="82"/>
      <c r="AM1713" s="138"/>
      <c r="BF1713" s="1" t="b">
        <f>IF($Y1712="○",TRUE,IF($Y1712="",FALSE,"INPUT_ERROR"))</f>
        <v>0</v>
      </c>
      <c r="BG1713" s="1" t="s">
        <v>385</v>
      </c>
      <c r="BH1713" s="1">
        <v>112</v>
      </c>
      <c r="BI1713" s="1" t="str">
        <f t="shared" si="43"/>
        <v>ITEM112#KBN4_2=FALSE</v>
      </c>
    </row>
    <row r="1714" spans="1:61" ht="9.75" hidden="1" customHeight="1">
      <c r="A1714" s="141"/>
      <c r="B1714" s="142"/>
      <c r="C1714" s="142"/>
      <c r="D1714" s="142"/>
      <c r="E1714" s="142"/>
      <c r="F1714" s="142"/>
      <c r="G1714" s="142"/>
      <c r="H1714" s="142"/>
      <c r="I1714" s="142"/>
      <c r="J1714" s="144" t="s">
        <v>37</v>
      </c>
      <c r="K1714" s="159"/>
      <c r="L1714" s="82" t="s">
        <v>214</v>
      </c>
      <c r="M1714" s="82"/>
      <c r="N1714" s="82"/>
      <c r="O1714" s="82"/>
      <c r="P1714" s="82"/>
      <c r="Q1714" s="82"/>
      <c r="R1714" s="82"/>
      <c r="S1714" s="82"/>
      <c r="T1714" s="82"/>
      <c r="U1714" s="82"/>
      <c r="V1714" s="82"/>
      <c r="W1714" s="82"/>
      <c r="X1714" s="160" t="s">
        <v>37</v>
      </c>
      <c r="Y1714" s="159"/>
      <c r="Z1714" s="82" t="s">
        <v>332</v>
      </c>
      <c r="AA1714" s="82"/>
      <c r="AB1714" s="82"/>
      <c r="AC1714" s="82"/>
      <c r="AD1714" s="82"/>
      <c r="AE1714" s="82"/>
      <c r="AF1714" s="82"/>
      <c r="AG1714" s="82"/>
      <c r="AH1714" s="82"/>
      <c r="AI1714" s="82"/>
      <c r="AJ1714" s="82"/>
      <c r="AK1714" s="82"/>
      <c r="AL1714" s="82"/>
      <c r="AM1714" s="138"/>
      <c r="BF1714" s="1" t="b">
        <f>IF($K1714="○",TRUE,IF($K1714="",FALSE,"INPUT_ERROR"))</f>
        <v>0</v>
      </c>
      <c r="BG1714" s="1" t="s">
        <v>385</v>
      </c>
      <c r="BH1714" s="1">
        <v>113</v>
      </c>
      <c r="BI1714" s="1" t="str">
        <f t="shared" si="43"/>
        <v>ITEM113#KBN4_2=FALSE</v>
      </c>
    </row>
    <row r="1715" spans="1:61" ht="9.75" hidden="1" customHeight="1">
      <c r="A1715" s="141"/>
      <c r="B1715" s="142"/>
      <c r="C1715" s="142"/>
      <c r="D1715" s="142"/>
      <c r="E1715" s="142"/>
      <c r="F1715" s="142"/>
      <c r="G1715" s="142"/>
      <c r="H1715" s="142"/>
      <c r="I1715" s="142"/>
      <c r="J1715" s="144"/>
      <c r="K1715" s="159"/>
      <c r="L1715" s="82"/>
      <c r="M1715" s="82"/>
      <c r="N1715" s="82"/>
      <c r="O1715" s="82"/>
      <c r="P1715" s="82"/>
      <c r="Q1715" s="82"/>
      <c r="R1715" s="82"/>
      <c r="S1715" s="82"/>
      <c r="T1715" s="82"/>
      <c r="U1715" s="82"/>
      <c r="V1715" s="82"/>
      <c r="W1715" s="82"/>
      <c r="X1715" s="160"/>
      <c r="Y1715" s="159"/>
      <c r="Z1715" s="82"/>
      <c r="AA1715" s="82"/>
      <c r="AB1715" s="82"/>
      <c r="AC1715" s="82"/>
      <c r="AD1715" s="82"/>
      <c r="AE1715" s="82"/>
      <c r="AF1715" s="82"/>
      <c r="AG1715" s="82"/>
      <c r="AH1715" s="82"/>
      <c r="AI1715" s="82"/>
      <c r="AJ1715" s="82"/>
      <c r="AK1715" s="82"/>
      <c r="AL1715" s="82"/>
      <c r="AM1715" s="138"/>
      <c r="BF1715" s="1" t="b">
        <f>IF($Y1714="○",TRUE,IF($Y1714="",FALSE,"INPUT_ERROR"))</f>
        <v>0</v>
      </c>
      <c r="BG1715" s="1" t="s">
        <v>385</v>
      </c>
      <c r="BH1715" s="1">
        <v>114</v>
      </c>
      <c r="BI1715" s="1" t="str">
        <f t="shared" si="43"/>
        <v>ITEM114#KBN4_2=FALSE</v>
      </c>
    </row>
    <row r="1716" spans="1:61" ht="9.75" hidden="1" customHeight="1">
      <c r="A1716" s="141"/>
      <c r="B1716" s="142"/>
      <c r="C1716" s="142"/>
      <c r="D1716" s="142"/>
      <c r="E1716" s="142"/>
      <c r="F1716" s="142"/>
      <c r="G1716" s="142"/>
      <c r="H1716" s="142"/>
      <c r="I1716" s="142"/>
      <c r="J1716" s="144" t="s">
        <v>37</v>
      </c>
      <c r="K1716" s="159"/>
      <c r="L1716" s="82" t="s">
        <v>59</v>
      </c>
      <c r="M1716" s="82"/>
      <c r="N1716" s="82"/>
      <c r="O1716" s="160" t="s">
        <v>60</v>
      </c>
      <c r="P1716" s="151"/>
      <c r="Q1716" s="151"/>
      <c r="R1716" s="151"/>
      <c r="S1716" s="151"/>
      <c r="T1716" s="151"/>
      <c r="U1716" s="151"/>
      <c r="V1716" s="151"/>
      <c r="W1716" s="151"/>
      <c r="X1716" s="151"/>
      <c r="Y1716" s="151"/>
      <c r="Z1716" s="151"/>
      <c r="AA1716" s="151"/>
      <c r="AB1716" s="151"/>
      <c r="AC1716" s="151"/>
      <c r="AD1716" s="151"/>
      <c r="AE1716" s="151"/>
      <c r="AF1716" s="151"/>
      <c r="AG1716" s="151"/>
      <c r="AH1716" s="151"/>
      <c r="AI1716" s="151"/>
      <c r="AJ1716" s="151"/>
      <c r="AK1716" s="151"/>
      <c r="AL1716" s="82" t="s">
        <v>198</v>
      </c>
      <c r="AM1716" s="138"/>
      <c r="BF1716" s="1" t="b">
        <f>IF($K1716="○",TRUE,IF($K1716="",FALSE,"INPUT_ERROR"))</f>
        <v>0</v>
      </c>
      <c r="BG1716" s="1" t="s">
        <v>385</v>
      </c>
      <c r="BH1716" s="1">
        <v>115</v>
      </c>
      <c r="BI1716" s="1" t="str">
        <f t="shared" si="43"/>
        <v>ITEM115#KBN4_2=FALSE</v>
      </c>
    </row>
    <row r="1717" spans="1:61" ht="9.75" hidden="1" customHeight="1">
      <c r="A1717" s="141"/>
      <c r="B1717" s="142"/>
      <c r="C1717" s="142"/>
      <c r="D1717" s="142"/>
      <c r="E1717" s="142"/>
      <c r="F1717" s="142"/>
      <c r="G1717" s="142"/>
      <c r="H1717" s="142"/>
      <c r="I1717" s="142"/>
      <c r="J1717" s="161"/>
      <c r="K1717" s="162"/>
      <c r="L1717" s="98"/>
      <c r="M1717" s="98"/>
      <c r="N1717" s="98"/>
      <c r="O1717" s="163"/>
      <c r="P1717" s="128"/>
      <c r="Q1717" s="128"/>
      <c r="R1717" s="128"/>
      <c r="S1717" s="128"/>
      <c r="T1717" s="128"/>
      <c r="U1717" s="128"/>
      <c r="V1717" s="128"/>
      <c r="W1717" s="128"/>
      <c r="X1717" s="128"/>
      <c r="Y1717" s="128"/>
      <c r="Z1717" s="128"/>
      <c r="AA1717" s="128"/>
      <c r="AB1717" s="128"/>
      <c r="AC1717" s="128"/>
      <c r="AD1717" s="128"/>
      <c r="AE1717" s="128"/>
      <c r="AF1717" s="128"/>
      <c r="AG1717" s="128"/>
      <c r="AH1717" s="128"/>
      <c r="AI1717" s="128"/>
      <c r="AJ1717" s="128"/>
      <c r="AK1717" s="128"/>
      <c r="AL1717" s="98"/>
      <c r="AM1717" s="156"/>
      <c r="BG1717" s="1" t="s">
        <v>385</v>
      </c>
      <c r="BH1717" s="1">
        <v>116</v>
      </c>
      <c r="BI1717" s="1" t="str">
        <f>"ITEM"&amp;BH1717&amp; BG1717 &amp;"="&amp;IF(TRIM($P1716)="","",$P1716)</f>
        <v>ITEM116#KBN4_2=</v>
      </c>
    </row>
    <row r="1718" spans="1:61" ht="9.75" hidden="1" customHeight="1">
      <c r="A1718" s="120" t="s">
        <v>333</v>
      </c>
      <c r="B1718" s="121"/>
      <c r="C1718" s="121"/>
      <c r="D1718" s="121"/>
      <c r="E1718" s="121"/>
      <c r="F1718" s="121"/>
      <c r="G1718" s="121"/>
      <c r="H1718" s="121"/>
      <c r="I1718" s="122"/>
      <c r="J1718" s="260"/>
      <c r="K1718" s="260"/>
      <c r="L1718" s="260"/>
      <c r="M1718" s="260"/>
      <c r="N1718" s="260"/>
      <c r="O1718" s="260"/>
      <c r="P1718" s="260"/>
      <c r="Q1718" s="260"/>
      <c r="R1718" s="260"/>
      <c r="S1718" s="260"/>
      <c r="T1718" s="260"/>
      <c r="U1718" s="260"/>
      <c r="V1718" s="260"/>
      <c r="W1718" s="260"/>
      <c r="X1718" s="260"/>
      <c r="Y1718" s="260"/>
      <c r="Z1718" s="260"/>
      <c r="AA1718" s="260"/>
      <c r="AB1718" s="260"/>
      <c r="AC1718" s="260"/>
      <c r="AD1718" s="260"/>
      <c r="AE1718" s="260"/>
      <c r="AF1718" s="260"/>
      <c r="AG1718" s="260"/>
      <c r="AH1718" s="260"/>
      <c r="AI1718" s="260"/>
      <c r="AJ1718" s="260"/>
      <c r="AK1718" s="260"/>
      <c r="AL1718" s="260"/>
      <c r="AM1718" s="260"/>
      <c r="BG1718" s="1" t="s">
        <v>385</v>
      </c>
      <c r="BH1718" s="1">
        <v>117</v>
      </c>
      <c r="BI1718" s="1" t="str">
        <f>"ITEM"&amp;BH1718&amp; BG1718 &amp;"="&amp; IF(TRIM($J1718)="","",$J1718)</f>
        <v>ITEM117#KBN4_2=</v>
      </c>
    </row>
    <row r="1719" spans="1:61" ht="9.75" hidden="1" customHeight="1">
      <c r="A1719" s="141"/>
      <c r="B1719" s="142"/>
      <c r="C1719" s="142"/>
      <c r="D1719" s="142"/>
      <c r="E1719" s="142"/>
      <c r="F1719" s="142"/>
      <c r="G1719" s="142"/>
      <c r="H1719" s="142"/>
      <c r="I1719" s="143"/>
      <c r="J1719" s="27"/>
      <c r="K1719" s="27"/>
      <c r="L1719" s="27"/>
      <c r="M1719" s="27"/>
      <c r="N1719" s="27"/>
      <c r="O1719" s="27"/>
      <c r="P1719" s="27"/>
      <c r="Q1719" s="27"/>
      <c r="R1719" s="27"/>
      <c r="S1719" s="27"/>
      <c r="T1719" s="27"/>
      <c r="U1719" s="27"/>
      <c r="V1719" s="27"/>
      <c r="W1719" s="27"/>
      <c r="X1719" s="27"/>
      <c r="Y1719" s="27"/>
      <c r="Z1719" s="27"/>
      <c r="AA1719" s="27"/>
      <c r="AB1719" s="27"/>
      <c r="AC1719" s="27"/>
      <c r="AD1719" s="27"/>
      <c r="AE1719" s="27"/>
      <c r="AF1719" s="27"/>
      <c r="AG1719" s="27"/>
      <c r="AH1719" s="27"/>
      <c r="AI1719" s="27"/>
      <c r="AJ1719" s="27"/>
      <c r="AK1719" s="27"/>
      <c r="AL1719" s="27"/>
      <c r="AM1719" s="27"/>
      <c r="BH1719" s="1" t="s">
        <v>28</v>
      </c>
    </row>
    <row r="1720" spans="1:61" ht="9.75" hidden="1" customHeight="1" thickBot="1">
      <c r="A1720" s="123"/>
      <c r="B1720" s="124"/>
      <c r="C1720" s="124"/>
      <c r="D1720" s="124"/>
      <c r="E1720" s="124"/>
      <c r="F1720" s="124"/>
      <c r="G1720" s="124"/>
      <c r="H1720" s="124"/>
      <c r="I1720" s="125"/>
      <c r="J1720" s="27"/>
      <c r="K1720" s="27"/>
      <c r="L1720" s="27"/>
      <c r="M1720" s="27"/>
      <c r="N1720" s="27"/>
      <c r="O1720" s="27"/>
      <c r="P1720" s="27"/>
      <c r="Q1720" s="27"/>
      <c r="R1720" s="27"/>
      <c r="S1720" s="27"/>
      <c r="T1720" s="27"/>
      <c r="U1720" s="27"/>
      <c r="V1720" s="27"/>
      <c r="W1720" s="27"/>
      <c r="X1720" s="27"/>
      <c r="Y1720" s="27"/>
      <c r="Z1720" s="27"/>
      <c r="AA1720" s="27"/>
      <c r="AB1720" s="27"/>
      <c r="AC1720" s="27"/>
      <c r="AD1720" s="27"/>
      <c r="AE1720" s="27"/>
      <c r="AF1720" s="27"/>
      <c r="AG1720" s="27"/>
      <c r="AH1720" s="27"/>
      <c r="AI1720" s="27"/>
      <c r="AJ1720" s="27"/>
      <c r="AK1720" s="27"/>
      <c r="AL1720" s="27"/>
      <c r="AM1720" s="27"/>
      <c r="BH1720" s="1" t="s">
        <v>28</v>
      </c>
    </row>
    <row r="1721" spans="1:61" ht="9.75" hidden="1" customHeight="1">
      <c r="A1721" s="164" t="s">
        <v>386</v>
      </c>
      <c r="B1721" s="165"/>
      <c r="C1721" s="165"/>
      <c r="D1721" s="165"/>
      <c r="E1721" s="165"/>
      <c r="F1721" s="165"/>
      <c r="G1721" s="165"/>
      <c r="H1721" s="165"/>
      <c r="I1721" s="166"/>
      <c r="J1721" s="268"/>
      <c r="K1721" s="269"/>
      <c r="L1721" s="269"/>
      <c r="M1721" s="269"/>
      <c r="N1721" s="269"/>
      <c r="O1721" s="269"/>
      <c r="P1721" s="269"/>
      <c r="Q1721" s="269"/>
      <c r="R1721" s="269"/>
      <c r="S1721" s="269"/>
      <c r="T1721" s="269"/>
      <c r="U1721" s="269"/>
      <c r="V1721" s="269"/>
      <c r="W1721" s="269"/>
      <c r="X1721" s="269"/>
      <c r="Y1721" s="269"/>
      <c r="Z1721" s="269"/>
      <c r="AA1721" s="269"/>
      <c r="AB1721" s="269"/>
      <c r="AC1721" s="269"/>
      <c r="AD1721" s="269"/>
      <c r="AE1721" s="269"/>
      <c r="AF1721" s="269"/>
      <c r="AG1721" s="269"/>
      <c r="AH1721" s="269"/>
      <c r="AI1721" s="269"/>
      <c r="AJ1721" s="269"/>
      <c r="AK1721" s="269"/>
      <c r="AL1721" s="269"/>
      <c r="AM1721" s="270"/>
      <c r="BG1721" s="1" t="s">
        <v>387</v>
      </c>
      <c r="BH1721" s="1">
        <v>103</v>
      </c>
      <c r="BI1721" s="1" t="str">
        <f>"ITEM"&amp;BH1721&amp; BG1721 &amp;"="&amp; IF(TRIM($J1721)="","",$J1721)</f>
        <v>ITEM103#KBN4_3=</v>
      </c>
    </row>
    <row r="1722" spans="1:61" ht="9.75" hidden="1" customHeight="1" thickBot="1">
      <c r="A1722" s="167"/>
      <c r="B1722" s="168"/>
      <c r="C1722" s="168"/>
      <c r="D1722" s="168"/>
      <c r="E1722" s="168"/>
      <c r="F1722" s="168"/>
      <c r="G1722" s="168"/>
      <c r="H1722" s="168"/>
      <c r="I1722" s="169"/>
      <c r="J1722" s="271"/>
      <c r="K1722" s="272"/>
      <c r="L1722" s="272"/>
      <c r="M1722" s="272"/>
      <c r="N1722" s="272"/>
      <c r="O1722" s="272"/>
      <c r="P1722" s="272"/>
      <c r="Q1722" s="272"/>
      <c r="R1722" s="272"/>
      <c r="S1722" s="272"/>
      <c r="T1722" s="272"/>
      <c r="U1722" s="272"/>
      <c r="V1722" s="272"/>
      <c r="W1722" s="272"/>
      <c r="X1722" s="272"/>
      <c r="Y1722" s="272"/>
      <c r="Z1722" s="272"/>
      <c r="AA1722" s="272"/>
      <c r="AB1722" s="272"/>
      <c r="AC1722" s="272"/>
      <c r="AD1722" s="272"/>
      <c r="AE1722" s="272"/>
      <c r="AF1722" s="272"/>
      <c r="AG1722" s="272"/>
      <c r="AH1722" s="272"/>
      <c r="AI1722" s="272"/>
      <c r="AJ1722" s="272"/>
      <c r="AK1722" s="272"/>
      <c r="AL1722" s="272"/>
      <c r="AM1722" s="273"/>
    </row>
    <row r="1723" spans="1:61" ht="9.75" hidden="1" customHeight="1">
      <c r="A1723" s="120" t="s">
        <v>323</v>
      </c>
      <c r="B1723" s="121"/>
      <c r="C1723" s="121"/>
      <c r="D1723" s="121"/>
      <c r="E1723" s="121"/>
      <c r="F1723" s="121"/>
      <c r="G1723" s="121"/>
      <c r="H1723" s="121"/>
      <c r="I1723" s="122"/>
      <c r="J1723" s="239"/>
      <c r="K1723" s="239"/>
      <c r="L1723" s="239"/>
      <c r="M1723" s="239"/>
      <c r="N1723" s="239"/>
      <c r="O1723" s="239"/>
      <c r="P1723" s="239"/>
      <c r="Q1723" s="239"/>
      <c r="R1723" s="239"/>
      <c r="S1723" s="239"/>
      <c r="T1723" s="239"/>
      <c r="U1723" s="239"/>
      <c r="V1723" s="239"/>
      <c r="W1723" s="239"/>
      <c r="X1723" s="239"/>
      <c r="Y1723" s="239"/>
      <c r="Z1723" s="239"/>
      <c r="AA1723" s="239"/>
      <c r="AB1723" s="239"/>
      <c r="AC1723" s="239"/>
      <c r="AD1723" s="239"/>
      <c r="AE1723" s="239"/>
      <c r="AF1723" s="239"/>
      <c r="AG1723" s="239"/>
      <c r="AH1723" s="239"/>
      <c r="AI1723" s="239"/>
      <c r="AJ1723" s="239"/>
      <c r="AK1723" s="239"/>
      <c r="AL1723" s="239"/>
      <c r="AM1723" s="239"/>
      <c r="BG1723" s="1" t="s">
        <v>387</v>
      </c>
      <c r="BH1723" s="1">
        <v>104</v>
      </c>
      <c r="BI1723" s="1" t="str">
        <f>"ITEM"&amp;BH1723&amp; BG1723 &amp;"="&amp; IF(TRIM($J1723)="","",$J1723)</f>
        <v>ITEM104#KBN4_3=</v>
      </c>
    </row>
    <row r="1724" spans="1:61" ht="9.75" hidden="1" customHeight="1">
      <c r="A1724" s="123"/>
      <c r="B1724" s="124"/>
      <c r="C1724" s="124"/>
      <c r="D1724" s="124"/>
      <c r="E1724" s="124"/>
      <c r="F1724" s="124"/>
      <c r="G1724" s="124"/>
      <c r="H1724" s="124"/>
      <c r="I1724" s="125"/>
      <c r="J1724" s="27"/>
      <c r="K1724" s="27"/>
      <c r="L1724" s="27"/>
      <c r="M1724" s="27"/>
      <c r="N1724" s="27"/>
      <c r="O1724" s="27"/>
      <c r="P1724" s="27"/>
      <c r="Q1724" s="27"/>
      <c r="R1724" s="27"/>
      <c r="S1724" s="27"/>
      <c r="T1724" s="27"/>
      <c r="U1724" s="27"/>
      <c r="V1724" s="27"/>
      <c r="W1724" s="27"/>
      <c r="X1724" s="27"/>
      <c r="Y1724" s="27"/>
      <c r="Z1724" s="27"/>
      <c r="AA1724" s="27"/>
      <c r="AB1724" s="27"/>
      <c r="AC1724" s="27"/>
      <c r="AD1724" s="27"/>
      <c r="AE1724" s="27"/>
      <c r="AF1724" s="27"/>
      <c r="AG1724" s="27"/>
      <c r="AH1724" s="27"/>
      <c r="AI1724" s="27"/>
      <c r="AJ1724" s="27"/>
      <c r="AK1724" s="27"/>
      <c r="AL1724" s="27"/>
      <c r="AM1724" s="27"/>
    </row>
    <row r="1725" spans="1:61" ht="9.75" hidden="1" customHeight="1">
      <c r="A1725" s="120" t="s">
        <v>378</v>
      </c>
      <c r="B1725" s="121"/>
      <c r="C1725" s="121"/>
      <c r="D1725" s="121"/>
      <c r="E1725" s="121"/>
      <c r="F1725" s="121"/>
      <c r="G1725" s="121"/>
      <c r="H1725" s="121"/>
      <c r="I1725" s="122"/>
      <c r="J1725" s="136"/>
      <c r="K1725" s="126"/>
      <c r="L1725" s="126"/>
      <c r="M1725" s="126"/>
      <c r="N1725" s="126"/>
      <c r="O1725" s="126"/>
      <c r="P1725" s="126"/>
      <c r="Q1725" s="126"/>
      <c r="R1725" s="126"/>
      <c r="S1725" s="126"/>
      <c r="T1725" s="126"/>
      <c r="U1725" s="126"/>
      <c r="V1725" s="126"/>
      <c r="W1725" s="126"/>
      <c r="X1725" s="126"/>
      <c r="Y1725" s="126"/>
      <c r="Z1725" s="126"/>
      <c r="AA1725" s="126"/>
      <c r="AB1725" s="126"/>
      <c r="AC1725" s="126"/>
      <c r="AD1725" s="126"/>
      <c r="AE1725" s="126"/>
      <c r="AF1725" s="126"/>
      <c r="AG1725" s="126"/>
      <c r="AH1725" s="126"/>
      <c r="AI1725" s="126"/>
      <c r="AJ1725" s="126"/>
      <c r="AK1725" s="126"/>
      <c r="AL1725" s="126"/>
      <c r="AM1725" s="127"/>
      <c r="BG1725" s="1" t="s">
        <v>387</v>
      </c>
      <c r="BH1725" s="1">
        <v>105</v>
      </c>
      <c r="BI1725" s="1" t="str">
        <f>"ITEM"&amp;BH1725&amp; BG1725 &amp;"="&amp; IF(TRIM($J1725)="","",$J1725)</f>
        <v>ITEM105#KBN4_3=</v>
      </c>
    </row>
    <row r="1726" spans="1:61" ht="9.75" hidden="1" customHeight="1">
      <c r="A1726" s="141"/>
      <c r="B1726" s="142"/>
      <c r="C1726" s="142"/>
      <c r="D1726" s="142"/>
      <c r="E1726" s="142"/>
      <c r="F1726" s="142"/>
      <c r="G1726" s="142"/>
      <c r="H1726" s="142"/>
      <c r="I1726" s="143"/>
      <c r="J1726" s="150"/>
      <c r="K1726" s="151"/>
      <c r="L1726" s="151"/>
      <c r="M1726" s="151"/>
      <c r="N1726" s="151"/>
      <c r="O1726" s="151"/>
      <c r="P1726" s="151"/>
      <c r="Q1726" s="151"/>
      <c r="R1726" s="151"/>
      <c r="S1726" s="151"/>
      <c r="T1726" s="151"/>
      <c r="U1726" s="151"/>
      <c r="V1726" s="151"/>
      <c r="W1726" s="151"/>
      <c r="X1726" s="151"/>
      <c r="Y1726" s="151"/>
      <c r="Z1726" s="151"/>
      <c r="AA1726" s="151"/>
      <c r="AB1726" s="151"/>
      <c r="AC1726" s="151"/>
      <c r="AD1726" s="151"/>
      <c r="AE1726" s="151"/>
      <c r="AF1726" s="151"/>
      <c r="AG1726" s="151"/>
      <c r="AH1726" s="151"/>
      <c r="AI1726" s="151"/>
      <c r="AJ1726" s="151"/>
      <c r="AK1726" s="151"/>
      <c r="AL1726" s="151"/>
      <c r="AM1726" s="152"/>
      <c r="BH1726" s="1" t="s">
        <v>28</v>
      </c>
    </row>
    <row r="1727" spans="1:61" ht="9.75" hidden="1" customHeight="1">
      <c r="A1727" s="123"/>
      <c r="B1727" s="124"/>
      <c r="C1727" s="124"/>
      <c r="D1727" s="124"/>
      <c r="E1727" s="124"/>
      <c r="F1727" s="124"/>
      <c r="G1727" s="124"/>
      <c r="H1727" s="124"/>
      <c r="I1727" s="125"/>
      <c r="J1727" s="137"/>
      <c r="K1727" s="128"/>
      <c r="L1727" s="128"/>
      <c r="M1727" s="128"/>
      <c r="N1727" s="128"/>
      <c r="O1727" s="128"/>
      <c r="P1727" s="128"/>
      <c r="Q1727" s="128"/>
      <c r="R1727" s="128"/>
      <c r="S1727" s="128"/>
      <c r="T1727" s="128"/>
      <c r="U1727" s="128"/>
      <c r="V1727" s="128"/>
      <c r="W1727" s="128"/>
      <c r="X1727" s="128"/>
      <c r="Y1727" s="128"/>
      <c r="Z1727" s="128"/>
      <c r="AA1727" s="128"/>
      <c r="AB1727" s="128"/>
      <c r="AC1727" s="128"/>
      <c r="AD1727" s="128"/>
      <c r="AE1727" s="128"/>
      <c r="AF1727" s="128"/>
      <c r="AG1727" s="128"/>
      <c r="AH1727" s="128"/>
      <c r="AI1727" s="128"/>
      <c r="AJ1727" s="128"/>
      <c r="AK1727" s="128"/>
      <c r="AL1727" s="128"/>
      <c r="AM1727" s="129"/>
      <c r="BH1727" s="1" t="s">
        <v>28</v>
      </c>
    </row>
    <row r="1728" spans="1:61" ht="9.75" hidden="1" customHeight="1">
      <c r="A1728" s="120" t="s">
        <v>379</v>
      </c>
      <c r="B1728" s="121"/>
      <c r="C1728" s="121"/>
      <c r="D1728" s="121"/>
      <c r="E1728" s="121"/>
      <c r="F1728" s="121"/>
      <c r="G1728" s="121"/>
      <c r="H1728" s="121"/>
      <c r="I1728" s="122"/>
      <c r="J1728" s="27"/>
      <c r="K1728" s="27"/>
      <c r="L1728" s="27"/>
      <c r="M1728" s="27"/>
      <c r="N1728" s="27"/>
      <c r="O1728" s="27"/>
      <c r="P1728" s="27"/>
      <c r="Q1728" s="27"/>
      <c r="R1728" s="27"/>
      <c r="S1728" s="27"/>
      <c r="T1728" s="27"/>
      <c r="U1728" s="27"/>
      <c r="V1728" s="27"/>
      <c r="W1728" s="27"/>
      <c r="X1728" s="27"/>
      <c r="Y1728" s="27"/>
      <c r="Z1728" s="27"/>
      <c r="AA1728" s="27"/>
      <c r="AB1728" s="27"/>
      <c r="AC1728" s="27"/>
      <c r="AD1728" s="27"/>
      <c r="AE1728" s="27"/>
      <c r="AF1728" s="27"/>
      <c r="AG1728" s="27"/>
      <c r="AH1728" s="27"/>
      <c r="AI1728" s="27"/>
      <c r="AJ1728" s="27"/>
      <c r="AK1728" s="27"/>
      <c r="AL1728" s="27"/>
      <c r="AM1728" s="27"/>
      <c r="BG1728" s="1" t="s">
        <v>387</v>
      </c>
      <c r="BH1728" s="1">
        <v>106</v>
      </c>
      <c r="BI1728" s="1" t="str">
        <f>"ITEM"&amp;BH1728&amp; BG1728 &amp;"="&amp; IF(TRIM($J1728)="","",$J1728)</f>
        <v>ITEM106#KBN4_3=</v>
      </c>
    </row>
    <row r="1729" spans="1:61" ht="9.75" hidden="1" customHeight="1">
      <c r="A1729" s="123"/>
      <c r="B1729" s="124"/>
      <c r="C1729" s="124"/>
      <c r="D1729" s="124"/>
      <c r="E1729" s="124"/>
      <c r="F1729" s="124"/>
      <c r="G1729" s="124"/>
      <c r="H1729" s="124"/>
      <c r="I1729" s="125"/>
      <c r="J1729" s="27"/>
      <c r="K1729" s="27"/>
      <c r="L1729" s="27"/>
      <c r="M1729" s="27"/>
      <c r="N1729" s="27"/>
      <c r="O1729" s="27"/>
      <c r="P1729" s="27"/>
      <c r="Q1729" s="27"/>
      <c r="R1729" s="27"/>
      <c r="S1729" s="27"/>
      <c r="T1729" s="27"/>
      <c r="U1729" s="27"/>
      <c r="V1729" s="27"/>
      <c r="W1729" s="27"/>
      <c r="X1729" s="27"/>
      <c r="Y1729" s="27"/>
      <c r="Z1729" s="27"/>
      <c r="AA1729" s="27"/>
      <c r="AB1729" s="27"/>
      <c r="AC1729" s="27"/>
      <c r="AD1729" s="27"/>
      <c r="AE1729" s="27"/>
      <c r="AF1729" s="27"/>
      <c r="AG1729" s="27"/>
      <c r="AH1729" s="27"/>
      <c r="AI1729" s="27"/>
      <c r="AJ1729" s="27"/>
      <c r="AK1729" s="27"/>
      <c r="AL1729" s="27"/>
      <c r="AM1729" s="27"/>
    </row>
    <row r="1730" spans="1:61" ht="9.75" hidden="1" customHeight="1">
      <c r="A1730" s="120" t="s">
        <v>380</v>
      </c>
      <c r="B1730" s="121"/>
      <c r="C1730" s="121"/>
      <c r="D1730" s="121"/>
      <c r="E1730" s="121"/>
      <c r="F1730" s="121"/>
      <c r="G1730" s="121"/>
      <c r="H1730" s="121"/>
      <c r="I1730" s="122"/>
      <c r="J1730" s="158"/>
      <c r="K1730" s="154"/>
      <c r="L1730" s="154"/>
      <c r="M1730" s="154"/>
      <c r="N1730" s="154"/>
      <c r="O1730" s="154"/>
      <c r="P1730" s="154"/>
      <c r="Q1730" s="154"/>
      <c r="R1730" s="154"/>
      <c r="S1730" s="154"/>
      <c r="T1730" s="154"/>
      <c r="U1730" s="154"/>
      <c r="V1730" s="154" t="s">
        <v>36</v>
      </c>
      <c r="W1730" s="154"/>
      <c r="X1730" s="154"/>
      <c r="Y1730" s="154"/>
      <c r="Z1730" s="154"/>
      <c r="AA1730" s="154"/>
      <c r="AB1730" s="154"/>
      <c r="AC1730" s="154"/>
      <c r="AD1730" s="154"/>
      <c r="AE1730" s="154"/>
      <c r="AF1730" s="154"/>
      <c r="AG1730" s="154"/>
      <c r="AH1730" s="154"/>
      <c r="AI1730" s="154"/>
      <c r="AJ1730" s="154"/>
      <c r="AK1730" s="154"/>
      <c r="AL1730" s="154"/>
      <c r="AM1730" s="155"/>
      <c r="BE1730" s="1" t="str">
        <f ca="1">MID(CELL("address",$CB$2),2,2)</f>
        <v>CB</v>
      </c>
      <c r="BF1730" s="1" t="str">
        <f>IF(TRIM($K1732)="","",IF(ISERROR(MATCH($K1732,$CB$3:$CB$7,0)),"INPUT_ERROR",MATCH($K1732,$CB$3:$CB$7,0)))</f>
        <v/>
      </c>
      <c r="BG1730" s="1" t="s">
        <v>387</v>
      </c>
      <c r="BH1730" s="1">
        <v>107</v>
      </c>
      <c r="BI1730" s="1" t="str">
        <f>"ITEM"&amp; BH1730&amp; BG1730 &amp;"="&amp; $BF1730</f>
        <v>ITEM107#KBN4_3=</v>
      </c>
    </row>
    <row r="1731" spans="1:61" ht="9.75" hidden="1" customHeight="1">
      <c r="A1731" s="141"/>
      <c r="B1731" s="142"/>
      <c r="C1731" s="142"/>
      <c r="D1731" s="142"/>
      <c r="E1731" s="142"/>
      <c r="F1731" s="142"/>
      <c r="G1731" s="142"/>
      <c r="H1731" s="142"/>
      <c r="I1731" s="143"/>
      <c r="J1731" s="189"/>
      <c r="K1731" s="82"/>
      <c r="L1731" s="82"/>
      <c r="M1731" s="82"/>
      <c r="N1731" s="82"/>
      <c r="O1731" s="82"/>
      <c r="P1731" s="82"/>
      <c r="Q1731" s="82"/>
      <c r="R1731" s="82"/>
      <c r="S1731" s="82"/>
      <c r="T1731" s="82"/>
      <c r="U1731" s="82"/>
      <c r="V1731" s="82" t="s">
        <v>163</v>
      </c>
      <c r="W1731" s="82"/>
      <c r="X1731" s="82"/>
      <c r="Y1731" s="82"/>
      <c r="Z1731" s="82"/>
      <c r="AA1731" s="82"/>
      <c r="AB1731" s="82"/>
      <c r="AC1731" s="82"/>
      <c r="AD1731" s="82"/>
      <c r="AE1731" s="82"/>
      <c r="AF1731" s="82"/>
      <c r="AG1731" s="82"/>
      <c r="AH1731" s="82"/>
      <c r="AI1731" s="82"/>
      <c r="AJ1731" s="82"/>
      <c r="AK1731" s="82"/>
      <c r="AL1731" s="82"/>
      <c r="AM1731" s="138"/>
      <c r="BH1731" s="1" t="s">
        <v>28</v>
      </c>
    </row>
    <row r="1732" spans="1:61" ht="9.75" hidden="1" customHeight="1">
      <c r="A1732" s="141"/>
      <c r="B1732" s="142"/>
      <c r="C1732" s="142"/>
      <c r="D1732" s="142"/>
      <c r="E1732" s="142"/>
      <c r="F1732" s="142"/>
      <c r="G1732" s="142"/>
      <c r="H1732" s="142"/>
      <c r="I1732" s="143"/>
      <c r="J1732" s="144" t="s">
        <v>37</v>
      </c>
      <c r="K1732" s="145"/>
      <c r="L1732" s="145"/>
      <c r="M1732" s="145"/>
      <c r="N1732" s="145"/>
      <c r="O1732" s="145"/>
      <c r="P1732" s="145"/>
      <c r="Q1732" s="145"/>
      <c r="R1732" s="145"/>
      <c r="S1732" s="145"/>
      <c r="T1732" s="82" t="s">
        <v>38</v>
      </c>
      <c r="U1732" s="82"/>
      <c r="V1732" s="82" t="s">
        <v>253</v>
      </c>
      <c r="W1732" s="82"/>
      <c r="X1732" s="82"/>
      <c r="Y1732" s="82"/>
      <c r="Z1732" s="82"/>
      <c r="AA1732" s="82"/>
      <c r="AB1732" s="82"/>
      <c r="AC1732" s="82"/>
      <c r="AD1732" s="82"/>
      <c r="AE1732" s="82"/>
      <c r="AF1732" s="82"/>
      <c r="AG1732" s="82"/>
      <c r="AH1732" s="82"/>
      <c r="AI1732" s="82"/>
      <c r="AJ1732" s="82"/>
      <c r="AK1732" s="82"/>
      <c r="AL1732" s="82"/>
      <c r="AM1732" s="138"/>
      <c r="BH1732" s="1" t="s">
        <v>28</v>
      </c>
    </row>
    <row r="1733" spans="1:61" ht="9.75" hidden="1" customHeight="1">
      <c r="A1733" s="141"/>
      <c r="B1733" s="142"/>
      <c r="C1733" s="142"/>
      <c r="D1733" s="142"/>
      <c r="E1733" s="142"/>
      <c r="F1733" s="142"/>
      <c r="G1733" s="142"/>
      <c r="H1733" s="142"/>
      <c r="I1733" s="143"/>
      <c r="J1733" s="144"/>
      <c r="K1733" s="145"/>
      <c r="L1733" s="145"/>
      <c r="M1733" s="145"/>
      <c r="N1733" s="145"/>
      <c r="O1733" s="145"/>
      <c r="P1733" s="145"/>
      <c r="Q1733" s="145"/>
      <c r="R1733" s="145"/>
      <c r="S1733" s="145"/>
      <c r="T1733" s="82"/>
      <c r="U1733" s="82"/>
      <c r="V1733" s="82" t="s">
        <v>327</v>
      </c>
      <c r="W1733" s="82"/>
      <c r="X1733" s="82"/>
      <c r="Y1733" s="82"/>
      <c r="Z1733" s="82"/>
      <c r="AA1733" s="82"/>
      <c r="AB1733" s="82"/>
      <c r="AC1733" s="82"/>
      <c r="AD1733" s="82"/>
      <c r="AE1733" s="82"/>
      <c r="AF1733" s="82"/>
      <c r="AG1733" s="82"/>
      <c r="AH1733" s="82"/>
      <c r="AI1733" s="82"/>
      <c r="AJ1733" s="82"/>
      <c r="AK1733" s="82"/>
      <c r="AL1733" s="82"/>
      <c r="AM1733" s="138"/>
      <c r="BH1733" s="1" t="s">
        <v>28</v>
      </c>
    </row>
    <row r="1734" spans="1:61" ht="9.75" hidden="1" customHeight="1">
      <c r="A1734" s="141"/>
      <c r="B1734" s="142"/>
      <c r="C1734" s="142"/>
      <c r="D1734" s="142"/>
      <c r="E1734" s="142"/>
      <c r="F1734" s="142"/>
      <c r="G1734" s="142"/>
      <c r="H1734" s="142"/>
      <c r="I1734" s="143"/>
      <c r="J1734" s="189"/>
      <c r="K1734" s="82"/>
      <c r="L1734" s="82"/>
      <c r="M1734" s="82"/>
      <c r="N1734" s="82"/>
      <c r="O1734" s="82"/>
      <c r="P1734" s="82"/>
      <c r="Q1734" s="82"/>
      <c r="R1734" s="82"/>
      <c r="S1734" s="82"/>
      <c r="T1734" s="82"/>
      <c r="U1734" s="82"/>
      <c r="V1734" s="82" t="s">
        <v>166</v>
      </c>
      <c r="W1734" s="82"/>
      <c r="X1734" s="82"/>
      <c r="Y1734" s="82"/>
      <c r="Z1734" s="82"/>
      <c r="AA1734" s="82"/>
      <c r="AB1734" s="82"/>
      <c r="AC1734" s="82"/>
      <c r="AD1734" s="82"/>
      <c r="AE1734" s="82"/>
      <c r="AF1734" s="82"/>
      <c r="AG1734" s="82"/>
      <c r="AH1734" s="82"/>
      <c r="AI1734" s="82"/>
      <c r="AJ1734" s="82"/>
      <c r="AK1734" s="82"/>
      <c r="AL1734" s="82"/>
      <c r="AM1734" s="138"/>
      <c r="BH1734" s="1" t="s">
        <v>28</v>
      </c>
    </row>
    <row r="1735" spans="1:61" ht="9.75" hidden="1" customHeight="1">
      <c r="A1735" s="141"/>
      <c r="B1735" s="142"/>
      <c r="C1735" s="142"/>
      <c r="D1735" s="142"/>
      <c r="E1735" s="142"/>
      <c r="F1735" s="142"/>
      <c r="G1735" s="142"/>
      <c r="H1735" s="142"/>
      <c r="I1735" s="143"/>
      <c r="J1735" s="157"/>
      <c r="K1735" s="98"/>
      <c r="L1735" s="98"/>
      <c r="M1735" s="98"/>
      <c r="N1735" s="98"/>
      <c r="O1735" s="98"/>
      <c r="P1735" s="98"/>
      <c r="Q1735" s="98"/>
      <c r="R1735" s="98"/>
      <c r="S1735" s="98"/>
      <c r="T1735" s="98"/>
      <c r="U1735" s="98"/>
      <c r="V1735" s="98" t="s">
        <v>256</v>
      </c>
      <c r="W1735" s="98"/>
      <c r="X1735" s="98"/>
      <c r="Y1735" s="98"/>
      <c r="Z1735" s="98"/>
      <c r="AA1735" s="98"/>
      <c r="AB1735" s="98"/>
      <c r="AC1735" s="98"/>
      <c r="AD1735" s="98"/>
      <c r="AE1735" s="98"/>
      <c r="AF1735" s="98"/>
      <c r="AG1735" s="98"/>
      <c r="AH1735" s="98"/>
      <c r="AI1735" s="98"/>
      <c r="AJ1735" s="98"/>
      <c r="AK1735" s="98"/>
      <c r="AL1735" s="98"/>
      <c r="AM1735" s="156"/>
      <c r="BH1735" s="1" t="s">
        <v>28</v>
      </c>
    </row>
    <row r="1736" spans="1:61" ht="9.75" hidden="1" customHeight="1">
      <c r="A1736" s="120" t="s">
        <v>381</v>
      </c>
      <c r="B1736" s="121"/>
      <c r="C1736" s="121"/>
      <c r="D1736" s="121"/>
      <c r="E1736" s="121"/>
      <c r="F1736" s="121"/>
      <c r="G1736" s="121"/>
      <c r="H1736" s="121"/>
      <c r="I1736" s="122"/>
      <c r="J1736" s="136"/>
      <c r="K1736" s="126"/>
      <c r="L1736" s="126"/>
      <c r="M1736" s="126"/>
      <c r="N1736" s="126"/>
      <c r="O1736" s="126"/>
      <c r="P1736" s="126"/>
      <c r="Q1736" s="126"/>
      <c r="R1736" s="126"/>
      <c r="S1736" s="126"/>
      <c r="T1736" s="126"/>
      <c r="U1736" s="126"/>
      <c r="V1736" s="126"/>
      <c r="W1736" s="126"/>
      <c r="X1736" s="126"/>
      <c r="Y1736" s="126"/>
      <c r="Z1736" s="126"/>
      <c r="AA1736" s="126"/>
      <c r="AB1736" s="126"/>
      <c r="AC1736" s="126"/>
      <c r="AD1736" s="126"/>
      <c r="AE1736" s="126"/>
      <c r="AF1736" s="126"/>
      <c r="AG1736" s="126"/>
      <c r="AH1736" s="126"/>
      <c r="AI1736" s="126"/>
      <c r="AJ1736" s="126"/>
      <c r="AK1736" s="126"/>
      <c r="AL1736" s="126"/>
      <c r="AM1736" s="127"/>
      <c r="BG1736" s="1" t="s">
        <v>387</v>
      </c>
      <c r="BH1736" s="1">
        <v>108</v>
      </c>
      <c r="BI1736" s="1" t="str">
        <f>"ITEM"&amp;BH1736&amp; BG1736 &amp;"="&amp; IF(TRIM($J1736)="","",$J1736)</f>
        <v>ITEM108#KBN4_3=</v>
      </c>
    </row>
    <row r="1737" spans="1:61" ht="9.75" hidden="1" customHeight="1">
      <c r="A1737" s="141"/>
      <c r="B1737" s="142"/>
      <c r="C1737" s="142"/>
      <c r="D1737" s="142"/>
      <c r="E1737" s="142"/>
      <c r="F1737" s="142"/>
      <c r="G1737" s="142"/>
      <c r="H1737" s="142"/>
      <c r="I1737" s="143"/>
      <c r="J1737" s="150"/>
      <c r="K1737" s="151"/>
      <c r="L1737" s="151"/>
      <c r="M1737" s="151"/>
      <c r="N1737" s="151"/>
      <c r="O1737" s="151"/>
      <c r="P1737" s="151"/>
      <c r="Q1737" s="151"/>
      <c r="R1737" s="151"/>
      <c r="S1737" s="151"/>
      <c r="T1737" s="151"/>
      <c r="U1737" s="151"/>
      <c r="V1737" s="151"/>
      <c r="W1737" s="151"/>
      <c r="X1737" s="151"/>
      <c r="Y1737" s="151"/>
      <c r="Z1737" s="151"/>
      <c r="AA1737" s="151"/>
      <c r="AB1737" s="151"/>
      <c r="AC1737" s="151"/>
      <c r="AD1737" s="151"/>
      <c r="AE1737" s="151"/>
      <c r="AF1737" s="151"/>
      <c r="AG1737" s="151"/>
      <c r="AH1737" s="151"/>
      <c r="AI1737" s="151"/>
      <c r="AJ1737" s="151"/>
      <c r="AK1737" s="151"/>
      <c r="AL1737" s="151"/>
      <c r="AM1737" s="152"/>
    </row>
    <row r="1738" spans="1:61" ht="9.75" hidden="1" customHeight="1">
      <c r="A1738" s="123"/>
      <c r="B1738" s="124"/>
      <c r="C1738" s="124"/>
      <c r="D1738" s="124"/>
      <c r="E1738" s="124"/>
      <c r="F1738" s="124"/>
      <c r="G1738" s="124"/>
      <c r="H1738" s="124"/>
      <c r="I1738" s="125"/>
      <c r="J1738" s="150"/>
      <c r="K1738" s="151"/>
      <c r="L1738" s="151"/>
      <c r="M1738" s="151"/>
      <c r="N1738" s="151"/>
      <c r="O1738" s="151"/>
      <c r="P1738" s="151"/>
      <c r="Q1738" s="151"/>
      <c r="R1738" s="151"/>
      <c r="S1738" s="151"/>
      <c r="T1738" s="151"/>
      <c r="U1738" s="151"/>
      <c r="V1738" s="151"/>
      <c r="W1738" s="151"/>
      <c r="X1738" s="151"/>
      <c r="Y1738" s="151"/>
      <c r="Z1738" s="151"/>
      <c r="AA1738" s="151"/>
      <c r="AB1738" s="151"/>
      <c r="AC1738" s="151"/>
      <c r="AD1738" s="151"/>
      <c r="AE1738" s="151"/>
      <c r="AF1738" s="151"/>
      <c r="AG1738" s="151"/>
      <c r="AH1738" s="151"/>
      <c r="AI1738" s="151"/>
      <c r="AJ1738" s="151"/>
      <c r="AK1738" s="151"/>
      <c r="AL1738" s="151"/>
      <c r="AM1738" s="152"/>
    </row>
    <row r="1739" spans="1:61" ht="9.75" hidden="1" customHeight="1">
      <c r="A1739" s="120" t="s">
        <v>382</v>
      </c>
      <c r="B1739" s="121"/>
      <c r="C1739" s="121"/>
      <c r="D1739" s="121"/>
      <c r="E1739" s="121"/>
      <c r="F1739" s="121"/>
      <c r="G1739" s="121"/>
      <c r="H1739" s="121"/>
      <c r="I1739" s="121"/>
      <c r="J1739" s="216" t="s">
        <v>37</v>
      </c>
      <c r="K1739" s="217"/>
      <c r="L1739" s="154" t="s">
        <v>54</v>
      </c>
      <c r="M1739" s="154"/>
      <c r="N1739" s="154"/>
      <c r="O1739" s="154"/>
      <c r="P1739" s="154"/>
      <c r="Q1739" s="154"/>
      <c r="R1739" s="154"/>
      <c r="S1739" s="154"/>
      <c r="T1739" s="154"/>
      <c r="U1739" s="154"/>
      <c r="V1739" s="154"/>
      <c r="W1739" s="154"/>
      <c r="X1739" s="221" t="s">
        <v>37</v>
      </c>
      <c r="Y1739" s="217"/>
      <c r="Z1739" s="154" t="s">
        <v>330</v>
      </c>
      <c r="AA1739" s="154"/>
      <c r="AB1739" s="154"/>
      <c r="AC1739" s="154"/>
      <c r="AD1739" s="154"/>
      <c r="AE1739" s="154"/>
      <c r="AF1739" s="154"/>
      <c r="AG1739" s="154"/>
      <c r="AH1739" s="154"/>
      <c r="AI1739" s="154"/>
      <c r="AJ1739" s="154"/>
      <c r="AK1739" s="154"/>
      <c r="AL1739" s="154"/>
      <c r="AM1739" s="155"/>
      <c r="BF1739" s="1" t="b">
        <f>IF($K1739="○",TRUE,IF($K1739="",FALSE,"INPUT_ERROR"))</f>
        <v>0</v>
      </c>
      <c r="BG1739" s="1" t="s">
        <v>387</v>
      </c>
      <c r="BH1739" s="1">
        <v>109</v>
      </c>
      <c r="BI1739" s="1" t="str">
        <f t="shared" ref="BI1739:BI1745" si="44">"ITEM"&amp; BH1739&amp; BG1739 &amp;"="&amp; $BF1739</f>
        <v>ITEM109#KBN4_3=FALSE</v>
      </c>
    </row>
    <row r="1740" spans="1:61" ht="9.75" hidden="1" customHeight="1">
      <c r="A1740" s="141"/>
      <c r="B1740" s="142"/>
      <c r="C1740" s="142"/>
      <c r="D1740" s="142"/>
      <c r="E1740" s="142"/>
      <c r="F1740" s="142"/>
      <c r="G1740" s="142"/>
      <c r="H1740" s="142"/>
      <c r="I1740" s="142"/>
      <c r="J1740" s="144"/>
      <c r="K1740" s="159"/>
      <c r="L1740" s="82"/>
      <c r="M1740" s="82"/>
      <c r="N1740" s="82"/>
      <c r="O1740" s="82"/>
      <c r="P1740" s="82"/>
      <c r="Q1740" s="82"/>
      <c r="R1740" s="82"/>
      <c r="S1740" s="82"/>
      <c r="T1740" s="82"/>
      <c r="U1740" s="82"/>
      <c r="V1740" s="82"/>
      <c r="W1740" s="82"/>
      <c r="X1740" s="160"/>
      <c r="Y1740" s="159"/>
      <c r="Z1740" s="82"/>
      <c r="AA1740" s="82"/>
      <c r="AB1740" s="82"/>
      <c r="AC1740" s="82"/>
      <c r="AD1740" s="82"/>
      <c r="AE1740" s="82"/>
      <c r="AF1740" s="82"/>
      <c r="AG1740" s="82"/>
      <c r="AH1740" s="82"/>
      <c r="AI1740" s="82"/>
      <c r="AJ1740" s="82"/>
      <c r="AK1740" s="82"/>
      <c r="AL1740" s="82"/>
      <c r="AM1740" s="138"/>
      <c r="BF1740" s="1" t="b">
        <f>IF($Y1739="○",TRUE,IF($Y1739="",FALSE,"INPUT_ERROR"))</f>
        <v>0</v>
      </c>
      <c r="BG1740" s="1" t="s">
        <v>387</v>
      </c>
      <c r="BH1740" s="1">
        <v>110</v>
      </c>
      <c r="BI1740" s="1" t="str">
        <f t="shared" si="44"/>
        <v>ITEM110#KBN4_3=FALSE</v>
      </c>
    </row>
    <row r="1741" spans="1:61" ht="9.75" hidden="1" customHeight="1">
      <c r="A1741" s="141"/>
      <c r="B1741" s="142"/>
      <c r="C1741" s="142"/>
      <c r="D1741" s="142"/>
      <c r="E1741" s="142"/>
      <c r="F1741" s="142"/>
      <c r="G1741" s="142"/>
      <c r="H1741" s="142"/>
      <c r="I1741" s="142"/>
      <c r="J1741" s="144" t="s">
        <v>37</v>
      </c>
      <c r="K1741" s="159"/>
      <c r="L1741" s="82" t="s">
        <v>331</v>
      </c>
      <c r="M1741" s="82"/>
      <c r="N1741" s="82"/>
      <c r="O1741" s="82"/>
      <c r="P1741" s="82"/>
      <c r="Q1741" s="82"/>
      <c r="R1741" s="82"/>
      <c r="S1741" s="82"/>
      <c r="T1741" s="82"/>
      <c r="U1741" s="82"/>
      <c r="V1741" s="82"/>
      <c r="W1741" s="82"/>
      <c r="X1741" s="160" t="s">
        <v>37</v>
      </c>
      <c r="Y1741" s="159"/>
      <c r="Z1741" s="82" t="s">
        <v>264</v>
      </c>
      <c r="AA1741" s="82"/>
      <c r="AB1741" s="82"/>
      <c r="AC1741" s="82"/>
      <c r="AD1741" s="82"/>
      <c r="AE1741" s="82"/>
      <c r="AF1741" s="82"/>
      <c r="AG1741" s="82"/>
      <c r="AH1741" s="82"/>
      <c r="AI1741" s="82"/>
      <c r="AJ1741" s="82"/>
      <c r="AK1741" s="82"/>
      <c r="AL1741" s="82"/>
      <c r="AM1741" s="138"/>
      <c r="BF1741" s="1" t="b">
        <f>IF($K1741="○",TRUE,IF($K1741="",FALSE,"INPUT_ERROR"))</f>
        <v>0</v>
      </c>
      <c r="BG1741" s="1" t="s">
        <v>387</v>
      </c>
      <c r="BH1741" s="1">
        <v>111</v>
      </c>
      <c r="BI1741" s="1" t="str">
        <f t="shared" si="44"/>
        <v>ITEM111#KBN4_3=FALSE</v>
      </c>
    </row>
    <row r="1742" spans="1:61" ht="9.75" hidden="1" customHeight="1">
      <c r="A1742" s="141"/>
      <c r="B1742" s="142"/>
      <c r="C1742" s="142"/>
      <c r="D1742" s="142"/>
      <c r="E1742" s="142"/>
      <c r="F1742" s="142"/>
      <c r="G1742" s="142"/>
      <c r="H1742" s="142"/>
      <c r="I1742" s="142"/>
      <c r="J1742" s="144"/>
      <c r="K1742" s="159"/>
      <c r="L1742" s="82"/>
      <c r="M1742" s="82"/>
      <c r="N1742" s="82"/>
      <c r="O1742" s="82"/>
      <c r="P1742" s="82"/>
      <c r="Q1742" s="82"/>
      <c r="R1742" s="82"/>
      <c r="S1742" s="82"/>
      <c r="T1742" s="82"/>
      <c r="U1742" s="82"/>
      <c r="V1742" s="82"/>
      <c r="W1742" s="82"/>
      <c r="X1742" s="160"/>
      <c r="Y1742" s="159"/>
      <c r="Z1742" s="82"/>
      <c r="AA1742" s="82"/>
      <c r="AB1742" s="82"/>
      <c r="AC1742" s="82"/>
      <c r="AD1742" s="82"/>
      <c r="AE1742" s="82"/>
      <c r="AF1742" s="82"/>
      <c r="AG1742" s="82"/>
      <c r="AH1742" s="82"/>
      <c r="AI1742" s="82"/>
      <c r="AJ1742" s="82"/>
      <c r="AK1742" s="82"/>
      <c r="AL1742" s="82"/>
      <c r="AM1742" s="138"/>
      <c r="BF1742" s="1" t="b">
        <f>IF($Y1741="○",TRUE,IF($Y1741="",FALSE,"INPUT_ERROR"))</f>
        <v>0</v>
      </c>
      <c r="BG1742" s="1" t="s">
        <v>387</v>
      </c>
      <c r="BH1742" s="1">
        <v>112</v>
      </c>
      <c r="BI1742" s="1" t="str">
        <f t="shared" si="44"/>
        <v>ITEM112#KBN4_3=FALSE</v>
      </c>
    </row>
    <row r="1743" spans="1:61" ht="9.75" hidden="1" customHeight="1">
      <c r="A1743" s="141"/>
      <c r="B1743" s="142"/>
      <c r="C1743" s="142"/>
      <c r="D1743" s="142"/>
      <c r="E1743" s="142"/>
      <c r="F1743" s="142"/>
      <c r="G1743" s="142"/>
      <c r="H1743" s="142"/>
      <c r="I1743" s="142"/>
      <c r="J1743" s="144" t="s">
        <v>37</v>
      </c>
      <c r="K1743" s="159"/>
      <c r="L1743" s="82" t="s">
        <v>214</v>
      </c>
      <c r="M1743" s="82"/>
      <c r="N1743" s="82"/>
      <c r="O1743" s="82"/>
      <c r="P1743" s="82"/>
      <c r="Q1743" s="82"/>
      <c r="R1743" s="82"/>
      <c r="S1743" s="82"/>
      <c r="T1743" s="82"/>
      <c r="U1743" s="82"/>
      <c r="V1743" s="82"/>
      <c r="W1743" s="82"/>
      <c r="X1743" s="160" t="s">
        <v>37</v>
      </c>
      <c r="Y1743" s="159"/>
      <c r="Z1743" s="82" t="s">
        <v>332</v>
      </c>
      <c r="AA1743" s="82"/>
      <c r="AB1743" s="82"/>
      <c r="AC1743" s="82"/>
      <c r="AD1743" s="82"/>
      <c r="AE1743" s="82"/>
      <c r="AF1743" s="82"/>
      <c r="AG1743" s="82"/>
      <c r="AH1743" s="82"/>
      <c r="AI1743" s="82"/>
      <c r="AJ1743" s="82"/>
      <c r="AK1743" s="82"/>
      <c r="AL1743" s="82"/>
      <c r="AM1743" s="138"/>
      <c r="BF1743" s="1" t="b">
        <f>IF($K1743="○",TRUE,IF($K1743="",FALSE,"INPUT_ERROR"))</f>
        <v>0</v>
      </c>
      <c r="BG1743" s="1" t="s">
        <v>387</v>
      </c>
      <c r="BH1743" s="1">
        <v>113</v>
      </c>
      <c r="BI1743" s="1" t="str">
        <f t="shared" si="44"/>
        <v>ITEM113#KBN4_3=FALSE</v>
      </c>
    </row>
    <row r="1744" spans="1:61" ht="9.75" hidden="1" customHeight="1">
      <c r="A1744" s="141"/>
      <c r="B1744" s="142"/>
      <c r="C1744" s="142"/>
      <c r="D1744" s="142"/>
      <c r="E1744" s="142"/>
      <c r="F1744" s="142"/>
      <c r="G1744" s="142"/>
      <c r="H1744" s="142"/>
      <c r="I1744" s="142"/>
      <c r="J1744" s="144"/>
      <c r="K1744" s="159"/>
      <c r="L1744" s="82"/>
      <c r="M1744" s="82"/>
      <c r="N1744" s="82"/>
      <c r="O1744" s="82"/>
      <c r="P1744" s="82"/>
      <c r="Q1744" s="82"/>
      <c r="R1744" s="82"/>
      <c r="S1744" s="82"/>
      <c r="T1744" s="82"/>
      <c r="U1744" s="82"/>
      <c r="V1744" s="82"/>
      <c r="W1744" s="82"/>
      <c r="X1744" s="160"/>
      <c r="Y1744" s="159"/>
      <c r="Z1744" s="82"/>
      <c r="AA1744" s="82"/>
      <c r="AB1744" s="82"/>
      <c r="AC1744" s="82"/>
      <c r="AD1744" s="82"/>
      <c r="AE1744" s="82"/>
      <c r="AF1744" s="82"/>
      <c r="AG1744" s="82"/>
      <c r="AH1744" s="82"/>
      <c r="AI1744" s="82"/>
      <c r="AJ1744" s="82"/>
      <c r="AK1744" s="82"/>
      <c r="AL1744" s="82"/>
      <c r="AM1744" s="138"/>
      <c r="BF1744" s="1" t="b">
        <f>IF($Y1743="○",TRUE,IF($Y1743="",FALSE,"INPUT_ERROR"))</f>
        <v>0</v>
      </c>
      <c r="BG1744" s="1" t="s">
        <v>387</v>
      </c>
      <c r="BH1744" s="1">
        <v>114</v>
      </c>
      <c r="BI1744" s="1" t="str">
        <f t="shared" si="44"/>
        <v>ITEM114#KBN4_3=FALSE</v>
      </c>
    </row>
    <row r="1745" spans="1:61" ht="9.75" hidden="1" customHeight="1">
      <c r="A1745" s="141"/>
      <c r="B1745" s="142"/>
      <c r="C1745" s="142"/>
      <c r="D1745" s="142"/>
      <c r="E1745" s="142"/>
      <c r="F1745" s="142"/>
      <c r="G1745" s="142"/>
      <c r="H1745" s="142"/>
      <c r="I1745" s="142"/>
      <c r="J1745" s="144" t="s">
        <v>37</v>
      </c>
      <c r="K1745" s="159"/>
      <c r="L1745" s="82" t="s">
        <v>59</v>
      </c>
      <c r="M1745" s="82"/>
      <c r="N1745" s="82"/>
      <c r="O1745" s="160" t="s">
        <v>60</v>
      </c>
      <c r="P1745" s="151"/>
      <c r="Q1745" s="151"/>
      <c r="R1745" s="151"/>
      <c r="S1745" s="151"/>
      <c r="T1745" s="151"/>
      <c r="U1745" s="151"/>
      <c r="V1745" s="151"/>
      <c r="W1745" s="151"/>
      <c r="X1745" s="151"/>
      <c r="Y1745" s="151"/>
      <c r="Z1745" s="151"/>
      <c r="AA1745" s="151"/>
      <c r="AB1745" s="151"/>
      <c r="AC1745" s="151"/>
      <c r="AD1745" s="151"/>
      <c r="AE1745" s="151"/>
      <c r="AF1745" s="151"/>
      <c r="AG1745" s="151"/>
      <c r="AH1745" s="151"/>
      <c r="AI1745" s="151"/>
      <c r="AJ1745" s="151"/>
      <c r="AK1745" s="151"/>
      <c r="AL1745" s="82" t="s">
        <v>198</v>
      </c>
      <c r="AM1745" s="138"/>
      <c r="BF1745" s="1" t="b">
        <f>IF($K1745="○",TRUE,IF($K1745="",FALSE,"INPUT_ERROR"))</f>
        <v>0</v>
      </c>
      <c r="BG1745" s="1" t="s">
        <v>387</v>
      </c>
      <c r="BH1745" s="1">
        <v>115</v>
      </c>
      <c r="BI1745" s="1" t="str">
        <f t="shared" si="44"/>
        <v>ITEM115#KBN4_3=FALSE</v>
      </c>
    </row>
    <row r="1746" spans="1:61" ht="9.75" hidden="1" customHeight="1">
      <c r="A1746" s="141"/>
      <c r="B1746" s="142"/>
      <c r="C1746" s="142"/>
      <c r="D1746" s="142"/>
      <c r="E1746" s="142"/>
      <c r="F1746" s="142"/>
      <c r="G1746" s="142"/>
      <c r="H1746" s="142"/>
      <c r="I1746" s="142"/>
      <c r="J1746" s="161"/>
      <c r="K1746" s="162"/>
      <c r="L1746" s="98"/>
      <c r="M1746" s="98"/>
      <c r="N1746" s="98"/>
      <c r="O1746" s="163"/>
      <c r="P1746" s="128"/>
      <c r="Q1746" s="128"/>
      <c r="R1746" s="128"/>
      <c r="S1746" s="128"/>
      <c r="T1746" s="128"/>
      <c r="U1746" s="128"/>
      <c r="V1746" s="128"/>
      <c r="W1746" s="128"/>
      <c r="X1746" s="128"/>
      <c r="Y1746" s="128"/>
      <c r="Z1746" s="128"/>
      <c r="AA1746" s="128"/>
      <c r="AB1746" s="128"/>
      <c r="AC1746" s="128"/>
      <c r="AD1746" s="128"/>
      <c r="AE1746" s="128"/>
      <c r="AF1746" s="128"/>
      <c r="AG1746" s="128"/>
      <c r="AH1746" s="128"/>
      <c r="AI1746" s="128"/>
      <c r="AJ1746" s="128"/>
      <c r="AK1746" s="128"/>
      <c r="AL1746" s="98"/>
      <c r="AM1746" s="156"/>
      <c r="BG1746" s="1" t="s">
        <v>387</v>
      </c>
      <c r="BH1746" s="1">
        <v>116</v>
      </c>
      <c r="BI1746" s="1" t="str">
        <f>"ITEM"&amp;BH1746&amp; BG1746 &amp;"="&amp;IF(TRIM($P1745)="","",$P1745)</f>
        <v>ITEM116#KBN4_3=</v>
      </c>
    </row>
    <row r="1747" spans="1:61" ht="9.75" hidden="1" customHeight="1">
      <c r="A1747" s="120" t="s">
        <v>333</v>
      </c>
      <c r="B1747" s="121"/>
      <c r="C1747" s="121"/>
      <c r="D1747" s="121"/>
      <c r="E1747" s="121"/>
      <c r="F1747" s="121"/>
      <c r="G1747" s="121"/>
      <c r="H1747" s="121"/>
      <c r="I1747" s="122"/>
      <c r="J1747" s="260"/>
      <c r="K1747" s="260"/>
      <c r="L1747" s="260"/>
      <c r="M1747" s="260"/>
      <c r="N1747" s="260"/>
      <c r="O1747" s="260"/>
      <c r="P1747" s="260"/>
      <c r="Q1747" s="260"/>
      <c r="R1747" s="260"/>
      <c r="S1747" s="260"/>
      <c r="T1747" s="260"/>
      <c r="U1747" s="260"/>
      <c r="V1747" s="260"/>
      <c r="W1747" s="260"/>
      <c r="X1747" s="260"/>
      <c r="Y1747" s="260"/>
      <c r="Z1747" s="260"/>
      <c r="AA1747" s="260"/>
      <c r="AB1747" s="260"/>
      <c r="AC1747" s="260"/>
      <c r="AD1747" s="260"/>
      <c r="AE1747" s="260"/>
      <c r="AF1747" s="260"/>
      <c r="AG1747" s="260"/>
      <c r="AH1747" s="260"/>
      <c r="AI1747" s="260"/>
      <c r="AJ1747" s="260"/>
      <c r="AK1747" s="260"/>
      <c r="AL1747" s="260"/>
      <c r="AM1747" s="260"/>
      <c r="BG1747" s="1" t="s">
        <v>387</v>
      </c>
      <c r="BH1747" s="1">
        <v>117</v>
      </c>
      <c r="BI1747" s="1" t="str">
        <f>"ITEM"&amp;BH1747&amp; BG1747 &amp;"="&amp; IF(TRIM($J1747)="","",$J1747)</f>
        <v>ITEM117#KBN4_3=</v>
      </c>
    </row>
    <row r="1748" spans="1:61" ht="9.75" hidden="1" customHeight="1">
      <c r="A1748" s="141"/>
      <c r="B1748" s="142"/>
      <c r="C1748" s="142"/>
      <c r="D1748" s="142"/>
      <c r="E1748" s="142"/>
      <c r="F1748" s="142"/>
      <c r="G1748" s="142"/>
      <c r="H1748" s="142"/>
      <c r="I1748" s="143"/>
      <c r="J1748" s="27"/>
      <c r="K1748" s="27"/>
      <c r="L1748" s="27"/>
      <c r="M1748" s="27"/>
      <c r="N1748" s="27"/>
      <c r="O1748" s="27"/>
      <c r="P1748" s="27"/>
      <c r="Q1748" s="27"/>
      <c r="R1748" s="27"/>
      <c r="S1748" s="27"/>
      <c r="T1748" s="27"/>
      <c r="U1748" s="27"/>
      <c r="V1748" s="27"/>
      <c r="W1748" s="27"/>
      <c r="X1748" s="27"/>
      <c r="Y1748" s="27"/>
      <c r="Z1748" s="27"/>
      <c r="AA1748" s="27"/>
      <c r="AB1748" s="27"/>
      <c r="AC1748" s="27"/>
      <c r="AD1748" s="27"/>
      <c r="AE1748" s="27"/>
      <c r="AF1748" s="27"/>
      <c r="AG1748" s="27"/>
      <c r="AH1748" s="27"/>
      <c r="AI1748" s="27"/>
      <c r="AJ1748" s="27"/>
      <c r="AK1748" s="27"/>
      <c r="AL1748" s="27"/>
      <c r="AM1748" s="27"/>
      <c r="BH1748" s="1" t="s">
        <v>28</v>
      </c>
    </row>
    <row r="1749" spans="1:61" ht="9.75" hidden="1" customHeight="1" thickBot="1">
      <c r="A1749" s="123"/>
      <c r="B1749" s="124"/>
      <c r="C1749" s="124"/>
      <c r="D1749" s="124"/>
      <c r="E1749" s="124"/>
      <c r="F1749" s="124"/>
      <c r="G1749" s="124"/>
      <c r="H1749" s="124"/>
      <c r="I1749" s="125"/>
      <c r="J1749" s="27"/>
      <c r="K1749" s="27"/>
      <c r="L1749" s="27"/>
      <c r="M1749" s="27"/>
      <c r="N1749" s="27"/>
      <c r="O1749" s="27"/>
      <c r="P1749" s="27"/>
      <c r="Q1749" s="27"/>
      <c r="R1749" s="27"/>
      <c r="S1749" s="27"/>
      <c r="T1749" s="27"/>
      <c r="U1749" s="27"/>
      <c r="V1749" s="27"/>
      <c r="W1749" s="27"/>
      <c r="X1749" s="27"/>
      <c r="Y1749" s="27"/>
      <c r="Z1749" s="27"/>
      <c r="AA1749" s="27"/>
      <c r="AB1749" s="27"/>
      <c r="AC1749" s="27"/>
      <c r="AD1749" s="27"/>
      <c r="AE1749" s="27"/>
      <c r="AF1749" s="27"/>
      <c r="AG1749" s="27"/>
      <c r="AH1749" s="27"/>
      <c r="AI1749" s="27"/>
      <c r="AJ1749" s="27"/>
      <c r="AK1749" s="27"/>
      <c r="AL1749" s="27"/>
      <c r="AM1749" s="27"/>
      <c r="BH1749" s="1" t="s">
        <v>28</v>
      </c>
    </row>
    <row r="1750" spans="1:61" ht="9.75" hidden="1" customHeight="1">
      <c r="A1750" s="164" t="s">
        <v>388</v>
      </c>
      <c r="B1750" s="165"/>
      <c r="C1750" s="165"/>
      <c r="D1750" s="165"/>
      <c r="E1750" s="165"/>
      <c r="F1750" s="165"/>
      <c r="G1750" s="165"/>
      <c r="H1750" s="165"/>
      <c r="I1750" s="166"/>
      <c r="J1750" s="268"/>
      <c r="K1750" s="269"/>
      <c r="L1750" s="269"/>
      <c r="M1750" s="269"/>
      <c r="N1750" s="269"/>
      <c r="O1750" s="269"/>
      <c r="P1750" s="269"/>
      <c r="Q1750" s="269"/>
      <c r="R1750" s="269"/>
      <c r="S1750" s="269"/>
      <c r="T1750" s="269"/>
      <c r="U1750" s="269"/>
      <c r="V1750" s="269"/>
      <c r="W1750" s="269"/>
      <c r="X1750" s="269"/>
      <c r="Y1750" s="269"/>
      <c r="Z1750" s="269"/>
      <c r="AA1750" s="269"/>
      <c r="AB1750" s="269"/>
      <c r="AC1750" s="269"/>
      <c r="AD1750" s="269"/>
      <c r="AE1750" s="269"/>
      <c r="AF1750" s="269"/>
      <c r="AG1750" s="269"/>
      <c r="AH1750" s="269"/>
      <c r="AI1750" s="269"/>
      <c r="AJ1750" s="269"/>
      <c r="AK1750" s="269"/>
      <c r="AL1750" s="269"/>
      <c r="AM1750" s="270"/>
      <c r="BG1750" s="1" t="s">
        <v>389</v>
      </c>
      <c r="BH1750" s="1">
        <v>103</v>
      </c>
      <c r="BI1750" s="1" t="str">
        <f>"ITEM"&amp;BH1750&amp; BG1750 &amp;"="&amp; IF(TRIM($J1750)="","",$J1750)</f>
        <v>ITEM103#KBN4_4=</v>
      </c>
    </row>
    <row r="1751" spans="1:61" ht="9.75" hidden="1" customHeight="1" thickBot="1">
      <c r="A1751" s="167"/>
      <c r="B1751" s="168"/>
      <c r="C1751" s="168"/>
      <c r="D1751" s="168"/>
      <c r="E1751" s="168"/>
      <c r="F1751" s="168"/>
      <c r="G1751" s="168"/>
      <c r="H1751" s="168"/>
      <c r="I1751" s="169"/>
      <c r="J1751" s="271"/>
      <c r="K1751" s="272"/>
      <c r="L1751" s="272"/>
      <c r="M1751" s="272"/>
      <c r="N1751" s="272"/>
      <c r="O1751" s="272"/>
      <c r="P1751" s="272"/>
      <c r="Q1751" s="272"/>
      <c r="R1751" s="272"/>
      <c r="S1751" s="272"/>
      <c r="T1751" s="272"/>
      <c r="U1751" s="272"/>
      <c r="V1751" s="272"/>
      <c r="W1751" s="272"/>
      <c r="X1751" s="272"/>
      <c r="Y1751" s="272"/>
      <c r="Z1751" s="272"/>
      <c r="AA1751" s="272"/>
      <c r="AB1751" s="272"/>
      <c r="AC1751" s="272"/>
      <c r="AD1751" s="272"/>
      <c r="AE1751" s="272"/>
      <c r="AF1751" s="272"/>
      <c r="AG1751" s="272"/>
      <c r="AH1751" s="272"/>
      <c r="AI1751" s="272"/>
      <c r="AJ1751" s="272"/>
      <c r="AK1751" s="272"/>
      <c r="AL1751" s="272"/>
      <c r="AM1751" s="273"/>
    </row>
    <row r="1752" spans="1:61" ht="9.75" hidden="1" customHeight="1">
      <c r="A1752" s="120" t="s">
        <v>323</v>
      </c>
      <c r="B1752" s="121"/>
      <c r="C1752" s="121"/>
      <c r="D1752" s="121"/>
      <c r="E1752" s="121"/>
      <c r="F1752" s="121"/>
      <c r="G1752" s="121"/>
      <c r="H1752" s="121"/>
      <c r="I1752" s="122"/>
      <c r="J1752" s="239"/>
      <c r="K1752" s="239"/>
      <c r="L1752" s="239"/>
      <c r="M1752" s="239"/>
      <c r="N1752" s="239"/>
      <c r="O1752" s="239"/>
      <c r="P1752" s="239"/>
      <c r="Q1752" s="239"/>
      <c r="R1752" s="239"/>
      <c r="S1752" s="239"/>
      <c r="T1752" s="239"/>
      <c r="U1752" s="239"/>
      <c r="V1752" s="239"/>
      <c r="W1752" s="239"/>
      <c r="X1752" s="239"/>
      <c r="Y1752" s="239"/>
      <c r="Z1752" s="239"/>
      <c r="AA1752" s="239"/>
      <c r="AB1752" s="239"/>
      <c r="AC1752" s="239"/>
      <c r="AD1752" s="239"/>
      <c r="AE1752" s="239"/>
      <c r="AF1752" s="239"/>
      <c r="AG1752" s="239"/>
      <c r="AH1752" s="239"/>
      <c r="AI1752" s="239"/>
      <c r="AJ1752" s="239"/>
      <c r="AK1752" s="239"/>
      <c r="AL1752" s="239"/>
      <c r="AM1752" s="239"/>
      <c r="BG1752" s="1" t="s">
        <v>389</v>
      </c>
      <c r="BH1752" s="1">
        <v>104</v>
      </c>
      <c r="BI1752" s="1" t="str">
        <f>"ITEM"&amp;BH1752&amp; BG1752 &amp;"="&amp; IF(TRIM($J1752)="","",$J1752)</f>
        <v>ITEM104#KBN4_4=</v>
      </c>
    </row>
    <row r="1753" spans="1:61" ht="9.75" hidden="1" customHeight="1">
      <c r="A1753" s="123"/>
      <c r="B1753" s="124"/>
      <c r="C1753" s="124"/>
      <c r="D1753" s="124"/>
      <c r="E1753" s="124"/>
      <c r="F1753" s="124"/>
      <c r="G1753" s="124"/>
      <c r="H1753" s="124"/>
      <c r="I1753" s="125"/>
      <c r="J1753" s="27"/>
      <c r="K1753" s="27"/>
      <c r="L1753" s="27"/>
      <c r="M1753" s="27"/>
      <c r="N1753" s="27"/>
      <c r="O1753" s="27"/>
      <c r="P1753" s="27"/>
      <c r="Q1753" s="27"/>
      <c r="R1753" s="27"/>
      <c r="S1753" s="27"/>
      <c r="T1753" s="27"/>
      <c r="U1753" s="27"/>
      <c r="V1753" s="27"/>
      <c r="W1753" s="27"/>
      <c r="X1753" s="27"/>
      <c r="Y1753" s="27"/>
      <c r="Z1753" s="27"/>
      <c r="AA1753" s="27"/>
      <c r="AB1753" s="27"/>
      <c r="AC1753" s="27"/>
      <c r="AD1753" s="27"/>
      <c r="AE1753" s="27"/>
      <c r="AF1753" s="27"/>
      <c r="AG1753" s="27"/>
      <c r="AH1753" s="27"/>
      <c r="AI1753" s="27"/>
      <c r="AJ1753" s="27"/>
      <c r="AK1753" s="27"/>
      <c r="AL1753" s="27"/>
      <c r="AM1753" s="27"/>
    </row>
    <row r="1754" spans="1:61" ht="9.75" hidden="1" customHeight="1">
      <c r="A1754" s="120" t="s">
        <v>378</v>
      </c>
      <c r="B1754" s="121"/>
      <c r="C1754" s="121"/>
      <c r="D1754" s="121"/>
      <c r="E1754" s="121"/>
      <c r="F1754" s="121"/>
      <c r="G1754" s="121"/>
      <c r="H1754" s="121"/>
      <c r="I1754" s="122"/>
      <c r="J1754" s="136"/>
      <c r="K1754" s="126"/>
      <c r="L1754" s="126"/>
      <c r="M1754" s="126"/>
      <c r="N1754" s="126"/>
      <c r="O1754" s="126"/>
      <c r="P1754" s="126"/>
      <c r="Q1754" s="126"/>
      <c r="R1754" s="126"/>
      <c r="S1754" s="126"/>
      <c r="T1754" s="126"/>
      <c r="U1754" s="126"/>
      <c r="V1754" s="126"/>
      <c r="W1754" s="126"/>
      <c r="X1754" s="126"/>
      <c r="Y1754" s="126"/>
      <c r="Z1754" s="126"/>
      <c r="AA1754" s="126"/>
      <c r="AB1754" s="126"/>
      <c r="AC1754" s="126"/>
      <c r="AD1754" s="126"/>
      <c r="AE1754" s="126"/>
      <c r="AF1754" s="126"/>
      <c r="AG1754" s="126"/>
      <c r="AH1754" s="126"/>
      <c r="AI1754" s="126"/>
      <c r="AJ1754" s="126"/>
      <c r="AK1754" s="126"/>
      <c r="AL1754" s="126"/>
      <c r="AM1754" s="127"/>
      <c r="BG1754" s="1" t="s">
        <v>389</v>
      </c>
      <c r="BH1754" s="1">
        <v>105</v>
      </c>
      <c r="BI1754" s="1" t="str">
        <f>"ITEM"&amp;BH1754&amp; BG1754 &amp;"="&amp; IF(TRIM($J1754)="","",$J1754)</f>
        <v>ITEM105#KBN4_4=</v>
      </c>
    </row>
    <row r="1755" spans="1:61" ht="9.75" hidden="1" customHeight="1">
      <c r="A1755" s="141"/>
      <c r="B1755" s="142"/>
      <c r="C1755" s="142"/>
      <c r="D1755" s="142"/>
      <c r="E1755" s="142"/>
      <c r="F1755" s="142"/>
      <c r="G1755" s="142"/>
      <c r="H1755" s="142"/>
      <c r="I1755" s="143"/>
      <c r="J1755" s="150"/>
      <c r="K1755" s="151"/>
      <c r="L1755" s="151"/>
      <c r="M1755" s="151"/>
      <c r="N1755" s="151"/>
      <c r="O1755" s="151"/>
      <c r="P1755" s="151"/>
      <c r="Q1755" s="151"/>
      <c r="R1755" s="151"/>
      <c r="S1755" s="151"/>
      <c r="T1755" s="151"/>
      <c r="U1755" s="151"/>
      <c r="V1755" s="151"/>
      <c r="W1755" s="151"/>
      <c r="X1755" s="151"/>
      <c r="Y1755" s="151"/>
      <c r="Z1755" s="151"/>
      <c r="AA1755" s="151"/>
      <c r="AB1755" s="151"/>
      <c r="AC1755" s="151"/>
      <c r="AD1755" s="151"/>
      <c r="AE1755" s="151"/>
      <c r="AF1755" s="151"/>
      <c r="AG1755" s="151"/>
      <c r="AH1755" s="151"/>
      <c r="AI1755" s="151"/>
      <c r="AJ1755" s="151"/>
      <c r="AK1755" s="151"/>
      <c r="AL1755" s="151"/>
      <c r="AM1755" s="152"/>
      <c r="BH1755" s="1" t="s">
        <v>28</v>
      </c>
    </row>
    <row r="1756" spans="1:61" ht="9.75" hidden="1" customHeight="1">
      <c r="A1756" s="123"/>
      <c r="B1756" s="124"/>
      <c r="C1756" s="124"/>
      <c r="D1756" s="124"/>
      <c r="E1756" s="124"/>
      <c r="F1756" s="124"/>
      <c r="G1756" s="124"/>
      <c r="H1756" s="124"/>
      <c r="I1756" s="125"/>
      <c r="J1756" s="137"/>
      <c r="K1756" s="128"/>
      <c r="L1756" s="128"/>
      <c r="M1756" s="128"/>
      <c r="N1756" s="128"/>
      <c r="O1756" s="128"/>
      <c r="P1756" s="128"/>
      <c r="Q1756" s="128"/>
      <c r="R1756" s="128"/>
      <c r="S1756" s="128"/>
      <c r="T1756" s="128"/>
      <c r="U1756" s="128"/>
      <c r="V1756" s="128"/>
      <c r="W1756" s="128"/>
      <c r="X1756" s="128"/>
      <c r="Y1756" s="128"/>
      <c r="Z1756" s="128"/>
      <c r="AA1756" s="128"/>
      <c r="AB1756" s="128"/>
      <c r="AC1756" s="128"/>
      <c r="AD1756" s="128"/>
      <c r="AE1756" s="128"/>
      <c r="AF1756" s="128"/>
      <c r="AG1756" s="128"/>
      <c r="AH1756" s="128"/>
      <c r="AI1756" s="128"/>
      <c r="AJ1756" s="128"/>
      <c r="AK1756" s="128"/>
      <c r="AL1756" s="128"/>
      <c r="AM1756" s="129"/>
      <c r="BH1756" s="1" t="s">
        <v>28</v>
      </c>
    </row>
    <row r="1757" spans="1:61" ht="9.75" hidden="1" customHeight="1">
      <c r="A1757" s="120" t="s">
        <v>379</v>
      </c>
      <c r="B1757" s="121"/>
      <c r="C1757" s="121"/>
      <c r="D1757" s="121"/>
      <c r="E1757" s="121"/>
      <c r="F1757" s="121"/>
      <c r="G1757" s="121"/>
      <c r="H1757" s="121"/>
      <c r="I1757" s="122"/>
      <c r="J1757" s="27"/>
      <c r="K1757" s="27"/>
      <c r="L1757" s="27"/>
      <c r="M1757" s="27"/>
      <c r="N1757" s="27"/>
      <c r="O1757" s="27"/>
      <c r="P1757" s="27"/>
      <c r="Q1757" s="27"/>
      <c r="R1757" s="27"/>
      <c r="S1757" s="27"/>
      <c r="T1757" s="27"/>
      <c r="U1757" s="27"/>
      <c r="V1757" s="27"/>
      <c r="W1757" s="27"/>
      <c r="X1757" s="27"/>
      <c r="Y1757" s="27"/>
      <c r="Z1757" s="27"/>
      <c r="AA1757" s="27"/>
      <c r="AB1757" s="27"/>
      <c r="AC1757" s="27"/>
      <c r="AD1757" s="27"/>
      <c r="AE1757" s="27"/>
      <c r="AF1757" s="27"/>
      <c r="AG1757" s="27"/>
      <c r="AH1757" s="27"/>
      <c r="AI1757" s="27"/>
      <c r="AJ1757" s="27"/>
      <c r="AK1757" s="27"/>
      <c r="AL1757" s="27"/>
      <c r="AM1757" s="27"/>
      <c r="BG1757" s="1" t="s">
        <v>389</v>
      </c>
      <c r="BH1757" s="1">
        <v>106</v>
      </c>
      <c r="BI1757" s="1" t="str">
        <f>"ITEM"&amp;BH1757&amp; BG1757 &amp;"="&amp; IF(TRIM($J1757)="","",$J1757)</f>
        <v>ITEM106#KBN4_4=</v>
      </c>
    </row>
    <row r="1758" spans="1:61" ht="9.75" hidden="1" customHeight="1">
      <c r="A1758" s="123"/>
      <c r="B1758" s="124"/>
      <c r="C1758" s="124"/>
      <c r="D1758" s="124"/>
      <c r="E1758" s="124"/>
      <c r="F1758" s="124"/>
      <c r="G1758" s="124"/>
      <c r="H1758" s="124"/>
      <c r="I1758" s="125"/>
      <c r="J1758" s="27"/>
      <c r="K1758" s="27"/>
      <c r="L1758" s="27"/>
      <c r="M1758" s="27"/>
      <c r="N1758" s="27"/>
      <c r="O1758" s="27"/>
      <c r="P1758" s="27"/>
      <c r="Q1758" s="27"/>
      <c r="R1758" s="27"/>
      <c r="S1758" s="27"/>
      <c r="T1758" s="27"/>
      <c r="U1758" s="27"/>
      <c r="V1758" s="27"/>
      <c r="W1758" s="27"/>
      <c r="X1758" s="27"/>
      <c r="Y1758" s="27"/>
      <c r="Z1758" s="27"/>
      <c r="AA1758" s="27"/>
      <c r="AB1758" s="27"/>
      <c r="AC1758" s="27"/>
      <c r="AD1758" s="27"/>
      <c r="AE1758" s="27"/>
      <c r="AF1758" s="27"/>
      <c r="AG1758" s="27"/>
      <c r="AH1758" s="27"/>
      <c r="AI1758" s="27"/>
      <c r="AJ1758" s="27"/>
      <c r="AK1758" s="27"/>
      <c r="AL1758" s="27"/>
      <c r="AM1758" s="27"/>
    </row>
    <row r="1759" spans="1:61" ht="9.75" hidden="1" customHeight="1">
      <c r="A1759" s="120" t="s">
        <v>380</v>
      </c>
      <c r="B1759" s="121"/>
      <c r="C1759" s="121"/>
      <c r="D1759" s="121"/>
      <c r="E1759" s="121"/>
      <c r="F1759" s="121"/>
      <c r="G1759" s="121"/>
      <c r="H1759" s="121"/>
      <c r="I1759" s="122"/>
      <c r="J1759" s="158"/>
      <c r="K1759" s="154"/>
      <c r="L1759" s="154"/>
      <c r="M1759" s="154"/>
      <c r="N1759" s="154"/>
      <c r="O1759" s="154"/>
      <c r="P1759" s="154"/>
      <c r="Q1759" s="154"/>
      <c r="R1759" s="154"/>
      <c r="S1759" s="154"/>
      <c r="T1759" s="154"/>
      <c r="U1759" s="154"/>
      <c r="V1759" s="154" t="s">
        <v>36</v>
      </c>
      <c r="W1759" s="154"/>
      <c r="X1759" s="154"/>
      <c r="Y1759" s="154"/>
      <c r="Z1759" s="154"/>
      <c r="AA1759" s="154"/>
      <c r="AB1759" s="154"/>
      <c r="AC1759" s="154"/>
      <c r="AD1759" s="154"/>
      <c r="AE1759" s="154"/>
      <c r="AF1759" s="154"/>
      <c r="AG1759" s="154"/>
      <c r="AH1759" s="154"/>
      <c r="AI1759" s="154"/>
      <c r="AJ1759" s="154"/>
      <c r="AK1759" s="154"/>
      <c r="AL1759" s="154"/>
      <c r="AM1759" s="155"/>
      <c r="BE1759" s="1" t="str">
        <f ca="1">MID(CELL("address",$CB$2),2,2)</f>
        <v>CB</v>
      </c>
      <c r="BF1759" s="1" t="str">
        <f>IF(TRIM($K1761)="","",IF(ISERROR(MATCH($K1761,$CB$3:$CB$7,0)),"INPUT_ERROR",MATCH($K1761,$CB$3:$CB$7,0)))</f>
        <v/>
      </c>
      <c r="BG1759" s="1" t="s">
        <v>389</v>
      </c>
      <c r="BH1759" s="1">
        <v>107</v>
      </c>
      <c r="BI1759" s="1" t="str">
        <f>"ITEM"&amp; BH1759&amp; BG1759 &amp;"="&amp; $BF1759</f>
        <v>ITEM107#KBN4_4=</v>
      </c>
    </row>
    <row r="1760" spans="1:61" ht="9.75" hidden="1" customHeight="1">
      <c r="A1760" s="141"/>
      <c r="B1760" s="142"/>
      <c r="C1760" s="142"/>
      <c r="D1760" s="142"/>
      <c r="E1760" s="142"/>
      <c r="F1760" s="142"/>
      <c r="G1760" s="142"/>
      <c r="H1760" s="142"/>
      <c r="I1760" s="143"/>
      <c r="J1760" s="189"/>
      <c r="K1760" s="82"/>
      <c r="L1760" s="82"/>
      <c r="M1760" s="82"/>
      <c r="N1760" s="82"/>
      <c r="O1760" s="82"/>
      <c r="P1760" s="82"/>
      <c r="Q1760" s="82"/>
      <c r="R1760" s="82"/>
      <c r="S1760" s="82"/>
      <c r="T1760" s="82"/>
      <c r="U1760" s="82"/>
      <c r="V1760" s="82" t="s">
        <v>163</v>
      </c>
      <c r="W1760" s="82"/>
      <c r="X1760" s="82"/>
      <c r="Y1760" s="82"/>
      <c r="Z1760" s="82"/>
      <c r="AA1760" s="82"/>
      <c r="AB1760" s="82"/>
      <c r="AC1760" s="82"/>
      <c r="AD1760" s="82"/>
      <c r="AE1760" s="82"/>
      <c r="AF1760" s="82"/>
      <c r="AG1760" s="82"/>
      <c r="AH1760" s="82"/>
      <c r="AI1760" s="82"/>
      <c r="AJ1760" s="82"/>
      <c r="AK1760" s="82"/>
      <c r="AL1760" s="82"/>
      <c r="AM1760" s="138"/>
      <c r="BH1760" s="1" t="s">
        <v>28</v>
      </c>
    </row>
    <row r="1761" spans="1:61" ht="9.75" hidden="1" customHeight="1">
      <c r="A1761" s="141"/>
      <c r="B1761" s="142"/>
      <c r="C1761" s="142"/>
      <c r="D1761" s="142"/>
      <c r="E1761" s="142"/>
      <c r="F1761" s="142"/>
      <c r="G1761" s="142"/>
      <c r="H1761" s="142"/>
      <c r="I1761" s="143"/>
      <c r="J1761" s="144" t="s">
        <v>37</v>
      </c>
      <c r="K1761" s="145"/>
      <c r="L1761" s="145"/>
      <c r="M1761" s="145"/>
      <c r="N1761" s="145"/>
      <c r="O1761" s="145"/>
      <c r="P1761" s="145"/>
      <c r="Q1761" s="145"/>
      <c r="R1761" s="145"/>
      <c r="S1761" s="145"/>
      <c r="T1761" s="82" t="s">
        <v>38</v>
      </c>
      <c r="U1761" s="82"/>
      <c r="V1761" s="82" t="s">
        <v>253</v>
      </c>
      <c r="W1761" s="82"/>
      <c r="X1761" s="82"/>
      <c r="Y1761" s="82"/>
      <c r="Z1761" s="82"/>
      <c r="AA1761" s="82"/>
      <c r="AB1761" s="82"/>
      <c r="AC1761" s="82"/>
      <c r="AD1761" s="82"/>
      <c r="AE1761" s="82"/>
      <c r="AF1761" s="82"/>
      <c r="AG1761" s="82"/>
      <c r="AH1761" s="82"/>
      <c r="AI1761" s="82"/>
      <c r="AJ1761" s="82"/>
      <c r="AK1761" s="82"/>
      <c r="AL1761" s="82"/>
      <c r="AM1761" s="138"/>
      <c r="BH1761" s="1" t="s">
        <v>28</v>
      </c>
    </row>
    <row r="1762" spans="1:61" ht="9.75" hidden="1" customHeight="1">
      <c r="A1762" s="141"/>
      <c r="B1762" s="142"/>
      <c r="C1762" s="142"/>
      <c r="D1762" s="142"/>
      <c r="E1762" s="142"/>
      <c r="F1762" s="142"/>
      <c r="G1762" s="142"/>
      <c r="H1762" s="142"/>
      <c r="I1762" s="143"/>
      <c r="J1762" s="144"/>
      <c r="K1762" s="145"/>
      <c r="L1762" s="145"/>
      <c r="M1762" s="145"/>
      <c r="N1762" s="145"/>
      <c r="O1762" s="145"/>
      <c r="P1762" s="145"/>
      <c r="Q1762" s="145"/>
      <c r="R1762" s="145"/>
      <c r="S1762" s="145"/>
      <c r="T1762" s="82"/>
      <c r="U1762" s="82"/>
      <c r="V1762" s="82" t="s">
        <v>327</v>
      </c>
      <c r="W1762" s="82"/>
      <c r="X1762" s="82"/>
      <c r="Y1762" s="82"/>
      <c r="Z1762" s="82"/>
      <c r="AA1762" s="82"/>
      <c r="AB1762" s="82"/>
      <c r="AC1762" s="82"/>
      <c r="AD1762" s="82"/>
      <c r="AE1762" s="82"/>
      <c r="AF1762" s="82"/>
      <c r="AG1762" s="82"/>
      <c r="AH1762" s="82"/>
      <c r="AI1762" s="82"/>
      <c r="AJ1762" s="82"/>
      <c r="AK1762" s="82"/>
      <c r="AL1762" s="82"/>
      <c r="AM1762" s="138"/>
      <c r="BH1762" s="1" t="s">
        <v>28</v>
      </c>
    </row>
    <row r="1763" spans="1:61" ht="9.75" hidden="1" customHeight="1">
      <c r="A1763" s="141"/>
      <c r="B1763" s="142"/>
      <c r="C1763" s="142"/>
      <c r="D1763" s="142"/>
      <c r="E1763" s="142"/>
      <c r="F1763" s="142"/>
      <c r="G1763" s="142"/>
      <c r="H1763" s="142"/>
      <c r="I1763" s="143"/>
      <c r="J1763" s="189"/>
      <c r="K1763" s="82"/>
      <c r="L1763" s="82"/>
      <c r="M1763" s="82"/>
      <c r="N1763" s="82"/>
      <c r="O1763" s="82"/>
      <c r="P1763" s="82"/>
      <c r="Q1763" s="82"/>
      <c r="R1763" s="82"/>
      <c r="S1763" s="82"/>
      <c r="T1763" s="82"/>
      <c r="U1763" s="82"/>
      <c r="V1763" s="82" t="s">
        <v>166</v>
      </c>
      <c r="W1763" s="82"/>
      <c r="X1763" s="82"/>
      <c r="Y1763" s="82"/>
      <c r="Z1763" s="82"/>
      <c r="AA1763" s="82"/>
      <c r="AB1763" s="82"/>
      <c r="AC1763" s="82"/>
      <c r="AD1763" s="82"/>
      <c r="AE1763" s="82"/>
      <c r="AF1763" s="82"/>
      <c r="AG1763" s="82"/>
      <c r="AH1763" s="82"/>
      <c r="AI1763" s="82"/>
      <c r="AJ1763" s="82"/>
      <c r="AK1763" s="82"/>
      <c r="AL1763" s="82"/>
      <c r="AM1763" s="138"/>
      <c r="BH1763" s="1" t="s">
        <v>28</v>
      </c>
    </row>
    <row r="1764" spans="1:61" ht="9.75" hidden="1" customHeight="1">
      <c r="A1764" s="141"/>
      <c r="B1764" s="142"/>
      <c r="C1764" s="142"/>
      <c r="D1764" s="142"/>
      <c r="E1764" s="142"/>
      <c r="F1764" s="142"/>
      <c r="G1764" s="142"/>
      <c r="H1764" s="142"/>
      <c r="I1764" s="143"/>
      <c r="J1764" s="157"/>
      <c r="K1764" s="98"/>
      <c r="L1764" s="98"/>
      <c r="M1764" s="98"/>
      <c r="N1764" s="98"/>
      <c r="O1764" s="98"/>
      <c r="P1764" s="98"/>
      <c r="Q1764" s="98"/>
      <c r="R1764" s="98"/>
      <c r="S1764" s="98"/>
      <c r="T1764" s="98"/>
      <c r="U1764" s="98"/>
      <c r="V1764" s="98" t="s">
        <v>256</v>
      </c>
      <c r="W1764" s="98"/>
      <c r="X1764" s="98"/>
      <c r="Y1764" s="98"/>
      <c r="Z1764" s="98"/>
      <c r="AA1764" s="98"/>
      <c r="AB1764" s="98"/>
      <c r="AC1764" s="98"/>
      <c r="AD1764" s="98"/>
      <c r="AE1764" s="98"/>
      <c r="AF1764" s="98"/>
      <c r="AG1764" s="98"/>
      <c r="AH1764" s="98"/>
      <c r="AI1764" s="98"/>
      <c r="AJ1764" s="98"/>
      <c r="AK1764" s="98"/>
      <c r="AL1764" s="98"/>
      <c r="AM1764" s="156"/>
      <c r="BH1764" s="1" t="s">
        <v>28</v>
      </c>
    </row>
    <row r="1765" spans="1:61" ht="9.75" hidden="1" customHeight="1">
      <c r="A1765" s="120" t="s">
        <v>381</v>
      </c>
      <c r="B1765" s="121"/>
      <c r="C1765" s="121"/>
      <c r="D1765" s="121"/>
      <c r="E1765" s="121"/>
      <c r="F1765" s="121"/>
      <c r="G1765" s="121"/>
      <c r="H1765" s="121"/>
      <c r="I1765" s="122"/>
      <c r="J1765" s="136"/>
      <c r="K1765" s="126"/>
      <c r="L1765" s="126"/>
      <c r="M1765" s="126"/>
      <c r="N1765" s="126"/>
      <c r="O1765" s="126"/>
      <c r="P1765" s="126"/>
      <c r="Q1765" s="126"/>
      <c r="R1765" s="126"/>
      <c r="S1765" s="126"/>
      <c r="T1765" s="126"/>
      <c r="U1765" s="126"/>
      <c r="V1765" s="126"/>
      <c r="W1765" s="126"/>
      <c r="X1765" s="126"/>
      <c r="Y1765" s="126"/>
      <c r="Z1765" s="126"/>
      <c r="AA1765" s="126"/>
      <c r="AB1765" s="126"/>
      <c r="AC1765" s="126"/>
      <c r="AD1765" s="126"/>
      <c r="AE1765" s="126"/>
      <c r="AF1765" s="126"/>
      <c r="AG1765" s="126"/>
      <c r="AH1765" s="126"/>
      <c r="AI1765" s="126"/>
      <c r="AJ1765" s="126"/>
      <c r="AK1765" s="126"/>
      <c r="AL1765" s="126"/>
      <c r="AM1765" s="127"/>
      <c r="BG1765" s="1" t="s">
        <v>389</v>
      </c>
      <c r="BH1765" s="1">
        <v>108</v>
      </c>
      <c r="BI1765" s="1" t="str">
        <f>"ITEM"&amp;BH1765&amp; BG1765 &amp;"="&amp; IF(TRIM($J1765)="","",$J1765)</f>
        <v>ITEM108#KBN4_4=</v>
      </c>
    </row>
    <row r="1766" spans="1:61" ht="9.75" hidden="1" customHeight="1">
      <c r="A1766" s="141"/>
      <c r="B1766" s="142"/>
      <c r="C1766" s="142"/>
      <c r="D1766" s="142"/>
      <c r="E1766" s="142"/>
      <c r="F1766" s="142"/>
      <c r="G1766" s="142"/>
      <c r="H1766" s="142"/>
      <c r="I1766" s="143"/>
      <c r="J1766" s="150"/>
      <c r="K1766" s="151"/>
      <c r="L1766" s="151"/>
      <c r="M1766" s="151"/>
      <c r="N1766" s="151"/>
      <c r="O1766" s="151"/>
      <c r="P1766" s="151"/>
      <c r="Q1766" s="151"/>
      <c r="R1766" s="151"/>
      <c r="S1766" s="151"/>
      <c r="T1766" s="151"/>
      <c r="U1766" s="151"/>
      <c r="V1766" s="151"/>
      <c r="W1766" s="151"/>
      <c r="X1766" s="151"/>
      <c r="Y1766" s="151"/>
      <c r="Z1766" s="151"/>
      <c r="AA1766" s="151"/>
      <c r="AB1766" s="151"/>
      <c r="AC1766" s="151"/>
      <c r="AD1766" s="151"/>
      <c r="AE1766" s="151"/>
      <c r="AF1766" s="151"/>
      <c r="AG1766" s="151"/>
      <c r="AH1766" s="151"/>
      <c r="AI1766" s="151"/>
      <c r="AJ1766" s="151"/>
      <c r="AK1766" s="151"/>
      <c r="AL1766" s="151"/>
      <c r="AM1766" s="152"/>
    </row>
    <row r="1767" spans="1:61" ht="9.75" hidden="1" customHeight="1">
      <c r="A1767" s="123"/>
      <c r="B1767" s="124"/>
      <c r="C1767" s="124"/>
      <c r="D1767" s="124"/>
      <c r="E1767" s="124"/>
      <c r="F1767" s="124"/>
      <c r="G1767" s="124"/>
      <c r="H1767" s="124"/>
      <c r="I1767" s="125"/>
      <c r="J1767" s="150"/>
      <c r="K1767" s="151"/>
      <c r="L1767" s="151"/>
      <c r="M1767" s="151"/>
      <c r="N1767" s="151"/>
      <c r="O1767" s="151"/>
      <c r="P1767" s="151"/>
      <c r="Q1767" s="151"/>
      <c r="R1767" s="151"/>
      <c r="S1767" s="151"/>
      <c r="T1767" s="151"/>
      <c r="U1767" s="151"/>
      <c r="V1767" s="151"/>
      <c r="W1767" s="151"/>
      <c r="X1767" s="151"/>
      <c r="Y1767" s="151"/>
      <c r="Z1767" s="151"/>
      <c r="AA1767" s="151"/>
      <c r="AB1767" s="151"/>
      <c r="AC1767" s="151"/>
      <c r="AD1767" s="151"/>
      <c r="AE1767" s="151"/>
      <c r="AF1767" s="151"/>
      <c r="AG1767" s="151"/>
      <c r="AH1767" s="151"/>
      <c r="AI1767" s="151"/>
      <c r="AJ1767" s="151"/>
      <c r="AK1767" s="151"/>
      <c r="AL1767" s="151"/>
      <c r="AM1767" s="152"/>
    </row>
    <row r="1768" spans="1:61" ht="9.75" hidden="1" customHeight="1">
      <c r="A1768" s="120" t="s">
        <v>382</v>
      </c>
      <c r="B1768" s="121"/>
      <c r="C1768" s="121"/>
      <c r="D1768" s="121"/>
      <c r="E1768" s="121"/>
      <c r="F1768" s="121"/>
      <c r="G1768" s="121"/>
      <c r="H1768" s="121"/>
      <c r="I1768" s="121"/>
      <c r="J1768" s="216" t="s">
        <v>37</v>
      </c>
      <c r="K1768" s="217"/>
      <c r="L1768" s="154" t="s">
        <v>54</v>
      </c>
      <c r="M1768" s="154"/>
      <c r="N1768" s="154"/>
      <c r="O1768" s="154"/>
      <c r="P1768" s="154"/>
      <c r="Q1768" s="154"/>
      <c r="R1768" s="154"/>
      <c r="S1768" s="154"/>
      <c r="T1768" s="154"/>
      <c r="U1768" s="154"/>
      <c r="V1768" s="154"/>
      <c r="W1768" s="154"/>
      <c r="X1768" s="221" t="s">
        <v>37</v>
      </c>
      <c r="Y1768" s="217"/>
      <c r="Z1768" s="154" t="s">
        <v>330</v>
      </c>
      <c r="AA1768" s="154"/>
      <c r="AB1768" s="154"/>
      <c r="AC1768" s="154"/>
      <c r="AD1768" s="154"/>
      <c r="AE1768" s="154"/>
      <c r="AF1768" s="154"/>
      <c r="AG1768" s="154"/>
      <c r="AH1768" s="154"/>
      <c r="AI1768" s="154"/>
      <c r="AJ1768" s="154"/>
      <c r="AK1768" s="154"/>
      <c r="AL1768" s="154"/>
      <c r="AM1768" s="155"/>
      <c r="BF1768" s="1" t="b">
        <f>IF($K1768="○",TRUE,IF($K1768="",FALSE,"INPUT_ERROR"))</f>
        <v>0</v>
      </c>
      <c r="BG1768" s="1" t="s">
        <v>389</v>
      </c>
      <c r="BH1768" s="1">
        <v>109</v>
      </c>
      <c r="BI1768" s="1" t="str">
        <f t="shared" ref="BI1768:BI1774" si="45">"ITEM"&amp; BH1768&amp; BG1768 &amp;"="&amp; $BF1768</f>
        <v>ITEM109#KBN4_4=FALSE</v>
      </c>
    </row>
    <row r="1769" spans="1:61" ht="9.75" hidden="1" customHeight="1">
      <c r="A1769" s="141"/>
      <c r="B1769" s="142"/>
      <c r="C1769" s="142"/>
      <c r="D1769" s="142"/>
      <c r="E1769" s="142"/>
      <c r="F1769" s="142"/>
      <c r="G1769" s="142"/>
      <c r="H1769" s="142"/>
      <c r="I1769" s="142"/>
      <c r="J1769" s="144"/>
      <c r="K1769" s="159"/>
      <c r="L1769" s="82"/>
      <c r="M1769" s="82"/>
      <c r="N1769" s="82"/>
      <c r="O1769" s="82"/>
      <c r="P1769" s="82"/>
      <c r="Q1769" s="82"/>
      <c r="R1769" s="82"/>
      <c r="S1769" s="82"/>
      <c r="T1769" s="82"/>
      <c r="U1769" s="82"/>
      <c r="V1769" s="82"/>
      <c r="W1769" s="82"/>
      <c r="X1769" s="160"/>
      <c r="Y1769" s="159"/>
      <c r="Z1769" s="82"/>
      <c r="AA1769" s="82"/>
      <c r="AB1769" s="82"/>
      <c r="AC1769" s="82"/>
      <c r="AD1769" s="82"/>
      <c r="AE1769" s="82"/>
      <c r="AF1769" s="82"/>
      <c r="AG1769" s="82"/>
      <c r="AH1769" s="82"/>
      <c r="AI1769" s="82"/>
      <c r="AJ1769" s="82"/>
      <c r="AK1769" s="82"/>
      <c r="AL1769" s="82"/>
      <c r="AM1769" s="138"/>
      <c r="BF1769" s="1" t="b">
        <f>IF($Y1768="○",TRUE,IF($Y1768="",FALSE,"INPUT_ERROR"))</f>
        <v>0</v>
      </c>
      <c r="BG1769" s="1" t="s">
        <v>389</v>
      </c>
      <c r="BH1769" s="1">
        <v>110</v>
      </c>
      <c r="BI1769" s="1" t="str">
        <f t="shared" si="45"/>
        <v>ITEM110#KBN4_4=FALSE</v>
      </c>
    </row>
    <row r="1770" spans="1:61" ht="9.75" hidden="1" customHeight="1">
      <c r="A1770" s="141"/>
      <c r="B1770" s="142"/>
      <c r="C1770" s="142"/>
      <c r="D1770" s="142"/>
      <c r="E1770" s="142"/>
      <c r="F1770" s="142"/>
      <c r="G1770" s="142"/>
      <c r="H1770" s="142"/>
      <c r="I1770" s="142"/>
      <c r="J1770" s="144" t="s">
        <v>37</v>
      </c>
      <c r="K1770" s="159"/>
      <c r="L1770" s="82" t="s">
        <v>331</v>
      </c>
      <c r="M1770" s="82"/>
      <c r="N1770" s="82"/>
      <c r="O1770" s="82"/>
      <c r="P1770" s="82"/>
      <c r="Q1770" s="82"/>
      <c r="R1770" s="82"/>
      <c r="S1770" s="82"/>
      <c r="T1770" s="82"/>
      <c r="U1770" s="82"/>
      <c r="V1770" s="82"/>
      <c r="W1770" s="82"/>
      <c r="X1770" s="160" t="s">
        <v>37</v>
      </c>
      <c r="Y1770" s="159"/>
      <c r="Z1770" s="82" t="s">
        <v>264</v>
      </c>
      <c r="AA1770" s="82"/>
      <c r="AB1770" s="82"/>
      <c r="AC1770" s="82"/>
      <c r="AD1770" s="82"/>
      <c r="AE1770" s="82"/>
      <c r="AF1770" s="82"/>
      <c r="AG1770" s="82"/>
      <c r="AH1770" s="82"/>
      <c r="AI1770" s="82"/>
      <c r="AJ1770" s="82"/>
      <c r="AK1770" s="82"/>
      <c r="AL1770" s="82"/>
      <c r="AM1770" s="138"/>
      <c r="BF1770" s="1" t="b">
        <f>IF($K1770="○",TRUE,IF($K1770="",FALSE,"INPUT_ERROR"))</f>
        <v>0</v>
      </c>
      <c r="BG1770" s="1" t="s">
        <v>389</v>
      </c>
      <c r="BH1770" s="1">
        <v>111</v>
      </c>
      <c r="BI1770" s="1" t="str">
        <f t="shared" si="45"/>
        <v>ITEM111#KBN4_4=FALSE</v>
      </c>
    </row>
    <row r="1771" spans="1:61" ht="9.75" hidden="1" customHeight="1">
      <c r="A1771" s="141"/>
      <c r="B1771" s="142"/>
      <c r="C1771" s="142"/>
      <c r="D1771" s="142"/>
      <c r="E1771" s="142"/>
      <c r="F1771" s="142"/>
      <c r="G1771" s="142"/>
      <c r="H1771" s="142"/>
      <c r="I1771" s="142"/>
      <c r="J1771" s="144"/>
      <c r="K1771" s="159"/>
      <c r="L1771" s="82"/>
      <c r="M1771" s="82"/>
      <c r="N1771" s="82"/>
      <c r="O1771" s="82"/>
      <c r="P1771" s="82"/>
      <c r="Q1771" s="82"/>
      <c r="R1771" s="82"/>
      <c r="S1771" s="82"/>
      <c r="T1771" s="82"/>
      <c r="U1771" s="82"/>
      <c r="V1771" s="82"/>
      <c r="W1771" s="82"/>
      <c r="X1771" s="160"/>
      <c r="Y1771" s="159"/>
      <c r="Z1771" s="82"/>
      <c r="AA1771" s="82"/>
      <c r="AB1771" s="82"/>
      <c r="AC1771" s="82"/>
      <c r="AD1771" s="82"/>
      <c r="AE1771" s="82"/>
      <c r="AF1771" s="82"/>
      <c r="AG1771" s="82"/>
      <c r="AH1771" s="82"/>
      <c r="AI1771" s="82"/>
      <c r="AJ1771" s="82"/>
      <c r="AK1771" s="82"/>
      <c r="AL1771" s="82"/>
      <c r="AM1771" s="138"/>
      <c r="BF1771" s="1" t="b">
        <f>IF($Y1770="○",TRUE,IF($Y1770="",FALSE,"INPUT_ERROR"))</f>
        <v>0</v>
      </c>
      <c r="BG1771" s="1" t="s">
        <v>389</v>
      </c>
      <c r="BH1771" s="1">
        <v>112</v>
      </c>
      <c r="BI1771" s="1" t="str">
        <f t="shared" si="45"/>
        <v>ITEM112#KBN4_4=FALSE</v>
      </c>
    </row>
    <row r="1772" spans="1:61" ht="9.75" hidden="1" customHeight="1">
      <c r="A1772" s="141"/>
      <c r="B1772" s="142"/>
      <c r="C1772" s="142"/>
      <c r="D1772" s="142"/>
      <c r="E1772" s="142"/>
      <c r="F1772" s="142"/>
      <c r="G1772" s="142"/>
      <c r="H1772" s="142"/>
      <c r="I1772" s="142"/>
      <c r="J1772" s="144" t="s">
        <v>37</v>
      </c>
      <c r="K1772" s="159"/>
      <c r="L1772" s="82" t="s">
        <v>214</v>
      </c>
      <c r="M1772" s="82"/>
      <c r="N1772" s="82"/>
      <c r="O1772" s="82"/>
      <c r="P1772" s="82"/>
      <c r="Q1772" s="82"/>
      <c r="R1772" s="82"/>
      <c r="S1772" s="82"/>
      <c r="T1772" s="82"/>
      <c r="U1772" s="82"/>
      <c r="V1772" s="82"/>
      <c r="W1772" s="82"/>
      <c r="X1772" s="160" t="s">
        <v>37</v>
      </c>
      <c r="Y1772" s="159"/>
      <c r="Z1772" s="82" t="s">
        <v>332</v>
      </c>
      <c r="AA1772" s="82"/>
      <c r="AB1772" s="82"/>
      <c r="AC1772" s="82"/>
      <c r="AD1772" s="82"/>
      <c r="AE1772" s="82"/>
      <c r="AF1772" s="82"/>
      <c r="AG1772" s="82"/>
      <c r="AH1772" s="82"/>
      <c r="AI1772" s="82"/>
      <c r="AJ1772" s="82"/>
      <c r="AK1772" s="82"/>
      <c r="AL1772" s="82"/>
      <c r="AM1772" s="138"/>
      <c r="BF1772" s="1" t="b">
        <f>IF($K1772="○",TRUE,IF($K1772="",FALSE,"INPUT_ERROR"))</f>
        <v>0</v>
      </c>
      <c r="BG1772" s="1" t="s">
        <v>389</v>
      </c>
      <c r="BH1772" s="1">
        <v>113</v>
      </c>
      <c r="BI1772" s="1" t="str">
        <f t="shared" si="45"/>
        <v>ITEM113#KBN4_4=FALSE</v>
      </c>
    </row>
    <row r="1773" spans="1:61" ht="9.75" hidden="1" customHeight="1">
      <c r="A1773" s="141"/>
      <c r="B1773" s="142"/>
      <c r="C1773" s="142"/>
      <c r="D1773" s="142"/>
      <c r="E1773" s="142"/>
      <c r="F1773" s="142"/>
      <c r="G1773" s="142"/>
      <c r="H1773" s="142"/>
      <c r="I1773" s="142"/>
      <c r="J1773" s="144"/>
      <c r="K1773" s="159"/>
      <c r="L1773" s="82"/>
      <c r="M1773" s="82"/>
      <c r="N1773" s="82"/>
      <c r="O1773" s="82"/>
      <c r="P1773" s="82"/>
      <c r="Q1773" s="82"/>
      <c r="R1773" s="82"/>
      <c r="S1773" s="82"/>
      <c r="T1773" s="82"/>
      <c r="U1773" s="82"/>
      <c r="V1773" s="82"/>
      <c r="W1773" s="82"/>
      <c r="X1773" s="160"/>
      <c r="Y1773" s="159"/>
      <c r="Z1773" s="82"/>
      <c r="AA1773" s="82"/>
      <c r="AB1773" s="82"/>
      <c r="AC1773" s="82"/>
      <c r="AD1773" s="82"/>
      <c r="AE1773" s="82"/>
      <c r="AF1773" s="82"/>
      <c r="AG1773" s="82"/>
      <c r="AH1773" s="82"/>
      <c r="AI1773" s="82"/>
      <c r="AJ1773" s="82"/>
      <c r="AK1773" s="82"/>
      <c r="AL1773" s="82"/>
      <c r="AM1773" s="138"/>
      <c r="BF1773" s="1" t="b">
        <f>IF($Y1772="○",TRUE,IF($Y1772="",FALSE,"INPUT_ERROR"))</f>
        <v>0</v>
      </c>
      <c r="BG1773" s="1" t="s">
        <v>389</v>
      </c>
      <c r="BH1773" s="1">
        <v>114</v>
      </c>
      <c r="BI1773" s="1" t="str">
        <f t="shared" si="45"/>
        <v>ITEM114#KBN4_4=FALSE</v>
      </c>
    </row>
    <row r="1774" spans="1:61" ht="9.75" hidden="1" customHeight="1">
      <c r="A1774" s="141"/>
      <c r="B1774" s="142"/>
      <c r="C1774" s="142"/>
      <c r="D1774" s="142"/>
      <c r="E1774" s="142"/>
      <c r="F1774" s="142"/>
      <c r="G1774" s="142"/>
      <c r="H1774" s="142"/>
      <c r="I1774" s="142"/>
      <c r="J1774" s="144" t="s">
        <v>37</v>
      </c>
      <c r="K1774" s="159"/>
      <c r="L1774" s="82" t="s">
        <v>59</v>
      </c>
      <c r="M1774" s="82"/>
      <c r="N1774" s="82"/>
      <c r="O1774" s="160" t="s">
        <v>60</v>
      </c>
      <c r="P1774" s="151"/>
      <c r="Q1774" s="151"/>
      <c r="R1774" s="151"/>
      <c r="S1774" s="151"/>
      <c r="T1774" s="151"/>
      <c r="U1774" s="151"/>
      <c r="V1774" s="151"/>
      <c r="W1774" s="151"/>
      <c r="X1774" s="151"/>
      <c r="Y1774" s="151"/>
      <c r="Z1774" s="151"/>
      <c r="AA1774" s="151"/>
      <c r="AB1774" s="151"/>
      <c r="AC1774" s="151"/>
      <c r="AD1774" s="151"/>
      <c r="AE1774" s="151"/>
      <c r="AF1774" s="151"/>
      <c r="AG1774" s="151"/>
      <c r="AH1774" s="151"/>
      <c r="AI1774" s="151"/>
      <c r="AJ1774" s="151"/>
      <c r="AK1774" s="151"/>
      <c r="AL1774" s="82" t="s">
        <v>198</v>
      </c>
      <c r="AM1774" s="138"/>
      <c r="BF1774" s="1" t="b">
        <f>IF($K1774="○",TRUE,IF($K1774="",FALSE,"INPUT_ERROR"))</f>
        <v>0</v>
      </c>
      <c r="BG1774" s="1" t="s">
        <v>389</v>
      </c>
      <c r="BH1774" s="1">
        <v>115</v>
      </c>
      <c r="BI1774" s="1" t="str">
        <f t="shared" si="45"/>
        <v>ITEM115#KBN4_4=FALSE</v>
      </c>
    </row>
    <row r="1775" spans="1:61" ht="9.75" hidden="1" customHeight="1">
      <c r="A1775" s="141"/>
      <c r="B1775" s="142"/>
      <c r="C1775" s="142"/>
      <c r="D1775" s="142"/>
      <c r="E1775" s="142"/>
      <c r="F1775" s="142"/>
      <c r="G1775" s="142"/>
      <c r="H1775" s="142"/>
      <c r="I1775" s="142"/>
      <c r="J1775" s="161"/>
      <c r="K1775" s="162"/>
      <c r="L1775" s="98"/>
      <c r="M1775" s="98"/>
      <c r="N1775" s="98"/>
      <c r="O1775" s="163"/>
      <c r="P1775" s="128"/>
      <c r="Q1775" s="128"/>
      <c r="R1775" s="128"/>
      <c r="S1775" s="128"/>
      <c r="T1775" s="128"/>
      <c r="U1775" s="128"/>
      <c r="V1775" s="128"/>
      <c r="W1775" s="128"/>
      <c r="X1775" s="128"/>
      <c r="Y1775" s="128"/>
      <c r="Z1775" s="128"/>
      <c r="AA1775" s="128"/>
      <c r="AB1775" s="128"/>
      <c r="AC1775" s="128"/>
      <c r="AD1775" s="128"/>
      <c r="AE1775" s="128"/>
      <c r="AF1775" s="128"/>
      <c r="AG1775" s="128"/>
      <c r="AH1775" s="128"/>
      <c r="AI1775" s="128"/>
      <c r="AJ1775" s="128"/>
      <c r="AK1775" s="128"/>
      <c r="AL1775" s="98"/>
      <c r="AM1775" s="156"/>
      <c r="BG1775" s="1" t="s">
        <v>389</v>
      </c>
      <c r="BH1775" s="1">
        <v>116</v>
      </c>
      <c r="BI1775" s="1" t="str">
        <f>"ITEM"&amp;BH1775&amp; BG1775 &amp;"="&amp;IF(TRIM($P1774)="","",$P1774)</f>
        <v>ITEM116#KBN4_4=</v>
      </c>
    </row>
    <row r="1776" spans="1:61" ht="9.75" hidden="1" customHeight="1">
      <c r="A1776" s="120" t="s">
        <v>333</v>
      </c>
      <c r="B1776" s="121"/>
      <c r="C1776" s="121"/>
      <c r="D1776" s="121"/>
      <c r="E1776" s="121"/>
      <c r="F1776" s="121"/>
      <c r="G1776" s="121"/>
      <c r="H1776" s="121"/>
      <c r="I1776" s="122"/>
      <c r="J1776" s="260"/>
      <c r="K1776" s="260"/>
      <c r="L1776" s="260"/>
      <c r="M1776" s="260"/>
      <c r="N1776" s="260"/>
      <c r="O1776" s="260"/>
      <c r="P1776" s="260"/>
      <c r="Q1776" s="260"/>
      <c r="R1776" s="260"/>
      <c r="S1776" s="260"/>
      <c r="T1776" s="260"/>
      <c r="U1776" s="260"/>
      <c r="V1776" s="260"/>
      <c r="W1776" s="260"/>
      <c r="X1776" s="260"/>
      <c r="Y1776" s="260"/>
      <c r="Z1776" s="260"/>
      <c r="AA1776" s="260"/>
      <c r="AB1776" s="260"/>
      <c r="AC1776" s="260"/>
      <c r="AD1776" s="260"/>
      <c r="AE1776" s="260"/>
      <c r="AF1776" s="260"/>
      <c r="AG1776" s="260"/>
      <c r="AH1776" s="260"/>
      <c r="AI1776" s="260"/>
      <c r="AJ1776" s="260"/>
      <c r="AK1776" s="260"/>
      <c r="AL1776" s="260"/>
      <c r="AM1776" s="260"/>
      <c r="BG1776" s="1" t="s">
        <v>389</v>
      </c>
      <c r="BH1776" s="1">
        <v>117</v>
      </c>
      <c r="BI1776" s="1" t="str">
        <f>"ITEM"&amp;BH1776&amp; BG1776 &amp;"="&amp; IF(TRIM($J1776)="","",$J1776)</f>
        <v>ITEM117#KBN4_4=</v>
      </c>
    </row>
    <row r="1777" spans="1:61" ht="9.75" hidden="1" customHeight="1">
      <c r="A1777" s="141"/>
      <c r="B1777" s="142"/>
      <c r="C1777" s="142"/>
      <c r="D1777" s="142"/>
      <c r="E1777" s="142"/>
      <c r="F1777" s="142"/>
      <c r="G1777" s="142"/>
      <c r="H1777" s="142"/>
      <c r="I1777" s="143"/>
      <c r="J1777" s="27"/>
      <c r="K1777" s="27"/>
      <c r="L1777" s="27"/>
      <c r="M1777" s="27"/>
      <c r="N1777" s="27"/>
      <c r="O1777" s="27"/>
      <c r="P1777" s="27"/>
      <c r="Q1777" s="27"/>
      <c r="R1777" s="27"/>
      <c r="S1777" s="27"/>
      <c r="T1777" s="27"/>
      <c r="U1777" s="27"/>
      <c r="V1777" s="27"/>
      <c r="W1777" s="27"/>
      <c r="X1777" s="27"/>
      <c r="Y1777" s="27"/>
      <c r="Z1777" s="27"/>
      <c r="AA1777" s="27"/>
      <c r="AB1777" s="27"/>
      <c r="AC1777" s="27"/>
      <c r="AD1777" s="27"/>
      <c r="AE1777" s="27"/>
      <c r="AF1777" s="27"/>
      <c r="AG1777" s="27"/>
      <c r="AH1777" s="27"/>
      <c r="AI1777" s="27"/>
      <c r="AJ1777" s="27"/>
      <c r="AK1777" s="27"/>
      <c r="AL1777" s="27"/>
      <c r="AM1777" s="27"/>
      <c r="BH1777" s="1" t="s">
        <v>28</v>
      </c>
    </row>
    <row r="1778" spans="1:61" ht="9.75" hidden="1" customHeight="1" thickBot="1">
      <c r="A1778" s="123"/>
      <c r="B1778" s="124"/>
      <c r="C1778" s="124"/>
      <c r="D1778" s="124"/>
      <c r="E1778" s="124"/>
      <c r="F1778" s="124"/>
      <c r="G1778" s="124"/>
      <c r="H1778" s="124"/>
      <c r="I1778" s="125"/>
      <c r="J1778" s="27"/>
      <c r="K1778" s="27"/>
      <c r="L1778" s="27"/>
      <c r="M1778" s="27"/>
      <c r="N1778" s="27"/>
      <c r="O1778" s="27"/>
      <c r="P1778" s="27"/>
      <c r="Q1778" s="27"/>
      <c r="R1778" s="27"/>
      <c r="S1778" s="27"/>
      <c r="T1778" s="27"/>
      <c r="U1778" s="27"/>
      <c r="V1778" s="27"/>
      <c r="W1778" s="27"/>
      <c r="X1778" s="27"/>
      <c r="Y1778" s="27"/>
      <c r="Z1778" s="27"/>
      <c r="AA1778" s="27"/>
      <c r="AB1778" s="27"/>
      <c r="AC1778" s="27"/>
      <c r="AD1778" s="27"/>
      <c r="AE1778" s="27"/>
      <c r="AF1778" s="27"/>
      <c r="AG1778" s="27"/>
      <c r="AH1778" s="27"/>
      <c r="AI1778" s="27"/>
      <c r="AJ1778" s="27"/>
      <c r="AK1778" s="27"/>
      <c r="AL1778" s="27"/>
      <c r="AM1778" s="27"/>
      <c r="BH1778" s="1" t="s">
        <v>28</v>
      </c>
    </row>
    <row r="1779" spans="1:61" ht="9.75" hidden="1" customHeight="1">
      <c r="A1779" s="164" t="s">
        <v>390</v>
      </c>
      <c r="B1779" s="165"/>
      <c r="C1779" s="165"/>
      <c r="D1779" s="165"/>
      <c r="E1779" s="165"/>
      <c r="F1779" s="165"/>
      <c r="G1779" s="165"/>
      <c r="H1779" s="165"/>
      <c r="I1779" s="166"/>
      <c r="J1779" s="268"/>
      <c r="K1779" s="269"/>
      <c r="L1779" s="269"/>
      <c r="M1779" s="269"/>
      <c r="N1779" s="269"/>
      <c r="O1779" s="269"/>
      <c r="P1779" s="269"/>
      <c r="Q1779" s="269"/>
      <c r="R1779" s="269"/>
      <c r="S1779" s="269"/>
      <c r="T1779" s="269"/>
      <c r="U1779" s="269"/>
      <c r="V1779" s="269"/>
      <c r="W1779" s="269"/>
      <c r="X1779" s="269"/>
      <c r="Y1779" s="269"/>
      <c r="Z1779" s="269"/>
      <c r="AA1779" s="269"/>
      <c r="AB1779" s="269"/>
      <c r="AC1779" s="269"/>
      <c r="AD1779" s="269"/>
      <c r="AE1779" s="269"/>
      <c r="AF1779" s="269"/>
      <c r="AG1779" s="269"/>
      <c r="AH1779" s="269"/>
      <c r="AI1779" s="269"/>
      <c r="AJ1779" s="269"/>
      <c r="AK1779" s="269"/>
      <c r="AL1779" s="269"/>
      <c r="AM1779" s="270"/>
      <c r="BG1779" s="1" t="s">
        <v>391</v>
      </c>
      <c r="BH1779" s="1">
        <v>103</v>
      </c>
      <c r="BI1779" s="1" t="str">
        <f>"ITEM"&amp;BH1779&amp; BG1779 &amp;"="&amp; IF(TRIM($J1779)="","",$J1779)</f>
        <v>ITEM103#KBN4_5=</v>
      </c>
    </row>
    <row r="1780" spans="1:61" ht="9.75" hidden="1" customHeight="1" thickBot="1">
      <c r="A1780" s="167"/>
      <c r="B1780" s="168"/>
      <c r="C1780" s="168"/>
      <c r="D1780" s="168"/>
      <c r="E1780" s="168"/>
      <c r="F1780" s="168"/>
      <c r="G1780" s="168"/>
      <c r="H1780" s="168"/>
      <c r="I1780" s="169"/>
      <c r="J1780" s="271"/>
      <c r="K1780" s="272"/>
      <c r="L1780" s="272"/>
      <c r="M1780" s="272"/>
      <c r="N1780" s="272"/>
      <c r="O1780" s="272"/>
      <c r="P1780" s="272"/>
      <c r="Q1780" s="272"/>
      <c r="R1780" s="272"/>
      <c r="S1780" s="272"/>
      <c r="T1780" s="272"/>
      <c r="U1780" s="272"/>
      <c r="V1780" s="272"/>
      <c r="W1780" s="272"/>
      <c r="X1780" s="272"/>
      <c r="Y1780" s="272"/>
      <c r="Z1780" s="272"/>
      <c r="AA1780" s="272"/>
      <c r="AB1780" s="272"/>
      <c r="AC1780" s="272"/>
      <c r="AD1780" s="272"/>
      <c r="AE1780" s="272"/>
      <c r="AF1780" s="272"/>
      <c r="AG1780" s="272"/>
      <c r="AH1780" s="272"/>
      <c r="AI1780" s="272"/>
      <c r="AJ1780" s="272"/>
      <c r="AK1780" s="272"/>
      <c r="AL1780" s="272"/>
      <c r="AM1780" s="273"/>
    </row>
    <row r="1781" spans="1:61" ht="9.75" hidden="1" customHeight="1">
      <c r="A1781" s="120" t="s">
        <v>323</v>
      </c>
      <c r="B1781" s="121"/>
      <c r="C1781" s="121"/>
      <c r="D1781" s="121"/>
      <c r="E1781" s="121"/>
      <c r="F1781" s="121"/>
      <c r="G1781" s="121"/>
      <c r="H1781" s="121"/>
      <c r="I1781" s="122"/>
      <c r="J1781" s="239"/>
      <c r="K1781" s="239"/>
      <c r="L1781" s="239"/>
      <c r="M1781" s="239"/>
      <c r="N1781" s="239"/>
      <c r="O1781" s="239"/>
      <c r="P1781" s="239"/>
      <c r="Q1781" s="239"/>
      <c r="R1781" s="239"/>
      <c r="S1781" s="239"/>
      <c r="T1781" s="239"/>
      <c r="U1781" s="239"/>
      <c r="V1781" s="239"/>
      <c r="W1781" s="239"/>
      <c r="X1781" s="239"/>
      <c r="Y1781" s="239"/>
      <c r="Z1781" s="239"/>
      <c r="AA1781" s="239"/>
      <c r="AB1781" s="239"/>
      <c r="AC1781" s="239"/>
      <c r="AD1781" s="239"/>
      <c r="AE1781" s="239"/>
      <c r="AF1781" s="239"/>
      <c r="AG1781" s="239"/>
      <c r="AH1781" s="239"/>
      <c r="AI1781" s="239"/>
      <c r="AJ1781" s="239"/>
      <c r="AK1781" s="239"/>
      <c r="AL1781" s="239"/>
      <c r="AM1781" s="239"/>
      <c r="BG1781" s="1" t="s">
        <v>391</v>
      </c>
      <c r="BH1781" s="1">
        <v>104</v>
      </c>
      <c r="BI1781" s="1" t="str">
        <f>"ITEM"&amp;BH1781&amp; BG1781 &amp;"="&amp; IF(TRIM($J1781)="","",$J1781)</f>
        <v>ITEM104#KBN4_5=</v>
      </c>
    </row>
    <row r="1782" spans="1:61" ht="9.75" hidden="1" customHeight="1">
      <c r="A1782" s="123"/>
      <c r="B1782" s="124"/>
      <c r="C1782" s="124"/>
      <c r="D1782" s="124"/>
      <c r="E1782" s="124"/>
      <c r="F1782" s="124"/>
      <c r="G1782" s="124"/>
      <c r="H1782" s="124"/>
      <c r="I1782" s="125"/>
      <c r="J1782" s="27"/>
      <c r="K1782" s="27"/>
      <c r="L1782" s="27"/>
      <c r="M1782" s="27"/>
      <c r="N1782" s="27"/>
      <c r="O1782" s="27"/>
      <c r="P1782" s="27"/>
      <c r="Q1782" s="27"/>
      <c r="R1782" s="27"/>
      <c r="S1782" s="27"/>
      <c r="T1782" s="27"/>
      <c r="U1782" s="27"/>
      <c r="V1782" s="27"/>
      <c r="W1782" s="27"/>
      <c r="X1782" s="27"/>
      <c r="Y1782" s="27"/>
      <c r="Z1782" s="27"/>
      <c r="AA1782" s="27"/>
      <c r="AB1782" s="27"/>
      <c r="AC1782" s="27"/>
      <c r="AD1782" s="27"/>
      <c r="AE1782" s="27"/>
      <c r="AF1782" s="27"/>
      <c r="AG1782" s="27"/>
      <c r="AH1782" s="27"/>
      <c r="AI1782" s="27"/>
      <c r="AJ1782" s="27"/>
      <c r="AK1782" s="27"/>
      <c r="AL1782" s="27"/>
      <c r="AM1782" s="27"/>
    </row>
    <row r="1783" spans="1:61" ht="9.75" hidden="1" customHeight="1">
      <c r="A1783" s="120" t="s">
        <v>378</v>
      </c>
      <c r="B1783" s="121"/>
      <c r="C1783" s="121"/>
      <c r="D1783" s="121"/>
      <c r="E1783" s="121"/>
      <c r="F1783" s="121"/>
      <c r="G1783" s="121"/>
      <c r="H1783" s="121"/>
      <c r="I1783" s="122"/>
      <c r="J1783" s="136"/>
      <c r="K1783" s="126"/>
      <c r="L1783" s="126"/>
      <c r="M1783" s="126"/>
      <c r="N1783" s="126"/>
      <c r="O1783" s="126"/>
      <c r="P1783" s="126"/>
      <c r="Q1783" s="126"/>
      <c r="R1783" s="126"/>
      <c r="S1783" s="126"/>
      <c r="T1783" s="126"/>
      <c r="U1783" s="126"/>
      <c r="V1783" s="126"/>
      <c r="W1783" s="126"/>
      <c r="X1783" s="126"/>
      <c r="Y1783" s="126"/>
      <c r="Z1783" s="126"/>
      <c r="AA1783" s="126"/>
      <c r="AB1783" s="126"/>
      <c r="AC1783" s="126"/>
      <c r="AD1783" s="126"/>
      <c r="AE1783" s="126"/>
      <c r="AF1783" s="126"/>
      <c r="AG1783" s="126"/>
      <c r="AH1783" s="126"/>
      <c r="AI1783" s="126"/>
      <c r="AJ1783" s="126"/>
      <c r="AK1783" s="126"/>
      <c r="AL1783" s="126"/>
      <c r="AM1783" s="127"/>
      <c r="BG1783" s="1" t="s">
        <v>391</v>
      </c>
      <c r="BH1783" s="1">
        <v>105</v>
      </c>
      <c r="BI1783" s="1" t="str">
        <f>"ITEM"&amp;BH1783&amp; BG1783 &amp;"="&amp; IF(TRIM($J1783)="","",$J1783)</f>
        <v>ITEM105#KBN4_5=</v>
      </c>
    </row>
    <row r="1784" spans="1:61" ht="9.75" hidden="1" customHeight="1">
      <c r="A1784" s="141"/>
      <c r="B1784" s="142"/>
      <c r="C1784" s="142"/>
      <c r="D1784" s="142"/>
      <c r="E1784" s="142"/>
      <c r="F1784" s="142"/>
      <c r="G1784" s="142"/>
      <c r="H1784" s="142"/>
      <c r="I1784" s="143"/>
      <c r="J1784" s="150"/>
      <c r="K1784" s="151"/>
      <c r="L1784" s="151"/>
      <c r="M1784" s="151"/>
      <c r="N1784" s="151"/>
      <c r="O1784" s="151"/>
      <c r="P1784" s="151"/>
      <c r="Q1784" s="151"/>
      <c r="R1784" s="151"/>
      <c r="S1784" s="151"/>
      <c r="T1784" s="151"/>
      <c r="U1784" s="151"/>
      <c r="V1784" s="151"/>
      <c r="W1784" s="151"/>
      <c r="X1784" s="151"/>
      <c r="Y1784" s="151"/>
      <c r="Z1784" s="151"/>
      <c r="AA1784" s="151"/>
      <c r="AB1784" s="151"/>
      <c r="AC1784" s="151"/>
      <c r="AD1784" s="151"/>
      <c r="AE1784" s="151"/>
      <c r="AF1784" s="151"/>
      <c r="AG1784" s="151"/>
      <c r="AH1784" s="151"/>
      <c r="AI1784" s="151"/>
      <c r="AJ1784" s="151"/>
      <c r="AK1784" s="151"/>
      <c r="AL1784" s="151"/>
      <c r="AM1784" s="152"/>
      <c r="BH1784" s="1" t="s">
        <v>28</v>
      </c>
    </row>
    <row r="1785" spans="1:61" ht="9.75" hidden="1" customHeight="1">
      <c r="A1785" s="123"/>
      <c r="B1785" s="124"/>
      <c r="C1785" s="124"/>
      <c r="D1785" s="124"/>
      <c r="E1785" s="124"/>
      <c r="F1785" s="124"/>
      <c r="G1785" s="124"/>
      <c r="H1785" s="124"/>
      <c r="I1785" s="125"/>
      <c r="J1785" s="137"/>
      <c r="K1785" s="128"/>
      <c r="L1785" s="128"/>
      <c r="M1785" s="128"/>
      <c r="N1785" s="128"/>
      <c r="O1785" s="128"/>
      <c r="P1785" s="128"/>
      <c r="Q1785" s="128"/>
      <c r="R1785" s="128"/>
      <c r="S1785" s="128"/>
      <c r="T1785" s="128"/>
      <c r="U1785" s="128"/>
      <c r="V1785" s="128"/>
      <c r="W1785" s="128"/>
      <c r="X1785" s="128"/>
      <c r="Y1785" s="128"/>
      <c r="Z1785" s="128"/>
      <c r="AA1785" s="128"/>
      <c r="AB1785" s="128"/>
      <c r="AC1785" s="128"/>
      <c r="AD1785" s="128"/>
      <c r="AE1785" s="128"/>
      <c r="AF1785" s="128"/>
      <c r="AG1785" s="128"/>
      <c r="AH1785" s="128"/>
      <c r="AI1785" s="128"/>
      <c r="AJ1785" s="128"/>
      <c r="AK1785" s="128"/>
      <c r="AL1785" s="128"/>
      <c r="AM1785" s="129"/>
      <c r="BH1785" s="1" t="s">
        <v>28</v>
      </c>
    </row>
    <row r="1786" spans="1:61" ht="9.75" hidden="1" customHeight="1">
      <c r="A1786" s="120" t="s">
        <v>379</v>
      </c>
      <c r="B1786" s="121"/>
      <c r="C1786" s="121"/>
      <c r="D1786" s="121"/>
      <c r="E1786" s="121"/>
      <c r="F1786" s="121"/>
      <c r="G1786" s="121"/>
      <c r="H1786" s="121"/>
      <c r="I1786" s="122"/>
      <c r="J1786" s="27"/>
      <c r="K1786" s="27"/>
      <c r="L1786" s="27"/>
      <c r="M1786" s="27"/>
      <c r="N1786" s="27"/>
      <c r="O1786" s="27"/>
      <c r="P1786" s="27"/>
      <c r="Q1786" s="27"/>
      <c r="R1786" s="27"/>
      <c r="S1786" s="27"/>
      <c r="T1786" s="27"/>
      <c r="U1786" s="27"/>
      <c r="V1786" s="27"/>
      <c r="W1786" s="27"/>
      <c r="X1786" s="27"/>
      <c r="Y1786" s="27"/>
      <c r="Z1786" s="27"/>
      <c r="AA1786" s="27"/>
      <c r="AB1786" s="27"/>
      <c r="AC1786" s="27"/>
      <c r="AD1786" s="27"/>
      <c r="AE1786" s="27"/>
      <c r="AF1786" s="27"/>
      <c r="AG1786" s="27"/>
      <c r="AH1786" s="27"/>
      <c r="AI1786" s="27"/>
      <c r="AJ1786" s="27"/>
      <c r="AK1786" s="27"/>
      <c r="AL1786" s="27"/>
      <c r="AM1786" s="27"/>
      <c r="BG1786" s="1" t="s">
        <v>391</v>
      </c>
      <c r="BH1786" s="1">
        <v>106</v>
      </c>
      <c r="BI1786" s="1" t="str">
        <f>"ITEM"&amp;BH1786&amp; BG1786 &amp;"="&amp; IF(TRIM($J1786)="","",$J1786)</f>
        <v>ITEM106#KBN4_5=</v>
      </c>
    </row>
    <row r="1787" spans="1:61" ht="9.75" hidden="1" customHeight="1">
      <c r="A1787" s="123"/>
      <c r="B1787" s="124"/>
      <c r="C1787" s="124"/>
      <c r="D1787" s="124"/>
      <c r="E1787" s="124"/>
      <c r="F1787" s="124"/>
      <c r="G1787" s="124"/>
      <c r="H1787" s="124"/>
      <c r="I1787" s="125"/>
      <c r="J1787" s="27"/>
      <c r="K1787" s="27"/>
      <c r="L1787" s="27"/>
      <c r="M1787" s="27"/>
      <c r="N1787" s="27"/>
      <c r="O1787" s="27"/>
      <c r="P1787" s="27"/>
      <c r="Q1787" s="27"/>
      <c r="R1787" s="27"/>
      <c r="S1787" s="27"/>
      <c r="T1787" s="27"/>
      <c r="U1787" s="27"/>
      <c r="V1787" s="27"/>
      <c r="W1787" s="27"/>
      <c r="X1787" s="27"/>
      <c r="Y1787" s="27"/>
      <c r="Z1787" s="27"/>
      <c r="AA1787" s="27"/>
      <c r="AB1787" s="27"/>
      <c r="AC1787" s="27"/>
      <c r="AD1787" s="27"/>
      <c r="AE1787" s="27"/>
      <c r="AF1787" s="27"/>
      <c r="AG1787" s="27"/>
      <c r="AH1787" s="27"/>
      <c r="AI1787" s="27"/>
      <c r="AJ1787" s="27"/>
      <c r="AK1787" s="27"/>
      <c r="AL1787" s="27"/>
      <c r="AM1787" s="27"/>
    </row>
    <row r="1788" spans="1:61" ht="9.75" hidden="1" customHeight="1">
      <c r="A1788" s="120" t="s">
        <v>380</v>
      </c>
      <c r="B1788" s="121"/>
      <c r="C1788" s="121"/>
      <c r="D1788" s="121"/>
      <c r="E1788" s="121"/>
      <c r="F1788" s="121"/>
      <c r="G1788" s="121"/>
      <c r="H1788" s="121"/>
      <c r="I1788" s="122"/>
      <c r="J1788" s="158"/>
      <c r="K1788" s="154"/>
      <c r="L1788" s="154"/>
      <c r="M1788" s="154"/>
      <c r="N1788" s="154"/>
      <c r="O1788" s="154"/>
      <c r="P1788" s="154"/>
      <c r="Q1788" s="154"/>
      <c r="R1788" s="154"/>
      <c r="S1788" s="154"/>
      <c r="T1788" s="154"/>
      <c r="U1788" s="154"/>
      <c r="V1788" s="154" t="s">
        <v>36</v>
      </c>
      <c r="W1788" s="154"/>
      <c r="X1788" s="154"/>
      <c r="Y1788" s="154"/>
      <c r="Z1788" s="154"/>
      <c r="AA1788" s="154"/>
      <c r="AB1788" s="154"/>
      <c r="AC1788" s="154"/>
      <c r="AD1788" s="154"/>
      <c r="AE1788" s="154"/>
      <c r="AF1788" s="154"/>
      <c r="AG1788" s="154"/>
      <c r="AH1788" s="154"/>
      <c r="AI1788" s="154"/>
      <c r="AJ1788" s="154"/>
      <c r="AK1788" s="154"/>
      <c r="AL1788" s="154"/>
      <c r="AM1788" s="155"/>
      <c r="BE1788" s="1" t="str">
        <f ca="1">MID(CELL("address",$CB$2),2,2)</f>
        <v>CB</v>
      </c>
      <c r="BF1788" s="1" t="str">
        <f>IF(TRIM($K1790)="","",IF(ISERROR(MATCH($K1790,$CB$3:$CB$7,0)),"INPUT_ERROR",MATCH($K1790,$CB$3:$CB$7,0)))</f>
        <v/>
      </c>
      <c r="BG1788" s="1" t="s">
        <v>391</v>
      </c>
      <c r="BH1788" s="1">
        <v>107</v>
      </c>
      <c r="BI1788" s="1" t="str">
        <f>"ITEM"&amp; BH1788&amp; BG1788 &amp;"="&amp; $BF1788</f>
        <v>ITEM107#KBN4_5=</v>
      </c>
    </row>
    <row r="1789" spans="1:61" ht="9.75" hidden="1" customHeight="1">
      <c r="A1789" s="141"/>
      <c r="B1789" s="142"/>
      <c r="C1789" s="142"/>
      <c r="D1789" s="142"/>
      <c r="E1789" s="142"/>
      <c r="F1789" s="142"/>
      <c r="G1789" s="142"/>
      <c r="H1789" s="142"/>
      <c r="I1789" s="143"/>
      <c r="J1789" s="189"/>
      <c r="K1789" s="82"/>
      <c r="L1789" s="82"/>
      <c r="M1789" s="82"/>
      <c r="N1789" s="82"/>
      <c r="O1789" s="82"/>
      <c r="P1789" s="82"/>
      <c r="Q1789" s="82"/>
      <c r="R1789" s="82"/>
      <c r="S1789" s="82"/>
      <c r="T1789" s="82"/>
      <c r="U1789" s="82"/>
      <c r="V1789" s="82" t="s">
        <v>163</v>
      </c>
      <c r="W1789" s="82"/>
      <c r="X1789" s="82"/>
      <c r="Y1789" s="82"/>
      <c r="Z1789" s="82"/>
      <c r="AA1789" s="82"/>
      <c r="AB1789" s="82"/>
      <c r="AC1789" s="82"/>
      <c r="AD1789" s="82"/>
      <c r="AE1789" s="82"/>
      <c r="AF1789" s="82"/>
      <c r="AG1789" s="82"/>
      <c r="AH1789" s="82"/>
      <c r="AI1789" s="82"/>
      <c r="AJ1789" s="82"/>
      <c r="AK1789" s="82"/>
      <c r="AL1789" s="82"/>
      <c r="AM1789" s="138"/>
      <c r="BH1789" s="1" t="s">
        <v>28</v>
      </c>
    </row>
    <row r="1790" spans="1:61" ht="9.75" hidden="1" customHeight="1">
      <c r="A1790" s="141"/>
      <c r="B1790" s="142"/>
      <c r="C1790" s="142"/>
      <c r="D1790" s="142"/>
      <c r="E1790" s="142"/>
      <c r="F1790" s="142"/>
      <c r="G1790" s="142"/>
      <c r="H1790" s="142"/>
      <c r="I1790" s="143"/>
      <c r="J1790" s="144" t="s">
        <v>37</v>
      </c>
      <c r="K1790" s="145"/>
      <c r="L1790" s="145"/>
      <c r="M1790" s="145"/>
      <c r="N1790" s="145"/>
      <c r="O1790" s="145"/>
      <c r="P1790" s="145"/>
      <c r="Q1790" s="145"/>
      <c r="R1790" s="145"/>
      <c r="S1790" s="145"/>
      <c r="T1790" s="82" t="s">
        <v>38</v>
      </c>
      <c r="U1790" s="82"/>
      <c r="V1790" s="82" t="s">
        <v>253</v>
      </c>
      <c r="W1790" s="82"/>
      <c r="X1790" s="82"/>
      <c r="Y1790" s="82"/>
      <c r="Z1790" s="82"/>
      <c r="AA1790" s="82"/>
      <c r="AB1790" s="82"/>
      <c r="AC1790" s="82"/>
      <c r="AD1790" s="82"/>
      <c r="AE1790" s="82"/>
      <c r="AF1790" s="82"/>
      <c r="AG1790" s="82"/>
      <c r="AH1790" s="82"/>
      <c r="AI1790" s="82"/>
      <c r="AJ1790" s="82"/>
      <c r="AK1790" s="82"/>
      <c r="AL1790" s="82"/>
      <c r="AM1790" s="138"/>
      <c r="BH1790" s="1" t="s">
        <v>28</v>
      </c>
    </row>
    <row r="1791" spans="1:61" ht="9.75" hidden="1" customHeight="1">
      <c r="A1791" s="141"/>
      <c r="B1791" s="142"/>
      <c r="C1791" s="142"/>
      <c r="D1791" s="142"/>
      <c r="E1791" s="142"/>
      <c r="F1791" s="142"/>
      <c r="G1791" s="142"/>
      <c r="H1791" s="142"/>
      <c r="I1791" s="143"/>
      <c r="J1791" s="144"/>
      <c r="K1791" s="145"/>
      <c r="L1791" s="145"/>
      <c r="M1791" s="145"/>
      <c r="N1791" s="145"/>
      <c r="O1791" s="145"/>
      <c r="P1791" s="145"/>
      <c r="Q1791" s="145"/>
      <c r="R1791" s="145"/>
      <c r="S1791" s="145"/>
      <c r="T1791" s="82"/>
      <c r="U1791" s="82"/>
      <c r="V1791" s="82" t="s">
        <v>327</v>
      </c>
      <c r="W1791" s="82"/>
      <c r="X1791" s="82"/>
      <c r="Y1791" s="82"/>
      <c r="Z1791" s="82"/>
      <c r="AA1791" s="82"/>
      <c r="AB1791" s="82"/>
      <c r="AC1791" s="82"/>
      <c r="AD1791" s="82"/>
      <c r="AE1791" s="82"/>
      <c r="AF1791" s="82"/>
      <c r="AG1791" s="82"/>
      <c r="AH1791" s="82"/>
      <c r="AI1791" s="82"/>
      <c r="AJ1791" s="82"/>
      <c r="AK1791" s="82"/>
      <c r="AL1791" s="82"/>
      <c r="AM1791" s="138"/>
      <c r="BH1791" s="1" t="s">
        <v>28</v>
      </c>
    </row>
    <row r="1792" spans="1:61" ht="9.75" hidden="1" customHeight="1">
      <c r="A1792" s="141"/>
      <c r="B1792" s="142"/>
      <c r="C1792" s="142"/>
      <c r="D1792" s="142"/>
      <c r="E1792" s="142"/>
      <c r="F1792" s="142"/>
      <c r="G1792" s="142"/>
      <c r="H1792" s="142"/>
      <c r="I1792" s="143"/>
      <c r="J1792" s="189"/>
      <c r="K1792" s="82"/>
      <c r="L1792" s="82"/>
      <c r="M1792" s="82"/>
      <c r="N1792" s="82"/>
      <c r="O1792" s="82"/>
      <c r="P1792" s="82"/>
      <c r="Q1792" s="82"/>
      <c r="R1792" s="82"/>
      <c r="S1792" s="82"/>
      <c r="T1792" s="82"/>
      <c r="U1792" s="82"/>
      <c r="V1792" s="82" t="s">
        <v>166</v>
      </c>
      <c r="W1792" s="82"/>
      <c r="X1792" s="82"/>
      <c r="Y1792" s="82"/>
      <c r="Z1792" s="82"/>
      <c r="AA1792" s="82"/>
      <c r="AB1792" s="82"/>
      <c r="AC1792" s="82"/>
      <c r="AD1792" s="82"/>
      <c r="AE1792" s="82"/>
      <c r="AF1792" s="82"/>
      <c r="AG1792" s="82"/>
      <c r="AH1792" s="82"/>
      <c r="AI1792" s="82"/>
      <c r="AJ1792" s="82"/>
      <c r="AK1792" s="82"/>
      <c r="AL1792" s="82"/>
      <c r="AM1792" s="138"/>
      <c r="BH1792" s="1" t="s">
        <v>28</v>
      </c>
    </row>
    <row r="1793" spans="1:61" ht="9.75" hidden="1" customHeight="1">
      <c r="A1793" s="141"/>
      <c r="B1793" s="142"/>
      <c r="C1793" s="142"/>
      <c r="D1793" s="142"/>
      <c r="E1793" s="142"/>
      <c r="F1793" s="142"/>
      <c r="G1793" s="142"/>
      <c r="H1793" s="142"/>
      <c r="I1793" s="143"/>
      <c r="J1793" s="157"/>
      <c r="K1793" s="98"/>
      <c r="L1793" s="98"/>
      <c r="M1793" s="98"/>
      <c r="N1793" s="98"/>
      <c r="O1793" s="98"/>
      <c r="P1793" s="98"/>
      <c r="Q1793" s="98"/>
      <c r="R1793" s="98"/>
      <c r="S1793" s="98"/>
      <c r="T1793" s="98"/>
      <c r="U1793" s="98"/>
      <c r="V1793" s="98" t="s">
        <v>256</v>
      </c>
      <c r="W1793" s="98"/>
      <c r="X1793" s="98"/>
      <c r="Y1793" s="98"/>
      <c r="Z1793" s="98"/>
      <c r="AA1793" s="98"/>
      <c r="AB1793" s="98"/>
      <c r="AC1793" s="98"/>
      <c r="AD1793" s="98"/>
      <c r="AE1793" s="98"/>
      <c r="AF1793" s="98"/>
      <c r="AG1793" s="98"/>
      <c r="AH1793" s="98"/>
      <c r="AI1793" s="98"/>
      <c r="AJ1793" s="98"/>
      <c r="AK1793" s="98"/>
      <c r="AL1793" s="98"/>
      <c r="AM1793" s="156"/>
      <c r="BH1793" s="1" t="s">
        <v>28</v>
      </c>
    </row>
    <row r="1794" spans="1:61" ht="9.75" hidden="1" customHeight="1">
      <c r="A1794" s="120" t="s">
        <v>381</v>
      </c>
      <c r="B1794" s="121"/>
      <c r="C1794" s="121"/>
      <c r="D1794" s="121"/>
      <c r="E1794" s="121"/>
      <c r="F1794" s="121"/>
      <c r="G1794" s="121"/>
      <c r="H1794" s="121"/>
      <c r="I1794" s="122"/>
      <c r="J1794" s="136"/>
      <c r="K1794" s="126"/>
      <c r="L1794" s="126"/>
      <c r="M1794" s="126"/>
      <c r="N1794" s="126"/>
      <c r="O1794" s="126"/>
      <c r="P1794" s="126"/>
      <c r="Q1794" s="126"/>
      <c r="R1794" s="126"/>
      <c r="S1794" s="126"/>
      <c r="T1794" s="126"/>
      <c r="U1794" s="126"/>
      <c r="V1794" s="126"/>
      <c r="W1794" s="126"/>
      <c r="X1794" s="126"/>
      <c r="Y1794" s="126"/>
      <c r="Z1794" s="126"/>
      <c r="AA1794" s="126"/>
      <c r="AB1794" s="126"/>
      <c r="AC1794" s="126"/>
      <c r="AD1794" s="126"/>
      <c r="AE1794" s="126"/>
      <c r="AF1794" s="126"/>
      <c r="AG1794" s="126"/>
      <c r="AH1794" s="126"/>
      <c r="AI1794" s="126"/>
      <c r="AJ1794" s="126"/>
      <c r="AK1794" s="126"/>
      <c r="AL1794" s="126"/>
      <c r="AM1794" s="127"/>
      <c r="BG1794" s="1" t="s">
        <v>391</v>
      </c>
      <c r="BH1794" s="1">
        <v>108</v>
      </c>
      <c r="BI1794" s="1" t="str">
        <f>"ITEM"&amp;BH1794&amp; BG1794 &amp;"="&amp; IF(TRIM($J1794)="","",$J1794)</f>
        <v>ITEM108#KBN4_5=</v>
      </c>
    </row>
    <row r="1795" spans="1:61" ht="9.75" hidden="1" customHeight="1">
      <c r="A1795" s="141"/>
      <c r="B1795" s="142"/>
      <c r="C1795" s="142"/>
      <c r="D1795" s="142"/>
      <c r="E1795" s="142"/>
      <c r="F1795" s="142"/>
      <c r="G1795" s="142"/>
      <c r="H1795" s="142"/>
      <c r="I1795" s="143"/>
      <c r="J1795" s="150"/>
      <c r="K1795" s="151"/>
      <c r="L1795" s="151"/>
      <c r="M1795" s="151"/>
      <c r="N1795" s="151"/>
      <c r="O1795" s="151"/>
      <c r="P1795" s="151"/>
      <c r="Q1795" s="151"/>
      <c r="R1795" s="151"/>
      <c r="S1795" s="151"/>
      <c r="T1795" s="151"/>
      <c r="U1795" s="151"/>
      <c r="V1795" s="151"/>
      <c r="W1795" s="151"/>
      <c r="X1795" s="151"/>
      <c r="Y1795" s="151"/>
      <c r="Z1795" s="151"/>
      <c r="AA1795" s="151"/>
      <c r="AB1795" s="151"/>
      <c r="AC1795" s="151"/>
      <c r="AD1795" s="151"/>
      <c r="AE1795" s="151"/>
      <c r="AF1795" s="151"/>
      <c r="AG1795" s="151"/>
      <c r="AH1795" s="151"/>
      <c r="AI1795" s="151"/>
      <c r="AJ1795" s="151"/>
      <c r="AK1795" s="151"/>
      <c r="AL1795" s="151"/>
      <c r="AM1795" s="152"/>
    </row>
    <row r="1796" spans="1:61" ht="9.75" hidden="1" customHeight="1">
      <c r="A1796" s="123"/>
      <c r="B1796" s="124"/>
      <c r="C1796" s="124"/>
      <c r="D1796" s="124"/>
      <c r="E1796" s="124"/>
      <c r="F1796" s="124"/>
      <c r="G1796" s="124"/>
      <c r="H1796" s="124"/>
      <c r="I1796" s="125"/>
      <c r="J1796" s="150"/>
      <c r="K1796" s="151"/>
      <c r="L1796" s="151"/>
      <c r="M1796" s="151"/>
      <c r="N1796" s="151"/>
      <c r="O1796" s="151"/>
      <c r="P1796" s="151"/>
      <c r="Q1796" s="151"/>
      <c r="R1796" s="151"/>
      <c r="S1796" s="151"/>
      <c r="T1796" s="151"/>
      <c r="U1796" s="151"/>
      <c r="V1796" s="151"/>
      <c r="W1796" s="151"/>
      <c r="X1796" s="151"/>
      <c r="Y1796" s="151"/>
      <c r="Z1796" s="151"/>
      <c r="AA1796" s="151"/>
      <c r="AB1796" s="151"/>
      <c r="AC1796" s="151"/>
      <c r="AD1796" s="151"/>
      <c r="AE1796" s="151"/>
      <c r="AF1796" s="151"/>
      <c r="AG1796" s="151"/>
      <c r="AH1796" s="151"/>
      <c r="AI1796" s="151"/>
      <c r="AJ1796" s="151"/>
      <c r="AK1796" s="151"/>
      <c r="AL1796" s="151"/>
      <c r="AM1796" s="152"/>
    </row>
    <row r="1797" spans="1:61" ht="9.75" hidden="1" customHeight="1">
      <c r="A1797" s="120" t="s">
        <v>382</v>
      </c>
      <c r="B1797" s="121"/>
      <c r="C1797" s="121"/>
      <c r="D1797" s="121"/>
      <c r="E1797" s="121"/>
      <c r="F1797" s="121"/>
      <c r="G1797" s="121"/>
      <c r="H1797" s="121"/>
      <c r="I1797" s="121"/>
      <c r="J1797" s="216" t="s">
        <v>37</v>
      </c>
      <c r="K1797" s="217"/>
      <c r="L1797" s="154" t="s">
        <v>54</v>
      </c>
      <c r="M1797" s="154"/>
      <c r="N1797" s="154"/>
      <c r="O1797" s="154"/>
      <c r="P1797" s="154"/>
      <c r="Q1797" s="154"/>
      <c r="R1797" s="154"/>
      <c r="S1797" s="154"/>
      <c r="T1797" s="154"/>
      <c r="U1797" s="154"/>
      <c r="V1797" s="154"/>
      <c r="W1797" s="154"/>
      <c r="X1797" s="221" t="s">
        <v>37</v>
      </c>
      <c r="Y1797" s="217"/>
      <c r="Z1797" s="154" t="s">
        <v>330</v>
      </c>
      <c r="AA1797" s="154"/>
      <c r="AB1797" s="154"/>
      <c r="AC1797" s="154"/>
      <c r="AD1797" s="154"/>
      <c r="AE1797" s="154"/>
      <c r="AF1797" s="154"/>
      <c r="AG1797" s="154"/>
      <c r="AH1797" s="154"/>
      <c r="AI1797" s="154"/>
      <c r="AJ1797" s="154"/>
      <c r="AK1797" s="154"/>
      <c r="AL1797" s="154"/>
      <c r="AM1797" s="155"/>
      <c r="BF1797" s="1" t="b">
        <f>IF($K1797="○",TRUE,IF($K1797="",FALSE,"INPUT_ERROR"))</f>
        <v>0</v>
      </c>
      <c r="BG1797" s="1" t="s">
        <v>391</v>
      </c>
      <c r="BH1797" s="1">
        <v>109</v>
      </c>
      <c r="BI1797" s="1" t="str">
        <f t="shared" ref="BI1797:BI1803" si="46">"ITEM"&amp; BH1797&amp; BG1797 &amp;"="&amp; $BF1797</f>
        <v>ITEM109#KBN4_5=FALSE</v>
      </c>
    </row>
    <row r="1798" spans="1:61" ht="9.75" hidden="1" customHeight="1">
      <c r="A1798" s="141"/>
      <c r="B1798" s="142"/>
      <c r="C1798" s="142"/>
      <c r="D1798" s="142"/>
      <c r="E1798" s="142"/>
      <c r="F1798" s="142"/>
      <c r="G1798" s="142"/>
      <c r="H1798" s="142"/>
      <c r="I1798" s="142"/>
      <c r="J1798" s="144"/>
      <c r="K1798" s="159"/>
      <c r="L1798" s="82"/>
      <c r="M1798" s="82"/>
      <c r="N1798" s="82"/>
      <c r="O1798" s="82"/>
      <c r="P1798" s="82"/>
      <c r="Q1798" s="82"/>
      <c r="R1798" s="82"/>
      <c r="S1798" s="82"/>
      <c r="T1798" s="82"/>
      <c r="U1798" s="82"/>
      <c r="V1798" s="82"/>
      <c r="W1798" s="82"/>
      <c r="X1798" s="160"/>
      <c r="Y1798" s="159"/>
      <c r="Z1798" s="82"/>
      <c r="AA1798" s="82"/>
      <c r="AB1798" s="82"/>
      <c r="AC1798" s="82"/>
      <c r="AD1798" s="82"/>
      <c r="AE1798" s="82"/>
      <c r="AF1798" s="82"/>
      <c r="AG1798" s="82"/>
      <c r="AH1798" s="82"/>
      <c r="AI1798" s="82"/>
      <c r="AJ1798" s="82"/>
      <c r="AK1798" s="82"/>
      <c r="AL1798" s="82"/>
      <c r="AM1798" s="138"/>
      <c r="BF1798" s="1" t="b">
        <f>IF($Y1797="○",TRUE,IF($Y1797="",FALSE,"INPUT_ERROR"))</f>
        <v>0</v>
      </c>
      <c r="BG1798" s="1" t="s">
        <v>391</v>
      </c>
      <c r="BH1798" s="1">
        <v>110</v>
      </c>
      <c r="BI1798" s="1" t="str">
        <f t="shared" si="46"/>
        <v>ITEM110#KBN4_5=FALSE</v>
      </c>
    </row>
    <row r="1799" spans="1:61" ht="9.75" hidden="1" customHeight="1">
      <c r="A1799" s="141"/>
      <c r="B1799" s="142"/>
      <c r="C1799" s="142"/>
      <c r="D1799" s="142"/>
      <c r="E1799" s="142"/>
      <c r="F1799" s="142"/>
      <c r="G1799" s="142"/>
      <c r="H1799" s="142"/>
      <c r="I1799" s="142"/>
      <c r="J1799" s="144" t="s">
        <v>37</v>
      </c>
      <c r="K1799" s="159"/>
      <c r="L1799" s="82" t="s">
        <v>331</v>
      </c>
      <c r="M1799" s="82"/>
      <c r="N1799" s="82"/>
      <c r="O1799" s="82"/>
      <c r="P1799" s="82"/>
      <c r="Q1799" s="82"/>
      <c r="R1799" s="82"/>
      <c r="S1799" s="82"/>
      <c r="T1799" s="82"/>
      <c r="U1799" s="82"/>
      <c r="V1799" s="82"/>
      <c r="W1799" s="82"/>
      <c r="X1799" s="160" t="s">
        <v>37</v>
      </c>
      <c r="Y1799" s="159"/>
      <c r="Z1799" s="82" t="s">
        <v>264</v>
      </c>
      <c r="AA1799" s="82"/>
      <c r="AB1799" s="82"/>
      <c r="AC1799" s="82"/>
      <c r="AD1799" s="82"/>
      <c r="AE1799" s="82"/>
      <c r="AF1799" s="82"/>
      <c r="AG1799" s="82"/>
      <c r="AH1799" s="82"/>
      <c r="AI1799" s="82"/>
      <c r="AJ1799" s="82"/>
      <c r="AK1799" s="82"/>
      <c r="AL1799" s="82"/>
      <c r="AM1799" s="138"/>
      <c r="BF1799" s="1" t="b">
        <f>IF($K1799="○",TRUE,IF($K1799="",FALSE,"INPUT_ERROR"))</f>
        <v>0</v>
      </c>
      <c r="BG1799" s="1" t="s">
        <v>391</v>
      </c>
      <c r="BH1799" s="1">
        <v>111</v>
      </c>
      <c r="BI1799" s="1" t="str">
        <f t="shared" si="46"/>
        <v>ITEM111#KBN4_5=FALSE</v>
      </c>
    </row>
    <row r="1800" spans="1:61" ht="9.75" hidden="1" customHeight="1">
      <c r="A1800" s="141"/>
      <c r="B1800" s="142"/>
      <c r="C1800" s="142"/>
      <c r="D1800" s="142"/>
      <c r="E1800" s="142"/>
      <c r="F1800" s="142"/>
      <c r="G1800" s="142"/>
      <c r="H1800" s="142"/>
      <c r="I1800" s="142"/>
      <c r="J1800" s="144"/>
      <c r="K1800" s="159"/>
      <c r="L1800" s="82"/>
      <c r="M1800" s="82"/>
      <c r="N1800" s="82"/>
      <c r="O1800" s="82"/>
      <c r="P1800" s="82"/>
      <c r="Q1800" s="82"/>
      <c r="R1800" s="82"/>
      <c r="S1800" s="82"/>
      <c r="T1800" s="82"/>
      <c r="U1800" s="82"/>
      <c r="V1800" s="82"/>
      <c r="W1800" s="82"/>
      <c r="X1800" s="160"/>
      <c r="Y1800" s="159"/>
      <c r="Z1800" s="82"/>
      <c r="AA1800" s="82"/>
      <c r="AB1800" s="82"/>
      <c r="AC1800" s="82"/>
      <c r="AD1800" s="82"/>
      <c r="AE1800" s="82"/>
      <c r="AF1800" s="82"/>
      <c r="AG1800" s="82"/>
      <c r="AH1800" s="82"/>
      <c r="AI1800" s="82"/>
      <c r="AJ1800" s="82"/>
      <c r="AK1800" s="82"/>
      <c r="AL1800" s="82"/>
      <c r="AM1800" s="138"/>
      <c r="BF1800" s="1" t="b">
        <f>IF($Y1799="○",TRUE,IF($Y1799="",FALSE,"INPUT_ERROR"))</f>
        <v>0</v>
      </c>
      <c r="BG1800" s="1" t="s">
        <v>391</v>
      </c>
      <c r="BH1800" s="1">
        <v>112</v>
      </c>
      <c r="BI1800" s="1" t="str">
        <f t="shared" si="46"/>
        <v>ITEM112#KBN4_5=FALSE</v>
      </c>
    </row>
    <row r="1801" spans="1:61" ht="9.75" hidden="1" customHeight="1">
      <c r="A1801" s="141"/>
      <c r="B1801" s="142"/>
      <c r="C1801" s="142"/>
      <c r="D1801" s="142"/>
      <c r="E1801" s="142"/>
      <c r="F1801" s="142"/>
      <c r="G1801" s="142"/>
      <c r="H1801" s="142"/>
      <c r="I1801" s="142"/>
      <c r="J1801" s="144" t="s">
        <v>37</v>
      </c>
      <c r="K1801" s="159"/>
      <c r="L1801" s="82" t="s">
        <v>214</v>
      </c>
      <c r="M1801" s="82"/>
      <c r="N1801" s="82"/>
      <c r="O1801" s="82"/>
      <c r="P1801" s="82"/>
      <c r="Q1801" s="82"/>
      <c r="R1801" s="82"/>
      <c r="S1801" s="82"/>
      <c r="T1801" s="82"/>
      <c r="U1801" s="82"/>
      <c r="V1801" s="82"/>
      <c r="W1801" s="82"/>
      <c r="X1801" s="160" t="s">
        <v>37</v>
      </c>
      <c r="Y1801" s="159"/>
      <c r="Z1801" s="82" t="s">
        <v>332</v>
      </c>
      <c r="AA1801" s="82"/>
      <c r="AB1801" s="82"/>
      <c r="AC1801" s="82"/>
      <c r="AD1801" s="82"/>
      <c r="AE1801" s="82"/>
      <c r="AF1801" s="82"/>
      <c r="AG1801" s="82"/>
      <c r="AH1801" s="82"/>
      <c r="AI1801" s="82"/>
      <c r="AJ1801" s="82"/>
      <c r="AK1801" s="82"/>
      <c r="AL1801" s="82"/>
      <c r="AM1801" s="138"/>
      <c r="BF1801" s="1" t="b">
        <f>IF($K1801="○",TRUE,IF($K1801="",FALSE,"INPUT_ERROR"))</f>
        <v>0</v>
      </c>
      <c r="BG1801" s="1" t="s">
        <v>391</v>
      </c>
      <c r="BH1801" s="1">
        <v>113</v>
      </c>
      <c r="BI1801" s="1" t="str">
        <f t="shared" si="46"/>
        <v>ITEM113#KBN4_5=FALSE</v>
      </c>
    </row>
    <row r="1802" spans="1:61" ht="9.75" hidden="1" customHeight="1">
      <c r="A1802" s="141"/>
      <c r="B1802" s="142"/>
      <c r="C1802" s="142"/>
      <c r="D1802" s="142"/>
      <c r="E1802" s="142"/>
      <c r="F1802" s="142"/>
      <c r="G1802" s="142"/>
      <c r="H1802" s="142"/>
      <c r="I1802" s="142"/>
      <c r="J1802" s="144"/>
      <c r="K1802" s="159"/>
      <c r="L1802" s="82"/>
      <c r="M1802" s="82"/>
      <c r="N1802" s="82"/>
      <c r="O1802" s="82"/>
      <c r="P1802" s="82"/>
      <c r="Q1802" s="82"/>
      <c r="R1802" s="82"/>
      <c r="S1802" s="82"/>
      <c r="T1802" s="82"/>
      <c r="U1802" s="82"/>
      <c r="V1802" s="82"/>
      <c r="W1802" s="82"/>
      <c r="X1802" s="160"/>
      <c r="Y1802" s="159"/>
      <c r="Z1802" s="82"/>
      <c r="AA1802" s="82"/>
      <c r="AB1802" s="82"/>
      <c r="AC1802" s="82"/>
      <c r="AD1802" s="82"/>
      <c r="AE1802" s="82"/>
      <c r="AF1802" s="82"/>
      <c r="AG1802" s="82"/>
      <c r="AH1802" s="82"/>
      <c r="AI1802" s="82"/>
      <c r="AJ1802" s="82"/>
      <c r="AK1802" s="82"/>
      <c r="AL1802" s="82"/>
      <c r="AM1802" s="138"/>
      <c r="BF1802" s="1" t="b">
        <f>IF($Y1801="○",TRUE,IF($Y1801="",FALSE,"INPUT_ERROR"))</f>
        <v>0</v>
      </c>
      <c r="BG1802" s="1" t="s">
        <v>391</v>
      </c>
      <c r="BH1802" s="1">
        <v>114</v>
      </c>
      <c r="BI1802" s="1" t="str">
        <f t="shared" si="46"/>
        <v>ITEM114#KBN4_5=FALSE</v>
      </c>
    </row>
    <row r="1803" spans="1:61" ht="9.75" hidden="1" customHeight="1">
      <c r="A1803" s="141"/>
      <c r="B1803" s="142"/>
      <c r="C1803" s="142"/>
      <c r="D1803" s="142"/>
      <c r="E1803" s="142"/>
      <c r="F1803" s="142"/>
      <c r="G1803" s="142"/>
      <c r="H1803" s="142"/>
      <c r="I1803" s="142"/>
      <c r="J1803" s="144" t="s">
        <v>37</v>
      </c>
      <c r="K1803" s="159"/>
      <c r="L1803" s="82" t="s">
        <v>59</v>
      </c>
      <c r="M1803" s="82"/>
      <c r="N1803" s="82"/>
      <c r="O1803" s="160" t="s">
        <v>60</v>
      </c>
      <c r="P1803" s="151"/>
      <c r="Q1803" s="151"/>
      <c r="R1803" s="151"/>
      <c r="S1803" s="151"/>
      <c r="T1803" s="151"/>
      <c r="U1803" s="151"/>
      <c r="V1803" s="151"/>
      <c r="W1803" s="151"/>
      <c r="X1803" s="151"/>
      <c r="Y1803" s="151"/>
      <c r="Z1803" s="151"/>
      <c r="AA1803" s="151"/>
      <c r="AB1803" s="151"/>
      <c r="AC1803" s="151"/>
      <c r="AD1803" s="151"/>
      <c r="AE1803" s="151"/>
      <c r="AF1803" s="151"/>
      <c r="AG1803" s="151"/>
      <c r="AH1803" s="151"/>
      <c r="AI1803" s="151"/>
      <c r="AJ1803" s="151"/>
      <c r="AK1803" s="151"/>
      <c r="AL1803" s="82" t="s">
        <v>198</v>
      </c>
      <c r="AM1803" s="138"/>
      <c r="BF1803" s="1" t="b">
        <f>IF($K1803="○",TRUE,IF($K1803="",FALSE,"INPUT_ERROR"))</f>
        <v>0</v>
      </c>
      <c r="BG1803" s="1" t="s">
        <v>391</v>
      </c>
      <c r="BH1803" s="1">
        <v>115</v>
      </c>
      <c r="BI1803" s="1" t="str">
        <f t="shared" si="46"/>
        <v>ITEM115#KBN4_5=FALSE</v>
      </c>
    </row>
    <row r="1804" spans="1:61" ht="9.75" hidden="1" customHeight="1">
      <c r="A1804" s="141"/>
      <c r="B1804" s="142"/>
      <c r="C1804" s="142"/>
      <c r="D1804" s="142"/>
      <c r="E1804" s="142"/>
      <c r="F1804" s="142"/>
      <c r="G1804" s="142"/>
      <c r="H1804" s="142"/>
      <c r="I1804" s="142"/>
      <c r="J1804" s="161"/>
      <c r="K1804" s="162"/>
      <c r="L1804" s="98"/>
      <c r="M1804" s="98"/>
      <c r="N1804" s="98"/>
      <c r="O1804" s="163"/>
      <c r="P1804" s="128"/>
      <c r="Q1804" s="128"/>
      <c r="R1804" s="128"/>
      <c r="S1804" s="128"/>
      <c r="T1804" s="128"/>
      <c r="U1804" s="128"/>
      <c r="V1804" s="128"/>
      <c r="W1804" s="128"/>
      <c r="X1804" s="128"/>
      <c r="Y1804" s="128"/>
      <c r="Z1804" s="128"/>
      <c r="AA1804" s="128"/>
      <c r="AB1804" s="128"/>
      <c r="AC1804" s="128"/>
      <c r="AD1804" s="128"/>
      <c r="AE1804" s="128"/>
      <c r="AF1804" s="128"/>
      <c r="AG1804" s="128"/>
      <c r="AH1804" s="128"/>
      <c r="AI1804" s="128"/>
      <c r="AJ1804" s="128"/>
      <c r="AK1804" s="128"/>
      <c r="AL1804" s="98"/>
      <c r="AM1804" s="156"/>
      <c r="BG1804" s="1" t="s">
        <v>391</v>
      </c>
      <c r="BH1804" s="1">
        <v>116</v>
      </c>
      <c r="BI1804" s="1" t="str">
        <f>"ITEM"&amp;BH1804&amp; BG1804 &amp;"="&amp;IF(TRIM($P1803)="","",$P1803)</f>
        <v>ITEM116#KBN4_5=</v>
      </c>
    </row>
    <row r="1805" spans="1:61" ht="9.75" hidden="1" customHeight="1">
      <c r="A1805" s="120" t="s">
        <v>333</v>
      </c>
      <c r="B1805" s="121"/>
      <c r="C1805" s="121"/>
      <c r="D1805" s="121"/>
      <c r="E1805" s="121"/>
      <c r="F1805" s="121"/>
      <c r="G1805" s="121"/>
      <c r="H1805" s="121"/>
      <c r="I1805" s="122"/>
      <c r="J1805" s="260"/>
      <c r="K1805" s="260"/>
      <c r="L1805" s="260"/>
      <c r="M1805" s="260"/>
      <c r="N1805" s="260"/>
      <c r="O1805" s="260"/>
      <c r="P1805" s="260"/>
      <c r="Q1805" s="260"/>
      <c r="R1805" s="260"/>
      <c r="S1805" s="260"/>
      <c r="T1805" s="260"/>
      <c r="U1805" s="260"/>
      <c r="V1805" s="260"/>
      <c r="W1805" s="260"/>
      <c r="X1805" s="260"/>
      <c r="Y1805" s="260"/>
      <c r="Z1805" s="260"/>
      <c r="AA1805" s="260"/>
      <c r="AB1805" s="260"/>
      <c r="AC1805" s="260"/>
      <c r="AD1805" s="260"/>
      <c r="AE1805" s="260"/>
      <c r="AF1805" s="260"/>
      <c r="AG1805" s="260"/>
      <c r="AH1805" s="260"/>
      <c r="AI1805" s="260"/>
      <c r="AJ1805" s="260"/>
      <c r="AK1805" s="260"/>
      <c r="AL1805" s="260"/>
      <c r="AM1805" s="260"/>
      <c r="BG1805" s="1" t="s">
        <v>391</v>
      </c>
      <c r="BH1805" s="1">
        <v>117</v>
      </c>
      <c r="BI1805" s="1" t="str">
        <f>"ITEM"&amp;BH1805&amp; BG1805 &amp;"="&amp; IF(TRIM($J1805)="","",$J1805)</f>
        <v>ITEM117#KBN4_5=</v>
      </c>
    </row>
    <row r="1806" spans="1:61" ht="9.75" hidden="1" customHeight="1">
      <c r="A1806" s="141"/>
      <c r="B1806" s="142"/>
      <c r="C1806" s="142"/>
      <c r="D1806" s="142"/>
      <c r="E1806" s="142"/>
      <c r="F1806" s="142"/>
      <c r="G1806" s="142"/>
      <c r="H1806" s="142"/>
      <c r="I1806" s="143"/>
      <c r="J1806" s="27"/>
      <c r="K1806" s="27"/>
      <c r="L1806" s="27"/>
      <c r="M1806" s="27"/>
      <c r="N1806" s="27"/>
      <c r="O1806" s="27"/>
      <c r="P1806" s="27"/>
      <c r="Q1806" s="27"/>
      <c r="R1806" s="27"/>
      <c r="S1806" s="27"/>
      <c r="T1806" s="27"/>
      <c r="U1806" s="27"/>
      <c r="V1806" s="27"/>
      <c r="W1806" s="27"/>
      <c r="X1806" s="27"/>
      <c r="Y1806" s="27"/>
      <c r="Z1806" s="27"/>
      <c r="AA1806" s="27"/>
      <c r="AB1806" s="27"/>
      <c r="AC1806" s="27"/>
      <c r="AD1806" s="27"/>
      <c r="AE1806" s="27"/>
      <c r="AF1806" s="27"/>
      <c r="AG1806" s="27"/>
      <c r="AH1806" s="27"/>
      <c r="AI1806" s="27"/>
      <c r="AJ1806" s="27"/>
      <c r="AK1806" s="27"/>
      <c r="AL1806" s="27"/>
      <c r="AM1806" s="27"/>
      <c r="BH1806" s="1" t="s">
        <v>28</v>
      </c>
    </row>
    <row r="1807" spans="1:61" ht="9.75" hidden="1" customHeight="1">
      <c r="A1807" s="123"/>
      <c r="B1807" s="124"/>
      <c r="C1807" s="124"/>
      <c r="D1807" s="124"/>
      <c r="E1807" s="124"/>
      <c r="F1807" s="124"/>
      <c r="G1807" s="124"/>
      <c r="H1807" s="124"/>
      <c r="I1807" s="125"/>
      <c r="J1807" s="27"/>
      <c r="K1807" s="27"/>
      <c r="L1807" s="27"/>
      <c r="M1807" s="27"/>
      <c r="N1807" s="27"/>
      <c r="O1807" s="27"/>
      <c r="P1807" s="27"/>
      <c r="Q1807" s="27"/>
      <c r="R1807" s="27"/>
      <c r="S1807" s="27"/>
      <c r="T1807" s="27"/>
      <c r="U1807" s="27"/>
      <c r="V1807" s="27"/>
      <c r="W1807" s="27"/>
      <c r="X1807" s="27"/>
      <c r="Y1807" s="27"/>
      <c r="Z1807" s="27"/>
      <c r="AA1807" s="27"/>
      <c r="AB1807" s="27"/>
      <c r="AC1807" s="27"/>
      <c r="AD1807" s="27"/>
      <c r="AE1807" s="27"/>
      <c r="AF1807" s="27"/>
      <c r="AG1807" s="27"/>
      <c r="AH1807" s="27"/>
      <c r="AI1807" s="27"/>
      <c r="AJ1807" s="27"/>
      <c r="AK1807" s="27"/>
      <c r="AL1807" s="27"/>
      <c r="AM1807" s="27"/>
      <c r="BH1807" s="1" t="s">
        <v>28</v>
      </c>
    </row>
    <row r="1808" spans="1:61" ht="9.75" customHeight="1">
      <c r="A1808" s="170" t="s">
        <v>392</v>
      </c>
      <c r="B1808" s="171"/>
      <c r="C1808" s="171"/>
      <c r="D1808" s="171"/>
      <c r="E1808" s="171"/>
      <c r="F1808" s="171"/>
      <c r="G1808" s="171"/>
      <c r="H1808" s="171"/>
      <c r="I1808" s="171"/>
      <c r="J1808" s="171"/>
      <c r="K1808" s="171"/>
      <c r="L1808" s="171"/>
      <c r="M1808" s="171"/>
      <c r="N1808" s="171"/>
      <c r="O1808" s="171"/>
      <c r="P1808" s="171"/>
      <c r="Q1808" s="171"/>
      <c r="R1808" s="171"/>
      <c r="S1808" s="171"/>
      <c r="T1808" s="171"/>
      <c r="U1808" s="171"/>
      <c r="V1808" s="171"/>
      <c r="W1808" s="171"/>
      <c r="X1808" s="171"/>
      <c r="Y1808" s="171"/>
      <c r="Z1808" s="171"/>
      <c r="AA1808" s="171"/>
      <c r="AB1808" s="171"/>
      <c r="AC1808" s="171"/>
      <c r="AD1808" s="171"/>
      <c r="AE1808" s="171"/>
      <c r="AF1808" s="171"/>
      <c r="AG1808" s="171"/>
      <c r="AH1808" s="171"/>
      <c r="AI1808" s="171"/>
      <c r="AJ1808" s="171"/>
      <c r="AK1808" s="171"/>
      <c r="AL1808" s="171"/>
      <c r="AM1808" s="172"/>
    </row>
    <row r="1809" spans="1:61" ht="9.75" customHeight="1">
      <c r="A1809" s="173"/>
      <c r="B1809" s="174"/>
      <c r="C1809" s="174"/>
      <c r="D1809" s="174"/>
      <c r="E1809" s="174"/>
      <c r="F1809" s="174"/>
      <c r="G1809" s="174"/>
      <c r="H1809" s="174"/>
      <c r="I1809" s="174"/>
      <c r="J1809" s="174"/>
      <c r="K1809" s="174"/>
      <c r="L1809" s="174"/>
      <c r="M1809" s="174"/>
      <c r="N1809" s="174"/>
      <c r="O1809" s="174"/>
      <c r="P1809" s="174"/>
      <c r="Q1809" s="174"/>
      <c r="R1809" s="174"/>
      <c r="S1809" s="174"/>
      <c r="T1809" s="174"/>
      <c r="U1809" s="174"/>
      <c r="V1809" s="174"/>
      <c r="W1809" s="174"/>
      <c r="X1809" s="174"/>
      <c r="Y1809" s="174"/>
      <c r="Z1809" s="174"/>
      <c r="AA1809" s="174"/>
      <c r="AB1809" s="174"/>
      <c r="AC1809" s="174"/>
      <c r="AD1809" s="174"/>
      <c r="AE1809" s="174"/>
      <c r="AF1809" s="174"/>
      <c r="AG1809" s="174"/>
      <c r="AH1809" s="174"/>
      <c r="AI1809" s="174"/>
      <c r="AJ1809" s="174"/>
      <c r="AK1809" s="174"/>
      <c r="AL1809" s="174"/>
      <c r="AM1809" s="175"/>
    </row>
    <row r="1810" spans="1:61" ht="9.75" hidden="1" customHeight="1">
      <c r="A1810" s="164" t="s">
        <v>393</v>
      </c>
      <c r="B1810" s="165"/>
      <c r="C1810" s="165"/>
      <c r="D1810" s="165"/>
      <c r="E1810" s="165"/>
      <c r="F1810" s="165"/>
      <c r="G1810" s="165"/>
      <c r="H1810" s="165"/>
      <c r="I1810" s="166"/>
      <c r="J1810" s="268"/>
      <c r="K1810" s="269"/>
      <c r="L1810" s="269"/>
      <c r="M1810" s="269"/>
      <c r="N1810" s="269"/>
      <c r="O1810" s="269"/>
      <c r="P1810" s="269"/>
      <c r="Q1810" s="269"/>
      <c r="R1810" s="269"/>
      <c r="S1810" s="269"/>
      <c r="T1810" s="269"/>
      <c r="U1810" s="269"/>
      <c r="V1810" s="269"/>
      <c r="W1810" s="269"/>
      <c r="X1810" s="269"/>
      <c r="Y1810" s="269"/>
      <c r="Z1810" s="269"/>
      <c r="AA1810" s="269"/>
      <c r="AB1810" s="269"/>
      <c r="AC1810" s="269"/>
      <c r="AD1810" s="269"/>
      <c r="AE1810" s="269"/>
      <c r="AF1810" s="269"/>
      <c r="AG1810" s="269"/>
      <c r="AH1810" s="269"/>
      <c r="AI1810" s="269"/>
      <c r="AJ1810" s="269"/>
      <c r="AK1810" s="269"/>
      <c r="AL1810" s="269"/>
      <c r="AM1810" s="270"/>
      <c r="BG1810" s="1" t="s">
        <v>394</v>
      </c>
      <c r="BH1810" s="1">
        <v>103</v>
      </c>
      <c r="BI1810" s="1" t="str">
        <f>"ITEM"&amp;BH1810&amp; BG1810 &amp;"="&amp; IF(TRIM($J1810)="","",$J1810)</f>
        <v>ITEM103#KBN4_6=</v>
      </c>
    </row>
    <row r="1811" spans="1:61" ht="9.75" hidden="1" customHeight="1" thickBot="1">
      <c r="A1811" s="167"/>
      <c r="B1811" s="168"/>
      <c r="C1811" s="168"/>
      <c r="D1811" s="168"/>
      <c r="E1811" s="168"/>
      <c r="F1811" s="168"/>
      <c r="G1811" s="168"/>
      <c r="H1811" s="168"/>
      <c r="I1811" s="169"/>
      <c r="J1811" s="271"/>
      <c r="K1811" s="272"/>
      <c r="L1811" s="272"/>
      <c r="M1811" s="272"/>
      <c r="N1811" s="272"/>
      <c r="O1811" s="272"/>
      <c r="P1811" s="272"/>
      <c r="Q1811" s="272"/>
      <c r="R1811" s="272"/>
      <c r="S1811" s="272"/>
      <c r="T1811" s="272"/>
      <c r="U1811" s="272"/>
      <c r="V1811" s="272"/>
      <c r="W1811" s="272"/>
      <c r="X1811" s="272"/>
      <c r="Y1811" s="272"/>
      <c r="Z1811" s="272"/>
      <c r="AA1811" s="272"/>
      <c r="AB1811" s="272"/>
      <c r="AC1811" s="272"/>
      <c r="AD1811" s="272"/>
      <c r="AE1811" s="272"/>
      <c r="AF1811" s="272"/>
      <c r="AG1811" s="272"/>
      <c r="AH1811" s="272"/>
      <c r="AI1811" s="272"/>
      <c r="AJ1811" s="272"/>
      <c r="AK1811" s="272"/>
      <c r="AL1811" s="272"/>
      <c r="AM1811" s="273"/>
    </row>
    <row r="1812" spans="1:61" ht="9.75" hidden="1" customHeight="1">
      <c r="A1812" s="120" t="s">
        <v>323</v>
      </c>
      <c r="B1812" s="121"/>
      <c r="C1812" s="121"/>
      <c r="D1812" s="121"/>
      <c r="E1812" s="121"/>
      <c r="F1812" s="121"/>
      <c r="G1812" s="121"/>
      <c r="H1812" s="121"/>
      <c r="I1812" s="122"/>
      <c r="J1812" s="239"/>
      <c r="K1812" s="239"/>
      <c r="L1812" s="239"/>
      <c r="M1812" s="239"/>
      <c r="N1812" s="239"/>
      <c r="O1812" s="239"/>
      <c r="P1812" s="239"/>
      <c r="Q1812" s="239"/>
      <c r="R1812" s="239"/>
      <c r="S1812" s="239"/>
      <c r="T1812" s="239"/>
      <c r="U1812" s="239"/>
      <c r="V1812" s="239"/>
      <c r="W1812" s="239"/>
      <c r="X1812" s="239"/>
      <c r="Y1812" s="239"/>
      <c r="Z1812" s="239"/>
      <c r="AA1812" s="239"/>
      <c r="AB1812" s="239"/>
      <c r="AC1812" s="239"/>
      <c r="AD1812" s="239"/>
      <c r="AE1812" s="239"/>
      <c r="AF1812" s="239"/>
      <c r="AG1812" s="239"/>
      <c r="AH1812" s="239"/>
      <c r="AI1812" s="239"/>
      <c r="AJ1812" s="239"/>
      <c r="AK1812" s="239"/>
      <c r="AL1812" s="239"/>
      <c r="AM1812" s="239"/>
      <c r="BG1812" s="1" t="s">
        <v>394</v>
      </c>
      <c r="BH1812" s="1">
        <v>104</v>
      </c>
      <c r="BI1812" s="1" t="str">
        <f>"ITEM"&amp;BH1812&amp; BG1812 &amp;"="&amp; IF(TRIM($J1812)="","",$J1812)</f>
        <v>ITEM104#KBN4_6=</v>
      </c>
    </row>
    <row r="1813" spans="1:61" ht="9.75" hidden="1" customHeight="1">
      <c r="A1813" s="123"/>
      <c r="B1813" s="124"/>
      <c r="C1813" s="124"/>
      <c r="D1813" s="124"/>
      <c r="E1813" s="124"/>
      <c r="F1813" s="124"/>
      <c r="G1813" s="124"/>
      <c r="H1813" s="124"/>
      <c r="I1813" s="125"/>
      <c r="J1813" s="27"/>
      <c r="K1813" s="27"/>
      <c r="L1813" s="27"/>
      <c r="M1813" s="27"/>
      <c r="N1813" s="27"/>
      <c r="O1813" s="27"/>
      <c r="P1813" s="27"/>
      <c r="Q1813" s="27"/>
      <c r="R1813" s="27"/>
      <c r="S1813" s="27"/>
      <c r="T1813" s="27"/>
      <c r="U1813" s="27"/>
      <c r="V1813" s="27"/>
      <c r="W1813" s="27"/>
      <c r="X1813" s="27"/>
      <c r="Y1813" s="27"/>
      <c r="Z1813" s="27"/>
      <c r="AA1813" s="27"/>
      <c r="AB1813" s="27"/>
      <c r="AC1813" s="27"/>
      <c r="AD1813" s="27"/>
      <c r="AE1813" s="27"/>
      <c r="AF1813" s="27"/>
      <c r="AG1813" s="27"/>
      <c r="AH1813" s="27"/>
      <c r="AI1813" s="27"/>
      <c r="AJ1813" s="27"/>
      <c r="AK1813" s="27"/>
      <c r="AL1813" s="27"/>
      <c r="AM1813" s="27"/>
    </row>
    <row r="1814" spans="1:61" ht="9.75" hidden="1" customHeight="1">
      <c r="A1814" s="120" t="s">
        <v>378</v>
      </c>
      <c r="B1814" s="121"/>
      <c r="C1814" s="121"/>
      <c r="D1814" s="121"/>
      <c r="E1814" s="121"/>
      <c r="F1814" s="121"/>
      <c r="G1814" s="121"/>
      <c r="H1814" s="121"/>
      <c r="I1814" s="122"/>
      <c r="J1814" s="136"/>
      <c r="K1814" s="126"/>
      <c r="L1814" s="126"/>
      <c r="M1814" s="126"/>
      <c r="N1814" s="126"/>
      <c r="O1814" s="126"/>
      <c r="P1814" s="126"/>
      <c r="Q1814" s="126"/>
      <c r="R1814" s="126"/>
      <c r="S1814" s="126"/>
      <c r="T1814" s="126"/>
      <c r="U1814" s="126"/>
      <c r="V1814" s="126"/>
      <c r="W1814" s="126"/>
      <c r="X1814" s="126"/>
      <c r="Y1814" s="126"/>
      <c r="Z1814" s="126"/>
      <c r="AA1814" s="126"/>
      <c r="AB1814" s="126"/>
      <c r="AC1814" s="126"/>
      <c r="AD1814" s="126"/>
      <c r="AE1814" s="126"/>
      <c r="AF1814" s="126"/>
      <c r="AG1814" s="126"/>
      <c r="AH1814" s="126"/>
      <c r="AI1814" s="126"/>
      <c r="AJ1814" s="126"/>
      <c r="AK1814" s="126"/>
      <c r="AL1814" s="126"/>
      <c r="AM1814" s="127"/>
      <c r="BG1814" s="1" t="s">
        <v>394</v>
      </c>
      <c r="BH1814" s="1">
        <v>105</v>
      </c>
      <c r="BI1814" s="1" t="str">
        <f>"ITEM"&amp;BH1814&amp; BG1814 &amp;"="&amp; IF(TRIM($J1814)="","",$J1814)</f>
        <v>ITEM105#KBN4_6=</v>
      </c>
    </row>
    <row r="1815" spans="1:61" ht="9.75" hidden="1" customHeight="1">
      <c r="A1815" s="141"/>
      <c r="B1815" s="142"/>
      <c r="C1815" s="142"/>
      <c r="D1815" s="142"/>
      <c r="E1815" s="142"/>
      <c r="F1815" s="142"/>
      <c r="G1815" s="142"/>
      <c r="H1815" s="142"/>
      <c r="I1815" s="143"/>
      <c r="J1815" s="150"/>
      <c r="K1815" s="151"/>
      <c r="L1815" s="151"/>
      <c r="M1815" s="151"/>
      <c r="N1815" s="151"/>
      <c r="O1815" s="151"/>
      <c r="P1815" s="151"/>
      <c r="Q1815" s="151"/>
      <c r="R1815" s="151"/>
      <c r="S1815" s="151"/>
      <c r="T1815" s="151"/>
      <c r="U1815" s="151"/>
      <c r="V1815" s="151"/>
      <c r="W1815" s="151"/>
      <c r="X1815" s="151"/>
      <c r="Y1815" s="151"/>
      <c r="Z1815" s="151"/>
      <c r="AA1815" s="151"/>
      <c r="AB1815" s="151"/>
      <c r="AC1815" s="151"/>
      <c r="AD1815" s="151"/>
      <c r="AE1815" s="151"/>
      <c r="AF1815" s="151"/>
      <c r="AG1815" s="151"/>
      <c r="AH1815" s="151"/>
      <c r="AI1815" s="151"/>
      <c r="AJ1815" s="151"/>
      <c r="AK1815" s="151"/>
      <c r="AL1815" s="151"/>
      <c r="AM1815" s="152"/>
      <c r="BH1815" s="1" t="s">
        <v>28</v>
      </c>
    </row>
    <row r="1816" spans="1:61" ht="9.75" hidden="1" customHeight="1">
      <c r="A1816" s="123"/>
      <c r="B1816" s="124"/>
      <c r="C1816" s="124"/>
      <c r="D1816" s="124"/>
      <c r="E1816" s="124"/>
      <c r="F1816" s="124"/>
      <c r="G1816" s="124"/>
      <c r="H1816" s="124"/>
      <c r="I1816" s="125"/>
      <c r="J1816" s="137"/>
      <c r="K1816" s="128"/>
      <c r="L1816" s="128"/>
      <c r="M1816" s="128"/>
      <c r="N1816" s="128"/>
      <c r="O1816" s="128"/>
      <c r="P1816" s="128"/>
      <c r="Q1816" s="128"/>
      <c r="R1816" s="128"/>
      <c r="S1816" s="128"/>
      <c r="T1816" s="128"/>
      <c r="U1816" s="128"/>
      <c r="V1816" s="128"/>
      <c r="W1816" s="128"/>
      <c r="X1816" s="128"/>
      <c r="Y1816" s="128"/>
      <c r="Z1816" s="128"/>
      <c r="AA1816" s="128"/>
      <c r="AB1816" s="128"/>
      <c r="AC1816" s="128"/>
      <c r="AD1816" s="128"/>
      <c r="AE1816" s="128"/>
      <c r="AF1816" s="128"/>
      <c r="AG1816" s="128"/>
      <c r="AH1816" s="128"/>
      <c r="AI1816" s="128"/>
      <c r="AJ1816" s="128"/>
      <c r="AK1816" s="128"/>
      <c r="AL1816" s="128"/>
      <c r="AM1816" s="129"/>
      <c r="BH1816" s="1" t="s">
        <v>28</v>
      </c>
    </row>
    <row r="1817" spans="1:61" ht="9.75" hidden="1" customHeight="1">
      <c r="A1817" s="120" t="s">
        <v>379</v>
      </c>
      <c r="B1817" s="121"/>
      <c r="C1817" s="121"/>
      <c r="D1817" s="121"/>
      <c r="E1817" s="121"/>
      <c r="F1817" s="121"/>
      <c r="G1817" s="121"/>
      <c r="H1817" s="121"/>
      <c r="I1817" s="122"/>
      <c r="J1817" s="27"/>
      <c r="K1817" s="27"/>
      <c r="L1817" s="27"/>
      <c r="M1817" s="27"/>
      <c r="N1817" s="27"/>
      <c r="O1817" s="27"/>
      <c r="P1817" s="27"/>
      <c r="Q1817" s="27"/>
      <c r="R1817" s="27"/>
      <c r="S1817" s="27"/>
      <c r="T1817" s="27"/>
      <c r="U1817" s="27"/>
      <c r="V1817" s="27"/>
      <c r="W1817" s="27"/>
      <c r="X1817" s="27"/>
      <c r="Y1817" s="27"/>
      <c r="Z1817" s="27"/>
      <c r="AA1817" s="27"/>
      <c r="AB1817" s="27"/>
      <c r="AC1817" s="27"/>
      <c r="AD1817" s="27"/>
      <c r="AE1817" s="27"/>
      <c r="AF1817" s="27"/>
      <c r="AG1817" s="27"/>
      <c r="AH1817" s="27"/>
      <c r="AI1817" s="27"/>
      <c r="AJ1817" s="27"/>
      <c r="AK1817" s="27"/>
      <c r="AL1817" s="27"/>
      <c r="AM1817" s="27"/>
      <c r="BG1817" s="1" t="s">
        <v>394</v>
      </c>
      <c r="BH1817" s="1">
        <v>106</v>
      </c>
      <c r="BI1817" s="1" t="str">
        <f>"ITEM"&amp;BH1817&amp; BG1817 &amp;"="&amp; IF(TRIM($J1817)="","",$J1817)</f>
        <v>ITEM106#KBN4_6=</v>
      </c>
    </row>
    <row r="1818" spans="1:61" ht="9.75" hidden="1" customHeight="1">
      <c r="A1818" s="123"/>
      <c r="B1818" s="124"/>
      <c r="C1818" s="124"/>
      <c r="D1818" s="124"/>
      <c r="E1818" s="124"/>
      <c r="F1818" s="124"/>
      <c r="G1818" s="124"/>
      <c r="H1818" s="124"/>
      <c r="I1818" s="125"/>
      <c r="J1818" s="27"/>
      <c r="K1818" s="27"/>
      <c r="L1818" s="27"/>
      <c r="M1818" s="27"/>
      <c r="N1818" s="27"/>
      <c r="O1818" s="27"/>
      <c r="P1818" s="27"/>
      <c r="Q1818" s="27"/>
      <c r="R1818" s="27"/>
      <c r="S1818" s="27"/>
      <c r="T1818" s="27"/>
      <c r="U1818" s="27"/>
      <c r="V1818" s="27"/>
      <c r="W1818" s="27"/>
      <c r="X1818" s="27"/>
      <c r="Y1818" s="27"/>
      <c r="Z1818" s="27"/>
      <c r="AA1818" s="27"/>
      <c r="AB1818" s="27"/>
      <c r="AC1818" s="27"/>
      <c r="AD1818" s="27"/>
      <c r="AE1818" s="27"/>
      <c r="AF1818" s="27"/>
      <c r="AG1818" s="27"/>
      <c r="AH1818" s="27"/>
      <c r="AI1818" s="27"/>
      <c r="AJ1818" s="27"/>
      <c r="AK1818" s="27"/>
      <c r="AL1818" s="27"/>
      <c r="AM1818" s="27"/>
    </row>
    <row r="1819" spans="1:61" ht="9.75" hidden="1" customHeight="1">
      <c r="A1819" s="120" t="s">
        <v>380</v>
      </c>
      <c r="B1819" s="121"/>
      <c r="C1819" s="121"/>
      <c r="D1819" s="121"/>
      <c r="E1819" s="121"/>
      <c r="F1819" s="121"/>
      <c r="G1819" s="121"/>
      <c r="H1819" s="121"/>
      <c r="I1819" s="122"/>
      <c r="J1819" s="158"/>
      <c r="K1819" s="154"/>
      <c r="L1819" s="154"/>
      <c r="M1819" s="154"/>
      <c r="N1819" s="154"/>
      <c r="O1819" s="154"/>
      <c r="P1819" s="154"/>
      <c r="Q1819" s="154"/>
      <c r="R1819" s="154"/>
      <c r="S1819" s="154"/>
      <c r="T1819" s="154"/>
      <c r="U1819" s="154"/>
      <c r="V1819" s="154" t="s">
        <v>36</v>
      </c>
      <c r="W1819" s="154"/>
      <c r="X1819" s="154"/>
      <c r="Y1819" s="154"/>
      <c r="Z1819" s="154"/>
      <c r="AA1819" s="154"/>
      <c r="AB1819" s="154"/>
      <c r="AC1819" s="154"/>
      <c r="AD1819" s="154"/>
      <c r="AE1819" s="154"/>
      <c r="AF1819" s="154"/>
      <c r="AG1819" s="154"/>
      <c r="AH1819" s="154"/>
      <c r="AI1819" s="154"/>
      <c r="AJ1819" s="154"/>
      <c r="AK1819" s="154"/>
      <c r="AL1819" s="154"/>
      <c r="AM1819" s="155"/>
      <c r="BE1819" s="1" t="str">
        <f ca="1">MID(CELL("address",$CB$2),2,2)</f>
        <v>CB</v>
      </c>
      <c r="BF1819" s="1" t="str">
        <f>IF(TRIM($K1821)="","",IF(ISERROR(MATCH($K1821,$CB$3:$CB$7,0)),"INPUT_ERROR",MATCH($K1821,$CB$3:$CB$7,0)))</f>
        <v/>
      </c>
      <c r="BG1819" s="1" t="s">
        <v>394</v>
      </c>
      <c r="BH1819" s="1">
        <v>107</v>
      </c>
      <c r="BI1819" s="1" t="str">
        <f>"ITEM"&amp; BH1819&amp; BG1819 &amp;"="&amp; $BF1819</f>
        <v>ITEM107#KBN4_6=</v>
      </c>
    </row>
    <row r="1820" spans="1:61" ht="9.75" hidden="1" customHeight="1">
      <c r="A1820" s="141"/>
      <c r="B1820" s="142"/>
      <c r="C1820" s="142"/>
      <c r="D1820" s="142"/>
      <c r="E1820" s="142"/>
      <c r="F1820" s="142"/>
      <c r="G1820" s="142"/>
      <c r="H1820" s="142"/>
      <c r="I1820" s="143"/>
      <c r="J1820" s="189"/>
      <c r="K1820" s="82"/>
      <c r="L1820" s="82"/>
      <c r="M1820" s="82"/>
      <c r="N1820" s="82"/>
      <c r="O1820" s="82"/>
      <c r="P1820" s="82"/>
      <c r="Q1820" s="82"/>
      <c r="R1820" s="82"/>
      <c r="S1820" s="82"/>
      <c r="T1820" s="82"/>
      <c r="U1820" s="82"/>
      <c r="V1820" s="82" t="s">
        <v>163</v>
      </c>
      <c r="W1820" s="82"/>
      <c r="X1820" s="82"/>
      <c r="Y1820" s="82"/>
      <c r="Z1820" s="82"/>
      <c r="AA1820" s="82"/>
      <c r="AB1820" s="82"/>
      <c r="AC1820" s="82"/>
      <c r="AD1820" s="82"/>
      <c r="AE1820" s="82"/>
      <c r="AF1820" s="82"/>
      <c r="AG1820" s="82"/>
      <c r="AH1820" s="82"/>
      <c r="AI1820" s="82"/>
      <c r="AJ1820" s="82"/>
      <c r="AK1820" s="82"/>
      <c r="AL1820" s="82"/>
      <c r="AM1820" s="138"/>
      <c r="BH1820" s="1" t="s">
        <v>28</v>
      </c>
    </row>
    <row r="1821" spans="1:61" ht="9.75" hidden="1" customHeight="1">
      <c r="A1821" s="141"/>
      <c r="B1821" s="142"/>
      <c r="C1821" s="142"/>
      <c r="D1821" s="142"/>
      <c r="E1821" s="142"/>
      <c r="F1821" s="142"/>
      <c r="G1821" s="142"/>
      <c r="H1821" s="142"/>
      <c r="I1821" s="143"/>
      <c r="J1821" s="144" t="s">
        <v>37</v>
      </c>
      <c r="K1821" s="145"/>
      <c r="L1821" s="145"/>
      <c r="M1821" s="145"/>
      <c r="N1821" s="145"/>
      <c r="O1821" s="145"/>
      <c r="P1821" s="145"/>
      <c r="Q1821" s="145"/>
      <c r="R1821" s="145"/>
      <c r="S1821" s="145"/>
      <c r="T1821" s="82" t="s">
        <v>38</v>
      </c>
      <c r="U1821" s="82"/>
      <c r="V1821" s="82" t="s">
        <v>253</v>
      </c>
      <c r="W1821" s="82"/>
      <c r="X1821" s="82"/>
      <c r="Y1821" s="82"/>
      <c r="Z1821" s="82"/>
      <c r="AA1821" s="82"/>
      <c r="AB1821" s="82"/>
      <c r="AC1821" s="82"/>
      <c r="AD1821" s="82"/>
      <c r="AE1821" s="82"/>
      <c r="AF1821" s="82"/>
      <c r="AG1821" s="82"/>
      <c r="AH1821" s="82"/>
      <c r="AI1821" s="82"/>
      <c r="AJ1821" s="82"/>
      <c r="AK1821" s="82"/>
      <c r="AL1821" s="82"/>
      <c r="AM1821" s="138"/>
      <c r="BH1821" s="1" t="s">
        <v>28</v>
      </c>
    </row>
    <row r="1822" spans="1:61" ht="9.75" hidden="1" customHeight="1">
      <c r="A1822" s="141"/>
      <c r="B1822" s="142"/>
      <c r="C1822" s="142"/>
      <c r="D1822" s="142"/>
      <c r="E1822" s="142"/>
      <c r="F1822" s="142"/>
      <c r="G1822" s="142"/>
      <c r="H1822" s="142"/>
      <c r="I1822" s="143"/>
      <c r="J1822" s="144"/>
      <c r="K1822" s="145"/>
      <c r="L1822" s="145"/>
      <c r="M1822" s="145"/>
      <c r="N1822" s="145"/>
      <c r="O1822" s="145"/>
      <c r="P1822" s="145"/>
      <c r="Q1822" s="145"/>
      <c r="R1822" s="145"/>
      <c r="S1822" s="145"/>
      <c r="T1822" s="82"/>
      <c r="U1822" s="82"/>
      <c r="V1822" s="82" t="s">
        <v>327</v>
      </c>
      <c r="W1822" s="82"/>
      <c r="X1822" s="82"/>
      <c r="Y1822" s="82"/>
      <c r="Z1822" s="82"/>
      <c r="AA1822" s="82"/>
      <c r="AB1822" s="82"/>
      <c r="AC1822" s="82"/>
      <c r="AD1822" s="82"/>
      <c r="AE1822" s="82"/>
      <c r="AF1822" s="82"/>
      <c r="AG1822" s="82"/>
      <c r="AH1822" s="82"/>
      <c r="AI1822" s="82"/>
      <c r="AJ1822" s="82"/>
      <c r="AK1822" s="82"/>
      <c r="AL1822" s="82"/>
      <c r="AM1822" s="138"/>
      <c r="BH1822" s="1" t="s">
        <v>28</v>
      </c>
    </row>
    <row r="1823" spans="1:61" ht="9.75" hidden="1" customHeight="1">
      <c r="A1823" s="141"/>
      <c r="B1823" s="142"/>
      <c r="C1823" s="142"/>
      <c r="D1823" s="142"/>
      <c r="E1823" s="142"/>
      <c r="F1823" s="142"/>
      <c r="G1823" s="142"/>
      <c r="H1823" s="142"/>
      <c r="I1823" s="143"/>
      <c r="J1823" s="189"/>
      <c r="K1823" s="82"/>
      <c r="L1823" s="82"/>
      <c r="M1823" s="82"/>
      <c r="N1823" s="82"/>
      <c r="O1823" s="82"/>
      <c r="P1823" s="82"/>
      <c r="Q1823" s="82"/>
      <c r="R1823" s="82"/>
      <c r="S1823" s="82"/>
      <c r="T1823" s="82"/>
      <c r="U1823" s="82"/>
      <c r="V1823" s="82" t="s">
        <v>166</v>
      </c>
      <c r="W1823" s="82"/>
      <c r="X1823" s="82"/>
      <c r="Y1823" s="82"/>
      <c r="Z1823" s="82"/>
      <c r="AA1823" s="82"/>
      <c r="AB1823" s="82"/>
      <c r="AC1823" s="82"/>
      <c r="AD1823" s="82"/>
      <c r="AE1823" s="82"/>
      <c r="AF1823" s="82"/>
      <c r="AG1823" s="82"/>
      <c r="AH1823" s="82"/>
      <c r="AI1823" s="82"/>
      <c r="AJ1823" s="82"/>
      <c r="AK1823" s="82"/>
      <c r="AL1823" s="82"/>
      <c r="AM1823" s="138"/>
      <c r="BH1823" s="1" t="s">
        <v>28</v>
      </c>
    </row>
    <row r="1824" spans="1:61" ht="9.75" hidden="1" customHeight="1">
      <c r="A1824" s="141"/>
      <c r="B1824" s="142"/>
      <c r="C1824" s="142"/>
      <c r="D1824" s="142"/>
      <c r="E1824" s="142"/>
      <c r="F1824" s="142"/>
      <c r="G1824" s="142"/>
      <c r="H1824" s="142"/>
      <c r="I1824" s="143"/>
      <c r="J1824" s="157"/>
      <c r="K1824" s="98"/>
      <c r="L1824" s="98"/>
      <c r="M1824" s="98"/>
      <c r="N1824" s="98"/>
      <c r="O1824" s="98"/>
      <c r="P1824" s="98"/>
      <c r="Q1824" s="98"/>
      <c r="R1824" s="98"/>
      <c r="S1824" s="98"/>
      <c r="T1824" s="98"/>
      <c r="U1824" s="98"/>
      <c r="V1824" s="98" t="s">
        <v>256</v>
      </c>
      <c r="W1824" s="98"/>
      <c r="X1824" s="98"/>
      <c r="Y1824" s="98"/>
      <c r="Z1824" s="98"/>
      <c r="AA1824" s="98"/>
      <c r="AB1824" s="98"/>
      <c r="AC1824" s="98"/>
      <c r="AD1824" s="98"/>
      <c r="AE1824" s="98"/>
      <c r="AF1824" s="98"/>
      <c r="AG1824" s="98"/>
      <c r="AH1824" s="98"/>
      <c r="AI1824" s="98"/>
      <c r="AJ1824" s="98"/>
      <c r="AK1824" s="98"/>
      <c r="AL1824" s="98"/>
      <c r="AM1824" s="156"/>
      <c r="BH1824" s="1" t="s">
        <v>28</v>
      </c>
    </row>
    <row r="1825" spans="1:61" ht="9.75" hidden="1" customHeight="1">
      <c r="A1825" s="120" t="s">
        <v>381</v>
      </c>
      <c r="B1825" s="121"/>
      <c r="C1825" s="121"/>
      <c r="D1825" s="121"/>
      <c r="E1825" s="121"/>
      <c r="F1825" s="121"/>
      <c r="G1825" s="121"/>
      <c r="H1825" s="121"/>
      <c r="I1825" s="122"/>
      <c r="J1825" s="136"/>
      <c r="K1825" s="126"/>
      <c r="L1825" s="126"/>
      <c r="M1825" s="126"/>
      <c r="N1825" s="126"/>
      <c r="O1825" s="126"/>
      <c r="P1825" s="126"/>
      <c r="Q1825" s="126"/>
      <c r="R1825" s="126"/>
      <c r="S1825" s="126"/>
      <c r="T1825" s="126"/>
      <c r="U1825" s="126"/>
      <c r="V1825" s="126"/>
      <c r="W1825" s="126"/>
      <c r="X1825" s="126"/>
      <c r="Y1825" s="126"/>
      <c r="Z1825" s="126"/>
      <c r="AA1825" s="126"/>
      <c r="AB1825" s="126"/>
      <c r="AC1825" s="126"/>
      <c r="AD1825" s="126"/>
      <c r="AE1825" s="126"/>
      <c r="AF1825" s="126"/>
      <c r="AG1825" s="126"/>
      <c r="AH1825" s="126"/>
      <c r="AI1825" s="126"/>
      <c r="AJ1825" s="126"/>
      <c r="AK1825" s="126"/>
      <c r="AL1825" s="126"/>
      <c r="AM1825" s="127"/>
      <c r="BG1825" s="1" t="s">
        <v>394</v>
      </c>
      <c r="BH1825" s="1">
        <v>108</v>
      </c>
      <c r="BI1825" s="1" t="str">
        <f>"ITEM"&amp;BH1825&amp; BG1825 &amp;"="&amp; IF(TRIM($J1825)="","",$J1825)</f>
        <v>ITEM108#KBN4_6=</v>
      </c>
    </row>
    <row r="1826" spans="1:61" ht="9.75" hidden="1" customHeight="1">
      <c r="A1826" s="141"/>
      <c r="B1826" s="142"/>
      <c r="C1826" s="142"/>
      <c r="D1826" s="142"/>
      <c r="E1826" s="142"/>
      <c r="F1826" s="142"/>
      <c r="G1826" s="142"/>
      <c r="H1826" s="142"/>
      <c r="I1826" s="143"/>
      <c r="J1826" s="150"/>
      <c r="K1826" s="151"/>
      <c r="L1826" s="151"/>
      <c r="M1826" s="151"/>
      <c r="N1826" s="151"/>
      <c r="O1826" s="151"/>
      <c r="P1826" s="151"/>
      <c r="Q1826" s="151"/>
      <c r="R1826" s="151"/>
      <c r="S1826" s="151"/>
      <c r="T1826" s="151"/>
      <c r="U1826" s="151"/>
      <c r="V1826" s="151"/>
      <c r="W1826" s="151"/>
      <c r="X1826" s="151"/>
      <c r="Y1826" s="151"/>
      <c r="Z1826" s="151"/>
      <c r="AA1826" s="151"/>
      <c r="AB1826" s="151"/>
      <c r="AC1826" s="151"/>
      <c r="AD1826" s="151"/>
      <c r="AE1826" s="151"/>
      <c r="AF1826" s="151"/>
      <c r="AG1826" s="151"/>
      <c r="AH1826" s="151"/>
      <c r="AI1826" s="151"/>
      <c r="AJ1826" s="151"/>
      <c r="AK1826" s="151"/>
      <c r="AL1826" s="151"/>
      <c r="AM1826" s="152"/>
    </row>
    <row r="1827" spans="1:61" ht="9.75" hidden="1" customHeight="1">
      <c r="A1827" s="123"/>
      <c r="B1827" s="124"/>
      <c r="C1827" s="124"/>
      <c r="D1827" s="124"/>
      <c r="E1827" s="124"/>
      <c r="F1827" s="124"/>
      <c r="G1827" s="124"/>
      <c r="H1827" s="124"/>
      <c r="I1827" s="125"/>
      <c r="J1827" s="150"/>
      <c r="K1827" s="151"/>
      <c r="L1827" s="151"/>
      <c r="M1827" s="151"/>
      <c r="N1827" s="151"/>
      <c r="O1827" s="151"/>
      <c r="P1827" s="151"/>
      <c r="Q1827" s="151"/>
      <c r="R1827" s="151"/>
      <c r="S1827" s="151"/>
      <c r="T1827" s="151"/>
      <c r="U1827" s="151"/>
      <c r="V1827" s="151"/>
      <c r="W1827" s="151"/>
      <c r="X1827" s="151"/>
      <c r="Y1827" s="151"/>
      <c r="Z1827" s="151"/>
      <c r="AA1827" s="151"/>
      <c r="AB1827" s="151"/>
      <c r="AC1827" s="151"/>
      <c r="AD1827" s="151"/>
      <c r="AE1827" s="151"/>
      <c r="AF1827" s="151"/>
      <c r="AG1827" s="151"/>
      <c r="AH1827" s="151"/>
      <c r="AI1827" s="151"/>
      <c r="AJ1827" s="151"/>
      <c r="AK1827" s="151"/>
      <c r="AL1827" s="151"/>
      <c r="AM1827" s="152"/>
    </row>
    <row r="1828" spans="1:61" ht="9.75" hidden="1" customHeight="1">
      <c r="A1828" s="120" t="s">
        <v>382</v>
      </c>
      <c r="B1828" s="121"/>
      <c r="C1828" s="121"/>
      <c r="D1828" s="121"/>
      <c r="E1828" s="121"/>
      <c r="F1828" s="121"/>
      <c r="G1828" s="121"/>
      <c r="H1828" s="121"/>
      <c r="I1828" s="121"/>
      <c r="J1828" s="216" t="s">
        <v>37</v>
      </c>
      <c r="K1828" s="217"/>
      <c r="L1828" s="154" t="s">
        <v>54</v>
      </c>
      <c r="M1828" s="154"/>
      <c r="N1828" s="154"/>
      <c r="O1828" s="154"/>
      <c r="P1828" s="154"/>
      <c r="Q1828" s="154"/>
      <c r="R1828" s="154"/>
      <c r="S1828" s="154"/>
      <c r="T1828" s="154"/>
      <c r="U1828" s="154"/>
      <c r="V1828" s="154"/>
      <c r="W1828" s="154"/>
      <c r="X1828" s="221" t="s">
        <v>37</v>
      </c>
      <c r="Y1828" s="217"/>
      <c r="Z1828" s="154" t="s">
        <v>330</v>
      </c>
      <c r="AA1828" s="154"/>
      <c r="AB1828" s="154"/>
      <c r="AC1828" s="154"/>
      <c r="AD1828" s="154"/>
      <c r="AE1828" s="154"/>
      <c r="AF1828" s="154"/>
      <c r="AG1828" s="154"/>
      <c r="AH1828" s="154"/>
      <c r="AI1828" s="154"/>
      <c r="AJ1828" s="154"/>
      <c r="AK1828" s="154"/>
      <c r="AL1828" s="154"/>
      <c r="AM1828" s="155"/>
      <c r="BF1828" s="1" t="b">
        <f>IF($K1828="○",TRUE,IF($K1828="",FALSE,"INPUT_ERROR"))</f>
        <v>0</v>
      </c>
      <c r="BG1828" s="1" t="s">
        <v>394</v>
      </c>
      <c r="BH1828" s="1">
        <v>109</v>
      </c>
      <c r="BI1828" s="1" t="str">
        <f t="shared" ref="BI1828:BI1834" si="47">"ITEM"&amp; BH1828&amp; BG1828 &amp;"="&amp; $BF1828</f>
        <v>ITEM109#KBN4_6=FALSE</v>
      </c>
    </row>
    <row r="1829" spans="1:61" ht="9.75" hidden="1" customHeight="1">
      <c r="A1829" s="141"/>
      <c r="B1829" s="142"/>
      <c r="C1829" s="142"/>
      <c r="D1829" s="142"/>
      <c r="E1829" s="142"/>
      <c r="F1829" s="142"/>
      <c r="G1829" s="142"/>
      <c r="H1829" s="142"/>
      <c r="I1829" s="142"/>
      <c r="J1829" s="144"/>
      <c r="K1829" s="159"/>
      <c r="L1829" s="82"/>
      <c r="M1829" s="82"/>
      <c r="N1829" s="82"/>
      <c r="O1829" s="82"/>
      <c r="P1829" s="82"/>
      <c r="Q1829" s="82"/>
      <c r="R1829" s="82"/>
      <c r="S1829" s="82"/>
      <c r="T1829" s="82"/>
      <c r="U1829" s="82"/>
      <c r="V1829" s="82"/>
      <c r="W1829" s="82"/>
      <c r="X1829" s="160"/>
      <c r="Y1829" s="159"/>
      <c r="Z1829" s="82"/>
      <c r="AA1829" s="82"/>
      <c r="AB1829" s="82"/>
      <c r="AC1829" s="82"/>
      <c r="AD1829" s="82"/>
      <c r="AE1829" s="82"/>
      <c r="AF1829" s="82"/>
      <c r="AG1829" s="82"/>
      <c r="AH1829" s="82"/>
      <c r="AI1829" s="82"/>
      <c r="AJ1829" s="82"/>
      <c r="AK1829" s="82"/>
      <c r="AL1829" s="82"/>
      <c r="AM1829" s="138"/>
      <c r="BF1829" s="1" t="b">
        <f>IF($Y1828="○",TRUE,IF($Y1828="",FALSE,"INPUT_ERROR"))</f>
        <v>0</v>
      </c>
      <c r="BG1829" s="1" t="s">
        <v>394</v>
      </c>
      <c r="BH1829" s="1">
        <v>110</v>
      </c>
      <c r="BI1829" s="1" t="str">
        <f t="shared" si="47"/>
        <v>ITEM110#KBN4_6=FALSE</v>
      </c>
    </row>
    <row r="1830" spans="1:61" ht="9.75" hidden="1" customHeight="1">
      <c r="A1830" s="141"/>
      <c r="B1830" s="142"/>
      <c r="C1830" s="142"/>
      <c r="D1830" s="142"/>
      <c r="E1830" s="142"/>
      <c r="F1830" s="142"/>
      <c r="G1830" s="142"/>
      <c r="H1830" s="142"/>
      <c r="I1830" s="142"/>
      <c r="J1830" s="144" t="s">
        <v>37</v>
      </c>
      <c r="K1830" s="159"/>
      <c r="L1830" s="82" t="s">
        <v>331</v>
      </c>
      <c r="M1830" s="82"/>
      <c r="N1830" s="82"/>
      <c r="O1830" s="82"/>
      <c r="P1830" s="82"/>
      <c r="Q1830" s="82"/>
      <c r="R1830" s="82"/>
      <c r="S1830" s="82"/>
      <c r="T1830" s="82"/>
      <c r="U1830" s="82"/>
      <c r="V1830" s="82"/>
      <c r="W1830" s="82"/>
      <c r="X1830" s="160" t="s">
        <v>37</v>
      </c>
      <c r="Y1830" s="159"/>
      <c r="Z1830" s="82" t="s">
        <v>264</v>
      </c>
      <c r="AA1830" s="82"/>
      <c r="AB1830" s="82"/>
      <c r="AC1830" s="82"/>
      <c r="AD1830" s="82"/>
      <c r="AE1830" s="82"/>
      <c r="AF1830" s="82"/>
      <c r="AG1830" s="82"/>
      <c r="AH1830" s="82"/>
      <c r="AI1830" s="82"/>
      <c r="AJ1830" s="82"/>
      <c r="AK1830" s="82"/>
      <c r="AL1830" s="82"/>
      <c r="AM1830" s="138"/>
      <c r="BF1830" s="1" t="b">
        <f>IF($K1830="○",TRUE,IF($K1830="",FALSE,"INPUT_ERROR"))</f>
        <v>0</v>
      </c>
      <c r="BG1830" s="1" t="s">
        <v>394</v>
      </c>
      <c r="BH1830" s="1">
        <v>111</v>
      </c>
      <c r="BI1830" s="1" t="str">
        <f t="shared" si="47"/>
        <v>ITEM111#KBN4_6=FALSE</v>
      </c>
    </row>
    <row r="1831" spans="1:61" ht="9.75" hidden="1" customHeight="1">
      <c r="A1831" s="141"/>
      <c r="B1831" s="142"/>
      <c r="C1831" s="142"/>
      <c r="D1831" s="142"/>
      <c r="E1831" s="142"/>
      <c r="F1831" s="142"/>
      <c r="G1831" s="142"/>
      <c r="H1831" s="142"/>
      <c r="I1831" s="142"/>
      <c r="J1831" s="144"/>
      <c r="K1831" s="159"/>
      <c r="L1831" s="82"/>
      <c r="M1831" s="82"/>
      <c r="N1831" s="82"/>
      <c r="O1831" s="82"/>
      <c r="P1831" s="82"/>
      <c r="Q1831" s="82"/>
      <c r="R1831" s="82"/>
      <c r="S1831" s="82"/>
      <c r="T1831" s="82"/>
      <c r="U1831" s="82"/>
      <c r="V1831" s="82"/>
      <c r="W1831" s="82"/>
      <c r="X1831" s="160"/>
      <c r="Y1831" s="159"/>
      <c r="Z1831" s="82"/>
      <c r="AA1831" s="82"/>
      <c r="AB1831" s="82"/>
      <c r="AC1831" s="82"/>
      <c r="AD1831" s="82"/>
      <c r="AE1831" s="82"/>
      <c r="AF1831" s="82"/>
      <c r="AG1831" s="82"/>
      <c r="AH1831" s="82"/>
      <c r="AI1831" s="82"/>
      <c r="AJ1831" s="82"/>
      <c r="AK1831" s="82"/>
      <c r="AL1831" s="82"/>
      <c r="AM1831" s="138"/>
      <c r="BF1831" s="1" t="b">
        <f>IF($Y1830="○",TRUE,IF($Y1830="",FALSE,"INPUT_ERROR"))</f>
        <v>0</v>
      </c>
      <c r="BG1831" s="1" t="s">
        <v>394</v>
      </c>
      <c r="BH1831" s="1">
        <v>112</v>
      </c>
      <c r="BI1831" s="1" t="str">
        <f t="shared" si="47"/>
        <v>ITEM112#KBN4_6=FALSE</v>
      </c>
    </row>
    <row r="1832" spans="1:61" ht="9.75" hidden="1" customHeight="1">
      <c r="A1832" s="141"/>
      <c r="B1832" s="142"/>
      <c r="C1832" s="142"/>
      <c r="D1832" s="142"/>
      <c r="E1832" s="142"/>
      <c r="F1832" s="142"/>
      <c r="G1832" s="142"/>
      <c r="H1832" s="142"/>
      <c r="I1832" s="142"/>
      <c r="J1832" s="144" t="s">
        <v>37</v>
      </c>
      <c r="K1832" s="159"/>
      <c r="L1832" s="82" t="s">
        <v>214</v>
      </c>
      <c r="M1832" s="82"/>
      <c r="N1832" s="82"/>
      <c r="O1832" s="82"/>
      <c r="P1832" s="82"/>
      <c r="Q1832" s="82"/>
      <c r="R1832" s="82"/>
      <c r="S1832" s="82"/>
      <c r="T1832" s="82"/>
      <c r="U1832" s="82"/>
      <c r="V1832" s="82"/>
      <c r="W1832" s="82"/>
      <c r="X1832" s="160" t="s">
        <v>37</v>
      </c>
      <c r="Y1832" s="159"/>
      <c r="Z1832" s="82" t="s">
        <v>332</v>
      </c>
      <c r="AA1832" s="82"/>
      <c r="AB1832" s="82"/>
      <c r="AC1832" s="82"/>
      <c r="AD1832" s="82"/>
      <c r="AE1832" s="82"/>
      <c r="AF1832" s="82"/>
      <c r="AG1832" s="82"/>
      <c r="AH1832" s="82"/>
      <c r="AI1832" s="82"/>
      <c r="AJ1832" s="82"/>
      <c r="AK1832" s="82"/>
      <c r="AL1832" s="82"/>
      <c r="AM1832" s="138"/>
      <c r="BF1832" s="1" t="b">
        <f>IF($K1832="○",TRUE,IF($K1832="",FALSE,"INPUT_ERROR"))</f>
        <v>0</v>
      </c>
      <c r="BG1832" s="1" t="s">
        <v>394</v>
      </c>
      <c r="BH1832" s="1">
        <v>113</v>
      </c>
      <c r="BI1832" s="1" t="str">
        <f t="shared" si="47"/>
        <v>ITEM113#KBN4_6=FALSE</v>
      </c>
    </row>
    <row r="1833" spans="1:61" ht="9.75" hidden="1" customHeight="1">
      <c r="A1833" s="141"/>
      <c r="B1833" s="142"/>
      <c r="C1833" s="142"/>
      <c r="D1833" s="142"/>
      <c r="E1833" s="142"/>
      <c r="F1833" s="142"/>
      <c r="G1833" s="142"/>
      <c r="H1833" s="142"/>
      <c r="I1833" s="142"/>
      <c r="J1833" s="144"/>
      <c r="K1833" s="159"/>
      <c r="L1833" s="82"/>
      <c r="M1833" s="82"/>
      <c r="N1833" s="82"/>
      <c r="O1833" s="82"/>
      <c r="P1833" s="82"/>
      <c r="Q1833" s="82"/>
      <c r="R1833" s="82"/>
      <c r="S1833" s="82"/>
      <c r="T1833" s="82"/>
      <c r="U1833" s="82"/>
      <c r="V1833" s="82"/>
      <c r="W1833" s="82"/>
      <c r="X1833" s="160"/>
      <c r="Y1833" s="159"/>
      <c r="Z1833" s="82"/>
      <c r="AA1833" s="82"/>
      <c r="AB1833" s="82"/>
      <c r="AC1833" s="82"/>
      <c r="AD1833" s="82"/>
      <c r="AE1833" s="82"/>
      <c r="AF1833" s="82"/>
      <c r="AG1833" s="82"/>
      <c r="AH1833" s="82"/>
      <c r="AI1833" s="82"/>
      <c r="AJ1833" s="82"/>
      <c r="AK1833" s="82"/>
      <c r="AL1833" s="82"/>
      <c r="AM1833" s="138"/>
      <c r="BF1833" s="1" t="b">
        <f>IF($Y1832="○",TRUE,IF($Y1832="",FALSE,"INPUT_ERROR"))</f>
        <v>0</v>
      </c>
      <c r="BG1833" s="1" t="s">
        <v>394</v>
      </c>
      <c r="BH1833" s="1">
        <v>114</v>
      </c>
      <c r="BI1833" s="1" t="str">
        <f t="shared" si="47"/>
        <v>ITEM114#KBN4_6=FALSE</v>
      </c>
    </row>
    <row r="1834" spans="1:61" ht="9.75" hidden="1" customHeight="1">
      <c r="A1834" s="141"/>
      <c r="B1834" s="142"/>
      <c r="C1834" s="142"/>
      <c r="D1834" s="142"/>
      <c r="E1834" s="142"/>
      <c r="F1834" s="142"/>
      <c r="G1834" s="142"/>
      <c r="H1834" s="142"/>
      <c r="I1834" s="142"/>
      <c r="J1834" s="144" t="s">
        <v>37</v>
      </c>
      <c r="K1834" s="159"/>
      <c r="L1834" s="82" t="s">
        <v>59</v>
      </c>
      <c r="M1834" s="82"/>
      <c r="N1834" s="82"/>
      <c r="O1834" s="160" t="s">
        <v>60</v>
      </c>
      <c r="P1834" s="151"/>
      <c r="Q1834" s="151"/>
      <c r="R1834" s="151"/>
      <c r="S1834" s="151"/>
      <c r="T1834" s="151"/>
      <c r="U1834" s="151"/>
      <c r="V1834" s="151"/>
      <c r="W1834" s="151"/>
      <c r="X1834" s="151"/>
      <c r="Y1834" s="151"/>
      <c r="Z1834" s="151"/>
      <c r="AA1834" s="151"/>
      <c r="AB1834" s="151"/>
      <c r="AC1834" s="151"/>
      <c r="AD1834" s="151"/>
      <c r="AE1834" s="151"/>
      <c r="AF1834" s="151"/>
      <c r="AG1834" s="151"/>
      <c r="AH1834" s="151"/>
      <c r="AI1834" s="151"/>
      <c r="AJ1834" s="151"/>
      <c r="AK1834" s="151"/>
      <c r="AL1834" s="82" t="s">
        <v>198</v>
      </c>
      <c r="AM1834" s="138"/>
      <c r="BF1834" s="1" t="b">
        <f>IF($K1834="○",TRUE,IF($K1834="",FALSE,"INPUT_ERROR"))</f>
        <v>0</v>
      </c>
      <c r="BG1834" s="1" t="s">
        <v>394</v>
      </c>
      <c r="BH1834" s="1">
        <v>115</v>
      </c>
      <c r="BI1834" s="1" t="str">
        <f t="shared" si="47"/>
        <v>ITEM115#KBN4_6=FALSE</v>
      </c>
    </row>
    <row r="1835" spans="1:61" ht="9.75" hidden="1" customHeight="1">
      <c r="A1835" s="141"/>
      <c r="B1835" s="142"/>
      <c r="C1835" s="142"/>
      <c r="D1835" s="142"/>
      <c r="E1835" s="142"/>
      <c r="F1835" s="142"/>
      <c r="G1835" s="142"/>
      <c r="H1835" s="142"/>
      <c r="I1835" s="142"/>
      <c r="J1835" s="161"/>
      <c r="K1835" s="162"/>
      <c r="L1835" s="98"/>
      <c r="M1835" s="98"/>
      <c r="N1835" s="98"/>
      <c r="O1835" s="163"/>
      <c r="P1835" s="128"/>
      <c r="Q1835" s="128"/>
      <c r="R1835" s="128"/>
      <c r="S1835" s="128"/>
      <c r="T1835" s="128"/>
      <c r="U1835" s="128"/>
      <c r="V1835" s="128"/>
      <c r="W1835" s="128"/>
      <c r="X1835" s="128"/>
      <c r="Y1835" s="128"/>
      <c r="Z1835" s="128"/>
      <c r="AA1835" s="128"/>
      <c r="AB1835" s="128"/>
      <c r="AC1835" s="128"/>
      <c r="AD1835" s="128"/>
      <c r="AE1835" s="128"/>
      <c r="AF1835" s="128"/>
      <c r="AG1835" s="128"/>
      <c r="AH1835" s="128"/>
      <c r="AI1835" s="128"/>
      <c r="AJ1835" s="128"/>
      <c r="AK1835" s="128"/>
      <c r="AL1835" s="98"/>
      <c r="AM1835" s="156"/>
      <c r="BG1835" s="1" t="s">
        <v>394</v>
      </c>
      <c r="BH1835" s="1">
        <v>116</v>
      </c>
      <c r="BI1835" s="1" t="str">
        <f>"ITEM"&amp;BH1835&amp; BG1835 &amp;"="&amp;IF(TRIM($P1834)="","",$P1834)</f>
        <v>ITEM116#KBN4_6=</v>
      </c>
    </row>
    <row r="1836" spans="1:61" ht="9.75" hidden="1" customHeight="1">
      <c r="A1836" s="120" t="s">
        <v>333</v>
      </c>
      <c r="B1836" s="121"/>
      <c r="C1836" s="121"/>
      <c r="D1836" s="121"/>
      <c r="E1836" s="121"/>
      <c r="F1836" s="121"/>
      <c r="G1836" s="121"/>
      <c r="H1836" s="121"/>
      <c r="I1836" s="122"/>
      <c r="J1836" s="260"/>
      <c r="K1836" s="260"/>
      <c r="L1836" s="260"/>
      <c r="M1836" s="260"/>
      <c r="N1836" s="260"/>
      <c r="O1836" s="260"/>
      <c r="P1836" s="260"/>
      <c r="Q1836" s="260"/>
      <c r="R1836" s="260"/>
      <c r="S1836" s="260"/>
      <c r="T1836" s="260"/>
      <c r="U1836" s="260"/>
      <c r="V1836" s="260"/>
      <c r="W1836" s="260"/>
      <c r="X1836" s="260"/>
      <c r="Y1836" s="260"/>
      <c r="Z1836" s="260"/>
      <c r="AA1836" s="260"/>
      <c r="AB1836" s="260"/>
      <c r="AC1836" s="260"/>
      <c r="AD1836" s="260"/>
      <c r="AE1836" s="260"/>
      <c r="AF1836" s="260"/>
      <c r="AG1836" s="260"/>
      <c r="AH1836" s="260"/>
      <c r="AI1836" s="260"/>
      <c r="AJ1836" s="260"/>
      <c r="AK1836" s="260"/>
      <c r="AL1836" s="260"/>
      <c r="AM1836" s="260"/>
      <c r="BG1836" s="1" t="s">
        <v>394</v>
      </c>
      <c r="BH1836" s="1">
        <v>117</v>
      </c>
      <c r="BI1836" s="1" t="str">
        <f>"ITEM"&amp;BH1836&amp; BG1836 &amp;"="&amp; IF(TRIM($J1836)="","",$J1836)</f>
        <v>ITEM117#KBN4_6=</v>
      </c>
    </row>
    <row r="1837" spans="1:61" ht="9.75" hidden="1" customHeight="1">
      <c r="A1837" s="141"/>
      <c r="B1837" s="142"/>
      <c r="C1837" s="142"/>
      <c r="D1837" s="142"/>
      <c r="E1837" s="142"/>
      <c r="F1837" s="142"/>
      <c r="G1837" s="142"/>
      <c r="H1837" s="142"/>
      <c r="I1837" s="143"/>
      <c r="J1837" s="27"/>
      <c r="K1837" s="27"/>
      <c r="L1837" s="27"/>
      <c r="M1837" s="27"/>
      <c r="N1837" s="27"/>
      <c r="O1837" s="27"/>
      <c r="P1837" s="27"/>
      <c r="Q1837" s="27"/>
      <c r="R1837" s="27"/>
      <c r="S1837" s="27"/>
      <c r="T1837" s="27"/>
      <c r="U1837" s="27"/>
      <c r="V1837" s="27"/>
      <c r="W1837" s="27"/>
      <c r="X1837" s="27"/>
      <c r="Y1837" s="27"/>
      <c r="Z1837" s="27"/>
      <c r="AA1837" s="27"/>
      <c r="AB1837" s="27"/>
      <c r="AC1837" s="27"/>
      <c r="AD1837" s="27"/>
      <c r="AE1837" s="27"/>
      <c r="AF1837" s="27"/>
      <c r="AG1837" s="27"/>
      <c r="AH1837" s="27"/>
      <c r="AI1837" s="27"/>
      <c r="AJ1837" s="27"/>
      <c r="AK1837" s="27"/>
      <c r="AL1837" s="27"/>
      <c r="AM1837" s="27"/>
      <c r="BH1837" s="1" t="s">
        <v>28</v>
      </c>
    </row>
    <row r="1838" spans="1:61" ht="9.75" hidden="1" customHeight="1" thickBot="1">
      <c r="A1838" s="123"/>
      <c r="B1838" s="124"/>
      <c r="C1838" s="124"/>
      <c r="D1838" s="124"/>
      <c r="E1838" s="124"/>
      <c r="F1838" s="124"/>
      <c r="G1838" s="124"/>
      <c r="H1838" s="124"/>
      <c r="I1838" s="125"/>
      <c r="J1838" s="27"/>
      <c r="K1838" s="27"/>
      <c r="L1838" s="27"/>
      <c r="M1838" s="27"/>
      <c r="N1838" s="27"/>
      <c r="O1838" s="27"/>
      <c r="P1838" s="27"/>
      <c r="Q1838" s="27"/>
      <c r="R1838" s="27"/>
      <c r="S1838" s="27"/>
      <c r="T1838" s="27"/>
      <c r="U1838" s="27"/>
      <c r="V1838" s="27"/>
      <c r="W1838" s="27"/>
      <c r="X1838" s="27"/>
      <c r="Y1838" s="27"/>
      <c r="Z1838" s="27"/>
      <c r="AA1838" s="27"/>
      <c r="AB1838" s="27"/>
      <c r="AC1838" s="27"/>
      <c r="AD1838" s="27"/>
      <c r="AE1838" s="27"/>
      <c r="AF1838" s="27"/>
      <c r="AG1838" s="27"/>
      <c r="AH1838" s="27"/>
      <c r="AI1838" s="27"/>
      <c r="AJ1838" s="27"/>
      <c r="AK1838" s="27"/>
      <c r="AL1838" s="27"/>
      <c r="AM1838" s="27"/>
      <c r="BH1838" s="1" t="s">
        <v>28</v>
      </c>
    </row>
    <row r="1839" spans="1:61" ht="9.75" hidden="1" customHeight="1">
      <c r="A1839" s="164" t="s">
        <v>395</v>
      </c>
      <c r="B1839" s="165"/>
      <c r="C1839" s="165"/>
      <c r="D1839" s="165"/>
      <c r="E1839" s="165"/>
      <c r="F1839" s="165"/>
      <c r="G1839" s="165"/>
      <c r="H1839" s="165"/>
      <c r="I1839" s="166"/>
      <c r="J1839" s="268"/>
      <c r="K1839" s="269"/>
      <c r="L1839" s="269"/>
      <c r="M1839" s="269"/>
      <c r="N1839" s="269"/>
      <c r="O1839" s="269"/>
      <c r="P1839" s="269"/>
      <c r="Q1839" s="269"/>
      <c r="R1839" s="269"/>
      <c r="S1839" s="269"/>
      <c r="T1839" s="269"/>
      <c r="U1839" s="269"/>
      <c r="V1839" s="269"/>
      <c r="W1839" s="269"/>
      <c r="X1839" s="269"/>
      <c r="Y1839" s="269"/>
      <c r="Z1839" s="269"/>
      <c r="AA1839" s="269"/>
      <c r="AB1839" s="269"/>
      <c r="AC1839" s="269"/>
      <c r="AD1839" s="269"/>
      <c r="AE1839" s="269"/>
      <c r="AF1839" s="269"/>
      <c r="AG1839" s="269"/>
      <c r="AH1839" s="269"/>
      <c r="AI1839" s="269"/>
      <c r="AJ1839" s="269"/>
      <c r="AK1839" s="269"/>
      <c r="AL1839" s="269"/>
      <c r="AM1839" s="270"/>
      <c r="BG1839" s="1" t="s">
        <v>396</v>
      </c>
      <c r="BH1839" s="1">
        <v>103</v>
      </c>
      <c r="BI1839" s="1" t="str">
        <f>"ITEM"&amp;BH1839&amp; BG1839 &amp;"="&amp; IF(TRIM($J1839)="","",$J1839)</f>
        <v>ITEM103#KBN4_7=</v>
      </c>
    </row>
    <row r="1840" spans="1:61" ht="9.75" hidden="1" customHeight="1" thickBot="1">
      <c r="A1840" s="167"/>
      <c r="B1840" s="168"/>
      <c r="C1840" s="168"/>
      <c r="D1840" s="168"/>
      <c r="E1840" s="168"/>
      <c r="F1840" s="168"/>
      <c r="G1840" s="168"/>
      <c r="H1840" s="168"/>
      <c r="I1840" s="169"/>
      <c r="J1840" s="271"/>
      <c r="K1840" s="272"/>
      <c r="L1840" s="272"/>
      <c r="M1840" s="272"/>
      <c r="N1840" s="272"/>
      <c r="O1840" s="272"/>
      <c r="P1840" s="272"/>
      <c r="Q1840" s="272"/>
      <c r="R1840" s="272"/>
      <c r="S1840" s="272"/>
      <c r="T1840" s="272"/>
      <c r="U1840" s="272"/>
      <c r="V1840" s="272"/>
      <c r="W1840" s="272"/>
      <c r="X1840" s="272"/>
      <c r="Y1840" s="272"/>
      <c r="Z1840" s="272"/>
      <c r="AA1840" s="272"/>
      <c r="AB1840" s="272"/>
      <c r="AC1840" s="272"/>
      <c r="AD1840" s="272"/>
      <c r="AE1840" s="272"/>
      <c r="AF1840" s="272"/>
      <c r="AG1840" s="272"/>
      <c r="AH1840" s="272"/>
      <c r="AI1840" s="272"/>
      <c r="AJ1840" s="272"/>
      <c r="AK1840" s="272"/>
      <c r="AL1840" s="272"/>
      <c r="AM1840" s="273"/>
    </row>
    <row r="1841" spans="1:61" ht="9.75" hidden="1" customHeight="1">
      <c r="A1841" s="120" t="s">
        <v>323</v>
      </c>
      <c r="B1841" s="121"/>
      <c r="C1841" s="121"/>
      <c r="D1841" s="121"/>
      <c r="E1841" s="121"/>
      <c r="F1841" s="121"/>
      <c r="G1841" s="121"/>
      <c r="H1841" s="121"/>
      <c r="I1841" s="122"/>
      <c r="J1841" s="239"/>
      <c r="K1841" s="239"/>
      <c r="L1841" s="239"/>
      <c r="M1841" s="239"/>
      <c r="N1841" s="239"/>
      <c r="O1841" s="239"/>
      <c r="P1841" s="239"/>
      <c r="Q1841" s="239"/>
      <c r="R1841" s="239"/>
      <c r="S1841" s="239"/>
      <c r="T1841" s="239"/>
      <c r="U1841" s="239"/>
      <c r="V1841" s="239"/>
      <c r="W1841" s="239"/>
      <c r="X1841" s="239"/>
      <c r="Y1841" s="239"/>
      <c r="Z1841" s="239"/>
      <c r="AA1841" s="239"/>
      <c r="AB1841" s="239"/>
      <c r="AC1841" s="239"/>
      <c r="AD1841" s="239"/>
      <c r="AE1841" s="239"/>
      <c r="AF1841" s="239"/>
      <c r="AG1841" s="239"/>
      <c r="AH1841" s="239"/>
      <c r="AI1841" s="239"/>
      <c r="AJ1841" s="239"/>
      <c r="AK1841" s="239"/>
      <c r="AL1841" s="239"/>
      <c r="AM1841" s="239"/>
      <c r="BG1841" s="1" t="s">
        <v>396</v>
      </c>
      <c r="BH1841" s="1">
        <v>104</v>
      </c>
      <c r="BI1841" s="1" t="str">
        <f>"ITEM"&amp;BH1841&amp; BG1841 &amp;"="&amp; IF(TRIM($J1841)="","",$J1841)</f>
        <v>ITEM104#KBN4_7=</v>
      </c>
    </row>
    <row r="1842" spans="1:61" ht="9.75" hidden="1" customHeight="1">
      <c r="A1842" s="123"/>
      <c r="B1842" s="124"/>
      <c r="C1842" s="124"/>
      <c r="D1842" s="124"/>
      <c r="E1842" s="124"/>
      <c r="F1842" s="124"/>
      <c r="G1842" s="124"/>
      <c r="H1842" s="124"/>
      <c r="I1842" s="125"/>
      <c r="J1842" s="27"/>
      <c r="K1842" s="27"/>
      <c r="L1842" s="27"/>
      <c r="M1842" s="27"/>
      <c r="N1842" s="27"/>
      <c r="O1842" s="27"/>
      <c r="P1842" s="27"/>
      <c r="Q1842" s="27"/>
      <c r="R1842" s="27"/>
      <c r="S1842" s="27"/>
      <c r="T1842" s="27"/>
      <c r="U1842" s="27"/>
      <c r="V1842" s="27"/>
      <c r="W1842" s="27"/>
      <c r="X1842" s="27"/>
      <c r="Y1842" s="27"/>
      <c r="Z1842" s="27"/>
      <c r="AA1842" s="27"/>
      <c r="AB1842" s="27"/>
      <c r="AC1842" s="27"/>
      <c r="AD1842" s="27"/>
      <c r="AE1842" s="27"/>
      <c r="AF1842" s="27"/>
      <c r="AG1842" s="27"/>
      <c r="AH1842" s="27"/>
      <c r="AI1842" s="27"/>
      <c r="AJ1842" s="27"/>
      <c r="AK1842" s="27"/>
      <c r="AL1842" s="27"/>
      <c r="AM1842" s="27"/>
    </row>
    <row r="1843" spans="1:61" ht="9.75" hidden="1" customHeight="1">
      <c r="A1843" s="120" t="s">
        <v>378</v>
      </c>
      <c r="B1843" s="121"/>
      <c r="C1843" s="121"/>
      <c r="D1843" s="121"/>
      <c r="E1843" s="121"/>
      <c r="F1843" s="121"/>
      <c r="G1843" s="121"/>
      <c r="H1843" s="121"/>
      <c r="I1843" s="122"/>
      <c r="J1843" s="136"/>
      <c r="K1843" s="126"/>
      <c r="L1843" s="126"/>
      <c r="M1843" s="126"/>
      <c r="N1843" s="126"/>
      <c r="O1843" s="126"/>
      <c r="P1843" s="126"/>
      <c r="Q1843" s="126"/>
      <c r="R1843" s="126"/>
      <c r="S1843" s="126"/>
      <c r="T1843" s="126"/>
      <c r="U1843" s="126"/>
      <c r="V1843" s="126"/>
      <c r="W1843" s="126"/>
      <c r="X1843" s="126"/>
      <c r="Y1843" s="126"/>
      <c r="Z1843" s="126"/>
      <c r="AA1843" s="126"/>
      <c r="AB1843" s="126"/>
      <c r="AC1843" s="126"/>
      <c r="AD1843" s="126"/>
      <c r="AE1843" s="126"/>
      <c r="AF1843" s="126"/>
      <c r="AG1843" s="126"/>
      <c r="AH1843" s="126"/>
      <c r="AI1843" s="126"/>
      <c r="AJ1843" s="126"/>
      <c r="AK1843" s="126"/>
      <c r="AL1843" s="126"/>
      <c r="AM1843" s="127"/>
      <c r="BG1843" s="1" t="s">
        <v>396</v>
      </c>
      <c r="BH1843" s="1">
        <v>105</v>
      </c>
      <c r="BI1843" s="1" t="str">
        <f>"ITEM"&amp;BH1843&amp; BG1843 &amp;"="&amp; IF(TRIM($J1843)="","",$J1843)</f>
        <v>ITEM105#KBN4_7=</v>
      </c>
    </row>
    <row r="1844" spans="1:61" ht="9.75" hidden="1" customHeight="1">
      <c r="A1844" s="141"/>
      <c r="B1844" s="142"/>
      <c r="C1844" s="142"/>
      <c r="D1844" s="142"/>
      <c r="E1844" s="142"/>
      <c r="F1844" s="142"/>
      <c r="G1844" s="142"/>
      <c r="H1844" s="142"/>
      <c r="I1844" s="143"/>
      <c r="J1844" s="150"/>
      <c r="K1844" s="151"/>
      <c r="L1844" s="151"/>
      <c r="M1844" s="151"/>
      <c r="N1844" s="151"/>
      <c r="O1844" s="151"/>
      <c r="P1844" s="151"/>
      <c r="Q1844" s="151"/>
      <c r="R1844" s="151"/>
      <c r="S1844" s="151"/>
      <c r="T1844" s="151"/>
      <c r="U1844" s="151"/>
      <c r="V1844" s="151"/>
      <c r="W1844" s="151"/>
      <c r="X1844" s="151"/>
      <c r="Y1844" s="151"/>
      <c r="Z1844" s="151"/>
      <c r="AA1844" s="151"/>
      <c r="AB1844" s="151"/>
      <c r="AC1844" s="151"/>
      <c r="AD1844" s="151"/>
      <c r="AE1844" s="151"/>
      <c r="AF1844" s="151"/>
      <c r="AG1844" s="151"/>
      <c r="AH1844" s="151"/>
      <c r="AI1844" s="151"/>
      <c r="AJ1844" s="151"/>
      <c r="AK1844" s="151"/>
      <c r="AL1844" s="151"/>
      <c r="AM1844" s="152"/>
      <c r="BH1844" s="1" t="s">
        <v>28</v>
      </c>
    </row>
    <row r="1845" spans="1:61" ht="9.75" hidden="1" customHeight="1">
      <c r="A1845" s="123"/>
      <c r="B1845" s="124"/>
      <c r="C1845" s="124"/>
      <c r="D1845" s="124"/>
      <c r="E1845" s="124"/>
      <c r="F1845" s="124"/>
      <c r="G1845" s="124"/>
      <c r="H1845" s="124"/>
      <c r="I1845" s="125"/>
      <c r="J1845" s="137"/>
      <c r="K1845" s="128"/>
      <c r="L1845" s="128"/>
      <c r="M1845" s="128"/>
      <c r="N1845" s="128"/>
      <c r="O1845" s="128"/>
      <c r="P1845" s="128"/>
      <c r="Q1845" s="128"/>
      <c r="R1845" s="128"/>
      <c r="S1845" s="128"/>
      <c r="T1845" s="128"/>
      <c r="U1845" s="128"/>
      <c r="V1845" s="128"/>
      <c r="W1845" s="128"/>
      <c r="X1845" s="128"/>
      <c r="Y1845" s="128"/>
      <c r="Z1845" s="128"/>
      <c r="AA1845" s="128"/>
      <c r="AB1845" s="128"/>
      <c r="AC1845" s="128"/>
      <c r="AD1845" s="128"/>
      <c r="AE1845" s="128"/>
      <c r="AF1845" s="128"/>
      <c r="AG1845" s="128"/>
      <c r="AH1845" s="128"/>
      <c r="AI1845" s="128"/>
      <c r="AJ1845" s="128"/>
      <c r="AK1845" s="128"/>
      <c r="AL1845" s="128"/>
      <c r="AM1845" s="129"/>
      <c r="BH1845" s="1" t="s">
        <v>28</v>
      </c>
    </row>
    <row r="1846" spans="1:61" ht="9.75" hidden="1" customHeight="1">
      <c r="A1846" s="120" t="s">
        <v>379</v>
      </c>
      <c r="B1846" s="121"/>
      <c r="C1846" s="121"/>
      <c r="D1846" s="121"/>
      <c r="E1846" s="121"/>
      <c r="F1846" s="121"/>
      <c r="G1846" s="121"/>
      <c r="H1846" s="121"/>
      <c r="I1846" s="122"/>
      <c r="J1846" s="27"/>
      <c r="K1846" s="27"/>
      <c r="L1846" s="27"/>
      <c r="M1846" s="27"/>
      <c r="N1846" s="27"/>
      <c r="O1846" s="27"/>
      <c r="P1846" s="27"/>
      <c r="Q1846" s="27"/>
      <c r="R1846" s="27"/>
      <c r="S1846" s="27"/>
      <c r="T1846" s="27"/>
      <c r="U1846" s="27"/>
      <c r="V1846" s="27"/>
      <c r="W1846" s="27"/>
      <c r="X1846" s="27"/>
      <c r="Y1846" s="27"/>
      <c r="Z1846" s="27"/>
      <c r="AA1846" s="27"/>
      <c r="AB1846" s="27"/>
      <c r="AC1846" s="27"/>
      <c r="AD1846" s="27"/>
      <c r="AE1846" s="27"/>
      <c r="AF1846" s="27"/>
      <c r="AG1846" s="27"/>
      <c r="AH1846" s="27"/>
      <c r="AI1846" s="27"/>
      <c r="AJ1846" s="27"/>
      <c r="AK1846" s="27"/>
      <c r="AL1846" s="27"/>
      <c r="AM1846" s="27"/>
      <c r="BG1846" s="1" t="s">
        <v>396</v>
      </c>
      <c r="BH1846" s="1">
        <v>106</v>
      </c>
      <c r="BI1846" s="1" t="str">
        <f>"ITEM"&amp;BH1846&amp; BG1846 &amp;"="&amp; IF(TRIM($J1846)="","",$J1846)</f>
        <v>ITEM106#KBN4_7=</v>
      </c>
    </row>
    <row r="1847" spans="1:61" ht="9.75" hidden="1" customHeight="1">
      <c r="A1847" s="123"/>
      <c r="B1847" s="124"/>
      <c r="C1847" s="124"/>
      <c r="D1847" s="124"/>
      <c r="E1847" s="124"/>
      <c r="F1847" s="124"/>
      <c r="G1847" s="124"/>
      <c r="H1847" s="124"/>
      <c r="I1847" s="125"/>
      <c r="J1847" s="27"/>
      <c r="K1847" s="27"/>
      <c r="L1847" s="27"/>
      <c r="M1847" s="27"/>
      <c r="N1847" s="27"/>
      <c r="O1847" s="27"/>
      <c r="P1847" s="27"/>
      <c r="Q1847" s="27"/>
      <c r="R1847" s="27"/>
      <c r="S1847" s="27"/>
      <c r="T1847" s="27"/>
      <c r="U1847" s="27"/>
      <c r="V1847" s="27"/>
      <c r="W1847" s="27"/>
      <c r="X1847" s="27"/>
      <c r="Y1847" s="27"/>
      <c r="Z1847" s="27"/>
      <c r="AA1847" s="27"/>
      <c r="AB1847" s="27"/>
      <c r="AC1847" s="27"/>
      <c r="AD1847" s="27"/>
      <c r="AE1847" s="27"/>
      <c r="AF1847" s="27"/>
      <c r="AG1847" s="27"/>
      <c r="AH1847" s="27"/>
      <c r="AI1847" s="27"/>
      <c r="AJ1847" s="27"/>
      <c r="AK1847" s="27"/>
      <c r="AL1847" s="27"/>
      <c r="AM1847" s="27"/>
    </row>
    <row r="1848" spans="1:61" ht="9.75" hidden="1" customHeight="1">
      <c r="A1848" s="120" t="s">
        <v>380</v>
      </c>
      <c r="B1848" s="121"/>
      <c r="C1848" s="121"/>
      <c r="D1848" s="121"/>
      <c r="E1848" s="121"/>
      <c r="F1848" s="121"/>
      <c r="G1848" s="121"/>
      <c r="H1848" s="121"/>
      <c r="I1848" s="122"/>
      <c r="J1848" s="158"/>
      <c r="K1848" s="154"/>
      <c r="L1848" s="154"/>
      <c r="M1848" s="154"/>
      <c r="N1848" s="154"/>
      <c r="O1848" s="154"/>
      <c r="P1848" s="154"/>
      <c r="Q1848" s="154"/>
      <c r="R1848" s="154"/>
      <c r="S1848" s="154"/>
      <c r="T1848" s="154"/>
      <c r="U1848" s="154"/>
      <c r="V1848" s="154" t="s">
        <v>36</v>
      </c>
      <c r="W1848" s="154"/>
      <c r="X1848" s="154"/>
      <c r="Y1848" s="154"/>
      <c r="Z1848" s="154"/>
      <c r="AA1848" s="154"/>
      <c r="AB1848" s="154"/>
      <c r="AC1848" s="154"/>
      <c r="AD1848" s="154"/>
      <c r="AE1848" s="154"/>
      <c r="AF1848" s="154"/>
      <c r="AG1848" s="154"/>
      <c r="AH1848" s="154"/>
      <c r="AI1848" s="154"/>
      <c r="AJ1848" s="154"/>
      <c r="AK1848" s="154"/>
      <c r="AL1848" s="154"/>
      <c r="AM1848" s="155"/>
      <c r="BE1848" s="1" t="str">
        <f ca="1">MID(CELL("address",$CB$2),2,2)</f>
        <v>CB</v>
      </c>
      <c r="BF1848" s="1" t="str">
        <f>IF(TRIM($K1850)="","",IF(ISERROR(MATCH($K1850,$CB$3:$CB$7,0)),"INPUT_ERROR",MATCH($K1850,$CB$3:$CB$7,0)))</f>
        <v/>
      </c>
      <c r="BG1848" s="1" t="s">
        <v>396</v>
      </c>
      <c r="BH1848" s="1">
        <v>107</v>
      </c>
      <c r="BI1848" s="1" t="str">
        <f>"ITEM"&amp; BH1848&amp; BG1848 &amp;"="&amp; $BF1848</f>
        <v>ITEM107#KBN4_7=</v>
      </c>
    </row>
    <row r="1849" spans="1:61" ht="9.75" hidden="1" customHeight="1">
      <c r="A1849" s="141"/>
      <c r="B1849" s="142"/>
      <c r="C1849" s="142"/>
      <c r="D1849" s="142"/>
      <c r="E1849" s="142"/>
      <c r="F1849" s="142"/>
      <c r="G1849" s="142"/>
      <c r="H1849" s="142"/>
      <c r="I1849" s="143"/>
      <c r="J1849" s="189"/>
      <c r="K1849" s="82"/>
      <c r="L1849" s="82"/>
      <c r="M1849" s="82"/>
      <c r="N1849" s="82"/>
      <c r="O1849" s="82"/>
      <c r="P1849" s="82"/>
      <c r="Q1849" s="82"/>
      <c r="R1849" s="82"/>
      <c r="S1849" s="82"/>
      <c r="T1849" s="82"/>
      <c r="U1849" s="82"/>
      <c r="V1849" s="82" t="s">
        <v>163</v>
      </c>
      <c r="W1849" s="82"/>
      <c r="X1849" s="82"/>
      <c r="Y1849" s="82"/>
      <c r="Z1849" s="82"/>
      <c r="AA1849" s="82"/>
      <c r="AB1849" s="82"/>
      <c r="AC1849" s="82"/>
      <c r="AD1849" s="82"/>
      <c r="AE1849" s="82"/>
      <c r="AF1849" s="82"/>
      <c r="AG1849" s="82"/>
      <c r="AH1849" s="82"/>
      <c r="AI1849" s="82"/>
      <c r="AJ1849" s="82"/>
      <c r="AK1849" s="82"/>
      <c r="AL1849" s="82"/>
      <c r="AM1849" s="138"/>
      <c r="BH1849" s="1" t="s">
        <v>28</v>
      </c>
    </row>
    <row r="1850" spans="1:61" ht="9.75" hidden="1" customHeight="1">
      <c r="A1850" s="141"/>
      <c r="B1850" s="142"/>
      <c r="C1850" s="142"/>
      <c r="D1850" s="142"/>
      <c r="E1850" s="142"/>
      <c r="F1850" s="142"/>
      <c r="G1850" s="142"/>
      <c r="H1850" s="142"/>
      <c r="I1850" s="143"/>
      <c r="J1850" s="144" t="s">
        <v>37</v>
      </c>
      <c r="K1850" s="145"/>
      <c r="L1850" s="145"/>
      <c r="M1850" s="145"/>
      <c r="N1850" s="145"/>
      <c r="O1850" s="145"/>
      <c r="P1850" s="145"/>
      <c r="Q1850" s="145"/>
      <c r="R1850" s="145"/>
      <c r="S1850" s="145"/>
      <c r="T1850" s="82" t="s">
        <v>38</v>
      </c>
      <c r="U1850" s="82"/>
      <c r="V1850" s="82" t="s">
        <v>253</v>
      </c>
      <c r="W1850" s="82"/>
      <c r="X1850" s="82"/>
      <c r="Y1850" s="82"/>
      <c r="Z1850" s="82"/>
      <c r="AA1850" s="82"/>
      <c r="AB1850" s="82"/>
      <c r="AC1850" s="82"/>
      <c r="AD1850" s="82"/>
      <c r="AE1850" s="82"/>
      <c r="AF1850" s="82"/>
      <c r="AG1850" s="82"/>
      <c r="AH1850" s="82"/>
      <c r="AI1850" s="82"/>
      <c r="AJ1850" s="82"/>
      <c r="AK1850" s="82"/>
      <c r="AL1850" s="82"/>
      <c r="AM1850" s="138"/>
      <c r="BH1850" s="1" t="s">
        <v>28</v>
      </c>
    </row>
    <row r="1851" spans="1:61" ht="9.75" hidden="1" customHeight="1">
      <c r="A1851" s="141"/>
      <c r="B1851" s="142"/>
      <c r="C1851" s="142"/>
      <c r="D1851" s="142"/>
      <c r="E1851" s="142"/>
      <c r="F1851" s="142"/>
      <c r="G1851" s="142"/>
      <c r="H1851" s="142"/>
      <c r="I1851" s="143"/>
      <c r="J1851" s="144"/>
      <c r="K1851" s="145"/>
      <c r="L1851" s="145"/>
      <c r="M1851" s="145"/>
      <c r="N1851" s="145"/>
      <c r="O1851" s="145"/>
      <c r="P1851" s="145"/>
      <c r="Q1851" s="145"/>
      <c r="R1851" s="145"/>
      <c r="S1851" s="145"/>
      <c r="T1851" s="82"/>
      <c r="U1851" s="82"/>
      <c r="V1851" s="82" t="s">
        <v>327</v>
      </c>
      <c r="W1851" s="82"/>
      <c r="X1851" s="82"/>
      <c r="Y1851" s="82"/>
      <c r="Z1851" s="82"/>
      <c r="AA1851" s="82"/>
      <c r="AB1851" s="82"/>
      <c r="AC1851" s="82"/>
      <c r="AD1851" s="82"/>
      <c r="AE1851" s="82"/>
      <c r="AF1851" s="82"/>
      <c r="AG1851" s="82"/>
      <c r="AH1851" s="82"/>
      <c r="AI1851" s="82"/>
      <c r="AJ1851" s="82"/>
      <c r="AK1851" s="82"/>
      <c r="AL1851" s="82"/>
      <c r="AM1851" s="138"/>
      <c r="BH1851" s="1" t="s">
        <v>28</v>
      </c>
    </row>
    <row r="1852" spans="1:61" ht="9.75" hidden="1" customHeight="1">
      <c r="A1852" s="141"/>
      <c r="B1852" s="142"/>
      <c r="C1852" s="142"/>
      <c r="D1852" s="142"/>
      <c r="E1852" s="142"/>
      <c r="F1852" s="142"/>
      <c r="G1852" s="142"/>
      <c r="H1852" s="142"/>
      <c r="I1852" s="143"/>
      <c r="J1852" s="189"/>
      <c r="K1852" s="82"/>
      <c r="L1852" s="82"/>
      <c r="M1852" s="82"/>
      <c r="N1852" s="82"/>
      <c r="O1852" s="82"/>
      <c r="P1852" s="82"/>
      <c r="Q1852" s="82"/>
      <c r="R1852" s="82"/>
      <c r="S1852" s="82"/>
      <c r="T1852" s="82"/>
      <c r="U1852" s="82"/>
      <c r="V1852" s="82" t="s">
        <v>166</v>
      </c>
      <c r="W1852" s="82"/>
      <c r="X1852" s="82"/>
      <c r="Y1852" s="82"/>
      <c r="Z1852" s="82"/>
      <c r="AA1852" s="82"/>
      <c r="AB1852" s="82"/>
      <c r="AC1852" s="82"/>
      <c r="AD1852" s="82"/>
      <c r="AE1852" s="82"/>
      <c r="AF1852" s="82"/>
      <c r="AG1852" s="82"/>
      <c r="AH1852" s="82"/>
      <c r="AI1852" s="82"/>
      <c r="AJ1852" s="82"/>
      <c r="AK1852" s="82"/>
      <c r="AL1852" s="82"/>
      <c r="AM1852" s="138"/>
      <c r="BH1852" s="1" t="s">
        <v>28</v>
      </c>
    </row>
    <row r="1853" spans="1:61" ht="9.75" hidden="1" customHeight="1">
      <c r="A1853" s="141"/>
      <c r="B1853" s="142"/>
      <c r="C1853" s="142"/>
      <c r="D1853" s="142"/>
      <c r="E1853" s="142"/>
      <c r="F1853" s="142"/>
      <c r="G1853" s="142"/>
      <c r="H1853" s="142"/>
      <c r="I1853" s="143"/>
      <c r="J1853" s="157"/>
      <c r="K1853" s="98"/>
      <c r="L1853" s="98"/>
      <c r="M1853" s="98"/>
      <c r="N1853" s="98"/>
      <c r="O1853" s="98"/>
      <c r="P1853" s="98"/>
      <c r="Q1853" s="98"/>
      <c r="R1853" s="98"/>
      <c r="S1853" s="98"/>
      <c r="T1853" s="98"/>
      <c r="U1853" s="98"/>
      <c r="V1853" s="98" t="s">
        <v>256</v>
      </c>
      <c r="W1853" s="98"/>
      <c r="X1853" s="98"/>
      <c r="Y1853" s="98"/>
      <c r="Z1853" s="98"/>
      <c r="AA1853" s="98"/>
      <c r="AB1853" s="98"/>
      <c r="AC1853" s="98"/>
      <c r="AD1853" s="98"/>
      <c r="AE1853" s="98"/>
      <c r="AF1853" s="98"/>
      <c r="AG1853" s="98"/>
      <c r="AH1853" s="98"/>
      <c r="AI1853" s="98"/>
      <c r="AJ1853" s="98"/>
      <c r="AK1853" s="98"/>
      <c r="AL1853" s="98"/>
      <c r="AM1853" s="156"/>
      <c r="BH1853" s="1" t="s">
        <v>28</v>
      </c>
    </row>
    <row r="1854" spans="1:61" ht="9.75" hidden="1" customHeight="1">
      <c r="A1854" s="120" t="s">
        <v>381</v>
      </c>
      <c r="B1854" s="121"/>
      <c r="C1854" s="121"/>
      <c r="D1854" s="121"/>
      <c r="E1854" s="121"/>
      <c r="F1854" s="121"/>
      <c r="G1854" s="121"/>
      <c r="H1854" s="121"/>
      <c r="I1854" s="122"/>
      <c r="J1854" s="136"/>
      <c r="K1854" s="126"/>
      <c r="L1854" s="126"/>
      <c r="M1854" s="126"/>
      <c r="N1854" s="126"/>
      <c r="O1854" s="126"/>
      <c r="P1854" s="126"/>
      <c r="Q1854" s="126"/>
      <c r="R1854" s="126"/>
      <c r="S1854" s="126"/>
      <c r="T1854" s="126"/>
      <c r="U1854" s="126"/>
      <c r="V1854" s="126"/>
      <c r="W1854" s="126"/>
      <c r="X1854" s="126"/>
      <c r="Y1854" s="126"/>
      <c r="Z1854" s="126"/>
      <c r="AA1854" s="126"/>
      <c r="AB1854" s="126"/>
      <c r="AC1854" s="126"/>
      <c r="AD1854" s="126"/>
      <c r="AE1854" s="126"/>
      <c r="AF1854" s="126"/>
      <c r="AG1854" s="126"/>
      <c r="AH1854" s="126"/>
      <c r="AI1854" s="126"/>
      <c r="AJ1854" s="126"/>
      <c r="AK1854" s="126"/>
      <c r="AL1854" s="126"/>
      <c r="AM1854" s="127"/>
      <c r="BG1854" s="1" t="s">
        <v>396</v>
      </c>
      <c r="BH1854" s="1">
        <v>108</v>
      </c>
      <c r="BI1854" s="1" t="str">
        <f>"ITEM"&amp;BH1854&amp; BG1854 &amp;"="&amp; IF(TRIM($J1854)="","",$J1854)</f>
        <v>ITEM108#KBN4_7=</v>
      </c>
    </row>
    <row r="1855" spans="1:61" ht="9.75" hidden="1" customHeight="1">
      <c r="A1855" s="141"/>
      <c r="B1855" s="142"/>
      <c r="C1855" s="142"/>
      <c r="D1855" s="142"/>
      <c r="E1855" s="142"/>
      <c r="F1855" s="142"/>
      <c r="G1855" s="142"/>
      <c r="H1855" s="142"/>
      <c r="I1855" s="143"/>
      <c r="J1855" s="150"/>
      <c r="K1855" s="151"/>
      <c r="L1855" s="151"/>
      <c r="M1855" s="151"/>
      <c r="N1855" s="151"/>
      <c r="O1855" s="151"/>
      <c r="P1855" s="151"/>
      <c r="Q1855" s="151"/>
      <c r="R1855" s="151"/>
      <c r="S1855" s="151"/>
      <c r="T1855" s="151"/>
      <c r="U1855" s="151"/>
      <c r="V1855" s="151"/>
      <c r="W1855" s="151"/>
      <c r="X1855" s="151"/>
      <c r="Y1855" s="151"/>
      <c r="Z1855" s="151"/>
      <c r="AA1855" s="151"/>
      <c r="AB1855" s="151"/>
      <c r="AC1855" s="151"/>
      <c r="AD1855" s="151"/>
      <c r="AE1855" s="151"/>
      <c r="AF1855" s="151"/>
      <c r="AG1855" s="151"/>
      <c r="AH1855" s="151"/>
      <c r="AI1855" s="151"/>
      <c r="AJ1855" s="151"/>
      <c r="AK1855" s="151"/>
      <c r="AL1855" s="151"/>
      <c r="AM1855" s="152"/>
    </row>
    <row r="1856" spans="1:61" ht="9.75" hidden="1" customHeight="1">
      <c r="A1856" s="123"/>
      <c r="B1856" s="124"/>
      <c r="C1856" s="124"/>
      <c r="D1856" s="124"/>
      <c r="E1856" s="124"/>
      <c r="F1856" s="124"/>
      <c r="G1856" s="124"/>
      <c r="H1856" s="124"/>
      <c r="I1856" s="125"/>
      <c r="J1856" s="150"/>
      <c r="K1856" s="151"/>
      <c r="L1856" s="151"/>
      <c r="M1856" s="151"/>
      <c r="N1856" s="151"/>
      <c r="O1856" s="151"/>
      <c r="P1856" s="151"/>
      <c r="Q1856" s="151"/>
      <c r="R1856" s="151"/>
      <c r="S1856" s="151"/>
      <c r="T1856" s="151"/>
      <c r="U1856" s="151"/>
      <c r="V1856" s="151"/>
      <c r="W1856" s="151"/>
      <c r="X1856" s="151"/>
      <c r="Y1856" s="151"/>
      <c r="Z1856" s="151"/>
      <c r="AA1856" s="151"/>
      <c r="AB1856" s="151"/>
      <c r="AC1856" s="151"/>
      <c r="AD1856" s="151"/>
      <c r="AE1856" s="151"/>
      <c r="AF1856" s="151"/>
      <c r="AG1856" s="151"/>
      <c r="AH1856" s="151"/>
      <c r="AI1856" s="151"/>
      <c r="AJ1856" s="151"/>
      <c r="AK1856" s="151"/>
      <c r="AL1856" s="151"/>
      <c r="AM1856" s="152"/>
    </row>
    <row r="1857" spans="1:61" ht="9.75" hidden="1" customHeight="1">
      <c r="A1857" s="120" t="s">
        <v>382</v>
      </c>
      <c r="B1857" s="121"/>
      <c r="C1857" s="121"/>
      <c r="D1857" s="121"/>
      <c r="E1857" s="121"/>
      <c r="F1857" s="121"/>
      <c r="G1857" s="121"/>
      <c r="H1857" s="121"/>
      <c r="I1857" s="121"/>
      <c r="J1857" s="216" t="s">
        <v>37</v>
      </c>
      <c r="K1857" s="217"/>
      <c r="L1857" s="154" t="s">
        <v>54</v>
      </c>
      <c r="M1857" s="154"/>
      <c r="N1857" s="154"/>
      <c r="O1857" s="154"/>
      <c r="P1857" s="154"/>
      <c r="Q1857" s="154"/>
      <c r="R1857" s="154"/>
      <c r="S1857" s="154"/>
      <c r="T1857" s="154"/>
      <c r="U1857" s="154"/>
      <c r="V1857" s="154"/>
      <c r="W1857" s="154"/>
      <c r="X1857" s="221" t="s">
        <v>37</v>
      </c>
      <c r="Y1857" s="217"/>
      <c r="Z1857" s="154" t="s">
        <v>330</v>
      </c>
      <c r="AA1857" s="154"/>
      <c r="AB1857" s="154"/>
      <c r="AC1857" s="154"/>
      <c r="AD1857" s="154"/>
      <c r="AE1857" s="154"/>
      <c r="AF1857" s="154"/>
      <c r="AG1857" s="154"/>
      <c r="AH1857" s="154"/>
      <c r="AI1857" s="154"/>
      <c r="AJ1857" s="154"/>
      <c r="AK1857" s="154"/>
      <c r="AL1857" s="154"/>
      <c r="AM1857" s="155"/>
      <c r="BF1857" s="1" t="b">
        <f>IF($K1857="○",TRUE,IF($K1857="",FALSE,"INPUT_ERROR"))</f>
        <v>0</v>
      </c>
      <c r="BG1857" s="1" t="s">
        <v>396</v>
      </c>
      <c r="BH1857" s="1">
        <v>109</v>
      </c>
      <c r="BI1857" s="1" t="str">
        <f t="shared" ref="BI1857:BI1863" si="48">"ITEM"&amp; BH1857&amp; BG1857 &amp;"="&amp; $BF1857</f>
        <v>ITEM109#KBN4_7=FALSE</v>
      </c>
    </row>
    <row r="1858" spans="1:61" ht="9.75" hidden="1" customHeight="1">
      <c r="A1858" s="141"/>
      <c r="B1858" s="142"/>
      <c r="C1858" s="142"/>
      <c r="D1858" s="142"/>
      <c r="E1858" s="142"/>
      <c r="F1858" s="142"/>
      <c r="G1858" s="142"/>
      <c r="H1858" s="142"/>
      <c r="I1858" s="142"/>
      <c r="J1858" s="144"/>
      <c r="K1858" s="159"/>
      <c r="L1858" s="82"/>
      <c r="M1858" s="82"/>
      <c r="N1858" s="82"/>
      <c r="O1858" s="82"/>
      <c r="P1858" s="82"/>
      <c r="Q1858" s="82"/>
      <c r="R1858" s="82"/>
      <c r="S1858" s="82"/>
      <c r="T1858" s="82"/>
      <c r="U1858" s="82"/>
      <c r="V1858" s="82"/>
      <c r="W1858" s="82"/>
      <c r="X1858" s="160"/>
      <c r="Y1858" s="159"/>
      <c r="Z1858" s="82"/>
      <c r="AA1858" s="82"/>
      <c r="AB1858" s="82"/>
      <c r="AC1858" s="82"/>
      <c r="AD1858" s="82"/>
      <c r="AE1858" s="82"/>
      <c r="AF1858" s="82"/>
      <c r="AG1858" s="82"/>
      <c r="AH1858" s="82"/>
      <c r="AI1858" s="82"/>
      <c r="AJ1858" s="82"/>
      <c r="AK1858" s="82"/>
      <c r="AL1858" s="82"/>
      <c r="AM1858" s="138"/>
      <c r="BF1858" s="1" t="b">
        <f>IF($Y1857="○",TRUE,IF($Y1857="",FALSE,"INPUT_ERROR"))</f>
        <v>0</v>
      </c>
      <c r="BG1858" s="1" t="s">
        <v>396</v>
      </c>
      <c r="BH1858" s="1">
        <v>110</v>
      </c>
      <c r="BI1858" s="1" t="str">
        <f t="shared" si="48"/>
        <v>ITEM110#KBN4_7=FALSE</v>
      </c>
    </row>
    <row r="1859" spans="1:61" ht="9.75" hidden="1" customHeight="1">
      <c r="A1859" s="141"/>
      <c r="B1859" s="142"/>
      <c r="C1859" s="142"/>
      <c r="D1859" s="142"/>
      <c r="E1859" s="142"/>
      <c r="F1859" s="142"/>
      <c r="G1859" s="142"/>
      <c r="H1859" s="142"/>
      <c r="I1859" s="142"/>
      <c r="J1859" s="144" t="s">
        <v>37</v>
      </c>
      <c r="K1859" s="159"/>
      <c r="L1859" s="82" t="s">
        <v>331</v>
      </c>
      <c r="M1859" s="82"/>
      <c r="N1859" s="82"/>
      <c r="O1859" s="82"/>
      <c r="P1859" s="82"/>
      <c r="Q1859" s="82"/>
      <c r="R1859" s="82"/>
      <c r="S1859" s="82"/>
      <c r="T1859" s="82"/>
      <c r="U1859" s="82"/>
      <c r="V1859" s="82"/>
      <c r="W1859" s="82"/>
      <c r="X1859" s="160" t="s">
        <v>37</v>
      </c>
      <c r="Y1859" s="159"/>
      <c r="Z1859" s="82" t="s">
        <v>264</v>
      </c>
      <c r="AA1859" s="82"/>
      <c r="AB1859" s="82"/>
      <c r="AC1859" s="82"/>
      <c r="AD1859" s="82"/>
      <c r="AE1859" s="82"/>
      <c r="AF1859" s="82"/>
      <c r="AG1859" s="82"/>
      <c r="AH1859" s="82"/>
      <c r="AI1859" s="82"/>
      <c r="AJ1859" s="82"/>
      <c r="AK1859" s="82"/>
      <c r="AL1859" s="82"/>
      <c r="AM1859" s="138"/>
      <c r="BF1859" s="1" t="b">
        <f>IF($K1859="○",TRUE,IF($K1859="",FALSE,"INPUT_ERROR"))</f>
        <v>0</v>
      </c>
      <c r="BG1859" s="1" t="s">
        <v>396</v>
      </c>
      <c r="BH1859" s="1">
        <v>111</v>
      </c>
      <c r="BI1859" s="1" t="str">
        <f t="shared" si="48"/>
        <v>ITEM111#KBN4_7=FALSE</v>
      </c>
    </row>
    <row r="1860" spans="1:61" ht="9.75" hidden="1" customHeight="1">
      <c r="A1860" s="141"/>
      <c r="B1860" s="142"/>
      <c r="C1860" s="142"/>
      <c r="D1860" s="142"/>
      <c r="E1860" s="142"/>
      <c r="F1860" s="142"/>
      <c r="G1860" s="142"/>
      <c r="H1860" s="142"/>
      <c r="I1860" s="142"/>
      <c r="J1860" s="144"/>
      <c r="K1860" s="159"/>
      <c r="L1860" s="82"/>
      <c r="M1860" s="82"/>
      <c r="N1860" s="82"/>
      <c r="O1860" s="82"/>
      <c r="P1860" s="82"/>
      <c r="Q1860" s="82"/>
      <c r="R1860" s="82"/>
      <c r="S1860" s="82"/>
      <c r="T1860" s="82"/>
      <c r="U1860" s="82"/>
      <c r="V1860" s="82"/>
      <c r="W1860" s="82"/>
      <c r="X1860" s="160"/>
      <c r="Y1860" s="159"/>
      <c r="Z1860" s="82"/>
      <c r="AA1860" s="82"/>
      <c r="AB1860" s="82"/>
      <c r="AC1860" s="82"/>
      <c r="AD1860" s="82"/>
      <c r="AE1860" s="82"/>
      <c r="AF1860" s="82"/>
      <c r="AG1860" s="82"/>
      <c r="AH1860" s="82"/>
      <c r="AI1860" s="82"/>
      <c r="AJ1860" s="82"/>
      <c r="AK1860" s="82"/>
      <c r="AL1860" s="82"/>
      <c r="AM1860" s="138"/>
      <c r="BF1860" s="1" t="b">
        <f>IF($Y1859="○",TRUE,IF($Y1859="",FALSE,"INPUT_ERROR"))</f>
        <v>0</v>
      </c>
      <c r="BG1860" s="1" t="s">
        <v>396</v>
      </c>
      <c r="BH1860" s="1">
        <v>112</v>
      </c>
      <c r="BI1860" s="1" t="str">
        <f t="shared" si="48"/>
        <v>ITEM112#KBN4_7=FALSE</v>
      </c>
    </row>
    <row r="1861" spans="1:61" ht="9.75" hidden="1" customHeight="1">
      <c r="A1861" s="141"/>
      <c r="B1861" s="142"/>
      <c r="C1861" s="142"/>
      <c r="D1861" s="142"/>
      <c r="E1861" s="142"/>
      <c r="F1861" s="142"/>
      <c r="G1861" s="142"/>
      <c r="H1861" s="142"/>
      <c r="I1861" s="142"/>
      <c r="J1861" s="144" t="s">
        <v>37</v>
      </c>
      <c r="K1861" s="159"/>
      <c r="L1861" s="82" t="s">
        <v>214</v>
      </c>
      <c r="M1861" s="82"/>
      <c r="N1861" s="82"/>
      <c r="O1861" s="82"/>
      <c r="P1861" s="82"/>
      <c r="Q1861" s="82"/>
      <c r="R1861" s="82"/>
      <c r="S1861" s="82"/>
      <c r="T1861" s="82"/>
      <c r="U1861" s="82"/>
      <c r="V1861" s="82"/>
      <c r="W1861" s="82"/>
      <c r="X1861" s="160" t="s">
        <v>37</v>
      </c>
      <c r="Y1861" s="159"/>
      <c r="Z1861" s="82" t="s">
        <v>332</v>
      </c>
      <c r="AA1861" s="82"/>
      <c r="AB1861" s="82"/>
      <c r="AC1861" s="82"/>
      <c r="AD1861" s="82"/>
      <c r="AE1861" s="82"/>
      <c r="AF1861" s="82"/>
      <c r="AG1861" s="82"/>
      <c r="AH1861" s="82"/>
      <c r="AI1861" s="82"/>
      <c r="AJ1861" s="82"/>
      <c r="AK1861" s="82"/>
      <c r="AL1861" s="82"/>
      <c r="AM1861" s="138"/>
      <c r="BF1861" s="1" t="b">
        <f>IF($K1861="○",TRUE,IF($K1861="",FALSE,"INPUT_ERROR"))</f>
        <v>0</v>
      </c>
      <c r="BG1861" s="1" t="s">
        <v>396</v>
      </c>
      <c r="BH1861" s="1">
        <v>113</v>
      </c>
      <c r="BI1861" s="1" t="str">
        <f t="shared" si="48"/>
        <v>ITEM113#KBN4_7=FALSE</v>
      </c>
    </row>
    <row r="1862" spans="1:61" ht="9.75" hidden="1" customHeight="1">
      <c r="A1862" s="141"/>
      <c r="B1862" s="142"/>
      <c r="C1862" s="142"/>
      <c r="D1862" s="142"/>
      <c r="E1862" s="142"/>
      <c r="F1862" s="142"/>
      <c r="G1862" s="142"/>
      <c r="H1862" s="142"/>
      <c r="I1862" s="142"/>
      <c r="J1862" s="144"/>
      <c r="K1862" s="159"/>
      <c r="L1862" s="82"/>
      <c r="M1862" s="82"/>
      <c r="N1862" s="82"/>
      <c r="O1862" s="82"/>
      <c r="P1862" s="82"/>
      <c r="Q1862" s="82"/>
      <c r="R1862" s="82"/>
      <c r="S1862" s="82"/>
      <c r="T1862" s="82"/>
      <c r="U1862" s="82"/>
      <c r="V1862" s="82"/>
      <c r="W1862" s="82"/>
      <c r="X1862" s="160"/>
      <c r="Y1862" s="159"/>
      <c r="Z1862" s="82"/>
      <c r="AA1862" s="82"/>
      <c r="AB1862" s="82"/>
      <c r="AC1862" s="82"/>
      <c r="AD1862" s="82"/>
      <c r="AE1862" s="82"/>
      <c r="AF1862" s="82"/>
      <c r="AG1862" s="82"/>
      <c r="AH1862" s="82"/>
      <c r="AI1862" s="82"/>
      <c r="AJ1862" s="82"/>
      <c r="AK1862" s="82"/>
      <c r="AL1862" s="82"/>
      <c r="AM1862" s="138"/>
      <c r="BF1862" s="1" t="b">
        <f>IF($Y1861="○",TRUE,IF($Y1861="",FALSE,"INPUT_ERROR"))</f>
        <v>0</v>
      </c>
      <c r="BG1862" s="1" t="s">
        <v>396</v>
      </c>
      <c r="BH1862" s="1">
        <v>114</v>
      </c>
      <c r="BI1862" s="1" t="str">
        <f t="shared" si="48"/>
        <v>ITEM114#KBN4_7=FALSE</v>
      </c>
    </row>
    <row r="1863" spans="1:61" ht="9.75" hidden="1" customHeight="1">
      <c r="A1863" s="141"/>
      <c r="B1863" s="142"/>
      <c r="C1863" s="142"/>
      <c r="D1863" s="142"/>
      <c r="E1863" s="142"/>
      <c r="F1863" s="142"/>
      <c r="G1863" s="142"/>
      <c r="H1863" s="142"/>
      <c r="I1863" s="142"/>
      <c r="J1863" s="144" t="s">
        <v>37</v>
      </c>
      <c r="K1863" s="159"/>
      <c r="L1863" s="82" t="s">
        <v>59</v>
      </c>
      <c r="M1863" s="82"/>
      <c r="N1863" s="82"/>
      <c r="O1863" s="160" t="s">
        <v>60</v>
      </c>
      <c r="P1863" s="151"/>
      <c r="Q1863" s="151"/>
      <c r="R1863" s="151"/>
      <c r="S1863" s="151"/>
      <c r="T1863" s="151"/>
      <c r="U1863" s="151"/>
      <c r="V1863" s="151"/>
      <c r="W1863" s="151"/>
      <c r="X1863" s="151"/>
      <c r="Y1863" s="151"/>
      <c r="Z1863" s="151"/>
      <c r="AA1863" s="151"/>
      <c r="AB1863" s="151"/>
      <c r="AC1863" s="151"/>
      <c r="AD1863" s="151"/>
      <c r="AE1863" s="151"/>
      <c r="AF1863" s="151"/>
      <c r="AG1863" s="151"/>
      <c r="AH1863" s="151"/>
      <c r="AI1863" s="151"/>
      <c r="AJ1863" s="151"/>
      <c r="AK1863" s="151"/>
      <c r="AL1863" s="82" t="s">
        <v>198</v>
      </c>
      <c r="AM1863" s="138"/>
      <c r="BF1863" s="1" t="b">
        <f>IF($K1863="○",TRUE,IF($K1863="",FALSE,"INPUT_ERROR"))</f>
        <v>0</v>
      </c>
      <c r="BG1863" s="1" t="s">
        <v>396</v>
      </c>
      <c r="BH1863" s="1">
        <v>115</v>
      </c>
      <c r="BI1863" s="1" t="str">
        <f t="shared" si="48"/>
        <v>ITEM115#KBN4_7=FALSE</v>
      </c>
    </row>
    <row r="1864" spans="1:61" ht="9.75" hidden="1" customHeight="1">
      <c r="A1864" s="141"/>
      <c r="B1864" s="142"/>
      <c r="C1864" s="142"/>
      <c r="D1864" s="142"/>
      <c r="E1864" s="142"/>
      <c r="F1864" s="142"/>
      <c r="G1864" s="142"/>
      <c r="H1864" s="142"/>
      <c r="I1864" s="142"/>
      <c r="J1864" s="161"/>
      <c r="K1864" s="162"/>
      <c r="L1864" s="98"/>
      <c r="M1864" s="98"/>
      <c r="N1864" s="98"/>
      <c r="O1864" s="163"/>
      <c r="P1864" s="128"/>
      <c r="Q1864" s="128"/>
      <c r="R1864" s="128"/>
      <c r="S1864" s="128"/>
      <c r="T1864" s="128"/>
      <c r="U1864" s="128"/>
      <c r="V1864" s="128"/>
      <c r="W1864" s="128"/>
      <c r="X1864" s="128"/>
      <c r="Y1864" s="128"/>
      <c r="Z1864" s="128"/>
      <c r="AA1864" s="128"/>
      <c r="AB1864" s="128"/>
      <c r="AC1864" s="128"/>
      <c r="AD1864" s="128"/>
      <c r="AE1864" s="128"/>
      <c r="AF1864" s="128"/>
      <c r="AG1864" s="128"/>
      <c r="AH1864" s="128"/>
      <c r="AI1864" s="128"/>
      <c r="AJ1864" s="128"/>
      <c r="AK1864" s="128"/>
      <c r="AL1864" s="98"/>
      <c r="AM1864" s="156"/>
      <c r="BG1864" s="1" t="s">
        <v>396</v>
      </c>
      <c r="BH1864" s="1">
        <v>116</v>
      </c>
      <c r="BI1864" s="1" t="str">
        <f>"ITEM"&amp;BH1864&amp; BG1864 &amp;"="&amp;IF(TRIM($P1863)="","",$P1863)</f>
        <v>ITEM116#KBN4_7=</v>
      </c>
    </row>
    <row r="1865" spans="1:61" ht="9.75" hidden="1" customHeight="1">
      <c r="A1865" s="120" t="s">
        <v>333</v>
      </c>
      <c r="B1865" s="121"/>
      <c r="C1865" s="121"/>
      <c r="D1865" s="121"/>
      <c r="E1865" s="121"/>
      <c r="F1865" s="121"/>
      <c r="G1865" s="121"/>
      <c r="H1865" s="121"/>
      <c r="I1865" s="122"/>
      <c r="J1865" s="260"/>
      <c r="K1865" s="260"/>
      <c r="L1865" s="260"/>
      <c r="M1865" s="260"/>
      <c r="N1865" s="260"/>
      <c r="O1865" s="260"/>
      <c r="P1865" s="260"/>
      <c r="Q1865" s="260"/>
      <c r="R1865" s="260"/>
      <c r="S1865" s="260"/>
      <c r="T1865" s="260"/>
      <c r="U1865" s="260"/>
      <c r="V1865" s="260"/>
      <c r="W1865" s="260"/>
      <c r="X1865" s="260"/>
      <c r="Y1865" s="260"/>
      <c r="Z1865" s="260"/>
      <c r="AA1865" s="260"/>
      <c r="AB1865" s="260"/>
      <c r="AC1865" s="260"/>
      <c r="AD1865" s="260"/>
      <c r="AE1865" s="260"/>
      <c r="AF1865" s="260"/>
      <c r="AG1865" s="260"/>
      <c r="AH1865" s="260"/>
      <c r="AI1865" s="260"/>
      <c r="AJ1865" s="260"/>
      <c r="AK1865" s="260"/>
      <c r="AL1865" s="260"/>
      <c r="AM1865" s="260"/>
      <c r="BG1865" s="1" t="s">
        <v>396</v>
      </c>
      <c r="BH1865" s="1">
        <v>117</v>
      </c>
      <c r="BI1865" s="1" t="str">
        <f>"ITEM"&amp;BH1865&amp; BG1865 &amp;"="&amp; IF(TRIM($J1865)="","",$J1865)</f>
        <v>ITEM117#KBN4_7=</v>
      </c>
    </row>
    <row r="1866" spans="1:61" ht="9.75" hidden="1" customHeight="1">
      <c r="A1866" s="141"/>
      <c r="B1866" s="142"/>
      <c r="C1866" s="142"/>
      <c r="D1866" s="142"/>
      <c r="E1866" s="142"/>
      <c r="F1866" s="142"/>
      <c r="G1866" s="142"/>
      <c r="H1866" s="142"/>
      <c r="I1866" s="143"/>
      <c r="J1866" s="27"/>
      <c r="K1866" s="27"/>
      <c r="L1866" s="27"/>
      <c r="M1866" s="27"/>
      <c r="N1866" s="27"/>
      <c r="O1866" s="27"/>
      <c r="P1866" s="27"/>
      <c r="Q1866" s="27"/>
      <c r="R1866" s="27"/>
      <c r="S1866" s="27"/>
      <c r="T1866" s="27"/>
      <c r="U1866" s="27"/>
      <c r="V1866" s="27"/>
      <c r="W1866" s="27"/>
      <c r="X1866" s="27"/>
      <c r="Y1866" s="27"/>
      <c r="Z1866" s="27"/>
      <c r="AA1866" s="27"/>
      <c r="AB1866" s="27"/>
      <c r="AC1866" s="27"/>
      <c r="AD1866" s="27"/>
      <c r="AE1866" s="27"/>
      <c r="AF1866" s="27"/>
      <c r="AG1866" s="27"/>
      <c r="AH1866" s="27"/>
      <c r="AI1866" s="27"/>
      <c r="AJ1866" s="27"/>
      <c r="AK1866" s="27"/>
      <c r="AL1866" s="27"/>
      <c r="AM1866" s="27"/>
      <c r="BH1866" s="1" t="s">
        <v>28</v>
      </c>
    </row>
    <row r="1867" spans="1:61" ht="9.75" hidden="1" customHeight="1" thickBot="1">
      <c r="A1867" s="123"/>
      <c r="B1867" s="124"/>
      <c r="C1867" s="124"/>
      <c r="D1867" s="124"/>
      <c r="E1867" s="124"/>
      <c r="F1867" s="124"/>
      <c r="G1867" s="124"/>
      <c r="H1867" s="124"/>
      <c r="I1867" s="125"/>
      <c r="J1867" s="27"/>
      <c r="K1867" s="27"/>
      <c r="L1867" s="27"/>
      <c r="M1867" s="27"/>
      <c r="N1867" s="27"/>
      <c r="O1867" s="27"/>
      <c r="P1867" s="27"/>
      <c r="Q1867" s="27"/>
      <c r="R1867" s="27"/>
      <c r="S1867" s="27"/>
      <c r="T1867" s="27"/>
      <c r="U1867" s="27"/>
      <c r="V1867" s="27"/>
      <c r="W1867" s="27"/>
      <c r="X1867" s="27"/>
      <c r="Y1867" s="27"/>
      <c r="Z1867" s="27"/>
      <c r="AA1867" s="27"/>
      <c r="AB1867" s="27"/>
      <c r="AC1867" s="27"/>
      <c r="AD1867" s="27"/>
      <c r="AE1867" s="27"/>
      <c r="AF1867" s="27"/>
      <c r="AG1867" s="27"/>
      <c r="AH1867" s="27"/>
      <c r="AI1867" s="27"/>
      <c r="AJ1867" s="27"/>
      <c r="AK1867" s="27"/>
      <c r="AL1867" s="27"/>
      <c r="AM1867" s="27"/>
      <c r="BH1867" s="1" t="s">
        <v>28</v>
      </c>
    </row>
    <row r="1868" spans="1:61" ht="9.75" hidden="1" customHeight="1">
      <c r="A1868" s="164" t="s">
        <v>397</v>
      </c>
      <c r="B1868" s="165"/>
      <c r="C1868" s="165"/>
      <c r="D1868" s="165"/>
      <c r="E1868" s="165"/>
      <c r="F1868" s="165"/>
      <c r="G1868" s="165"/>
      <c r="H1868" s="165"/>
      <c r="I1868" s="166"/>
      <c r="J1868" s="268"/>
      <c r="K1868" s="269"/>
      <c r="L1868" s="269"/>
      <c r="M1868" s="269"/>
      <c r="N1868" s="269"/>
      <c r="O1868" s="269"/>
      <c r="P1868" s="269"/>
      <c r="Q1868" s="269"/>
      <c r="R1868" s="269"/>
      <c r="S1868" s="269"/>
      <c r="T1868" s="269"/>
      <c r="U1868" s="269"/>
      <c r="V1868" s="269"/>
      <c r="W1868" s="269"/>
      <c r="X1868" s="269"/>
      <c r="Y1868" s="269"/>
      <c r="Z1868" s="269"/>
      <c r="AA1868" s="269"/>
      <c r="AB1868" s="269"/>
      <c r="AC1868" s="269"/>
      <c r="AD1868" s="269"/>
      <c r="AE1868" s="269"/>
      <c r="AF1868" s="269"/>
      <c r="AG1868" s="269"/>
      <c r="AH1868" s="269"/>
      <c r="AI1868" s="269"/>
      <c r="AJ1868" s="269"/>
      <c r="AK1868" s="269"/>
      <c r="AL1868" s="269"/>
      <c r="AM1868" s="270"/>
      <c r="BG1868" s="1" t="s">
        <v>398</v>
      </c>
      <c r="BH1868" s="1">
        <v>103</v>
      </c>
      <c r="BI1868" s="1" t="str">
        <f>"ITEM"&amp;BH1868&amp; BG1868 &amp;"="&amp; IF(TRIM($J1868)="","",$J1868)</f>
        <v>ITEM103#KBN4_8=</v>
      </c>
    </row>
    <row r="1869" spans="1:61" ht="9.75" hidden="1" customHeight="1" thickBot="1">
      <c r="A1869" s="167"/>
      <c r="B1869" s="168"/>
      <c r="C1869" s="168"/>
      <c r="D1869" s="168"/>
      <c r="E1869" s="168"/>
      <c r="F1869" s="168"/>
      <c r="G1869" s="168"/>
      <c r="H1869" s="168"/>
      <c r="I1869" s="169"/>
      <c r="J1869" s="271"/>
      <c r="K1869" s="272"/>
      <c r="L1869" s="272"/>
      <c r="M1869" s="272"/>
      <c r="N1869" s="272"/>
      <c r="O1869" s="272"/>
      <c r="P1869" s="272"/>
      <c r="Q1869" s="272"/>
      <c r="R1869" s="272"/>
      <c r="S1869" s="272"/>
      <c r="T1869" s="272"/>
      <c r="U1869" s="272"/>
      <c r="V1869" s="272"/>
      <c r="W1869" s="272"/>
      <c r="X1869" s="272"/>
      <c r="Y1869" s="272"/>
      <c r="Z1869" s="272"/>
      <c r="AA1869" s="272"/>
      <c r="AB1869" s="272"/>
      <c r="AC1869" s="272"/>
      <c r="AD1869" s="272"/>
      <c r="AE1869" s="272"/>
      <c r="AF1869" s="272"/>
      <c r="AG1869" s="272"/>
      <c r="AH1869" s="272"/>
      <c r="AI1869" s="272"/>
      <c r="AJ1869" s="272"/>
      <c r="AK1869" s="272"/>
      <c r="AL1869" s="272"/>
      <c r="AM1869" s="273"/>
    </row>
    <row r="1870" spans="1:61" ht="9.75" hidden="1" customHeight="1">
      <c r="A1870" s="120" t="s">
        <v>323</v>
      </c>
      <c r="B1870" s="121"/>
      <c r="C1870" s="121"/>
      <c r="D1870" s="121"/>
      <c r="E1870" s="121"/>
      <c r="F1870" s="121"/>
      <c r="G1870" s="121"/>
      <c r="H1870" s="121"/>
      <c r="I1870" s="122"/>
      <c r="J1870" s="239"/>
      <c r="K1870" s="239"/>
      <c r="L1870" s="239"/>
      <c r="M1870" s="239"/>
      <c r="N1870" s="239"/>
      <c r="O1870" s="239"/>
      <c r="P1870" s="239"/>
      <c r="Q1870" s="239"/>
      <c r="R1870" s="239"/>
      <c r="S1870" s="239"/>
      <c r="T1870" s="239"/>
      <c r="U1870" s="239"/>
      <c r="V1870" s="239"/>
      <c r="W1870" s="239"/>
      <c r="X1870" s="239"/>
      <c r="Y1870" s="239"/>
      <c r="Z1870" s="239"/>
      <c r="AA1870" s="239"/>
      <c r="AB1870" s="239"/>
      <c r="AC1870" s="239"/>
      <c r="AD1870" s="239"/>
      <c r="AE1870" s="239"/>
      <c r="AF1870" s="239"/>
      <c r="AG1870" s="239"/>
      <c r="AH1870" s="239"/>
      <c r="AI1870" s="239"/>
      <c r="AJ1870" s="239"/>
      <c r="AK1870" s="239"/>
      <c r="AL1870" s="239"/>
      <c r="AM1870" s="239"/>
      <c r="BG1870" s="1" t="s">
        <v>398</v>
      </c>
      <c r="BH1870" s="1">
        <v>104</v>
      </c>
      <c r="BI1870" s="1" t="str">
        <f>"ITEM"&amp;BH1870&amp; BG1870 &amp;"="&amp; IF(TRIM($J1870)="","",$J1870)</f>
        <v>ITEM104#KBN4_8=</v>
      </c>
    </row>
    <row r="1871" spans="1:61" ht="9.75" hidden="1" customHeight="1">
      <c r="A1871" s="123"/>
      <c r="B1871" s="124"/>
      <c r="C1871" s="124"/>
      <c r="D1871" s="124"/>
      <c r="E1871" s="124"/>
      <c r="F1871" s="124"/>
      <c r="G1871" s="124"/>
      <c r="H1871" s="124"/>
      <c r="I1871" s="125"/>
      <c r="J1871" s="27"/>
      <c r="K1871" s="27"/>
      <c r="L1871" s="27"/>
      <c r="M1871" s="27"/>
      <c r="N1871" s="27"/>
      <c r="O1871" s="27"/>
      <c r="P1871" s="27"/>
      <c r="Q1871" s="27"/>
      <c r="R1871" s="27"/>
      <c r="S1871" s="27"/>
      <c r="T1871" s="27"/>
      <c r="U1871" s="27"/>
      <c r="V1871" s="27"/>
      <c r="W1871" s="27"/>
      <c r="X1871" s="27"/>
      <c r="Y1871" s="27"/>
      <c r="Z1871" s="27"/>
      <c r="AA1871" s="27"/>
      <c r="AB1871" s="27"/>
      <c r="AC1871" s="27"/>
      <c r="AD1871" s="27"/>
      <c r="AE1871" s="27"/>
      <c r="AF1871" s="27"/>
      <c r="AG1871" s="27"/>
      <c r="AH1871" s="27"/>
      <c r="AI1871" s="27"/>
      <c r="AJ1871" s="27"/>
      <c r="AK1871" s="27"/>
      <c r="AL1871" s="27"/>
      <c r="AM1871" s="27"/>
    </row>
    <row r="1872" spans="1:61" ht="9.75" hidden="1" customHeight="1">
      <c r="A1872" s="120" t="s">
        <v>378</v>
      </c>
      <c r="B1872" s="121"/>
      <c r="C1872" s="121"/>
      <c r="D1872" s="121"/>
      <c r="E1872" s="121"/>
      <c r="F1872" s="121"/>
      <c r="G1872" s="121"/>
      <c r="H1872" s="121"/>
      <c r="I1872" s="122"/>
      <c r="J1872" s="136"/>
      <c r="K1872" s="126"/>
      <c r="L1872" s="126"/>
      <c r="M1872" s="126"/>
      <c r="N1872" s="126"/>
      <c r="O1872" s="126"/>
      <c r="P1872" s="126"/>
      <c r="Q1872" s="126"/>
      <c r="R1872" s="126"/>
      <c r="S1872" s="126"/>
      <c r="T1872" s="126"/>
      <c r="U1872" s="126"/>
      <c r="V1872" s="126"/>
      <c r="W1872" s="126"/>
      <c r="X1872" s="126"/>
      <c r="Y1872" s="126"/>
      <c r="Z1872" s="126"/>
      <c r="AA1872" s="126"/>
      <c r="AB1872" s="126"/>
      <c r="AC1872" s="126"/>
      <c r="AD1872" s="126"/>
      <c r="AE1872" s="126"/>
      <c r="AF1872" s="126"/>
      <c r="AG1872" s="126"/>
      <c r="AH1872" s="126"/>
      <c r="AI1872" s="126"/>
      <c r="AJ1872" s="126"/>
      <c r="AK1872" s="126"/>
      <c r="AL1872" s="126"/>
      <c r="AM1872" s="127"/>
      <c r="BG1872" s="1" t="s">
        <v>398</v>
      </c>
      <c r="BH1872" s="1">
        <v>105</v>
      </c>
      <c r="BI1872" s="1" t="str">
        <f>"ITEM"&amp;BH1872&amp; BG1872 &amp;"="&amp; IF(TRIM($J1872)="","",$J1872)</f>
        <v>ITEM105#KBN4_8=</v>
      </c>
    </row>
    <row r="1873" spans="1:61" ht="9.75" hidden="1" customHeight="1">
      <c r="A1873" s="141"/>
      <c r="B1873" s="142"/>
      <c r="C1873" s="142"/>
      <c r="D1873" s="142"/>
      <c r="E1873" s="142"/>
      <c r="F1873" s="142"/>
      <c r="G1873" s="142"/>
      <c r="H1873" s="142"/>
      <c r="I1873" s="143"/>
      <c r="J1873" s="150"/>
      <c r="K1873" s="151"/>
      <c r="L1873" s="151"/>
      <c r="M1873" s="151"/>
      <c r="N1873" s="151"/>
      <c r="O1873" s="151"/>
      <c r="P1873" s="151"/>
      <c r="Q1873" s="151"/>
      <c r="R1873" s="151"/>
      <c r="S1873" s="151"/>
      <c r="T1873" s="151"/>
      <c r="U1873" s="151"/>
      <c r="V1873" s="151"/>
      <c r="W1873" s="151"/>
      <c r="X1873" s="151"/>
      <c r="Y1873" s="151"/>
      <c r="Z1873" s="151"/>
      <c r="AA1873" s="151"/>
      <c r="AB1873" s="151"/>
      <c r="AC1873" s="151"/>
      <c r="AD1873" s="151"/>
      <c r="AE1873" s="151"/>
      <c r="AF1873" s="151"/>
      <c r="AG1873" s="151"/>
      <c r="AH1873" s="151"/>
      <c r="AI1873" s="151"/>
      <c r="AJ1873" s="151"/>
      <c r="AK1873" s="151"/>
      <c r="AL1873" s="151"/>
      <c r="AM1873" s="152"/>
      <c r="BH1873" s="1" t="s">
        <v>28</v>
      </c>
    </row>
    <row r="1874" spans="1:61" ht="9.75" hidden="1" customHeight="1">
      <c r="A1874" s="123"/>
      <c r="B1874" s="124"/>
      <c r="C1874" s="124"/>
      <c r="D1874" s="124"/>
      <c r="E1874" s="124"/>
      <c r="F1874" s="124"/>
      <c r="G1874" s="124"/>
      <c r="H1874" s="124"/>
      <c r="I1874" s="125"/>
      <c r="J1874" s="137"/>
      <c r="K1874" s="128"/>
      <c r="L1874" s="128"/>
      <c r="M1874" s="128"/>
      <c r="N1874" s="128"/>
      <c r="O1874" s="128"/>
      <c r="P1874" s="128"/>
      <c r="Q1874" s="128"/>
      <c r="R1874" s="128"/>
      <c r="S1874" s="128"/>
      <c r="T1874" s="128"/>
      <c r="U1874" s="128"/>
      <c r="V1874" s="128"/>
      <c r="W1874" s="128"/>
      <c r="X1874" s="128"/>
      <c r="Y1874" s="128"/>
      <c r="Z1874" s="128"/>
      <c r="AA1874" s="128"/>
      <c r="AB1874" s="128"/>
      <c r="AC1874" s="128"/>
      <c r="AD1874" s="128"/>
      <c r="AE1874" s="128"/>
      <c r="AF1874" s="128"/>
      <c r="AG1874" s="128"/>
      <c r="AH1874" s="128"/>
      <c r="AI1874" s="128"/>
      <c r="AJ1874" s="128"/>
      <c r="AK1874" s="128"/>
      <c r="AL1874" s="128"/>
      <c r="AM1874" s="129"/>
      <c r="BH1874" s="1" t="s">
        <v>28</v>
      </c>
    </row>
    <row r="1875" spans="1:61" ht="9.75" hidden="1" customHeight="1">
      <c r="A1875" s="120" t="s">
        <v>379</v>
      </c>
      <c r="B1875" s="121"/>
      <c r="C1875" s="121"/>
      <c r="D1875" s="121"/>
      <c r="E1875" s="121"/>
      <c r="F1875" s="121"/>
      <c r="G1875" s="121"/>
      <c r="H1875" s="121"/>
      <c r="I1875" s="122"/>
      <c r="J1875" s="27"/>
      <c r="K1875" s="27"/>
      <c r="L1875" s="27"/>
      <c r="M1875" s="27"/>
      <c r="N1875" s="27"/>
      <c r="O1875" s="27"/>
      <c r="P1875" s="27"/>
      <c r="Q1875" s="27"/>
      <c r="R1875" s="27"/>
      <c r="S1875" s="27"/>
      <c r="T1875" s="27"/>
      <c r="U1875" s="27"/>
      <c r="V1875" s="27"/>
      <c r="W1875" s="27"/>
      <c r="X1875" s="27"/>
      <c r="Y1875" s="27"/>
      <c r="Z1875" s="27"/>
      <c r="AA1875" s="27"/>
      <c r="AB1875" s="27"/>
      <c r="AC1875" s="27"/>
      <c r="AD1875" s="27"/>
      <c r="AE1875" s="27"/>
      <c r="AF1875" s="27"/>
      <c r="AG1875" s="27"/>
      <c r="AH1875" s="27"/>
      <c r="AI1875" s="27"/>
      <c r="AJ1875" s="27"/>
      <c r="AK1875" s="27"/>
      <c r="AL1875" s="27"/>
      <c r="AM1875" s="27"/>
      <c r="BG1875" s="1" t="s">
        <v>398</v>
      </c>
      <c r="BH1875" s="1">
        <v>106</v>
      </c>
      <c r="BI1875" s="1" t="str">
        <f>"ITEM"&amp;BH1875&amp; BG1875 &amp;"="&amp; IF(TRIM($J1875)="","",$J1875)</f>
        <v>ITEM106#KBN4_8=</v>
      </c>
    </row>
    <row r="1876" spans="1:61" ht="9.75" hidden="1" customHeight="1">
      <c r="A1876" s="123"/>
      <c r="B1876" s="124"/>
      <c r="C1876" s="124"/>
      <c r="D1876" s="124"/>
      <c r="E1876" s="124"/>
      <c r="F1876" s="124"/>
      <c r="G1876" s="124"/>
      <c r="H1876" s="124"/>
      <c r="I1876" s="125"/>
      <c r="J1876" s="27"/>
      <c r="K1876" s="27"/>
      <c r="L1876" s="27"/>
      <c r="M1876" s="27"/>
      <c r="N1876" s="27"/>
      <c r="O1876" s="27"/>
      <c r="P1876" s="27"/>
      <c r="Q1876" s="27"/>
      <c r="R1876" s="27"/>
      <c r="S1876" s="27"/>
      <c r="T1876" s="27"/>
      <c r="U1876" s="27"/>
      <c r="V1876" s="27"/>
      <c r="W1876" s="27"/>
      <c r="X1876" s="27"/>
      <c r="Y1876" s="27"/>
      <c r="Z1876" s="27"/>
      <c r="AA1876" s="27"/>
      <c r="AB1876" s="27"/>
      <c r="AC1876" s="27"/>
      <c r="AD1876" s="27"/>
      <c r="AE1876" s="27"/>
      <c r="AF1876" s="27"/>
      <c r="AG1876" s="27"/>
      <c r="AH1876" s="27"/>
      <c r="AI1876" s="27"/>
      <c r="AJ1876" s="27"/>
      <c r="AK1876" s="27"/>
      <c r="AL1876" s="27"/>
      <c r="AM1876" s="27"/>
    </row>
    <row r="1877" spans="1:61" ht="9.75" hidden="1" customHeight="1">
      <c r="A1877" s="120" t="s">
        <v>380</v>
      </c>
      <c r="B1877" s="121"/>
      <c r="C1877" s="121"/>
      <c r="D1877" s="121"/>
      <c r="E1877" s="121"/>
      <c r="F1877" s="121"/>
      <c r="G1877" s="121"/>
      <c r="H1877" s="121"/>
      <c r="I1877" s="122"/>
      <c r="J1877" s="158"/>
      <c r="K1877" s="154"/>
      <c r="L1877" s="154"/>
      <c r="M1877" s="154"/>
      <c r="N1877" s="154"/>
      <c r="O1877" s="154"/>
      <c r="P1877" s="154"/>
      <c r="Q1877" s="154"/>
      <c r="R1877" s="154"/>
      <c r="S1877" s="154"/>
      <c r="T1877" s="154"/>
      <c r="U1877" s="154"/>
      <c r="V1877" s="154" t="s">
        <v>36</v>
      </c>
      <c r="W1877" s="154"/>
      <c r="X1877" s="154"/>
      <c r="Y1877" s="154"/>
      <c r="Z1877" s="154"/>
      <c r="AA1877" s="154"/>
      <c r="AB1877" s="154"/>
      <c r="AC1877" s="154"/>
      <c r="AD1877" s="154"/>
      <c r="AE1877" s="154"/>
      <c r="AF1877" s="154"/>
      <c r="AG1877" s="154"/>
      <c r="AH1877" s="154"/>
      <c r="AI1877" s="154"/>
      <c r="AJ1877" s="154"/>
      <c r="AK1877" s="154"/>
      <c r="AL1877" s="154"/>
      <c r="AM1877" s="155"/>
      <c r="BE1877" s="1" t="str">
        <f ca="1">MID(CELL("address",$CB$2),2,2)</f>
        <v>CB</v>
      </c>
      <c r="BF1877" s="1" t="str">
        <f>IF(TRIM($K1879)="","",IF(ISERROR(MATCH($K1879,$CB$3:$CB$7,0)),"INPUT_ERROR",MATCH($K1879,$CB$3:$CB$7,0)))</f>
        <v/>
      </c>
      <c r="BG1877" s="1" t="s">
        <v>398</v>
      </c>
      <c r="BH1877" s="1">
        <v>107</v>
      </c>
      <c r="BI1877" s="1" t="str">
        <f>"ITEM"&amp; BH1877&amp; BG1877 &amp;"="&amp; $BF1877</f>
        <v>ITEM107#KBN4_8=</v>
      </c>
    </row>
    <row r="1878" spans="1:61" ht="9.75" hidden="1" customHeight="1">
      <c r="A1878" s="141"/>
      <c r="B1878" s="142"/>
      <c r="C1878" s="142"/>
      <c r="D1878" s="142"/>
      <c r="E1878" s="142"/>
      <c r="F1878" s="142"/>
      <c r="G1878" s="142"/>
      <c r="H1878" s="142"/>
      <c r="I1878" s="143"/>
      <c r="J1878" s="189"/>
      <c r="K1878" s="82"/>
      <c r="L1878" s="82"/>
      <c r="M1878" s="82"/>
      <c r="N1878" s="82"/>
      <c r="O1878" s="82"/>
      <c r="P1878" s="82"/>
      <c r="Q1878" s="82"/>
      <c r="R1878" s="82"/>
      <c r="S1878" s="82"/>
      <c r="T1878" s="82"/>
      <c r="U1878" s="82"/>
      <c r="V1878" s="82" t="s">
        <v>163</v>
      </c>
      <c r="W1878" s="82"/>
      <c r="X1878" s="82"/>
      <c r="Y1878" s="82"/>
      <c r="Z1878" s="82"/>
      <c r="AA1878" s="82"/>
      <c r="AB1878" s="82"/>
      <c r="AC1878" s="82"/>
      <c r="AD1878" s="82"/>
      <c r="AE1878" s="82"/>
      <c r="AF1878" s="82"/>
      <c r="AG1878" s="82"/>
      <c r="AH1878" s="82"/>
      <c r="AI1878" s="82"/>
      <c r="AJ1878" s="82"/>
      <c r="AK1878" s="82"/>
      <c r="AL1878" s="82"/>
      <c r="AM1878" s="138"/>
      <c r="BH1878" s="1" t="s">
        <v>28</v>
      </c>
    </row>
    <row r="1879" spans="1:61" ht="9.75" hidden="1" customHeight="1">
      <c r="A1879" s="141"/>
      <c r="B1879" s="142"/>
      <c r="C1879" s="142"/>
      <c r="D1879" s="142"/>
      <c r="E1879" s="142"/>
      <c r="F1879" s="142"/>
      <c r="G1879" s="142"/>
      <c r="H1879" s="142"/>
      <c r="I1879" s="143"/>
      <c r="J1879" s="144" t="s">
        <v>37</v>
      </c>
      <c r="K1879" s="145"/>
      <c r="L1879" s="145"/>
      <c r="M1879" s="145"/>
      <c r="N1879" s="145"/>
      <c r="O1879" s="145"/>
      <c r="P1879" s="145"/>
      <c r="Q1879" s="145"/>
      <c r="R1879" s="145"/>
      <c r="S1879" s="145"/>
      <c r="T1879" s="82" t="s">
        <v>38</v>
      </c>
      <c r="U1879" s="82"/>
      <c r="V1879" s="82" t="s">
        <v>253</v>
      </c>
      <c r="W1879" s="82"/>
      <c r="X1879" s="82"/>
      <c r="Y1879" s="82"/>
      <c r="Z1879" s="82"/>
      <c r="AA1879" s="82"/>
      <c r="AB1879" s="82"/>
      <c r="AC1879" s="82"/>
      <c r="AD1879" s="82"/>
      <c r="AE1879" s="82"/>
      <c r="AF1879" s="82"/>
      <c r="AG1879" s="82"/>
      <c r="AH1879" s="82"/>
      <c r="AI1879" s="82"/>
      <c r="AJ1879" s="82"/>
      <c r="AK1879" s="82"/>
      <c r="AL1879" s="82"/>
      <c r="AM1879" s="138"/>
      <c r="BH1879" s="1" t="s">
        <v>28</v>
      </c>
    </row>
    <row r="1880" spans="1:61" ht="9.75" hidden="1" customHeight="1">
      <c r="A1880" s="141"/>
      <c r="B1880" s="142"/>
      <c r="C1880" s="142"/>
      <c r="D1880" s="142"/>
      <c r="E1880" s="142"/>
      <c r="F1880" s="142"/>
      <c r="G1880" s="142"/>
      <c r="H1880" s="142"/>
      <c r="I1880" s="143"/>
      <c r="J1880" s="144"/>
      <c r="K1880" s="145"/>
      <c r="L1880" s="145"/>
      <c r="M1880" s="145"/>
      <c r="N1880" s="145"/>
      <c r="O1880" s="145"/>
      <c r="P1880" s="145"/>
      <c r="Q1880" s="145"/>
      <c r="R1880" s="145"/>
      <c r="S1880" s="145"/>
      <c r="T1880" s="82"/>
      <c r="U1880" s="82"/>
      <c r="V1880" s="82" t="s">
        <v>327</v>
      </c>
      <c r="W1880" s="82"/>
      <c r="X1880" s="82"/>
      <c r="Y1880" s="82"/>
      <c r="Z1880" s="82"/>
      <c r="AA1880" s="82"/>
      <c r="AB1880" s="82"/>
      <c r="AC1880" s="82"/>
      <c r="AD1880" s="82"/>
      <c r="AE1880" s="82"/>
      <c r="AF1880" s="82"/>
      <c r="AG1880" s="82"/>
      <c r="AH1880" s="82"/>
      <c r="AI1880" s="82"/>
      <c r="AJ1880" s="82"/>
      <c r="AK1880" s="82"/>
      <c r="AL1880" s="82"/>
      <c r="AM1880" s="138"/>
      <c r="BH1880" s="1" t="s">
        <v>28</v>
      </c>
    </row>
    <row r="1881" spans="1:61" ht="9.75" hidden="1" customHeight="1">
      <c r="A1881" s="141"/>
      <c r="B1881" s="142"/>
      <c r="C1881" s="142"/>
      <c r="D1881" s="142"/>
      <c r="E1881" s="142"/>
      <c r="F1881" s="142"/>
      <c r="G1881" s="142"/>
      <c r="H1881" s="142"/>
      <c r="I1881" s="143"/>
      <c r="J1881" s="189"/>
      <c r="K1881" s="82"/>
      <c r="L1881" s="82"/>
      <c r="M1881" s="82"/>
      <c r="N1881" s="82"/>
      <c r="O1881" s="82"/>
      <c r="P1881" s="82"/>
      <c r="Q1881" s="82"/>
      <c r="R1881" s="82"/>
      <c r="S1881" s="82"/>
      <c r="T1881" s="82"/>
      <c r="U1881" s="82"/>
      <c r="V1881" s="82" t="s">
        <v>166</v>
      </c>
      <c r="W1881" s="82"/>
      <c r="X1881" s="82"/>
      <c r="Y1881" s="82"/>
      <c r="Z1881" s="82"/>
      <c r="AA1881" s="82"/>
      <c r="AB1881" s="82"/>
      <c r="AC1881" s="82"/>
      <c r="AD1881" s="82"/>
      <c r="AE1881" s="82"/>
      <c r="AF1881" s="82"/>
      <c r="AG1881" s="82"/>
      <c r="AH1881" s="82"/>
      <c r="AI1881" s="82"/>
      <c r="AJ1881" s="82"/>
      <c r="AK1881" s="82"/>
      <c r="AL1881" s="82"/>
      <c r="AM1881" s="138"/>
      <c r="BH1881" s="1" t="s">
        <v>28</v>
      </c>
    </row>
    <row r="1882" spans="1:61" ht="9.75" hidden="1" customHeight="1">
      <c r="A1882" s="141"/>
      <c r="B1882" s="142"/>
      <c r="C1882" s="142"/>
      <c r="D1882" s="142"/>
      <c r="E1882" s="142"/>
      <c r="F1882" s="142"/>
      <c r="G1882" s="142"/>
      <c r="H1882" s="142"/>
      <c r="I1882" s="143"/>
      <c r="J1882" s="157"/>
      <c r="K1882" s="98"/>
      <c r="L1882" s="98"/>
      <c r="M1882" s="98"/>
      <c r="N1882" s="98"/>
      <c r="O1882" s="98"/>
      <c r="P1882" s="98"/>
      <c r="Q1882" s="98"/>
      <c r="R1882" s="98"/>
      <c r="S1882" s="98"/>
      <c r="T1882" s="98"/>
      <c r="U1882" s="98"/>
      <c r="V1882" s="98" t="s">
        <v>256</v>
      </c>
      <c r="W1882" s="98"/>
      <c r="X1882" s="98"/>
      <c r="Y1882" s="98"/>
      <c r="Z1882" s="98"/>
      <c r="AA1882" s="98"/>
      <c r="AB1882" s="98"/>
      <c r="AC1882" s="98"/>
      <c r="AD1882" s="98"/>
      <c r="AE1882" s="98"/>
      <c r="AF1882" s="98"/>
      <c r="AG1882" s="98"/>
      <c r="AH1882" s="98"/>
      <c r="AI1882" s="98"/>
      <c r="AJ1882" s="98"/>
      <c r="AK1882" s="98"/>
      <c r="AL1882" s="98"/>
      <c r="AM1882" s="156"/>
      <c r="BH1882" s="1" t="s">
        <v>28</v>
      </c>
    </row>
    <row r="1883" spans="1:61" ht="9.75" hidden="1" customHeight="1">
      <c r="A1883" s="120" t="s">
        <v>381</v>
      </c>
      <c r="B1883" s="121"/>
      <c r="C1883" s="121"/>
      <c r="D1883" s="121"/>
      <c r="E1883" s="121"/>
      <c r="F1883" s="121"/>
      <c r="G1883" s="121"/>
      <c r="H1883" s="121"/>
      <c r="I1883" s="122"/>
      <c r="J1883" s="136"/>
      <c r="K1883" s="126"/>
      <c r="L1883" s="126"/>
      <c r="M1883" s="126"/>
      <c r="N1883" s="126"/>
      <c r="O1883" s="126"/>
      <c r="P1883" s="126"/>
      <c r="Q1883" s="126"/>
      <c r="R1883" s="126"/>
      <c r="S1883" s="126"/>
      <c r="T1883" s="126"/>
      <c r="U1883" s="126"/>
      <c r="V1883" s="126"/>
      <c r="W1883" s="126"/>
      <c r="X1883" s="126"/>
      <c r="Y1883" s="126"/>
      <c r="Z1883" s="126"/>
      <c r="AA1883" s="126"/>
      <c r="AB1883" s="126"/>
      <c r="AC1883" s="126"/>
      <c r="AD1883" s="126"/>
      <c r="AE1883" s="126"/>
      <c r="AF1883" s="126"/>
      <c r="AG1883" s="126"/>
      <c r="AH1883" s="126"/>
      <c r="AI1883" s="126"/>
      <c r="AJ1883" s="126"/>
      <c r="AK1883" s="126"/>
      <c r="AL1883" s="126"/>
      <c r="AM1883" s="127"/>
      <c r="BG1883" s="1" t="s">
        <v>398</v>
      </c>
      <c r="BH1883" s="1">
        <v>108</v>
      </c>
      <c r="BI1883" s="1" t="str">
        <f>"ITEM"&amp;BH1883&amp; BG1883 &amp;"="&amp; IF(TRIM($J1883)="","",$J1883)</f>
        <v>ITEM108#KBN4_8=</v>
      </c>
    </row>
    <row r="1884" spans="1:61" ht="9.75" hidden="1" customHeight="1">
      <c r="A1884" s="141"/>
      <c r="B1884" s="142"/>
      <c r="C1884" s="142"/>
      <c r="D1884" s="142"/>
      <c r="E1884" s="142"/>
      <c r="F1884" s="142"/>
      <c r="G1884" s="142"/>
      <c r="H1884" s="142"/>
      <c r="I1884" s="143"/>
      <c r="J1884" s="150"/>
      <c r="K1884" s="151"/>
      <c r="L1884" s="151"/>
      <c r="M1884" s="151"/>
      <c r="N1884" s="151"/>
      <c r="O1884" s="151"/>
      <c r="P1884" s="151"/>
      <c r="Q1884" s="151"/>
      <c r="R1884" s="151"/>
      <c r="S1884" s="151"/>
      <c r="T1884" s="151"/>
      <c r="U1884" s="151"/>
      <c r="V1884" s="151"/>
      <c r="W1884" s="151"/>
      <c r="X1884" s="151"/>
      <c r="Y1884" s="151"/>
      <c r="Z1884" s="151"/>
      <c r="AA1884" s="151"/>
      <c r="AB1884" s="151"/>
      <c r="AC1884" s="151"/>
      <c r="AD1884" s="151"/>
      <c r="AE1884" s="151"/>
      <c r="AF1884" s="151"/>
      <c r="AG1884" s="151"/>
      <c r="AH1884" s="151"/>
      <c r="AI1884" s="151"/>
      <c r="AJ1884" s="151"/>
      <c r="AK1884" s="151"/>
      <c r="AL1884" s="151"/>
      <c r="AM1884" s="152"/>
    </row>
    <row r="1885" spans="1:61" ht="9.75" hidden="1" customHeight="1">
      <c r="A1885" s="123"/>
      <c r="B1885" s="124"/>
      <c r="C1885" s="124"/>
      <c r="D1885" s="124"/>
      <c r="E1885" s="124"/>
      <c r="F1885" s="124"/>
      <c r="G1885" s="124"/>
      <c r="H1885" s="124"/>
      <c r="I1885" s="125"/>
      <c r="J1885" s="150"/>
      <c r="K1885" s="151"/>
      <c r="L1885" s="151"/>
      <c r="M1885" s="151"/>
      <c r="N1885" s="151"/>
      <c r="O1885" s="151"/>
      <c r="P1885" s="151"/>
      <c r="Q1885" s="151"/>
      <c r="R1885" s="151"/>
      <c r="S1885" s="151"/>
      <c r="T1885" s="151"/>
      <c r="U1885" s="151"/>
      <c r="V1885" s="151"/>
      <c r="W1885" s="151"/>
      <c r="X1885" s="151"/>
      <c r="Y1885" s="151"/>
      <c r="Z1885" s="151"/>
      <c r="AA1885" s="151"/>
      <c r="AB1885" s="151"/>
      <c r="AC1885" s="151"/>
      <c r="AD1885" s="151"/>
      <c r="AE1885" s="151"/>
      <c r="AF1885" s="151"/>
      <c r="AG1885" s="151"/>
      <c r="AH1885" s="151"/>
      <c r="AI1885" s="151"/>
      <c r="AJ1885" s="151"/>
      <c r="AK1885" s="151"/>
      <c r="AL1885" s="151"/>
      <c r="AM1885" s="152"/>
    </row>
    <row r="1886" spans="1:61" ht="9.75" hidden="1" customHeight="1">
      <c r="A1886" s="120" t="s">
        <v>382</v>
      </c>
      <c r="B1886" s="121"/>
      <c r="C1886" s="121"/>
      <c r="D1886" s="121"/>
      <c r="E1886" s="121"/>
      <c r="F1886" s="121"/>
      <c r="G1886" s="121"/>
      <c r="H1886" s="121"/>
      <c r="I1886" s="121"/>
      <c r="J1886" s="216" t="s">
        <v>37</v>
      </c>
      <c r="K1886" s="217"/>
      <c r="L1886" s="154" t="s">
        <v>54</v>
      </c>
      <c r="M1886" s="154"/>
      <c r="N1886" s="154"/>
      <c r="O1886" s="154"/>
      <c r="P1886" s="154"/>
      <c r="Q1886" s="154"/>
      <c r="R1886" s="154"/>
      <c r="S1886" s="154"/>
      <c r="T1886" s="154"/>
      <c r="U1886" s="154"/>
      <c r="V1886" s="154"/>
      <c r="W1886" s="154"/>
      <c r="X1886" s="221" t="s">
        <v>37</v>
      </c>
      <c r="Y1886" s="217"/>
      <c r="Z1886" s="154" t="s">
        <v>330</v>
      </c>
      <c r="AA1886" s="154"/>
      <c r="AB1886" s="154"/>
      <c r="AC1886" s="154"/>
      <c r="AD1886" s="154"/>
      <c r="AE1886" s="154"/>
      <c r="AF1886" s="154"/>
      <c r="AG1886" s="154"/>
      <c r="AH1886" s="154"/>
      <c r="AI1886" s="154"/>
      <c r="AJ1886" s="154"/>
      <c r="AK1886" s="154"/>
      <c r="AL1886" s="154"/>
      <c r="AM1886" s="155"/>
      <c r="BF1886" s="1" t="b">
        <f>IF($K1886="○",TRUE,IF($K1886="",FALSE,"INPUT_ERROR"))</f>
        <v>0</v>
      </c>
      <c r="BG1886" s="1" t="s">
        <v>398</v>
      </c>
      <c r="BH1886" s="1">
        <v>109</v>
      </c>
      <c r="BI1886" s="1" t="str">
        <f t="shared" ref="BI1886:BI1892" si="49">"ITEM"&amp; BH1886&amp; BG1886 &amp;"="&amp; $BF1886</f>
        <v>ITEM109#KBN4_8=FALSE</v>
      </c>
    </row>
    <row r="1887" spans="1:61" ht="9.75" hidden="1" customHeight="1">
      <c r="A1887" s="141"/>
      <c r="B1887" s="142"/>
      <c r="C1887" s="142"/>
      <c r="D1887" s="142"/>
      <c r="E1887" s="142"/>
      <c r="F1887" s="142"/>
      <c r="G1887" s="142"/>
      <c r="H1887" s="142"/>
      <c r="I1887" s="142"/>
      <c r="J1887" s="144"/>
      <c r="K1887" s="159"/>
      <c r="L1887" s="82"/>
      <c r="M1887" s="82"/>
      <c r="N1887" s="82"/>
      <c r="O1887" s="82"/>
      <c r="P1887" s="82"/>
      <c r="Q1887" s="82"/>
      <c r="R1887" s="82"/>
      <c r="S1887" s="82"/>
      <c r="T1887" s="82"/>
      <c r="U1887" s="82"/>
      <c r="V1887" s="82"/>
      <c r="W1887" s="82"/>
      <c r="X1887" s="160"/>
      <c r="Y1887" s="159"/>
      <c r="Z1887" s="82"/>
      <c r="AA1887" s="82"/>
      <c r="AB1887" s="82"/>
      <c r="AC1887" s="82"/>
      <c r="AD1887" s="82"/>
      <c r="AE1887" s="82"/>
      <c r="AF1887" s="82"/>
      <c r="AG1887" s="82"/>
      <c r="AH1887" s="82"/>
      <c r="AI1887" s="82"/>
      <c r="AJ1887" s="82"/>
      <c r="AK1887" s="82"/>
      <c r="AL1887" s="82"/>
      <c r="AM1887" s="138"/>
      <c r="BF1887" s="1" t="b">
        <f>IF($Y1886="○",TRUE,IF($Y1886="",FALSE,"INPUT_ERROR"))</f>
        <v>0</v>
      </c>
      <c r="BG1887" s="1" t="s">
        <v>398</v>
      </c>
      <c r="BH1887" s="1">
        <v>110</v>
      </c>
      <c r="BI1887" s="1" t="str">
        <f t="shared" si="49"/>
        <v>ITEM110#KBN4_8=FALSE</v>
      </c>
    </row>
    <row r="1888" spans="1:61" ht="9.75" hidden="1" customHeight="1">
      <c r="A1888" s="141"/>
      <c r="B1888" s="142"/>
      <c r="C1888" s="142"/>
      <c r="D1888" s="142"/>
      <c r="E1888" s="142"/>
      <c r="F1888" s="142"/>
      <c r="G1888" s="142"/>
      <c r="H1888" s="142"/>
      <c r="I1888" s="142"/>
      <c r="J1888" s="144" t="s">
        <v>37</v>
      </c>
      <c r="K1888" s="159"/>
      <c r="L1888" s="82" t="s">
        <v>331</v>
      </c>
      <c r="M1888" s="82"/>
      <c r="N1888" s="82"/>
      <c r="O1888" s="82"/>
      <c r="P1888" s="82"/>
      <c r="Q1888" s="82"/>
      <c r="R1888" s="82"/>
      <c r="S1888" s="82"/>
      <c r="T1888" s="82"/>
      <c r="U1888" s="82"/>
      <c r="V1888" s="82"/>
      <c r="W1888" s="82"/>
      <c r="X1888" s="160" t="s">
        <v>37</v>
      </c>
      <c r="Y1888" s="159"/>
      <c r="Z1888" s="82" t="s">
        <v>264</v>
      </c>
      <c r="AA1888" s="82"/>
      <c r="AB1888" s="82"/>
      <c r="AC1888" s="82"/>
      <c r="AD1888" s="82"/>
      <c r="AE1888" s="82"/>
      <c r="AF1888" s="82"/>
      <c r="AG1888" s="82"/>
      <c r="AH1888" s="82"/>
      <c r="AI1888" s="82"/>
      <c r="AJ1888" s="82"/>
      <c r="AK1888" s="82"/>
      <c r="AL1888" s="82"/>
      <c r="AM1888" s="138"/>
      <c r="BF1888" s="1" t="b">
        <f>IF($K1888="○",TRUE,IF($K1888="",FALSE,"INPUT_ERROR"))</f>
        <v>0</v>
      </c>
      <c r="BG1888" s="1" t="s">
        <v>398</v>
      </c>
      <c r="BH1888" s="1">
        <v>111</v>
      </c>
      <c r="BI1888" s="1" t="str">
        <f t="shared" si="49"/>
        <v>ITEM111#KBN4_8=FALSE</v>
      </c>
    </row>
    <row r="1889" spans="1:61" ht="9.75" hidden="1" customHeight="1">
      <c r="A1889" s="141"/>
      <c r="B1889" s="142"/>
      <c r="C1889" s="142"/>
      <c r="D1889" s="142"/>
      <c r="E1889" s="142"/>
      <c r="F1889" s="142"/>
      <c r="G1889" s="142"/>
      <c r="H1889" s="142"/>
      <c r="I1889" s="142"/>
      <c r="J1889" s="144"/>
      <c r="K1889" s="159"/>
      <c r="L1889" s="82"/>
      <c r="M1889" s="82"/>
      <c r="N1889" s="82"/>
      <c r="O1889" s="82"/>
      <c r="P1889" s="82"/>
      <c r="Q1889" s="82"/>
      <c r="R1889" s="82"/>
      <c r="S1889" s="82"/>
      <c r="T1889" s="82"/>
      <c r="U1889" s="82"/>
      <c r="V1889" s="82"/>
      <c r="W1889" s="82"/>
      <c r="X1889" s="160"/>
      <c r="Y1889" s="159"/>
      <c r="Z1889" s="82"/>
      <c r="AA1889" s="82"/>
      <c r="AB1889" s="82"/>
      <c r="AC1889" s="82"/>
      <c r="AD1889" s="82"/>
      <c r="AE1889" s="82"/>
      <c r="AF1889" s="82"/>
      <c r="AG1889" s="82"/>
      <c r="AH1889" s="82"/>
      <c r="AI1889" s="82"/>
      <c r="AJ1889" s="82"/>
      <c r="AK1889" s="82"/>
      <c r="AL1889" s="82"/>
      <c r="AM1889" s="138"/>
      <c r="BF1889" s="1" t="b">
        <f>IF($Y1888="○",TRUE,IF($Y1888="",FALSE,"INPUT_ERROR"))</f>
        <v>0</v>
      </c>
      <c r="BG1889" s="1" t="s">
        <v>398</v>
      </c>
      <c r="BH1889" s="1">
        <v>112</v>
      </c>
      <c r="BI1889" s="1" t="str">
        <f t="shared" si="49"/>
        <v>ITEM112#KBN4_8=FALSE</v>
      </c>
    </row>
    <row r="1890" spans="1:61" ht="9.75" hidden="1" customHeight="1">
      <c r="A1890" s="141"/>
      <c r="B1890" s="142"/>
      <c r="C1890" s="142"/>
      <c r="D1890" s="142"/>
      <c r="E1890" s="142"/>
      <c r="F1890" s="142"/>
      <c r="G1890" s="142"/>
      <c r="H1890" s="142"/>
      <c r="I1890" s="142"/>
      <c r="J1890" s="144" t="s">
        <v>37</v>
      </c>
      <c r="K1890" s="159"/>
      <c r="L1890" s="82" t="s">
        <v>214</v>
      </c>
      <c r="M1890" s="82"/>
      <c r="N1890" s="82"/>
      <c r="O1890" s="82"/>
      <c r="P1890" s="82"/>
      <c r="Q1890" s="82"/>
      <c r="R1890" s="82"/>
      <c r="S1890" s="82"/>
      <c r="T1890" s="82"/>
      <c r="U1890" s="82"/>
      <c r="V1890" s="82"/>
      <c r="W1890" s="82"/>
      <c r="X1890" s="160" t="s">
        <v>37</v>
      </c>
      <c r="Y1890" s="159"/>
      <c r="Z1890" s="82" t="s">
        <v>332</v>
      </c>
      <c r="AA1890" s="82"/>
      <c r="AB1890" s="82"/>
      <c r="AC1890" s="82"/>
      <c r="AD1890" s="82"/>
      <c r="AE1890" s="82"/>
      <c r="AF1890" s="82"/>
      <c r="AG1890" s="82"/>
      <c r="AH1890" s="82"/>
      <c r="AI1890" s="82"/>
      <c r="AJ1890" s="82"/>
      <c r="AK1890" s="82"/>
      <c r="AL1890" s="82"/>
      <c r="AM1890" s="138"/>
      <c r="BF1890" s="1" t="b">
        <f>IF($K1890="○",TRUE,IF($K1890="",FALSE,"INPUT_ERROR"))</f>
        <v>0</v>
      </c>
      <c r="BG1890" s="1" t="s">
        <v>398</v>
      </c>
      <c r="BH1890" s="1">
        <v>113</v>
      </c>
      <c r="BI1890" s="1" t="str">
        <f t="shared" si="49"/>
        <v>ITEM113#KBN4_8=FALSE</v>
      </c>
    </row>
    <row r="1891" spans="1:61" ht="9.75" hidden="1" customHeight="1">
      <c r="A1891" s="141"/>
      <c r="B1891" s="142"/>
      <c r="C1891" s="142"/>
      <c r="D1891" s="142"/>
      <c r="E1891" s="142"/>
      <c r="F1891" s="142"/>
      <c r="G1891" s="142"/>
      <c r="H1891" s="142"/>
      <c r="I1891" s="142"/>
      <c r="J1891" s="144"/>
      <c r="K1891" s="159"/>
      <c r="L1891" s="82"/>
      <c r="M1891" s="82"/>
      <c r="N1891" s="82"/>
      <c r="O1891" s="82"/>
      <c r="P1891" s="82"/>
      <c r="Q1891" s="82"/>
      <c r="R1891" s="82"/>
      <c r="S1891" s="82"/>
      <c r="T1891" s="82"/>
      <c r="U1891" s="82"/>
      <c r="V1891" s="82"/>
      <c r="W1891" s="82"/>
      <c r="X1891" s="160"/>
      <c r="Y1891" s="159"/>
      <c r="Z1891" s="82"/>
      <c r="AA1891" s="82"/>
      <c r="AB1891" s="82"/>
      <c r="AC1891" s="82"/>
      <c r="AD1891" s="82"/>
      <c r="AE1891" s="82"/>
      <c r="AF1891" s="82"/>
      <c r="AG1891" s="82"/>
      <c r="AH1891" s="82"/>
      <c r="AI1891" s="82"/>
      <c r="AJ1891" s="82"/>
      <c r="AK1891" s="82"/>
      <c r="AL1891" s="82"/>
      <c r="AM1891" s="138"/>
      <c r="BF1891" s="1" t="b">
        <f>IF($Y1890="○",TRUE,IF($Y1890="",FALSE,"INPUT_ERROR"))</f>
        <v>0</v>
      </c>
      <c r="BG1891" s="1" t="s">
        <v>398</v>
      </c>
      <c r="BH1891" s="1">
        <v>114</v>
      </c>
      <c r="BI1891" s="1" t="str">
        <f t="shared" si="49"/>
        <v>ITEM114#KBN4_8=FALSE</v>
      </c>
    </row>
    <row r="1892" spans="1:61" ht="9.75" hidden="1" customHeight="1">
      <c r="A1892" s="141"/>
      <c r="B1892" s="142"/>
      <c r="C1892" s="142"/>
      <c r="D1892" s="142"/>
      <c r="E1892" s="142"/>
      <c r="F1892" s="142"/>
      <c r="G1892" s="142"/>
      <c r="H1892" s="142"/>
      <c r="I1892" s="142"/>
      <c r="J1892" s="144" t="s">
        <v>37</v>
      </c>
      <c r="K1892" s="159"/>
      <c r="L1892" s="82" t="s">
        <v>59</v>
      </c>
      <c r="M1892" s="82"/>
      <c r="N1892" s="82"/>
      <c r="O1892" s="160" t="s">
        <v>60</v>
      </c>
      <c r="P1892" s="151"/>
      <c r="Q1892" s="151"/>
      <c r="R1892" s="151"/>
      <c r="S1892" s="151"/>
      <c r="T1892" s="151"/>
      <c r="U1892" s="151"/>
      <c r="V1892" s="151"/>
      <c r="W1892" s="151"/>
      <c r="X1892" s="151"/>
      <c r="Y1892" s="151"/>
      <c r="Z1892" s="151"/>
      <c r="AA1892" s="151"/>
      <c r="AB1892" s="151"/>
      <c r="AC1892" s="151"/>
      <c r="AD1892" s="151"/>
      <c r="AE1892" s="151"/>
      <c r="AF1892" s="151"/>
      <c r="AG1892" s="151"/>
      <c r="AH1892" s="151"/>
      <c r="AI1892" s="151"/>
      <c r="AJ1892" s="151"/>
      <c r="AK1892" s="151"/>
      <c r="AL1892" s="82" t="s">
        <v>198</v>
      </c>
      <c r="AM1892" s="138"/>
      <c r="BF1892" s="1" t="b">
        <f>IF($K1892="○",TRUE,IF($K1892="",FALSE,"INPUT_ERROR"))</f>
        <v>0</v>
      </c>
      <c r="BG1892" s="1" t="s">
        <v>398</v>
      </c>
      <c r="BH1892" s="1">
        <v>115</v>
      </c>
      <c r="BI1892" s="1" t="str">
        <f t="shared" si="49"/>
        <v>ITEM115#KBN4_8=FALSE</v>
      </c>
    </row>
    <row r="1893" spans="1:61" ht="9.75" hidden="1" customHeight="1">
      <c r="A1893" s="141"/>
      <c r="B1893" s="142"/>
      <c r="C1893" s="142"/>
      <c r="D1893" s="142"/>
      <c r="E1893" s="142"/>
      <c r="F1893" s="142"/>
      <c r="G1893" s="142"/>
      <c r="H1893" s="142"/>
      <c r="I1893" s="142"/>
      <c r="J1893" s="161"/>
      <c r="K1893" s="162"/>
      <c r="L1893" s="98"/>
      <c r="M1893" s="98"/>
      <c r="N1893" s="98"/>
      <c r="O1893" s="163"/>
      <c r="P1893" s="128"/>
      <c r="Q1893" s="128"/>
      <c r="R1893" s="128"/>
      <c r="S1893" s="128"/>
      <c r="T1893" s="128"/>
      <c r="U1893" s="128"/>
      <c r="V1893" s="128"/>
      <c r="W1893" s="128"/>
      <c r="X1893" s="128"/>
      <c r="Y1893" s="128"/>
      <c r="Z1893" s="128"/>
      <c r="AA1893" s="128"/>
      <c r="AB1893" s="128"/>
      <c r="AC1893" s="128"/>
      <c r="AD1893" s="128"/>
      <c r="AE1893" s="128"/>
      <c r="AF1893" s="128"/>
      <c r="AG1893" s="128"/>
      <c r="AH1893" s="128"/>
      <c r="AI1893" s="128"/>
      <c r="AJ1893" s="128"/>
      <c r="AK1893" s="128"/>
      <c r="AL1893" s="98"/>
      <c r="AM1893" s="156"/>
      <c r="BG1893" s="1" t="s">
        <v>398</v>
      </c>
      <c r="BH1893" s="1">
        <v>116</v>
      </c>
      <c r="BI1893" s="1" t="str">
        <f>"ITEM"&amp;BH1893&amp; BG1893 &amp;"="&amp;IF(TRIM($P1892)="","",$P1892)</f>
        <v>ITEM116#KBN4_8=</v>
      </c>
    </row>
    <row r="1894" spans="1:61" ht="9.75" hidden="1" customHeight="1">
      <c r="A1894" s="120" t="s">
        <v>333</v>
      </c>
      <c r="B1894" s="121"/>
      <c r="C1894" s="121"/>
      <c r="D1894" s="121"/>
      <c r="E1894" s="121"/>
      <c r="F1894" s="121"/>
      <c r="G1894" s="121"/>
      <c r="H1894" s="121"/>
      <c r="I1894" s="122"/>
      <c r="J1894" s="260"/>
      <c r="K1894" s="260"/>
      <c r="L1894" s="260"/>
      <c r="M1894" s="260"/>
      <c r="N1894" s="260"/>
      <c r="O1894" s="260"/>
      <c r="P1894" s="260"/>
      <c r="Q1894" s="260"/>
      <c r="R1894" s="260"/>
      <c r="S1894" s="260"/>
      <c r="T1894" s="260"/>
      <c r="U1894" s="260"/>
      <c r="V1894" s="260"/>
      <c r="W1894" s="260"/>
      <c r="X1894" s="260"/>
      <c r="Y1894" s="260"/>
      <c r="Z1894" s="260"/>
      <c r="AA1894" s="260"/>
      <c r="AB1894" s="260"/>
      <c r="AC1894" s="260"/>
      <c r="AD1894" s="260"/>
      <c r="AE1894" s="260"/>
      <c r="AF1894" s="260"/>
      <c r="AG1894" s="260"/>
      <c r="AH1894" s="260"/>
      <c r="AI1894" s="260"/>
      <c r="AJ1894" s="260"/>
      <c r="AK1894" s="260"/>
      <c r="AL1894" s="260"/>
      <c r="AM1894" s="260"/>
      <c r="BG1894" s="1" t="s">
        <v>398</v>
      </c>
      <c r="BH1894" s="1">
        <v>117</v>
      </c>
      <c r="BI1894" s="1" t="str">
        <f>"ITEM"&amp;BH1894&amp; BG1894 &amp;"="&amp; IF(TRIM($J1894)="","",$J1894)</f>
        <v>ITEM117#KBN4_8=</v>
      </c>
    </row>
    <row r="1895" spans="1:61" ht="9.75" hidden="1" customHeight="1">
      <c r="A1895" s="141"/>
      <c r="B1895" s="142"/>
      <c r="C1895" s="142"/>
      <c r="D1895" s="142"/>
      <c r="E1895" s="142"/>
      <c r="F1895" s="142"/>
      <c r="G1895" s="142"/>
      <c r="H1895" s="142"/>
      <c r="I1895" s="143"/>
      <c r="J1895" s="27"/>
      <c r="K1895" s="27"/>
      <c r="L1895" s="27"/>
      <c r="M1895" s="27"/>
      <c r="N1895" s="27"/>
      <c r="O1895" s="27"/>
      <c r="P1895" s="27"/>
      <c r="Q1895" s="27"/>
      <c r="R1895" s="27"/>
      <c r="S1895" s="27"/>
      <c r="T1895" s="27"/>
      <c r="U1895" s="27"/>
      <c r="V1895" s="27"/>
      <c r="W1895" s="27"/>
      <c r="X1895" s="27"/>
      <c r="Y1895" s="27"/>
      <c r="Z1895" s="27"/>
      <c r="AA1895" s="27"/>
      <c r="AB1895" s="27"/>
      <c r="AC1895" s="27"/>
      <c r="AD1895" s="27"/>
      <c r="AE1895" s="27"/>
      <c r="AF1895" s="27"/>
      <c r="AG1895" s="27"/>
      <c r="AH1895" s="27"/>
      <c r="AI1895" s="27"/>
      <c r="AJ1895" s="27"/>
      <c r="AK1895" s="27"/>
      <c r="AL1895" s="27"/>
      <c r="AM1895" s="27"/>
      <c r="BH1895" s="1" t="s">
        <v>28</v>
      </c>
    </row>
    <row r="1896" spans="1:61" ht="9.75" hidden="1" customHeight="1" thickBot="1">
      <c r="A1896" s="123"/>
      <c r="B1896" s="124"/>
      <c r="C1896" s="124"/>
      <c r="D1896" s="124"/>
      <c r="E1896" s="124"/>
      <c r="F1896" s="124"/>
      <c r="G1896" s="124"/>
      <c r="H1896" s="124"/>
      <c r="I1896" s="125"/>
      <c r="J1896" s="27"/>
      <c r="K1896" s="27"/>
      <c r="L1896" s="27"/>
      <c r="M1896" s="27"/>
      <c r="N1896" s="27"/>
      <c r="O1896" s="27"/>
      <c r="P1896" s="27"/>
      <c r="Q1896" s="27"/>
      <c r="R1896" s="27"/>
      <c r="S1896" s="27"/>
      <c r="T1896" s="27"/>
      <c r="U1896" s="27"/>
      <c r="V1896" s="27"/>
      <c r="W1896" s="27"/>
      <c r="X1896" s="27"/>
      <c r="Y1896" s="27"/>
      <c r="Z1896" s="27"/>
      <c r="AA1896" s="27"/>
      <c r="AB1896" s="27"/>
      <c r="AC1896" s="27"/>
      <c r="AD1896" s="27"/>
      <c r="AE1896" s="27"/>
      <c r="AF1896" s="27"/>
      <c r="AG1896" s="27"/>
      <c r="AH1896" s="27"/>
      <c r="AI1896" s="27"/>
      <c r="AJ1896" s="27"/>
      <c r="AK1896" s="27"/>
      <c r="AL1896" s="27"/>
      <c r="AM1896" s="27"/>
      <c r="BH1896" s="1" t="s">
        <v>28</v>
      </c>
    </row>
    <row r="1897" spans="1:61" ht="9.75" hidden="1" customHeight="1">
      <c r="A1897" s="164" t="s">
        <v>399</v>
      </c>
      <c r="B1897" s="165"/>
      <c r="C1897" s="165"/>
      <c r="D1897" s="165"/>
      <c r="E1897" s="165"/>
      <c r="F1897" s="165"/>
      <c r="G1897" s="165"/>
      <c r="H1897" s="165"/>
      <c r="I1897" s="166"/>
      <c r="J1897" s="268"/>
      <c r="K1897" s="269"/>
      <c r="L1897" s="269"/>
      <c r="M1897" s="269"/>
      <c r="N1897" s="269"/>
      <c r="O1897" s="269"/>
      <c r="P1897" s="269"/>
      <c r="Q1897" s="269"/>
      <c r="R1897" s="269"/>
      <c r="S1897" s="269"/>
      <c r="T1897" s="269"/>
      <c r="U1897" s="269"/>
      <c r="V1897" s="269"/>
      <c r="W1897" s="269"/>
      <c r="X1897" s="269"/>
      <c r="Y1897" s="269"/>
      <c r="Z1897" s="269"/>
      <c r="AA1897" s="269"/>
      <c r="AB1897" s="269"/>
      <c r="AC1897" s="269"/>
      <c r="AD1897" s="269"/>
      <c r="AE1897" s="269"/>
      <c r="AF1897" s="269"/>
      <c r="AG1897" s="269"/>
      <c r="AH1897" s="269"/>
      <c r="AI1897" s="269"/>
      <c r="AJ1897" s="269"/>
      <c r="AK1897" s="269"/>
      <c r="AL1897" s="269"/>
      <c r="AM1897" s="270"/>
      <c r="BG1897" s="1" t="s">
        <v>400</v>
      </c>
      <c r="BH1897" s="1">
        <v>103</v>
      </c>
      <c r="BI1897" s="1" t="str">
        <f>"ITEM"&amp;BH1897&amp; BG1897 &amp;"="&amp; IF(TRIM($J1897)="","",$J1897)</f>
        <v>ITEM103#KBN4_9=</v>
      </c>
    </row>
    <row r="1898" spans="1:61" ht="9.75" hidden="1" customHeight="1" thickBot="1">
      <c r="A1898" s="167"/>
      <c r="B1898" s="168"/>
      <c r="C1898" s="168"/>
      <c r="D1898" s="168"/>
      <c r="E1898" s="168"/>
      <c r="F1898" s="168"/>
      <c r="G1898" s="168"/>
      <c r="H1898" s="168"/>
      <c r="I1898" s="169"/>
      <c r="J1898" s="271"/>
      <c r="K1898" s="272"/>
      <c r="L1898" s="272"/>
      <c r="M1898" s="272"/>
      <c r="N1898" s="272"/>
      <c r="O1898" s="272"/>
      <c r="P1898" s="272"/>
      <c r="Q1898" s="272"/>
      <c r="R1898" s="272"/>
      <c r="S1898" s="272"/>
      <c r="T1898" s="272"/>
      <c r="U1898" s="272"/>
      <c r="V1898" s="272"/>
      <c r="W1898" s="272"/>
      <c r="X1898" s="272"/>
      <c r="Y1898" s="272"/>
      <c r="Z1898" s="272"/>
      <c r="AA1898" s="272"/>
      <c r="AB1898" s="272"/>
      <c r="AC1898" s="272"/>
      <c r="AD1898" s="272"/>
      <c r="AE1898" s="272"/>
      <c r="AF1898" s="272"/>
      <c r="AG1898" s="272"/>
      <c r="AH1898" s="272"/>
      <c r="AI1898" s="272"/>
      <c r="AJ1898" s="272"/>
      <c r="AK1898" s="272"/>
      <c r="AL1898" s="272"/>
      <c r="AM1898" s="273"/>
    </row>
    <row r="1899" spans="1:61" ht="9.75" hidden="1" customHeight="1">
      <c r="A1899" s="120" t="s">
        <v>323</v>
      </c>
      <c r="B1899" s="121"/>
      <c r="C1899" s="121"/>
      <c r="D1899" s="121"/>
      <c r="E1899" s="121"/>
      <c r="F1899" s="121"/>
      <c r="G1899" s="121"/>
      <c r="H1899" s="121"/>
      <c r="I1899" s="122"/>
      <c r="J1899" s="239"/>
      <c r="K1899" s="239"/>
      <c r="L1899" s="239"/>
      <c r="M1899" s="239"/>
      <c r="N1899" s="239"/>
      <c r="O1899" s="239"/>
      <c r="P1899" s="239"/>
      <c r="Q1899" s="239"/>
      <c r="R1899" s="239"/>
      <c r="S1899" s="239"/>
      <c r="T1899" s="239"/>
      <c r="U1899" s="239"/>
      <c r="V1899" s="239"/>
      <c r="W1899" s="239"/>
      <c r="X1899" s="239"/>
      <c r="Y1899" s="239"/>
      <c r="Z1899" s="239"/>
      <c r="AA1899" s="239"/>
      <c r="AB1899" s="239"/>
      <c r="AC1899" s="239"/>
      <c r="AD1899" s="239"/>
      <c r="AE1899" s="239"/>
      <c r="AF1899" s="239"/>
      <c r="AG1899" s="239"/>
      <c r="AH1899" s="239"/>
      <c r="AI1899" s="239"/>
      <c r="AJ1899" s="239"/>
      <c r="AK1899" s="239"/>
      <c r="AL1899" s="239"/>
      <c r="AM1899" s="239"/>
      <c r="BG1899" s="1" t="s">
        <v>400</v>
      </c>
      <c r="BH1899" s="1">
        <v>104</v>
      </c>
      <c r="BI1899" s="1" t="str">
        <f>"ITEM"&amp;BH1899&amp; BG1899 &amp;"="&amp; IF(TRIM($J1899)="","",$J1899)</f>
        <v>ITEM104#KBN4_9=</v>
      </c>
    </row>
    <row r="1900" spans="1:61" ht="9.75" hidden="1" customHeight="1">
      <c r="A1900" s="123"/>
      <c r="B1900" s="124"/>
      <c r="C1900" s="124"/>
      <c r="D1900" s="124"/>
      <c r="E1900" s="124"/>
      <c r="F1900" s="124"/>
      <c r="G1900" s="124"/>
      <c r="H1900" s="124"/>
      <c r="I1900" s="125"/>
      <c r="J1900" s="27"/>
      <c r="K1900" s="27"/>
      <c r="L1900" s="27"/>
      <c r="M1900" s="27"/>
      <c r="N1900" s="27"/>
      <c r="O1900" s="27"/>
      <c r="P1900" s="27"/>
      <c r="Q1900" s="27"/>
      <c r="R1900" s="27"/>
      <c r="S1900" s="27"/>
      <c r="T1900" s="27"/>
      <c r="U1900" s="27"/>
      <c r="V1900" s="27"/>
      <c r="W1900" s="27"/>
      <c r="X1900" s="27"/>
      <c r="Y1900" s="27"/>
      <c r="Z1900" s="27"/>
      <c r="AA1900" s="27"/>
      <c r="AB1900" s="27"/>
      <c r="AC1900" s="27"/>
      <c r="AD1900" s="27"/>
      <c r="AE1900" s="27"/>
      <c r="AF1900" s="27"/>
      <c r="AG1900" s="27"/>
      <c r="AH1900" s="27"/>
      <c r="AI1900" s="27"/>
      <c r="AJ1900" s="27"/>
      <c r="AK1900" s="27"/>
      <c r="AL1900" s="27"/>
      <c r="AM1900" s="27"/>
    </row>
    <row r="1901" spans="1:61" ht="9.75" hidden="1" customHeight="1">
      <c r="A1901" s="120" t="s">
        <v>378</v>
      </c>
      <c r="B1901" s="121"/>
      <c r="C1901" s="121"/>
      <c r="D1901" s="121"/>
      <c r="E1901" s="121"/>
      <c r="F1901" s="121"/>
      <c r="G1901" s="121"/>
      <c r="H1901" s="121"/>
      <c r="I1901" s="122"/>
      <c r="J1901" s="136"/>
      <c r="K1901" s="126"/>
      <c r="L1901" s="126"/>
      <c r="M1901" s="126"/>
      <c r="N1901" s="126"/>
      <c r="O1901" s="126"/>
      <c r="P1901" s="126"/>
      <c r="Q1901" s="126"/>
      <c r="R1901" s="126"/>
      <c r="S1901" s="126"/>
      <c r="T1901" s="126"/>
      <c r="U1901" s="126"/>
      <c r="V1901" s="126"/>
      <c r="W1901" s="126"/>
      <c r="X1901" s="126"/>
      <c r="Y1901" s="126"/>
      <c r="Z1901" s="126"/>
      <c r="AA1901" s="126"/>
      <c r="AB1901" s="126"/>
      <c r="AC1901" s="126"/>
      <c r="AD1901" s="126"/>
      <c r="AE1901" s="126"/>
      <c r="AF1901" s="126"/>
      <c r="AG1901" s="126"/>
      <c r="AH1901" s="126"/>
      <c r="AI1901" s="126"/>
      <c r="AJ1901" s="126"/>
      <c r="AK1901" s="126"/>
      <c r="AL1901" s="126"/>
      <c r="AM1901" s="127"/>
      <c r="BG1901" s="1" t="s">
        <v>400</v>
      </c>
      <c r="BH1901" s="1">
        <v>105</v>
      </c>
      <c r="BI1901" s="1" t="str">
        <f>"ITEM"&amp;BH1901&amp; BG1901 &amp;"="&amp; IF(TRIM($J1901)="","",$J1901)</f>
        <v>ITEM105#KBN4_9=</v>
      </c>
    </row>
    <row r="1902" spans="1:61" ht="9.75" hidden="1" customHeight="1">
      <c r="A1902" s="141"/>
      <c r="B1902" s="142"/>
      <c r="C1902" s="142"/>
      <c r="D1902" s="142"/>
      <c r="E1902" s="142"/>
      <c r="F1902" s="142"/>
      <c r="G1902" s="142"/>
      <c r="H1902" s="142"/>
      <c r="I1902" s="143"/>
      <c r="J1902" s="150"/>
      <c r="K1902" s="151"/>
      <c r="L1902" s="151"/>
      <c r="M1902" s="151"/>
      <c r="N1902" s="151"/>
      <c r="O1902" s="151"/>
      <c r="P1902" s="151"/>
      <c r="Q1902" s="151"/>
      <c r="R1902" s="151"/>
      <c r="S1902" s="151"/>
      <c r="T1902" s="151"/>
      <c r="U1902" s="151"/>
      <c r="V1902" s="151"/>
      <c r="W1902" s="151"/>
      <c r="X1902" s="151"/>
      <c r="Y1902" s="151"/>
      <c r="Z1902" s="151"/>
      <c r="AA1902" s="151"/>
      <c r="AB1902" s="151"/>
      <c r="AC1902" s="151"/>
      <c r="AD1902" s="151"/>
      <c r="AE1902" s="151"/>
      <c r="AF1902" s="151"/>
      <c r="AG1902" s="151"/>
      <c r="AH1902" s="151"/>
      <c r="AI1902" s="151"/>
      <c r="AJ1902" s="151"/>
      <c r="AK1902" s="151"/>
      <c r="AL1902" s="151"/>
      <c r="AM1902" s="152"/>
      <c r="BH1902" s="1" t="s">
        <v>28</v>
      </c>
    </row>
    <row r="1903" spans="1:61" ht="9.75" hidden="1" customHeight="1">
      <c r="A1903" s="123"/>
      <c r="B1903" s="124"/>
      <c r="C1903" s="124"/>
      <c r="D1903" s="124"/>
      <c r="E1903" s="124"/>
      <c r="F1903" s="124"/>
      <c r="G1903" s="124"/>
      <c r="H1903" s="124"/>
      <c r="I1903" s="125"/>
      <c r="J1903" s="137"/>
      <c r="K1903" s="128"/>
      <c r="L1903" s="128"/>
      <c r="M1903" s="128"/>
      <c r="N1903" s="128"/>
      <c r="O1903" s="128"/>
      <c r="P1903" s="128"/>
      <c r="Q1903" s="128"/>
      <c r="R1903" s="128"/>
      <c r="S1903" s="128"/>
      <c r="T1903" s="128"/>
      <c r="U1903" s="128"/>
      <c r="V1903" s="128"/>
      <c r="W1903" s="128"/>
      <c r="X1903" s="128"/>
      <c r="Y1903" s="128"/>
      <c r="Z1903" s="128"/>
      <c r="AA1903" s="128"/>
      <c r="AB1903" s="128"/>
      <c r="AC1903" s="128"/>
      <c r="AD1903" s="128"/>
      <c r="AE1903" s="128"/>
      <c r="AF1903" s="128"/>
      <c r="AG1903" s="128"/>
      <c r="AH1903" s="128"/>
      <c r="AI1903" s="128"/>
      <c r="AJ1903" s="128"/>
      <c r="AK1903" s="128"/>
      <c r="AL1903" s="128"/>
      <c r="AM1903" s="129"/>
      <c r="BH1903" s="1" t="s">
        <v>28</v>
      </c>
    </row>
    <row r="1904" spans="1:61" ht="9.75" hidden="1" customHeight="1">
      <c r="A1904" s="120" t="s">
        <v>379</v>
      </c>
      <c r="B1904" s="121"/>
      <c r="C1904" s="121"/>
      <c r="D1904" s="121"/>
      <c r="E1904" s="121"/>
      <c r="F1904" s="121"/>
      <c r="G1904" s="121"/>
      <c r="H1904" s="121"/>
      <c r="I1904" s="122"/>
      <c r="J1904" s="27"/>
      <c r="K1904" s="27"/>
      <c r="L1904" s="27"/>
      <c r="M1904" s="27"/>
      <c r="N1904" s="27"/>
      <c r="O1904" s="27"/>
      <c r="P1904" s="27"/>
      <c r="Q1904" s="27"/>
      <c r="R1904" s="27"/>
      <c r="S1904" s="27"/>
      <c r="T1904" s="27"/>
      <c r="U1904" s="27"/>
      <c r="V1904" s="27"/>
      <c r="W1904" s="27"/>
      <c r="X1904" s="27"/>
      <c r="Y1904" s="27"/>
      <c r="Z1904" s="27"/>
      <c r="AA1904" s="27"/>
      <c r="AB1904" s="27"/>
      <c r="AC1904" s="27"/>
      <c r="AD1904" s="27"/>
      <c r="AE1904" s="27"/>
      <c r="AF1904" s="27"/>
      <c r="AG1904" s="27"/>
      <c r="AH1904" s="27"/>
      <c r="AI1904" s="27"/>
      <c r="AJ1904" s="27"/>
      <c r="AK1904" s="27"/>
      <c r="AL1904" s="27"/>
      <c r="AM1904" s="27"/>
      <c r="BG1904" s="1" t="s">
        <v>400</v>
      </c>
      <c r="BH1904" s="1">
        <v>106</v>
      </c>
      <c r="BI1904" s="1" t="str">
        <f>"ITEM"&amp;BH1904&amp; BG1904 &amp;"="&amp; IF(TRIM($J1904)="","",$J1904)</f>
        <v>ITEM106#KBN4_9=</v>
      </c>
    </row>
    <row r="1905" spans="1:61" ht="9.75" hidden="1" customHeight="1">
      <c r="A1905" s="123"/>
      <c r="B1905" s="124"/>
      <c r="C1905" s="124"/>
      <c r="D1905" s="124"/>
      <c r="E1905" s="124"/>
      <c r="F1905" s="124"/>
      <c r="G1905" s="124"/>
      <c r="H1905" s="124"/>
      <c r="I1905" s="125"/>
      <c r="J1905" s="27"/>
      <c r="K1905" s="27"/>
      <c r="L1905" s="27"/>
      <c r="M1905" s="27"/>
      <c r="N1905" s="27"/>
      <c r="O1905" s="27"/>
      <c r="P1905" s="27"/>
      <c r="Q1905" s="27"/>
      <c r="R1905" s="27"/>
      <c r="S1905" s="27"/>
      <c r="T1905" s="27"/>
      <c r="U1905" s="27"/>
      <c r="V1905" s="27"/>
      <c r="W1905" s="27"/>
      <c r="X1905" s="27"/>
      <c r="Y1905" s="27"/>
      <c r="Z1905" s="27"/>
      <c r="AA1905" s="27"/>
      <c r="AB1905" s="27"/>
      <c r="AC1905" s="27"/>
      <c r="AD1905" s="27"/>
      <c r="AE1905" s="27"/>
      <c r="AF1905" s="27"/>
      <c r="AG1905" s="27"/>
      <c r="AH1905" s="27"/>
      <c r="AI1905" s="27"/>
      <c r="AJ1905" s="27"/>
      <c r="AK1905" s="27"/>
      <c r="AL1905" s="27"/>
      <c r="AM1905" s="27"/>
    </row>
    <row r="1906" spans="1:61" ht="9.75" hidden="1" customHeight="1">
      <c r="A1906" s="120" t="s">
        <v>380</v>
      </c>
      <c r="B1906" s="121"/>
      <c r="C1906" s="121"/>
      <c r="D1906" s="121"/>
      <c r="E1906" s="121"/>
      <c r="F1906" s="121"/>
      <c r="G1906" s="121"/>
      <c r="H1906" s="121"/>
      <c r="I1906" s="122"/>
      <c r="J1906" s="158"/>
      <c r="K1906" s="154"/>
      <c r="L1906" s="154"/>
      <c r="M1906" s="154"/>
      <c r="N1906" s="154"/>
      <c r="O1906" s="154"/>
      <c r="P1906" s="154"/>
      <c r="Q1906" s="154"/>
      <c r="R1906" s="154"/>
      <c r="S1906" s="154"/>
      <c r="T1906" s="154"/>
      <c r="U1906" s="154"/>
      <c r="V1906" s="154" t="s">
        <v>36</v>
      </c>
      <c r="W1906" s="154"/>
      <c r="X1906" s="154"/>
      <c r="Y1906" s="154"/>
      <c r="Z1906" s="154"/>
      <c r="AA1906" s="154"/>
      <c r="AB1906" s="154"/>
      <c r="AC1906" s="154"/>
      <c r="AD1906" s="154"/>
      <c r="AE1906" s="154"/>
      <c r="AF1906" s="154"/>
      <c r="AG1906" s="154"/>
      <c r="AH1906" s="154"/>
      <c r="AI1906" s="154"/>
      <c r="AJ1906" s="154"/>
      <c r="AK1906" s="154"/>
      <c r="AL1906" s="154"/>
      <c r="AM1906" s="155"/>
      <c r="BE1906" s="1" t="str">
        <f ca="1">MID(CELL("address",$CB$2),2,2)</f>
        <v>CB</v>
      </c>
      <c r="BF1906" s="1" t="str">
        <f>IF(TRIM($K1908)="","",IF(ISERROR(MATCH($K1908,$CB$3:$CB$7,0)),"INPUT_ERROR",MATCH($K1908,$CB$3:$CB$7,0)))</f>
        <v/>
      </c>
      <c r="BG1906" s="1" t="s">
        <v>400</v>
      </c>
      <c r="BH1906" s="1">
        <v>107</v>
      </c>
      <c r="BI1906" s="1" t="str">
        <f>"ITEM"&amp; BH1906&amp; BG1906 &amp;"="&amp; $BF1906</f>
        <v>ITEM107#KBN4_9=</v>
      </c>
    </row>
    <row r="1907" spans="1:61" ht="9.75" hidden="1" customHeight="1">
      <c r="A1907" s="141"/>
      <c r="B1907" s="142"/>
      <c r="C1907" s="142"/>
      <c r="D1907" s="142"/>
      <c r="E1907" s="142"/>
      <c r="F1907" s="142"/>
      <c r="G1907" s="142"/>
      <c r="H1907" s="142"/>
      <c r="I1907" s="143"/>
      <c r="J1907" s="189"/>
      <c r="K1907" s="82"/>
      <c r="L1907" s="82"/>
      <c r="M1907" s="82"/>
      <c r="N1907" s="82"/>
      <c r="O1907" s="82"/>
      <c r="P1907" s="82"/>
      <c r="Q1907" s="82"/>
      <c r="R1907" s="82"/>
      <c r="S1907" s="82"/>
      <c r="T1907" s="82"/>
      <c r="U1907" s="82"/>
      <c r="V1907" s="82" t="s">
        <v>163</v>
      </c>
      <c r="W1907" s="82"/>
      <c r="X1907" s="82"/>
      <c r="Y1907" s="82"/>
      <c r="Z1907" s="82"/>
      <c r="AA1907" s="82"/>
      <c r="AB1907" s="82"/>
      <c r="AC1907" s="82"/>
      <c r="AD1907" s="82"/>
      <c r="AE1907" s="82"/>
      <c r="AF1907" s="82"/>
      <c r="AG1907" s="82"/>
      <c r="AH1907" s="82"/>
      <c r="AI1907" s="82"/>
      <c r="AJ1907" s="82"/>
      <c r="AK1907" s="82"/>
      <c r="AL1907" s="82"/>
      <c r="AM1907" s="138"/>
      <c r="BH1907" s="1" t="s">
        <v>28</v>
      </c>
    </row>
    <row r="1908" spans="1:61" ht="9.75" hidden="1" customHeight="1">
      <c r="A1908" s="141"/>
      <c r="B1908" s="142"/>
      <c r="C1908" s="142"/>
      <c r="D1908" s="142"/>
      <c r="E1908" s="142"/>
      <c r="F1908" s="142"/>
      <c r="G1908" s="142"/>
      <c r="H1908" s="142"/>
      <c r="I1908" s="143"/>
      <c r="J1908" s="144" t="s">
        <v>37</v>
      </c>
      <c r="K1908" s="145"/>
      <c r="L1908" s="145"/>
      <c r="M1908" s="145"/>
      <c r="N1908" s="145"/>
      <c r="O1908" s="145"/>
      <c r="P1908" s="145"/>
      <c r="Q1908" s="145"/>
      <c r="R1908" s="145"/>
      <c r="S1908" s="145"/>
      <c r="T1908" s="82" t="s">
        <v>38</v>
      </c>
      <c r="U1908" s="82"/>
      <c r="V1908" s="82" t="s">
        <v>253</v>
      </c>
      <c r="W1908" s="82"/>
      <c r="X1908" s="82"/>
      <c r="Y1908" s="82"/>
      <c r="Z1908" s="82"/>
      <c r="AA1908" s="82"/>
      <c r="AB1908" s="82"/>
      <c r="AC1908" s="82"/>
      <c r="AD1908" s="82"/>
      <c r="AE1908" s="82"/>
      <c r="AF1908" s="82"/>
      <c r="AG1908" s="82"/>
      <c r="AH1908" s="82"/>
      <c r="AI1908" s="82"/>
      <c r="AJ1908" s="82"/>
      <c r="AK1908" s="82"/>
      <c r="AL1908" s="82"/>
      <c r="AM1908" s="138"/>
      <c r="BH1908" s="1" t="s">
        <v>28</v>
      </c>
    </row>
    <row r="1909" spans="1:61" ht="9.75" hidden="1" customHeight="1">
      <c r="A1909" s="141"/>
      <c r="B1909" s="142"/>
      <c r="C1909" s="142"/>
      <c r="D1909" s="142"/>
      <c r="E1909" s="142"/>
      <c r="F1909" s="142"/>
      <c r="G1909" s="142"/>
      <c r="H1909" s="142"/>
      <c r="I1909" s="143"/>
      <c r="J1909" s="144"/>
      <c r="K1909" s="145"/>
      <c r="L1909" s="145"/>
      <c r="M1909" s="145"/>
      <c r="N1909" s="145"/>
      <c r="O1909" s="145"/>
      <c r="P1909" s="145"/>
      <c r="Q1909" s="145"/>
      <c r="R1909" s="145"/>
      <c r="S1909" s="145"/>
      <c r="T1909" s="82"/>
      <c r="U1909" s="82"/>
      <c r="V1909" s="82" t="s">
        <v>327</v>
      </c>
      <c r="W1909" s="82"/>
      <c r="X1909" s="82"/>
      <c r="Y1909" s="82"/>
      <c r="Z1909" s="82"/>
      <c r="AA1909" s="82"/>
      <c r="AB1909" s="82"/>
      <c r="AC1909" s="82"/>
      <c r="AD1909" s="82"/>
      <c r="AE1909" s="82"/>
      <c r="AF1909" s="82"/>
      <c r="AG1909" s="82"/>
      <c r="AH1909" s="82"/>
      <c r="AI1909" s="82"/>
      <c r="AJ1909" s="82"/>
      <c r="AK1909" s="82"/>
      <c r="AL1909" s="82"/>
      <c r="AM1909" s="138"/>
      <c r="BH1909" s="1" t="s">
        <v>28</v>
      </c>
    </row>
    <row r="1910" spans="1:61" ht="9.75" hidden="1" customHeight="1">
      <c r="A1910" s="141"/>
      <c r="B1910" s="142"/>
      <c r="C1910" s="142"/>
      <c r="D1910" s="142"/>
      <c r="E1910" s="142"/>
      <c r="F1910" s="142"/>
      <c r="G1910" s="142"/>
      <c r="H1910" s="142"/>
      <c r="I1910" s="143"/>
      <c r="J1910" s="189"/>
      <c r="K1910" s="82"/>
      <c r="L1910" s="82"/>
      <c r="M1910" s="82"/>
      <c r="N1910" s="82"/>
      <c r="O1910" s="82"/>
      <c r="P1910" s="82"/>
      <c r="Q1910" s="82"/>
      <c r="R1910" s="82"/>
      <c r="S1910" s="82"/>
      <c r="T1910" s="82"/>
      <c r="U1910" s="82"/>
      <c r="V1910" s="82" t="s">
        <v>166</v>
      </c>
      <c r="W1910" s="82"/>
      <c r="X1910" s="82"/>
      <c r="Y1910" s="82"/>
      <c r="Z1910" s="82"/>
      <c r="AA1910" s="82"/>
      <c r="AB1910" s="82"/>
      <c r="AC1910" s="82"/>
      <c r="AD1910" s="82"/>
      <c r="AE1910" s="82"/>
      <c r="AF1910" s="82"/>
      <c r="AG1910" s="82"/>
      <c r="AH1910" s="82"/>
      <c r="AI1910" s="82"/>
      <c r="AJ1910" s="82"/>
      <c r="AK1910" s="82"/>
      <c r="AL1910" s="82"/>
      <c r="AM1910" s="138"/>
      <c r="BH1910" s="1" t="s">
        <v>28</v>
      </c>
    </row>
    <row r="1911" spans="1:61" ht="9.75" hidden="1" customHeight="1">
      <c r="A1911" s="141"/>
      <c r="B1911" s="142"/>
      <c r="C1911" s="142"/>
      <c r="D1911" s="142"/>
      <c r="E1911" s="142"/>
      <c r="F1911" s="142"/>
      <c r="G1911" s="142"/>
      <c r="H1911" s="142"/>
      <c r="I1911" s="143"/>
      <c r="J1911" s="157"/>
      <c r="K1911" s="98"/>
      <c r="L1911" s="98"/>
      <c r="M1911" s="98"/>
      <c r="N1911" s="98"/>
      <c r="O1911" s="98"/>
      <c r="P1911" s="98"/>
      <c r="Q1911" s="98"/>
      <c r="R1911" s="98"/>
      <c r="S1911" s="98"/>
      <c r="T1911" s="98"/>
      <c r="U1911" s="98"/>
      <c r="V1911" s="98" t="s">
        <v>256</v>
      </c>
      <c r="W1911" s="98"/>
      <c r="X1911" s="98"/>
      <c r="Y1911" s="98"/>
      <c r="Z1911" s="98"/>
      <c r="AA1911" s="98"/>
      <c r="AB1911" s="98"/>
      <c r="AC1911" s="98"/>
      <c r="AD1911" s="98"/>
      <c r="AE1911" s="98"/>
      <c r="AF1911" s="98"/>
      <c r="AG1911" s="98"/>
      <c r="AH1911" s="98"/>
      <c r="AI1911" s="98"/>
      <c r="AJ1911" s="98"/>
      <c r="AK1911" s="98"/>
      <c r="AL1911" s="98"/>
      <c r="AM1911" s="156"/>
      <c r="BH1911" s="1" t="s">
        <v>28</v>
      </c>
    </row>
    <row r="1912" spans="1:61" ht="9.75" hidden="1" customHeight="1">
      <c r="A1912" s="120" t="s">
        <v>381</v>
      </c>
      <c r="B1912" s="121"/>
      <c r="C1912" s="121"/>
      <c r="D1912" s="121"/>
      <c r="E1912" s="121"/>
      <c r="F1912" s="121"/>
      <c r="G1912" s="121"/>
      <c r="H1912" s="121"/>
      <c r="I1912" s="122"/>
      <c r="J1912" s="136"/>
      <c r="K1912" s="126"/>
      <c r="L1912" s="126"/>
      <c r="M1912" s="126"/>
      <c r="N1912" s="126"/>
      <c r="O1912" s="126"/>
      <c r="P1912" s="126"/>
      <c r="Q1912" s="126"/>
      <c r="R1912" s="126"/>
      <c r="S1912" s="126"/>
      <c r="T1912" s="126"/>
      <c r="U1912" s="126"/>
      <c r="V1912" s="126"/>
      <c r="W1912" s="126"/>
      <c r="X1912" s="126"/>
      <c r="Y1912" s="126"/>
      <c r="Z1912" s="126"/>
      <c r="AA1912" s="126"/>
      <c r="AB1912" s="126"/>
      <c r="AC1912" s="126"/>
      <c r="AD1912" s="126"/>
      <c r="AE1912" s="126"/>
      <c r="AF1912" s="126"/>
      <c r="AG1912" s="126"/>
      <c r="AH1912" s="126"/>
      <c r="AI1912" s="126"/>
      <c r="AJ1912" s="126"/>
      <c r="AK1912" s="126"/>
      <c r="AL1912" s="126"/>
      <c r="AM1912" s="127"/>
      <c r="BG1912" s="1" t="s">
        <v>400</v>
      </c>
      <c r="BH1912" s="1">
        <v>108</v>
      </c>
      <c r="BI1912" s="1" t="str">
        <f>"ITEM"&amp;BH1912&amp; BG1912 &amp;"="&amp; IF(TRIM($J1912)="","",$J1912)</f>
        <v>ITEM108#KBN4_9=</v>
      </c>
    </row>
    <row r="1913" spans="1:61" ht="9.75" hidden="1" customHeight="1">
      <c r="A1913" s="141"/>
      <c r="B1913" s="142"/>
      <c r="C1913" s="142"/>
      <c r="D1913" s="142"/>
      <c r="E1913" s="142"/>
      <c r="F1913" s="142"/>
      <c r="G1913" s="142"/>
      <c r="H1913" s="142"/>
      <c r="I1913" s="143"/>
      <c r="J1913" s="150"/>
      <c r="K1913" s="151"/>
      <c r="L1913" s="151"/>
      <c r="M1913" s="151"/>
      <c r="N1913" s="151"/>
      <c r="O1913" s="151"/>
      <c r="P1913" s="151"/>
      <c r="Q1913" s="151"/>
      <c r="R1913" s="151"/>
      <c r="S1913" s="151"/>
      <c r="T1913" s="151"/>
      <c r="U1913" s="151"/>
      <c r="V1913" s="151"/>
      <c r="W1913" s="151"/>
      <c r="X1913" s="151"/>
      <c r="Y1913" s="151"/>
      <c r="Z1913" s="151"/>
      <c r="AA1913" s="151"/>
      <c r="AB1913" s="151"/>
      <c r="AC1913" s="151"/>
      <c r="AD1913" s="151"/>
      <c r="AE1913" s="151"/>
      <c r="AF1913" s="151"/>
      <c r="AG1913" s="151"/>
      <c r="AH1913" s="151"/>
      <c r="AI1913" s="151"/>
      <c r="AJ1913" s="151"/>
      <c r="AK1913" s="151"/>
      <c r="AL1913" s="151"/>
      <c r="AM1913" s="152"/>
    </row>
    <row r="1914" spans="1:61" ht="9.75" hidden="1" customHeight="1">
      <c r="A1914" s="123"/>
      <c r="B1914" s="124"/>
      <c r="C1914" s="124"/>
      <c r="D1914" s="124"/>
      <c r="E1914" s="124"/>
      <c r="F1914" s="124"/>
      <c r="G1914" s="124"/>
      <c r="H1914" s="124"/>
      <c r="I1914" s="125"/>
      <c r="J1914" s="150"/>
      <c r="K1914" s="151"/>
      <c r="L1914" s="151"/>
      <c r="M1914" s="151"/>
      <c r="N1914" s="151"/>
      <c r="O1914" s="151"/>
      <c r="P1914" s="151"/>
      <c r="Q1914" s="151"/>
      <c r="R1914" s="151"/>
      <c r="S1914" s="151"/>
      <c r="T1914" s="151"/>
      <c r="U1914" s="151"/>
      <c r="V1914" s="151"/>
      <c r="W1914" s="151"/>
      <c r="X1914" s="151"/>
      <c r="Y1914" s="151"/>
      <c r="Z1914" s="151"/>
      <c r="AA1914" s="151"/>
      <c r="AB1914" s="151"/>
      <c r="AC1914" s="151"/>
      <c r="AD1914" s="151"/>
      <c r="AE1914" s="151"/>
      <c r="AF1914" s="151"/>
      <c r="AG1914" s="151"/>
      <c r="AH1914" s="151"/>
      <c r="AI1914" s="151"/>
      <c r="AJ1914" s="151"/>
      <c r="AK1914" s="151"/>
      <c r="AL1914" s="151"/>
      <c r="AM1914" s="152"/>
    </row>
    <row r="1915" spans="1:61" ht="9.75" hidden="1" customHeight="1">
      <c r="A1915" s="120" t="s">
        <v>382</v>
      </c>
      <c r="B1915" s="121"/>
      <c r="C1915" s="121"/>
      <c r="D1915" s="121"/>
      <c r="E1915" s="121"/>
      <c r="F1915" s="121"/>
      <c r="G1915" s="121"/>
      <c r="H1915" s="121"/>
      <c r="I1915" s="121"/>
      <c r="J1915" s="216" t="s">
        <v>37</v>
      </c>
      <c r="K1915" s="217"/>
      <c r="L1915" s="154" t="s">
        <v>54</v>
      </c>
      <c r="M1915" s="154"/>
      <c r="N1915" s="154"/>
      <c r="O1915" s="154"/>
      <c r="P1915" s="154"/>
      <c r="Q1915" s="154"/>
      <c r="R1915" s="154"/>
      <c r="S1915" s="154"/>
      <c r="T1915" s="154"/>
      <c r="U1915" s="154"/>
      <c r="V1915" s="154"/>
      <c r="W1915" s="154"/>
      <c r="X1915" s="221" t="s">
        <v>37</v>
      </c>
      <c r="Y1915" s="217"/>
      <c r="Z1915" s="154" t="s">
        <v>330</v>
      </c>
      <c r="AA1915" s="154"/>
      <c r="AB1915" s="154"/>
      <c r="AC1915" s="154"/>
      <c r="AD1915" s="154"/>
      <c r="AE1915" s="154"/>
      <c r="AF1915" s="154"/>
      <c r="AG1915" s="154"/>
      <c r="AH1915" s="154"/>
      <c r="AI1915" s="154"/>
      <c r="AJ1915" s="154"/>
      <c r="AK1915" s="154"/>
      <c r="AL1915" s="154"/>
      <c r="AM1915" s="155"/>
      <c r="BF1915" s="1" t="b">
        <f>IF($K1915="○",TRUE,IF($K1915="",FALSE,"INPUT_ERROR"))</f>
        <v>0</v>
      </c>
      <c r="BG1915" s="1" t="s">
        <v>400</v>
      </c>
      <c r="BH1915" s="1">
        <v>109</v>
      </c>
      <c r="BI1915" s="1" t="str">
        <f t="shared" ref="BI1915:BI1921" si="50">"ITEM"&amp; BH1915&amp; BG1915 &amp;"="&amp; $BF1915</f>
        <v>ITEM109#KBN4_9=FALSE</v>
      </c>
    </row>
    <row r="1916" spans="1:61" ht="9.75" hidden="1" customHeight="1">
      <c r="A1916" s="141"/>
      <c r="B1916" s="142"/>
      <c r="C1916" s="142"/>
      <c r="D1916" s="142"/>
      <c r="E1916" s="142"/>
      <c r="F1916" s="142"/>
      <c r="G1916" s="142"/>
      <c r="H1916" s="142"/>
      <c r="I1916" s="142"/>
      <c r="J1916" s="144"/>
      <c r="K1916" s="159"/>
      <c r="L1916" s="82"/>
      <c r="M1916" s="82"/>
      <c r="N1916" s="82"/>
      <c r="O1916" s="82"/>
      <c r="P1916" s="82"/>
      <c r="Q1916" s="82"/>
      <c r="R1916" s="82"/>
      <c r="S1916" s="82"/>
      <c r="T1916" s="82"/>
      <c r="U1916" s="82"/>
      <c r="V1916" s="82"/>
      <c r="W1916" s="82"/>
      <c r="X1916" s="160"/>
      <c r="Y1916" s="159"/>
      <c r="Z1916" s="82"/>
      <c r="AA1916" s="82"/>
      <c r="AB1916" s="82"/>
      <c r="AC1916" s="82"/>
      <c r="AD1916" s="82"/>
      <c r="AE1916" s="82"/>
      <c r="AF1916" s="82"/>
      <c r="AG1916" s="82"/>
      <c r="AH1916" s="82"/>
      <c r="AI1916" s="82"/>
      <c r="AJ1916" s="82"/>
      <c r="AK1916" s="82"/>
      <c r="AL1916" s="82"/>
      <c r="AM1916" s="138"/>
      <c r="BF1916" s="1" t="b">
        <f>IF($Y1915="○",TRUE,IF($Y1915="",FALSE,"INPUT_ERROR"))</f>
        <v>0</v>
      </c>
      <c r="BG1916" s="1" t="s">
        <v>400</v>
      </c>
      <c r="BH1916" s="1">
        <v>110</v>
      </c>
      <c r="BI1916" s="1" t="str">
        <f t="shared" si="50"/>
        <v>ITEM110#KBN4_9=FALSE</v>
      </c>
    </row>
    <row r="1917" spans="1:61" ht="9.75" hidden="1" customHeight="1">
      <c r="A1917" s="141"/>
      <c r="B1917" s="142"/>
      <c r="C1917" s="142"/>
      <c r="D1917" s="142"/>
      <c r="E1917" s="142"/>
      <c r="F1917" s="142"/>
      <c r="G1917" s="142"/>
      <c r="H1917" s="142"/>
      <c r="I1917" s="142"/>
      <c r="J1917" s="144" t="s">
        <v>37</v>
      </c>
      <c r="K1917" s="159"/>
      <c r="L1917" s="82" t="s">
        <v>331</v>
      </c>
      <c r="M1917" s="82"/>
      <c r="N1917" s="82"/>
      <c r="O1917" s="82"/>
      <c r="P1917" s="82"/>
      <c r="Q1917" s="82"/>
      <c r="R1917" s="82"/>
      <c r="S1917" s="82"/>
      <c r="T1917" s="82"/>
      <c r="U1917" s="82"/>
      <c r="V1917" s="82"/>
      <c r="W1917" s="82"/>
      <c r="X1917" s="160" t="s">
        <v>37</v>
      </c>
      <c r="Y1917" s="159"/>
      <c r="Z1917" s="82" t="s">
        <v>264</v>
      </c>
      <c r="AA1917" s="82"/>
      <c r="AB1917" s="82"/>
      <c r="AC1917" s="82"/>
      <c r="AD1917" s="82"/>
      <c r="AE1917" s="82"/>
      <c r="AF1917" s="82"/>
      <c r="AG1917" s="82"/>
      <c r="AH1917" s="82"/>
      <c r="AI1917" s="82"/>
      <c r="AJ1917" s="82"/>
      <c r="AK1917" s="82"/>
      <c r="AL1917" s="82"/>
      <c r="AM1917" s="138"/>
      <c r="BF1917" s="1" t="b">
        <f>IF($K1917="○",TRUE,IF($K1917="",FALSE,"INPUT_ERROR"))</f>
        <v>0</v>
      </c>
      <c r="BG1917" s="1" t="s">
        <v>400</v>
      </c>
      <c r="BH1917" s="1">
        <v>111</v>
      </c>
      <c r="BI1917" s="1" t="str">
        <f t="shared" si="50"/>
        <v>ITEM111#KBN4_9=FALSE</v>
      </c>
    </row>
    <row r="1918" spans="1:61" ht="9.75" hidden="1" customHeight="1">
      <c r="A1918" s="141"/>
      <c r="B1918" s="142"/>
      <c r="C1918" s="142"/>
      <c r="D1918" s="142"/>
      <c r="E1918" s="142"/>
      <c r="F1918" s="142"/>
      <c r="G1918" s="142"/>
      <c r="H1918" s="142"/>
      <c r="I1918" s="142"/>
      <c r="J1918" s="144"/>
      <c r="K1918" s="159"/>
      <c r="L1918" s="82"/>
      <c r="M1918" s="82"/>
      <c r="N1918" s="82"/>
      <c r="O1918" s="82"/>
      <c r="P1918" s="82"/>
      <c r="Q1918" s="82"/>
      <c r="R1918" s="82"/>
      <c r="S1918" s="82"/>
      <c r="T1918" s="82"/>
      <c r="U1918" s="82"/>
      <c r="V1918" s="82"/>
      <c r="W1918" s="82"/>
      <c r="X1918" s="160"/>
      <c r="Y1918" s="159"/>
      <c r="Z1918" s="82"/>
      <c r="AA1918" s="82"/>
      <c r="AB1918" s="82"/>
      <c r="AC1918" s="82"/>
      <c r="AD1918" s="82"/>
      <c r="AE1918" s="82"/>
      <c r="AF1918" s="82"/>
      <c r="AG1918" s="82"/>
      <c r="AH1918" s="82"/>
      <c r="AI1918" s="82"/>
      <c r="AJ1918" s="82"/>
      <c r="AK1918" s="82"/>
      <c r="AL1918" s="82"/>
      <c r="AM1918" s="138"/>
      <c r="BF1918" s="1" t="b">
        <f>IF($Y1917="○",TRUE,IF($Y1917="",FALSE,"INPUT_ERROR"))</f>
        <v>0</v>
      </c>
      <c r="BG1918" s="1" t="s">
        <v>400</v>
      </c>
      <c r="BH1918" s="1">
        <v>112</v>
      </c>
      <c r="BI1918" s="1" t="str">
        <f t="shared" si="50"/>
        <v>ITEM112#KBN4_9=FALSE</v>
      </c>
    </row>
    <row r="1919" spans="1:61" ht="9.75" hidden="1" customHeight="1">
      <c r="A1919" s="141"/>
      <c r="B1919" s="142"/>
      <c r="C1919" s="142"/>
      <c r="D1919" s="142"/>
      <c r="E1919" s="142"/>
      <c r="F1919" s="142"/>
      <c r="G1919" s="142"/>
      <c r="H1919" s="142"/>
      <c r="I1919" s="142"/>
      <c r="J1919" s="144" t="s">
        <v>37</v>
      </c>
      <c r="K1919" s="159"/>
      <c r="L1919" s="82" t="s">
        <v>214</v>
      </c>
      <c r="M1919" s="82"/>
      <c r="N1919" s="82"/>
      <c r="O1919" s="82"/>
      <c r="P1919" s="82"/>
      <c r="Q1919" s="82"/>
      <c r="R1919" s="82"/>
      <c r="S1919" s="82"/>
      <c r="T1919" s="82"/>
      <c r="U1919" s="82"/>
      <c r="V1919" s="82"/>
      <c r="W1919" s="82"/>
      <c r="X1919" s="160" t="s">
        <v>37</v>
      </c>
      <c r="Y1919" s="159"/>
      <c r="Z1919" s="82" t="s">
        <v>332</v>
      </c>
      <c r="AA1919" s="82"/>
      <c r="AB1919" s="82"/>
      <c r="AC1919" s="82"/>
      <c r="AD1919" s="82"/>
      <c r="AE1919" s="82"/>
      <c r="AF1919" s="82"/>
      <c r="AG1919" s="82"/>
      <c r="AH1919" s="82"/>
      <c r="AI1919" s="82"/>
      <c r="AJ1919" s="82"/>
      <c r="AK1919" s="82"/>
      <c r="AL1919" s="82"/>
      <c r="AM1919" s="138"/>
      <c r="BF1919" s="1" t="b">
        <f>IF($K1919="○",TRUE,IF($K1919="",FALSE,"INPUT_ERROR"))</f>
        <v>0</v>
      </c>
      <c r="BG1919" s="1" t="s">
        <v>400</v>
      </c>
      <c r="BH1919" s="1">
        <v>113</v>
      </c>
      <c r="BI1919" s="1" t="str">
        <f t="shared" si="50"/>
        <v>ITEM113#KBN4_9=FALSE</v>
      </c>
    </row>
    <row r="1920" spans="1:61" ht="9.75" hidden="1" customHeight="1">
      <c r="A1920" s="141"/>
      <c r="B1920" s="142"/>
      <c r="C1920" s="142"/>
      <c r="D1920" s="142"/>
      <c r="E1920" s="142"/>
      <c r="F1920" s="142"/>
      <c r="G1920" s="142"/>
      <c r="H1920" s="142"/>
      <c r="I1920" s="142"/>
      <c r="J1920" s="144"/>
      <c r="K1920" s="159"/>
      <c r="L1920" s="82"/>
      <c r="M1920" s="82"/>
      <c r="N1920" s="82"/>
      <c r="O1920" s="82"/>
      <c r="P1920" s="82"/>
      <c r="Q1920" s="82"/>
      <c r="R1920" s="82"/>
      <c r="S1920" s="82"/>
      <c r="T1920" s="82"/>
      <c r="U1920" s="82"/>
      <c r="V1920" s="82"/>
      <c r="W1920" s="82"/>
      <c r="X1920" s="160"/>
      <c r="Y1920" s="159"/>
      <c r="Z1920" s="82"/>
      <c r="AA1920" s="82"/>
      <c r="AB1920" s="82"/>
      <c r="AC1920" s="82"/>
      <c r="AD1920" s="82"/>
      <c r="AE1920" s="82"/>
      <c r="AF1920" s="82"/>
      <c r="AG1920" s="82"/>
      <c r="AH1920" s="82"/>
      <c r="AI1920" s="82"/>
      <c r="AJ1920" s="82"/>
      <c r="AK1920" s="82"/>
      <c r="AL1920" s="82"/>
      <c r="AM1920" s="138"/>
      <c r="BF1920" s="1" t="b">
        <f>IF($Y1919="○",TRUE,IF($Y1919="",FALSE,"INPUT_ERROR"))</f>
        <v>0</v>
      </c>
      <c r="BG1920" s="1" t="s">
        <v>400</v>
      </c>
      <c r="BH1920" s="1">
        <v>114</v>
      </c>
      <c r="BI1920" s="1" t="str">
        <f t="shared" si="50"/>
        <v>ITEM114#KBN4_9=FALSE</v>
      </c>
    </row>
    <row r="1921" spans="1:61" ht="9.75" hidden="1" customHeight="1">
      <c r="A1921" s="141"/>
      <c r="B1921" s="142"/>
      <c r="C1921" s="142"/>
      <c r="D1921" s="142"/>
      <c r="E1921" s="142"/>
      <c r="F1921" s="142"/>
      <c r="G1921" s="142"/>
      <c r="H1921" s="142"/>
      <c r="I1921" s="142"/>
      <c r="J1921" s="144" t="s">
        <v>37</v>
      </c>
      <c r="K1921" s="159"/>
      <c r="L1921" s="82" t="s">
        <v>59</v>
      </c>
      <c r="M1921" s="82"/>
      <c r="N1921" s="82"/>
      <c r="O1921" s="160" t="s">
        <v>60</v>
      </c>
      <c r="P1921" s="151"/>
      <c r="Q1921" s="151"/>
      <c r="R1921" s="151"/>
      <c r="S1921" s="151"/>
      <c r="T1921" s="151"/>
      <c r="U1921" s="151"/>
      <c r="V1921" s="151"/>
      <c r="W1921" s="151"/>
      <c r="X1921" s="151"/>
      <c r="Y1921" s="151"/>
      <c r="Z1921" s="151"/>
      <c r="AA1921" s="151"/>
      <c r="AB1921" s="151"/>
      <c r="AC1921" s="151"/>
      <c r="AD1921" s="151"/>
      <c r="AE1921" s="151"/>
      <c r="AF1921" s="151"/>
      <c r="AG1921" s="151"/>
      <c r="AH1921" s="151"/>
      <c r="AI1921" s="151"/>
      <c r="AJ1921" s="151"/>
      <c r="AK1921" s="151"/>
      <c r="AL1921" s="82" t="s">
        <v>198</v>
      </c>
      <c r="AM1921" s="138"/>
      <c r="BF1921" s="1" t="b">
        <f>IF($K1921="○",TRUE,IF($K1921="",FALSE,"INPUT_ERROR"))</f>
        <v>0</v>
      </c>
      <c r="BG1921" s="1" t="s">
        <v>400</v>
      </c>
      <c r="BH1921" s="1">
        <v>115</v>
      </c>
      <c r="BI1921" s="1" t="str">
        <f t="shared" si="50"/>
        <v>ITEM115#KBN4_9=FALSE</v>
      </c>
    </row>
    <row r="1922" spans="1:61" ht="9.75" hidden="1" customHeight="1">
      <c r="A1922" s="141"/>
      <c r="B1922" s="142"/>
      <c r="C1922" s="142"/>
      <c r="D1922" s="142"/>
      <c r="E1922" s="142"/>
      <c r="F1922" s="142"/>
      <c r="G1922" s="142"/>
      <c r="H1922" s="142"/>
      <c r="I1922" s="142"/>
      <c r="J1922" s="161"/>
      <c r="K1922" s="162"/>
      <c r="L1922" s="98"/>
      <c r="M1922" s="98"/>
      <c r="N1922" s="98"/>
      <c r="O1922" s="163"/>
      <c r="P1922" s="128"/>
      <c r="Q1922" s="128"/>
      <c r="R1922" s="128"/>
      <c r="S1922" s="128"/>
      <c r="T1922" s="128"/>
      <c r="U1922" s="128"/>
      <c r="V1922" s="128"/>
      <c r="W1922" s="128"/>
      <c r="X1922" s="128"/>
      <c r="Y1922" s="128"/>
      <c r="Z1922" s="128"/>
      <c r="AA1922" s="128"/>
      <c r="AB1922" s="128"/>
      <c r="AC1922" s="128"/>
      <c r="AD1922" s="128"/>
      <c r="AE1922" s="128"/>
      <c r="AF1922" s="128"/>
      <c r="AG1922" s="128"/>
      <c r="AH1922" s="128"/>
      <c r="AI1922" s="128"/>
      <c r="AJ1922" s="128"/>
      <c r="AK1922" s="128"/>
      <c r="AL1922" s="98"/>
      <c r="AM1922" s="156"/>
      <c r="BG1922" s="1" t="s">
        <v>400</v>
      </c>
      <c r="BH1922" s="1">
        <v>116</v>
      </c>
      <c r="BI1922" s="1" t="str">
        <f>"ITEM"&amp;BH1922&amp; BG1922 &amp;"="&amp;IF(TRIM($P1921)="","",$P1921)</f>
        <v>ITEM116#KBN4_9=</v>
      </c>
    </row>
    <row r="1923" spans="1:61" ht="9.75" hidden="1" customHeight="1">
      <c r="A1923" s="120" t="s">
        <v>333</v>
      </c>
      <c r="B1923" s="121"/>
      <c r="C1923" s="121"/>
      <c r="D1923" s="121"/>
      <c r="E1923" s="121"/>
      <c r="F1923" s="121"/>
      <c r="G1923" s="121"/>
      <c r="H1923" s="121"/>
      <c r="I1923" s="122"/>
      <c r="J1923" s="260"/>
      <c r="K1923" s="260"/>
      <c r="L1923" s="260"/>
      <c r="M1923" s="260"/>
      <c r="N1923" s="260"/>
      <c r="O1923" s="260"/>
      <c r="P1923" s="260"/>
      <c r="Q1923" s="260"/>
      <c r="R1923" s="260"/>
      <c r="S1923" s="260"/>
      <c r="T1923" s="260"/>
      <c r="U1923" s="260"/>
      <c r="V1923" s="260"/>
      <c r="W1923" s="260"/>
      <c r="X1923" s="260"/>
      <c r="Y1923" s="260"/>
      <c r="Z1923" s="260"/>
      <c r="AA1923" s="260"/>
      <c r="AB1923" s="260"/>
      <c r="AC1923" s="260"/>
      <c r="AD1923" s="260"/>
      <c r="AE1923" s="260"/>
      <c r="AF1923" s="260"/>
      <c r="AG1923" s="260"/>
      <c r="AH1923" s="260"/>
      <c r="AI1923" s="260"/>
      <c r="AJ1923" s="260"/>
      <c r="AK1923" s="260"/>
      <c r="AL1923" s="260"/>
      <c r="AM1923" s="260"/>
      <c r="BG1923" s="1" t="s">
        <v>400</v>
      </c>
      <c r="BH1923" s="1">
        <v>117</v>
      </c>
      <c r="BI1923" s="1" t="str">
        <f>"ITEM"&amp;BH1923&amp; BG1923 &amp;"="&amp; IF(TRIM($J1923)="","",$J1923)</f>
        <v>ITEM117#KBN4_9=</v>
      </c>
    </row>
    <row r="1924" spans="1:61" ht="9.75" hidden="1" customHeight="1">
      <c r="A1924" s="141"/>
      <c r="B1924" s="142"/>
      <c r="C1924" s="142"/>
      <c r="D1924" s="142"/>
      <c r="E1924" s="142"/>
      <c r="F1924" s="142"/>
      <c r="G1924" s="142"/>
      <c r="H1924" s="142"/>
      <c r="I1924" s="143"/>
      <c r="J1924" s="27"/>
      <c r="K1924" s="27"/>
      <c r="L1924" s="27"/>
      <c r="M1924" s="27"/>
      <c r="N1924" s="27"/>
      <c r="O1924" s="27"/>
      <c r="P1924" s="27"/>
      <c r="Q1924" s="27"/>
      <c r="R1924" s="27"/>
      <c r="S1924" s="27"/>
      <c r="T1924" s="27"/>
      <c r="U1924" s="27"/>
      <c r="V1924" s="27"/>
      <c r="W1924" s="27"/>
      <c r="X1924" s="27"/>
      <c r="Y1924" s="27"/>
      <c r="Z1924" s="27"/>
      <c r="AA1924" s="27"/>
      <c r="AB1924" s="27"/>
      <c r="AC1924" s="27"/>
      <c r="AD1924" s="27"/>
      <c r="AE1924" s="27"/>
      <c r="AF1924" s="27"/>
      <c r="AG1924" s="27"/>
      <c r="AH1924" s="27"/>
      <c r="AI1924" s="27"/>
      <c r="AJ1924" s="27"/>
      <c r="AK1924" s="27"/>
      <c r="AL1924" s="27"/>
      <c r="AM1924" s="27"/>
      <c r="BH1924" s="1" t="s">
        <v>28</v>
      </c>
    </row>
    <row r="1925" spans="1:61" ht="9.75" hidden="1" customHeight="1" thickBot="1">
      <c r="A1925" s="123"/>
      <c r="B1925" s="124"/>
      <c r="C1925" s="124"/>
      <c r="D1925" s="124"/>
      <c r="E1925" s="124"/>
      <c r="F1925" s="124"/>
      <c r="G1925" s="124"/>
      <c r="H1925" s="124"/>
      <c r="I1925" s="125"/>
      <c r="J1925" s="27"/>
      <c r="K1925" s="27"/>
      <c r="L1925" s="27"/>
      <c r="M1925" s="27"/>
      <c r="N1925" s="27"/>
      <c r="O1925" s="27"/>
      <c r="P1925" s="27"/>
      <c r="Q1925" s="27"/>
      <c r="R1925" s="27"/>
      <c r="S1925" s="27"/>
      <c r="T1925" s="27"/>
      <c r="U1925" s="27"/>
      <c r="V1925" s="27"/>
      <c r="W1925" s="27"/>
      <c r="X1925" s="27"/>
      <c r="Y1925" s="27"/>
      <c r="Z1925" s="27"/>
      <c r="AA1925" s="27"/>
      <c r="AB1925" s="27"/>
      <c r="AC1925" s="27"/>
      <c r="AD1925" s="27"/>
      <c r="AE1925" s="27"/>
      <c r="AF1925" s="27"/>
      <c r="AG1925" s="27"/>
      <c r="AH1925" s="27"/>
      <c r="AI1925" s="27"/>
      <c r="AJ1925" s="27"/>
      <c r="AK1925" s="27"/>
      <c r="AL1925" s="27"/>
      <c r="AM1925" s="27"/>
      <c r="BH1925" s="1" t="s">
        <v>28</v>
      </c>
    </row>
    <row r="1926" spans="1:61" ht="9.75" hidden="1" customHeight="1">
      <c r="A1926" s="164" t="s">
        <v>401</v>
      </c>
      <c r="B1926" s="165"/>
      <c r="C1926" s="165"/>
      <c r="D1926" s="165"/>
      <c r="E1926" s="165"/>
      <c r="F1926" s="165"/>
      <c r="G1926" s="165"/>
      <c r="H1926" s="165"/>
      <c r="I1926" s="166"/>
      <c r="J1926" s="268"/>
      <c r="K1926" s="269"/>
      <c r="L1926" s="269"/>
      <c r="M1926" s="269"/>
      <c r="N1926" s="269"/>
      <c r="O1926" s="269"/>
      <c r="P1926" s="269"/>
      <c r="Q1926" s="269"/>
      <c r="R1926" s="269"/>
      <c r="S1926" s="269"/>
      <c r="T1926" s="269"/>
      <c r="U1926" s="269"/>
      <c r="V1926" s="269"/>
      <c r="W1926" s="269"/>
      <c r="X1926" s="269"/>
      <c r="Y1926" s="269"/>
      <c r="Z1926" s="269"/>
      <c r="AA1926" s="269"/>
      <c r="AB1926" s="269"/>
      <c r="AC1926" s="269"/>
      <c r="AD1926" s="269"/>
      <c r="AE1926" s="269"/>
      <c r="AF1926" s="269"/>
      <c r="AG1926" s="269"/>
      <c r="AH1926" s="269"/>
      <c r="AI1926" s="269"/>
      <c r="AJ1926" s="269"/>
      <c r="AK1926" s="269"/>
      <c r="AL1926" s="269"/>
      <c r="AM1926" s="270"/>
      <c r="BG1926" s="1" t="s">
        <v>402</v>
      </c>
      <c r="BH1926" s="1">
        <v>103</v>
      </c>
      <c r="BI1926" s="1" t="str">
        <f>"ITEM"&amp;BH1926&amp; BG1926 &amp;"="&amp; IF(TRIM($J1926)="","",$J1926)</f>
        <v>ITEM103#KBN4_10=</v>
      </c>
    </row>
    <row r="1927" spans="1:61" ht="9.75" hidden="1" customHeight="1" thickBot="1">
      <c r="A1927" s="167"/>
      <c r="B1927" s="168"/>
      <c r="C1927" s="168"/>
      <c r="D1927" s="168"/>
      <c r="E1927" s="168"/>
      <c r="F1927" s="168"/>
      <c r="G1927" s="168"/>
      <c r="H1927" s="168"/>
      <c r="I1927" s="169"/>
      <c r="J1927" s="271"/>
      <c r="K1927" s="272"/>
      <c r="L1927" s="272"/>
      <c r="M1927" s="272"/>
      <c r="N1927" s="272"/>
      <c r="O1927" s="272"/>
      <c r="P1927" s="272"/>
      <c r="Q1927" s="272"/>
      <c r="R1927" s="272"/>
      <c r="S1927" s="272"/>
      <c r="T1927" s="272"/>
      <c r="U1927" s="272"/>
      <c r="V1927" s="272"/>
      <c r="W1927" s="272"/>
      <c r="X1927" s="272"/>
      <c r="Y1927" s="272"/>
      <c r="Z1927" s="272"/>
      <c r="AA1927" s="272"/>
      <c r="AB1927" s="272"/>
      <c r="AC1927" s="272"/>
      <c r="AD1927" s="272"/>
      <c r="AE1927" s="272"/>
      <c r="AF1927" s="272"/>
      <c r="AG1927" s="272"/>
      <c r="AH1927" s="272"/>
      <c r="AI1927" s="272"/>
      <c r="AJ1927" s="272"/>
      <c r="AK1927" s="272"/>
      <c r="AL1927" s="272"/>
      <c r="AM1927" s="273"/>
    </row>
    <row r="1928" spans="1:61" ht="9.75" hidden="1" customHeight="1">
      <c r="A1928" s="120" t="s">
        <v>323</v>
      </c>
      <c r="B1928" s="121"/>
      <c r="C1928" s="121"/>
      <c r="D1928" s="121"/>
      <c r="E1928" s="121"/>
      <c r="F1928" s="121"/>
      <c r="G1928" s="121"/>
      <c r="H1928" s="121"/>
      <c r="I1928" s="122"/>
      <c r="J1928" s="239"/>
      <c r="K1928" s="239"/>
      <c r="L1928" s="239"/>
      <c r="M1928" s="239"/>
      <c r="N1928" s="239"/>
      <c r="O1928" s="239"/>
      <c r="P1928" s="239"/>
      <c r="Q1928" s="239"/>
      <c r="R1928" s="239"/>
      <c r="S1928" s="239"/>
      <c r="T1928" s="239"/>
      <c r="U1928" s="239"/>
      <c r="V1928" s="239"/>
      <c r="W1928" s="239"/>
      <c r="X1928" s="239"/>
      <c r="Y1928" s="239"/>
      <c r="Z1928" s="239"/>
      <c r="AA1928" s="239"/>
      <c r="AB1928" s="239"/>
      <c r="AC1928" s="239"/>
      <c r="AD1928" s="239"/>
      <c r="AE1928" s="239"/>
      <c r="AF1928" s="239"/>
      <c r="AG1928" s="239"/>
      <c r="AH1928" s="239"/>
      <c r="AI1928" s="239"/>
      <c r="AJ1928" s="239"/>
      <c r="AK1928" s="239"/>
      <c r="AL1928" s="239"/>
      <c r="AM1928" s="239"/>
      <c r="BG1928" s="1" t="s">
        <v>402</v>
      </c>
      <c r="BH1928" s="1">
        <v>104</v>
      </c>
      <c r="BI1928" s="1" t="str">
        <f>"ITEM"&amp;BH1928&amp; BG1928 &amp;"="&amp; IF(TRIM($J1928)="","",$J1928)</f>
        <v>ITEM104#KBN4_10=</v>
      </c>
    </row>
    <row r="1929" spans="1:61" ht="9.75" hidden="1" customHeight="1">
      <c r="A1929" s="123"/>
      <c r="B1929" s="124"/>
      <c r="C1929" s="124"/>
      <c r="D1929" s="124"/>
      <c r="E1929" s="124"/>
      <c r="F1929" s="124"/>
      <c r="G1929" s="124"/>
      <c r="H1929" s="124"/>
      <c r="I1929" s="125"/>
      <c r="J1929" s="27"/>
      <c r="K1929" s="27"/>
      <c r="L1929" s="27"/>
      <c r="M1929" s="27"/>
      <c r="N1929" s="27"/>
      <c r="O1929" s="27"/>
      <c r="P1929" s="27"/>
      <c r="Q1929" s="27"/>
      <c r="R1929" s="27"/>
      <c r="S1929" s="27"/>
      <c r="T1929" s="27"/>
      <c r="U1929" s="27"/>
      <c r="V1929" s="27"/>
      <c r="W1929" s="27"/>
      <c r="X1929" s="27"/>
      <c r="Y1929" s="27"/>
      <c r="Z1929" s="27"/>
      <c r="AA1929" s="27"/>
      <c r="AB1929" s="27"/>
      <c r="AC1929" s="27"/>
      <c r="AD1929" s="27"/>
      <c r="AE1929" s="27"/>
      <c r="AF1929" s="27"/>
      <c r="AG1929" s="27"/>
      <c r="AH1929" s="27"/>
      <c r="AI1929" s="27"/>
      <c r="AJ1929" s="27"/>
      <c r="AK1929" s="27"/>
      <c r="AL1929" s="27"/>
      <c r="AM1929" s="27"/>
    </row>
    <row r="1930" spans="1:61" ht="9.75" hidden="1" customHeight="1">
      <c r="A1930" s="120" t="s">
        <v>378</v>
      </c>
      <c r="B1930" s="121"/>
      <c r="C1930" s="121"/>
      <c r="D1930" s="121"/>
      <c r="E1930" s="121"/>
      <c r="F1930" s="121"/>
      <c r="G1930" s="121"/>
      <c r="H1930" s="121"/>
      <c r="I1930" s="122"/>
      <c r="J1930" s="136"/>
      <c r="K1930" s="126"/>
      <c r="L1930" s="126"/>
      <c r="M1930" s="126"/>
      <c r="N1930" s="126"/>
      <c r="O1930" s="126"/>
      <c r="P1930" s="126"/>
      <c r="Q1930" s="126"/>
      <c r="R1930" s="126"/>
      <c r="S1930" s="126"/>
      <c r="T1930" s="126"/>
      <c r="U1930" s="126"/>
      <c r="V1930" s="126"/>
      <c r="W1930" s="126"/>
      <c r="X1930" s="126"/>
      <c r="Y1930" s="126"/>
      <c r="Z1930" s="126"/>
      <c r="AA1930" s="126"/>
      <c r="AB1930" s="126"/>
      <c r="AC1930" s="126"/>
      <c r="AD1930" s="126"/>
      <c r="AE1930" s="126"/>
      <c r="AF1930" s="126"/>
      <c r="AG1930" s="126"/>
      <c r="AH1930" s="126"/>
      <c r="AI1930" s="126"/>
      <c r="AJ1930" s="126"/>
      <c r="AK1930" s="126"/>
      <c r="AL1930" s="126"/>
      <c r="AM1930" s="127"/>
      <c r="BG1930" s="1" t="s">
        <v>402</v>
      </c>
      <c r="BH1930" s="1">
        <v>105</v>
      </c>
      <c r="BI1930" s="1" t="str">
        <f>"ITEM"&amp;BH1930&amp; BG1930 &amp;"="&amp; IF(TRIM($J1930)="","",$J1930)</f>
        <v>ITEM105#KBN4_10=</v>
      </c>
    </row>
    <row r="1931" spans="1:61" ht="9.75" hidden="1" customHeight="1">
      <c r="A1931" s="141"/>
      <c r="B1931" s="142"/>
      <c r="C1931" s="142"/>
      <c r="D1931" s="142"/>
      <c r="E1931" s="142"/>
      <c r="F1931" s="142"/>
      <c r="G1931" s="142"/>
      <c r="H1931" s="142"/>
      <c r="I1931" s="143"/>
      <c r="J1931" s="150"/>
      <c r="K1931" s="151"/>
      <c r="L1931" s="151"/>
      <c r="M1931" s="151"/>
      <c r="N1931" s="151"/>
      <c r="O1931" s="151"/>
      <c r="P1931" s="151"/>
      <c r="Q1931" s="151"/>
      <c r="R1931" s="151"/>
      <c r="S1931" s="151"/>
      <c r="T1931" s="151"/>
      <c r="U1931" s="151"/>
      <c r="V1931" s="151"/>
      <c r="W1931" s="151"/>
      <c r="X1931" s="151"/>
      <c r="Y1931" s="151"/>
      <c r="Z1931" s="151"/>
      <c r="AA1931" s="151"/>
      <c r="AB1931" s="151"/>
      <c r="AC1931" s="151"/>
      <c r="AD1931" s="151"/>
      <c r="AE1931" s="151"/>
      <c r="AF1931" s="151"/>
      <c r="AG1931" s="151"/>
      <c r="AH1931" s="151"/>
      <c r="AI1931" s="151"/>
      <c r="AJ1931" s="151"/>
      <c r="AK1931" s="151"/>
      <c r="AL1931" s="151"/>
      <c r="AM1931" s="152"/>
      <c r="BH1931" s="1" t="s">
        <v>28</v>
      </c>
    </row>
    <row r="1932" spans="1:61" ht="9.75" hidden="1" customHeight="1">
      <c r="A1932" s="123"/>
      <c r="B1932" s="124"/>
      <c r="C1932" s="124"/>
      <c r="D1932" s="124"/>
      <c r="E1932" s="124"/>
      <c r="F1932" s="124"/>
      <c r="G1932" s="124"/>
      <c r="H1932" s="124"/>
      <c r="I1932" s="125"/>
      <c r="J1932" s="137"/>
      <c r="K1932" s="128"/>
      <c r="L1932" s="128"/>
      <c r="M1932" s="128"/>
      <c r="N1932" s="128"/>
      <c r="O1932" s="128"/>
      <c r="P1932" s="128"/>
      <c r="Q1932" s="128"/>
      <c r="R1932" s="128"/>
      <c r="S1932" s="128"/>
      <c r="T1932" s="128"/>
      <c r="U1932" s="128"/>
      <c r="V1932" s="128"/>
      <c r="W1932" s="128"/>
      <c r="X1932" s="128"/>
      <c r="Y1932" s="128"/>
      <c r="Z1932" s="128"/>
      <c r="AA1932" s="128"/>
      <c r="AB1932" s="128"/>
      <c r="AC1932" s="128"/>
      <c r="AD1932" s="128"/>
      <c r="AE1932" s="128"/>
      <c r="AF1932" s="128"/>
      <c r="AG1932" s="128"/>
      <c r="AH1932" s="128"/>
      <c r="AI1932" s="128"/>
      <c r="AJ1932" s="128"/>
      <c r="AK1932" s="128"/>
      <c r="AL1932" s="128"/>
      <c r="AM1932" s="129"/>
      <c r="BH1932" s="1" t="s">
        <v>28</v>
      </c>
    </row>
    <row r="1933" spans="1:61" ht="9.75" hidden="1" customHeight="1">
      <c r="A1933" s="120" t="s">
        <v>379</v>
      </c>
      <c r="B1933" s="121"/>
      <c r="C1933" s="121"/>
      <c r="D1933" s="121"/>
      <c r="E1933" s="121"/>
      <c r="F1933" s="121"/>
      <c r="G1933" s="121"/>
      <c r="H1933" s="121"/>
      <c r="I1933" s="122"/>
      <c r="J1933" s="27"/>
      <c r="K1933" s="27"/>
      <c r="L1933" s="27"/>
      <c r="M1933" s="27"/>
      <c r="N1933" s="27"/>
      <c r="O1933" s="27"/>
      <c r="P1933" s="27"/>
      <c r="Q1933" s="27"/>
      <c r="R1933" s="27"/>
      <c r="S1933" s="27"/>
      <c r="T1933" s="27"/>
      <c r="U1933" s="27"/>
      <c r="V1933" s="27"/>
      <c r="W1933" s="27"/>
      <c r="X1933" s="27"/>
      <c r="Y1933" s="27"/>
      <c r="Z1933" s="27"/>
      <c r="AA1933" s="27"/>
      <c r="AB1933" s="27"/>
      <c r="AC1933" s="27"/>
      <c r="AD1933" s="27"/>
      <c r="AE1933" s="27"/>
      <c r="AF1933" s="27"/>
      <c r="AG1933" s="27"/>
      <c r="AH1933" s="27"/>
      <c r="AI1933" s="27"/>
      <c r="AJ1933" s="27"/>
      <c r="AK1933" s="27"/>
      <c r="AL1933" s="27"/>
      <c r="AM1933" s="27"/>
      <c r="BG1933" s="1" t="s">
        <v>402</v>
      </c>
      <c r="BH1933" s="1">
        <v>106</v>
      </c>
      <c r="BI1933" s="1" t="str">
        <f>"ITEM"&amp;BH1933&amp; BG1933 &amp;"="&amp; IF(TRIM($J1933)="","",$J1933)</f>
        <v>ITEM106#KBN4_10=</v>
      </c>
    </row>
    <row r="1934" spans="1:61" ht="9.75" hidden="1" customHeight="1">
      <c r="A1934" s="123"/>
      <c r="B1934" s="124"/>
      <c r="C1934" s="124"/>
      <c r="D1934" s="124"/>
      <c r="E1934" s="124"/>
      <c r="F1934" s="124"/>
      <c r="G1934" s="124"/>
      <c r="H1934" s="124"/>
      <c r="I1934" s="125"/>
      <c r="J1934" s="27"/>
      <c r="K1934" s="27"/>
      <c r="L1934" s="27"/>
      <c r="M1934" s="27"/>
      <c r="N1934" s="27"/>
      <c r="O1934" s="27"/>
      <c r="P1934" s="27"/>
      <c r="Q1934" s="27"/>
      <c r="R1934" s="27"/>
      <c r="S1934" s="27"/>
      <c r="T1934" s="27"/>
      <c r="U1934" s="27"/>
      <c r="V1934" s="27"/>
      <c r="W1934" s="27"/>
      <c r="X1934" s="27"/>
      <c r="Y1934" s="27"/>
      <c r="Z1934" s="27"/>
      <c r="AA1934" s="27"/>
      <c r="AB1934" s="27"/>
      <c r="AC1934" s="27"/>
      <c r="AD1934" s="27"/>
      <c r="AE1934" s="27"/>
      <c r="AF1934" s="27"/>
      <c r="AG1934" s="27"/>
      <c r="AH1934" s="27"/>
      <c r="AI1934" s="27"/>
      <c r="AJ1934" s="27"/>
      <c r="AK1934" s="27"/>
      <c r="AL1934" s="27"/>
      <c r="AM1934" s="27"/>
    </row>
    <row r="1935" spans="1:61" ht="9.75" hidden="1" customHeight="1">
      <c r="A1935" s="120" t="s">
        <v>380</v>
      </c>
      <c r="B1935" s="121"/>
      <c r="C1935" s="121"/>
      <c r="D1935" s="121"/>
      <c r="E1935" s="121"/>
      <c r="F1935" s="121"/>
      <c r="G1935" s="121"/>
      <c r="H1935" s="121"/>
      <c r="I1935" s="122"/>
      <c r="J1935" s="158"/>
      <c r="K1935" s="154"/>
      <c r="L1935" s="154"/>
      <c r="M1935" s="154"/>
      <c r="N1935" s="154"/>
      <c r="O1935" s="154"/>
      <c r="P1935" s="154"/>
      <c r="Q1935" s="154"/>
      <c r="R1935" s="154"/>
      <c r="S1935" s="154"/>
      <c r="T1935" s="154"/>
      <c r="U1935" s="154"/>
      <c r="V1935" s="154" t="s">
        <v>36</v>
      </c>
      <c r="W1935" s="154"/>
      <c r="X1935" s="154"/>
      <c r="Y1935" s="154"/>
      <c r="Z1935" s="154"/>
      <c r="AA1935" s="154"/>
      <c r="AB1935" s="154"/>
      <c r="AC1935" s="154"/>
      <c r="AD1935" s="154"/>
      <c r="AE1935" s="154"/>
      <c r="AF1935" s="154"/>
      <c r="AG1935" s="154"/>
      <c r="AH1935" s="154"/>
      <c r="AI1935" s="154"/>
      <c r="AJ1935" s="154"/>
      <c r="AK1935" s="154"/>
      <c r="AL1935" s="154"/>
      <c r="AM1935" s="155"/>
      <c r="BE1935" s="1" t="str">
        <f ca="1">MID(CELL("address",$CB$2),2,2)</f>
        <v>CB</v>
      </c>
      <c r="BF1935" s="1" t="str">
        <f>IF(TRIM($K1937)="","",IF(ISERROR(MATCH($K1937,$CB$3:$CB$7,0)),"INPUT_ERROR",MATCH($K1937,$CB$3:$CB$7,0)))</f>
        <v/>
      </c>
      <c r="BG1935" s="1" t="s">
        <v>402</v>
      </c>
      <c r="BH1935" s="1">
        <v>107</v>
      </c>
      <c r="BI1935" s="1" t="str">
        <f>"ITEM"&amp; BH1935&amp; BG1935 &amp;"="&amp; $BF1935</f>
        <v>ITEM107#KBN4_10=</v>
      </c>
    </row>
    <row r="1936" spans="1:61" ht="9.75" hidden="1" customHeight="1">
      <c r="A1936" s="141"/>
      <c r="B1936" s="142"/>
      <c r="C1936" s="142"/>
      <c r="D1936" s="142"/>
      <c r="E1936" s="142"/>
      <c r="F1936" s="142"/>
      <c r="G1936" s="142"/>
      <c r="H1936" s="142"/>
      <c r="I1936" s="143"/>
      <c r="J1936" s="189"/>
      <c r="K1936" s="82"/>
      <c r="L1936" s="82"/>
      <c r="M1936" s="82"/>
      <c r="N1936" s="82"/>
      <c r="O1936" s="82"/>
      <c r="P1936" s="82"/>
      <c r="Q1936" s="82"/>
      <c r="R1936" s="82"/>
      <c r="S1936" s="82"/>
      <c r="T1936" s="82"/>
      <c r="U1936" s="82"/>
      <c r="V1936" s="82" t="s">
        <v>163</v>
      </c>
      <c r="W1936" s="82"/>
      <c r="X1936" s="82"/>
      <c r="Y1936" s="82"/>
      <c r="Z1936" s="82"/>
      <c r="AA1936" s="82"/>
      <c r="AB1936" s="82"/>
      <c r="AC1936" s="82"/>
      <c r="AD1936" s="82"/>
      <c r="AE1936" s="82"/>
      <c r="AF1936" s="82"/>
      <c r="AG1936" s="82"/>
      <c r="AH1936" s="82"/>
      <c r="AI1936" s="82"/>
      <c r="AJ1936" s="82"/>
      <c r="AK1936" s="82"/>
      <c r="AL1936" s="82"/>
      <c r="AM1936" s="138"/>
      <c r="BH1936" s="1" t="s">
        <v>28</v>
      </c>
    </row>
    <row r="1937" spans="1:61" ht="9.75" hidden="1" customHeight="1">
      <c r="A1937" s="141"/>
      <c r="B1937" s="142"/>
      <c r="C1937" s="142"/>
      <c r="D1937" s="142"/>
      <c r="E1937" s="142"/>
      <c r="F1937" s="142"/>
      <c r="G1937" s="142"/>
      <c r="H1937" s="142"/>
      <c r="I1937" s="143"/>
      <c r="J1937" s="144" t="s">
        <v>37</v>
      </c>
      <c r="K1937" s="145"/>
      <c r="L1937" s="145"/>
      <c r="M1937" s="145"/>
      <c r="N1937" s="145"/>
      <c r="O1937" s="145"/>
      <c r="P1937" s="145"/>
      <c r="Q1937" s="145"/>
      <c r="R1937" s="145"/>
      <c r="S1937" s="145"/>
      <c r="T1937" s="82" t="s">
        <v>38</v>
      </c>
      <c r="U1937" s="82"/>
      <c r="V1937" s="82" t="s">
        <v>253</v>
      </c>
      <c r="W1937" s="82"/>
      <c r="X1937" s="82"/>
      <c r="Y1937" s="82"/>
      <c r="Z1937" s="82"/>
      <c r="AA1937" s="82"/>
      <c r="AB1937" s="82"/>
      <c r="AC1937" s="82"/>
      <c r="AD1937" s="82"/>
      <c r="AE1937" s="82"/>
      <c r="AF1937" s="82"/>
      <c r="AG1937" s="82"/>
      <c r="AH1937" s="82"/>
      <c r="AI1937" s="82"/>
      <c r="AJ1937" s="82"/>
      <c r="AK1937" s="82"/>
      <c r="AL1937" s="82"/>
      <c r="AM1937" s="138"/>
      <c r="BH1937" s="1" t="s">
        <v>28</v>
      </c>
    </row>
    <row r="1938" spans="1:61" ht="9.75" hidden="1" customHeight="1">
      <c r="A1938" s="141"/>
      <c r="B1938" s="142"/>
      <c r="C1938" s="142"/>
      <c r="D1938" s="142"/>
      <c r="E1938" s="142"/>
      <c r="F1938" s="142"/>
      <c r="G1938" s="142"/>
      <c r="H1938" s="142"/>
      <c r="I1938" s="143"/>
      <c r="J1938" s="144"/>
      <c r="K1938" s="145"/>
      <c r="L1938" s="145"/>
      <c r="M1938" s="145"/>
      <c r="N1938" s="145"/>
      <c r="O1938" s="145"/>
      <c r="P1938" s="145"/>
      <c r="Q1938" s="145"/>
      <c r="R1938" s="145"/>
      <c r="S1938" s="145"/>
      <c r="T1938" s="82"/>
      <c r="U1938" s="82"/>
      <c r="V1938" s="82" t="s">
        <v>327</v>
      </c>
      <c r="W1938" s="82"/>
      <c r="X1938" s="82"/>
      <c r="Y1938" s="82"/>
      <c r="Z1938" s="82"/>
      <c r="AA1938" s="82"/>
      <c r="AB1938" s="82"/>
      <c r="AC1938" s="82"/>
      <c r="AD1938" s="82"/>
      <c r="AE1938" s="82"/>
      <c r="AF1938" s="82"/>
      <c r="AG1938" s="82"/>
      <c r="AH1938" s="82"/>
      <c r="AI1938" s="82"/>
      <c r="AJ1938" s="82"/>
      <c r="AK1938" s="82"/>
      <c r="AL1938" s="82"/>
      <c r="AM1938" s="138"/>
      <c r="BH1938" s="1" t="s">
        <v>28</v>
      </c>
    </row>
    <row r="1939" spans="1:61" ht="9.75" hidden="1" customHeight="1">
      <c r="A1939" s="141"/>
      <c r="B1939" s="142"/>
      <c r="C1939" s="142"/>
      <c r="D1939" s="142"/>
      <c r="E1939" s="142"/>
      <c r="F1939" s="142"/>
      <c r="G1939" s="142"/>
      <c r="H1939" s="142"/>
      <c r="I1939" s="143"/>
      <c r="J1939" s="189"/>
      <c r="K1939" s="82"/>
      <c r="L1939" s="82"/>
      <c r="M1939" s="82"/>
      <c r="N1939" s="82"/>
      <c r="O1939" s="82"/>
      <c r="P1939" s="82"/>
      <c r="Q1939" s="82"/>
      <c r="R1939" s="82"/>
      <c r="S1939" s="82"/>
      <c r="T1939" s="82"/>
      <c r="U1939" s="82"/>
      <c r="V1939" s="82" t="s">
        <v>166</v>
      </c>
      <c r="W1939" s="82"/>
      <c r="X1939" s="82"/>
      <c r="Y1939" s="82"/>
      <c r="Z1939" s="82"/>
      <c r="AA1939" s="82"/>
      <c r="AB1939" s="82"/>
      <c r="AC1939" s="82"/>
      <c r="AD1939" s="82"/>
      <c r="AE1939" s="82"/>
      <c r="AF1939" s="82"/>
      <c r="AG1939" s="82"/>
      <c r="AH1939" s="82"/>
      <c r="AI1939" s="82"/>
      <c r="AJ1939" s="82"/>
      <c r="AK1939" s="82"/>
      <c r="AL1939" s="82"/>
      <c r="AM1939" s="138"/>
      <c r="BH1939" s="1" t="s">
        <v>28</v>
      </c>
    </row>
    <row r="1940" spans="1:61" ht="9.75" hidden="1" customHeight="1">
      <c r="A1940" s="141"/>
      <c r="B1940" s="142"/>
      <c r="C1940" s="142"/>
      <c r="D1940" s="142"/>
      <c r="E1940" s="142"/>
      <c r="F1940" s="142"/>
      <c r="G1940" s="142"/>
      <c r="H1940" s="142"/>
      <c r="I1940" s="143"/>
      <c r="J1940" s="157"/>
      <c r="K1940" s="98"/>
      <c r="L1940" s="98"/>
      <c r="M1940" s="98"/>
      <c r="N1940" s="98"/>
      <c r="O1940" s="98"/>
      <c r="P1940" s="98"/>
      <c r="Q1940" s="98"/>
      <c r="R1940" s="98"/>
      <c r="S1940" s="98"/>
      <c r="T1940" s="98"/>
      <c r="U1940" s="98"/>
      <c r="V1940" s="98" t="s">
        <v>256</v>
      </c>
      <c r="W1940" s="98"/>
      <c r="X1940" s="98"/>
      <c r="Y1940" s="98"/>
      <c r="Z1940" s="98"/>
      <c r="AA1940" s="98"/>
      <c r="AB1940" s="98"/>
      <c r="AC1940" s="98"/>
      <c r="AD1940" s="98"/>
      <c r="AE1940" s="98"/>
      <c r="AF1940" s="98"/>
      <c r="AG1940" s="98"/>
      <c r="AH1940" s="98"/>
      <c r="AI1940" s="98"/>
      <c r="AJ1940" s="98"/>
      <c r="AK1940" s="98"/>
      <c r="AL1940" s="98"/>
      <c r="AM1940" s="156"/>
      <c r="BH1940" s="1" t="s">
        <v>28</v>
      </c>
    </row>
    <row r="1941" spans="1:61" ht="9.75" hidden="1" customHeight="1">
      <c r="A1941" s="120" t="s">
        <v>381</v>
      </c>
      <c r="B1941" s="121"/>
      <c r="C1941" s="121"/>
      <c r="D1941" s="121"/>
      <c r="E1941" s="121"/>
      <c r="F1941" s="121"/>
      <c r="G1941" s="121"/>
      <c r="H1941" s="121"/>
      <c r="I1941" s="122"/>
      <c r="J1941" s="136"/>
      <c r="K1941" s="126"/>
      <c r="L1941" s="126"/>
      <c r="M1941" s="126"/>
      <c r="N1941" s="126"/>
      <c r="O1941" s="126"/>
      <c r="P1941" s="126"/>
      <c r="Q1941" s="126"/>
      <c r="R1941" s="126"/>
      <c r="S1941" s="126"/>
      <c r="T1941" s="126"/>
      <c r="U1941" s="126"/>
      <c r="V1941" s="126"/>
      <c r="W1941" s="126"/>
      <c r="X1941" s="126"/>
      <c r="Y1941" s="126"/>
      <c r="Z1941" s="126"/>
      <c r="AA1941" s="126"/>
      <c r="AB1941" s="126"/>
      <c r="AC1941" s="126"/>
      <c r="AD1941" s="126"/>
      <c r="AE1941" s="126"/>
      <c r="AF1941" s="126"/>
      <c r="AG1941" s="126"/>
      <c r="AH1941" s="126"/>
      <c r="AI1941" s="126"/>
      <c r="AJ1941" s="126"/>
      <c r="AK1941" s="126"/>
      <c r="AL1941" s="126"/>
      <c r="AM1941" s="127"/>
      <c r="BG1941" s="1" t="s">
        <v>402</v>
      </c>
      <c r="BH1941" s="1">
        <v>108</v>
      </c>
      <c r="BI1941" s="1" t="str">
        <f>"ITEM"&amp;BH1941&amp; BG1941 &amp;"="&amp; IF(TRIM($J1941)="","",$J1941)</f>
        <v>ITEM108#KBN4_10=</v>
      </c>
    </row>
    <row r="1942" spans="1:61" ht="9.75" hidden="1" customHeight="1">
      <c r="A1942" s="141"/>
      <c r="B1942" s="142"/>
      <c r="C1942" s="142"/>
      <c r="D1942" s="142"/>
      <c r="E1942" s="142"/>
      <c r="F1942" s="142"/>
      <c r="G1942" s="142"/>
      <c r="H1942" s="142"/>
      <c r="I1942" s="143"/>
      <c r="J1942" s="150"/>
      <c r="K1942" s="151"/>
      <c r="L1942" s="151"/>
      <c r="M1942" s="151"/>
      <c r="N1942" s="151"/>
      <c r="O1942" s="151"/>
      <c r="P1942" s="151"/>
      <c r="Q1942" s="151"/>
      <c r="R1942" s="151"/>
      <c r="S1942" s="151"/>
      <c r="T1942" s="151"/>
      <c r="U1942" s="151"/>
      <c r="V1942" s="151"/>
      <c r="W1942" s="151"/>
      <c r="X1942" s="151"/>
      <c r="Y1942" s="151"/>
      <c r="Z1942" s="151"/>
      <c r="AA1942" s="151"/>
      <c r="AB1942" s="151"/>
      <c r="AC1942" s="151"/>
      <c r="AD1942" s="151"/>
      <c r="AE1942" s="151"/>
      <c r="AF1942" s="151"/>
      <c r="AG1942" s="151"/>
      <c r="AH1942" s="151"/>
      <c r="AI1942" s="151"/>
      <c r="AJ1942" s="151"/>
      <c r="AK1942" s="151"/>
      <c r="AL1942" s="151"/>
      <c r="AM1942" s="152"/>
    </row>
    <row r="1943" spans="1:61" ht="9.75" hidden="1" customHeight="1">
      <c r="A1943" s="123"/>
      <c r="B1943" s="124"/>
      <c r="C1943" s="124"/>
      <c r="D1943" s="124"/>
      <c r="E1943" s="124"/>
      <c r="F1943" s="124"/>
      <c r="G1943" s="124"/>
      <c r="H1943" s="124"/>
      <c r="I1943" s="125"/>
      <c r="J1943" s="150"/>
      <c r="K1943" s="151"/>
      <c r="L1943" s="151"/>
      <c r="M1943" s="151"/>
      <c r="N1943" s="151"/>
      <c r="O1943" s="151"/>
      <c r="P1943" s="151"/>
      <c r="Q1943" s="151"/>
      <c r="R1943" s="151"/>
      <c r="S1943" s="151"/>
      <c r="T1943" s="151"/>
      <c r="U1943" s="151"/>
      <c r="V1943" s="151"/>
      <c r="W1943" s="151"/>
      <c r="X1943" s="151"/>
      <c r="Y1943" s="151"/>
      <c r="Z1943" s="151"/>
      <c r="AA1943" s="151"/>
      <c r="AB1943" s="151"/>
      <c r="AC1943" s="151"/>
      <c r="AD1943" s="151"/>
      <c r="AE1943" s="151"/>
      <c r="AF1943" s="151"/>
      <c r="AG1943" s="151"/>
      <c r="AH1943" s="151"/>
      <c r="AI1943" s="151"/>
      <c r="AJ1943" s="151"/>
      <c r="AK1943" s="151"/>
      <c r="AL1943" s="151"/>
      <c r="AM1943" s="152"/>
    </row>
    <row r="1944" spans="1:61" ht="9.75" hidden="1" customHeight="1">
      <c r="A1944" s="120" t="s">
        <v>382</v>
      </c>
      <c r="B1944" s="121"/>
      <c r="C1944" s="121"/>
      <c r="D1944" s="121"/>
      <c r="E1944" s="121"/>
      <c r="F1944" s="121"/>
      <c r="G1944" s="121"/>
      <c r="H1944" s="121"/>
      <c r="I1944" s="121"/>
      <c r="J1944" s="216" t="s">
        <v>37</v>
      </c>
      <c r="K1944" s="217"/>
      <c r="L1944" s="154" t="s">
        <v>54</v>
      </c>
      <c r="M1944" s="154"/>
      <c r="N1944" s="154"/>
      <c r="O1944" s="154"/>
      <c r="P1944" s="154"/>
      <c r="Q1944" s="154"/>
      <c r="R1944" s="154"/>
      <c r="S1944" s="154"/>
      <c r="T1944" s="154"/>
      <c r="U1944" s="154"/>
      <c r="V1944" s="154"/>
      <c r="W1944" s="154"/>
      <c r="X1944" s="221" t="s">
        <v>37</v>
      </c>
      <c r="Y1944" s="217"/>
      <c r="Z1944" s="154" t="s">
        <v>330</v>
      </c>
      <c r="AA1944" s="154"/>
      <c r="AB1944" s="154"/>
      <c r="AC1944" s="154"/>
      <c r="AD1944" s="154"/>
      <c r="AE1944" s="154"/>
      <c r="AF1944" s="154"/>
      <c r="AG1944" s="154"/>
      <c r="AH1944" s="154"/>
      <c r="AI1944" s="154"/>
      <c r="AJ1944" s="154"/>
      <c r="AK1944" s="154"/>
      <c r="AL1944" s="154"/>
      <c r="AM1944" s="155"/>
      <c r="BF1944" s="1" t="b">
        <f>IF($K1944="○",TRUE,IF($K1944="",FALSE,"INPUT_ERROR"))</f>
        <v>0</v>
      </c>
      <c r="BG1944" s="1" t="s">
        <v>402</v>
      </c>
      <c r="BH1944" s="1">
        <v>109</v>
      </c>
      <c r="BI1944" s="1" t="str">
        <f t="shared" ref="BI1944:BI1950" si="51">"ITEM"&amp; BH1944&amp; BG1944 &amp;"="&amp; $BF1944</f>
        <v>ITEM109#KBN4_10=FALSE</v>
      </c>
    </row>
    <row r="1945" spans="1:61" ht="9.75" hidden="1" customHeight="1">
      <c r="A1945" s="141"/>
      <c r="B1945" s="142"/>
      <c r="C1945" s="142"/>
      <c r="D1945" s="142"/>
      <c r="E1945" s="142"/>
      <c r="F1945" s="142"/>
      <c r="G1945" s="142"/>
      <c r="H1945" s="142"/>
      <c r="I1945" s="142"/>
      <c r="J1945" s="144"/>
      <c r="K1945" s="159"/>
      <c r="L1945" s="82"/>
      <c r="M1945" s="82"/>
      <c r="N1945" s="82"/>
      <c r="O1945" s="82"/>
      <c r="P1945" s="82"/>
      <c r="Q1945" s="82"/>
      <c r="R1945" s="82"/>
      <c r="S1945" s="82"/>
      <c r="T1945" s="82"/>
      <c r="U1945" s="82"/>
      <c r="V1945" s="82"/>
      <c r="W1945" s="82"/>
      <c r="X1945" s="160"/>
      <c r="Y1945" s="159"/>
      <c r="Z1945" s="82"/>
      <c r="AA1945" s="82"/>
      <c r="AB1945" s="82"/>
      <c r="AC1945" s="82"/>
      <c r="AD1945" s="82"/>
      <c r="AE1945" s="82"/>
      <c r="AF1945" s="82"/>
      <c r="AG1945" s="82"/>
      <c r="AH1945" s="82"/>
      <c r="AI1945" s="82"/>
      <c r="AJ1945" s="82"/>
      <c r="AK1945" s="82"/>
      <c r="AL1945" s="82"/>
      <c r="AM1945" s="138"/>
      <c r="BF1945" s="1" t="b">
        <f>IF($Y1944="○",TRUE,IF($Y1944="",FALSE,"INPUT_ERROR"))</f>
        <v>0</v>
      </c>
      <c r="BG1945" s="1" t="s">
        <v>402</v>
      </c>
      <c r="BH1945" s="1">
        <v>110</v>
      </c>
      <c r="BI1945" s="1" t="str">
        <f t="shared" si="51"/>
        <v>ITEM110#KBN4_10=FALSE</v>
      </c>
    </row>
    <row r="1946" spans="1:61" ht="9.75" hidden="1" customHeight="1">
      <c r="A1946" s="141"/>
      <c r="B1946" s="142"/>
      <c r="C1946" s="142"/>
      <c r="D1946" s="142"/>
      <c r="E1946" s="142"/>
      <c r="F1946" s="142"/>
      <c r="G1946" s="142"/>
      <c r="H1946" s="142"/>
      <c r="I1946" s="142"/>
      <c r="J1946" s="144" t="s">
        <v>37</v>
      </c>
      <c r="K1946" s="159"/>
      <c r="L1946" s="82" t="s">
        <v>331</v>
      </c>
      <c r="M1946" s="82"/>
      <c r="N1946" s="82"/>
      <c r="O1946" s="82"/>
      <c r="P1946" s="82"/>
      <c r="Q1946" s="82"/>
      <c r="R1946" s="82"/>
      <c r="S1946" s="82"/>
      <c r="T1946" s="82"/>
      <c r="U1946" s="82"/>
      <c r="V1946" s="82"/>
      <c r="W1946" s="82"/>
      <c r="X1946" s="160" t="s">
        <v>37</v>
      </c>
      <c r="Y1946" s="159"/>
      <c r="Z1946" s="82" t="s">
        <v>264</v>
      </c>
      <c r="AA1946" s="82"/>
      <c r="AB1946" s="82"/>
      <c r="AC1946" s="82"/>
      <c r="AD1946" s="82"/>
      <c r="AE1946" s="82"/>
      <c r="AF1946" s="82"/>
      <c r="AG1946" s="82"/>
      <c r="AH1946" s="82"/>
      <c r="AI1946" s="82"/>
      <c r="AJ1946" s="82"/>
      <c r="AK1946" s="82"/>
      <c r="AL1946" s="82"/>
      <c r="AM1946" s="138"/>
      <c r="BF1946" s="1" t="b">
        <f>IF($K1946="○",TRUE,IF($K1946="",FALSE,"INPUT_ERROR"))</f>
        <v>0</v>
      </c>
      <c r="BG1946" s="1" t="s">
        <v>402</v>
      </c>
      <c r="BH1946" s="1">
        <v>111</v>
      </c>
      <c r="BI1946" s="1" t="str">
        <f t="shared" si="51"/>
        <v>ITEM111#KBN4_10=FALSE</v>
      </c>
    </row>
    <row r="1947" spans="1:61" ht="9.75" hidden="1" customHeight="1">
      <c r="A1947" s="141"/>
      <c r="B1947" s="142"/>
      <c r="C1947" s="142"/>
      <c r="D1947" s="142"/>
      <c r="E1947" s="142"/>
      <c r="F1947" s="142"/>
      <c r="G1947" s="142"/>
      <c r="H1947" s="142"/>
      <c r="I1947" s="142"/>
      <c r="J1947" s="144"/>
      <c r="K1947" s="159"/>
      <c r="L1947" s="82"/>
      <c r="M1947" s="82"/>
      <c r="N1947" s="82"/>
      <c r="O1947" s="82"/>
      <c r="P1947" s="82"/>
      <c r="Q1947" s="82"/>
      <c r="R1947" s="82"/>
      <c r="S1947" s="82"/>
      <c r="T1947" s="82"/>
      <c r="U1947" s="82"/>
      <c r="V1947" s="82"/>
      <c r="W1947" s="82"/>
      <c r="X1947" s="160"/>
      <c r="Y1947" s="159"/>
      <c r="Z1947" s="82"/>
      <c r="AA1947" s="82"/>
      <c r="AB1947" s="82"/>
      <c r="AC1947" s="82"/>
      <c r="AD1947" s="82"/>
      <c r="AE1947" s="82"/>
      <c r="AF1947" s="82"/>
      <c r="AG1947" s="82"/>
      <c r="AH1947" s="82"/>
      <c r="AI1947" s="82"/>
      <c r="AJ1947" s="82"/>
      <c r="AK1947" s="82"/>
      <c r="AL1947" s="82"/>
      <c r="AM1947" s="138"/>
      <c r="BF1947" s="1" t="b">
        <f>IF($Y1946="○",TRUE,IF($Y1946="",FALSE,"INPUT_ERROR"))</f>
        <v>0</v>
      </c>
      <c r="BG1947" s="1" t="s">
        <v>402</v>
      </c>
      <c r="BH1947" s="1">
        <v>112</v>
      </c>
      <c r="BI1947" s="1" t="str">
        <f t="shared" si="51"/>
        <v>ITEM112#KBN4_10=FALSE</v>
      </c>
    </row>
    <row r="1948" spans="1:61" ht="9.75" hidden="1" customHeight="1">
      <c r="A1948" s="141"/>
      <c r="B1948" s="142"/>
      <c r="C1948" s="142"/>
      <c r="D1948" s="142"/>
      <c r="E1948" s="142"/>
      <c r="F1948" s="142"/>
      <c r="G1948" s="142"/>
      <c r="H1948" s="142"/>
      <c r="I1948" s="142"/>
      <c r="J1948" s="144" t="s">
        <v>37</v>
      </c>
      <c r="K1948" s="159"/>
      <c r="L1948" s="82" t="s">
        <v>214</v>
      </c>
      <c r="M1948" s="82"/>
      <c r="N1948" s="82"/>
      <c r="O1948" s="82"/>
      <c r="P1948" s="82"/>
      <c r="Q1948" s="82"/>
      <c r="R1948" s="82"/>
      <c r="S1948" s="82"/>
      <c r="T1948" s="82"/>
      <c r="U1948" s="82"/>
      <c r="V1948" s="82"/>
      <c r="W1948" s="82"/>
      <c r="X1948" s="160" t="s">
        <v>37</v>
      </c>
      <c r="Y1948" s="159"/>
      <c r="Z1948" s="82" t="s">
        <v>332</v>
      </c>
      <c r="AA1948" s="82"/>
      <c r="AB1948" s="82"/>
      <c r="AC1948" s="82"/>
      <c r="AD1948" s="82"/>
      <c r="AE1948" s="82"/>
      <c r="AF1948" s="82"/>
      <c r="AG1948" s="82"/>
      <c r="AH1948" s="82"/>
      <c r="AI1948" s="82"/>
      <c r="AJ1948" s="82"/>
      <c r="AK1948" s="82"/>
      <c r="AL1948" s="82"/>
      <c r="AM1948" s="138"/>
      <c r="BF1948" s="1" t="b">
        <f>IF($K1948="○",TRUE,IF($K1948="",FALSE,"INPUT_ERROR"))</f>
        <v>0</v>
      </c>
      <c r="BG1948" s="1" t="s">
        <v>402</v>
      </c>
      <c r="BH1948" s="1">
        <v>113</v>
      </c>
      <c r="BI1948" s="1" t="str">
        <f t="shared" si="51"/>
        <v>ITEM113#KBN4_10=FALSE</v>
      </c>
    </row>
    <row r="1949" spans="1:61" ht="9.75" hidden="1" customHeight="1">
      <c r="A1949" s="141"/>
      <c r="B1949" s="142"/>
      <c r="C1949" s="142"/>
      <c r="D1949" s="142"/>
      <c r="E1949" s="142"/>
      <c r="F1949" s="142"/>
      <c r="G1949" s="142"/>
      <c r="H1949" s="142"/>
      <c r="I1949" s="142"/>
      <c r="J1949" s="144"/>
      <c r="K1949" s="159"/>
      <c r="L1949" s="82"/>
      <c r="M1949" s="82"/>
      <c r="N1949" s="82"/>
      <c r="O1949" s="82"/>
      <c r="P1949" s="82"/>
      <c r="Q1949" s="82"/>
      <c r="R1949" s="82"/>
      <c r="S1949" s="82"/>
      <c r="T1949" s="82"/>
      <c r="U1949" s="82"/>
      <c r="V1949" s="82"/>
      <c r="W1949" s="82"/>
      <c r="X1949" s="160"/>
      <c r="Y1949" s="159"/>
      <c r="Z1949" s="82"/>
      <c r="AA1949" s="82"/>
      <c r="AB1949" s="82"/>
      <c r="AC1949" s="82"/>
      <c r="AD1949" s="82"/>
      <c r="AE1949" s="82"/>
      <c r="AF1949" s="82"/>
      <c r="AG1949" s="82"/>
      <c r="AH1949" s="82"/>
      <c r="AI1949" s="82"/>
      <c r="AJ1949" s="82"/>
      <c r="AK1949" s="82"/>
      <c r="AL1949" s="82"/>
      <c r="AM1949" s="138"/>
      <c r="BF1949" s="1" t="b">
        <f>IF($Y1948="○",TRUE,IF($Y1948="",FALSE,"INPUT_ERROR"))</f>
        <v>0</v>
      </c>
      <c r="BG1949" s="1" t="s">
        <v>402</v>
      </c>
      <c r="BH1949" s="1">
        <v>114</v>
      </c>
      <c r="BI1949" s="1" t="str">
        <f t="shared" si="51"/>
        <v>ITEM114#KBN4_10=FALSE</v>
      </c>
    </row>
    <row r="1950" spans="1:61" ht="9.75" hidden="1" customHeight="1">
      <c r="A1950" s="141"/>
      <c r="B1950" s="142"/>
      <c r="C1950" s="142"/>
      <c r="D1950" s="142"/>
      <c r="E1950" s="142"/>
      <c r="F1950" s="142"/>
      <c r="G1950" s="142"/>
      <c r="H1950" s="142"/>
      <c r="I1950" s="142"/>
      <c r="J1950" s="144" t="s">
        <v>37</v>
      </c>
      <c r="K1950" s="159"/>
      <c r="L1950" s="82" t="s">
        <v>59</v>
      </c>
      <c r="M1950" s="82"/>
      <c r="N1950" s="82"/>
      <c r="O1950" s="160" t="s">
        <v>60</v>
      </c>
      <c r="P1950" s="151"/>
      <c r="Q1950" s="151"/>
      <c r="R1950" s="151"/>
      <c r="S1950" s="151"/>
      <c r="T1950" s="151"/>
      <c r="U1950" s="151"/>
      <c r="V1950" s="151"/>
      <c r="W1950" s="151"/>
      <c r="X1950" s="151"/>
      <c r="Y1950" s="151"/>
      <c r="Z1950" s="151"/>
      <c r="AA1950" s="151"/>
      <c r="AB1950" s="151"/>
      <c r="AC1950" s="151"/>
      <c r="AD1950" s="151"/>
      <c r="AE1950" s="151"/>
      <c r="AF1950" s="151"/>
      <c r="AG1950" s="151"/>
      <c r="AH1950" s="151"/>
      <c r="AI1950" s="151"/>
      <c r="AJ1950" s="151"/>
      <c r="AK1950" s="151"/>
      <c r="AL1950" s="82" t="s">
        <v>198</v>
      </c>
      <c r="AM1950" s="138"/>
      <c r="BF1950" s="1" t="b">
        <f>IF($K1950="○",TRUE,IF($K1950="",FALSE,"INPUT_ERROR"))</f>
        <v>0</v>
      </c>
      <c r="BG1950" s="1" t="s">
        <v>402</v>
      </c>
      <c r="BH1950" s="1">
        <v>115</v>
      </c>
      <c r="BI1950" s="1" t="str">
        <f t="shared" si="51"/>
        <v>ITEM115#KBN4_10=FALSE</v>
      </c>
    </row>
    <row r="1951" spans="1:61" ht="9.75" hidden="1" customHeight="1">
      <c r="A1951" s="141"/>
      <c r="B1951" s="142"/>
      <c r="C1951" s="142"/>
      <c r="D1951" s="142"/>
      <c r="E1951" s="142"/>
      <c r="F1951" s="142"/>
      <c r="G1951" s="142"/>
      <c r="H1951" s="142"/>
      <c r="I1951" s="142"/>
      <c r="J1951" s="161"/>
      <c r="K1951" s="162"/>
      <c r="L1951" s="98"/>
      <c r="M1951" s="98"/>
      <c r="N1951" s="98"/>
      <c r="O1951" s="163"/>
      <c r="P1951" s="128"/>
      <c r="Q1951" s="128"/>
      <c r="R1951" s="128"/>
      <c r="S1951" s="128"/>
      <c r="T1951" s="128"/>
      <c r="U1951" s="128"/>
      <c r="V1951" s="128"/>
      <c r="W1951" s="128"/>
      <c r="X1951" s="128"/>
      <c r="Y1951" s="128"/>
      <c r="Z1951" s="128"/>
      <c r="AA1951" s="128"/>
      <c r="AB1951" s="128"/>
      <c r="AC1951" s="128"/>
      <c r="AD1951" s="128"/>
      <c r="AE1951" s="128"/>
      <c r="AF1951" s="128"/>
      <c r="AG1951" s="128"/>
      <c r="AH1951" s="128"/>
      <c r="AI1951" s="128"/>
      <c r="AJ1951" s="128"/>
      <c r="AK1951" s="128"/>
      <c r="AL1951" s="98"/>
      <c r="AM1951" s="156"/>
      <c r="BG1951" s="1" t="s">
        <v>402</v>
      </c>
      <c r="BH1951" s="1">
        <v>116</v>
      </c>
      <c r="BI1951" s="1" t="str">
        <f>"ITEM"&amp;BH1951&amp; BG1951 &amp;"="&amp;IF(TRIM($P1950)="","",$P1950)</f>
        <v>ITEM116#KBN4_10=</v>
      </c>
    </row>
    <row r="1952" spans="1:61" ht="9.75" hidden="1" customHeight="1">
      <c r="A1952" s="120" t="s">
        <v>333</v>
      </c>
      <c r="B1952" s="121"/>
      <c r="C1952" s="121"/>
      <c r="D1952" s="121"/>
      <c r="E1952" s="121"/>
      <c r="F1952" s="121"/>
      <c r="G1952" s="121"/>
      <c r="H1952" s="121"/>
      <c r="I1952" s="122"/>
      <c r="J1952" s="260"/>
      <c r="K1952" s="260"/>
      <c r="L1952" s="260"/>
      <c r="M1952" s="260"/>
      <c r="N1952" s="260"/>
      <c r="O1952" s="260"/>
      <c r="P1952" s="260"/>
      <c r="Q1952" s="260"/>
      <c r="R1952" s="260"/>
      <c r="S1952" s="260"/>
      <c r="T1952" s="260"/>
      <c r="U1952" s="260"/>
      <c r="V1952" s="260"/>
      <c r="W1952" s="260"/>
      <c r="X1952" s="260"/>
      <c r="Y1952" s="260"/>
      <c r="Z1952" s="260"/>
      <c r="AA1952" s="260"/>
      <c r="AB1952" s="260"/>
      <c r="AC1952" s="260"/>
      <c r="AD1952" s="260"/>
      <c r="AE1952" s="260"/>
      <c r="AF1952" s="260"/>
      <c r="AG1952" s="260"/>
      <c r="AH1952" s="260"/>
      <c r="AI1952" s="260"/>
      <c r="AJ1952" s="260"/>
      <c r="AK1952" s="260"/>
      <c r="AL1952" s="260"/>
      <c r="AM1952" s="260"/>
      <c r="BG1952" s="1" t="s">
        <v>402</v>
      </c>
      <c r="BH1952" s="1">
        <v>117</v>
      </c>
      <c r="BI1952" s="1" t="str">
        <f>"ITEM"&amp;BH1952&amp; BG1952 &amp;"="&amp; IF(TRIM($J1952)="","",$J1952)</f>
        <v>ITEM117#KBN4_10=</v>
      </c>
    </row>
    <row r="1953" spans="1:61" ht="9.75" hidden="1" customHeight="1">
      <c r="A1953" s="141"/>
      <c r="B1953" s="142"/>
      <c r="C1953" s="142"/>
      <c r="D1953" s="142"/>
      <c r="E1953" s="142"/>
      <c r="F1953" s="142"/>
      <c r="G1953" s="142"/>
      <c r="H1953" s="142"/>
      <c r="I1953" s="143"/>
      <c r="J1953" s="27"/>
      <c r="K1953" s="27"/>
      <c r="L1953" s="27"/>
      <c r="M1953" s="27"/>
      <c r="N1953" s="27"/>
      <c r="O1953" s="27"/>
      <c r="P1953" s="27"/>
      <c r="Q1953" s="27"/>
      <c r="R1953" s="27"/>
      <c r="S1953" s="27"/>
      <c r="T1953" s="27"/>
      <c r="U1953" s="27"/>
      <c r="V1953" s="27"/>
      <c r="W1953" s="27"/>
      <c r="X1953" s="27"/>
      <c r="Y1953" s="27"/>
      <c r="Z1953" s="27"/>
      <c r="AA1953" s="27"/>
      <c r="AB1953" s="27"/>
      <c r="AC1953" s="27"/>
      <c r="AD1953" s="27"/>
      <c r="AE1953" s="27"/>
      <c r="AF1953" s="27"/>
      <c r="AG1953" s="27"/>
      <c r="AH1953" s="27"/>
      <c r="AI1953" s="27"/>
      <c r="AJ1953" s="27"/>
      <c r="AK1953" s="27"/>
      <c r="AL1953" s="27"/>
      <c r="AM1953" s="27"/>
      <c r="BH1953" s="1" t="s">
        <v>28</v>
      </c>
    </row>
    <row r="1954" spans="1:61" ht="9.75" hidden="1" customHeight="1">
      <c r="A1954" s="123"/>
      <c r="B1954" s="124"/>
      <c r="C1954" s="124"/>
      <c r="D1954" s="124"/>
      <c r="E1954" s="124"/>
      <c r="F1954" s="124"/>
      <c r="G1954" s="124"/>
      <c r="H1954" s="124"/>
      <c r="I1954" s="125"/>
      <c r="J1954" s="27"/>
      <c r="K1954" s="27"/>
      <c r="L1954" s="27"/>
      <c r="M1954" s="27"/>
      <c r="N1954" s="27"/>
      <c r="O1954" s="27"/>
      <c r="P1954" s="27"/>
      <c r="Q1954" s="27"/>
      <c r="R1954" s="27"/>
      <c r="S1954" s="27"/>
      <c r="T1954" s="27"/>
      <c r="U1954" s="27"/>
      <c r="V1954" s="27"/>
      <c r="W1954" s="27"/>
      <c r="X1954" s="27"/>
      <c r="Y1954" s="27"/>
      <c r="Z1954" s="27"/>
      <c r="AA1954" s="27"/>
      <c r="AB1954" s="27"/>
      <c r="AC1954" s="27"/>
      <c r="AD1954" s="27"/>
      <c r="AE1954" s="27"/>
      <c r="AF1954" s="27"/>
      <c r="AG1954" s="27"/>
      <c r="AH1954" s="27"/>
      <c r="AI1954" s="27"/>
      <c r="AJ1954" s="27"/>
      <c r="AK1954" s="27"/>
      <c r="AL1954" s="27"/>
      <c r="AM1954" s="27"/>
      <c r="BH1954" s="1" t="s">
        <v>28</v>
      </c>
    </row>
    <row r="1955" spans="1:61" ht="9.75" customHeight="1">
      <c r="A1955" s="170" t="s">
        <v>403</v>
      </c>
      <c r="B1955" s="171"/>
      <c r="C1955" s="171"/>
      <c r="D1955" s="171"/>
      <c r="E1955" s="171"/>
      <c r="F1955" s="171"/>
      <c r="G1955" s="171"/>
      <c r="H1955" s="171"/>
      <c r="I1955" s="171"/>
      <c r="J1955" s="171"/>
      <c r="K1955" s="171"/>
      <c r="L1955" s="171"/>
      <c r="M1955" s="171"/>
      <c r="N1955" s="171"/>
      <c r="O1955" s="171"/>
      <c r="P1955" s="171"/>
      <c r="Q1955" s="171"/>
      <c r="R1955" s="171"/>
      <c r="S1955" s="171"/>
      <c r="T1955" s="171"/>
      <c r="U1955" s="171"/>
      <c r="V1955" s="171"/>
      <c r="W1955" s="171"/>
      <c r="X1955" s="171"/>
      <c r="Y1955" s="171"/>
      <c r="Z1955" s="171"/>
      <c r="AA1955" s="171"/>
      <c r="AB1955" s="171"/>
      <c r="AC1955" s="171"/>
      <c r="AD1955" s="171"/>
      <c r="AE1955" s="171"/>
      <c r="AF1955" s="171"/>
      <c r="AG1955" s="171"/>
      <c r="AH1955" s="171"/>
      <c r="AI1955" s="171"/>
      <c r="AJ1955" s="171"/>
      <c r="AK1955" s="171"/>
      <c r="AL1955" s="171"/>
      <c r="AM1955" s="172"/>
    </row>
    <row r="1956" spans="1:61" ht="9.75" customHeight="1">
      <c r="A1956" s="173"/>
      <c r="B1956" s="174"/>
      <c r="C1956" s="174"/>
      <c r="D1956" s="174"/>
      <c r="E1956" s="174"/>
      <c r="F1956" s="174"/>
      <c r="G1956" s="174"/>
      <c r="H1956" s="174"/>
      <c r="I1956" s="174"/>
      <c r="J1956" s="174"/>
      <c r="K1956" s="174"/>
      <c r="L1956" s="174"/>
      <c r="M1956" s="174"/>
      <c r="N1956" s="174"/>
      <c r="O1956" s="174"/>
      <c r="P1956" s="174"/>
      <c r="Q1956" s="174"/>
      <c r="R1956" s="174"/>
      <c r="S1956" s="174"/>
      <c r="T1956" s="174"/>
      <c r="U1956" s="174"/>
      <c r="V1956" s="174"/>
      <c r="W1956" s="174"/>
      <c r="X1956" s="174"/>
      <c r="Y1956" s="174"/>
      <c r="Z1956" s="174"/>
      <c r="AA1956" s="174"/>
      <c r="AB1956" s="174"/>
      <c r="AC1956" s="174"/>
      <c r="AD1956" s="174"/>
      <c r="AE1956" s="174"/>
      <c r="AF1956" s="174"/>
      <c r="AG1956" s="174"/>
      <c r="AH1956" s="174"/>
      <c r="AI1956" s="174"/>
      <c r="AJ1956" s="174"/>
      <c r="AK1956" s="174"/>
      <c r="AL1956" s="174"/>
      <c r="AM1956" s="175"/>
    </row>
    <row r="1957" spans="1:61" ht="9.75" hidden="1" customHeight="1">
      <c r="A1957" s="164" t="s">
        <v>404</v>
      </c>
      <c r="B1957" s="165"/>
      <c r="C1957" s="165"/>
      <c r="D1957" s="165"/>
      <c r="E1957" s="165"/>
      <c r="F1957" s="165"/>
      <c r="G1957" s="165"/>
      <c r="H1957" s="165"/>
      <c r="I1957" s="166"/>
      <c r="J1957" s="268"/>
      <c r="K1957" s="269"/>
      <c r="L1957" s="269"/>
      <c r="M1957" s="269"/>
      <c r="N1957" s="269"/>
      <c r="O1957" s="269"/>
      <c r="P1957" s="269"/>
      <c r="Q1957" s="269"/>
      <c r="R1957" s="269"/>
      <c r="S1957" s="269"/>
      <c r="T1957" s="269"/>
      <c r="U1957" s="269"/>
      <c r="V1957" s="269"/>
      <c r="W1957" s="269"/>
      <c r="X1957" s="269"/>
      <c r="Y1957" s="269"/>
      <c r="Z1957" s="269"/>
      <c r="AA1957" s="269"/>
      <c r="AB1957" s="269"/>
      <c r="AC1957" s="269"/>
      <c r="AD1957" s="269"/>
      <c r="AE1957" s="269"/>
      <c r="AF1957" s="269"/>
      <c r="AG1957" s="269"/>
      <c r="AH1957" s="269"/>
      <c r="AI1957" s="269"/>
      <c r="AJ1957" s="269"/>
      <c r="AK1957" s="269"/>
      <c r="AL1957" s="269"/>
      <c r="AM1957" s="270"/>
      <c r="BG1957" s="1" t="s">
        <v>405</v>
      </c>
      <c r="BH1957" s="1">
        <v>103</v>
      </c>
      <c r="BI1957" s="1" t="str">
        <f>"ITEM"&amp;BH1957&amp; BG1957 &amp;"="&amp; IF(TRIM($J1957)="","",$J1957)</f>
        <v>ITEM103#KBN4_11=</v>
      </c>
    </row>
    <row r="1958" spans="1:61" ht="9.75" hidden="1" customHeight="1" thickBot="1">
      <c r="A1958" s="167"/>
      <c r="B1958" s="168"/>
      <c r="C1958" s="168"/>
      <c r="D1958" s="168"/>
      <c r="E1958" s="168"/>
      <c r="F1958" s="168"/>
      <c r="G1958" s="168"/>
      <c r="H1958" s="168"/>
      <c r="I1958" s="169"/>
      <c r="J1958" s="271"/>
      <c r="K1958" s="272"/>
      <c r="L1958" s="272"/>
      <c r="M1958" s="272"/>
      <c r="N1958" s="272"/>
      <c r="O1958" s="272"/>
      <c r="P1958" s="272"/>
      <c r="Q1958" s="272"/>
      <c r="R1958" s="272"/>
      <c r="S1958" s="272"/>
      <c r="T1958" s="272"/>
      <c r="U1958" s="272"/>
      <c r="V1958" s="272"/>
      <c r="W1958" s="272"/>
      <c r="X1958" s="272"/>
      <c r="Y1958" s="272"/>
      <c r="Z1958" s="272"/>
      <c r="AA1958" s="272"/>
      <c r="AB1958" s="272"/>
      <c r="AC1958" s="272"/>
      <c r="AD1958" s="272"/>
      <c r="AE1958" s="272"/>
      <c r="AF1958" s="272"/>
      <c r="AG1958" s="272"/>
      <c r="AH1958" s="272"/>
      <c r="AI1958" s="272"/>
      <c r="AJ1958" s="272"/>
      <c r="AK1958" s="272"/>
      <c r="AL1958" s="272"/>
      <c r="AM1958" s="273"/>
    </row>
    <row r="1959" spans="1:61" ht="9.75" hidden="1" customHeight="1">
      <c r="A1959" s="120" t="s">
        <v>323</v>
      </c>
      <c r="B1959" s="121"/>
      <c r="C1959" s="121"/>
      <c r="D1959" s="121"/>
      <c r="E1959" s="121"/>
      <c r="F1959" s="121"/>
      <c r="G1959" s="121"/>
      <c r="H1959" s="121"/>
      <c r="I1959" s="122"/>
      <c r="J1959" s="239"/>
      <c r="K1959" s="239"/>
      <c r="L1959" s="239"/>
      <c r="M1959" s="239"/>
      <c r="N1959" s="239"/>
      <c r="O1959" s="239"/>
      <c r="P1959" s="239"/>
      <c r="Q1959" s="239"/>
      <c r="R1959" s="239"/>
      <c r="S1959" s="239"/>
      <c r="T1959" s="239"/>
      <c r="U1959" s="239"/>
      <c r="V1959" s="239"/>
      <c r="W1959" s="239"/>
      <c r="X1959" s="239"/>
      <c r="Y1959" s="239"/>
      <c r="Z1959" s="239"/>
      <c r="AA1959" s="239"/>
      <c r="AB1959" s="239"/>
      <c r="AC1959" s="239"/>
      <c r="AD1959" s="239"/>
      <c r="AE1959" s="239"/>
      <c r="AF1959" s="239"/>
      <c r="AG1959" s="239"/>
      <c r="AH1959" s="239"/>
      <c r="AI1959" s="239"/>
      <c r="AJ1959" s="239"/>
      <c r="AK1959" s="239"/>
      <c r="AL1959" s="239"/>
      <c r="AM1959" s="239"/>
      <c r="BG1959" s="1" t="s">
        <v>405</v>
      </c>
      <c r="BH1959" s="1">
        <v>104</v>
      </c>
      <c r="BI1959" s="1" t="str">
        <f>"ITEM"&amp;BH1959&amp; BG1959 &amp;"="&amp; IF(TRIM($J1959)="","",$J1959)</f>
        <v>ITEM104#KBN4_11=</v>
      </c>
    </row>
    <row r="1960" spans="1:61" ht="9.75" hidden="1" customHeight="1">
      <c r="A1960" s="123"/>
      <c r="B1960" s="124"/>
      <c r="C1960" s="124"/>
      <c r="D1960" s="124"/>
      <c r="E1960" s="124"/>
      <c r="F1960" s="124"/>
      <c r="G1960" s="124"/>
      <c r="H1960" s="124"/>
      <c r="I1960" s="125"/>
      <c r="J1960" s="27"/>
      <c r="K1960" s="27"/>
      <c r="L1960" s="27"/>
      <c r="M1960" s="27"/>
      <c r="N1960" s="27"/>
      <c r="O1960" s="27"/>
      <c r="P1960" s="27"/>
      <c r="Q1960" s="27"/>
      <c r="R1960" s="27"/>
      <c r="S1960" s="27"/>
      <c r="T1960" s="27"/>
      <c r="U1960" s="27"/>
      <c r="V1960" s="27"/>
      <c r="W1960" s="27"/>
      <c r="X1960" s="27"/>
      <c r="Y1960" s="27"/>
      <c r="Z1960" s="27"/>
      <c r="AA1960" s="27"/>
      <c r="AB1960" s="27"/>
      <c r="AC1960" s="27"/>
      <c r="AD1960" s="27"/>
      <c r="AE1960" s="27"/>
      <c r="AF1960" s="27"/>
      <c r="AG1960" s="27"/>
      <c r="AH1960" s="27"/>
      <c r="AI1960" s="27"/>
      <c r="AJ1960" s="27"/>
      <c r="AK1960" s="27"/>
      <c r="AL1960" s="27"/>
      <c r="AM1960" s="27"/>
    </row>
    <row r="1961" spans="1:61" ht="9.75" hidden="1" customHeight="1">
      <c r="A1961" s="120" t="s">
        <v>378</v>
      </c>
      <c r="B1961" s="121"/>
      <c r="C1961" s="121"/>
      <c r="D1961" s="121"/>
      <c r="E1961" s="121"/>
      <c r="F1961" s="121"/>
      <c r="G1961" s="121"/>
      <c r="H1961" s="121"/>
      <c r="I1961" s="122"/>
      <c r="J1961" s="136"/>
      <c r="K1961" s="126"/>
      <c r="L1961" s="126"/>
      <c r="M1961" s="126"/>
      <c r="N1961" s="126"/>
      <c r="O1961" s="126"/>
      <c r="P1961" s="126"/>
      <c r="Q1961" s="126"/>
      <c r="R1961" s="126"/>
      <c r="S1961" s="126"/>
      <c r="T1961" s="126"/>
      <c r="U1961" s="126"/>
      <c r="V1961" s="126"/>
      <c r="W1961" s="126"/>
      <c r="X1961" s="126"/>
      <c r="Y1961" s="126"/>
      <c r="Z1961" s="126"/>
      <c r="AA1961" s="126"/>
      <c r="AB1961" s="126"/>
      <c r="AC1961" s="126"/>
      <c r="AD1961" s="126"/>
      <c r="AE1961" s="126"/>
      <c r="AF1961" s="126"/>
      <c r="AG1961" s="126"/>
      <c r="AH1961" s="126"/>
      <c r="AI1961" s="126"/>
      <c r="AJ1961" s="126"/>
      <c r="AK1961" s="126"/>
      <c r="AL1961" s="126"/>
      <c r="AM1961" s="127"/>
      <c r="BG1961" s="1" t="s">
        <v>405</v>
      </c>
      <c r="BH1961" s="1">
        <v>105</v>
      </c>
      <c r="BI1961" s="1" t="str">
        <f>"ITEM"&amp;BH1961&amp; BG1961 &amp;"="&amp; IF(TRIM($J1961)="","",$J1961)</f>
        <v>ITEM105#KBN4_11=</v>
      </c>
    </row>
    <row r="1962" spans="1:61" ht="9.75" hidden="1" customHeight="1">
      <c r="A1962" s="141"/>
      <c r="B1962" s="142"/>
      <c r="C1962" s="142"/>
      <c r="D1962" s="142"/>
      <c r="E1962" s="142"/>
      <c r="F1962" s="142"/>
      <c r="G1962" s="142"/>
      <c r="H1962" s="142"/>
      <c r="I1962" s="143"/>
      <c r="J1962" s="150"/>
      <c r="K1962" s="151"/>
      <c r="L1962" s="151"/>
      <c r="M1962" s="151"/>
      <c r="N1962" s="151"/>
      <c r="O1962" s="151"/>
      <c r="P1962" s="151"/>
      <c r="Q1962" s="151"/>
      <c r="R1962" s="151"/>
      <c r="S1962" s="151"/>
      <c r="T1962" s="151"/>
      <c r="U1962" s="151"/>
      <c r="V1962" s="151"/>
      <c r="W1962" s="151"/>
      <c r="X1962" s="151"/>
      <c r="Y1962" s="151"/>
      <c r="Z1962" s="151"/>
      <c r="AA1962" s="151"/>
      <c r="AB1962" s="151"/>
      <c r="AC1962" s="151"/>
      <c r="AD1962" s="151"/>
      <c r="AE1962" s="151"/>
      <c r="AF1962" s="151"/>
      <c r="AG1962" s="151"/>
      <c r="AH1962" s="151"/>
      <c r="AI1962" s="151"/>
      <c r="AJ1962" s="151"/>
      <c r="AK1962" s="151"/>
      <c r="AL1962" s="151"/>
      <c r="AM1962" s="152"/>
      <c r="BH1962" s="1" t="s">
        <v>28</v>
      </c>
    </row>
    <row r="1963" spans="1:61" ht="9.75" hidden="1" customHeight="1">
      <c r="A1963" s="123"/>
      <c r="B1963" s="124"/>
      <c r="C1963" s="124"/>
      <c r="D1963" s="124"/>
      <c r="E1963" s="124"/>
      <c r="F1963" s="124"/>
      <c r="G1963" s="124"/>
      <c r="H1963" s="124"/>
      <c r="I1963" s="125"/>
      <c r="J1963" s="137"/>
      <c r="K1963" s="128"/>
      <c r="L1963" s="128"/>
      <c r="M1963" s="128"/>
      <c r="N1963" s="128"/>
      <c r="O1963" s="128"/>
      <c r="P1963" s="128"/>
      <c r="Q1963" s="128"/>
      <c r="R1963" s="128"/>
      <c r="S1963" s="128"/>
      <c r="T1963" s="128"/>
      <c r="U1963" s="128"/>
      <c r="V1963" s="128"/>
      <c r="W1963" s="128"/>
      <c r="X1963" s="128"/>
      <c r="Y1963" s="128"/>
      <c r="Z1963" s="128"/>
      <c r="AA1963" s="128"/>
      <c r="AB1963" s="128"/>
      <c r="AC1963" s="128"/>
      <c r="AD1963" s="128"/>
      <c r="AE1963" s="128"/>
      <c r="AF1963" s="128"/>
      <c r="AG1963" s="128"/>
      <c r="AH1963" s="128"/>
      <c r="AI1963" s="128"/>
      <c r="AJ1963" s="128"/>
      <c r="AK1963" s="128"/>
      <c r="AL1963" s="128"/>
      <c r="AM1963" s="129"/>
      <c r="BH1963" s="1" t="s">
        <v>28</v>
      </c>
    </row>
    <row r="1964" spans="1:61" ht="9.75" hidden="1" customHeight="1">
      <c r="A1964" s="120" t="s">
        <v>379</v>
      </c>
      <c r="B1964" s="121"/>
      <c r="C1964" s="121"/>
      <c r="D1964" s="121"/>
      <c r="E1964" s="121"/>
      <c r="F1964" s="121"/>
      <c r="G1964" s="121"/>
      <c r="H1964" s="121"/>
      <c r="I1964" s="122"/>
      <c r="J1964" s="27"/>
      <c r="K1964" s="27"/>
      <c r="L1964" s="27"/>
      <c r="M1964" s="27"/>
      <c r="N1964" s="27"/>
      <c r="O1964" s="27"/>
      <c r="P1964" s="27"/>
      <c r="Q1964" s="27"/>
      <c r="R1964" s="27"/>
      <c r="S1964" s="27"/>
      <c r="T1964" s="27"/>
      <c r="U1964" s="27"/>
      <c r="V1964" s="27"/>
      <c r="W1964" s="27"/>
      <c r="X1964" s="27"/>
      <c r="Y1964" s="27"/>
      <c r="Z1964" s="27"/>
      <c r="AA1964" s="27"/>
      <c r="AB1964" s="27"/>
      <c r="AC1964" s="27"/>
      <c r="AD1964" s="27"/>
      <c r="AE1964" s="27"/>
      <c r="AF1964" s="27"/>
      <c r="AG1964" s="27"/>
      <c r="AH1964" s="27"/>
      <c r="AI1964" s="27"/>
      <c r="AJ1964" s="27"/>
      <c r="AK1964" s="27"/>
      <c r="AL1964" s="27"/>
      <c r="AM1964" s="27"/>
      <c r="BG1964" s="1" t="s">
        <v>405</v>
      </c>
      <c r="BH1964" s="1">
        <v>106</v>
      </c>
      <c r="BI1964" s="1" t="str">
        <f>"ITEM"&amp;BH1964&amp; BG1964 &amp;"="&amp; IF(TRIM($J1964)="","",$J1964)</f>
        <v>ITEM106#KBN4_11=</v>
      </c>
    </row>
    <row r="1965" spans="1:61" ht="9.75" hidden="1" customHeight="1">
      <c r="A1965" s="123"/>
      <c r="B1965" s="124"/>
      <c r="C1965" s="124"/>
      <c r="D1965" s="124"/>
      <c r="E1965" s="124"/>
      <c r="F1965" s="124"/>
      <c r="G1965" s="124"/>
      <c r="H1965" s="124"/>
      <c r="I1965" s="125"/>
      <c r="J1965" s="27"/>
      <c r="K1965" s="27"/>
      <c r="L1965" s="27"/>
      <c r="M1965" s="27"/>
      <c r="N1965" s="27"/>
      <c r="O1965" s="27"/>
      <c r="P1965" s="27"/>
      <c r="Q1965" s="27"/>
      <c r="R1965" s="27"/>
      <c r="S1965" s="27"/>
      <c r="T1965" s="27"/>
      <c r="U1965" s="27"/>
      <c r="V1965" s="27"/>
      <c r="W1965" s="27"/>
      <c r="X1965" s="27"/>
      <c r="Y1965" s="27"/>
      <c r="Z1965" s="27"/>
      <c r="AA1965" s="27"/>
      <c r="AB1965" s="27"/>
      <c r="AC1965" s="27"/>
      <c r="AD1965" s="27"/>
      <c r="AE1965" s="27"/>
      <c r="AF1965" s="27"/>
      <c r="AG1965" s="27"/>
      <c r="AH1965" s="27"/>
      <c r="AI1965" s="27"/>
      <c r="AJ1965" s="27"/>
      <c r="AK1965" s="27"/>
      <c r="AL1965" s="27"/>
      <c r="AM1965" s="27"/>
    </row>
    <row r="1966" spans="1:61" ht="9.75" hidden="1" customHeight="1">
      <c r="A1966" s="120" t="s">
        <v>380</v>
      </c>
      <c r="B1966" s="121"/>
      <c r="C1966" s="121"/>
      <c r="D1966" s="121"/>
      <c r="E1966" s="121"/>
      <c r="F1966" s="121"/>
      <c r="G1966" s="121"/>
      <c r="H1966" s="121"/>
      <c r="I1966" s="122"/>
      <c r="J1966" s="158"/>
      <c r="K1966" s="154"/>
      <c r="L1966" s="154"/>
      <c r="M1966" s="154"/>
      <c r="N1966" s="154"/>
      <c r="O1966" s="154"/>
      <c r="P1966" s="154"/>
      <c r="Q1966" s="154"/>
      <c r="R1966" s="154"/>
      <c r="S1966" s="154"/>
      <c r="T1966" s="154"/>
      <c r="U1966" s="154"/>
      <c r="V1966" s="154" t="s">
        <v>36</v>
      </c>
      <c r="W1966" s="154"/>
      <c r="X1966" s="154"/>
      <c r="Y1966" s="154"/>
      <c r="Z1966" s="154"/>
      <c r="AA1966" s="154"/>
      <c r="AB1966" s="154"/>
      <c r="AC1966" s="154"/>
      <c r="AD1966" s="154"/>
      <c r="AE1966" s="154"/>
      <c r="AF1966" s="154"/>
      <c r="AG1966" s="154"/>
      <c r="AH1966" s="154"/>
      <c r="AI1966" s="154"/>
      <c r="AJ1966" s="154"/>
      <c r="AK1966" s="154"/>
      <c r="AL1966" s="154"/>
      <c r="AM1966" s="155"/>
      <c r="BE1966" s="1" t="str">
        <f ca="1">MID(CELL("address",$CB$2),2,2)</f>
        <v>CB</v>
      </c>
      <c r="BF1966" s="1" t="str">
        <f>IF(TRIM($K1968)="","",IF(ISERROR(MATCH($K1968,$CB$3:$CB$7,0)),"INPUT_ERROR",MATCH($K1968,$CB$3:$CB$7,0)))</f>
        <v/>
      </c>
      <c r="BG1966" s="1" t="s">
        <v>405</v>
      </c>
      <c r="BH1966" s="1">
        <v>107</v>
      </c>
      <c r="BI1966" s="1" t="str">
        <f>"ITEM"&amp; BH1966&amp; BG1966 &amp;"="&amp; $BF1966</f>
        <v>ITEM107#KBN4_11=</v>
      </c>
    </row>
    <row r="1967" spans="1:61" ht="9.75" hidden="1" customHeight="1">
      <c r="A1967" s="141"/>
      <c r="B1967" s="142"/>
      <c r="C1967" s="142"/>
      <c r="D1967" s="142"/>
      <c r="E1967" s="142"/>
      <c r="F1967" s="142"/>
      <c r="G1967" s="142"/>
      <c r="H1967" s="142"/>
      <c r="I1967" s="143"/>
      <c r="J1967" s="189"/>
      <c r="K1967" s="82"/>
      <c r="L1967" s="82"/>
      <c r="M1967" s="82"/>
      <c r="N1967" s="82"/>
      <c r="O1967" s="82"/>
      <c r="P1967" s="82"/>
      <c r="Q1967" s="82"/>
      <c r="R1967" s="82"/>
      <c r="S1967" s="82"/>
      <c r="T1967" s="82"/>
      <c r="U1967" s="82"/>
      <c r="V1967" s="82" t="s">
        <v>163</v>
      </c>
      <c r="W1967" s="82"/>
      <c r="X1967" s="82"/>
      <c r="Y1967" s="82"/>
      <c r="Z1967" s="82"/>
      <c r="AA1967" s="82"/>
      <c r="AB1967" s="82"/>
      <c r="AC1967" s="82"/>
      <c r="AD1967" s="82"/>
      <c r="AE1967" s="82"/>
      <c r="AF1967" s="82"/>
      <c r="AG1967" s="82"/>
      <c r="AH1967" s="82"/>
      <c r="AI1967" s="82"/>
      <c r="AJ1967" s="82"/>
      <c r="AK1967" s="82"/>
      <c r="AL1967" s="82"/>
      <c r="AM1967" s="138"/>
      <c r="BH1967" s="1" t="s">
        <v>28</v>
      </c>
    </row>
    <row r="1968" spans="1:61" ht="9.75" hidden="1" customHeight="1">
      <c r="A1968" s="141"/>
      <c r="B1968" s="142"/>
      <c r="C1968" s="142"/>
      <c r="D1968" s="142"/>
      <c r="E1968" s="142"/>
      <c r="F1968" s="142"/>
      <c r="G1968" s="142"/>
      <c r="H1968" s="142"/>
      <c r="I1968" s="143"/>
      <c r="J1968" s="144" t="s">
        <v>37</v>
      </c>
      <c r="K1968" s="145"/>
      <c r="L1968" s="145"/>
      <c r="M1968" s="145"/>
      <c r="N1968" s="145"/>
      <c r="O1968" s="145"/>
      <c r="P1968" s="145"/>
      <c r="Q1968" s="145"/>
      <c r="R1968" s="145"/>
      <c r="S1968" s="145"/>
      <c r="T1968" s="82" t="s">
        <v>38</v>
      </c>
      <c r="U1968" s="82"/>
      <c r="V1968" s="82" t="s">
        <v>253</v>
      </c>
      <c r="W1968" s="82"/>
      <c r="X1968" s="82"/>
      <c r="Y1968" s="82"/>
      <c r="Z1968" s="82"/>
      <c r="AA1968" s="82"/>
      <c r="AB1968" s="82"/>
      <c r="AC1968" s="82"/>
      <c r="AD1968" s="82"/>
      <c r="AE1968" s="82"/>
      <c r="AF1968" s="82"/>
      <c r="AG1968" s="82"/>
      <c r="AH1968" s="82"/>
      <c r="AI1968" s="82"/>
      <c r="AJ1968" s="82"/>
      <c r="AK1968" s="82"/>
      <c r="AL1968" s="82"/>
      <c r="AM1968" s="138"/>
      <c r="BH1968" s="1" t="s">
        <v>28</v>
      </c>
    </row>
    <row r="1969" spans="1:61" ht="9.75" hidden="1" customHeight="1">
      <c r="A1969" s="141"/>
      <c r="B1969" s="142"/>
      <c r="C1969" s="142"/>
      <c r="D1969" s="142"/>
      <c r="E1969" s="142"/>
      <c r="F1969" s="142"/>
      <c r="G1969" s="142"/>
      <c r="H1969" s="142"/>
      <c r="I1969" s="143"/>
      <c r="J1969" s="144"/>
      <c r="K1969" s="145"/>
      <c r="L1969" s="145"/>
      <c r="M1969" s="145"/>
      <c r="N1969" s="145"/>
      <c r="O1969" s="145"/>
      <c r="P1969" s="145"/>
      <c r="Q1969" s="145"/>
      <c r="R1969" s="145"/>
      <c r="S1969" s="145"/>
      <c r="T1969" s="82"/>
      <c r="U1969" s="82"/>
      <c r="V1969" s="82" t="s">
        <v>327</v>
      </c>
      <c r="W1969" s="82"/>
      <c r="X1969" s="82"/>
      <c r="Y1969" s="82"/>
      <c r="Z1969" s="82"/>
      <c r="AA1969" s="82"/>
      <c r="AB1969" s="82"/>
      <c r="AC1969" s="82"/>
      <c r="AD1969" s="82"/>
      <c r="AE1969" s="82"/>
      <c r="AF1969" s="82"/>
      <c r="AG1969" s="82"/>
      <c r="AH1969" s="82"/>
      <c r="AI1969" s="82"/>
      <c r="AJ1969" s="82"/>
      <c r="AK1969" s="82"/>
      <c r="AL1969" s="82"/>
      <c r="AM1969" s="138"/>
      <c r="BH1969" s="1" t="s">
        <v>28</v>
      </c>
    </row>
    <row r="1970" spans="1:61" ht="9.75" hidden="1" customHeight="1">
      <c r="A1970" s="141"/>
      <c r="B1970" s="142"/>
      <c r="C1970" s="142"/>
      <c r="D1970" s="142"/>
      <c r="E1970" s="142"/>
      <c r="F1970" s="142"/>
      <c r="G1970" s="142"/>
      <c r="H1970" s="142"/>
      <c r="I1970" s="143"/>
      <c r="J1970" s="189"/>
      <c r="K1970" s="82"/>
      <c r="L1970" s="82"/>
      <c r="M1970" s="82"/>
      <c r="N1970" s="82"/>
      <c r="O1970" s="82"/>
      <c r="P1970" s="82"/>
      <c r="Q1970" s="82"/>
      <c r="R1970" s="82"/>
      <c r="S1970" s="82"/>
      <c r="T1970" s="82"/>
      <c r="U1970" s="82"/>
      <c r="V1970" s="82" t="s">
        <v>166</v>
      </c>
      <c r="W1970" s="82"/>
      <c r="X1970" s="82"/>
      <c r="Y1970" s="82"/>
      <c r="Z1970" s="82"/>
      <c r="AA1970" s="82"/>
      <c r="AB1970" s="82"/>
      <c r="AC1970" s="82"/>
      <c r="AD1970" s="82"/>
      <c r="AE1970" s="82"/>
      <c r="AF1970" s="82"/>
      <c r="AG1970" s="82"/>
      <c r="AH1970" s="82"/>
      <c r="AI1970" s="82"/>
      <c r="AJ1970" s="82"/>
      <c r="AK1970" s="82"/>
      <c r="AL1970" s="82"/>
      <c r="AM1970" s="138"/>
      <c r="BH1970" s="1" t="s">
        <v>28</v>
      </c>
    </row>
    <row r="1971" spans="1:61" ht="9.75" hidden="1" customHeight="1">
      <c r="A1971" s="141"/>
      <c r="B1971" s="142"/>
      <c r="C1971" s="142"/>
      <c r="D1971" s="142"/>
      <c r="E1971" s="142"/>
      <c r="F1971" s="142"/>
      <c r="G1971" s="142"/>
      <c r="H1971" s="142"/>
      <c r="I1971" s="143"/>
      <c r="J1971" s="157"/>
      <c r="K1971" s="98"/>
      <c r="L1971" s="98"/>
      <c r="M1971" s="98"/>
      <c r="N1971" s="98"/>
      <c r="O1971" s="98"/>
      <c r="P1971" s="98"/>
      <c r="Q1971" s="98"/>
      <c r="R1971" s="98"/>
      <c r="S1971" s="98"/>
      <c r="T1971" s="98"/>
      <c r="U1971" s="98"/>
      <c r="V1971" s="98" t="s">
        <v>256</v>
      </c>
      <c r="W1971" s="98"/>
      <c r="X1971" s="98"/>
      <c r="Y1971" s="98"/>
      <c r="Z1971" s="98"/>
      <c r="AA1971" s="98"/>
      <c r="AB1971" s="98"/>
      <c r="AC1971" s="98"/>
      <c r="AD1971" s="98"/>
      <c r="AE1971" s="98"/>
      <c r="AF1971" s="98"/>
      <c r="AG1971" s="98"/>
      <c r="AH1971" s="98"/>
      <c r="AI1971" s="98"/>
      <c r="AJ1971" s="98"/>
      <c r="AK1971" s="98"/>
      <c r="AL1971" s="98"/>
      <c r="AM1971" s="156"/>
      <c r="BH1971" s="1" t="s">
        <v>28</v>
      </c>
    </row>
    <row r="1972" spans="1:61" ht="9.75" hidden="1" customHeight="1">
      <c r="A1972" s="120" t="s">
        <v>381</v>
      </c>
      <c r="B1972" s="121"/>
      <c r="C1972" s="121"/>
      <c r="D1972" s="121"/>
      <c r="E1972" s="121"/>
      <c r="F1972" s="121"/>
      <c r="G1972" s="121"/>
      <c r="H1972" s="121"/>
      <c r="I1972" s="122"/>
      <c r="J1972" s="136"/>
      <c r="K1972" s="126"/>
      <c r="L1972" s="126"/>
      <c r="M1972" s="126"/>
      <c r="N1972" s="126"/>
      <c r="O1972" s="126"/>
      <c r="P1972" s="126"/>
      <c r="Q1972" s="126"/>
      <c r="R1972" s="126"/>
      <c r="S1972" s="126"/>
      <c r="T1972" s="126"/>
      <c r="U1972" s="126"/>
      <c r="V1972" s="126"/>
      <c r="W1972" s="126"/>
      <c r="X1972" s="126"/>
      <c r="Y1972" s="126"/>
      <c r="Z1972" s="126"/>
      <c r="AA1972" s="126"/>
      <c r="AB1972" s="126"/>
      <c r="AC1972" s="126"/>
      <c r="AD1972" s="126"/>
      <c r="AE1972" s="126"/>
      <c r="AF1972" s="126"/>
      <c r="AG1972" s="126"/>
      <c r="AH1972" s="126"/>
      <c r="AI1972" s="126"/>
      <c r="AJ1972" s="126"/>
      <c r="AK1972" s="126"/>
      <c r="AL1972" s="126"/>
      <c r="AM1972" s="127"/>
      <c r="BG1972" s="1" t="s">
        <v>405</v>
      </c>
      <c r="BH1972" s="1">
        <v>108</v>
      </c>
      <c r="BI1972" s="1" t="str">
        <f>"ITEM"&amp;BH1972&amp; BG1972 &amp;"="&amp; IF(TRIM($J1972)="","",$J1972)</f>
        <v>ITEM108#KBN4_11=</v>
      </c>
    </row>
    <row r="1973" spans="1:61" ht="9.75" hidden="1" customHeight="1">
      <c r="A1973" s="141"/>
      <c r="B1973" s="142"/>
      <c r="C1973" s="142"/>
      <c r="D1973" s="142"/>
      <c r="E1973" s="142"/>
      <c r="F1973" s="142"/>
      <c r="G1973" s="142"/>
      <c r="H1973" s="142"/>
      <c r="I1973" s="143"/>
      <c r="J1973" s="150"/>
      <c r="K1973" s="151"/>
      <c r="L1973" s="151"/>
      <c r="M1973" s="151"/>
      <c r="N1973" s="151"/>
      <c r="O1973" s="151"/>
      <c r="P1973" s="151"/>
      <c r="Q1973" s="151"/>
      <c r="R1973" s="151"/>
      <c r="S1973" s="151"/>
      <c r="T1973" s="151"/>
      <c r="U1973" s="151"/>
      <c r="V1973" s="151"/>
      <c r="W1973" s="151"/>
      <c r="X1973" s="151"/>
      <c r="Y1973" s="151"/>
      <c r="Z1973" s="151"/>
      <c r="AA1973" s="151"/>
      <c r="AB1973" s="151"/>
      <c r="AC1973" s="151"/>
      <c r="AD1973" s="151"/>
      <c r="AE1973" s="151"/>
      <c r="AF1973" s="151"/>
      <c r="AG1973" s="151"/>
      <c r="AH1973" s="151"/>
      <c r="AI1973" s="151"/>
      <c r="AJ1973" s="151"/>
      <c r="AK1973" s="151"/>
      <c r="AL1973" s="151"/>
      <c r="AM1973" s="152"/>
    </row>
    <row r="1974" spans="1:61" ht="9.75" hidden="1" customHeight="1">
      <c r="A1974" s="123"/>
      <c r="B1974" s="124"/>
      <c r="C1974" s="124"/>
      <c r="D1974" s="124"/>
      <c r="E1974" s="124"/>
      <c r="F1974" s="124"/>
      <c r="G1974" s="124"/>
      <c r="H1974" s="124"/>
      <c r="I1974" s="125"/>
      <c r="J1974" s="150"/>
      <c r="K1974" s="151"/>
      <c r="L1974" s="151"/>
      <c r="M1974" s="151"/>
      <c r="N1974" s="151"/>
      <c r="O1974" s="151"/>
      <c r="P1974" s="151"/>
      <c r="Q1974" s="151"/>
      <c r="R1974" s="151"/>
      <c r="S1974" s="151"/>
      <c r="T1974" s="151"/>
      <c r="U1974" s="151"/>
      <c r="V1974" s="151"/>
      <c r="W1974" s="151"/>
      <c r="X1974" s="151"/>
      <c r="Y1974" s="151"/>
      <c r="Z1974" s="151"/>
      <c r="AA1974" s="151"/>
      <c r="AB1974" s="151"/>
      <c r="AC1974" s="151"/>
      <c r="AD1974" s="151"/>
      <c r="AE1974" s="151"/>
      <c r="AF1974" s="151"/>
      <c r="AG1974" s="151"/>
      <c r="AH1974" s="151"/>
      <c r="AI1974" s="151"/>
      <c r="AJ1974" s="151"/>
      <c r="AK1974" s="151"/>
      <c r="AL1974" s="151"/>
      <c r="AM1974" s="152"/>
    </row>
    <row r="1975" spans="1:61" ht="9.75" hidden="1" customHeight="1">
      <c r="A1975" s="120" t="s">
        <v>382</v>
      </c>
      <c r="B1975" s="121"/>
      <c r="C1975" s="121"/>
      <c r="D1975" s="121"/>
      <c r="E1975" s="121"/>
      <c r="F1975" s="121"/>
      <c r="G1975" s="121"/>
      <c r="H1975" s="121"/>
      <c r="I1975" s="121"/>
      <c r="J1975" s="216" t="s">
        <v>37</v>
      </c>
      <c r="K1975" s="217"/>
      <c r="L1975" s="154" t="s">
        <v>54</v>
      </c>
      <c r="M1975" s="154"/>
      <c r="N1975" s="154"/>
      <c r="O1975" s="154"/>
      <c r="P1975" s="154"/>
      <c r="Q1975" s="154"/>
      <c r="R1975" s="154"/>
      <c r="S1975" s="154"/>
      <c r="T1975" s="154"/>
      <c r="U1975" s="154"/>
      <c r="V1975" s="154"/>
      <c r="W1975" s="154"/>
      <c r="X1975" s="221" t="s">
        <v>37</v>
      </c>
      <c r="Y1975" s="217"/>
      <c r="Z1975" s="154" t="s">
        <v>330</v>
      </c>
      <c r="AA1975" s="154"/>
      <c r="AB1975" s="154"/>
      <c r="AC1975" s="154"/>
      <c r="AD1975" s="154"/>
      <c r="AE1975" s="154"/>
      <c r="AF1975" s="154"/>
      <c r="AG1975" s="154"/>
      <c r="AH1975" s="154"/>
      <c r="AI1975" s="154"/>
      <c r="AJ1975" s="154"/>
      <c r="AK1975" s="154"/>
      <c r="AL1975" s="154"/>
      <c r="AM1975" s="155"/>
      <c r="BF1975" s="1" t="b">
        <f>IF($K1975="○",TRUE,IF($K1975="",FALSE,"INPUT_ERROR"))</f>
        <v>0</v>
      </c>
      <c r="BG1975" s="1" t="s">
        <v>405</v>
      </c>
      <c r="BH1975" s="1">
        <v>109</v>
      </c>
      <c r="BI1975" s="1" t="str">
        <f t="shared" ref="BI1975:BI1981" si="52">"ITEM"&amp; BH1975&amp; BG1975 &amp;"="&amp; $BF1975</f>
        <v>ITEM109#KBN4_11=FALSE</v>
      </c>
    </row>
    <row r="1976" spans="1:61" ht="9.75" hidden="1" customHeight="1">
      <c r="A1976" s="141"/>
      <c r="B1976" s="142"/>
      <c r="C1976" s="142"/>
      <c r="D1976" s="142"/>
      <c r="E1976" s="142"/>
      <c r="F1976" s="142"/>
      <c r="G1976" s="142"/>
      <c r="H1976" s="142"/>
      <c r="I1976" s="142"/>
      <c r="J1976" s="144"/>
      <c r="K1976" s="159"/>
      <c r="L1976" s="82"/>
      <c r="M1976" s="82"/>
      <c r="N1976" s="82"/>
      <c r="O1976" s="82"/>
      <c r="P1976" s="82"/>
      <c r="Q1976" s="82"/>
      <c r="R1976" s="82"/>
      <c r="S1976" s="82"/>
      <c r="T1976" s="82"/>
      <c r="U1976" s="82"/>
      <c r="V1976" s="82"/>
      <c r="W1976" s="82"/>
      <c r="X1976" s="160"/>
      <c r="Y1976" s="159"/>
      <c r="Z1976" s="82"/>
      <c r="AA1976" s="82"/>
      <c r="AB1976" s="82"/>
      <c r="AC1976" s="82"/>
      <c r="AD1976" s="82"/>
      <c r="AE1976" s="82"/>
      <c r="AF1976" s="82"/>
      <c r="AG1976" s="82"/>
      <c r="AH1976" s="82"/>
      <c r="AI1976" s="82"/>
      <c r="AJ1976" s="82"/>
      <c r="AK1976" s="82"/>
      <c r="AL1976" s="82"/>
      <c r="AM1976" s="138"/>
      <c r="BF1976" s="1" t="b">
        <f>IF($Y1975="○",TRUE,IF($Y1975="",FALSE,"INPUT_ERROR"))</f>
        <v>0</v>
      </c>
      <c r="BG1976" s="1" t="s">
        <v>405</v>
      </c>
      <c r="BH1976" s="1">
        <v>110</v>
      </c>
      <c r="BI1976" s="1" t="str">
        <f t="shared" si="52"/>
        <v>ITEM110#KBN4_11=FALSE</v>
      </c>
    </row>
    <row r="1977" spans="1:61" ht="9.75" hidden="1" customHeight="1">
      <c r="A1977" s="141"/>
      <c r="B1977" s="142"/>
      <c r="C1977" s="142"/>
      <c r="D1977" s="142"/>
      <c r="E1977" s="142"/>
      <c r="F1977" s="142"/>
      <c r="G1977" s="142"/>
      <c r="H1977" s="142"/>
      <c r="I1977" s="142"/>
      <c r="J1977" s="144" t="s">
        <v>37</v>
      </c>
      <c r="K1977" s="159"/>
      <c r="L1977" s="82" t="s">
        <v>331</v>
      </c>
      <c r="M1977" s="82"/>
      <c r="N1977" s="82"/>
      <c r="O1977" s="82"/>
      <c r="P1977" s="82"/>
      <c r="Q1977" s="82"/>
      <c r="R1977" s="82"/>
      <c r="S1977" s="82"/>
      <c r="T1977" s="82"/>
      <c r="U1977" s="82"/>
      <c r="V1977" s="82"/>
      <c r="W1977" s="82"/>
      <c r="X1977" s="160" t="s">
        <v>37</v>
      </c>
      <c r="Y1977" s="159"/>
      <c r="Z1977" s="82" t="s">
        <v>264</v>
      </c>
      <c r="AA1977" s="82"/>
      <c r="AB1977" s="82"/>
      <c r="AC1977" s="82"/>
      <c r="AD1977" s="82"/>
      <c r="AE1977" s="82"/>
      <c r="AF1977" s="82"/>
      <c r="AG1977" s="82"/>
      <c r="AH1977" s="82"/>
      <c r="AI1977" s="82"/>
      <c r="AJ1977" s="82"/>
      <c r="AK1977" s="82"/>
      <c r="AL1977" s="82"/>
      <c r="AM1977" s="138"/>
      <c r="BF1977" s="1" t="b">
        <f>IF($K1977="○",TRUE,IF($K1977="",FALSE,"INPUT_ERROR"))</f>
        <v>0</v>
      </c>
      <c r="BG1977" s="1" t="s">
        <v>405</v>
      </c>
      <c r="BH1977" s="1">
        <v>111</v>
      </c>
      <c r="BI1977" s="1" t="str">
        <f t="shared" si="52"/>
        <v>ITEM111#KBN4_11=FALSE</v>
      </c>
    </row>
    <row r="1978" spans="1:61" ht="9.75" hidden="1" customHeight="1">
      <c r="A1978" s="141"/>
      <c r="B1978" s="142"/>
      <c r="C1978" s="142"/>
      <c r="D1978" s="142"/>
      <c r="E1978" s="142"/>
      <c r="F1978" s="142"/>
      <c r="G1978" s="142"/>
      <c r="H1978" s="142"/>
      <c r="I1978" s="142"/>
      <c r="J1978" s="144"/>
      <c r="K1978" s="159"/>
      <c r="L1978" s="82"/>
      <c r="M1978" s="82"/>
      <c r="N1978" s="82"/>
      <c r="O1978" s="82"/>
      <c r="P1978" s="82"/>
      <c r="Q1978" s="82"/>
      <c r="R1978" s="82"/>
      <c r="S1978" s="82"/>
      <c r="T1978" s="82"/>
      <c r="U1978" s="82"/>
      <c r="V1978" s="82"/>
      <c r="W1978" s="82"/>
      <c r="X1978" s="160"/>
      <c r="Y1978" s="159"/>
      <c r="Z1978" s="82"/>
      <c r="AA1978" s="82"/>
      <c r="AB1978" s="82"/>
      <c r="AC1978" s="82"/>
      <c r="AD1978" s="82"/>
      <c r="AE1978" s="82"/>
      <c r="AF1978" s="82"/>
      <c r="AG1978" s="82"/>
      <c r="AH1978" s="82"/>
      <c r="AI1978" s="82"/>
      <c r="AJ1978" s="82"/>
      <c r="AK1978" s="82"/>
      <c r="AL1978" s="82"/>
      <c r="AM1978" s="138"/>
      <c r="BF1978" s="1" t="b">
        <f>IF($Y1977="○",TRUE,IF($Y1977="",FALSE,"INPUT_ERROR"))</f>
        <v>0</v>
      </c>
      <c r="BG1978" s="1" t="s">
        <v>405</v>
      </c>
      <c r="BH1978" s="1">
        <v>112</v>
      </c>
      <c r="BI1978" s="1" t="str">
        <f t="shared" si="52"/>
        <v>ITEM112#KBN4_11=FALSE</v>
      </c>
    </row>
    <row r="1979" spans="1:61" ht="9.75" hidden="1" customHeight="1">
      <c r="A1979" s="141"/>
      <c r="B1979" s="142"/>
      <c r="C1979" s="142"/>
      <c r="D1979" s="142"/>
      <c r="E1979" s="142"/>
      <c r="F1979" s="142"/>
      <c r="G1979" s="142"/>
      <c r="H1979" s="142"/>
      <c r="I1979" s="142"/>
      <c r="J1979" s="144" t="s">
        <v>37</v>
      </c>
      <c r="K1979" s="159"/>
      <c r="L1979" s="82" t="s">
        <v>214</v>
      </c>
      <c r="M1979" s="82"/>
      <c r="N1979" s="82"/>
      <c r="O1979" s="82"/>
      <c r="P1979" s="82"/>
      <c r="Q1979" s="82"/>
      <c r="R1979" s="82"/>
      <c r="S1979" s="82"/>
      <c r="T1979" s="82"/>
      <c r="U1979" s="82"/>
      <c r="V1979" s="82"/>
      <c r="W1979" s="82"/>
      <c r="X1979" s="160" t="s">
        <v>37</v>
      </c>
      <c r="Y1979" s="159"/>
      <c r="Z1979" s="82" t="s">
        <v>332</v>
      </c>
      <c r="AA1979" s="82"/>
      <c r="AB1979" s="82"/>
      <c r="AC1979" s="82"/>
      <c r="AD1979" s="82"/>
      <c r="AE1979" s="82"/>
      <c r="AF1979" s="82"/>
      <c r="AG1979" s="82"/>
      <c r="AH1979" s="82"/>
      <c r="AI1979" s="82"/>
      <c r="AJ1979" s="82"/>
      <c r="AK1979" s="82"/>
      <c r="AL1979" s="82"/>
      <c r="AM1979" s="138"/>
      <c r="BF1979" s="1" t="b">
        <f>IF($K1979="○",TRUE,IF($K1979="",FALSE,"INPUT_ERROR"))</f>
        <v>0</v>
      </c>
      <c r="BG1979" s="1" t="s">
        <v>405</v>
      </c>
      <c r="BH1979" s="1">
        <v>113</v>
      </c>
      <c r="BI1979" s="1" t="str">
        <f t="shared" si="52"/>
        <v>ITEM113#KBN4_11=FALSE</v>
      </c>
    </row>
    <row r="1980" spans="1:61" ht="9.75" hidden="1" customHeight="1">
      <c r="A1980" s="141"/>
      <c r="B1980" s="142"/>
      <c r="C1980" s="142"/>
      <c r="D1980" s="142"/>
      <c r="E1980" s="142"/>
      <c r="F1980" s="142"/>
      <c r="G1980" s="142"/>
      <c r="H1980" s="142"/>
      <c r="I1980" s="142"/>
      <c r="J1980" s="144"/>
      <c r="K1980" s="159"/>
      <c r="L1980" s="82"/>
      <c r="M1980" s="82"/>
      <c r="N1980" s="82"/>
      <c r="O1980" s="82"/>
      <c r="P1980" s="82"/>
      <c r="Q1980" s="82"/>
      <c r="R1980" s="82"/>
      <c r="S1980" s="82"/>
      <c r="T1980" s="82"/>
      <c r="U1980" s="82"/>
      <c r="V1980" s="82"/>
      <c r="W1980" s="82"/>
      <c r="X1980" s="160"/>
      <c r="Y1980" s="159"/>
      <c r="Z1980" s="82"/>
      <c r="AA1980" s="82"/>
      <c r="AB1980" s="82"/>
      <c r="AC1980" s="82"/>
      <c r="AD1980" s="82"/>
      <c r="AE1980" s="82"/>
      <c r="AF1980" s="82"/>
      <c r="AG1980" s="82"/>
      <c r="AH1980" s="82"/>
      <c r="AI1980" s="82"/>
      <c r="AJ1980" s="82"/>
      <c r="AK1980" s="82"/>
      <c r="AL1980" s="82"/>
      <c r="AM1980" s="138"/>
      <c r="BF1980" s="1" t="b">
        <f>IF($Y1979="○",TRUE,IF($Y1979="",FALSE,"INPUT_ERROR"))</f>
        <v>0</v>
      </c>
      <c r="BG1980" s="1" t="s">
        <v>405</v>
      </c>
      <c r="BH1980" s="1">
        <v>114</v>
      </c>
      <c r="BI1980" s="1" t="str">
        <f t="shared" si="52"/>
        <v>ITEM114#KBN4_11=FALSE</v>
      </c>
    </row>
    <row r="1981" spans="1:61" ht="9.75" hidden="1" customHeight="1">
      <c r="A1981" s="141"/>
      <c r="B1981" s="142"/>
      <c r="C1981" s="142"/>
      <c r="D1981" s="142"/>
      <c r="E1981" s="142"/>
      <c r="F1981" s="142"/>
      <c r="G1981" s="142"/>
      <c r="H1981" s="142"/>
      <c r="I1981" s="142"/>
      <c r="J1981" s="144" t="s">
        <v>37</v>
      </c>
      <c r="K1981" s="159"/>
      <c r="L1981" s="82" t="s">
        <v>59</v>
      </c>
      <c r="M1981" s="82"/>
      <c r="N1981" s="82"/>
      <c r="O1981" s="160" t="s">
        <v>60</v>
      </c>
      <c r="P1981" s="151"/>
      <c r="Q1981" s="151"/>
      <c r="R1981" s="151"/>
      <c r="S1981" s="151"/>
      <c r="T1981" s="151"/>
      <c r="U1981" s="151"/>
      <c r="V1981" s="151"/>
      <c r="W1981" s="151"/>
      <c r="X1981" s="151"/>
      <c r="Y1981" s="151"/>
      <c r="Z1981" s="151"/>
      <c r="AA1981" s="151"/>
      <c r="AB1981" s="151"/>
      <c r="AC1981" s="151"/>
      <c r="AD1981" s="151"/>
      <c r="AE1981" s="151"/>
      <c r="AF1981" s="151"/>
      <c r="AG1981" s="151"/>
      <c r="AH1981" s="151"/>
      <c r="AI1981" s="151"/>
      <c r="AJ1981" s="151"/>
      <c r="AK1981" s="151"/>
      <c r="AL1981" s="82" t="s">
        <v>198</v>
      </c>
      <c r="AM1981" s="138"/>
      <c r="BF1981" s="1" t="b">
        <f>IF($K1981="○",TRUE,IF($K1981="",FALSE,"INPUT_ERROR"))</f>
        <v>0</v>
      </c>
      <c r="BG1981" s="1" t="s">
        <v>405</v>
      </c>
      <c r="BH1981" s="1">
        <v>115</v>
      </c>
      <c r="BI1981" s="1" t="str">
        <f t="shared" si="52"/>
        <v>ITEM115#KBN4_11=FALSE</v>
      </c>
    </row>
    <row r="1982" spans="1:61" ht="9.75" hidden="1" customHeight="1">
      <c r="A1982" s="141"/>
      <c r="B1982" s="142"/>
      <c r="C1982" s="142"/>
      <c r="D1982" s="142"/>
      <c r="E1982" s="142"/>
      <c r="F1982" s="142"/>
      <c r="G1982" s="142"/>
      <c r="H1982" s="142"/>
      <c r="I1982" s="142"/>
      <c r="J1982" s="161"/>
      <c r="K1982" s="162"/>
      <c r="L1982" s="98"/>
      <c r="M1982" s="98"/>
      <c r="N1982" s="98"/>
      <c r="O1982" s="163"/>
      <c r="P1982" s="128"/>
      <c r="Q1982" s="128"/>
      <c r="R1982" s="128"/>
      <c r="S1982" s="128"/>
      <c r="T1982" s="128"/>
      <c r="U1982" s="128"/>
      <c r="V1982" s="128"/>
      <c r="W1982" s="128"/>
      <c r="X1982" s="128"/>
      <c r="Y1982" s="128"/>
      <c r="Z1982" s="128"/>
      <c r="AA1982" s="128"/>
      <c r="AB1982" s="128"/>
      <c r="AC1982" s="128"/>
      <c r="AD1982" s="128"/>
      <c r="AE1982" s="128"/>
      <c r="AF1982" s="128"/>
      <c r="AG1982" s="128"/>
      <c r="AH1982" s="128"/>
      <c r="AI1982" s="128"/>
      <c r="AJ1982" s="128"/>
      <c r="AK1982" s="128"/>
      <c r="AL1982" s="98"/>
      <c r="AM1982" s="156"/>
      <c r="BG1982" s="1" t="s">
        <v>405</v>
      </c>
      <c r="BH1982" s="1">
        <v>116</v>
      </c>
      <c r="BI1982" s="1" t="str">
        <f>"ITEM"&amp;BH1982&amp; BG1982 &amp;"="&amp;IF(TRIM($P1981)="","",$P1981)</f>
        <v>ITEM116#KBN4_11=</v>
      </c>
    </row>
    <row r="1983" spans="1:61" ht="9.75" hidden="1" customHeight="1">
      <c r="A1983" s="120" t="s">
        <v>333</v>
      </c>
      <c r="B1983" s="121"/>
      <c r="C1983" s="121"/>
      <c r="D1983" s="121"/>
      <c r="E1983" s="121"/>
      <c r="F1983" s="121"/>
      <c r="G1983" s="121"/>
      <c r="H1983" s="121"/>
      <c r="I1983" s="122"/>
      <c r="J1983" s="260"/>
      <c r="K1983" s="260"/>
      <c r="L1983" s="260"/>
      <c r="M1983" s="260"/>
      <c r="N1983" s="260"/>
      <c r="O1983" s="260"/>
      <c r="P1983" s="260"/>
      <c r="Q1983" s="260"/>
      <c r="R1983" s="260"/>
      <c r="S1983" s="260"/>
      <c r="T1983" s="260"/>
      <c r="U1983" s="260"/>
      <c r="V1983" s="260"/>
      <c r="W1983" s="260"/>
      <c r="X1983" s="260"/>
      <c r="Y1983" s="260"/>
      <c r="Z1983" s="260"/>
      <c r="AA1983" s="260"/>
      <c r="AB1983" s="260"/>
      <c r="AC1983" s="260"/>
      <c r="AD1983" s="260"/>
      <c r="AE1983" s="260"/>
      <c r="AF1983" s="260"/>
      <c r="AG1983" s="260"/>
      <c r="AH1983" s="260"/>
      <c r="AI1983" s="260"/>
      <c r="AJ1983" s="260"/>
      <c r="AK1983" s="260"/>
      <c r="AL1983" s="260"/>
      <c r="AM1983" s="260"/>
      <c r="BG1983" s="1" t="s">
        <v>405</v>
      </c>
      <c r="BH1983" s="1">
        <v>117</v>
      </c>
      <c r="BI1983" s="1" t="str">
        <f>"ITEM"&amp;BH1983&amp; BG1983 &amp;"="&amp; IF(TRIM($J1983)="","",$J1983)</f>
        <v>ITEM117#KBN4_11=</v>
      </c>
    </row>
    <row r="1984" spans="1:61" ht="9.75" hidden="1" customHeight="1">
      <c r="A1984" s="141"/>
      <c r="B1984" s="142"/>
      <c r="C1984" s="142"/>
      <c r="D1984" s="142"/>
      <c r="E1984" s="142"/>
      <c r="F1984" s="142"/>
      <c r="G1984" s="142"/>
      <c r="H1984" s="142"/>
      <c r="I1984" s="143"/>
      <c r="J1984" s="27"/>
      <c r="K1984" s="27"/>
      <c r="L1984" s="27"/>
      <c r="M1984" s="27"/>
      <c r="N1984" s="27"/>
      <c r="O1984" s="27"/>
      <c r="P1984" s="27"/>
      <c r="Q1984" s="27"/>
      <c r="R1984" s="27"/>
      <c r="S1984" s="27"/>
      <c r="T1984" s="27"/>
      <c r="U1984" s="27"/>
      <c r="V1984" s="27"/>
      <c r="W1984" s="27"/>
      <c r="X1984" s="27"/>
      <c r="Y1984" s="27"/>
      <c r="Z1984" s="27"/>
      <c r="AA1984" s="27"/>
      <c r="AB1984" s="27"/>
      <c r="AC1984" s="27"/>
      <c r="AD1984" s="27"/>
      <c r="AE1984" s="27"/>
      <c r="AF1984" s="27"/>
      <c r="AG1984" s="27"/>
      <c r="AH1984" s="27"/>
      <c r="AI1984" s="27"/>
      <c r="AJ1984" s="27"/>
      <c r="AK1984" s="27"/>
      <c r="AL1984" s="27"/>
      <c r="AM1984" s="27"/>
      <c r="BH1984" s="1" t="s">
        <v>28</v>
      </c>
    </row>
    <row r="1985" spans="1:61" ht="9.75" hidden="1" customHeight="1" thickBot="1">
      <c r="A1985" s="123"/>
      <c r="B1985" s="124"/>
      <c r="C1985" s="124"/>
      <c r="D1985" s="124"/>
      <c r="E1985" s="124"/>
      <c r="F1985" s="124"/>
      <c r="G1985" s="124"/>
      <c r="H1985" s="124"/>
      <c r="I1985" s="125"/>
      <c r="J1985" s="27"/>
      <c r="K1985" s="27"/>
      <c r="L1985" s="27"/>
      <c r="M1985" s="27"/>
      <c r="N1985" s="27"/>
      <c r="O1985" s="27"/>
      <c r="P1985" s="27"/>
      <c r="Q1985" s="27"/>
      <c r="R1985" s="27"/>
      <c r="S1985" s="27"/>
      <c r="T1985" s="27"/>
      <c r="U1985" s="27"/>
      <c r="V1985" s="27"/>
      <c r="W1985" s="27"/>
      <c r="X1985" s="27"/>
      <c r="Y1985" s="27"/>
      <c r="Z1985" s="27"/>
      <c r="AA1985" s="27"/>
      <c r="AB1985" s="27"/>
      <c r="AC1985" s="27"/>
      <c r="AD1985" s="27"/>
      <c r="AE1985" s="27"/>
      <c r="AF1985" s="27"/>
      <c r="AG1985" s="27"/>
      <c r="AH1985" s="27"/>
      <c r="AI1985" s="27"/>
      <c r="AJ1985" s="27"/>
      <c r="AK1985" s="27"/>
      <c r="AL1985" s="27"/>
      <c r="AM1985" s="27"/>
      <c r="BH1985" s="1" t="s">
        <v>28</v>
      </c>
    </row>
    <row r="1986" spans="1:61" ht="9.75" hidden="1" customHeight="1">
      <c r="A1986" s="164" t="s">
        <v>406</v>
      </c>
      <c r="B1986" s="165"/>
      <c r="C1986" s="165"/>
      <c r="D1986" s="165"/>
      <c r="E1986" s="165"/>
      <c r="F1986" s="165"/>
      <c r="G1986" s="165"/>
      <c r="H1986" s="165"/>
      <c r="I1986" s="166"/>
      <c r="J1986" s="268"/>
      <c r="K1986" s="269"/>
      <c r="L1986" s="269"/>
      <c r="M1986" s="269"/>
      <c r="N1986" s="269"/>
      <c r="O1986" s="269"/>
      <c r="P1986" s="269"/>
      <c r="Q1986" s="269"/>
      <c r="R1986" s="269"/>
      <c r="S1986" s="269"/>
      <c r="T1986" s="269"/>
      <c r="U1986" s="269"/>
      <c r="V1986" s="269"/>
      <c r="W1986" s="269"/>
      <c r="X1986" s="269"/>
      <c r="Y1986" s="269"/>
      <c r="Z1986" s="269"/>
      <c r="AA1986" s="269"/>
      <c r="AB1986" s="269"/>
      <c r="AC1986" s="269"/>
      <c r="AD1986" s="269"/>
      <c r="AE1986" s="269"/>
      <c r="AF1986" s="269"/>
      <c r="AG1986" s="269"/>
      <c r="AH1986" s="269"/>
      <c r="AI1986" s="269"/>
      <c r="AJ1986" s="269"/>
      <c r="AK1986" s="269"/>
      <c r="AL1986" s="269"/>
      <c r="AM1986" s="270"/>
      <c r="BG1986" s="1" t="s">
        <v>407</v>
      </c>
      <c r="BH1986" s="1">
        <v>103</v>
      </c>
      <c r="BI1986" s="1" t="str">
        <f>"ITEM"&amp;BH1986&amp; BG1986 &amp;"="&amp; IF(TRIM($J1986)="","",$J1986)</f>
        <v>ITEM103#KBN4_12=</v>
      </c>
    </row>
    <row r="1987" spans="1:61" ht="9.75" hidden="1" customHeight="1" thickBot="1">
      <c r="A1987" s="167"/>
      <c r="B1987" s="168"/>
      <c r="C1987" s="168"/>
      <c r="D1987" s="168"/>
      <c r="E1987" s="168"/>
      <c r="F1987" s="168"/>
      <c r="G1987" s="168"/>
      <c r="H1987" s="168"/>
      <c r="I1987" s="169"/>
      <c r="J1987" s="271"/>
      <c r="K1987" s="272"/>
      <c r="L1987" s="272"/>
      <c r="M1987" s="272"/>
      <c r="N1987" s="272"/>
      <c r="O1987" s="272"/>
      <c r="P1987" s="272"/>
      <c r="Q1987" s="272"/>
      <c r="R1987" s="272"/>
      <c r="S1987" s="272"/>
      <c r="T1987" s="272"/>
      <c r="U1987" s="272"/>
      <c r="V1987" s="272"/>
      <c r="W1987" s="272"/>
      <c r="X1987" s="272"/>
      <c r="Y1987" s="272"/>
      <c r="Z1987" s="272"/>
      <c r="AA1987" s="272"/>
      <c r="AB1987" s="272"/>
      <c r="AC1987" s="272"/>
      <c r="AD1987" s="272"/>
      <c r="AE1987" s="272"/>
      <c r="AF1987" s="272"/>
      <c r="AG1987" s="272"/>
      <c r="AH1987" s="272"/>
      <c r="AI1987" s="272"/>
      <c r="AJ1987" s="272"/>
      <c r="AK1987" s="272"/>
      <c r="AL1987" s="272"/>
      <c r="AM1987" s="273"/>
    </row>
    <row r="1988" spans="1:61" ht="9.75" hidden="1" customHeight="1">
      <c r="A1988" s="120" t="s">
        <v>323</v>
      </c>
      <c r="B1988" s="121"/>
      <c r="C1988" s="121"/>
      <c r="D1988" s="121"/>
      <c r="E1988" s="121"/>
      <c r="F1988" s="121"/>
      <c r="G1988" s="121"/>
      <c r="H1988" s="121"/>
      <c r="I1988" s="122"/>
      <c r="J1988" s="239"/>
      <c r="K1988" s="239"/>
      <c r="L1988" s="239"/>
      <c r="M1988" s="239"/>
      <c r="N1988" s="239"/>
      <c r="O1988" s="239"/>
      <c r="P1988" s="239"/>
      <c r="Q1988" s="239"/>
      <c r="R1988" s="239"/>
      <c r="S1988" s="239"/>
      <c r="T1988" s="239"/>
      <c r="U1988" s="239"/>
      <c r="V1988" s="239"/>
      <c r="W1988" s="239"/>
      <c r="X1988" s="239"/>
      <c r="Y1988" s="239"/>
      <c r="Z1988" s="239"/>
      <c r="AA1988" s="239"/>
      <c r="AB1988" s="239"/>
      <c r="AC1988" s="239"/>
      <c r="AD1988" s="239"/>
      <c r="AE1988" s="239"/>
      <c r="AF1988" s="239"/>
      <c r="AG1988" s="239"/>
      <c r="AH1988" s="239"/>
      <c r="AI1988" s="239"/>
      <c r="AJ1988" s="239"/>
      <c r="AK1988" s="239"/>
      <c r="AL1988" s="239"/>
      <c r="AM1988" s="239"/>
      <c r="BG1988" s="1" t="s">
        <v>407</v>
      </c>
      <c r="BH1988" s="1">
        <v>104</v>
      </c>
      <c r="BI1988" s="1" t="str">
        <f>"ITEM"&amp;BH1988&amp; BG1988 &amp;"="&amp; IF(TRIM($J1988)="","",$J1988)</f>
        <v>ITEM104#KBN4_12=</v>
      </c>
    </row>
    <row r="1989" spans="1:61" ht="9.75" hidden="1" customHeight="1">
      <c r="A1989" s="123"/>
      <c r="B1989" s="124"/>
      <c r="C1989" s="124"/>
      <c r="D1989" s="124"/>
      <c r="E1989" s="124"/>
      <c r="F1989" s="124"/>
      <c r="G1989" s="124"/>
      <c r="H1989" s="124"/>
      <c r="I1989" s="125"/>
      <c r="J1989" s="27"/>
      <c r="K1989" s="27"/>
      <c r="L1989" s="27"/>
      <c r="M1989" s="27"/>
      <c r="N1989" s="27"/>
      <c r="O1989" s="27"/>
      <c r="P1989" s="27"/>
      <c r="Q1989" s="27"/>
      <c r="R1989" s="27"/>
      <c r="S1989" s="27"/>
      <c r="T1989" s="27"/>
      <c r="U1989" s="27"/>
      <c r="V1989" s="27"/>
      <c r="W1989" s="27"/>
      <c r="X1989" s="27"/>
      <c r="Y1989" s="27"/>
      <c r="Z1989" s="27"/>
      <c r="AA1989" s="27"/>
      <c r="AB1989" s="27"/>
      <c r="AC1989" s="27"/>
      <c r="AD1989" s="27"/>
      <c r="AE1989" s="27"/>
      <c r="AF1989" s="27"/>
      <c r="AG1989" s="27"/>
      <c r="AH1989" s="27"/>
      <c r="AI1989" s="27"/>
      <c r="AJ1989" s="27"/>
      <c r="AK1989" s="27"/>
      <c r="AL1989" s="27"/>
      <c r="AM1989" s="27"/>
    </row>
    <row r="1990" spans="1:61" ht="9.75" hidden="1" customHeight="1">
      <c r="A1990" s="120" t="s">
        <v>378</v>
      </c>
      <c r="B1990" s="121"/>
      <c r="C1990" s="121"/>
      <c r="D1990" s="121"/>
      <c r="E1990" s="121"/>
      <c r="F1990" s="121"/>
      <c r="G1990" s="121"/>
      <c r="H1990" s="121"/>
      <c r="I1990" s="122"/>
      <c r="J1990" s="136"/>
      <c r="K1990" s="126"/>
      <c r="L1990" s="126"/>
      <c r="M1990" s="126"/>
      <c r="N1990" s="126"/>
      <c r="O1990" s="126"/>
      <c r="P1990" s="126"/>
      <c r="Q1990" s="126"/>
      <c r="R1990" s="126"/>
      <c r="S1990" s="126"/>
      <c r="T1990" s="126"/>
      <c r="U1990" s="126"/>
      <c r="V1990" s="126"/>
      <c r="W1990" s="126"/>
      <c r="X1990" s="126"/>
      <c r="Y1990" s="126"/>
      <c r="Z1990" s="126"/>
      <c r="AA1990" s="126"/>
      <c r="AB1990" s="126"/>
      <c r="AC1990" s="126"/>
      <c r="AD1990" s="126"/>
      <c r="AE1990" s="126"/>
      <c r="AF1990" s="126"/>
      <c r="AG1990" s="126"/>
      <c r="AH1990" s="126"/>
      <c r="AI1990" s="126"/>
      <c r="AJ1990" s="126"/>
      <c r="AK1990" s="126"/>
      <c r="AL1990" s="126"/>
      <c r="AM1990" s="127"/>
      <c r="BG1990" s="1" t="s">
        <v>407</v>
      </c>
      <c r="BH1990" s="1">
        <v>105</v>
      </c>
      <c r="BI1990" s="1" t="str">
        <f>"ITEM"&amp;BH1990&amp; BG1990 &amp;"="&amp; IF(TRIM($J1990)="","",$J1990)</f>
        <v>ITEM105#KBN4_12=</v>
      </c>
    </row>
    <row r="1991" spans="1:61" ht="9.75" hidden="1" customHeight="1">
      <c r="A1991" s="141"/>
      <c r="B1991" s="142"/>
      <c r="C1991" s="142"/>
      <c r="D1991" s="142"/>
      <c r="E1991" s="142"/>
      <c r="F1991" s="142"/>
      <c r="G1991" s="142"/>
      <c r="H1991" s="142"/>
      <c r="I1991" s="143"/>
      <c r="J1991" s="150"/>
      <c r="K1991" s="151"/>
      <c r="L1991" s="151"/>
      <c r="M1991" s="151"/>
      <c r="N1991" s="151"/>
      <c r="O1991" s="151"/>
      <c r="P1991" s="151"/>
      <c r="Q1991" s="151"/>
      <c r="R1991" s="151"/>
      <c r="S1991" s="151"/>
      <c r="T1991" s="151"/>
      <c r="U1991" s="151"/>
      <c r="V1991" s="151"/>
      <c r="W1991" s="151"/>
      <c r="X1991" s="151"/>
      <c r="Y1991" s="151"/>
      <c r="Z1991" s="151"/>
      <c r="AA1991" s="151"/>
      <c r="AB1991" s="151"/>
      <c r="AC1991" s="151"/>
      <c r="AD1991" s="151"/>
      <c r="AE1991" s="151"/>
      <c r="AF1991" s="151"/>
      <c r="AG1991" s="151"/>
      <c r="AH1991" s="151"/>
      <c r="AI1991" s="151"/>
      <c r="AJ1991" s="151"/>
      <c r="AK1991" s="151"/>
      <c r="AL1991" s="151"/>
      <c r="AM1991" s="152"/>
      <c r="BH1991" s="1" t="s">
        <v>28</v>
      </c>
    </row>
    <row r="1992" spans="1:61" ht="9.75" hidden="1" customHeight="1">
      <c r="A1992" s="123"/>
      <c r="B1992" s="124"/>
      <c r="C1992" s="124"/>
      <c r="D1992" s="124"/>
      <c r="E1992" s="124"/>
      <c r="F1992" s="124"/>
      <c r="G1992" s="124"/>
      <c r="H1992" s="124"/>
      <c r="I1992" s="125"/>
      <c r="J1992" s="137"/>
      <c r="K1992" s="128"/>
      <c r="L1992" s="128"/>
      <c r="M1992" s="128"/>
      <c r="N1992" s="128"/>
      <c r="O1992" s="128"/>
      <c r="P1992" s="128"/>
      <c r="Q1992" s="128"/>
      <c r="R1992" s="128"/>
      <c r="S1992" s="128"/>
      <c r="T1992" s="128"/>
      <c r="U1992" s="128"/>
      <c r="V1992" s="128"/>
      <c r="W1992" s="128"/>
      <c r="X1992" s="128"/>
      <c r="Y1992" s="128"/>
      <c r="Z1992" s="128"/>
      <c r="AA1992" s="128"/>
      <c r="AB1992" s="128"/>
      <c r="AC1992" s="128"/>
      <c r="AD1992" s="128"/>
      <c r="AE1992" s="128"/>
      <c r="AF1992" s="128"/>
      <c r="AG1992" s="128"/>
      <c r="AH1992" s="128"/>
      <c r="AI1992" s="128"/>
      <c r="AJ1992" s="128"/>
      <c r="AK1992" s="128"/>
      <c r="AL1992" s="128"/>
      <c r="AM1992" s="129"/>
      <c r="BH1992" s="1" t="s">
        <v>28</v>
      </c>
    </row>
    <row r="1993" spans="1:61" ht="9.75" hidden="1" customHeight="1">
      <c r="A1993" s="120" t="s">
        <v>379</v>
      </c>
      <c r="B1993" s="121"/>
      <c r="C1993" s="121"/>
      <c r="D1993" s="121"/>
      <c r="E1993" s="121"/>
      <c r="F1993" s="121"/>
      <c r="G1993" s="121"/>
      <c r="H1993" s="121"/>
      <c r="I1993" s="122"/>
      <c r="J1993" s="27"/>
      <c r="K1993" s="27"/>
      <c r="L1993" s="27"/>
      <c r="M1993" s="27"/>
      <c r="N1993" s="27"/>
      <c r="O1993" s="27"/>
      <c r="P1993" s="27"/>
      <c r="Q1993" s="27"/>
      <c r="R1993" s="27"/>
      <c r="S1993" s="27"/>
      <c r="T1993" s="27"/>
      <c r="U1993" s="27"/>
      <c r="V1993" s="27"/>
      <c r="W1993" s="27"/>
      <c r="X1993" s="27"/>
      <c r="Y1993" s="27"/>
      <c r="Z1993" s="27"/>
      <c r="AA1993" s="27"/>
      <c r="AB1993" s="27"/>
      <c r="AC1993" s="27"/>
      <c r="AD1993" s="27"/>
      <c r="AE1993" s="27"/>
      <c r="AF1993" s="27"/>
      <c r="AG1993" s="27"/>
      <c r="AH1993" s="27"/>
      <c r="AI1993" s="27"/>
      <c r="AJ1993" s="27"/>
      <c r="AK1993" s="27"/>
      <c r="AL1993" s="27"/>
      <c r="AM1993" s="27"/>
      <c r="BG1993" s="1" t="s">
        <v>407</v>
      </c>
      <c r="BH1993" s="1">
        <v>106</v>
      </c>
      <c r="BI1993" s="1" t="str">
        <f>"ITEM"&amp;BH1993&amp; BG1993 &amp;"="&amp; IF(TRIM($J1993)="","",$J1993)</f>
        <v>ITEM106#KBN4_12=</v>
      </c>
    </row>
    <row r="1994" spans="1:61" ht="9.75" hidden="1" customHeight="1">
      <c r="A1994" s="123"/>
      <c r="B1994" s="124"/>
      <c r="C1994" s="124"/>
      <c r="D1994" s="124"/>
      <c r="E1994" s="124"/>
      <c r="F1994" s="124"/>
      <c r="G1994" s="124"/>
      <c r="H1994" s="124"/>
      <c r="I1994" s="125"/>
      <c r="J1994" s="27"/>
      <c r="K1994" s="27"/>
      <c r="L1994" s="27"/>
      <c r="M1994" s="27"/>
      <c r="N1994" s="27"/>
      <c r="O1994" s="27"/>
      <c r="P1994" s="27"/>
      <c r="Q1994" s="27"/>
      <c r="R1994" s="27"/>
      <c r="S1994" s="27"/>
      <c r="T1994" s="27"/>
      <c r="U1994" s="27"/>
      <c r="V1994" s="27"/>
      <c r="W1994" s="27"/>
      <c r="X1994" s="27"/>
      <c r="Y1994" s="27"/>
      <c r="Z1994" s="27"/>
      <c r="AA1994" s="27"/>
      <c r="AB1994" s="27"/>
      <c r="AC1994" s="27"/>
      <c r="AD1994" s="27"/>
      <c r="AE1994" s="27"/>
      <c r="AF1994" s="27"/>
      <c r="AG1994" s="27"/>
      <c r="AH1994" s="27"/>
      <c r="AI1994" s="27"/>
      <c r="AJ1994" s="27"/>
      <c r="AK1994" s="27"/>
      <c r="AL1994" s="27"/>
      <c r="AM1994" s="27"/>
    </row>
    <row r="1995" spans="1:61" ht="9.75" hidden="1" customHeight="1">
      <c r="A1995" s="120" t="s">
        <v>380</v>
      </c>
      <c r="B1995" s="121"/>
      <c r="C1995" s="121"/>
      <c r="D1995" s="121"/>
      <c r="E1995" s="121"/>
      <c r="F1995" s="121"/>
      <c r="G1995" s="121"/>
      <c r="H1995" s="121"/>
      <c r="I1995" s="122"/>
      <c r="J1995" s="158"/>
      <c r="K1995" s="154"/>
      <c r="L1995" s="154"/>
      <c r="M1995" s="154"/>
      <c r="N1995" s="154"/>
      <c r="O1995" s="154"/>
      <c r="P1995" s="154"/>
      <c r="Q1995" s="154"/>
      <c r="R1995" s="154"/>
      <c r="S1995" s="154"/>
      <c r="T1995" s="154"/>
      <c r="U1995" s="154"/>
      <c r="V1995" s="154" t="s">
        <v>36</v>
      </c>
      <c r="W1995" s="154"/>
      <c r="X1995" s="154"/>
      <c r="Y1995" s="154"/>
      <c r="Z1995" s="154"/>
      <c r="AA1995" s="154"/>
      <c r="AB1995" s="154"/>
      <c r="AC1995" s="154"/>
      <c r="AD1995" s="154"/>
      <c r="AE1995" s="154"/>
      <c r="AF1995" s="154"/>
      <c r="AG1995" s="154"/>
      <c r="AH1995" s="154"/>
      <c r="AI1995" s="154"/>
      <c r="AJ1995" s="154"/>
      <c r="AK1995" s="154"/>
      <c r="AL1995" s="154"/>
      <c r="AM1995" s="155"/>
      <c r="BE1995" s="1" t="str">
        <f ca="1">MID(CELL("address",$CB$2),2,2)</f>
        <v>CB</v>
      </c>
      <c r="BF1995" s="1" t="str">
        <f>IF(TRIM($K1997)="","",IF(ISERROR(MATCH($K1997,$CB$3:$CB$7,0)),"INPUT_ERROR",MATCH($K1997,$CB$3:$CB$7,0)))</f>
        <v/>
      </c>
      <c r="BG1995" s="1" t="s">
        <v>407</v>
      </c>
      <c r="BH1995" s="1">
        <v>107</v>
      </c>
      <c r="BI1995" s="1" t="str">
        <f>"ITEM"&amp; BH1995&amp; BG1995 &amp;"="&amp; $BF1995</f>
        <v>ITEM107#KBN4_12=</v>
      </c>
    </row>
    <row r="1996" spans="1:61" ht="9.75" hidden="1" customHeight="1">
      <c r="A1996" s="141"/>
      <c r="B1996" s="142"/>
      <c r="C1996" s="142"/>
      <c r="D1996" s="142"/>
      <c r="E1996" s="142"/>
      <c r="F1996" s="142"/>
      <c r="G1996" s="142"/>
      <c r="H1996" s="142"/>
      <c r="I1996" s="143"/>
      <c r="J1996" s="189"/>
      <c r="K1996" s="82"/>
      <c r="L1996" s="82"/>
      <c r="M1996" s="82"/>
      <c r="N1996" s="82"/>
      <c r="O1996" s="82"/>
      <c r="P1996" s="82"/>
      <c r="Q1996" s="82"/>
      <c r="R1996" s="82"/>
      <c r="S1996" s="82"/>
      <c r="T1996" s="82"/>
      <c r="U1996" s="82"/>
      <c r="V1996" s="82" t="s">
        <v>163</v>
      </c>
      <c r="W1996" s="82"/>
      <c r="X1996" s="82"/>
      <c r="Y1996" s="82"/>
      <c r="Z1996" s="82"/>
      <c r="AA1996" s="82"/>
      <c r="AB1996" s="82"/>
      <c r="AC1996" s="82"/>
      <c r="AD1996" s="82"/>
      <c r="AE1996" s="82"/>
      <c r="AF1996" s="82"/>
      <c r="AG1996" s="82"/>
      <c r="AH1996" s="82"/>
      <c r="AI1996" s="82"/>
      <c r="AJ1996" s="82"/>
      <c r="AK1996" s="82"/>
      <c r="AL1996" s="82"/>
      <c r="AM1996" s="138"/>
      <c r="BH1996" s="1" t="s">
        <v>28</v>
      </c>
    </row>
    <row r="1997" spans="1:61" ht="9.75" hidden="1" customHeight="1">
      <c r="A1997" s="141"/>
      <c r="B1997" s="142"/>
      <c r="C1997" s="142"/>
      <c r="D1997" s="142"/>
      <c r="E1997" s="142"/>
      <c r="F1997" s="142"/>
      <c r="G1997" s="142"/>
      <c r="H1997" s="142"/>
      <c r="I1997" s="143"/>
      <c r="J1997" s="144" t="s">
        <v>37</v>
      </c>
      <c r="K1997" s="145"/>
      <c r="L1997" s="145"/>
      <c r="M1997" s="145"/>
      <c r="N1997" s="145"/>
      <c r="O1997" s="145"/>
      <c r="P1997" s="145"/>
      <c r="Q1997" s="145"/>
      <c r="R1997" s="145"/>
      <c r="S1997" s="145"/>
      <c r="T1997" s="82" t="s">
        <v>38</v>
      </c>
      <c r="U1997" s="82"/>
      <c r="V1997" s="82" t="s">
        <v>253</v>
      </c>
      <c r="W1997" s="82"/>
      <c r="X1997" s="82"/>
      <c r="Y1997" s="82"/>
      <c r="Z1997" s="82"/>
      <c r="AA1997" s="82"/>
      <c r="AB1997" s="82"/>
      <c r="AC1997" s="82"/>
      <c r="AD1997" s="82"/>
      <c r="AE1997" s="82"/>
      <c r="AF1997" s="82"/>
      <c r="AG1997" s="82"/>
      <c r="AH1997" s="82"/>
      <c r="AI1997" s="82"/>
      <c r="AJ1997" s="82"/>
      <c r="AK1997" s="82"/>
      <c r="AL1997" s="82"/>
      <c r="AM1997" s="138"/>
      <c r="BH1997" s="1" t="s">
        <v>28</v>
      </c>
    </row>
    <row r="1998" spans="1:61" ht="9.75" hidden="1" customHeight="1">
      <c r="A1998" s="141"/>
      <c r="B1998" s="142"/>
      <c r="C1998" s="142"/>
      <c r="D1998" s="142"/>
      <c r="E1998" s="142"/>
      <c r="F1998" s="142"/>
      <c r="G1998" s="142"/>
      <c r="H1998" s="142"/>
      <c r="I1998" s="143"/>
      <c r="J1998" s="144"/>
      <c r="K1998" s="145"/>
      <c r="L1998" s="145"/>
      <c r="M1998" s="145"/>
      <c r="N1998" s="145"/>
      <c r="O1998" s="145"/>
      <c r="P1998" s="145"/>
      <c r="Q1998" s="145"/>
      <c r="R1998" s="145"/>
      <c r="S1998" s="145"/>
      <c r="T1998" s="82"/>
      <c r="U1998" s="82"/>
      <c r="V1998" s="82" t="s">
        <v>327</v>
      </c>
      <c r="W1998" s="82"/>
      <c r="X1998" s="82"/>
      <c r="Y1998" s="82"/>
      <c r="Z1998" s="82"/>
      <c r="AA1998" s="82"/>
      <c r="AB1998" s="82"/>
      <c r="AC1998" s="82"/>
      <c r="AD1998" s="82"/>
      <c r="AE1998" s="82"/>
      <c r="AF1998" s="82"/>
      <c r="AG1998" s="82"/>
      <c r="AH1998" s="82"/>
      <c r="AI1998" s="82"/>
      <c r="AJ1998" s="82"/>
      <c r="AK1998" s="82"/>
      <c r="AL1998" s="82"/>
      <c r="AM1998" s="138"/>
      <c r="BH1998" s="1" t="s">
        <v>28</v>
      </c>
    </row>
    <row r="1999" spans="1:61" ht="9.75" hidden="1" customHeight="1">
      <c r="A1999" s="141"/>
      <c r="B1999" s="142"/>
      <c r="C1999" s="142"/>
      <c r="D1999" s="142"/>
      <c r="E1999" s="142"/>
      <c r="F1999" s="142"/>
      <c r="G1999" s="142"/>
      <c r="H1999" s="142"/>
      <c r="I1999" s="143"/>
      <c r="J1999" s="189"/>
      <c r="K1999" s="82"/>
      <c r="L1999" s="82"/>
      <c r="M1999" s="82"/>
      <c r="N1999" s="82"/>
      <c r="O1999" s="82"/>
      <c r="P1999" s="82"/>
      <c r="Q1999" s="82"/>
      <c r="R1999" s="82"/>
      <c r="S1999" s="82"/>
      <c r="T1999" s="82"/>
      <c r="U1999" s="82"/>
      <c r="V1999" s="82" t="s">
        <v>166</v>
      </c>
      <c r="W1999" s="82"/>
      <c r="X1999" s="82"/>
      <c r="Y1999" s="82"/>
      <c r="Z1999" s="82"/>
      <c r="AA1999" s="82"/>
      <c r="AB1999" s="82"/>
      <c r="AC1999" s="82"/>
      <c r="AD1999" s="82"/>
      <c r="AE1999" s="82"/>
      <c r="AF1999" s="82"/>
      <c r="AG1999" s="82"/>
      <c r="AH1999" s="82"/>
      <c r="AI1999" s="82"/>
      <c r="AJ1999" s="82"/>
      <c r="AK1999" s="82"/>
      <c r="AL1999" s="82"/>
      <c r="AM1999" s="138"/>
      <c r="BH1999" s="1" t="s">
        <v>28</v>
      </c>
    </row>
    <row r="2000" spans="1:61" ht="9.75" hidden="1" customHeight="1">
      <c r="A2000" s="141"/>
      <c r="B2000" s="142"/>
      <c r="C2000" s="142"/>
      <c r="D2000" s="142"/>
      <c r="E2000" s="142"/>
      <c r="F2000" s="142"/>
      <c r="G2000" s="142"/>
      <c r="H2000" s="142"/>
      <c r="I2000" s="143"/>
      <c r="J2000" s="157"/>
      <c r="K2000" s="98"/>
      <c r="L2000" s="98"/>
      <c r="M2000" s="98"/>
      <c r="N2000" s="98"/>
      <c r="O2000" s="98"/>
      <c r="P2000" s="98"/>
      <c r="Q2000" s="98"/>
      <c r="R2000" s="98"/>
      <c r="S2000" s="98"/>
      <c r="T2000" s="98"/>
      <c r="U2000" s="98"/>
      <c r="V2000" s="98" t="s">
        <v>256</v>
      </c>
      <c r="W2000" s="98"/>
      <c r="X2000" s="98"/>
      <c r="Y2000" s="98"/>
      <c r="Z2000" s="98"/>
      <c r="AA2000" s="98"/>
      <c r="AB2000" s="98"/>
      <c r="AC2000" s="98"/>
      <c r="AD2000" s="98"/>
      <c r="AE2000" s="98"/>
      <c r="AF2000" s="98"/>
      <c r="AG2000" s="98"/>
      <c r="AH2000" s="98"/>
      <c r="AI2000" s="98"/>
      <c r="AJ2000" s="98"/>
      <c r="AK2000" s="98"/>
      <c r="AL2000" s="98"/>
      <c r="AM2000" s="156"/>
      <c r="BH2000" s="1" t="s">
        <v>28</v>
      </c>
    </row>
    <row r="2001" spans="1:61" ht="9.75" hidden="1" customHeight="1">
      <c r="A2001" s="120" t="s">
        <v>381</v>
      </c>
      <c r="B2001" s="121"/>
      <c r="C2001" s="121"/>
      <c r="D2001" s="121"/>
      <c r="E2001" s="121"/>
      <c r="F2001" s="121"/>
      <c r="G2001" s="121"/>
      <c r="H2001" s="121"/>
      <c r="I2001" s="122"/>
      <c r="J2001" s="136"/>
      <c r="K2001" s="126"/>
      <c r="L2001" s="126"/>
      <c r="M2001" s="126"/>
      <c r="N2001" s="126"/>
      <c r="O2001" s="126"/>
      <c r="P2001" s="126"/>
      <c r="Q2001" s="126"/>
      <c r="R2001" s="126"/>
      <c r="S2001" s="126"/>
      <c r="T2001" s="126"/>
      <c r="U2001" s="126"/>
      <c r="V2001" s="126"/>
      <c r="W2001" s="126"/>
      <c r="X2001" s="126"/>
      <c r="Y2001" s="126"/>
      <c r="Z2001" s="126"/>
      <c r="AA2001" s="126"/>
      <c r="AB2001" s="126"/>
      <c r="AC2001" s="126"/>
      <c r="AD2001" s="126"/>
      <c r="AE2001" s="126"/>
      <c r="AF2001" s="126"/>
      <c r="AG2001" s="126"/>
      <c r="AH2001" s="126"/>
      <c r="AI2001" s="126"/>
      <c r="AJ2001" s="126"/>
      <c r="AK2001" s="126"/>
      <c r="AL2001" s="126"/>
      <c r="AM2001" s="127"/>
      <c r="BG2001" s="1" t="s">
        <v>407</v>
      </c>
      <c r="BH2001" s="1">
        <v>108</v>
      </c>
      <c r="BI2001" s="1" t="str">
        <f>"ITEM"&amp;BH2001&amp; BG2001 &amp;"="&amp; IF(TRIM($J2001)="","",$J2001)</f>
        <v>ITEM108#KBN4_12=</v>
      </c>
    </row>
    <row r="2002" spans="1:61" ht="9.75" hidden="1" customHeight="1">
      <c r="A2002" s="141"/>
      <c r="B2002" s="142"/>
      <c r="C2002" s="142"/>
      <c r="D2002" s="142"/>
      <c r="E2002" s="142"/>
      <c r="F2002" s="142"/>
      <c r="G2002" s="142"/>
      <c r="H2002" s="142"/>
      <c r="I2002" s="143"/>
      <c r="J2002" s="150"/>
      <c r="K2002" s="151"/>
      <c r="L2002" s="151"/>
      <c r="M2002" s="151"/>
      <c r="N2002" s="151"/>
      <c r="O2002" s="151"/>
      <c r="P2002" s="151"/>
      <c r="Q2002" s="151"/>
      <c r="R2002" s="151"/>
      <c r="S2002" s="151"/>
      <c r="T2002" s="151"/>
      <c r="U2002" s="151"/>
      <c r="V2002" s="151"/>
      <c r="W2002" s="151"/>
      <c r="X2002" s="151"/>
      <c r="Y2002" s="151"/>
      <c r="Z2002" s="151"/>
      <c r="AA2002" s="151"/>
      <c r="AB2002" s="151"/>
      <c r="AC2002" s="151"/>
      <c r="AD2002" s="151"/>
      <c r="AE2002" s="151"/>
      <c r="AF2002" s="151"/>
      <c r="AG2002" s="151"/>
      <c r="AH2002" s="151"/>
      <c r="AI2002" s="151"/>
      <c r="AJ2002" s="151"/>
      <c r="AK2002" s="151"/>
      <c r="AL2002" s="151"/>
      <c r="AM2002" s="152"/>
    </row>
    <row r="2003" spans="1:61" ht="9.75" hidden="1" customHeight="1">
      <c r="A2003" s="123"/>
      <c r="B2003" s="124"/>
      <c r="C2003" s="124"/>
      <c r="D2003" s="124"/>
      <c r="E2003" s="124"/>
      <c r="F2003" s="124"/>
      <c r="G2003" s="124"/>
      <c r="H2003" s="124"/>
      <c r="I2003" s="125"/>
      <c r="J2003" s="150"/>
      <c r="K2003" s="151"/>
      <c r="L2003" s="151"/>
      <c r="M2003" s="151"/>
      <c r="N2003" s="151"/>
      <c r="O2003" s="151"/>
      <c r="P2003" s="151"/>
      <c r="Q2003" s="151"/>
      <c r="R2003" s="151"/>
      <c r="S2003" s="151"/>
      <c r="T2003" s="151"/>
      <c r="U2003" s="151"/>
      <c r="V2003" s="151"/>
      <c r="W2003" s="151"/>
      <c r="X2003" s="151"/>
      <c r="Y2003" s="151"/>
      <c r="Z2003" s="151"/>
      <c r="AA2003" s="151"/>
      <c r="AB2003" s="151"/>
      <c r="AC2003" s="151"/>
      <c r="AD2003" s="151"/>
      <c r="AE2003" s="151"/>
      <c r="AF2003" s="151"/>
      <c r="AG2003" s="151"/>
      <c r="AH2003" s="151"/>
      <c r="AI2003" s="151"/>
      <c r="AJ2003" s="151"/>
      <c r="AK2003" s="151"/>
      <c r="AL2003" s="151"/>
      <c r="AM2003" s="152"/>
    </row>
    <row r="2004" spans="1:61" ht="9.75" hidden="1" customHeight="1">
      <c r="A2004" s="120" t="s">
        <v>382</v>
      </c>
      <c r="B2004" s="121"/>
      <c r="C2004" s="121"/>
      <c r="D2004" s="121"/>
      <c r="E2004" s="121"/>
      <c r="F2004" s="121"/>
      <c r="G2004" s="121"/>
      <c r="H2004" s="121"/>
      <c r="I2004" s="121"/>
      <c r="J2004" s="216" t="s">
        <v>37</v>
      </c>
      <c r="K2004" s="217"/>
      <c r="L2004" s="154" t="s">
        <v>54</v>
      </c>
      <c r="M2004" s="154"/>
      <c r="N2004" s="154"/>
      <c r="O2004" s="154"/>
      <c r="P2004" s="154"/>
      <c r="Q2004" s="154"/>
      <c r="R2004" s="154"/>
      <c r="S2004" s="154"/>
      <c r="T2004" s="154"/>
      <c r="U2004" s="154"/>
      <c r="V2004" s="154"/>
      <c r="W2004" s="154"/>
      <c r="X2004" s="221" t="s">
        <v>37</v>
      </c>
      <c r="Y2004" s="217"/>
      <c r="Z2004" s="154" t="s">
        <v>330</v>
      </c>
      <c r="AA2004" s="154"/>
      <c r="AB2004" s="154"/>
      <c r="AC2004" s="154"/>
      <c r="AD2004" s="154"/>
      <c r="AE2004" s="154"/>
      <c r="AF2004" s="154"/>
      <c r="AG2004" s="154"/>
      <c r="AH2004" s="154"/>
      <c r="AI2004" s="154"/>
      <c r="AJ2004" s="154"/>
      <c r="AK2004" s="154"/>
      <c r="AL2004" s="154"/>
      <c r="AM2004" s="155"/>
      <c r="BF2004" s="1" t="b">
        <f>IF($K2004="○",TRUE,IF($K2004="",FALSE,"INPUT_ERROR"))</f>
        <v>0</v>
      </c>
      <c r="BG2004" s="1" t="s">
        <v>407</v>
      </c>
      <c r="BH2004" s="1">
        <v>109</v>
      </c>
      <c r="BI2004" s="1" t="str">
        <f t="shared" ref="BI2004:BI2010" si="53">"ITEM"&amp; BH2004&amp; BG2004 &amp;"="&amp; $BF2004</f>
        <v>ITEM109#KBN4_12=FALSE</v>
      </c>
    </row>
    <row r="2005" spans="1:61" ht="9.75" hidden="1" customHeight="1">
      <c r="A2005" s="141"/>
      <c r="B2005" s="142"/>
      <c r="C2005" s="142"/>
      <c r="D2005" s="142"/>
      <c r="E2005" s="142"/>
      <c r="F2005" s="142"/>
      <c r="G2005" s="142"/>
      <c r="H2005" s="142"/>
      <c r="I2005" s="142"/>
      <c r="J2005" s="144"/>
      <c r="K2005" s="159"/>
      <c r="L2005" s="82"/>
      <c r="M2005" s="82"/>
      <c r="N2005" s="82"/>
      <c r="O2005" s="82"/>
      <c r="P2005" s="82"/>
      <c r="Q2005" s="82"/>
      <c r="R2005" s="82"/>
      <c r="S2005" s="82"/>
      <c r="T2005" s="82"/>
      <c r="U2005" s="82"/>
      <c r="V2005" s="82"/>
      <c r="W2005" s="82"/>
      <c r="X2005" s="160"/>
      <c r="Y2005" s="159"/>
      <c r="Z2005" s="82"/>
      <c r="AA2005" s="82"/>
      <c r="AB2005" s="82"/>
      <c r="AC2005" s="82"/>
      <c r="AD2005" s="82"/>
      <c r="AE2005" s="82"/>
      <c r="AF2005" s="82"/>
      <c r="AG2005" s="82"/>
      <c r="AH2005" s="82"/>
      <c r="AI2005" s="82"/>
      <c r="AJ2005" s="82"/>
      <c r="AK2005" s="82"/>
      <c r="AL2005" s="82"/>
      <c r="AM2005" s="138"/>
      <c r="BF2005" s="1" t="b">
        <f>IF($Y2004="○",TRUE,IF($Y2004="",FALSE,"INPUT_ERROR"))</f>
        <v>0</v>
      </c>
      <c r="BG2005" s="1" t="s">
        <v>407</v>
      </c>
      <c r="BH2005" s="1">
        <v>110</v>
      </c>
      <c r="BI2005" s="1" t="str">
        <f t="shared" si="53"/>
        <v>ITEM110#KBN4_12=FALSE</v>
      </c>
    </row>
    <row r="2006" spans="1:61" ht="9.75" hidden="1" customHeight="1">
      <c r="A2006" s="141"/>
      <c r="B2006" s="142"/>
      <c r="C2006" s="142"/>
      <c r="D2006" s="142"/>
      <c r="E2006" s="142"/>
      <c r="F2006" s="142"/>
      <c r="G2006" s="142"/>
      <c r="H2006" s="142"/>
      <c r="I2006" s="142"/>
      <c r="J2006" s="144" t="s">
        <v>37</v>
      </c>
      <c r="K2006" s="159"/>
      <c r="L2006" s="82" t="s">
        <v>331</v>
      </c>
      <c r="M2006" s="82"/>
      <c r="N2006" s="82"/>
      <c r="O2006" s="82"/>
      <c r="P2006" s="82"/>
      <c r="Q2006" s="82"/>
      <c r="R2006" s="82"/>
      <c r="S2006" s="82"/>
      <c r="T2006" s="82"/>
      <c r="U2006" s="82"/>
      <c r="V2006" s="82"/>
      <c r="W2006" s="82"/>
      <c r="X2006" s="160" t="s">
        <v>37</v>
      </c>
      <c r="Y2006" s="159"/>
      <c r="Z2006" s="82" t="s">
        <v>264</v>
      </c>
      <c r="AA2006" s="82"/>
      <c r="AB2006" s="82"/>
      <c r="AC2006" s="82"/>
      <c r="AD2006" s="82"/>
      <c r="AE2006" s="82"/>
      <c r="AF2006" s="82"/>
      <c r="AG2006" s="82"/>
      <c r="AH2006" s="82"/>
      <c r="AI2006" s="82"/>
      <c r="AJ2006" s="82"/>
      <c r="AK2006" s="82"/>
      <c r="AL2006" s="82"/>
      <c r="AM2006" s="138"/>
      <c r="BF2006" s="1" t="b">
        <f>IF($K2006="○",TRUE,IF($K2006="",FALSE,"INPUT_ERROR"))</f>
        <v>0</v>
      </c>
      <c r="BG2006" s="1" t="s">
        <v>407</v>
      </c>
      <c r="BH2006" s="1">
        <v>111</v>
      </c>
      <c r="BI2006" s="1" t="str">
        <f t="shared" si="53"/>
        <v>ITEM111#KBN4_12=FALSE</v>
      </c>
    </row>
    <row r="2007" spans="1:61" ht="9.75" hidden="1" customHeight="1">
      <c r="A2007" s="141"/>
      <c r="B2007" s="142"/>
      <c r="C2007" s="142"/>
      <c r="D2007" s="142"/>
      <c r="E2007" s="142"/>
      <c r="F2007" s="142"/>
      <c r="G2007" s="142"/>
      <c r="H2007" s="142"/>
      <c r="I2007" s="142"/>
      <c r="J2007" s="144"/>
      <c r="K2007" s="159"/>
      <c r="L2007" s="82"/>
      <c r="M2007" s="82"/>
      <c r="N2007" s="82"/>
      <c r="O2007" s="82"/>
      <c r="P2007" s="82"/>
      <c r="Q2007" s="82"/>
      <c r="R2007" s="82"/>
      <c r="S2007" s="82"/>
      <c r="T2007" s="82"/>
      <c r="U2007" s="82"/>
      <c r="V2007" s="82"/>
      <c r="W2007" s="82"/>
      <c r="X2007" s="160"/>
      <c r="Y2007" s="159"/>
      <c r="Z2007" s="82"/>
      <c r="AA2007" s="82"/>
      <c r="AB2007" s="82"/>
      <c r="AC2007" s="82"/>
      <c r="AD2007" s="82"/>
      <c r="AE2007" s="82"/>
      <c r="AF2007" s="82"/>
      <c r="AG2007" s="82"/>
      <c r="AH2007" s="82"/>
      <c r="AI2007" s="82"/>
      <c r="AJ2007" s="82"/>
      <c r="AK2007" s="82"/>
      <c r="AL2007" s="82"/>
      <c r="AM2007" s="138"/>
      <c r="BF2007" s="1" t="b">
        <f>IF($Y2006="○",TRUE,IF($Y2006="",FALSE,"INPUT_ERROR"))</f>
        <v>0</v>
      </c>
      <c r="BG2007" s="1" t="s">
        <v>407</v>
      </c>
      <c r="BH2007" s="1">
        <v>112</v>
      </c>
      <c r="BI2007" s="1" t="str">
        <f t="shared" si="53"/>
        <v>ITEM112#KBN4_12=FALSE</v>
      </c>
    </row>
    <row r="2008" spans="1:61" ht="9.75" hidden="1" customHeight="1">
      <c r="A2008" s="141"/>
      <c r="B2008" s="142"/>
      <c r="C2008" s="142"/>
      <c r="D2008" s="142"/>
      <c r="E2008" s="142"/>
      <c r="F2008" s="142"/>
      <c r="G2008" s="142"/>
      <c r="H2008" s="142"/>
      <c r="I2008" s="142"/>
      <c r="J2008" s="144" t="s">
        <v>37</v>
      </c>
      <c r="K2008" s="159"/>
      <c r="L2008" s="82" t="s">
        <v>214</v>
      </c>
      <c r="M2008" s="82"/>
      <c r="N2008" s="82"/>
      <c r="O2008" s="82"/>
      <c r="P2008" s="82"/>
      <c r="Q2008" s="82"/>
      <c r="R2008" s="82"/>
      <c r="S2008" s="82"/>
      <c r="T2008" s="82"/>
      <c r="U2008" s="82"/>
      <c r="V2008" s="82"/>
      <c r="W2008" s="82"/>
      <c r="X2008" s="160" t="s">
        <v>37</v>
      </c>
      <c r="Y2008" s="159"/>
      <c r="Z2008" s="82" t="s">
        <v>332</v>
      </c>
      <c r="AA2008" s="82"/>
      <c r="AB2008" s="82"/>
      <c r="AC2008" s="82"/>
      <c r="AD2008" s="82"/>
      <c r="AE2008" s="82"/>
      <c r="AF2008" s="82"/>
      <c r="AG2008" s="82"/>
      <c r="AH2008" s="82"/>
      <c r="AI2008" s="82"/>
      <c r="AJ2008" s="82"/>
      <c r="AK2008" s="82"/>
      <c r="AL2008" s="82"/>
      <c r="AM2008" s="138"/>
      <c r="BF2008" s="1" t="b">
        <f>IF($K2008="○",TRUE,IF($K2008="",FALSE,"INPUT_ERROR"))</f>
        <v>0</v>
      </c>
      <c r="BG2008" s="1" t="s">
        <v>407</v>
      </c>
      <c r="BH2008" s="1">
        <v>113</v>
      </c>
      <c r="BI2008" s="1" t="str">
        <f t="shared" si="53"/>
        <v>ITEM113#KBN4_12=FALSE</v>
      </c>
    </row>
    <row r="2009" spans="1:61" ht="9.75" hidden="1" customHeight="1">
      <c r="A2009" s="141"/>
      <c r="B2009" s="142"/>
      <c r="C2009" s="142"/>
      <c r="D2009" s="142"/>
      <c r="E2009" s="142"/>
      <c r="F2009" s="142"/>
      <c r="G2009" s="142"/>
      <c r="H2009" s="142"/>
      <c r="I2009" s="142"/>
      <c r="J2009" s="144"/>
      <c r="K2009" s="159"/>
      <c r="L2009" s="82"/>
      <c r="M2009" s="82"/>
      <c r="N2009" s="82"/>
      <c r="O2009" s="82"/>
      <c r="P2009" s="82"/>
      <c r="Q2009" s="82"/>
      <c r="R2009" s="82"/>
      <c r="S2009" s="82"/>
      <c r="T2009" s="82"/>
      <c r="U2009" s="82"/>
      <c r="V2009" s="82"/>
      <c r="W2009" s="82"/>
      <c r="X2009" s="160"/>
      <c r="Y2009" s="159"/>
      <c r="Z2009" s="82"/>
      <c r="AA2009" s="82"/>
      <c r="AB2009" s="82"/>
      <c r="AC2009" s="82"/>
      <c r="AD2009" s="82"/>
      <c r="AE2009" s="82"/>
      <c r="AF2009" s="82"/>
      <c r="AG2009" s="82"/>
      <c r="AH2009" s="82"/>
      <c r="AI2009" s="82"/>
      <c r="AJ2009" s="82"/>
      <c r="AK2009" s="82"/>
      <c r="AL2009" s="82"/>
      <c r="AM2009" s="138"/>
      <c r="BF2009" s="1" t="b">
        <f>IF($Y2008="○",TRUE,IF($Y2008="",FALSE,"INPUT_ERROR"))</f>
        <v>0</v>
      </c>
      <c r="BG2009" s="1" t="s">
        <v>407</v>
      </c>
      <c r="BH2009" s="1">
        <v>114</v>
      </c>
      <c r="BI2009" s="1" t="str">
        <f t="shared" si="53"/>
        <v>ITEM114#KBN4_12=FALSE</v>
      </c>
    </row>
    <row r="2010" spans="1:61" ht="9.75" hidden="1" customHeight="1">
      <c r="A2010" s="141"/>
      <c r="B2010" s="142"/>
      <c r="C2010" s="142"/>
      <c r="D2010" s="142"/>
      <c r="E2010" s="142"/>
      <c r="F2010" s="142"/>
      <c r="G2010" s="142"/>
      <c r="H2010" s="142"/>
      <c r="I2010" s="142"/>
      <c r="J2010" s="144" t="s">
        <v>37</v>
      </c>
      <c r="K2010" s="159"/>
      <c r="L2010" s="82" t="s">
        <v>59</v>
      </c>
      <c r="M2010" s="82"/>
      <c r="N2010" s="82"/>
      <c r="O2010" s="160" t="s">
        <v>60</v>
      </c>
      <c r="P2010" s="151"/>
      <c r="Q2010" s="151"/>
      <c r="R2010" s="151"/>
      <c r="S2010" s="151"/>
      <c r="T2010" s="151"/>
      <c r="U2010" s="151"/>
      <c r="V2010" s="151"/>
      <c r="W2010" s="151"/>
      <c r="X2010" s="151"/>
      <c r="Y2010" s="151"/>
      <c r="Z2010" s="151"/>
      <c r="AA2010" s="151"/>
      <c r="AB2010" s="151"/>
      <c r="AC2010" s="151"/>
      <c r="AD2010" s="151"/>
      <c r="AE2010" s="151"/>
      <c r="AF2010" s="151"/>
      <c r="AG2010" s="151"/>
      <c r="AH2010" s="151"/>
      <c r="AI2010" s="151"/>
      <c r="AJ2010" s="151"/>
      <c r="AK2010" s="151"/>
      <c r="AL2010" s="82" t="s">
        <v>198</v>
      </c>
      <c r="AM2010" s="138"/>
      <c r="BF2010" s="1" t="b">
        <f>IF($K2010="○",TRUE,IF($K2010="",FALSE,"INPUT_ERROR"))</f>
        <v>0</v>
      </c>
      <c r="BG2010" s="1" t="s">
        <v>407</v>
      </c>
      <c r="BH2010" s="1">
        <v>115</v>
      </c>
      <c r="BI2010" s="1" t="str">
        <f t="shared" si="53"/>
        <v>ITEM115#KBN4_12=FALSE</v>
      </c>
    </row>
    <row r="2011" spans="1:61" ht="9.75" hidden="1" customHeight="1">
      <c r="A2011" s="141"/>
      <c r="B2011" s="142"/>
      <c r="C2011" s="142"/>
      <c r="D2011" s="142"/>
      <c r="E2011" s="142"/>
      <c r="F2011" s="142"/>
      <c r="G2011" s="142"/>
      <c r="H2011" s="142"/>
      <c r="I2011" s="142"/>
      <c r="J2011" s="161"/>
      <c r="K2011" s="162"/>
      <c r="L2011" s="98"/>
      <c r="M2011" s="98"/>
      <c r="N2011" s="98"/>
      <c r="O2011" s="163"/>
      <c r="P2011" s="128"/>
      <c r="Q2011" s="128"/>
      <c r="R2011" s="128"/>
      <c r="S2011" s="128"/>
      <c r="T2011" s="128"/>
      <c r="U2011" s="128"/>
      <c r="V2011" s="128"/>
      <c r="W2011" s="128"/>
      <c r="X2011" s="128"/>
      <c r="Y2011" s="128"/>
      <c r="Z2011" s="128"/>
      <c r="AA2011" s="128"/>
      <c r="AB2011" s="128"/>
      <c r="AC2011" s="128"/>
      <c r="AD2011" s="128"/>
      <c r="AE2011" s="128"/>
      <c r="AF2011" s="128"/>
      <c r="AG2011" s="128"/>
      <c r="AH2011" s="128"/>
      <c r="AI2011" s="128"/>
      <c r="AJ2011" s="128"/>
      <c r="AK2011" s="128"/>
      <c r="AL2011" s="98"/>
      <c r="AM2011" s="156"/>
      <c r="BG2011" s="1" t="s">
        <v>407</v>
      </c>
      <c r="BH2011" s="1">
        <v>116</v>
      </c>
      <c r="BI2011" s="1" t="str">
        <f>"ITEM"&amp;BH2011&amp; BG2011 &amp;"="&amp;IF(TRIM($P2010)="","",$P2010)</f>
        <v>ITEM116#KBN4_12=</v>
      </c>
    </row>
    <row r="2012" spans="1:61" ht="9.75" hidden="1" customHeight="1">
      <c r="A2012" s="120" t="s">
        <v>333</v>
      </c>
      <c r="B2012" s="121"/>
      <c r="C2012" s="121"/>
      <c r="D2012" s="121"/>
      <c r="E2012" s="121"/>
      <c r="F2012" s="121"/>
      <c r="G2012" s="121"/>
      <c r="H2012" s="121"/>
      <c r="I2012" s="122"/>
      <c r="J2012" s="260"/>
      <c r="K2012" s="260"/>
      <c r="L2012" s="260"/>
      <c r="M2012" s="260"/>
      <c r="N2012" s="260"/>
      <c r="O2012" s="260"/>
      <c r="P2012" s="260"/>
      <c r="Q2012" s="260"/>
      <c r="R2012" s="260"/>
      <c r="S2012" s="260"/>
      <c r="T2012" s="260"/>
      <c r="U2012" s="260"/>
      <c r="V2012" s="260"/>
      <c r="W2012" s="260"/>
      <c r="X2012" s="260"/>
      <c r="Y2012" s="260"/>
      <c r="Z2012" s="260"/>
      <c r="AA2012" s="260"/>
      <c r="AB2012" s="260"/>
      <c r="AC2012" s="260"/>
      <c r="AD2012" s="260"/>
      <c r="AE2012" s="260"/>
      <c r="AF2012" s="260"/>
      <c r="AG2012" s="260"/>
      <c r="AH2012" s="260"/>
      <c r="AI2012" s="260"/>
      <c r="AJ2012" s="260"/>
      <c r="AK2012" s="260"/>
      <c r="AL2012" s="260"/>
      <c r="AM2012" s="260"/>
      <c r="BG2012" s="1" t="s">
        <v>407</v>
      </c>
      <c r="BH2012" s="1">
        <v>117</v>
      </c>
      <c r="BI2012" s="1" t="str">
        <f>"ITEM"&amp;BH2012&amp; BG2012 &amp;"="&amp; IF(TRIM($J2012)="","",$J2012)</f>
        <v>ITEM117#KBN4_12=</v>
      </c>
    </row>
    <row r="2013" spans="1:61" ht="9.75" hidden="1" customHeight="1">
      <c r="A2013" s="141"/>
      <c r="B2013" s="142"/>
      <c r="C2013" s="142"/>
      <c r="D2013" s="142"/>
      <c r="E2013" s="142"/>
      <c r="F2013" s="142"/>
      <c r="G2013" s="142"/>
      <c r="H2013" s="142"/>
      <c r="I2013" s="143"/>
      <c r="J2013" s="27"/>
      <c r="K2013" s="27"/>
      <c r="L2013" s="27"/>
      <c r="M2013" s="27"/>
      <c r="N2013" s="27"/>
      <c r="O2013" s="27"/>
      <c r="P2013" s="27"/>
      <c r="Q2013" s="27"/>
      <c r="R2013" s="27"/>
      <c r="S2013" s="27"/>
      <c r="T2013" s="27"/>
      <c r="U2013" s="27"/>
      <c r="V2013" s="27"/>
      <c r="W2013" s="27"/>
      <c r="X2013" s="27"/>
      <c r="Y2013" s="27"/>
      <c r="Z2013" s="27"/>
      <c r="AA2013" s="27"/>
      <c r="AB2013" s="27"/>
      <c r="AC2013" s="27"/>
      <c r="AD2013" s="27"/>
      <c r="AE2013" s="27"/>
      <c r="AF2013" s="27"/>
      <c r="AG2013" s="27"/>
      <c r="AH2013" s="27"/>
      <c r="AI2013" s="27"/>
      <c r="AJ2013" s="27"/>
      <c r="AK2013" s="27"/>
      <c r="AL2013" s="27"/>
      <c r="AM2013" s="27"/>
      <c r="BH2013" s="1" t="s">
        <v>28</v>
      </c>
    </row>
    <row r="2014" spans="1:61" ht="9.75" hidden="1" customHeight="1" thickBot="1">
      <c r="A2014" s="123"/>
      <c r="B2014" s="124"/>
      <c r="C2014" s="124"/>
      <c r="D2014" s="124"/>
      <c r="E2014" s="124"/>
      <c r="F2014" s="124"/>
      <c r="G2014" s="124"/>
      <c r="H2014" s="124"/>
      <c r="I2014" s="125"/>
      <c r="J2014" s="27"/>
      <c r="K2014" s="27"/>
      <c r="L2014" s="27"/>
      <c r="M2014" s="27"/>
      <c r="N2014" s="27"/>
      <c r="O2014" s="27"/>
      <c r="P2014" s="27"/>
      <c r="Q2014" s="27"/>
      <c r="R2014" s="27"/>
      <c r="S2014" s="27"/>
      <c r="T2014" s="27"/>
      <c r="U2014" s="27"/>
      <c r="V2014" s="27"/>
      <c r="W2014" s="27"/>
      <c r="X2014" s="27"/>
      <c r="Y2014" s="27"/>
      <c r="Z2014" s="27"/>
      <c r="AA2014" s="27"/>
      <c r="AB2014" s="27"/>
      <c r="AC2014" s="27"/>
      <c r="AD2014" s="27"/>
      <c r="AE2014" s="27"/>
      <c r="AF2014" s="27"/>
      <c r="AG2014" s="27"/>
      <c r="AH2014" s="27"/>
      <c r="AI2014" s="27"/>
      <c r="AJ2014" s="27"/>
      <c r="AK2014" s="27"/>
      <c r="AL2014" s="27"/>
      <c r="AM2014" s="27"/>
      <c r="BH2014" s="1" t="s">
        <v>28</v>
      </c>
    </row>
    <row r="2015" spans="1:61" ht="9.75" hidden="1" customHeight="1">
      <c r="A2015" s="164" t="s">
        <v>408</v>
      </c>
      <c r="B2015" s="165"/>
      <c r="C2015" s="165"/>
      <c r="D2015" s="165"/>
      <c r="E2015" s="165"/>
      <c r="F2015" s="165"/>
      <c r="G2015" s="165"/>
      <c r="H2015" s="165"/>
      <c r="I2015" s="166"/>
      <c r="J2015" s="268"/>
      <c r="K2015" s="269"/>
      <c r="L2015" s="269"/>
      <c r="M2015" s="269"/>
      <c r="N2015" s="269"/>
      <c r="O2015" s="269"/>
      <c r="P2015" s="269"/>
      <c r="Q2015" s="269"/>
      <c r="R2015" s="269"/>
      <c r="S2015" s="269"/>
      <c r="T2015" s="269"/>
      <c r="U2015" s="269"/>
      <c r="V2015" s="269"/>
      <c r="W2015" s="269"/>
      <c r="X2015" s="269"/>
      <c r="Y2015" s="269"/>
      <c r="Z2015" s="269"/>
      <c r="AA2015" s="269"/>
      <c r="AB2015" s="269"/>
      <c r="AC2015" s="269"/>
      <c r="AD2015" s="269"/>
      <c r="AE2015" s="269"/>
      <c r="AF2015" s="269"/>
      <c r="AG2015" s="269"/>
      <c r="AH2015" s="269"/>
      <c r="AI2015" s="269"/>
      <c r="AJ2015" s="269"/>
      <c r="AK2015" s="269"/>
      <c r="AL2015" s="269"/>
      <c r="AM2015" s="270"/>
      <c r="BG2015" s="1" t="s">
        <v>409</v>
      </c>
      <c r="BH2015" s="1">
        <v>103</v>
      </c>
      <c r="BI2015" s="1" t="str">
        <f>"ITEM"&amp;BH2015&amp; BG2015 &amp;"="&amp; IF(TRIM($J2015)="","",$J2015)</f>
        <v>ITEM103#KBN4_13=</v>
      </c>
    </row>
    <row r="2016" spans="1:61" ht="9.75" hidden="1" customHeight="1" thickBot="1">
      <c r="A2016" s="167"/>
      <c r="B2016" s="168"/>
      <c r="C2016" s="168"/>
      <c r="D2016" s="168"/>
      <c r="E2016" s="168"/>
      <c r="F2016" s="168"/>
      <c r="G2016" s="168"/>
      <c r="H2016" s="168"/>
      <c r="I2016" s="169"/>
      <c r="J2016" s="271"/>
      <c r="K2016" s="272"/>
      <c r="L2016" s="272"/>
      <c r="M2016" s="272"/>
      <c r="N2016" s="272"/>
      <c r="O2016" s="272"/>
      <c r="P2016" s="272"/>
      <c r="Q2016" s="272"/>
      <c r="R2016" s="272"/>
      <c r="S2016" s="272"/>
      <c r="T2016" s="272"/>
      <c r="U2016" s="272"/>
      <c r="V2016" s="272"/>
      <c r="W2016" s="272"/>
      <c r="X2016" s="272"/>
      <c r="Y2016" s="272"/>
      <c r="Z2016" s="272"/>
      <c r="AA2016" s="272"/>
      <c r="AB2016" s="272"/>
      <c r="AC2016" s="272"/>
      <c r="AD2016" s="272"/>
      <c r="AE2016" s="272"/>
      <c r="AF2016" s="272"/>
      <c r="AG2016" s="272"/>
      <c r="AH2016" s="272"/>
      <c r="AI2016" s="272"/>
      <c r="AJ2016" s="272"/>
      <c r="AK2016" s="272"/>
      <c r="AL2016" s="272"/>
      <c r="AM2016" s="273"/>
    </row>
    <row r="2017" spans="1:61" ht="9.75" hidden="1" customHeight="1">
      <c r="A2017" s="120" t="s">
        <v>323</v>
      </c>
      <c r="B2017" s="121"/>
      <c r="C2017" s="121"/>
      <c r="D2017" s="121"/>
      <c r="E2017" s="121"/>
      <c r="F2017" s="121"/>
      <c r="G2017" s="121"/>
      <c r="H2017" s="121"/>
      <c r="I2017" s="122"/>
      <c r="J2017" s="239"/>
      <c r="K2017" s="239"/>
      <c r="L2017" s="239"/>
      <c r="M2017" s="239"/>
      <c r="N2017" s="239"/>
      <c r="O2017" s="239"/>
      <c r="P2017" s="239"/>
      <c r="Q2017" s="239"/>
      <c r="R2017" s="239"/>
      <c r="S2017" s="239"/>
      <c r="T2017" s="239"/>
      <c r="U2017" s="239"/>
      <c r="V2017" s="239"/>
      <c r="W2017" s="239"/>
      <c r="X2017" s="239"/>
      <c r="Y2017" s="239"/>
      <c r="Z2017" s="239"/>
      <c r="AA2017" s="239"/>
      <c r="AB2017" s="239"/>
      <c r="AC2017" s="239"/>
      <c r="AD2017" s="239"/>
      <c r="AE2017" s="239"/>
      <c r="AF2017" s="239"/>
      <c r="AG2017" s="239"/>
      <c r="AH2017" s="239"/>
      <c r="AI2017" s="239"/>
      <c r="AJ2017" s="239"/>
      <c r="AK2017" s="239"/>
      <c r="AL2017" s="239"/>
      <c r="AM2017" s="239"/>
      <c r="BG2017" s="1" t="s">
        <v>409</v>
      </c>
      <c r="BH2017" s="1">
        <v>104</v>
      </c>
      <c r="BI2017" s="1" t="str">
        <f>"ITEM"&amp;BH2017&amp; BG2017 &amp;"="&amp; IF(TRIM($J2017)="","",$J2017)</f>
        <v>ITEM104#KBN4_13=</v>
      </c>
    </row>
    <row r="2018" spans="1:61" ht="9.75" hidden="1" customHeight="1">
      <c r="A2018" s="123"/>
      <c r="B2018" s="124"/>
      <c r="C2018" s="124"/>
      <c r="D2018" s="124"/>
      <c r="E2018" s="124"/>
      <c r="F2018" s="124"/>
      <c r="G2018" s="124"/>
      <c r="H2018" s="124"/>
      <c r="I2018" s="125"/>
      <c r="J2018" s="27"/>
      <c r="K2018" s="27"/>
      <c r="L2018" s="27"/>
      <c r="M2018" s="27"/>
      <c r="N2018" s="27"/>
      <c r="O2018" s="27"/>
      <c r="P2018" s="27"/>
      <c r="Q2018" s="27"/>
      <c r="R2018" s="27"/>
      <c r="S2018" s="27"/>
      <c r="T2018" s="27"/>
      <c r="U2018" s="27"/>
      <c r="V2018" s="27"/>
      <c r="W2018" s="27"/>
      <c r="X2018" s="27"/>
      <c r="Y2018" s="27"/>
      <c r="Z2018" s="27"/>
      <c r="AA2018" s="27"/>
      <c r="AB2018" s="27"/>
      <c r="AC2018" s="27"/>
      <c r="AD2018" s="27"/>
      <c r="AE2018" s="27"/>
      <c r="AF2018" s="27"/>
      <c r="AG2018" s="27"/>
      <c r="AH2018" s="27"/>
      <c r="AI2018" s="27"/>
      <c r="AJ2018" s="27"/>
      <c r="AK2018" s="27"/>
      <c r="AL2018" s="27"/>
      <c r="AM2018" s="27"/>
    </row>
    <row r="2019" spans="1:61" ht="9.75" hidden="1" customHeight="1">
      <c r="A2019" s="120" t="s">
        <v>378</v>
      </c>
      <c r="B2019" s="121"/>
      <c r="C2019" s="121"/>
      <c r="D2019" s="121"/>
      <c r="E2019" s="121"/>
      <c r="F2019" s="121"/>
      <c r="G2019" s="121"/>
      <c r="H2019" s="121"/>
      <c r="I2019" s="122"/>
      <c r="J2019" s="136"/>
      <c r="K2019" s="126"/>
      <c r="L2019" s="126"/>
      <c r="M2019" s="126"/>
      <c r="N2019" s="126"/>
      <c r="O2019" s="126"/>
      <c r="P2019" s="126"/>
      <c r="Q2019" s="126"/>
      <c r="R2019" s="126"/>
      <c r="S2019" s="126"/>
      <c r="T2019" s="126"/>
      <c r="U2019" s="126"/>
      <c r="V2019" s="126"/>
      <c r="W2019" s="126"/>
      <c r="X2019" s="126"/>
      <c r="Y2019" s="126"/>
      <c r="Z2019" s="126"/>
      <c r="AA2019" s="126"/>
      <c r="AB2019" s="126"/>
      <c r="AC2019" s="126"/>
      <c r="AD2019" s="126"/>
      <c r="AE2019" s="126"/>
      <c r="AF2019" s="126"/>
      <c r="AG2019" s="126"/>
      <c r="AH2019" s="126"/>
      <c r="AI2019" s="126"/>
      <c r="AJ2019" s="126"/>
      <c r="AK2019" s="126"/>
      <c r="AL2019" s="126"/>
      <c r="AM2019" s="127"/>
      <c r="BG2019" s="1" t="s">
        <v>409</v>
      </c>
      <c r="BH2019" s="1">
        <v>105</v>
      </c>
      <c r="BI2019" s="1" t="str">
        <f>"ITEM"&amp;BH2019&amp; BG2019 &amp;"="&amp; IF(TRIM($J2019)="","",$J2019)</f>
        <v>ITEM105#KBN4_13=</v>
      </c>
    </row>
    <row r="2020" spans="1:61" ht="9.75" hidden="1" customHeight="1">
      <c r="A2020" s="141"/>
      <c r="B2020" s="142"/>
      <c r="C2020" s="142"/>
      <c r="D2020" s="142"/>
      <c r="E2020" s="142"/>
      <c r="F2020" s="142"/>
      <c r="G2020" s="142"/>
      <c r="H2020" s="142"/>
      <c r="I2020" s="143"/>
      <c r="J2020" s="150"/>
      <c r="K2020" s="151"/>
      <c r="L2020" s="151"/>
      <c r="M2020" s="151"/>
      <c r="N2020" s="151"/>
      <c r="O2020" s="151"/>
      <c r="P2020" s="151"/>
      <c r="Q2020" s="151"/>
      <c r="R2020" s="151"/>
      <c r="S2020" s="151"/>
      <c r="T2020" s="151"/>
      <c r="U2020" s="151"/>
      <c r="V2020" s="151"/>
      <c r="W2020" s="151"/>
      <c r="X2020" s="151"/>
      <c r="Y2020" s="151"/>
      <c r="Z2020" s="151"/>
      <c r="AA2020" s="151"/>
      <c r="AB2020" s="151"/>
      <c r="AC2020" s="151"/>
      <c r="AD2020" s="151"/>
      <c r="AE2020" s="151"/>
      <c r="AF2020" s="151"/>
      <c r="AG2020" s="151"/>
      <c r="AH2020" s="151"/>
      <c r="AI2020" s="151"/>
      <c r="AJ2020" s="151"/>
      <c r="AK2020" s="151"/>
      <c r="AL2020" s="151"/>
      <c r="AM2020" s="152"/>
      <c r="BH2020" s="1" t="s">
        <v>28</v>
      </c>
    </row>
    <row r="2021" spans="1:61" ht="9.75" hidden="1" customHeight="1">
      <c r="A2021" s="123"/>
      <c r="B2021" s="124"/>
      <c r="C2021" s="124"/>
      <c r="D2021" s="124"/>
      <c r="E2021" s="124"/>
      <c r="F2021" s="124"/>
      <c r="G2021" s="124"/>
      <c r="H2021" s="124"/>
      <c r="I2021" s="125"/>
      <c r="J2021" s="137"/>
      <c r="K2021" s="128"/>
      <c r="L2021" s="128"/>
      <c r="M2021" s="128"/>
      <c r="N2021" s="128"/>
      <c r="O2021" s="128"/>
      <c r="P2021" s="128"/>
      <c r="Q2021" s="128"/>
      <c r="R2021" s="128"/>
      <c r="S2021" s="128"/>
      <c r="T2021" s="128"/>
      <c r="U2021" s="128"/>
      <c r="V2021" s="128"/>
      <c r="W2021" s="128"/>
      <c r="X2021" s="128"/>
      <c r="Y2021" s="128"/>
      <c r="Z2021" s="128"/>
      <c r="AA2021" s="128"/>
      <c r="AB2021" s="128"/>
      <c r="AC2021" s="128"/>
      <c r="AD2021" s="128"/>
      <c r="AE2021" s="128"/>
      <c r="AF2021" s="128"/>
      <c r="AG2021" s="128"/>
      <c r="AH2021" s="128"/>
      <c r="AI2021" s="128"/>
      <c r="AJ2021" s="128"/>
      <c r="AK2021" s="128"/>
      <c r="AL2021" s="128"/>
      <c r="AM2021" s="129"/>
      <c r="BH2021" s="1" t="s">
        <v>28</v>
      </c>
    </row>
    <row r="2022" spans="1:61" ht="9.75" hidden="1" customHeight="1">
      <c r="A2022" s="120" t="s">
        <v>379</v>
      </c>
      <c r="B2022" s="121"/>
      <c r="C2022" s="121"/>
      <c r="D2022" s="121"/>
      <c r="E2022" s="121"/>
      <c r="F2022" s="121"/>
      <c r="G2022" s="121"/>
      <c r="H2022" s="121"/>
      <c r="I2022" s="122"/>
      <c r="J2022" s="27"/>
      <c r="K2022" s="27"/>
      <c r="L2022" s="27"/>
      <c r="M2022" s="27"/>
      <c r="N2022" s="27"/>
      <c r="O2022" s="27"/>
      <c r="P2022" s="27"/>
      <c r="Q2022" s="27"/>
      <c r="R2022" s="27"/>
      <c r="S2022" s="27"/>
      <c r="T2022" s="27"/>
      <c r="U2022" s="27"/>
      <c r="V2022" s="27"/>
      <c r="W2022" s="27"/>
      <c r="X2022" s="27"/>
      <c r="Y2022" s="27"/>
      <c r="Z2022" s="27"/>
      <c r="AA2022" s="27"/>
      <c r="AB2022" s="27"/>
      <c r="AC2022" s="27"/>
      <c r="AD2022" s="27"/>
      <c r="AE2022" s="27"/>
      <c r="AF2022" s="27"/>
      <c r="AG2022" s="27"/>
      <c r="AH2022" s="27"/>
      <c r="AI2022" s="27"/>
      <c r="AJ2022" s="27"/>
      <c r="AK2022" s="27"/>
      <c r="AL2022" s="27"/>
      <c r="AM2022" s="27"/>
      <c r="BG2022" s="1" t="s">
        <v>409</v>
      </c>
      <c r="BH2022" s="1">
        <v>106</v>
      </c>
      <c r="BI2022" s="1" t="str">
        <f>"ITEM"&amp;BH2022&amp; BG2022 &amp;"="&amp; IF(TRIM($J2022)="","",$J2022)</f>
        <v>ITEM106#KBN4_13=</v>
      </c>
    </row>
    <row r="2023" spans="1:61" ht="9.75" hidden="1" customHeight="1">
      <c r="A2023" s="123"/>
      <c r="B2023" s="124"/>
      <c r="C2023" s="124"/>
      <c r="D2023" s="124"/>
      <c r="E2023" s="124"/>
      <c r="F2023" s="124"/>
      <c r="G2023" s="124"/>
      <c r="H2023" s="124"/>
      <c r="I2023" s="125"/>
      <c r="J2023" s="27"/>
      <c r="K2023" s="27"/>
      <c r="L2023" s="27"/>
      <c r="M2023" s="27"/>
      <c r="N2023" s="27"/>
      <c r="O2023" s="27"/>
      <c r="P2023" s="27"/>
      <c r="Q2023" s="27"/>
      <c r="R2023" s="27"/>
      <c r="S2023" s="27"/>
      <c r="T2023" s="27"/>
      <c r="U2023" s="27"/>
      <c r="V2023" s="27"/>
      <c r="W2023" s="27"/>
      <c r="X2023" s="27"/>
      <c r="Y2023" s="27"/>
      <c r="Z2023" s="27"/>
      <c r="AA2023" s="27"/>
      <c r="AB2023" s="27"/>
      <c r="AC2023" s="27"/>
      <c r="AD2023" s="27"/>
      <c r="AE2023" s="27"/>
      <c r="AF2023" s="27"/>
      <c r="AG2023" s="27"/>
      <c r="AH2023" s="27"/>
      <c r="AI2023" s="27"/>
      <c r="AJ2023" s="27"/>
      <c r="AK2023" s="27"/>
      <c r="AL2023" s="27"/>
      <c r="AM2023" s="27"/>
    </row>
    <row r="2024" spans="1:61" ht="9.75" hidden="1" customHeight="1">
      <c r="A2024" s="120" t="s">
        <v>380</v>
      </c>
      <c r="B2024" s="121"/>
      <c r="C2024" s="121"/>
      <c r="D2024" s="121"/>
      <c r="E2024" s="121"/>
      <c r="F2024" s="121"/>
      <c r="G2024" s="121"/>
      <c r="H2024" s="121"/>
      <c r="I2024" s="122"/>
      <c r="J2024" s="158"/>
      <c r="K2024" s="154"/>
      <c r="L2024" s="154"/>
      <c r="M2024" s="154"/>
      <c r="N2024" s="154"/>
      <c r="O2024" s="154"/>
      <c r="P2024" s="154"/>
      <c r="Q2024" s="154"/>
      <c r="R2024" s="154"/>
      <c r="S2024" s="154"/>
      <c r="T2024" s="154"/>
      <c r="U2024" s="154"/>
      <c r="V2024" s="154" t="s">
        <v>36</v>
      </c>
      <c r="W2024" s="154"/>
      <c r="X2024" s="154"/>
      <c r="Y2024" s="154"/>
      <c r="Z2024" s="154"/>
      <c r="AA2024" s="154"/>
      <c r="AB2024" s="154"/>
      <c r="AC2024" s="154"/>
      <c r="AD2024" s="154"/>
      <c r="AE2024" s="154"/>
      <c r="AF2024" s="154"/>
      <c r="AG2024" s="154"/>
      <c r="AH2024" s="154"/>
      <c r="AI2024" s="154"/>
      <c r="AJ2024" s="154"/>
      <c r="AK2024" s="154"/>
      <c r="AL2024" s="154"/>
      <c r="AM2024" s="155"/>
      <c r="BE2024" s="1" t="str">
        <f ca="1">MID(CELL("address",$CB$2),2,2)</f>
        <v>CB</v>
      </c>
      <c r="BF2024" s="1" t="str">
        <f>IF(TRIM($K2026)="","",IF(ISERROR(MATCH($K2026,$CB$3:$CB$7,0)),"INPUT_ERROR",MATCH($K2026,$CB$3:$CB$7,0)))</f>
        <v/>
      </c>
      <c r="BG2024" s="1" t="s">
        <v>409</v>
      </c>
      <c r="BH2024" s="1">
        <v>107</v>
      </c>
      <c r="BI2024" s="1" t="str">
        <f>"ITEM"&amp; BH2024&amp; BG2024 &amp;"="&amp; $BF2024</f>
        <v>ITEM107#KBN4_13=</v>
      </c>
    </row>
    <row r="2025" spans="1:61" ht="9.75" hidden="1" customHeight="1">
      <c r="A2025" s="141"/>
      <c r="B2025" s="142"/>
      <c r="C2025" s="142"/>
      <c r="D2025" s="142"/>
      <c r="E2025" s="142"/>
      <c r="F2025" s="142"/>
      <c r="G2025" s="142"/>
      <c r="H2025" s="142"/>
      <c r="I2025" s="143"/>
      <c r="J2025" s="189"/>
      <c r="K2025" s="82"/>
      <c r="L2025" s="82"/>
      <c r="M2025" s="82"/>
      <c r="N2025" s="82"/>
      <c r="O2025" s="82"/>
      <c r="P2025" s="82"/>
      <c r="Q2025" s="82"/>
      <c r="R2025" s="82"/>
      <c r="S2025" s="82"/>
      <c r="T2025" s="82"/>
      <c r="U2025" s="82"/>
      <c r="V2025" s="82" t="s">
        <v>163</v>
      </c>
      <c r="W2025" s="82"/>
      <c r="X2025" s="82"/>
      <c r="Y2025" s="82"/>
      <c r="Z2025" s="82"/>
      <c r="AA2025" s="82"/>
      <c r="AB2025" s="82"/>
      <c r="AC2025" s="82"/>
      <c r="AD2025" s="82"/>
      <c r="AE2025" s="82"/>
      <c r="AF2025" s="82"/>
      <c r="AG2025" s="82"/>
      <c r="AH2025" s="82"/>
      <c r="AI2025" s="82"/>
      <c r="AJ2025" s="82"/>
      <c r="AK2025" s="82"/>
      <c r="AL2025" s="82"/>
      <c r="AM2025" s="138"/>
      <c r="BH2025" s="1" t="s">
        <v>28</v>
      </c>
    </row>
    <row r="2026" spans="1:61" ht="9.75" hidden="1" customHeight="1">
      <c r="A2026" s="141"/>
      <c r="B2026" s="142"/>
      <c r="C2026" s="142"/>
      <c r="D2026" s="142"/>
      <c r="E2026" s="142"/>
      <c r="F2026" s="142"/>
      <c r="G2026" s="142"/>
      <c r="H2026" s="142"/>
      <c r="I2026" s="143"/>
      <c r="J2026" s="144" t="s">
        <v>37</v>
      </c>
      <c r="K2026" s="145"/>
      <c r="L2026" s="145"/>
      <c r="M2026" s="145"/>
      <c r="N2026" s="145"/>
      <c r="O2026" s="145"/>
      <c r="P2026" s="145"/>
      <c r="Q2026" s="145"/>
      <c r="R2026" s="145"/>
      <c r="S2026" s="145"/>
      <c r="T2026" s="82" t="s">
        <v>38</v>
      </c>
      <c r="U2026" s="82"/>
      <c r="V2026" s="82" t="s">
        <v>253</v>
      </c>
      <c r="W2026" s="82"/>
      <c r="X2026" s="82"/>
      <c r="Y2026" s="82"/>
      <c r="Z2026" s="82"/>
      <c r="AA2026" s="82"/>
      <c r="AB2026" s="82"/>
      <c r="AC2026" s="82"/>
      <c r="AD2026" s="82"/>
      <c r="AE2026" s="82"/>
      <c r="AF2026" s="82"/>
      <c r="AG2026" s="82"/>
      <c r="AH2026" s="82"/>
      <c r="AI2026" s="82"/>
      <c r="AJ2026" s="82"/>
      <c r="AK2026" s="82"/>
      <c r="AL2026" s="82"/>
      <c r="AM2026" s="138"/>
      <c r="BH2026" s="1" t="s">
        <v>28</v>
      </c>
    </row>
    <row r="2027" spans="1:61" ht="9.75" hidden="1" customHeight="1">
      <c r="A2027" s="141"/>
      <c r="B2027" s="142"/>
      <c r="C2027" s="142"/>
      <c r="D2027" s="142"/>
      <c r="E2027" s="142"/>
      <c r="F2027" s="142"/>
      <c r="G2027" s="142"/>
      <c r="H2027" s="142"/>
      <c r="I2027" s="143"/>
      <c r="J2027" s="144"/>
      <c r="K2027" s="145"/>
      <c r="L2027" s="145"/>
      <c r="M2027" s="145"/>
      <c r="N2027" s="145"/>
      <c r="O2027" s="145"/>
      <c r="P2027" s="145"/>
      <c r="Q2027" s="145"/>
      <c r="R2027" s="145"/>
      <c r="S2027" s="145"/>
      <c r="T2027" s="82"/>
      <c r="U2027" s="82"/>
      <c r="V2027" s="82" t="s">
        <v>327</v>
      </c>
      <c r="W2027" s="82"/>
      <c r="X2027" s="82"/>
      <c r="Y2027" s="82"/>
      <c r="Z2027" s="82"/>
      <c r="AA2027" s="82"/>
      <c r="AB2027" s="82"/>
      <c r="AC2027" s="82"/>
      <c r="AD2027" s="82"/>
      <c r="AE2027" s="82"/>
      <c r="AF2027" s="82"/>
      <c r="AG2027" s="82"/>
      <c r="AH2027" s="82"/>
      <c r="AI2027" s="82"/>
      <c r="AJ2027" s="82"/>
      <c r="AK2027" s="82"/>
      <c r="AL2027" s="82"/>
      <c r="AM2027" s="138"/>
      <c r="BH2027" s="1" t="s">
        <v>28</v>
      </c>
    </row>
    <row r="2028" spans="1:61" ht="9.75" hidden="1" customHeight="1">
      <c r="A2028" s="141"/>
      <c r="B2028" s="142"/>
      <c r="C2028" s="142"/>
      <c r="D2028" s="142"/>
      <c r="E2028" s="142"/>
      <c r="F2028" s="142"/>
      <c r="G2028" s="142"/>
      <c r="H2028" s="142"/>
      <c r="I2028" s="143"/>
      <c r="J2028" s="189"/>
      <c r="K2028" s="82"/>
      <c r="L2028" s="82"/>
      <c r="M2028" s="82"/>
      <c r="N2028" s="82"/>
      <c r="O2028" s="82"/>
      <c r="P2028" s="82"/>
      <c r="Q2028" s="82"/>
      <c r="R2028" s="82"/>
      <c r="S2028" s="82"/>
      <c r="T2028" s="82"/>
      <c r="U2028" s="82"/>
      <c r="V2028" s="82" t="s">
        <v>166</v>
      </c>
      <c r="W2028" s="82"/>
      <c r="X2028" s="82"/>
      <c r="Y2028" s="82"/>
      <c r="Z2028" s="82"/>
      <c r="AA2028" s="82"/>
      <c r="AB2028" s="82"/>
      <c r="AC2028" s="82"/>
      <c r="AD2028" s="82"/>
      <c r="AE2028" s="82"/>
      <c r="AF2028" s="82"/>
      <c r="AG2028" s="82"/>
      <c r="AH2028" s="82"/>
      <c r="AI2028" s="82"/>
      <c r="AJ2028" s="82"/>
      <c r="AK2028" s="82"/>
      <c r="AL2028" s="82"/>
      <c r="AM2028" s="138"/>
      <c r="BH2028" s="1" t="s">
        <v>28</v>
      </c>
    </row>
    <row r="2029" spans="1:61" ht="9.75" hidden="1" customHeight="1">
      <c r="A2029" s="141"/>
      <c r="B2029" s="142"/>
      <c r="C2029" s="142"/>
      <c r="D2029" s="142"/>
      <c r="E2029" s="142"/>
      <c r="F2029" s="142"/>
      <c r="G2029" s="142"/>
      <c r="H2029" s="142"/>
      <c r="I2029" s="143"/>
      <c r="J2029" s="157"/>
      <c r="K2029" s="98"/>
      <c r="L2029" s="98"/>
      <c r="M2029" s="98"/>
      <c r="N2029" s="98"/>
      <c r="O2029" s="98"/>
      <c r="P2029" s="98"/>
      <c r="Q2029" s="98"/>
      <c r="R2029" s="98"/>
      <c r="S2029" s="98"/>
      <c r="T2029" s="98"/>
      <c r="U2029" s="98"/>
      <c r="V2029" s="98" t="s">
        <v>256</v>
      </c>
      <c r="W2029" s="98"/>
      <c r="X2029" s="98"/>
      <c r="Y2029" s="98"/>
      <c r="Z2029" s="98"/>
      <c r="AA2029" s="98"/>
      <c r="AB2029" s="98"/>
      <c r="AC2029" s="98"/>
      <c r="AD2029" s="98"/>
      <c r="AE2029" s="98"/>
      <c r="AF2029" s="98"/>
      <c r="AG2029" s="98"/>
      <c r="AH2029" s="98"/>
      <c r="AI2029" s="98"/>
      <c r="AJ2029" s="98"/>
      <c r="AK2029" s="98"/>
      <c r="AL2029" s="98"/>
      <c r="AM2029" s="156"/>
      <c r="BH2029" s="1" t="s">
        <v>28</v>
      </c>
    </row>
    <row r="2030" spans="1:61" ht="9.75" hidden="1" customHeight="1">
      <c r="A2030" s="120" t="s">
        <v>381</v>
      </c>
      <c r="B2030" s="121"/>
      <c r="C2030" s="121"/>
      <c r="D2030" s="121"/>
      <c r="E2030" s="121"/>
      <c r="F2030" s="121"/>
      <c r="G2030" s="121"/>
      <c r="H2030" s="121"/>
      <c r="I2030" s="122"/>
      <c r="J2030" s="136"/>
      <c r="K2030" s="126"/>
      <c r="L2030" s="126"/>
      <c r="M2030" s="126"/>
      <c r="N2030" s="126"/>
      <c r="O2030" s="126"/>
      <c r="P2030" s="126"/>
      <c r="Q2030" s="126"/>
      <c r="R2030" s="126"/>
      <c r="S2030" s="126"/>
      <c r="T2030" s="126"/>
      <c r="U2030" s="126"/>
      <c r="V2030" s="126"/>
      <c r="W2030" s="126"/>
      <c r="X2030" s="126"/>
      <c r="Y2030" s="126"/>
      <c r="Z2030" s="126"/>
      <c r="AA2030" s="126"/>
      <c r="AB2030" s="126"/>
      <c r="AC2030" s="126"/>
      <c r="AD2030" s="126"/>
      <c r="AE2030" s="126"/>
      <c r="AF2030" s="126"/>
      <c r="AG2030" s="126"/>
      <c r="AH2030" s="126"/>
      <c r="AI2030" s="126"/>
      <c r="AJ2030" s="126"/>
      <c r="AK2030" s="126"/>
      <c r="AL2030" s="126"/>
      <c r="AM2030" s="127"/>
      <c r="BG2030" s="1" t="s">
        <v>409</v>
      </c>
      <c r="BH2030" s="1">
        <v>108</v>
      </c>
      <c r="BI2030" s="1" t="str">
        <f>"ITEM"&amp;BH2030&amp; BG2030 &amp;"="&amp; IF(TRIM($J2030)="","",$J2030)</f>
        <v>ITEM108#KBN4_13=</v>
      </c>
    </row>
    <row r="2031" spans="1:61" ht="9.75" hidden="1" customHeight="1">
      <c r="A2031" s="141"/>
      <c r="B2031" s="142"/>
      <c r="C2031" s="142"/>
      <c r="D2031" s="142"/>
      <c r="E2031" s="142"/>
      <c r="F2031" s="142"/>
      <c r="G2031" s="142"/>
      <c r="H2031" s="142"/>
      <c r="I2031" s="143"/>
      <c r="J2031" s="150"/>
      <c r="K2031" s="151"/>
      <c r="L2031" s="151"/>
      <c r="M2031" s="151"/>
      <c r="N2031" s="151"/>
      <c r="O2031" s="151"/>
      <c r="P2031" s="151"/>
      <c r="Q2031" s="151"/>
      <c r="R2031" s="151"/>
      <c r="S2031" s="151"/>
      <c r="T2031" s="151"/>
      <c r="U2031" s="151"/>
      <c r="V2031" s="151"/>
      <c r="W2031" s="151"/>
      <c r="X2031" s="151"/>
      <c r="Y2031" s="151"/>
      <c r="Z2031" s="151"/>
      <c r="AA2031" s="151"/>
      <c r="AB2031" s="151"/>
      <c r="AC2031" s="151"/>
      <c r="AD2031" s="151"/>
      <c r="AE2031" s="151"/>
      <c r="AF2031" s="151"/>
      <c r="AG2031" s="151"/>
      <c r="AH2031" s="151"/>
      <c r="AI2031" s="151"/>
      <c r="AJ2031" s="151"/>
      <c r="AK2031" s="151"/>
      <c r="AL2031" s="151"/>
      <c r="AM2031" s="152"/>
    </row>
    <row r="2032" spans="1:61" ht="9.75" hidden="1" customHeight="1">
      <c r="A2032" s="123"/>
      <c r="B2032" s="124"/>
      <c r="C2032" s="124"/>
      <c r="D2032" s="124"/>
      <c r="E2032" s="124"/>
      <c r="F2032" s="124"/>
      <c r="G2032" s="124"/>
      <c r="H2032" s="124"/>
      <c r="I2032" s="125"/>
      <c r="J2032" s="150"/>
      <c r="K2032" s="151"/>
      <c r="L2032" s="151"/>
      <c r="M2032" s="151"/>
      <c r="N2032" s="151"/>
      <c r="O2032" s="151"/>
      <c r="P2032" s="151"/>
      <c r="Q2032" s="151"/>
      <c r="R2032" s="151"/>
      <c r="S2032" s="151"/>
      <c r="T2032" s="151"/>
      <c r="U2032" s="151"/>
      <c r="V2032" s="151"/>
      <c r="W2032" s="151"/>
      <c r="X2032" s="151"/>
      <c r="Y2032" s="151"/>
      <c r="Z2032" s="151"/>
      <c r="AA2032" s="151"/>
      <c r="AB2032" s="151"/>
      <c r="AC2032" s="151"/>
      <c r="AD2032" s="151"/>
      <c r="AE2032" s="151"/>
      <c r="AF2032" s="151"/>
      <c r="AG2032" s="151"/>
      <c r="AH2032" s="151"/>
      <c r="AI2032" s="151"/>
      <c r="AJ2032" s="151"/>
      <c r="AK2032" s="151"/>
      <c r="AL2032" s="151"/>
      <c r="AM2032" s="152"/>
    </row>
    <row r="2033" spans="1:61" ht="9.75" hidden="1" customHeight="1">
      <c r="A2033" s="120" t="s">
        <v>382</v>
      </c>
      <c r="B2033" s="121"/>
      <c r="C2033" s="121"/>
      <c r="D2033" s="121"/>
      <c r="E2033" s="121"/>
      <c r="F2033" s="121"/>
      <c r="G2033" s="121"/>
      <c r="H2033" s="121"/>
      <c r="I2033" s="121"/>
      <c r="J2033" s="216" t="s">
        <v>37</v>
      </c>
      <c r="K2033" s="217"/>
      <c r="L2033" s="154" t="s">
        <v>54</v>
      </c>
      <c r="M2033" s="154"/>
      <c r="N2033" s="154"/>
      <c r="O2033" s="154"/>
      <c r="P2033" s="154"/>
      <c r="Q2033" s="154"/>
      <c r="R2033" s="154"/>
      <c r="S2033" s="154"/>
      <c r="T2033" s="154"/>
      <c r="U2033" s="154"/>
      <c r="V2033" s="154"/>
      <c r="W2033" s="154"/>
      <c r="X2033" s="221" t="s">
        <v>37</v>
      </c>
      <c r="Y2033" s="217"/>
      <c r="Z2033" s="154" t="s">
        <v>330</v>
      </c>
      <c r="AA2033" s="154"/>
      <c r="AB2033" s="154"/>
      <c r="AC2033" s="154"/>
      <c r="AD2033" s="154"/>
      <c r="AE2033" s="154"/>
      <c r="AF2033" s="154"/>
      <c r="AG2033" s="154"/>
      <c r="AH2033" s="154"/>
      <c r="AI2033" s="154"/>
      <c r="AJ2033" s="154"/>
      <c r="AK2033" s="154"/>
      <c r="AL2033" s="154"/>
      <c r="AM2033" s="155"/>
      <c r="BF2033" s="1" t="b">
        <f>IF($K2033="○",TRUE,IF($K2033="",FALSE,"INPUT_ERROR"))</f>
        <v>0</v>
      </c>
      <c r="BG2033" s="1" t="s">
        <v>409</v>
      </c>
      <c r="BH2033" s="1">
        <v>109</v>
      </c>
      <c r="BI2033" s="1" t="str">
        <f t="shared" ref="BI2033:BI2039" si="54">"ITEM"&amp; BH2033&amp; BG2033 &amp;"="&amp; $BF2033</f>
        <v>ITEM109#KBN4_13=FALSE</v>
      </c>
    </row>
    <row r="2034" spans="1:61" ht="9.75" hidden="1" customHeight="1">
      <c r="A2034" s="141"/>
      <c r="B2034" s="142"/>
      <c r="C2034" s="142"/>
      <c r="D2034" s="142"/>
      <c r="E2034" s="142"/>
      <c r="F2034" s="142"/>
      <c r="G2034" s="142"/>
      <c r="H2034" s="142"/>
      <c r="I2034" s="142"/>
      <c r="J2034" s="144"/>
      <c r="K2034" s="159"/>
      <c r="L2034" s="82"/>
      <c r="M2034" s="82"/>
      <c r="N2034" s="82"/>
      <c r="O2034" s="82"/>
      <c r="P2034" s="82"/>
      <c r="Q2034" s="82"/>
      <c r="R2034" s="82"/>
      <c r="S2034" s="82"/>
      <c r="T2034" s="82"/>
      <c r="U2034" s="82"/>
      <c r="V2034" s="82"/>
      <c r="W2034" s="82"/>
      <c r="X2034" s="160"/>
      <c r="Y2034" s="159"/>
      <c r="Z2034" s="82"/>
      <c r="AA2034" s="82"/>
      <c r="AB2034" s="82"/>
      <c r="AC2034" s="82"/>
      <c r="AD2034" s="82"/>
      <c r="AE2034" s="82"/>
      <c r="AF2034" s="82"/>
      <c r="AG2034" s="82"/>
      <c r="AH2034" s="82"/>
      <c r="AI2034" s="82"/>
      <c r="AJ2034" s="82"/>
      <c r="AK2034" s="82"/>
      <c r="AL2034" s="82"/>
      <c r="AM2034" s="138"/>
      <c r="BF2034" s="1" t="b">
        <f>IF($Y2033="○",TRUE,IF($Y2033="",FALSE,"INPUT_ERROR"))</f>
        <v>0</v>
      </c>
      <c r="BG2034" s="1" t="s">
        <v>409</v>
      </c>
      <c r="BH2034" s="1">
        <v>110</v>
      </c>
      <c r="BI2034" s="1" t="str">
        <f t="shared" si="54"/>
        <v>ITEM110#KBN4_13=FALSE</v>
      </c>
    </row>
    <row r="2035" spans="1:61" ht="9.75" hidden="1" customHeight="1">
      <c r="A2035" s="141"/>
      <c r="B2035" s="142"/>
      <c r="C2035" s="142"/>
      <c r="D2035" s="142"/>
      <c r="E2035" s="142"/>
      <c r="F2035" s="142"/>
      <c r="G2035" s="142"/>
      <c r="H2035" s="142"/>
      <c r="I2035" s="142"/>
      <c r="J2035" s="144" t="s">
        <v>37</v>
      </c>
      <c r="K2035" s="159"/>
      <c r="L2035" s="82" t="s">
        <v>331</v>
      </c>
      <c r="M2035" s="82"/>
      <c r="N2035" s="82"/>
      <c r="O2035" s="82"/>
      <c r="P2035" s="82"/>
      <c r="Q2035" s="82"/>
      <c r="R2035" s="82"/>
      <c r="S2035" s="82"/>
      <c r="T2035" s="82"/>
      <c r="U2035" s="82"/>
      <c r="V2035" s="82"/>
      <c r="W2035" s="82"/>
      <c r="X2035" s="160" t="s">
        <v>37</v>
      </c>
      <c r="Y2035" s="159"/>
      <c r="Z2035" s="82" t="s">
        <v>264</v>
      </c>
      <c r="AA2035" s="82"/>
      <c r="AB2035" s="82"/>
      <c r="AC2035" s="82"/>
      <c r="AD2035" s="82"/>
      <c r="AE2035" s="82"/>
      <c r="AF2035" s="82"/>
      <c r="AG2035" s="82"/>
      <c r="AH2035" s="82"/>
      <c r="AI2035" s="82"/>
      <c r="AJ2035" s="82"/>
      <c r="AK2035" s="82"/>
      <c r="AL2035" s="82"/>
      <c r="AM2035" s="138"/>
      <c r="BF2035" s="1" t="b">
        <f>IF($K2035="○",TRUE,IF($K2035="",FALSE,"INPUT_ERROR"))</f>
        <v>0</v>
      </c>
      <c r="BG2035" s="1" t="s">
        <v>409</v>
      </c>
      <c r="BH2035" s="1">
        <v>111</v>
      </c>
      <c r="BI2035" s="1" t="str">
        <f t="shared" si="54"/>
        <v>ITEM111#KBN4_13=FALSE</v>
      </c>
    </row>
    <row r="2036" spans="1:61" ht="9.75" hidden="1" customHeight="1">
      <c r="A2036" s="141"/>
      <c r="B2036" s="142"/>
      <c r="C2036" s="142"/>
      <c r="D2036" s="142"/>
      <c r="E2036" s="142"/>
      <c r="F2036" s="142"/>
      <c r="G2036" s="142"/>
      <c r="H2036" s="142"/>
      <c r="I2036" s="142"/>
      <c r="J2036" s="144"/>
      <c r="K2036" s="159"/>
      <c r="L2036" s="82"/>
      <c r="M2036" s="82"/>
      <c r="N2036" s="82"/>
      <c r="O2036" s="82"/>
      <c r="P2036" s="82"/>
      <c r="Q2036" s="82"/>
      <c r="R2036" s="82"/>
      <c r="S2036" s="82"/>
      <c r="T2036" s="82"/>
      <c r="U2036" s="82"/>
      <c r="V2036" s="82"/>
      <c r="W2036" s="82"/>
      <c r="X2036" s="160"/>
      <c r="Y2036" s="159"/>
      <c r="Z2036" s="82"/>
      <c r="AA2036" s="82"/>
      <c r="AB2036" s="82"/>
      <c r="AC2036" s="82"/>
      <c r="AD2036" s="82"/>
      <c r="AE2036" s="82"/>
      <c r="AF2036" s="82"/>
      <c r="AG2036" s="82"/>
      <c r="AH2036" s="82"/>
      <c r="AI2036" s="82"/>
      <c r="AJ2036" s="82"/>
      <c r="AK2036" s="82"/>
      <c r="AL2036" s="82"/>
      <c r="AM2036" s="138"/>
      <c r="BF2036" s="1" t="b">
        <f>IF($Y2035="○",TRUE,IF($Y2035="",FALSE,"INPUT_ERROR"))</f>
        <v>0</v>
      </c>
      <c r="BG2036" s="1" t="s">
        <v>409</v>
      </c>
      <c r="BH2036" s="1">
        <v>112</v>
      </c>
      <c r="BI2036" s="1" t="str">
        <f t="shared" si="54"/>
        <v>ITEM112#KBN4_13=FALSE</v>
      </c>
    </row>
    <row r="2037" spans="1:61" ht="9.75" hidden="1" customHeight="1">
      <c r="A2037" s="141"/>
      <c r="B2037" s="142"/>
      <c r="C2037" s="142"/>
      <c r="D2037" s="142"/>
      <c r="E2037" s="142"/>
      <c r="F2037" s="142"/>
      <c r="G2037" s="142"/>
      <c r="H2037" s="142"/>
      <c r="I2037" s="142"/>
      <c r="J2037" s="144" t="s">
        <v>37</v>
      </c>
      <c r="K2037" s="159"/>
      <c r="L2037" s="82" t="s">
        <v>214</v>
      </c>
      <c r="M2037" s="82"/>
      <c r="N2037" s="82"/>
      <c r="O2037" s="82"/>
      <c r="P2037" s="82"/>
      <c r="Q2037" s="82"/>
      <c r="R2037" s="82"/>
      <c r="S2037" s="82"/>
      <c r="T2037" s="82"/>
      <c r="U2037" s="82"/>
      <c r="V2037" s="82"/>
      <c r="W2037" s="82"/>
      <c r="X2037" s="160" t="s">
        <v>37</v>
      </c>
      <c r="Y2037" s="159"/>
      <c r="Z2037" s="82" t="s">
        <v>332</v>
      </c>
      <c r="AA2037" s="82"/>
      <c r="AB2037" s="82"/>
      <c r="AC2037" s="82"/>
      <c r="AD2037" s="82"/>
      <c r="AE2037" s="82"/>
      <c r="AF2037" s="82"/>
      <c r="AG2037" s="82"/>
      <c r="AH2037" s="82"/>
      <c r="AI2037" s="82"/>
      <c r="AJ2037" s="82"/>
      <c r="AK2037" s="82"/>
      <c r="AL2037" s="82"/>
      <c r="AM2037" s="138"/>
      <c r="BF2037" s="1" t="b">
        <f>IF($K2037="○",TRUE,IF($K2037="",FALSE,"INPUT_ERROR"))</f>
        <v>0</v>
      </c>
      <c r="BG2037" s="1" t="s">
        <v>409</v>
      </c>
      <c r="BH2037" s="1">
        <v>113</v>
      </c>
      <c r="BI2037" s="1" t="str">
        <f t="shared" si="54"/>
        <v>ITEM113#KBN4_13=FALSE</v>
      </c>
    </row>
    <row r="2038" spans="1:61" ht="9.75" hidden="1" customHeight="1">
      <c r="A2038" s="141"/>
      <c r="B2038" s="142"/>
      <c r="C2038" s="142"/>
      <c r="D2038" s="142"/>
      <c r="E2038" s="142"/>
      <c r="F2038" s="142"/>
      <c r="G2038" s="142"/>
      <c r="H2038" s="142"/>
      <c r="I2038" s="142"/>
      <c r="J2038" s="144"/>
      <c r="K2038" s="159"/>
      <c r="L2038" s="82"/>
      <c r="M2038" s="82"/>
      <c r="N2038" s="82"/>
      <c r="O2038" s="82"/>
      <c r="P2038" s="82"/>
      <c r="Q2038" s="82"/>
      <c r="R2038" s="82"/>
      <c r="S2038" s="82"/>
      <c r="T2038" s="82"/>
      <c r="U2038" s="82"/>
      <c r="V2038" s="82"/>
      <c r="W2038" s="82"/>
      <c r="X2038" s="160"/>
      <c r="Y2038" s="159"/>
      <c r="Z2038" s="82"/>
      <c r="AA2038" s="82"/>
      <c r="AB2038" s="82"/>
      <c r="AC2038" s="82"/>
      <c r="AD2038" s="82"/>
      <c r="AE2038" s="82"/>
      <c r="AF2038" s="82"/>
      <c r="AG2038" s="82"/>
      <c r="AH2038" s="82"/>
      <c r="AI2038" s="82"/>
      <c r="AJ2038" s="82"/>
      <c r="AK2038" s="82"/>
      <c r="AL2038" s="82"/>
      <c r="AM2038" s="138"/>
      <c r="BF2038" s="1" t="b">
        <f>IF($Y2037="○",TRUE,IF($Y2037="",FALSE,"INPUT_ERROR"))</f>
        <v>0</v>
      </c>
      <c r="BG2038" s="1" t="s">
        <v>409</v>
      </c>
      <c r="BH2038" s="1">
        <v>114</v>
      </c>
      <c r="BI2038" s="1" t="str">
        <f t="shared" si="54"/>
        <v>ITEM114#KBN4_13=FALSE</v>
      </c>
    </row>
    <row r="2039" spans="1:61" ht="9.75" hidden="1" customHeight="1">
      <c r="A2039" s="141"/>
      <c r="B2039" s="142"/>
      <c r="C2039" s="142"/>
      <c r="D2039" s="142"/>
      <c r="E2039" s="142"/>
      <c r="F2039" s="142"/>
      <c r="G2039" s="142"/>
      <c r="H2039" s="142"/>
      <c r="I2039" s="142"/>
      <c r="J2039" s="144" t="s">
        <v>37</v>
      </c>
      <c r="K2039" s="159"/>
      <c r="L2039" s="82" t="s">
        <v>59</v>
      </c>
      <c r="M2039" s="82"/>
      <c r="N2039" s="82"/>
      <c r="O2039" s="160" t="s">
        <v>60</v>
      </c>
      <c r="P2039" s="151"/>
      <c r="Q2039" s="151"/>
      <c r="R2039" s="151"/>
      <c r="S2039" s="151"/>
      <c r="T2039" s="151"/>
      <c r="U2039" s="151"/>
      <c r="V2039" s="151"/>
      <c r="W2039" s="151"/>
      <c r="X2039" s="151"/>
      <c r="Y2039" s="151"/>
      <c r="Z2039" s="151"/>
      <c r="AA2039" s="151"/>
      <c r="AB2039" s="151"/>
      <c r="AC2039" s="151"/>
      <c r="AD2039" s="151"/>
      <c r="AE2039" s="151"/>
      <c r="AF2039" s="151"/>
      <c r="AG2039" s="151"/>
      <c r="AH2039" s="151"/>
      <c r="AI2039" s="151"/>
      <c r="AJ2039" s="151"/>
      <c r="AK2039" s="151"/>
      <c r="AL2039" s="82" t="s">
        <v>198</v>
      </c>
      <c r="AM2039" s="138"/>
      <c r="BF2039" s="1" t="b">
        <f>IF($K2039="○",TRUE,IF($K2039="",FALSE,"INPUT_ERROR"))</f>
        <v>0</v>
      </c>
      <c r="BG2039" s="1" t="s">
        <v>409</v>
      </c>
      <c r="BH2039" s="1">
        <v>115</v>
      </c>
      <c r="BI2039" s="1" t="str">
        <f t="shared" si="54"/>
        <v>ITEM115#KBN4_13=FALSE</v>
      </c>
    </row>
    <row r="2040" spans="1:61" ht="9.75" hidden="1" customHeight="1">
      <c r="A2040" s="141"/>
      <c r="B2040" s="142"/>
      <c r="C2040" s="142"/>
      <c r="D2040" s="142"/>
      <c r="E2040" s="142"/>
      <c r="F2040" s="142"/>
      <c r="G2040" s="142"/>
      <c r="H2040" s="142"/>
      <c r="I2040" s="142"/>
      <c r="J2040" s="161"/>
      <c r="K2040" s="162"/>
      <c r="L2040" s="98"/>
      <c r="M2040" s="98"/>
      <c r="N2040" s="98"/>
      <c r="O2040" s="163"/>
      <c r="P2040" s="128"/>
      <c r="Q2040" s="128"/>
      <c r="R2040" s="128"/>
      <c r="S2040" s="128"/>
      <c r="T2040" s="128"/>
      <c r="U2040" s="128"/>
      <c r="V2040" s="128"/>
      <c r="W2040" s="128"/>
      <c r="X2040" s="128"/>
      <c r="Y2040" s="128"/>
      <c r="Z2040" s="128"/>
      <c r="AA2040" s="128"/>
      <c r="AB2040" s="128"/>
      <c r="AC2040" s="128"/>
      <c r="AD2040" s="128"/>
      <c r="AE2040" s="128"/>
      <c r="AF2040" s="128"/>
      <c r="AG2040" s="128"/>
      <c r="AH2040" s="128"/>
      <c r="AI2040" s="128"/>
      <c r="AJ2040" s="128"/>
      <c r="AK2040" s="128"/>
      <c r="AL2040" s="98"/>
      <c r="AM2040" s="156"/>
      <c r="BG2040" s="1" t="s">
        <v>409</v>
      </c>
      <c r="BH2040" s="1">
        <v>116</v>
      </c>
      <c r="BI2040" s="1" t="str">
        <f>"ITEM"&amp;BH2040&amp; BG2040 &amp;"="&amp;IF(TRIM($P2039)="","",$P2039)</f>
        <v>ITEM116#KBN4_13=</v>
      </c>
    </row>
    <row r="2041" spans="1:61" ht="9.75" hidden="1" customHeight="1">
      <c r="A2041" s="120" t="s">
        <v>333</v>
      </c>
      <c r="B2041" s="121"/>
      <c r="C2041" s="121"/>
      <c r="D2041" s="121"/>
      <c r="E2041" s="121"/>
      <c r="F2041" s="121"/>
      <c r="G2041" s="121"/>
      <c r="H2041" s="121"/>
      <c r="I2041" s="122"/>
      <c r="J2041" s="260"/>
      <c r="K2041" s="260"/>
      <c r="L2041" s="260"/>
      <c r="M2041" s="260"/>
      <c r="N2041" s="260"/>
      <c r="O2041" s="260"/>
      <c r="P2041" s="260"/>
      <c r="Q2041" s="260"/>
      <c r="R2041" s="260"/>
      <c r="S2041" s="260"/>
      <c r="T2041" s="260"/>
      <c r="U2041" s="260"/>
      <c r="V2041" s="260"/>
      <c r="W2041" s="260"/>
      <c r="X2041" s="260"/>
      <c r="Y2041" s="260"/>
      <c r="Z2041" s="260"/>
      <c r="AA2041" s="260"/>
      <c r="AB2041" s="260"/>
      <c r="AC2041" s="260"/>
      <c r="AD2041" s="260"/>
      <c r="AE2041" s="260"/>
      <c r="AF2041" s="260"/>
      <c r="AG2041" s="260"/>
      <c r="AH2041" s="260"/>
      <c r="AI2041" s="260"/>
      <c r="AJ2041" s="260"/>
      <c r="AK2041" s="260"/>
      <c r="AL2041" s="260"/>
      <c r="AM2041" s="260"/>
      <c r="BG2041" s="1" t="s">
        <v>409</v>
      </c>
      <c r="BH2041" s="1">
        <v>117</v>
      </c>
      <c r="BI2041" s="1" t="str">
        <f>"ITEM"&amp;BH2041&amp; BG2041 &amp;"="&amp; IF(TRIM($J2041)="","",$J2041)</f>
        <v>ITEM117#KBN4_13=</v>
      </c>
    </row>
    <row r="2042" spans="1:61" ht="9.75" hidden="1" customHeight="1">
      <c r="A2042" s="141"/>
      <c r="B2042" s="142"/>
      <c r="C2042" s="142"/>
      <c r="D2042" s="142"/>
      <c r="E2042" s="142"/>
      <c r="F2042" s="142"/>
      <c r="G2042" s="142"/>
      <c r="H2042" s="142"/>
      <c r="I2042" s="143"/>
      <c r="J2042" s="27"/>
      <c r="K2042" s="27"/>
      <c r="L2042" s="27"/>
      <c r="M2042" s="27"/>
      <c r="N2042" s="27"/>
      <c r="O2042" s="27"/>
      <c r="P2042" s="27"/>
      <c r="Q2042" s="27"/>
      <c r="R2042" s="27"/>
      <c r="S2042" s="27"/>
      <c r="T2042" s="27"/>
      <c r="U2042" s="27"/>
      <c r="V2042" s="27"/>
      <c r="W2042" s="27"/>
      <c r="X2042" s="27"/>
      <c r="Y2042" s="27"/>
      <c r="Z2042" s="27"/>
      <c r="AA2042" s="27"/>
      <c r="AB2042" s="27"/>
      <c r="AC2042" s="27"/>
      <c r="AD2042" s="27"/>
      <c r="AE2042" s="27"/>
      <c r="AF2042" s="27"/>
      <c r="AG2042" s="27"/>
      <c r="AH2042" s="27"/>
      <c r="AI2042" s="27"/>
      <c r="AJ2042" s="27"/>
      <c r="AK2042" s="27"/>
      <c r="AL2042" s="27"/>
      <c r="AM2042" s="27"/>
      <c r="BH2042" s="1" t="s">
        <v>28</v>
      </c>
    </row>
    <row r="2043" spans="1:61" ht="9.75" hidden="1" customHeight="1" thickBot="1">
      <c r="A2043" s="123"/>
      <c r="B2043" s="124"/>
      <c r="C2043" s="124"/>
      <c r="D2043" s="124"/>
      <c r="E2043" s="124"/>
      <c r="F2043" s="124"/>
      <c r="G2043" s="124"/>
      <c r="H2043" s="124"/>
      <c r="I2043" s="125"/>
      <c r="J2043" s="27"/>
      <c r="K2043" s="27"/>
      <c r="L2043" s="27"/>
      <c r="M2043" s="27"/>
      <c r="N2043" s="27"/>
      <c r="O2043" s="27"/>
      <c r="P2043" s="27"/>
      <c r="Q2043" s="27"/>
      <c r="R2043" s="27"/>
      <c r="S2043" s="27"/>
      <c r="T2043" s="27"/>
      <c r="U2043" s="27"/>
      <c r="V2043" s="27"/>
      <c r="W2043" s="27"/>
      <c r="X2043" s="27"/>
      <c r="Y2043" s="27"/>
      <c r="Z2043" s="27"/>
      <c r="AA2043" s="27"/>
      <c r="AB2043" s="27"/>
      <c r="AC2043" s="27"/>
      <c r="AD2043" s="27"/>
      <c r="AE2043" s="27"/>
      <c r="AF2043" s="27"/>
      <c r="AG2043" s="27"/>
      <c r="AH2043" s="27"/>
      <c r="AI2043" s="27"/>
      <c r="AJ2043" s="27"/>
      <c r="AK2043" s="27"/>
      <c r="AL2043" s="27"/>
      <c r="AM2043" s="27"/>
      <c r="BH2043" s="1" t="s">
        <v>28</v>
      </c>
    </row>
    <row r="2044" spans="1:61" ht="9.75" hidden="1" customHeight="1">
      <c r="A2044" s="164" t="s">
        <v>410</v>
      </c>
      <c r="B2044" s="165"/>
      <c r="C2044" s="165"/>
      <c r="D2044" s="165"/>
      <c r="E2044" s="165"/>
      <c r="F2044" s="165"/>
      <c r="G2044" s="165"/>
      <c r="H2044" s="165"/>
      <c r="I2044" s="166"/>
      <c r="J2044" s="268"/>
      <c r="K2044" s="269"/>
      <c r="L2044" s="269"/>
      <c r="M2044" s="269"/>
      <c r="N2044" s="269"/>
      <c r="O2044" s="269"/>
      <c r="P2044" s="269"/>
      <c r="Q2044" s="269"/>
      <c r="R2044" s="269"/>
      <c r="S2044" s="269"/>
      <c r="T2044" s="269"/>
      <c r="U2044" s="269"/>
      <c r="V2044" s="269"/>
      <c r="W2044" s="269"/>
      <c r="X2044" s="269"/>
      <c r="Y2044" s="269"/>
      <c r="Z2044" s="269"/>
      <c r="AA2044" s="269"/>
      <c r="AB2044" s="269"/>
      <c r="AC2044" s="269"/>
      <c r="AD2044" s="269"/>
      <c r="AE2044" s="269"/>
      <c r="AF2044" s="269"/>
      <c r="AG2044" s="269"/>
      <c r="AH2044" s="269"/>
      <c r="AI2044" s="269"/>
      <c r="AJ2044" s="269"/>
      <c r="AK2044" s="269"/>
      <c r="AL2044" s="269"/>
      <c r="AM2044" s="270"/>
      <c r="BG2044" s="1" t="s">
        <v>411</v>
      </c>
      <c r="BH2044" s="1">
        <v>103</v>
      </c>
      <c r="BI2044" s="1" t="str">
        <f>"ITEM"&amp;BH2044&amp; BG2044 &amp;"="&amp; IF(TRIM($J2044)="","",$J2044)</f>
        <v>ITEM103#KBN4_14=</v>
      </c>
    </row>
    <row r="2045" spans="1:61" ht="9.75" hidden="1" customHeight="1" thickBot="1">
      <c r="A2045" s="167"/>
      <c r="B2045" s="168"/>
      <c r="C2045" s="168"/>
      <c r="D2045" s="168"/>
      <c r="E2045" s="168"/>
      <c r="F2045" s="168"/>
      <c r="G2045" s="168"/>
      <c r="H2045" s="168"/>
      <c r="I2045" s="169"/>
      <c r="J2045" s="271"/>
      <c r="K2045" s="272"/>
      <c r="L2045" s="272"/>
      <c r="M2045" s="272"/>
      <c r="N2045" s="272"/>
      <c r="O2045" s="272"/>
      <c r="P2045" s="272"/>
      <c r="Q2045" s="272"/>
      <c r="R2045" s="272"/>
      <c r="S2045" s="272"/>
      <c r="T2045" s="272"/>
      <c r="U2045" s="272"/>
      <c r="V2045" s="272"/>
      <c r="W2045" s="272"/>
      <c r="X2045" s="272"/>
      <c r="Y2045" s="272"/>
      <c r="Z2045" s="272"/>
      <c r="AA2045" s="272"/>
      <c r="AB2045" s="272"/>
      <c r="AC2045" s="272"/>
      <c r="AD2045" s="272"/>
      <c r="AE2045" s="272"/>
      <c r="AF2045" s="272"/>
      <c r="AG2045" s="272"/>
      <c r="AH2045" s="272"/>
      <c r="AI2045" s="272"/>
      <c r="AJ2045" s="272"/>
      <c r="AK2045" s="272"/>
      <c r="AL2045" s="272"/>
      <c r="AM2045" s="273"/>
    </row>
    <row r="2046" spans="1:61" ht="9.75" hidden="1" customHeight="1">
      <c r="A2046" s="120" t="s">
        <v>323</v>
      </c>
      <c r="B2046" s="121"/>
      <c r="C2046" s="121"/>
      <c r="D2046" s="121"/>
      <c r="E2046" s="121"/>
      <c r="F2046" s="121"/>
      <c r="G2046" s="121"/>
      <c r="H2046" s="121"/>
      <c r="I2046" s="122"/>
      <c r="J2046" s="239"/>
      <c r="K2046" s="239"/>
      <c r="L2046" s="239"/>
      <c r="M2046" s="239"/>
      <c r="N2046" s="239"/>
      <c r="O2046" s="239"/>
      <c r="P2046" s="239"/>
      <c r="Q2046" s="239"/>
      <c r="R2046" s="239"/>
      <c r="S2046" s="239"/>
      <c r="T2046" s="239"/>
      <c r="U2046" s="239"/>
      <c r="V2046" s="239"/>
      <c r="W2046" s="239"/>
      <c r="X2046" s="239"/>
      <c r="Y2046" s="239"/>
      <c r="Z2046" s="239"/>
      <c r="AA2046" s="239"/>
      <c r="AB2046" s="239"/>
      <c r="AC2046" s="239"/>
      <c r="AD2046" s="239"/>
      <c r="AE2046" s="239"/>
      <c r="AF2046" s="239"/>
      <c r="AG2046" s="239"/>
      <c r="AH2046" s="239"/>
      <c r="AI2046" s="239"/>
      <c r="AJ2046" s="239"/>
      <c r="AK2046" s="239"/>
      <c r="AL2046" s="239"/>
      <c r="AM2046" s="239"/>
      <c r="BG2046" s="1" t="s">
        <v>411</v>
      </c>
      <c r="BH2046" s="1">
        <v>104</v>
      </c>
      <c r="BI2046" s="1" t="str">
        <f>"ITEM"&amp;BH2046&amp; BG2046 &amp;"="&amp; IF(TRIM($J2046)="","",$J2046)</f>
        <v>ITEM104#KBN4_14=</v>
      </c>
    </row>
    <row r="2047" spans="1:61" ht="9.75" hidden="1" customHeight="1">
      <c r="A2047" s="123"/>
      <c r="B2047" s="124"/>
      <c r="C2047" s="124"/>
      <c r="D2047" s="124"/>
      <c r="E2047" s="124"/>
      <c r="F2047" s="124"/>
      <c r="G2047" s="124"/>
      <c r="H2047" s="124"/>
      <c r="I2047" s="125"/>
      <c r="J2047" s="27"/>
      <c r="K2047" s="27"/>
      <c r="L2047" s="27"/>
      <c r="M2047" s="27"/>
      <c r="N2047" s="27"/>
      <c r="O2047" s="27"/>
      <c r="P2047" s="27"/>
      <c r="Q2047" s="27"/>
      <c r="R2047" s="27"/>
      <c r="S2047" s="27"/>
      <c r="T2047" s="27"/>
      <c r="U2047" s="27"/>
      <c r="V2047" s="27"/>
      <c r="W2047" s="27"/>
      <c r="X2047" s="27"/>
      <c r="Y2047" s="27"/>
      <c r="Z2047" s="27"/>
      <c r="AA2047" s="27"/>
      <c r="AB2047" s="27"/>
      <c r="AC2047" s="27"/>
      <c r="AD2047" s="27"/>
      <c r="AE2047" s="27"/>
      <c r="AF2047" s="27"/>
      <c r="AG2047" s="27"/>
      <c r="AH2047" s="27"/>
      <c r="AI2047" s="27"/>
      <c r="AJ2047" s="27"/>
      <c r="AK2047" s="27"/>
      <c r="AL2047" s="27"/>
      <c r="AM2047" s="27"/>
    </row>
    <row r="2048" spans="1:61" ht="9.75" hidden="1" customHeight="1">
      <c r="A2048" s="120" t="s">
        <v>378</v>
      </c>
      <c r="B2048" s="121"/>
      <c r="C2048" s="121"/>
      <c r="D2048" s="121"/>
      <c r="E2048" s="121"/>
      <c r="F2048" s="121"/>
      <c r="G2048" s="121"/>
      <c r="H2048" s="121"/>
      <c r="I2048" s="122"/>
      <c r="J2048" s="136"/>
      <c r="K2048" s="126"/>
      <c r="L2048" s="126"/>
      <c r="M2048" s="126"/>
      <c r="N2048" s="126"/>
      <c r="O2048" s="126"/>
      <c r="P2048" s="126"/>
      <c r="Q2048" s="126"/>
      <c r="R2048" s="126"/>
      <c r="S2048" s="126"/>
      <c r="T2048" s="126"/>
      <c r="U2048" s="126"/>
      <c r="V2048" s="126"/>
      <c r="W2048" s="126"/>
      <c r="X2048" s="126"/>
      <c r="Y2048" s="126"/>
      <c r="Z2048" s="126"/>
      <c r="AA2048" s="126"/>
      <c r="AB2048" s="126"/>
      <c r="AC2048" s="126"/>
      <c r="AD2048" s="126"/>
      <c r="AE2048" s="126"/>
      <c r="AF2048" s="126"/>
      <c r="AG2048" s="126"/>
      <c r="AH2048" s="126"/>
      <c r="AI2048" s="126"/>
      <c r="AJ2048" s="126"/>
      <c r="AK2048" s="126"/>
      <c r="AL2048" s="126"/>
      <c r="AM2048" s="127"/>
      <c r="BG2048" s="1" t="s">
        <v>411</v>
      </c>
      <c r="BH2048" s="1">
        <v>105</v>
      </c>
      <c r="BI2048" s="1" t="str">
        <f>"ITEM"&amp;BH2048&amp; BG2048 &amp;"="&amp; IF(TRIM($J2048)="","",$J2048)</f>
        <v>ITEM105#KBN4_14=</v>
      </c>
    </row>
    <row r="2049" spans="1:61" ht="9.75" hidden="1" customHeight="1">
      <c r="A2049" s="141"/>
      <c r="B2049" s="142"/>
      <c r="C2049" s="142"/>
      <c r="D2049" s="142"/>
      <c r="E2049" s="142"/>
      <c r="F2049" s="142"/>
      <c r="G2049" s="142"/>
      <c r="H2049" s="142"/>
      <c r="I2049" s="143"/>
      <c r="J2049" s="150"/>
      <c r="K2049" s="151"/>
      <c r="L2049" s="151"/>
      <c r="M2049" s="151"/>
      <c r="N2049" s="151"/>
      <c r="O2049" s="151"/>
      <c r="P2049" s="151"/>
      <c r="Q2049" s="151"/>
      <c r="R2049" s="151"/>
      <c r="S2049" s="151"/>
      <c r="T2049" s="151"/>
      <c r="U2049" s="151"/>
      <c r="V2049" s="151"/>
      <c r="W2049" s="151"/>
      <c r="X2049" s="151"/>
      <c r="Y2049" s="151"/>
      <c r="Z2049" s="151"/>
      <c r="AA2049" s="151"/>
      <c r="AB2049" s="151"/>
      <c r="AC2049" s="151"/>
      <c r="AD2049" s="151"/>
      <c r="AE2049" s="151"/>
      <c r="AF2049" s="151"/>
      <c r="AG2049" s="151"/>
      <c r="AH2049" s="151"/>
      <c r="AI2049" s="151"/>
      <c r="AJ2049" s="151"/>
      <c r="AK2049" s="151"/>
      <c r="AL2049" s="151"/>
      <c r="AM2049" s="152"/>
      <c r="BH2049" s="1" t="s">
        <v>28</v>
      </c>
    </row>
    <row r="2050" spans="1:61" ht="9.75" hidden="1" customHeight="1">
      <c r="A2050" s="123"/>
      <c r="B2050" s="124"/>
      <c r="C2050" s="124"/>
      <c r="D2050" s="124"/>
      <c r="E2050" s="124"/>
      <c r="F2050" s="124"/>
      <c r="G2050" s="124"/>
      <c r="H2050" s="124"/>
      <c r="I2050" s="125"/>
      <c r="J2050" s="137"/>
      <c r="K2050" s="128"/>
      <c r="L2050" s="128"/>
      <c r="M2050" s="128"/>
      <c r="N2050" s="128"/>
      <c r="O2050" s="128"/>
      <c r="P2050" s="128"/>
      <c r="Q2050" s="128"/>
      <c r="R2050" s="128"/>
      <c r="S2050" s="128"/>
      <c r="T2050" s="128"/>
      <c r="U2050" s="128"/>
      <c r="V2050" s="128"/>
      <c r="W2050" s="128"/>
      <c r="X2050" s="128"/>
      <c r="Y2050" s="128"/>
      <c r="Z2050" s="128"/>
      <c r="AA2050" s="128"/>
      <c r="AB2050" s="128"/>
      <c r="AC2050" s="128"/>
      <c r="AD2050" s="128"/>
      <c r="AE2050" s="128"/>
      <c r="AF2050" s="128"/>
      <c r="AG2050" s="128"/>
      <c r="AH2050" s="128"/>
      <c r="AI2050" s="128"/>
      <c r="AJ2050" s="128"/>
      <c r="AK2050" s="128"/>
      <c r="AL2050" s="128"/>
      <c r="AM2050" s="129"/>
      <c r="BH2050" s="1" t="s">
        <v>28</v>
      </c>
    </row>
    <row r="2051" spans="1:61" ht="9.75" hidden="1" customHeight="1">
      <c r="A2051" s="120" t="s">
        <v>379</v>
      </c>
      <c r="B2051" s="121"/>
      <c r="C2051" s="121"/>
      <c r="D2051" s="121"/>
      <c r="E2051" s="121"/>
      <c r="F2051" s="121"/>
      <c r="G2051" s="121"/>
      <c r="H2051" s="121"/>
      <c r="I2051" s="122"/>
      <c r="J2051" s="27"/>
      <c r="K2051" s="27"/>
      <c r="L2051" s="27"/>
      <c r="M2051" s="27"/>
      <c r="N2051" s="27"/>
      <c r="O2051" s="27"/>
      <c r="P2051" s="27"/>
      <c r="Q2051" s="27"/>
      <c r="R2051" s="27"/>
      <c r="S2051" s="27"/>
      <c r="T2051" s="27"/>
      <c r="U2051" s="27"/>
      <c r="V2051" s="27"/>
      <c r="W2051" s="27"/>
      <c r="X2051" s="27"/>
      <c r="Y2051" s="27"/>
      <c r="Z2051" s="27"/>
      <c r="AA2051" s="27"/>
      <c r="AB2051" s="27"/>
      <c r="AC2051" s="27"/>
      <c r="AD2051" s="27"/>
      <c r="AE2051" s="27"/>
      <c r="AF2051" s="27"/>
      <c r="AG2051" s="27"/>
      <c r="AH2051" s="27"/>
      <c r="AI2051" s="27"/>
      <c r="AJ2051" s="27"/>
      <c r="AK2051" s="27"/>
      <c r="AL2051" s="27"/>
      <c r="AM2051" s="27"/>
      <c r="BG2051" s="1" t="s">
        <v>411</v>
      </c>
      <c r="BH2051" s="1">
        <v>106</v>
      </c>
      <c r="BI2051" s="1" t="str">
        <f>"ITEM"&amp;BH2051&amp; BG2051 &amp;"="&amp; IF(TRIM($J2051)="","",$J2051)</f>
        <v>ITEM106#KBN4_14=</v>
      </c>
    </row>
    <row r="2052" spans="1:61" ht="9.75" hidden="1" customHeight="1">
      <c r="A2052" s="123"/>
      <c r="B2052" s="124"/>
      <c r="C2052" s="124"/>
      <c r="D2052" s="124"/>
      <c r="E2052" s="124"/>
      <c r="F2052" s="124"/>
      <c r="G2052" s="124"/>
      <c r="H2052" s="124"/>
      <c r="I2052" s="125"/>
      <c r="J2052" s="27"/>
      <c r="K2052" s="27"/>
      <c r="L2052" s="27"/>
      <c r="M2052" s="27"/>
      <c r="N2052" s="27"/>
      <c r="O2052" s="27"/>
      <c r="P2052" s="27"/>
      <c r="Q2052" s="27"/>
      <c r="R2052" s="27"/>
      <c r="S2052" s="27"/>
      <c r="T2052" s="27"/>
      <c r="U2052" s="27"/>
      <c r="V2052" s="27"/>
      <c r="W2052" s="27"/>
      <c r="X2052" s="27"/>
      <c r="Y2052" s="27"/>
      <c r="Z2052" s="27"/>
      <c r="AA2052" s="27"/>
      <c r="AB2052" s="27"/>
      <c r="AC2052" s="27"/>
      <c r="AD2052" s="27"/>
      <c r="AE2052" s="27"/>
      <c r="AF2052" s="27"/>
      <c r="AG2052" s="27"/>
      <c r="AH2052" s="27"/>
      <c r="AI2052" s="27"/>
      <c r="AJ2052" s="27"/>
      <c r="AK2052" s="27"/>
      <c r="AL2052" s="27"/>
      <c r="AM2052" s="27"/>
    </row>
    <row r="2053" spans="1:61" ht="9.75" hidden="1" customHeight="1">
      <c r="A2053" s="120" t="s">
        <v>380</v>
      </c>
      <c r="B2053" s="121"/>
      <c r="C2053" s="121"/>
      <c r="D2053" s="121"/>
      <c r="E2053" s="121"/>
      <c r="F2053" s="121"/>
      <c r="G2053" s="121"/>
      <c r="H2053" s="121"/>
      <c r="I2053" s="122"/>
      <c r="J2053" s="158"/>
      <c r="K2053" s="154"/>
      <c r="L2053" s="154"/>
      <c r="M2053" s="154"/>
      <c r="N2053" s="154"/>
      <c r="O2053" s="154"/>
      <c r="P2053" s="154"/>
      <c r="Q2053" s="154"/>
      <c r="R2053" s="154"/>
      <c r="S2053" s="154"/>
      <c r="T2053" s="154"/>
      <c r="U2053" s="154"/>
      <c r="V2053" s="154" t="s">
        <v>36</v>
      </c>
      <c r="W2053" s="154"/>
      <c r="X2053" s="154"/>
      <c r="Y2053" s="154"/>
      <c r="Z2053" s="154"/>
      <c r="AA2053" s="154"/>
      <c r="AB2053" s="154"/>
      <c r="AC2053" s="154"/>
      <c r="AD2053" s="154"/>
      <c r="AE2053" s="154"/>
      <c r="AF2053" s="154"/>
      <c r="AG2053" s="154"/>
      <c r="AH2053" s="154"/>
      <c r="AI2053" s="154"/>
      <c r="AJ2053" s="154"/>
      <c r="AK2053" s="154"/>
      <c r="AL2053" s="154"/>
      <c r="AM2053" s="155"/>
      <c r="BE2053" s="1" t="str">
        <f ca="1">MID(CELL("address",$CB$2),2,2)</f>
        <v>CB</v>
      </c>
      <c r="BF2053" s="1" t="str">
        <f>IF(TRIM($K2055)="","",IF(ISERROR(MATCH($K2055,$CB$3:$CB$7,0)),"INPUT_ERROR",MATCH($K2055,$CB$3:$CB$7,0)))</f>
        <v/>
      </c>
      <c r="BG2053" s="1" t="s">
        <v>411</v>
      </c>
      <c r="BH2053" s="1">
        <v>107</v>
      </c>
      <c r="BI2053" s="1" t="str">
        <f>"ITEM"&amp; BH2053&amp; BG2053 &amp;"="&amp; $BF2053</f>
        <v>ITEM107#KBN4_14=</v>
      </c>
    </row>
    <row r="2054" spans="1:61" ht="9.75" hidden="1" customHeight="1">
      <c r="A2054" s="141"/>
      <c r="B2054" s="142"/>
      <c r="C2054" s="142"/>
      <c r="D2054" s="142"/>
      <c r="E2054" s="142"/>
      <c r="F2054" s="142"/>
      <c r="G2054" s="142"/>
      <c r="H2054" s="142"/>
      <c r="I2054" s="143"/>
      <c r="J2054" s="189"/>
      <c r="K2054" s="82"/>
      <c r="L2054" s="82"/>
      <c r="M2054" s="82"/>
      <c r="N2054" s="82"/>
      <c r="O2054" s="82"/>
      <c r="P2054" s="82"/>
      <c r="Q2054" s="82"/>
      <c r="R2054" s="82"/>
      <c r="S2054" s="82"/>
      <c r="T2054" s="82"/>
      <c r="U2054" s="82"/>
      <c r="V2054" s="82" t="s">
        <v>163</v>
      </c>
      <c r="W2054" s="82"/>
      <c r="X2054" s="82"/>
      <c r="Y2054" s="82"/>
      <c r="Z2054" s="82"/>
      <c r="AA2054" s="82"/>
      <c r="AB2054" s="82"/>
      <c r="AC2054" s="82"/>
      <c r="AD2054" s="82"/>
      <c r="AE2054" s="82"/>
      <c r="AF2054" s="82"/>
      <c r="AG2054" s="82"/>
      <c r="AH2054" s="82"/>
      <c r="AI2054" s="82"/>
      <c r="AJ2054" s="82"/>
      <c r="AK2054" s="82"/>
      <c r="AL2054" s="82"/>
      <c r="AM2054" s="138"/>
      <c r="BH2054" s="1" t="s">
        <v>28</v>
      </c>
    </row>
    <row r="2055" spans="1:61" ht="9.75" hidden="1" customHeight="1">
      <c r="A2055" s="141"/>
      <c r="B2055" s="142"/>
      <c r="C2055" s="142"/>
      <c r="D2055" s="142"/>
      <c r="E2055" s="142"/>
      <c r="F2055" s="142"/>
      <c r="G2055" s="142"/>
      <c r="H2055" s="142"/>
      <c r="I2055" s="143"/>
      <c r="J2055" s="144" t="s">
        <v>37</v>
      </c>
      <c r="K2055" s="145"/>
      <c r="L2055" s="145"/>
      <c r="M2055" s="145"/>
      <c r="N2055" s="145"/>
      <c r="O2055" s="145"/>
      <c r="P2055" s="145"/>
      <c r="Q2055" s="145"/>
      <c r="R2055" s="145"/>
      <c r="S2055" s="145"/>
      <c r="T2055" s="82" t="s">
        <v>38</v>
      </c>
      <c r="U2055" s="82"/>
      <c r="V2055" s="82" t="s">
        <v>253</v>
      </c>
      <c r="W2055" s="82"/>
      <c r="X2055" s="82"/>
      <c r="Y2055" s="82"/>
      <c r="Z2055" s="82"/>
      <c r="AA2055" s="82"/>
      <c r="AB2055" s="82"/>
      <c r="AC2055" s="82"/>
      <c r="AD2055" s="82"/>
      <c r="AE2055" s="82"/>
      <c r="AF2055" s="82"/>
      <c r="AG2055" s="82"/>
      <c r="AH2055" s="82"/>
      <c r="AI2055" s="82"/>
      <c r="AJ2055" s="82"/>
      <c r="AK2055" s="82"/>
      <c r="AL2055" s="82"/>
      <c r="AM2055" s="138"/>
      <c r="BH2055" s="1" t="s">
        <v>28</v>
      </c>
    </row>
    <row r="2056" spans="1:61" ht="9.75" hidden="1" customHeight="1">
      <c r="A2056" s="141"/>
      <c r="B2056" s="142"/>
      <c r="C2056" s="142"/>
      <c r="D2056" s="142"/>
      <c r="E2056" s="142"/>
      <c r="F2056" s="142"/>
      <c r="G2056" s="142"/>
      <c r="H2056" s="142"/>
      <c r="I2056" s="143"/>
      <c r="J2056" s="144"/>
      <c r="K2056" s="145"/>
      <c r="L2056" s="145"/>
      <c r="M2056" s="145"/>
      <c r="N2056" s="145"/>
      <c r="O2056" s="145"/>
      <c r="P2056" s="145"/>
      <c r="Q2056" s="145"/>
      <c r="R2056" s="145"/>
      <c r="S2056" s="145"/>
      <c r="T2056" s="82"/>
      <c r="U2056" s="82"/>
      <c r="V2056" s="82" t="s">
        <v>327</v>
      </c>
      <c r="W2056" s="82"/>
      <c r="X2056" s="82"/>
      <c r="Y2056" s="82"/>
      <c r="Z2056" s="82"/>
      <c r="AA2056" s="82"/>
      <c r="AB2056" s="82"/>
      <c r="AC2056" s="82"/>
      <c r="AD2056" s="82"/>
      <c r="AE2056" s="82"/>
      <c r="AF2056" s="82"/>
      <c r="AG2056" s="82"/>
      <c r="AH2056" s="82"/>
      <c r="AI2056" s="82"/>
      <c r="AJ2056" s="82"/>
      <c r="AK2056" s="82"/>
      <c r="AL2056" s="82"/>
      <c r="AM2056" s="138"/>
      <c r="BH2056" s="1" t="s">
        <v>28</v>
      </c>
    </row>
    <row r="2057" spans="1:61" ht="9.75" hidden="1" customHeight="1">
      <c r="A2057" s="141"/>
      <c r="B2057" s="142"/>
      <c r="C2057" s="142"/>
      <c r="D2057" s="142"/>
      <c r="E2057" s="142"/>
      <c r="F2057" s="142"/>
      <c r="G2057" s="142"/>
      <c r="H2057" s="142"/>
      <c r="I2057" s="143"/>
      <c r="J2057" s="189"/>
      <c r="K2057" s="82"/>
      <c r="L2057" s="82"/>
      <c r="M2057" s="82"/>
      <c r="N2057" s="82"/>
      <c r="O2057" s="82"/>
      <c r="P2057" s="82"/>
      <c r="Q2057" s="82"/>
      <c r="R2057" s="82"/>
      <c r="S2057" s="82"/>
      <c r="T2057" s="82"/>
      <c r="U2057" s="82"/>
      <c r="V2057" s="82" t="s">
        <v>166</v>
      </c>
      <c r="W2057" s="82"/>
      <c r="X2057" s="82"/>
      <c r="Y2057" s="82"/>
      <c r="Z2057" s="82"/>
      <c r="AA2057" s="82"/>
      <c r="AB2057" s="82"/>
      <c r="AC2057" s="82"/>
      <c r="AD2057" s="82"/>
      <c r="AE2057" s="82"/>
      <c r="AF2057" s="82"/>
      <c r="AG2057" s="82"/>
      <c r="AH2057" s="82"/>
      <c r="AI2057" s="82"/>
      <c r="AJ2057" s="82"/>
      <c r="AK2057" s="82"/>
      <c r="AL2057" s="82"/>
      <c r="AM2057" s="138"/>
      <c r="BH2057" s="1" t="s">
        <v>28</v>
      </c>
    </row>
    <row r="2058" spans="1:61" ht="9.75" hidden="1" customHeight="1">
      <c r="A2058" s="141"/>
      <c r="B2058" s="142"/>
      <c r="C2058" s="142"/>
      <c r="D2058" s="142"/>
      <c r="E2058" s="142"/>
      <c r="F2058" s="142"/>
      <c r="G2058" s="142"/>
      <c r="H2058" s="142"/>
      <c r="I2058" s="143"/>
      <c r="J2058" s="157"/>
      <c r="K2058" s="98"/>
      <c r="L2058" s="98"/>
      <c r="M2058" s="98"/>
      <c r="N2058" s="98"/>
      <c r="O2058" s="98"/>
      <c r="P2058" s="98"/>
      <c r="Q2058" s="98"/>
      <c r="R2058" s="98"/>
      <c r="S2058" s="98"/>
      <c r="T2058" s="98"/>
      <c r="U2058" s="98"/>
      <c r="V2058" s="98" t="s">
        <v>256</v>
      </c>
      <c r="W2058" s="98"/>
      <c r="X2058" s="98"/>
      <c r="Y2058" s="98"/>
      <c r="Z2058" s="98"/>
      <c r="AA2058" s="98"/>
      <c r="AB2058" s="98"/>
      <c r="AC2058" s="98"/>
      <c r="AD2058" s="98"/>
      <c r="AE2058" s="98"/>
      <c r="AF2058" s="98"/>
      <c r="AG2058" s="98"/>
      <c r="AH2058" s="98"/>
      <c r="AI2058" s="98"/>
      <c r="AJ2058" s="98"/>
      <c r="AK2058" s="98"/>
      <c r="AL2058" s="98"/>
      <c r="AM2058" s="156"/>
      <c r="BH2058" s="1" t="s">
        <v>28</v>
      </c>
    </row>
    <row r="2059" spans="1:61" ht="9.75" hidden="1" customHeight="1">
      <c r="A2059" s="120" t="s">
        <v>381</v>
      </c>
      <c r="B2059" s="121"/>
      <c r="C2059" s="121"/>
      <c r="D2059" s="121"/>
      <c r="E2059" s="121"/>
      <c r="F2059" s="121"/>
      <c r="G2059" s="121"/>
      <c r="H2059" s="121"/>
      <c r="I2059" s="122"/>
      <c r="J2059" s="136"/>
      <c r="K2059" s="126"/>
      <c r="L2059" s="126"/>
      <c r="M2059" s="126"/>
      <c r="N2059" s="126"/>
      <c r="O2059" s="126"/>
      <c r="P2059" s="126"/>
      <c r="Q2059" s="126"/>
      <c r="R2059" s="126"/>
      <c r="S2059" s="126"/>
      <c r="T2059" s="126"/>
      <c r="U2059" s="126"/>
      <c r="V2059" s="126"/>
      <c r="W2059" s="126"/>
      <c r="X2059" s="126"/>
      <c r="Y2059" s="126"/>
      <c r="Z2059" s="126"/>
      <c r="AA2059" s="126"/>
      <c r="AB2059" s="126"/>
      <c r="AC2059" s="126"/>
      <c r="AD2059" s="126"/>
      <c r="AE2059" s="126"/>
      <c r="AF2059" s="126"/>
      <c r="AG2059" s="126"/>
      <c r="AH2059" s="126"/>
      <c r="AI2059" s="126"/>
      <c r="AJ2059" s="126"/>
      <c r="AK2059" s="126"/>
      <c r="AL2059" s="126"/>
      <c r="AM2059" s="127"/>
      <c r="BG2059" s="1" t="s">
        <v>411</v>
      </c>
      <c r="BH2059" s="1">
        <v>108</v>
      </c>
      <c r="BI2059" s="1" t="str">
        <f>"ITEM"&amp;BH2059&amp; BG2059 &amp;"="&amp; IF(TRIM($J2059)="","",$J2059)</f>
        <v>ITEM108#KBN4_14=</v>
      </c>
    </row>
    <row r="2060" spans="1:61" ht="9.75" hidden="1" customHeight="1">
      <c r="A2060" s="141"/>
      <c r="B2060" s="142"/>
      <c r="C2060" s="142"/>
      <c r="D2060" s="142"/>
      <c r="E2060" s="142"/>
      <c r="F2060" s="142"/>
      <c r="G2060" s="142"/>
      <c r="H2060" s="142"/>
      <c r="I2060" s="143"/>
      <c r="J2060" s="150"/>
      <c r="K2060" s="151"/>
      <c r="L2060" s="151"/>
      <c r="M2060" s="151"/>
      <c r="N2060" s="151"/>
      <c r="O2060" s="151"/>
      <c r="P2060" s="151"/>
      <c r="Q2060" s="151"/>
      <c r="R2060" s="151"/>
      <c r="S2060" s="151"/>
      <c r="T2060" s="151"/>
      <c r="U2060" s="151"/>
      <c r="V2060" s="151"/>
      <c r="W2060" s="151"/>
      <c r="X2060" s="151"/>
      <c r="Y2060" s="151"/>
      <c r="Z2060" s="151"/>
      <c r="AA2060" s="151"/>
      <c r="AB2060" s="151"/>
      <c r="AC2060" s="151"/>
      <c r="AD2060" s="151"/>
      <c r="AE2060" s="151"/>
      <c r="AF2060" s="151"/>
      <c r="AG2060" s="151"/>
      <c r="AH2060" s="151"/>
      <c r="AI2060" s="151"/>
      <c r="AJ2060" s="151"/>
      <c r="AK2060" s="151"/>
      <c r="AL2060" s="151"/>
      <c r="AM2060" s="152"/>
    </row>
    <row r="2061" spans="1:61" ht="9.75" hidden="1" customHeight="1">
      <c r="A2061" s="123"/>
      <c r="B2061" s="124"/>
      <c r="C2061" s="124"/>
      <c r="D2061" s="124"/>
      <c r="E2061" s="124"/>
      <c r="F2061" s="124"/>
      <c r="G2061" s="124"/>
      <c r="H2061" s="124"/>
      <c r="I2061" s="125"/>
      <c r="J2061" s="150"/>
      <c r="K2061" s="151"/>
      <c r="L2061" s="151"/>
      <c r="M2061" s="151"/>
      <c r="N2061" s="151"/>
      <c r="O2061" s="151"/>
      <c r="P2061" s="151"/>
      <c r="Q2061" s="151"/>
      <c r="R2061" s="151"/>
      <c r="S2061" s="151"/>
      <c r="T2061" s="151"/>
      <c r="U2061" s="151"/>
      <c r="V2061" s="151"/>
      <c r="W2061" s="151"/>
      <c r="X2061" s="151"/>
      <c r="Y2061" s="151"/>
      <c r="Z2061" s="151"/>
      <c r="AA2061" s="151"/>
      <c r="AB2061" s="151"/>
      <c r="AC2061" s="151"/>
      <c r="AD2061" s="151"/>
      <c r="AE2061" s="151"/>
      <c r="AF2061" s="151"/>
      <c r="AG2061" s="151"/>
      <c r="AH2061" s="151"/>
      <c r="AI2061" s="151"/>
      <c r="AJ2061" s="151"/>
      <c r="AK2061" s="151"/>
      <c r="AL2061" s="151"/>
      <c r="AM2061" s="152"/>
    </row>
    <row r="2062" spans="1:61" ht="9.75" hidden="1" customHeight="1">
      <c r="A2062" s="120" t="s">
        <v>382</v>
      </c>
      <c r="B2062" s="121"/>
      <c r="C2062" s="121"/>
      <c r="D2062" s="121"/>
      <c r="E2062" s="121"/>
      <c r="F2062" s="121"/>
      <c r="G2062" s="121"/>
      <c r="H2062" s="121"/>
      <c r="I2062" s="121"/>
      <c r="J2062" s="216" t="s">
        <v>37</v>
      </c>
      <c r="K2062" s="217"/>
      <c r="L2062" s="154" t="s">
        <v>54</v>
      </c>
      <c r="M2062" s="154"/>
      <c r="N2062" s="154"/>
      <c r="O2062" s="154"/>
      <c r="P2062" s="154"/>
      <c r="Q2062" s="154"/>
      <c r="R2062" s="154"/>
      <c r="S2062" s="154"/>
      <c r="T2062" s="154"/>
      <c r="U2062" s="154"/>
      <c r="V2062" s="154"/>
      <c r="W2062" s="154"/>
      <c r="X2062" s="221" t="s">
        <v>37</v>
      </c>
      <c r="Y2062" s="217"/>
      <c r="Z2062" s="154" t="s">
        <v>330</v>
      </c>
      <c r="AA2062" s="154"/>
      <c r="AB2062" s="154"/>
      <c r="AC2062" s="154"/>
      <c r="AD2062" s="154"/>
      <c r="AE2062" s="154"/>
      <c r="AF2062" s="154"/>
      <c r="AG2062" s="154"/>
      <c r="AH2062" s="154"/>
      <c r="AI2062" s="154"/>
      <c r="AJ2062" s="154"/>
      <c r="AK2062" s="154"/>
      <c r="AL2062" s="154"/>
      <c r="AM2062" s="155"/>
      <c r="BF2062" s="1" t="b">
        <f>IF($K2062="○",TRUE,IF($K2062="",FALSE,"INPUT_ERROR"))</f>
        <v>0</v>
      </c>
      <c r="BG2062" s="1" t="s">
        <v>411</v>
      </c>
      <c r="BH2062" s="1">
        <v>109</v>
      </c>
      <c r="BI2062" s="1" t="str">
        <f t="shared" ref="BI2062:BI2068" si="55">"ITEM"&amp; BH2062&amp; BG2062 &amp;"="&amp; $BF2062</f>
        <v>ITEM109#KBN4_14=FALSE</v>
      </c>
    </row>
    <row r="2063" spans="1:61" ht="9.75" hidden="1" customHeight="1">
      <c r="A2063" s="141"/>
      <c r="B2063" s="142"/>
      <c r="C2063" s="142"/>
      <c r="D2063" s="142"/>
      <c r="E2063" s="142"/>
      <c r="F2063" s="142"/>
      <c r="G2063" s="142"/>
      <c r="H2063" s="142"/>
      <c r="I2063" s="142"/>
      <c r="J2063" s="144"/>
      <c r="K2063" s="159"/>
      <c r="L2063" s="82"/>
      <c r="M2063" s="82"/>
      <c r="N2063" s="82"/>
      <c r="O2063" s="82"/>
      <c r="P2063" s="82"/>
      <c r="Q2063" s="82"/>
      <c r="R2063" s="82"/>
      <c r="S2063" s="82"/>
      <c r="T2063" s="82"/>
      <c r="U2063" s="82"/>
      <c r="V2063" s="82"/>
      <c r="W2063" s="82"/>
      <c r="X2063" s="160"/>
      <c r="Y2063" s="159"/>
      <c r="Z2063" s="82"/>
      <c r="AA2063" s="82"/>
      <c r="AB2063" s="82"/>
      <c r="AC2063" s="82"/>
      <c r="AD2063" s="82"/>
      <c r="AE2063" s="82"/>
      <c r="AF2063" s="82"/>
      <c r="AG2063" s="82"/>
      <c r="AH2063" s="82"/>
      <c r="AI2063" s="82"/>
      <c r="AJ2063" s="82"/>
      <c r="AK2063" s="82"/>
      <c r="AL2063" s="82"/>
      <c r="AM2063" s="138"/>
      <c r="BF2063" s="1" t="b">
        <f>IF($Y2062="○",TRUE,IF($Y2062="",FALSE,"INPUT_ERROR"))</f>
        <v>0</v>
      </c>
      <c r="BG2063" s="1" t="s">
        <v>411</v>
      </c>
      <c r="BH2063" s="1">
        <v>110</v>
      </c>
      <c r="BI2063" s="1" t="str">
        <f t="shared" si="55"/>
        <v>ITEM110#KBN4_14=FALSE</v>
      </c>
    </row>
    <row r="2064" spans="1:61" ht="9.75" hidden="1" customHeight="1">
      <c r="A2064" s="141"/>
      <c r="B2064" s="142"/>
      <c r="C2064" s="142"/>
      <c r="D2064" s="142"/>
      <c r="E2064" s="142"/>
      <c r="F2064" s="142"/>
      <c r="G2064" s="142"/>
      <c r="H2064" s="142"/>
      <c r="I2064" s="142"/>
      <c r="J2064" s="144" t="s">
        <v>37</v>
      </c>
      <c r="K2064" s="159"/>
      <c r="L2064" s="82" t="s">
        <v>331</v>
      </c>
      <c r="M2064" s="82"/>
      <c r="N2064" s="82"/>
      <c r="O2064" s="82"/>
      <c r="P2064" s="82"/>
      <c r="Q2064" s="82"/>
      <c r="R2064" s="82"/>
      <c r="S2064" s="82"/>
      <c r="T2064" s="82"/>
      <c r="U2064" s="82"/>
      <c r="V2064" s="82"/>
      <c r="W2064" s="82"/>
      <c r="X2064" s="160" t="s">
        <v>37</v>
      </c>
      <c r="Y2064" s="159"/>
      <c r="Z2064" s="82" t="s">
        <v>264</v>
      </c>
      <c r="AA2064" s="82"/>
      <c r="AB2064" s="82"/>
      <c r="AC2064" s="82"/>
      <c r="AD2064" s="82"/>
      <c r="AE2064" s="82"/>
      <c r="AF2064" s="82"/>
      <c r="AG2064" s="82"/>
      <c r="AH2064" s="82"/>
      <c r="AI2064" s="82"/>
      <c r="AJ2064" s="82"/>
      <c r="AK2064" s="82"/>
      <c r="AL2064" s="82"/>
      <c r="AM2064" s="138"/>
      <c r="BF2064" s="1" t="b">
        <f>IF($K2064="○",TRUE,IF($K2064="",FALSE,"INPUT_ERROR"))</f>
        <v>0</v>
      </c>
      <c r="BG2064" s="1" t="s">
        <v>411</v>
      </c>
      <c r="BH2064" s="1">
        <v>111</v>
      </c>
      <c r="BI2064" s="1" t="str">
        <f t="shared" si="55"/>
        <v>ITEM111#KBN4_14=FALSE</v>
      </c>
    </row>
    <row r="2065" spans="1:61" ht="9.75" hidden="1" customHeight="1">
      <c r="A2065" s="141"/>
      <c r="B2065" s="142"/>
      <c r="C2065" s="142"/>
      <c r="D2065" s="142"/>
      <c r="E2065" s="142"/>
      <c r="F2065" s="142"/>
      <c r="G2065" s="142"/>
      <c r="H2065" s="142"/>
      <c r="I2065" s="142"/>
      <c r="J2065" s="144"/>
      <c r="K2065" s="159"/>
      <c r="L2065" s="82"/>
      <c r="M2065" s="82"/>
      <c r="N2065" s="82"/>
      <c r="O2065" s="82"/>
      <c r="P2065" s="82"/>
      <c r="Q2065" s="82"/>
      <c r="R2065" s="82"/>
      <c r="S2065" s="82"/>
      <c r="T2065" s="82"/>
      <c r="U2065" s="82"/>
      <c r="V2065" s="82"/>
      <c r="W2065" s="82"/>
      <c r="X2065" s="160"/>
      <c r="Y2065" s="159"/>
      <c r="Z2065" s="82"/>
      <c r="AA2065" s="82"/>
      <c r="AB2065" s="82"/>
      <c r="AC2065" s="82"/>
      <c r="AD2065" s="82"/>
      <c r="AE2065" s="82"/>
      <c r="AF2065" s="82"/>
      <c r="AG2065" s="82"/>
      <c r="AH2065" s="82"/>
      <c r="AI2065" s="82"/>
      <c r="AJ2065" s="82"/>
      <c r="AK2065" s="82"/>
      <c r="AL2065" s="82"/>
      <c r="AM2065" s="138"/>
      <c r="BF2065" s="1" t="b">
        <f>IF($Y2064="○",TRUE,IF($Y2064="",FALSE,"INPUT_ERROR"))</f>
        <v>0</v>
      </c>
      <c r="BG2065" s="1" t="s">
        <v>411</v>
      </c>
      <c r="BH2065" s="1">
        <v>112</v>
      </c>
      <c r="BI2065" s="1" t="str">
        <f t="shared" si="55"/>
        <v>ITEM112#KBN4_14=FALSE</v>
      </c>
    </row>
    <row r="2066" spans="1:61" ht="9.75" hidden="1" customHeight="1">
      <c r="A2066" s="141"/>
      <c r="B2066" s="142"/>
      <c r="C2066" s="142"/>
      <c r="D2066" s="142"/>
      <c r="E2066" s="142"/>
      <c r="F2066" s="142"/>
      <c r="G2066" s="142"/>
      <c r="H2066" s="142"/>
      <c r="I2066" s="142"/>
      <c r="J2066" s="144" t="s">
        <v>37</v>
      </c>
      <c r="K2066" s="159"/>
      <c r="L2066" s="82" t="s">
        <v>214</v>
      </c>
      <c r="M2066" s="82"/>
      <c r="N2066" s="82"/>
      <c r="O2066" s="82"/>
      <c r="P2066" s="82"/>
      <c r="Q2066" s="82"/>
      <c r="R2066" s="82"/>
      <c r="S2066" s="82"/>
      <c r="T2066" s="82"/>
      <c r="U2066" s="82"/>
      <c r="V2066" s="82"/>
      <c r="W2066" s="82"/>
      <c r="X2066" s="160" t="s">
        <v>37</v>
      </c>
      <c r="Y2066" s="159"/>
      <c r="Z2066" s="82" t="s">
        <v>332</v>
      </c>
      <c r="AA2066" s="82"/>
      <c r="AB2066" s="82"/>
      <c r="AC2066" s="82"/>
      <c r="AD2066" s="82"/>
      <c r="AE2066" s="82"/>
      <c r="AF2066" s="82"/>
      <c r="AG2066" s="82"/>
      <c r="AH2066" s="82"/>
      <c r="AI2066" s="82"/>
      <c r="AJ2066" s="82"/>
      <c r="AK2066" s="82"/>
      <c r="AL2066" s="82"/>
      <c r="AM2066" s="138"/>
      <c r="BF2066" s="1" t="b">
        <f>IF($K2066="○",TRUE,IF($K2066="",FALSE,"INPUT_ERROR"))</f>
        <v>0</v>
      </c>
      <c r="BG2066" s="1" t="s">
        <v>411</v>
      </c>
      <c r="BH2066" s="1">
        <v>113</v>
      </c>
      <c r="BI2066" s="1" t="str">
        <f t="shared" si="55"/>
        <v>ITEM113#KBN4_14=FALSE</v>
      </c>
    </row>
    <row r="2067" spans="1:61" ht="9.75" hidden="1" customHeight="1">
      <c r="A2067" s="141"/>
      <c r="B2067" s="142"/>
      <c r="C2067" s="142"/>
      <c r="D2067" s="142"/>
      <c r="E2067" s="142"/>
      <c r="F2067" s="142"/>
      <c r="G2067" s="142"/>
      <c r="H2067" s="142"/>
      <c r="I2067" s="142"/>
      <c r="J2067" s="144"/>
      <c r="K2067" s="159"/>
      <c r="L2067" s="82"/>
      <c r="M2067" s="82"/>
      <c r="N2067" s="82"/>
      <c r="O2067" s="82"/>
      <c r="P2067" s="82"/>
      <c r="Q2067" s="82"/>
      <c r="R2067" s="82"/>
      <c r="S2067" s="82"/>
      <c r="T2067" s="82"/>
      <c r="U2067" s="82"/>
      <c r="V2067" s="82"/>
      <c r="W2067" s="82"/>
      <c r="X2067" s="160"/>
      <c r="Y2067" s="159"/>
      <c r="Z2067" s="82"/>
      <c r="AA2067" s="82"/>
      <c r="AB2067" s="82"/>
      <c r="AC2067" s="82"/>
      <c r="AD2067" s="82"/>
      <c r="AE2067" s="82"/>
      <c r="AF2067" s="82"/>
      <c r="AG2067" s="82"/>
      <c r="AH2067" s="82"/>
      <c r="AI2067" s="82"/>
      <c r="AJ2067" s="82"/>
      <c r="AK2067" s="82"/>
      <c r="AL2067" s="82"/>
      <c r="AM2067" s="138"/>
      <c r="BF2067" s="1" t="b">
        <f>IF($Y2066="○",TRUE,IF($Y2066="",FALSE,"INPUT_ERROR"))</f>
        <v>0</v>
      </c>
      <c r="BG2067" s="1" t="s">
        <v>411</v>
      </c>
      <c r="BH2067" s="1">
        <v>114</v>
      </c>
      <c r="BI2067" s="1" t="str">
        <f t="shared" si="55"/>
        <v>ITEM114#KBN4_14=FALSE</v>
      </c>
    </row>
    <row r="2068" spans="1:61" ht="9.75" hidden="1" customHeight="1">
      <c r="A2068" s="141"/>
      <c r="B2068" s="142"/>
      <c r="C2068" s="142"/>
      <c r="D2068" s="142"/>
      <c r="E2068" s="142"/>
      <c r="F2068" s="142"/>
      <c r="G2068" s="142"/>
      <c r="H2068" s="142"/>
      <c r="I2068" s="142"/>
      <c r="J2068" s="144" t="s">
        <v>37</v>
      </c>
      <c r="K2068" s="159"/>
      <c r="L2068" s="82" t="s">
        <v>59</v>
      </c>
      <c r="M2068" s="82"/>
      <c r="N2068" s="82"/>
      <c r="O2068" s="160" t="s">
        <v>60</v>
      </c>
      <c r="P2068" s="151"/>
      <c r="Q2068" s="151"/>
      <c r="R2068" s="151"/>
      <c r="S2068" s="151"/>
      <c r="T2068" s="151"/>
      <c r="U2068" s="151"/>
      <c r="V2068" s="151"/>
      <c r="W2068" s="151"/>
      <c r="X2068" s="151"/>
      <c r="Y2068" s="151"/>
      <c r="Z2068" s="151"/>
      <c r="AA2068" s="151"/>
      <c r="AB2068" s="151"/>
      <c r="AC2068" s="151"/>
      <c r="AD2068" s="151"/>
      <c r="AE2068" s="151"/>
      <c r="AF2068" s="151"/>
      <c r="AG2068" s="151"/>
      <c r="AH2068" s="151"/>
      <c r="AI2068" s="151"/>
      <c r="AJ2068" s="151"/>
      <c r="AK2068" s="151"/>
      <c r="AL2068" s="82" t="s">
        <v>198</v>
      </c>
      <c r="AM2068" s="138"/>
      <c r="BF2068" s="1" t="b">
        <f>IF($K2068="○",TRUE,IF($K2068="",FALSE,"INPUT_ERROR"))</f>
        <v>0</v>
      </c>
      <c r="BG2068" s="1" t="s">
        <v>411</v>
      </c>
      <c r="BH2068" s="1">
        <v>115</v>
      </c>
      <c r="BI2068" s="1" t="str">
        <f t="shared" si="55"/>
        <v>ITEM115#KBN4_14=FALSE</v>
      </c>
    </row>
    <row r="2069" spans="1:61" ht="9.75" hidden="1" customHeight="1">
      <c r="A2069" s="141"/>
      <c r="B2069" s="142"/>
      <c r="C2069" s="142"/>
      <c r="D2069" s="142"/>
      <c r="E2069" s="142"/>
      <c r="F2069" s="142"/>
      <c r="G2069" s="142"/>
      <c r="H2069" s="142"/>
      <c r="I2069" s="142"/>
      <c r="J2069" s="161"/>
      <c r="K2069" s="162"/>
      <c r="L2069" s="98"/>
      <c r="M2069" s="98"/>
      <c r="N2069" s="98"/>
      <c r="O2069" s="163"/>
      <c r="P2069" s="128"/>
      <c r="Q2069" s="128"/>
      <c r="R2069" s="128"/>
      <c r="S2069" s="128"/>
      <c r="T2069" s="128"/>
      <c r="U2069" s="128"/>
      <c r="V2069" s="128"/>
      <c r="W2069" s="128"/>
      <c r="X2069" s="128"/>
      <c r="Y2069" s="128"/>
      <c r="Z2069" s="128"/>
      <c r="AA2069" s="128"/>
      <c r="AB2069" s="128"/>
      <c r="AC2069" s="128"/>
      <c r="AD2069" s="128"/>
      <c r="AE2069" s="128"/>
      <c r="AF2069" s="128"/>
      <c r="AG2069" s="128"/>
      <c r="AH2069" s="128"/>
      <c r="AI2069" s="128"/>
      <c r="AJ2069" s="128"/>
      <c r="AK2069" s="128"/>
      <c r="AL2069" s="98"/>
      <c r="AM2069" s="156"/>
      <c r="BG2069" s="1" t="s">
        <v>411</v>
      </c>
      <c r="BH2069" s="1">
        <v>116</v>
      </c>
      <c r="BI2069" s="1" t="str">
        <f>"ITEM"&amp;BH2069&amp; BG2069 &amp;"="&amp;IF(TRIM($P2068)="","",$P2068)</f>
        <v>ITEM116#KBN4_14=</v>
      </c>
    </row>
    <row r="2070" spans="1:61" ht="9.75" hidden="1" customHeight="1">
      <c r="A2070" s="120" t="s">
        <v>333</v>
      </c>
      <c r="B2070" s="121"/>
      <c r="C2070" s="121"/>
      <c r="D2070" s="121"/>
      <c r="E2070" s="121"/>
      <c r="F2070" s="121"/>
      <c r="G2070" s="121"/>
      <c r="H2070" s="121"/>
      <c r="I2070" s="122"/>
      <c r="J2070" s="260"/>
      <c r="K2070" s="260"/>
      <c r="L2070" s="260"/>
      <c r="M2070" s="260"/>
      <c r="N2070" s="260"/>
      <c r="O2070" s="260"/>
      <c r="P2070" s="260"/>
      <c r="Q2070" s="260"/>
      <c r="R2070" s="260"/>
      <c r="S2070" s="260"/>
      <c r="T2070" s="260"/>
      <c r="U2070" s="260"/>
      <c r="V2070" s="260"/>
      <c r="W2070" s="260"/>
      <c r="X2070" s="260"/>
      <c r="Y2070" s="260"/>
      <c r="Z2070" s="260"/>
      <c r="AA2070" s="260"/>
      <c r="AB2070" s="260"/>
      <c r="AC2070" s="260"/>
      <c r="AD2070" s="260"/>
      <c r="AE2070" s="260"/>
      <c r="AF2070" s="260"/>
      <c r="AG2070" s="260"/>
      <c r="AH2070" s="260"/>
      <c r="AI2070" s="260"/>
      <c r="AJ2070" s="260"/>
      <c r="AK2070" s="260"/>
      <c r="AL2070" s="260"/>
      <c r="AM2070" s="260"/>
      <c r="BG2070" s="1" t="s">
        <v>411</v>
      </c>
      <c r="BH2070" s="1">
        <v>117</v>
      </c>
      <c r="BI2070" s="1" t="str">
        <f>"ITEM"&amp;BH2070&amp; BG2070 &amp;"="&amp; IF(TRIM($J2070)="","",$J2070)</f>
        <v>ITEM117#KBN4_14=</v>
      </c>
    </row>
    <row r="2071" spans="1:61" ht="9.75" hidden="1" customHeight="1">
      <c r="A2071" s="141"/>
      <c r="B2071" s="142"/>
      <c r="C2071" s="142"/>
      <c r="D2071" s="142"/>
      <c r="E2071" s="142"/>
      <c r="F2071" s="142"/>
      <c r="G2071" s="142"/>
      <c r="H2071" s="142"/>
      <c r="I2071" s="143"/>
      <c r="J2071" s="27"/>
      <c r="K2071" s="27"/>
      <c r="L2071" s="27"/>
      <c r="M2071" s="27"/>
      <c r="N2071" s="27"/>
      <c r="O2071" s="27"/>
      <c r="P2071" s="27"/>
      <c r="Q2071" s="27"/>
      <c r="R2071" s="27"/>
      <c r="S2071" s="27"/>
      <c r="T2071" s="27"/>
      <c r="U2071" s="27"/>
      <c r="V2071" s="27"/>
      <c r="W2071" s="27"/>
      <c r="X2071" s="27"/>
      <c r="Y2071" s="27"/>
      <c r="Z2071" s="27"/>
      <c r="AA2071" s="27"/>
      <c r="AB2071" s="27"/>
      <c r="AC2071" s="27"/>
      <c r="AD2071" s="27"/>
      <c r="AE2071" s="27"/>
      <c r="AF2071" s="27"/>
      <c r="AG2071" s="27"/>
      <c r="AH2071" s="27"/>
      <c r="AI2071" s="27"/>
      <c r="AJ2071" s="27"/>
      <c r="AK2071" s="27"/>
      <c r="AL2071" s="27"/>
      <c r="AM2071" s="27"/>
      <c r="BH2071" s="1" t="s">
        <v>28</v>
      </c>
    </row>
    <row r="2072" spans="1:61" ht="9.75" hidden="1" customHeight="1" thickBot="1">
      <c r="A2072" s="123"/>
      <c r="B2072" s="124"/>
      <c r="C2072" s="124"/>
      <c r="D2072" s="124"/>
      <c r="E2072" s="124"/>
      <c r="F2072" s="124"/>
      <c r="G2072" s="124"/>
      <c r="H2072" s="124"/>
      <c r="I2072" s="125"/>
      <c r="J2072" s="27"/>
      <c r="K2072" s="27"/>
      <c r="L2072" s="27"/>
      <c r="M2072" s="27"/>
      <c r="N2072" s="27"/>
      <c r="O2072" s="27"/>
      <c r="P2072" s="27"/>
      <c r="Q2072" s="27"/>
      <c r="R2072" s="27"/>
      <c r="S2072" s="27"/>
      <c r="T2072" s="27"/>
      <c r="U2072" s="27"/>
      <c r="V2072" s="27"/>
      <c r="W2072" s="27"/>
      <c r="X2072" s="27"/>
      <c r="Y2072" s="27"/>
      <c r="Z2072" s="27"/>
      <c r="AA2072" s="27"/>
      <c r="AB2072" s="27"/>
      <c r="AC2072" s="27"/>
      <c r="AD2072" s="27"/>
      <c r="AE2072" s="27"/>
      <c r="AF2072" s="27"/>
      <c r="AG2072" s="27"/>
      <c r="AH2072" s="27"/>
      <c r="AI2072" s="27"/>
      <c r="AJ2072" s="27"/>
      <c r="AK2072" s="27"/>
      <c r="AL2072" s="27"/>
      <c r="AM2072" s="27"/>
      <c r="BH2072" s="1" t="s">
        <v>28</v>
      </c>
    </row>
    <row r="2073" spans="1:61" ht="9.75" hidden="1" customHeight="1">
      <c r="A2073" s="164" t="s">
        <v>412</v>
      </c>
      <c r="B2073" s="165"/>
      <c r="C2073" s="165"/>
      <c r="D2073" s="165"/>
      <c r="E2073" s="165"/>
      <c r="F2073" s="165"/>
      <c r="G2073" s="165"/>
      <c r="H2073" s="165"/>
      <c r="I2073" s="166"/>
      <c r="J2073" s="268"/>
      <c r="K2073" s="269"/>
      <c r="L2073" s="269"/>
      <c r="M2073" s="269"/>
      <c r="N2073" s="269"/>
      <c r="O2073" s="269"/>
      <c r="P2073" s="269"/>
      <c r="Q2073" s="269"/>
      <c r="R2073" s="269"/>
      <c r="S2073" s="269"/>
      <c r="T2073" s="269"/>
      <c r="U2073" s="269"/>
      <c r="V2073" s="269"/>
      <c r="W2073" s="269"/>
      <c r="X2073" s="269"/>
      <c r="Y2073" s="269"/>
      <c r="Z2073" s="269"/>
      <c r="AA2073" s="269"/>
      <c r="AB2073" s="269"/>
      <c r="AC2073" s="269"/>
      <c r="AD2073" s="269"/>
      <c r="AE2073" s="269"/>
      <c r="AF2073" s="269"/>
      <c r="AG2073" s="269"/>
      <c r="AH2073" s="269"/>
      <c r="AI2073" s="269"/>
      <c r="AJ2073" s="269"/>
      <c r="AK2073" s="269"/>
      <c r="AL2073" s="269"/>
      <c r="AM2073" s="270"/>
      <c r="BG2073" s="1" t="s">
        <v>413</v>
      </c>
      <c r="BH2073" s="1">
        <v>103</v>
      </c>
      <c r="BI2073" s="1" t="str">
        <f>"ITEM"&amp;BH2073&amp; BG2073 &amp;"="&amp; IF(TRIM($J2073)="","",$J2073)</f>
        <v>ITEM103#KBN4_15=</v>
      </c>
    </row>
    <row r="2074" spans="1:61" ht="9.75" hidden="1" customHeight="1" thickBot="1">
      <c r="A2074" s="167"/>
      <c r="B2074" s="168"/>
      <c r="C2074" s="168"/>
      <c r="D2074" s="168"/>
      <c r="E2074" s="168"/>
      <c r="F2074" s="168"/>
      <c r="G2074" s="168"/>
      <c r="H2074" s="168"/>
      <c r="I2074" s="169"/>
      <c r="J2074" s="271"/>
      <c r="K2074" s="272"/>
      <c r="L2074" s="272"/>
      <c r="M2074" s="272"/>
      <c r="N2074" s="272"/>
      <c r="O2074" s="272"/>
      <c r="P2074" s="272"/>
      <c r="Q2074" s="272"/>
      <c r="R2074" s="272"/>
      <c r="S2074" s="272"/>
      <c r="T2074" s="272"/>
      <c r="U2074" s="272"/>
      <c r="V2074" s="272"/>
      <c r="W2074" s="272"/>
      <c r="X2074" s="272"/>
      <c r="Y2074" s="272"/>
      <c r="Z2074" s="272"/>
      <c r="AA2074" s="272"/>
      <c r="AB2074" s="272"/>
      <c r="AC2074" s="272"/>
      <c r="AD2074" s="272"/>
      <c r="AE2074" s="272"/>
      <c r="AF2074" s="272"/>
      <c r="AG2074" s="272"/>
      <c r="AH2074" s="272"/>
      <c r="AI2074" s="272"/>
      <c r="AJ2074" s="272"/>
      <c r="AK2074" s="272"/>
      <c r="AL2074" s="272"/>
      <c r="AM2074" s="273"/>
    </row>
    <row r="2075" spans="1:61" ht="9.75" hidden="1" customHeight="1">
      <c r="A2075" s="120" t="s">
        <v>323</v>
      </c>
      <c r="B2075" s="121"/>
      <c r="C2075" s="121"/>
      <c r="D2075" s="121"/>
      <c r="E2075" s="121"/>
      <c r="F2075" s="121"/>
      <c r="G2075" s="121"/>
      <c r="H2075" s="121"/>
      <c r="I2075" s="122"/>
      <c r="J2075" s="239"/>
      <c r="K2075" s="239"/>
      <c r="L2075" s="239"/>
      <c r="M2075" s="239"/>
      <c r="N2075" s="239"/>
      <c r="O2075" s="239"/>
      <c r="P2075" s="239"/>
      <c r="Q2075" s="239"/>
      <c r="R2075" s="239"/>
      <c r="S2075" s="239"/>
      <c r="T2075" s="239"/>
      <c r="U2075" s="239"/>
      <c r="V2075" s="239"/>
      <c r="W2075" s="239"/>
      <c r="X2075" s="239"/>
      <c r="Y2075" s="239"/>
      <c r="Z2075" s="239"/>
      <c r="AA2075" s="239"/>
      <c r="AB2075" s="239"/>
      <c r="AC2075" s="239"/>
      <c r="AD2075" s="239"/>
      <c r="AE2075" s="239"/>
      <c r="AF2075" s="239"/>
      <c r="AG2075" s="239"/>
      <c r="AH2075" s="239"/>
      <c r="AI2075" s="239"/>
      <c r="AJ2075" s="239"/>
      <c r="AK2075" s="239"/>
      <c r="AL2075" s="239"/>
      <c r="AM2075" s="239"/>
      <c r="BG2075" s="1" t="s">
        <v>413</v>
      </c>
      <c r="BH2075" s="1">
        <v>104</v>
      </c>
      <c r="BI2075" s="1" t="str">
        <f>"ITEM"&amp;BH2075&amp; BG2075 &amp;"="&amp; IF(TRIM($J2075)="","",$J2075)</f>
        <v>ITEM104#KBN4_15=</v>
      </c>
    </row>
    <row r="2076" spans="1:61" ht="9.75" hidden="1" customHeight="1">
      <c r="A2076" s="123"/>
      <c r="B2076" s="124"/>
      <c r="C2076" s="124"/>
      <c r="D2076" s="124"/>
      <c r="E2076" s="124"/>
      <c r="F2076" s="124"/>
      <c r="G2076" s="124"/>
      <c r="H2076" s="124"/>
      <c r="I2076" s="125"/>
      <c r="J2076" s="27"/>
      <c r="K2076" s="27"/>
      <c r="L2076" s="27"/>
      <c r="M2076" s="27"/>
      <c r="N2076" s="27"/>
      <c r="O2076" s="27"/>
      <c r="P2076" s="27"/>
      <c r="Q2076" s="27"/>
      <c r="R2076" s="27"/>
      <c r="S2076" s="27"/>
      <c r="T2076" s="27"/>
      <c r="U2076" s="27"/>
      <c r="V2076" s="27"/>
      <c r="W2076" s="27"/>
      <c r="X2076" s="27"/>
      <c r="Y2076" s="27"/>
      <c r="Z2076" s="27"/>
      <c r="AA2076" s="27"/>
      <c r="AB2076" s="27"/>
      <c r="AC2076" s="27"/>
      <c r="AD2076" s="27"/>
      <c r="AE2076" s="27"/>
      <c r="AF2076" s="27"/>
      <c r="AG2076" s="27"/>
      <c r="AH2076" s="27"/>
      <c r="AI2076" s="27"/>
      <c r="AJ2076" s="27"/>
      <c r="AK2076" s="27"/>
      <c r="AL2076" s="27"/>
      <c r="AM2076" s="27"/>
    </row>
    <row r="2077" spans="1:61" ht="9.75" hidden="1" customHeight="1">
      <c r="A2077" s="120" t="s">
        <v>378</v>
      </c>
      <c r="B2077" s="121"/>
      <c r="C2077" s="121"/>
      <c r="D2077" s="121"/>
      <c r="E2077" s="121"/>
      <c r="F2077" s="121"/>
      <c r="G2077" s="121"/>
      <c r="H2077" s="121"/>
      <c r="I2077" s="122"/>
      <c r="J2077" s="136"/>
      <c r="K2077" s="126"/>
      <c r="L2077" s="126"/>
      <c r="M2077" s="126"/>
      <c r="N2077" s="126"/>
      <c r="O2077" s="126"/>
      <c r="P2077" s="126"/>
      <c r="Q2077" s="126"/>
      <c r="R2077" s="126"/>
      <c r="S2077" s="126"/>
      <c r="T2077" s="126"/>
      <c r="U2077" s="126"/>
      <c r="V2077" s="126"/>
      <c r="W2077" s="126"/>
      <c r="X2077" s="126"/>
      <c r="Y2077" s="126"/>
      <c r="Z2077" s="126"/>
      <c r="AA2077" s="126"/>
      <c r="AB2077" s="126"/>
      <c r="AC2077" s="126"/>
      <c r="AD2077" s="126"/>
      <c r="AE2077" s="126"/>
      <c r="AF2077" s="126"/>
      <c r="AG2077" s="126"/>
      <c r="AH2077" s="126"/>
      <c r="AI2077" s="126"/>
      <c r="AJ2077" s="126"/>
      <c r="AK2077" s="126"/>
      <c r="AL2077" s="126"/>
      <c r="AM2077" s="127"/>
      <c r="BG2077" s="1" t="s">
        <v>413</v>
      </c>
      <c r="BH2077" s="1">
        <v>105</v>
      </c>
      <c r="BI2077" s="1" t="str">
        <f>"ITEM"&amp;BH2077&amp; BG2077 &amp;"="&amp; IF(TRIM($J2077)="","",$J2077)</f>
        <v>ITEM105#KBN4_15=</v>
      </c>
    </row>
    <row r="2078" spans="1:61" ht="9.75" hidden="1" customHeight="1">
      <c r="A2078" s="141"/>
      <c r="B2078" s="142"/>
      <c r="C2078" s="142"/>
      <c r="D2078" s="142"/>
      <c r="E2078" s="142"/>
      <c r="F2078" s="142"/>
      <c r="G2078" s="142"/>
      <c r="H2078" s="142"/>
      <c r="I2078" s="143"/>
      <c r="J2078" s="150"/>
      <c r="K2078" s="151"/>
      <c r="L2078" s="151"/>
      <c r="M2078" s="151"/>
      <c r="N2078" s="151"/>
      <c r="O2078" s="151"/>
      <c r="P2078" s="151"/>
      <c r="Q2078" s="151"/>
      <c r="R2078" s="151"/>
      <c r="S2078" s="151"/>
      <c r="T2078" s="151"/>
      <c r="U2078" s="151"/>
      <c r="V2078" s="151"/>
      <c r="W2078" s="151"/>
      <c r="X2078" s="151"/>
      <c r="Y2078" s="151"/>
      <c r="Z2078" s="151"/>
      <c r="AA2078" s="151"/>
      <c r="AB2078" s="151"/>
      <c r="AC2078" s="151"/>
      <c r="AD2078" s="151"/>
      <c r="AE2078" s="151"/>
      <c r="AF2078" s="151"/>
      <c r="AG2078" s="151"/>
      <c r="AH2078" s="151"/>
      <c r="AI2078" s="151"/>
      <c r="AJ2078" s="151"/>
      <c r="AK2078" s="151"/>
      <c r="AL2078" s="151"/>
      <c r="AM2078" s="152"/>
      <c r="BH2078" s="1" t="s">
        <v>28</v>
      </c>
    </row>
    <row r="2079" spans="1:61" ht="9.75" hidden="1" customHeight="1">
      <c r="A2079" s="123"/>
      <c r="B2079" s="124"/>
      <c r="C2079" s="124"/>
      <c r="D2079" s="124"/>
      <c r="E2079" s="124"/>
      <c r="F2079" s="124"/>
      <c r="G2079" s="124"/>
      <c r="H2079" s="124"/>
      <c r="I2079" s="125"/>
      <c r="J2079" s="137"/>
      <c r="K2079" s="128"/>
      <c r="L2079" s="128"/>
      <c r="M2079" s="128"/>
      <c r="N2079" s="128"/>
      <c r="O2079" s="128"/>
      <c r="P2079" s="128"/>
      <c r="Q2079" s="128"/>
      <c r="R2079" s="128"/>
      <c r="S2079" s="128"/>
      <c r="T2079" s="128"/>
      <c r="U2079" s="128"/>
      <c r="V2079" s="128"/>
      <c r="W2079" s="128"/>
      <c r="X2079" s="128"/>
      <c r="Y2079" s="128"/>
      <c r="Z2079" s="128"/>
      <c r="AA2079" s="128"/>
      <c r="AB2079" s="128"/>
      <c r="AC2079" s="128"/>
      <c r="AD2079" s="128"/>
      <c r="AE2079" s="128"/>
      <c r="AF2079" s="128"/>
      <c r="AG2079" s="128"/>
      <c r="AH2079" s="128"/>
      <c r="AI2079" s="128"/>
      <c r="AJ2079" s="128"/>
      <c r="AK2079" s="128"/>
      <c r="AL2079" s="128"/>
      <c r="AM2079" s="129"/>
      <c r="BH2079" s="1" t="s">
        <v>28</v>
      </c>
    </row>
    <row r="2080" spans="1:61" ht="9.75" hidden="1" customHeight="1">
      <c r="A2080" s="120" t="s">
        <v>379</v>
      </c>
      <c r="B2080" s="121"/>
      <c r="C2080" s="121"/>
      <c r="D2080" s="121"/>
      <c r="E2080" s="121"/>
      <c r="F2080" s="121"/>
      <c r="G2080" s="121"/>
      <c r="H2080" s="121"/>
      <c r="I2080" s="122"/>
      <c r="J2080" s="27"/>
      <c r="K2080" s="27"/>
      <c r="L2080" s="27"/>
      <c r="M2080" s="27"/>
      <c r="N2080" s="27"/>
      <c r="O2080" s="27"/>
      <c r="P2080" s="27"/>
      <c r="Q2080" s="27"/>
      <c r="R2080" s="27"/>
      <c r="S2080" s="27"/>
      <c r="T2080" s="27"/>
      <c r="U2080" s="27"/>
      <c r="V2080" s="27"/>
      <c r="W2080" s="27"/>
      <c r="X2080" s="27"/>
      <c r="Y2080" s="27"/>
      <c r="Z2080" s="27"/>
      <c r="AA2080" s="27"/>
      <c r="AB2080" s="27"/>
      <c r="AC2080" s="27"/>
      <c r="AD2080" s="27"/>
      <c r="AE2080" s="27"/>
      <c r="AF2080" s="27"/>
      <c r="AG2080" s="27"/>
      <c r="AH2080" s="27"/>
      <c r="AI2080" s="27"/>
      <c r="AJ2080" s="27"/>
      <c r="AK2080" s="27"/>
      <c r="AL2080" s="27"/>
      <c r="AM2080" s="27"/>
      <c r="BG2080" s="1" t="s">
        <v>413</v>
      </c>
      <c r="BH2080" s="1">
        <v>106</v>
      </c>
      <c r="BI2080" s="1" t="str">
        <f>"ITEM"&amp;BH2080&amp; BG2080 &amp;"="&amp; IF(TRIM($J2080)="","",$J2080)</f>
        <v>ITEM106#KBN4_15=</v>
      </c>
    </row>
    <row r="2081" spans="1:61" ht="9.75" hidden="1" customHeight="1">
      <c r="A2081" s="123"/>
      <c r="B2081" s="124"/>
      <c r="C2081" s="124"/>
      <c r="D2081" s="124"/>
      <c r="E2081" s="124"/>
      <c r="F2081" s="124"/>
      <c r="G2081" s="124"/>
      <c r="H2081" s="124"/>
      <c r="I2081" s="125"/>
      <c r="J2081" s="27"/>
      <c r="K2081" s="27"/>
      <c r="L2081" s="27"/>
      <c r="M2081" s="27"/>
      <c r="N2081" s="27"/>
      <c r="O2081" s="27"/>
      <c r="P2081" s="27"/>
      <c r="Q2081" s="27"/>
      <c r="R2081" s="27"/>
      <c r="S2081" s="27"/>
      <c r="T2081" s="27"/>
      <c r="U2081" s="27"/>
      <c r="V2081" s="27"/>
      <c r="W2081" s="27"/>
      <c r="X2081" s="27"/>
      <c r="Y2081" s="27"/>
      <c r="Z2081" s="27"/>
      <c r="AA2081" s="27"/>
      <c r="AB2081" s="27"/>
      <c r="AC2081" s="27"/>
      <c r="AD2081" s="27"/>
      <c r="AE2081" s="27"/>
      <c r="AF2081" s="27"/>
      <c r="AG2081" s="27"/>
      <c r="AH2081" s="27"/>
      <c r="AI2081" s="27"/>
      <c r="AJ2081" s="27"/>
      <c r="AK2081" s="27"/>
      <c r="AL2081" s="27"/>
      <c r="AM2081" s="27"/>
    </row>
    <row r="2082" spans="1:61" ht="9.75" hidden="1" customHeight="1">
      <c r="A2082" s="120" t="s">
        <v>380</v>
      </c>
      <c r="B2082" s="121"/>
      <c r="C2082" s="121"/>
      <c r="D2082" s="121"/>
      <c r="E2082" s="121"/>
      <c r="F2082" s="121"/>
      <c r="G2082" s="121"/>
      <c r="H2082" s="121"/>
      <c r="I2082" s="122"/>
      <c r="J2082" s="158"/>
      <c r="K2082" s="154"/>
      <c r="L2082" s="154"/>
      <c r="M2082" s="154"/>
      <c r="N2082" s="154"/>
      <c r="O2082" s="154"/>
      <c r="P2082" s="154"/>
      <c r="Q2082" s="154"/>
      <c r="R2082" s="154"/>
      <c r="S2082" s="154"/>
      <c r="T2082" s="154"/>
      <c r="U2082" s="154"/>
      <c r="V2082" s="154" t="s">
        <v>36</v>
      </c>
      <c r="W2082" s="154"/>
      <c r="X2082" s="154"/>
      <c r="Y2082" s="154"/>
      <c r="Z2082" s="154"/>
      <c r="AA2082" s="154"/>
      <c r="AB2082" s="154"/>
      <c r="AC2082" s="154"/>
      <c r="AD2082" s="154"/>
      <c r="AE2082" s="154"/>
      <c r="AF2082" s="154"/>
      <c r="AG2082" s="154"/>
      <c r="AH2082" s="154"/>
      <c r="AI2082" s="154"/>
      <c r="AJ2082" s="154"/>
      <c r="AK2082" s="154"/>
      <c r="AL2082" s="154"/>
      <c r="AM2082" s="155"/>
      <c r="BE2082" s="1" t="str">
        <f ca="1">MID(CELL("address",$CB$2),2,2)</f>
        <v>CB</v>
      </c>
      <c r="BF2082" s="1" t="str">
        <f>IF(TRIM($K2084)="","",IF(ISERROR(MATCH($K2084,$CB$3:$CB$7,0)),"INPUT_ERROR",MATCH($K2084,$CB$3:$CB$7,0)))</f>
        <v/>
      </c>
      <c r="BG2082" s="1" t="s">
        <v>413</v>
      </c>
      <c r="BH2082" s="1">
        <v>107</v>
      </c>
      <c r="BI2082" s="1" t="str">
        <f>"ITEM"&amp; BH2082&amp; BG2082 &amp;"="&amp; $BF2082</f>
        <v>ITEM107#KBN4_15=</v>
      </c>
    </row>
    <row r="2083" spans="1:61" ht="9.75" hidden="1" customHeight="1">
      <c r="A2083" s="141"/>
      <c r="B2083" s="142"/>
      <c r="C2083" s="142"/>
      <c r="D2083" s="142"/>
      <c r="E2083" s="142"/>
      <c r="F2083" s="142"/>
      <c r="G2083" s="142"/>
      <c r="H2083" s="142"/>
      <c r="I2083" s="143"/>
      <c r="J2083" s="189"/>
      <c r="K2083" s="82"/>
      <c r="L2083" s="82"/>
      <c r="M2083" s="82"/>
      <c r="N2083" s="82"/>
      <c r="O2083" s="82"/>
      <c r="P2083" s="82"/>
      <c r="Q2083" s="82"/>
      <c r="R2083" s="82"/>
      <c r="S2083" s="82"/>
      <c r="T2083" s="82"/>
      <c r="U2083" s="82"/>
      <c r="V2083" s="82" t="s">
        <v>163</v>
      </c>
      <c r="W2083" s="82"/>
      <c r="X2083" s="82"/>
      <c r="Y2083" s="82"/>
      <c r="Z2083" s="82"/>
      <c r="AA2083" s="82"/>
      <c r="AB2083" s="82"/>
      <c r="AC2083" s="82"/>
      <c r="AD2083" s="82"/>
      <c r="AE2083" s="82"/>
      <c r="AF2083" s="82"/>
      <c r="AG2083" s="82"/>
      <c r="AH2083" s="82"/>
      <c r="AI2083" s="82"/>
      <c r="AJ2083" s="82"/>
      <c r="AK2083" s="82"/>
      <c r="AL2083" s="82"/>
      <c r="AM2083" s="138"/>
      <c r="BH2083" s="1" t="s">
        <v>28</v>
      </c>
    </row>
    <row r="2084" spans="1:61" ht="9.75" hidden="1" customHeight="1">
      <c r="A2084" s="141"/>
      <c r="B2084" s="142"/>
      <c r="C2084" s="142"/>
      <c r="D2084" s="142"/>
      <c r="E2084" s="142"/>
      <c r="F2084" s="142"/>
      <c r="G2084" s="142"/>
      <c r="H2084" s="142"/>
      <c r="I2084" s="143"/>
      <c r="J2084" s="144" t="s">
        <v>37</v>
      </c>
      <c r="K2084" s="145"/>
      <c r="L2084" s="145"/>
      <c r="M2084" s="145"/>
      <c r="N2084" s="145"/>
      <c r="O2084" s="145"/>
      <c r="P2084" s="145"/>
      <c r="Q2084" s="145"/>
      <c r="R2084" s="145"/>
      <c r="S2084" s="145"/>
      <c r="T2084" s="82" t="s">
        <v>38</v>
      </c>
      <c r="U2084" s="82"/>
      <c r="V2084" s="82" t="s">
        <v>253</v>
      </c>
      <c r="W2084" s="82"/>
      <c r="X2084" s="82"/>
      <c r="Y2084" s="82"/>
      <c r="Z2084" s="82"/>
      <c r="AA2084" s="82"/>
      <c r="AB2084" s="82"/>
      <c r="AC2084" s="82"/>
      <c r="AD2084" s="82"/>
      <c r="AE2084" s="82"/>
      <c r="AF2084" s="82"/>
      <c r="AG2084" s="82"/>
      <c r="AH2084" s="82"/>
      <c r="AI2084" s="82"/>
      <c r="AJ2084" s="82"/>
      <c r="AK2084" s="82"/>
      <c r="AL2084" s="82"/>
      <c r="AM2084" s="138"/>
      <c r="BH2084" s="1" t="s">
        <v>28</v>
      </c>
    </row>
    <row r="2085" spans="1:61" ht="9.75" hidden="1" customHeight="1">
      <c r="A2085" s="141"/>
      <c r="B2085" s="142"/>
      <c r="C2085" s="142"/>
      <c r="D2085" s="142"/>
      <c r="E2085" s="142"/>
      <c r="F2085" s="142"/>
      <c r="G2085" s="142"/>
      <c r="H2085" s="142"/>
      <c r="I2085" s="143"/>
      <c r="J2085" s="144"/>
      <c r="K2085" s="145"/>
      <c r="L2085" s="145"/>
      <c r="M2085" s="145"/>
      <c r="N2085" s="145"/>
      <c r="O2085" s="145"/>
      <c r="P2085" s="145"/>
      <c r="Q2085" s="145"/>
      <c r="R2085" s="145"/>
      <c r="S2085" s="145"/>
      <c r="T2085" s="82"/>
      <c r="U2085" s="82"/>
      <c r="V2085" s="82" t="s">
        <v>327</v>
      </c>
      <c r="W2085" s="82"/>
      <c r="X2085" s="82"/>
      <c r="Y2085" s="82"/>
      <c r="Z2085" s="82"/>
      <c r="AA2085" s="82"/>
      <c r="AB2085" s="82"/>
      <c r="AC2085" s="82"/>
      <c r="AD2085" s="82"/>
      <c r="AE2085" s="82"/>
      <c r="AF2085" s="82"/>
      <c r="AG2085" s="82"/>
      <c r="AH2085" s="82"/>
      <c r="AI2085" s="82"/>
      <c r="AJ2085" s="82"/>
      <c r="AK2085" s="82"/>
      <c r="AL2085" s="82"/>
      <c r="AM2085" s="138"/>
      <c r="BH2085" s="1" t="s">
        <v>28</v>
      </c>
    </row>
    <row r="2086" spans="1:61" ht="9.75" hidden="1" customHeight="1">
      <c r="A2086" s="141"/>
      <c r="B2086" s="142"/>
      <c r="C2086" s="142"/>
      <c r="D2086" s="142"/>
      <c r="E2086" s="142"/>
      <c r="F2086" s="142"/>
      <c r="G2086" s="142"/>
      <c r="H2086" s="142"/>
      <c r="I2086" s="143"/>
      <c r="J2086" s="189"/>
      <c r="K2086" s="82"/>
      <c r="L2086" s="82"/>
      <c r="M2086" s="82"/>
      <c r="N2086" s="82"/>
      <c r="O2086" s="82"/>
      <c r="P2086" s="82"/>
      <c r="Q2086" s="82"/>
      <c r="R2086" s="82"/>
      <c r="S2086" s="82"/>
      <c r="T2086" s="82"/>
      <c r="U2086" s="82"/>
      <c r="V2086" s="82" t="s">
        <v>166</v>
      </c>
      <c r="W2086" s="82"/>
      <c r="X2086" s="82"/>
      <c r="Y2086" s="82"/>
      <c r="Z2086" s="82"/>
      <c r="AA2086" s="82"/>
      <c r="AB2086" s="82"/>
      <c r="AC2086" s="82"/>
      <c r="AD2086" s="82"/>
      <c r="AE2086" s="82"/>
      <c r="AF2086" s="82"/>
      <c r="AG2086" s="82"/>
      <c r="AH2086" s="82"/>
      <c r="AI2086" s="82"/>
      <c r="AJ2086" s="82"/>
      <c r="AK2086" s="82"/>
      <c r="AL2086" s="82"/>
      <c r="AM2086" s="138"/>
      <c r="BH2086" s="1" t="s">
        <v>28</v>
      </c>
    </row>
    <row r="2087" spans="1:61" ht="9.75" hidden="1" customHeight="1">
      <c r="A2087" s="141"/>
      <c r="B2087" s="142"/>
      <c r="C2087" s="142"/>
      <c r="D2087" s="142"/>
      <c r="E2087" s="142"/>
      <c r="F2087" s="142"/>
      <c r="G2087" s="142"/>
      <c r="H2087" s="142"/>
      <c r="I2087" s="143"/>
      <c r="J2087" s="157"/>
      <c r="K2087" s="98"/>
      <c r="L2087" s="98"/>
      <c r="M2087" s="98"/>
      <c r="N2087" s="98"/>
      <c r="O2087" s="98"/>
      <c r="P2087" s="98"/>
      <c r="Q2087" s="98"/>
      <c r="R2087" s="98"/>
      <c r="S2087" s="98"/>
      <c r="T2087" s="98"/>
      <c r="U2087" s="98"/>
      <c r="V2087" s="98" t="s">
        <v>256</v>
      </c>
      <c r="W2087" s="98"/>
      <c r="X2087" s="98"/>
      <c r="Y2087" s="98"/>
      <c r="Z2087" s="98"/>
      <c r="AA2087" s="98"/>
      <c r="AB2087" s="98"/>
      <c r="AC2087" s="98"/>
      <c r="AD2087" s="98"/>
      <c r="AE2087" s="98"/>
      <c r="AF2087" s="98"/>
      <c r="AG2087" s="98"/>
      <c r="AH2087" s="98"/>
      <c r="AI2087" s="98"/>
      <c r="AJ2087" s="98"/>
      <c r="AK2087" s="98"/>
      <c r="AL2087" s="98"/>
      <c r="AM2087" s="156"/>
      <c r="BH2087" s="1" t="s">
        <v>28</v>
      </c>
    </row>
    <row r="2088" spans="1:61" ht="9.75" hidden="1" customHeight="1">
      <c r="A2088" s="120" t="s">
        <v>381</v>
      </c>
      <c r="B2088" s="121"/>
      <c r="C2088" s="121"/>
      <c r="D2088" s="121"/>
      <c r="E2088" s="121"/>
      <c r="F2088" s="121"/>
      <c r="G2088" s="121"/>
      <c r="H2088" s="121"/>
      <c r="I2088" s="122"/>
      <c r="J2088" s="136"/>
      <c r="K2088" s="126"/>
      <c r="L2088" s="126"/>
      <c r="M2088" s="126"/>
      <c r="N2088" s="126"/>
      <c r="O2088" s="126"/>
      <c r="P2088" s="126"/>
      <c r="Q2088" s="126"/>
      <c r="R2088" s="126"/>
      <c r="S2088" s="126"/>
      <c r="T2088" s="126"/>
      <c r="U2088" s="126"/>
      <c r="V2088" s="126"/>
      <c r="W2088" s="126"/>
      <c r="X2088" s="126"/>
      <c r="Y2088" s="126"/>
      <c r="Z2088" s="126"/>
      <c r="AA2088" s="126"/>
      <c r="AB2088" s="126"/>
      <c r="AC2088" s="126"/>
      <c r="AD2088" s="126"/>
      <c r="AE2088" s="126"/>
      <c r="AF2088" s="126"/>
      <c r="AG2088" s="126"/>
      <c r="AH2088" s="126"/>
      <c r="AI2088" s="126"/>
      <c r="AJ2088" s="126"/>
      <c r="AK2088" s="126"/>
      <c r="AL2088" s="126"/>
      <c r="AM2088" s="127"/>
      <c r="BG2088" s="1" t="s">
        <v>413</v>
      </c>
      <c r="BH2088" s="1">
        <v>108</v>
      </c>
      <c r="BI2088" s="1" t="str">
        <f>"ITEM"&amp;BH2088&amp; BG2088 &amp;"="&amp; IF(TRIM($J2088)="","",$J2088)</f>
        <v>ITEM108#KBN4_15=</v>
      </c>
    </row>
    <row r="2089" spans="1:61" ht="9.75" hidden="1" customHeight="1">
      <c r="A2089" s="141"/>
      <c r="B2089" s="142"/>
      <c r="C2089" s="142"/>
      <c r="D2089" s="142"/>
      <c r="E2089" s="142"/>
      <c r="F2089" s="142"/>
      <c r="G2089" s="142"/>
      <c r="H2089" s="142"/>
      <c r="I2089" s="143"/>
      <c r="J2089" s="150"/>
      <c r="K2089" s="151"/>
      <c r="L2089" s="151"/>
      <c r="M2089" s="151"/>
      <c r="N2089" s="151"/>
      <c r="O2089" s="151"/>
      <c r="P2089" s="151"/>
      <c r="Q2089" s="151"/>
      <c r="R2089" s="151"/>
      <c r="S2089" s="151"/>
      <c r="T2089" s="151"/>
      <c r="U2089" s="151"/>
      <c r="V2089" s="151"/>
      <c r="W2089" s="151"/>
      <c r="X2089" s="151"/>
      <c r="Y2089" s="151"/>
      <c r="Z2089" s="151"/>
      <c r="AA2089" s="151"/>
      <c r="AB2089" s="151"/>
      <c r="AC2089" s="151"/>
      <c r="AD2089" s="151"/>
      <c r="AE2089" s="151"/>
      <c r="AF2089" s="151"/>
      <c r="AG2089" s="151"/>
      <c r="AH2089" s="151"/>
      <c r="AI2089" s="151"/>
      <c r="AJ2089" s="151"/>
      <c r="AK2089" s="151"/>
      <c r="AL2089" s="151"/>
      <c r="AM2089" s="152"/>
    </row>
    <row r="2090" spans="1:61" ht="9.75" hidden="1" customHeight="1">
      <c r="A2090" s="123"/>
      <c r="B2090" s="124"/>
      <c r="C2090" s="124"/>
      <c r="D2090" s="124"/>
      <c r="E2090" s="124"/>
      <c r="F2090" s="124"/>
      <c r="G2090" s="124"/>
      <c r="H2090" s="124"/>
      <c r="I2090" s="125"/>
      <c r="J2090" s="150"/>
      <c r="K2090" s="151"/>
      <c r="L2090" s="151"/>
      <c r="M2090" s="151"/>
      <c r="N2090" s="151"/>
      <c r="O2090" s="151"/>
      <c r="P2090" s="151"/>
      <c r="Q2090" s="151"/>
      <c r="R2090" s="151"/>
      <c r="S2090" s="151"/>
      <c r="T2090" s="151"/>
      <c r="U2090" s="151"/>
      <c r="V2090" s="151"/>
      <c r="W2090" s="151"/>
      <c r="X2090" s="151"/>
      <c r="Y2090" s="151"/>
      <c r="Z2090" s="151"/>
      <c r="AA2090" s="151"/>
      <c r="AB2090" s="151"/>
      <c r="AC2090" s="151"/>
      <c r="AD2090" s="151"/>
      <c r="AE2090" s="151"/>
      <c r="AF2090" s="151"/>
      <c r="AG2090" s="151"/>
      <c r="AH2090" s="151"/>
      <c r="AI2090" s="151"/>
      <c r="AJ2090" s="151"/>
      <c r="AK2090" s="151"/>
      <c r="AL2090" s="151"/>
      <c r="AM2090" s="152"/>
    </row>
    <row r="2091" spans="1:61" ht="9.75" hidden="1" customHeight="1">
      <c r="A2091" s="120" t="s">
        <v>382</v>
      </c>
      <c r="B2091" s="121"/>
      <c r="C2091" s="121"/>
      <c r="D2091" s="121"/>
      <c r="E2091" s="121"/>
      <c r="F2091" s="121"/>
      <c r="G2091" s="121"/>
      <c r="H2091" s="121"/>
      <c r="I2091" s="121"/>
      <c r="J2091" s="216" t="s">
        <v>37</v>
      </c>
      <c r="K2091" s="217"/>
      <c r="L2091" s="154" t="s">
        <v>54</v>
      </c>
      <c r="M2091" s="154"/>
      <c r="N2091" s="154"/>
      <c r="O2091" s="154"/>
      <c r="P2091" s="154"/>
      <c r="Q2091" s="154"/>
      <c r="R2091" s="154"/>
      <c r="S2091" s="154"/>
      <c r="T2091" s="154"/>
      <c r="U2091" s="154"/>
      <c r="V2091" s="154"/>
      <c r="W2091" s="154"/>
      <c r="X2091" s="221" t="s">
        <v>37</v>
      </c>
      <c r="Y2091" s="217"/>
      <c r="Z2091" s="154" t="s">
        <v>330</v>
      </c>
      <c r="AA2091" s="154"/>
      <c r="AB2091" s="154"/>
      <c r="AC2091" s="154"/>
      <c r="AD2091" s="154"/>
      <c r="AE2091" s="154"/>
      <c r="AF2091" s="154"/>
      <c r="AG2091" s="154"/>
      <c r="AH2091" s="154"/>
      <c r="AI2091" s="154"/>
      <c r="AJ2091" s="154"/>
      <c r="AK2091" s="154"/>
      <c r="AL2091" s="154"/>
      <c r="AM2091" s="155"/>
      <c r="BF2091" s="1" t="b">
        <f>IF($K2091="○",TRUE,IF($K2091="",FALSE,"INPUT_ERROR"))</f>
        <v>0</v>
      </c>
      <c r="BG2091" s="1" t="s">
        <v>413</v>
      </c>
      <c r="BH2091" s="1">
        <v>109</v>
      </c>
      <c r="BI2091" s="1" t="str">
        <f t="shared" ref="BI2091:BI2097" si="56">"ITEM"&amp; BH2091&amp; BG2091 &amp;"="&amp; $BF2091</f>
        <v>ITEM109#KBN4_15=FALSE</v>
      </c>
    </row>
    <row r="2092" spans="1:61" ht="9.75" hidden="1" customHeight="1">
      <c r="A2092" s="141"/>
      <c r="B2092" s="142"/>
      <c r="C2092" s="142"/>
      <c r="D2092" s="142"/>
      <c r="E2092" s="142"/>
      <c r="F2092" s="142"/>
      <c r="G2092" s="142"/>
      <c r="H2092" s="142"/>
      <c r="I2092" s="142"/>
      <c r="J2092" s="144"/>
      <c r="K2092" s="159"/>
      <c r="L2092" s="82"/>
      <c r="M2092" s="82"/>
      <c r="N2092" s="82"/>
      <c r="O2092" s="82"/>
      <c r="P2092" s="82"/>
      <c r="Q2092" s="82"/>
      <c r="R2092" s="82"/>
      <c r="S2092" s="82"/>
      <c r="T2092" s="82"/>
      <c r="U2092" s="82"/>
      <c r="V2092" s="82"/>
      <c r="W2092" s="82"/>
      <c r="X2092" s="160"/>
      <c r="Y2092" s="159"/>
      <c r="Z2092" s="82"/>
      <c r="AA2092" s="82"/>
      <c r="AB2092" s="82"/>
      <c r="AC2092" s="82"/>
      <c r="AD2092" s="82"/>
      <c r="AE2092" s="82"/>
      <c r="AF2092" s="82"/>
      <c r="AG2092" s="82"/>
      <c r="AH2092" s="82"/>
      <c r="AI2092" s="82"/>
      <c r="AJ2092" s="82"/>
      <c r="AK2092" s="82"/>
      <c r="AL2092" s="82"/>
      <c r="AM2092" s="138"/>
      <c r="BF2092" s="1" t="b">
        <f>IF($Y2091="○",TRUE,IF($Y2091="",FALSE,"INPUT_ERROR"))</f>
        <v>0</v>
      </c>
      <c r="BG2092" s="1" t="s">
        <v>413</v>
      </c>
      <c r="BH2092" s="1">
        <v>110</v>
      </c>
      <c r="BI2092" s="1" t="str">
        <f t="shared" si="56"/>
        <v>ITEM110#KBN4_15=FALSE</v>
      </c>
    </row>
    <row r="2093" spans="1:61" ht="9.75" hidden="1" customHeight="1">
      <c r="A2093" s="141"/>
      <c r="B2093" s="142"/>
      <c r="C2093" s="142"/>
      <c r="D2093" s="142"/>
      <c r="E2093" s="142"/>
      <c r="F2093" s="142"/>
      <c r="G2093" s="142"/>
      <c r="H2093" s="142"/>
      <c r="I2093" s="142"/>
      <c r="J2093" s="144" t="s">
        <v>37</v>
      </c>
      <c r="K2093" s="159"/>
      <c r="L2093" s="82" t="s">
        <v>331</v>
      </c>
      <c r="M2093" s="82"/>
      <c r="N2093" s="82"/>
      <c r="O2093" s="82"/>
      <c r="P2093" s="82"/>
      <c r="Q2093" s="82"/>
      <c r="R2093" s="82"/>
      <c r="S2093" s="82"/>
      <c r="T2093" s="82"/>
      <c r="U2093" s="82"/>
      <c r="V2093" s="82"/>
      <c r="W2093" s="82"/>
      <c r="X2093" s="160" t="s">
        <v>37</v>
      </c>
      <c r="Y2093" s="159"/>
      <c r="Z2093" s="82" t="s">
        <v>264</v>
      </c>
      <c r="AA2093" s="82"/>
      <c r="AB2093" s="82"/>
      <c r="AC2093" s="82"/>
      <c r="AD2093" s="82"/>
      <c r="AE2093" s="82"/>
      <c r="AF2093" s="82"/>
      <c r="AG2093" s="82"/>
      <c r="AH2093" s="82"/>
      <c r="AI2093" s="82"/>
      <c r="AJ2093" s="82"/>
      <c r="AK2093" s="82"/>
      <c r="AL2093" s="82"/>
      <c r="AM2093" s="138"/>
      <c r="BF2093" s="1" t="b">
        <f>IF($K2093="○",TRUE,IF($K2093="",FALSE,"INPUT_ERROR"))</f>
        <v>0</v>
      </c>
      <c r="BG2093" s="1" t="s">
        <v>413</v>
      </c>
      <c r="BH2093" s="1">
        <v>111</v>
      </c>
      <c r="BI2093" s="1" t="str">
        <f t="shared" si="56"/>
        <v>ITEM111#KBN4_15=FALSE</v>
      </c>
    </row>
    <row r="2094" spans="1:61" ht="9.75" hidden="1" customHeight="1">
      <c r="A2094" s="141"/>
      <c r="B2094" s="142"/>
      <c r="C2094" s="142"/>
      <c r="D2094" s="142"/>
      <c r="E2094" s="142"/>
      <c r="F2094" s="142"/>
      <c r="G2094" s="142"/>
      <c r="H2094" s="142"/>
      <c r="I2094" s="142"/>
      <c r="J2094" s="144"/>
      <c r="K2094" s="159"/>
      <c r="L2094" s="82"/>
      <c r="M2094" s="82"/>
      <c r="N2094" s="82"/>
      <c r="O2094" s="82"/>
      <c r="P2094" s="82"/>
      <c r="Q2094" s="82"/>
      <c r="R2094" s="82"/>
      <c r="S2094" s="82"/>
      <c r="T2094" s="82"/>
      <c r="U2094" s="82"/>
      <c r="V2094" s="82"/>
      <c r="W2094" s="82"/>
      <c r="X2094" s="160"/>
      <c r="Y2094" s="159"/>
      <c r="Z2094" s="82"/>
      <c r="AA2094" s="82"/>
      <c r="AB2094" s="82"/>
      <c r="AC2094" s="82"/>
      <c r="AD2094" s="82"/>
      <c r="AE2094" s="82"/>
      <c r="AF2094" s="82"/>
      <c r="AG2094" s="82"/>
      <c r="AH2094" s="82"/>
      <c r="AI2094" s="82"/>
      <c r="AJ2094" s="82"/>
      <c r="AK2094" s="82"/>
      <c r="AL2094" s="82"/>
      <c r="AM2094" s="138"/>
      <c r="BF2094" s="1" t="b">
        <f>IF($Y2093="○",TRUE,IF($Y2093="",FALSE,"INPUT_ERROR"))</f>
        <v>0</v>
      </c>
      <c r="BG2094" s="1" t="s">
        <v>413</v>
      </c>
      <c r="BH2094" s="1">
        <v>112</v>
      </c>
      <c r="BI2094" s="1" t="str">
        <f t="shared" si="56"/>
        <v>ITEM112#KBN4_15=FALSE</v>
      </c>
    </row>
    <row r="2095" spans="1:61" ht="9.75" hidden="1" customHeight="1">
      <c r="A2095" s="141"/>
      <c r="B2095" s="142"/>
      <c r="C2095" s="142"/>
      <c r="D2095" s="142"/>
      <c r="E2095" s="142"/>
      <c r="F2095" s="142"/>
      <c r="G2095" s="142"/>
      <c r="H2095" s="142"/>
      <c r="I2095" s="142"/>
      <c r="J2095" s="144" t="s">
        <v>37</v>
      </c>
      <c r="K2095" s="159"/>
      <c r="L2095" s="82" t="s">
        <v>214</v>
      </c>
      <c r="M2095" s="82"/>
      <c r="N2095" s="82"/>
      <c r="O2095" s="82"/>
      <c r="P2095" s="82"/>
      <c r="Q2095" s="82"/>
      <c r="R2095" s="82"/>
      <c r="S2095" s="82"/>
      <c r="T2095" s="82"/>
      <c r="U2095" s="82"/>
      <c r="V2095" s="82"/>
      <c r="W2095" s="82"/>
      <c r="X2095" s="160" t="s">
        <v>37</v>
      </c>
      <c r="Y2095" s="159"/>
      <c r="Z2095" s="82" t="s">
        <v>332</v>
      </c>
      <c r="AA2095" s="82"/>
      <c r="AB2095" s="82"/>
      <c r="AC2095" s="82"/>
      <c r="AD2095" s="82"/>
      <c r="AE2095" s="82"/>
      <c r="AF2095" s="82"/>
      <c r="AG2095" s="82"/>
      <c r="AH2095" s="82"/>
      <c r="AI2095" s="82"/>
      <c r="AJ2095" s="82"/>
      <c r="AK2095" s="82"/>
      <c r="AL2095" s="82"/>
      <c r="AM2095" s="138"/>
      <c r="BF2095" s="1" t="b">
        <f>IF($K2095="○",TRUE,IF($K2095="",FALSE,"INPUT_ERROR"))</f>
        <v>0</v>
      </c>
      <c r="BG2095" s="1" t="s">
        <v>413</v>
      </c>
      <c r="BH2095" s="1">
        <v>113</v>
      </c>
      <c r="BI2095" s="1" t="str">
        <f t="shared" si="56"/>
        <v>ITEM113#KBN4_15=FALSE</v>
      </c>
    </row>
    <row r="2096" spans="1:61" ht="9.75" hidden="1" customHeight="1">
      <c r="A2096" s="141"/>
      <c r="B2096" s="142"/>
      <c r="C2096" s="142"/>
      <c r="D2096" s="142"/>
      <c r="E2096" s="142"/>
      <c r="F2096" s="142"/>
      <c r="G2096" s="142"/>
      <c r="H2096" s="142"/>
      <c r="I2096" s="142"/>
      <c r="J2096" s="144"/>
      <c r="K2096" s="159"/>
      <c r="L2096" s="82"/>
      <c r="M2096" s="82"/>
      <c r="N2096" s="82"/>
      <c r="O2096" s="82"/>
      <c r="P2096" s="82"/>
      <c r="Q2096" s="82"/>
      <c r="R2096" s="82"/>
      <c r="S2096" s="82"/>
      <c r="T2096" s="82"/>
      <c r="U2096" s="82"/>
      <c r="V2096" s="82"/>
      <c r="W2096" s="82"/>
      <c r="X2096" s="160"/>
      <c r="Y2096" s="159"/>
      <c r="Z2096" s="82"/>
      <c r="AA2096" s="82"/>
      <c r="AB2096" s="82"/>
      <c r="AC2096" s="82"/>
      <c r="AD2096" s="82"/>
      <c r="AE2096" s="82"/>
      <c r="AF2096" s="82"/>
      <c r="AG2096" s="82"/>
      <c r="AH2096" s="82"/>
      <c r="AI2096" s="82"/>
      <c r="AJ2096" s="82"/>
      <c r="AK2096" s="82"/>
      <c r="AL2096" s="82"/>
      <c r="AM2096" s="138"/>
      <c r="BF2096" s="1" t="b">
        <f>IF($Y2095="○",TRUE,IF($Y2095="",FALSE,"INPUT_ERROR"))</f>
        <v>0</v>
      </c>
      <c r="BG2096" s="1" t="s">
        <v>413</v>
      </c>
      <c r="BH2096" s="1">
        <v>114</v>
      </c>
      <c r="BI2096" s="1" t="str">
        <f t="shared" si="56"/>
        <v>ITEM114#KBN4_15=FALSE</v>
      </c>
    </row>
    <row r="2097" spans="1:61" ht="9.75" hidden="1" customHeight="1">
      <c r="A2097" s="141"/>
      <c r="B2097" s="142"/>
      <c r="C2097" s="142"/>
      <c r="D2097" s="142"/>
      <c r="E2097" s="142"/>
      <c r="F2097" s="142"/>
      <c r="G2097" s="142"/>
      <c r="H2097" s="142"/>
      <c r="I2097" s="142"/>
      <c r="J2097" s="144" t="s">
        <v>37</v>
      </c>
      <c r="K2097" s="159"/>
      <c r="L2097" s="82" t="s">
        <v>59</v>
      </c>
      <c r="M2097" s="82"/>
      <c r="N2097" s="82"/>
      <c r="O2097" s="160" t="s">
        <v>60</v>
      </c>
      <c r="P2097" s="151"/>
      <c r="Q2097" s="151"/>
      <c r="R2097" s="151"/>
      <c r="S2097" s="151"/>
      <c r="T2097" s="151"/>
      <c r="U2097" s="151"/>
      <c r="V2097" s="151"/>
      <c r="W2097" s="151"/>
      <c r="X2097" s="151"/>
      <c r="Y2097" s="151"/>
      <c r="Z2097" s="151"/>
      <c r="AA2097" s="151"/>
      <c r="AB2097" s="151"/>
      <c r="AC2097" s="151"/>
      <c r="AD2097" s="151"/>
      <c r="AE2097" s="151"/>
      <c r="AF2097" s="151"/>
      <c r="AG2097" s="151"/>
      <c r="AH2097" s="151"/>
      <c r="AI2097" s="151"/>
      <c r="AJ2097" s="151"/>
      <c r="AK2097" s="151"/>
      <c r="AL2097" s="82" t="s">
        <v>198</v>
      </c>
      <c r="AM2097" s="138"/>
      <c r="BF2097" s="1" t="b">
        <f>IF($K2097="○",TRUE,IF($K2097="",FALSE,"INPUT_ERROR"))</f>
        <v>0</v>
      </c>
      <c r="BG2097" s="1" t="s">
        <v>413</v>
      </c>
      <c r="BH2097" s="1">
        <v>115</v>
      </c>
      <c r="BI2097" s="1" t="str">
        <f t="shared" si="56"/>
        <v>ITEM115#KBN4_15=FALSE</v>
      </c>
    </row>
    <row r="2098" spans="1:61" ht="9.75" hidden="1" customHeight="1">
      <c r="A2098" s="141"/>
      <c r="B2098" s="142"/>
      <c r="C2098" s="142"/>
      <c r="D2098" s="142"/>
      <c r="E2098" s="142"/>
      <c r="F2098" s="142"/>
      <c r="G2098" s="142"/>
      <c r="H2098" s="142"/>
      <c r="I2098" s="142"/>
      <c r="J2098" s="161"/>
      <c r="K2098" s="162"/>
      <c r="L2098" s="98"/>
      <c r="M2098" s="98"/>
      <c r="N2098" s="98"/>
      <c r="O2098" s="163"/>
      <c r="P2098" s="128"/>
      <c r="Q2098" s="128"/>
      <c r="R2098" s="128"/>
      <c r="S2098" s="128"/>
      <c r="T2098" s="128"/>
      <c r="U2098" s="128"/>
      <c r="V2098" s="128"/>
      <c r="W2098" s="128"/>
      <c r="X2098" s="128"/>
      <c r="Y2098" s="128"/>
      <c r="Z2098" s="128"/>
      <c r="AA2098" s="128"/>
      <c r="AB2098" s="128"/>
      <c r="AC2098" s="128"/>
      <c r="AD2098" s="128"/>
      <c r="AE2098" s="128"/>
      <c r="AF2098" s="128"/>
      <c r="AG2098" s="128"/>
      <c r="AH2098" s="128"/>
      <c r="AI2098" s="128"/>
      <c r="AJ2098" s="128"/>
      <c r="AK2098" s="128"/>
      <c r="AL2098" s="98"/>
      <c r="AM2098" s="156"/>
      <c r="BG2098" s="1" t="s">
        <v>413</v>
      </c>
      <c r="BH2098" s="1">
        <v>116</v>
      </c>
      <c r="BI2098" s="1" t="str">
        <f>"ITEM"&amp;BH2098&amp; BG2098 &amp;"="&amp;IF(TRIM($P2097)="","",$P2097)</f>
        <v>ITEM116#KBN4_15=</v>
      </c>
    </row>
    <row r="2099" spans="1:61" ht="9.75" hidden="1" customHeight="1">
      <c r="A2099" s="120" t="s">
        <v>333</v>
      </c>
      <c r="B2099" s="121"/>
      <c r="C2099" s="121"/>
      <c r="D2099" s="121"/>
      <c r="E2099" s="121"/>
      <c r="F2099" s="121"/>
      <c r="G2099" s="121"/>
      <c r="H2099" s="121"/>
      <c r="I2099" s="122"/>
      <c r="J2099" s="260"/>
      <c r="K2099" s="260"/>
      <c r="L2099" s="260"/>
      <c r="M2099" s="260"/>
      <c r="N2099" s="260"/>
      <c r="O2099" s="260"/>
      <c r="P2099" s="260"/>
      <c r="Q2099" s="260"/>
      <c r="R2099" s="260"/>
      <c r="S2099" s="260"/>
      <c r="T2099" s="260"/>
      <c r="U2099" s="260"/>
      <c r="V2099" s="260"/>
      <c r="W2099" s="260"/>
      <c r="X2099" s="260"/>
      <c r="Y2099" s="260"/>
      <c r="Z2099" s="260"/>
      <c r="AA2099" s="260"/>
      <c r="AB2099" s="260"/>
      <c r="AC2099" s="260"/>
      <c r="AD2099" s="260"/>
      <c r="AE2099" s="260"/>
      <c r="AF2099" s="260"/>
      <c r="AG2099" s="260"/>
      <c r="AH2099" s="260"/>
      <c r="AI2099" s="260"/>
      <c r="AJ2099" s="260"/>
      <c r="AK2099" s="260"/>
      <c r="AL2099" s="260"/>
      <c r="AM2099" s="260"/>
      <c r="BG2099" s="1" t="s">
        <v>413</v>
      </c>
      <c r="BH2099" s="1">
        <v>117</v>
      </c>
      <c r="BI2099" s="1" t="str">
        <f>"ITEM"&amp;BH2099&amp; BG2099 &amp;"="&amp; IF(TRIM($J2099)="","",$J2099)</f>
        <v>ITEM117#KBN4_15=</v>
      </c>
    </row>
    <row r="2100" spans="1:61" ht="9.75" hidden="1" customHeight="1">
      <c r="A2100" s="141"/>
      <c r="B2100" s="142"/>
      <c r="C2100" s="142"/>
      <c r="D2100" s="142"/>
      <c r="E2100" s="142"/>
      <c r="F2100" s="142"/>
      <c r="G2100" s="142"/>
      <c r="H2100" s="142"/>
      <c r="I2100" s="143"/>
      <c r="J2100" s="27"/>
      <c r="K2100" s="27"/>
      <c r="L2100" s="27"/>
      <c r="M2100" s="27"/>
      <c r="N2100" s="27"/>
      <c r="O2100" s="27"/>
      <c r="P2100" s="27"/>
      <c r="Q2100" s="27"/>
      <c r="R2100" s="27"/>
      <c r="S2100" s="27"/>
      <c r="T2100" s="27"/>
      <c r="U2100" s="27"/>
      <c r="V2100" s="27"/>
      <c r="W2100" s="27"/>
      <c r="X2100" s="27"/>
      <c r="Y2100" s="27"/>
      <c r="Z2100" s="27"/>
      <c r="AA2100" s="27"/>
      <c r="AB2100" s="27"/>
      <c r="AC2100" s="27"/>
      <c r="AD2100" s="27"/>
      <c r="AE2100" s="27"/>
      <c r="AF2100" s="27"/>
      <c r="AG2100" s="27"/>
      <c r="AH2100" s="27"/>
      <c r="AI2100" s="27"/>
      <c r="AJ2100" s="27"/>
      <c r="AK2100" s="27"/>
      <c r="AL2100" s="27"/>
      <c r="AM2100" s="27"/>
      <c r="BH2100" s="1" t="s">
        <v>28</v>
      </c>
    </row>
    <row r="2101" spans="1:61" ht="9.75" hidden="1" customHeight="1">
      <c r="A2101" s="123"/>
      <c r="B2101" s="124"/>
      <c r="C2101" s="124"/>
      <c r="D2101" s="124"/>
      <c r="E2101" s="124"/>
      <c r="F2101" s="124"/>
      <c r="G2101" s="124"/>
      <c r="H2101" s="124"/>
      <c r="I2101" s="125"/>
      <c r="J2101" s="27"/>
      <c r="K2101" s="27"/>
      <c r="L2101" s="27"/>
      <c r="M2101" s="27"/>
      <c r="N2101" s="27"/>
      <c r="O2101" s="27"/>
      <c r="P2101" s="27"/>
      <c r="Q2101" s="27"/>
      <c r="R2101" s="27"/>
      <c r="S2101" s="27"/>
      <c r="T2101" s="27"/>
      <c r="U2101" s="27"/>
      <c r="V2101" s="27"/>
      <c r="W2101" s="27"/>
      <c r="X2101" s="27"/>
      <c r="Y2101" s="27"/>
      <c r="Z2101" s="27"/>
      <c r="AA2101" s="27"/>
      <c r="AB2101" s="27"/>
      <c r="AC2101" s="27"/>
      <c r="AD2101" s="27"/>
      <c r="AE2101" s="27"/>
      <c r="AF2101" s="27"/>
      <c r="AG2101" s="27"/>
      <c r="AH2101" s="27"/>
      <c r="AI2101" s="27"/>
      <c r="AJ2101" s="27"/>
      <c r="AK2101" s="27"/>
      <c r="AL2101" s="27"/>
      <c r="AM2101" s="27"/>
      <c r="BH2101" s="1" t="s">
        <v>28</v>
      </c>
    </row>
    <row r="2102" spans="1:61" ht="9.75" customHeight="1">
      <c r="A2102" s="170" t="s">
        <v>414</v>
      </c>
      <c r="B2102" s="171"/>
      <c r="C2102" s="171"/>
      <c r="D2102" s="171"/>
      <c r="E2102" s="171"/>
      <c r="F2102" s="171"/>
      <c r="G2102" s="171"/>
      <c r="H2102" s="171"/>
      <c r="I2102" s="171"/>
      <c r="J2102" s="171"/>
      <c r="K2102" s="171"/>
      <c r="L2102" s="171"/>
      <c r="M2102" s="171"/>
      <c r="N2102" s="171"/>
      <c r="O2102" s="171"/>
      <c r="P2102" s="171"/>
      <c r="Q2102" s="171"/>
      <c r="R2102" s="171"/>
      <c r="S2102" s="171"/>
      <c r="T2102" s="171"/>
      <c r="U2102" s="171"/>
      <c r="V2102" s="171"/>
      <c r="W2102" s="171"/>
      <c r="X2102" s="171"/>
      <c r="Y2102" s="171"/>
      <c r="Z2102" s="171"/>
      <c r="AA2102" s="171"/>
      <c r="AB2102" s="171"/>
      <c r="AC2102" s="171"/>
      <c r="AD2102" s="171"/>
      <c r="AE2102" s="171"/>
      <c r="AF2102" s="171"/>
      <c r="AG2102" s="171"/>
      <c r="AH2102" s="171"/>
      <c r="AI2102" s="171"/>
      <c r="AJ2102" s="171"/>
      <c r="AK2102" s="171"/>
      <c r="AL2102" s="171"/>
      <c r="AM2102" s="172"/>
    </row>
    <row r="2103" spans="1:61" ht="9.75" customHeight="1">
      <c r="A2103" s="173"/>
      <c r="B2103" s="174"/>
      <c r="C2103" s="174"/>
      <c r="D2103" s="174"/>
      <c r="E2103" s="174"/>
      <c r="F2103" s="174"/>
      <c r="G2103" s="174"/>
      <c r="H2103" s="174"/>
      <c r="I2103" s="174"/>
      <c r="J2103" s="174"/>
      <c r="K2103" s="174"/>
      <c r="L2103" s="174"/>
      <c r="M2103" s="174"/>
      <c r="N2103" s="174"/>
      <c r="O2103" s="174"/>
      <c r="P2103" s="174"/>
      <c r="Q2103" s="174"/>
      <c r="R2103" s="174"/>
      <c r="S2103" s="174"/>
      <c r="T2103" s="174"/>
      <c r="U2103" s="174"/>
      <c r="V2103" s="174"/>
      <c r="W2103" s="174"/>
      <c r="X2103" s="174"/>
      <c r="Y2103" s="174"/>
      <c r="Z2103" s="174"/>
      <c r="AA2103" s="174"/>
      <c r="AB2103" s="174"/>
      <c r="AC2103" s="174"/>
      <c r="AD2103" s="174"/>
      <c r="AE2103" s="174"/>
      <c r="AF2103" s="174"/>
      <c r="AG2103" s="174"/>
      <c r="AH2103" s="174"/>
      <c r="AI2103" s="174"/>
      <c r="AJ2103" s="174"/>
      <c r="AK2103" s="174"/>
      <c r="AL2103" s="174"/>
      <c r="AM2103" s="175"/>
    </row>
    <row r="2104" spans="1:61" ht="9.75" hidden="1" customHeight="1">
      <c r="A2104" s="164" t="s">
        <v>415</v>
      </c>
      <c r="B2104" s="165"/>
      <c r="C2104" s="165"/>
      <c r="D2104" s="165"/>
      <c r="E2104" s="165"/>
      <c r="F2104" s="165"/>
      <c r="G2104" s="165"/>
      <c r="H2104" s="165"/>
      <c r="I2104" s="166"/>
      <c r="J2104" s="268"/>
      <c r="K2104" s="269"/>
      <c r="L2104" s="269"/>
      <c r="M2104" s="269"/>
      <c r="N2104" s="269"/>
      <c r="O2104" s="269"/>
      <c r="P2104" s="269"/>
      <c r="Q2104" s="269"/>
      <c r="R2104" s="269"/>
      <c r="S2104" s="269"/>
      <c r="T2104" s="269"/>
      <c r="U2104" s="269"/>
      <c r="V2104" s="269"/>
      <c r="W2104" s="269"/>
      <c r="X2104" s="269"/>
      <c r="Y2104" s="269"/>
      <c r="Z2104" s="269"/>
      <c r="AA2104" s="269"/>
      <c r="AB2104" s="269"/>
      <c r="AC2104" s="269"/>
      <c r="AD2104" s="269"/>
      <c r="AE2104" s="269"/>
      <c r="AF2104" s="269"/>
      <c r="AG2104" s="269"/>
      <c r="AH2104" s="269"/>
      <c r="AI2104" s="269"/>
      <c r="AJ2104" s="269"/>
      <c r="AK2104" s="269"/>
      <c r="AL2104" s="269"/>
      <c r="AM2104" s="270"/>
      <c r="BG2104" s="1" t="s">
        <v>416</v>
      </c>
      <c r="BH2104" s="1">
        <v>103</v>
      </c>
      <c r="BI2104" s="1" t="str">
        <f>"ITEM"&amp;BH2104&amp; BG2104 &amp;"="&amp; IF(TRIM($J2104)="","",$J2104)</f>
        <v>ITEM103#KBN4_16=</v>
      </c>
    </row>
    <row r="2105" spans="1:61" ht="9.75" hidden="1" customHeight="1" thickBot="1">
      <c r="A2105" s="167"/>
      <c r="B2105" s="168"/>
      <c r="C2105" s="168"/>
      <c r="D2105" s="168"/>
      <c r="E2105" s="168"/>
      <c r="F2105" s="168"/>
      <c r="G2105" s="168"/>
      <c r="H2105" s="168"/>
      <c r="I2105" s="169"/>
      <c r="J2105" s="271"/>
      <c r="K2105" s="272"/>
      <c r="L2105" s="272"/>
      <c r="M2105" s="272"/>
      <c r="N2105" s="272"/>
      <c r="O2105" s="272"/>
      <c r="P2105" s="272"/>
      <c r="Q2105" s="272"/>
      <c r="R2105" s="272"/>
      <c r="S2105" s="272"/>
      <c r="T2105" s="272"/>
      <c r="U2105" s="272"/>
      <c r="V2105" s="272"/>
      <c r="W2105" s="272"/>
      <c r="X2105" s="272"/>
      <c r="Y2105" s="272"/>
      <c r="Z2105" s="272"/>
      <c r="AA2105" s="272"/>
      <c r="AB2105" s="272"/>
      <c r="AC2105" s="272"/>
      <c r="AD2105" s="272"/>
      <c r="AE2105" s="272"/>
      <c r="AF2105" s="272"/>
      <c r="AG2105" s="272"/>
      <c r="AH2105" s="272"/>
      <c r="AI2105" s="272"/>
      <c r="AJ2105" s="272"/>
      <c r="AK2105" s="272"/>
      <c r="AL2105" s="272"/>
      <c r="AM2105" s="273"/>
    </row>
    <row r="2106" spans="1:61" ht="9.75" hidden="1" customHeight="1">
      <c r="A2106" s="120" t="s">
        <v>323</v>
      </c>
      <c r="B2106" s="121"/>
      <c r="C2106" s="121"/>
      <c r="D2106" s="121"/>
      <c r="E2106" s="121"/>
      <c r="F2106" s="121"/>
      <c r="G2106" s="121"/>
      <c r="H2106" s="121"/>
      <c r="I2106" s="122"/>
      <c r="J2106" s="239"/>
      <c r="K2106" s="239"/>
      <c r="L2106" s="239"/>
      <c r="M2106" s="239"/>
      <c r="N2106" s="239"/>
      <c r="O2106" s="239"/>
      <c r="P2106" s="239"/>
      <c r="Q2106" s="239"/>
      <c r="R2106" s="239"/>
      <c r="S2106" s="239"/>
      <c r="T2106" s="239"/>
      <c r="U2106" s="239"/>
      <c r="V2106" s="239"/>
      <c r="W2106" s="239"/>
      <c r="X2106" s="239"/>
      <c r="Y2106" s="239"/>
      <c r="Z2106" s="239"/>
      <c r="AA2106" s="239"/>
      <c r="AB2106" s="239"/>
      <c r="AC2106" s="239"/>
      <c r="AD2106" s="239"/>
      <c r="AE2106" s="239"/>
      <c r="AF2106" s="239"/>
      <c r="AG2106" s="239"/>
      <c r="AH2106" s="239"/>
      <c r="AI2106" s="239"/>
      <c r="AJ2106" s="239"/>
      <c r="AK2106" s="239"/>
      <c r="AL2106" s="239"/>
      <c r="AM2106" s="239"/>
      <c r="BG2106" s="1" t="s">
        <v>416</v>
      </c>
      <c r="BH2106" s="1">
        <v>104</v>
      </c>
      <c r="BI2106" s="1" t="str">
        <f>"ITEM"&amp;BH2106&amp; BG2106 &amp;"="&amp; IF(TRIM($J2106)="","",$J2106)</f>
        <v>ITEM104#KBN4_16=</v>
      </c>
    </row>
    <row r="2107" spans="1:61" ht="9.75" hidden="1" customHeight="1">
      <c r="A2107" s="123"/>
      <c r="B2107" s="124"/>
      <c r="C2107" s="124"/>
      <c r="D2107" s="124"/>
      <c r="E2107" s="124"/>
      <c r="F2107" s="124"/>
      <c r="G2107" s="124"/>
      <c r="H2107" s="124"/>
      <c r="I2107" s="125"/>
      <c r="J2107" s="27"/>
      <c r="K2107" s="27"/>
      <c r="L2107" s="27"/>
      <c r="M2107" s="27"/>
      <c r="N2107" s="27"/>
      <c r="O2107" s="27"/>
      <c r="P2107" s="27"/>
      <c r="Q2107" s="27"/>
      <c r="R2107" s="27"/>
      <c r="S2107" s="27"/>
      <c r="T2107" s="27"/>
      <c r="U2107" s="27"/>
      <c r="V2107" s="27"/>
      <c r="W2107" s="27"/>
      <c r="X2107" s="27"/>
      <c r="Y2107" s="27"/>
      <c r="Z2107" s="27"/>
      <c r="AA2107" s="27"/>
      <c r="AB2107" s="27"/>
      <c r="AC2107" s="27"/>
      <c r="AD2107" s="27"/>
      <c r="AE2107" s="27"/>
      <c r="AF2107" s="27"/>
      <c r="AG2107" s="27"/>
      <c r="AH2107" s="27"/>
      <c r="AI2107" s="27"/>
      <c r="AJ2107" s="27"/>
      <c r="AK2107" s="27"/>
      <c r="AL2107" s="27"/>
      <c r="AM2107" s="27"/>
    </row>
    <row r="2108" spans="1:61" ht="9.75" hidden="1" customHeight="1">
      <c r="A2108" s="120" t="s">
        <v>378</v>
      </c>
      <c r="B2108" s="121"/>
      <c r="C2108" s="121"/>
      <c r="D2108" s="121"/>
      <c r="E2108" s="121"/>
      <c r="F2108" s="121"/>
      <c r="G2108" s="121"/>
      <c r="H2108" s="121"/>
      <c r="I2108" s="122"/>
      <c r="J2108" s="136"/>
      <c r="K2108" s="126"/>
      <c r="L2108" s="126"/>
      <c r="M2108" s="126"/>
      <c r="N2108" s="126"/>
      <c r="O2108" s="126"/>
      <c r="P2108" s="126"/>
      <c r="Q2108" s="126"/>
      <c r="R2108" s="126"/>
      <c r="S2108" s="126"/>
      <c r="T2108" s="126"/>
      <c r="U2108" s="126"/>
      <c r="V2108" s="126"/>
      <c r="W2108" s="126"/>
      <c r="X2108" s="126"/>
      <c r="Y2108" s="126"/>
      <c r="Z2108" s="126"/>
      <c r="AA2108" s="126"/>
      <c r="AB2108" s="126"/>
      <c r="AC2108" s="126"/>
      <c r="AD2108" s="126"/>
      <c r="AE2108" s="126"/>
      <c r="AF2108" s="126"/>
      <c r="AG2108" s="126"/>
      <c r="AH2108" s="126"/>
      <c r="AI2108" s="126"/>
      <c r="AJ2108" s="126"/>
      <c r="AK2108" s="126"/>
      <c r="AL2108" s="126"/>
      <c r="AM2108" s="127"/>
      <c r="BG2108" s="1" t="s">
        <v>416</v>
      </c>
      <c r="BH2108" s="1">
        <v>105</v>
      </c>
      <c r="BI2108" s="1" t="str">
        <f>"ITEM"&amp;BH2108&amp; BG2108 &amp;"="&amp; IF(TRIM($J2108)="","",$J2108)</f>
        <v>ITEM105#KBN4_16=</v>
      </c>
    </row>
    <row r="2109" spans="1:61" ht="9.75" hidden="1" customHeight="1">
      <c r="A2109" s="141"/>
      <c r="B2109" s="142"/>
      <c r="C2109" s="142"/>
      <c r="D2109" s="142"/>
      <c r="E2109" s="142"/>
      <c r="F2109" s="142"/>
      <c r="G2109" s="142"/>
      <c r="H2109" s="142"/>
      <c r="I2109" s="143"/>
      <c r="J2109" s="150"/>
      <c r="K2109" s="151"/>
      <c r="L2109" s="151"/>
      <c r="M2109" s="151"/>
      <c r="N2109" s="151"/>
      <c r="O2109" s="151"/>
      <c r="P2109" s="151"/>
      <c r="Q2109" s="151"/>
      <c r="R2109" s="151"/>
      <c r="S2109" s="151"/>
      <c r="T2109" s="151"/>
      <c r="U2109" s="151"/>
      <c r="V2109" s="151"/>
      <c r="W2109" s="151"/>
      <c r="X2109" s="151"/>
      <c r="Y2109" s="151"/>
      <c r="Z2109" s="151"/>
      <c r="AA2109" s="151"/>
      <c r="AB2109" s="151"/>
      <c r="AC2109" s="151"/>
      <c r="AD2109" s="151"/>
      <c r="AE2109" s="151"/>
      <c r="AF2109" s="151"/>
      <c r="AG2109" s="151"/>
      <c r="AH2109" s="151"/>
      <c r="AI2109" s="151"/>
      <c r="AJ2109" s="151"/>
      <c r="AK2109" s="151"/>
      <c r="AL2109" s="151"/>
      <c r="AM2109" s="152"/>
      <c r="BH2109" s="1" t="s">
        <v>28</v>
      </c>
    </row>
    <row r="2110" spans="1:61" ht="9.75" hidden="1" customHeight="1">
      <c r="A2110" s="123"/>
      <c r="B2110" s="124"/>
      <c r="C2110" s="124"/>
      <c r="D2110" s="124"/>
      <c r="E2110" s="124"/>
      <c r="F2110" s="124"/>
      <c r="G2110" s="124"/>
      <c r="H2110" s="124"/>
      <c r="I2110" s="125"/>
      <c r="J2110" s="137"/>
      <c r="K2110" s="128"/>
      <c r="L2110" s="128"/>
      <c r="M2110" s="128"/>
      <c r="N2110" s="128"/>
      <c r="O2110" s="128"/>
      <c r="P2110" s="128"/>
      <c r="Q2110" s="128"/>
      <c r="R2110" s="128"/>
      <c r="S2110" s="128"/>
      <c r="T2110" s="128"/>
      <c r="U2110" s="128"/>
      <c r="V2110" s="128"/>
      <c r="W2110" s="128"/>
      <c r="X2110" s="128"/>
      <c r="Y2110" s="128"/>
      <c r="Z2110" s="128"/>
      <c r="AA2110" s="128"/>
      <c r="AB2110" s="128"/>
      <c r="AC2110" s="128"/>
      <c r="AD2110" s="128"/>
      <c r="AE2110" s="128"/>
      <c r="AF2110" s="128"/>
      <c r="AG2110" s="128"/>
      <c r="AH2110" s="128"/>
      <c r="AI2110" s="128"/>
      <c r="AJ2110" s="128"/>
      <c r="AK2110" s="128"/>
      <c r="AL2110" s="128"/>
      <c r="AM2110" s="129"/>
      <c r="BH2110" s="1" t="s">
        <v>28</v>
      </c>
    </row>
    <row r="2111" spans="1:61" ht="9.75" hidden="1" customHeight="1">
      <c r="A2111" s="120" t="s">
        <v>379</v>
      </c>
      <c r="B2111" s="121"/>
      <c r="C2111" s="121"/>
      <c r="D2111" s="121"/>
      <c r="E2111" s="121"/>
      <c r="F2111" s="121"/>
      <c r="G2111" s="121"/>
      <c r="H2111" s="121"/>
      <c r="I2111" s="122"/>
      <c r="J2111" s="27"/>
      <c r="K2111" s="27"/>
      <c r="L2111" s="27"/>
      <c r="M2111" s="27"/>
      <c r="N2111" s="27"/>
      <c r="O2111" s="27"/>
      <c r="P2111" s="27"/>
      <c r="Q2111" s="27"/>
      <c r="R2111" s="27"/>
      <c r="S2111" s="27"/>
      <c r="T2111" s="27"/>
      <c r="U2111" s="27"/>
      <c r="V2111" s="27"/>
      <c r="W2111" s="27"/>
      <c r="X2111" s="27"/>
      <c r="Y2111" s="27"/>
      <c r="Z2111" s="27"/>
      <c r="AA2111" s="27"/>
      <c r="AB2111" s="27"/>
      <c r="AC2111" s="27"/>
      <c r="AD2111" s="27"/>
      <c r="AE2111" s="27"/>
      <c r="AF2111" s="27"/>
      <c r="AG2111" s="27"/>
      <c r="AH2111" s="27"/>
      <c r="AI2111" s="27"/>
      <c r="AJ2111" s="27"/>
      <c r="AK2111" s="27"/>
      <c r="AL2111" s="27"/>
      <c r="AM2111" s="27"/>
      <c r="BG2111" s="1" t="s">
        <v>416</v>
      </c>
      <c r="BH2111" s="1">
        <v>106</v>
      </c>
      <c r="BI2111" s="1" t="str">
        <f>"ITEM"&amp;BH2111&amp; BG2111 &amp;"="&amp; IF(TRIM($J2111)="","",$J2111)</f>
        <v>ITEM106#KBN4_16=</v>
      </c>
    </row>
    <row r="2112" spans="1:61" ht="9.75" hidden="1" customHeight="1">
      <c r="A2112" s="123"/>
      <c r="B2112" s="124"/>
      <c r="C2112" s="124"/>
      <c r="D2112" s="124"/>
      <c r="E2112" s="124"/>
      <c r="F2112" s="124"/>
      <c r="G2112" s="124"/>
      <c r="H2112" s="124"/>
      <c r="I2112" s="125"/>
      <c r="J2112" s="27"/>
      <c r="K2112" s="27"/>
      <c r="L2112" s="27"/>
      <c r="M2112" s="27"/>
      <c r="N2112" s="27"/>
      <c r="O2112" s="27"/>
      <c r="P2112" s="27"/>
      <c r="Q2112" s="27"/>
      <c r="R2112" s="27"/>
      <c r="S2112" s="27"/>
      <c r="T2112" s="27"/>
      <c r="U2112" s="27"/>
      <c r="V2112" s="27"/>
      <c r="W2112" s="27"/>
      <c r="X2112" s="27"/>
      <c r="Y2112" s="27"/>
      <c r="Z2112" s="27"/>
      <c r="AA2112" s="27"/>
      <c r="AB2112" s="27"/>
      <c r="AC2112" s="27"/>
      <c r="AD2112" s="27"/>
      <c r="AE2112" s="27"/>
      <c r="AF2112" s="27"/>
      <c r="AG2112" s="27"/>
      <c r="AH2112" s="27"/>
      <c r="AI2112" s="27"/>
      <c r="AJ2112" s="27"/>
      <c r="AK2112" s="27"/>
      <c r="AL2112" s="27"/>
      <c r="AM2112" s="27"/>
    </row>
    <row r="2113" spans="1:61" ht="9.75" hidden="1" customHeight="1">
      <c r="A2113" s="120" t="s">
        <v>380</v>
      </c>
      <c r="B2113" s="121"/>
      <c r="C2113" s="121"/>
      <c r="D2113" s="121"/>
      <c r="E2113" s="121"/>
      <c r="F2113" s="121"/>
      <c r="G2113" s="121"/>
      <c r="H2113" s="121"/>
      <c r="I2113" s="122"/>
      <c r="J2113" s="158"/>
      <c r="K2113" s="154"/>
      <c r="L2113" s="154"/>
      <c r="M2113" s="154"/>
      <c r="N2113" s="154"/>
      <c r="O2113" s="154"/>
      <c r="P2113" s="154"/>
      <c r="Q2113" s="154"/>
      <c r="R2113" s="154"/>
      <c r="S2113" s="154"/>
      <c r="T2113" s="154"/>
      <c r="U2113" s="154"/>
      <c r="V2113" s="154" t="s">
        <v>36</v>
      </c>
      <c r="W2113" s="154"/>
      <c r="X2113" s="154"/>
      <c r="Y2113" s="154"/>
      <c r="Z2113" s="154"/>
      <c r="AA2113" s="154"/>
      <c r="AB2113" s="154"/>
      <c r="AC2113" s="154"/>
      <c r="AD2113" s="154"/>
      <c r="AE2113" s="154"/>
      <c r="AF2113" s="154"/>
      <c r="AG2113" s="154"/>
      <c r="AH2113" s="154"/>
      <c r="AI2113" s="154"/>
      <c r="AJ2113" s="154"/>
      <c r="AK2113" s="154"/>
      <c r="AL2113" s="154"/>
      <c r="AM2113" s="155"/>
      <c r="BE2113" s="1" t="str">
        <f ca="1">MID(CELL("address",$CB$2),2,2)</f>
        <v>CB</v>
      </c>
      <c r="BF2113" s="1" t="str">
        <f>IF(TRIM($K2115)="","",IF(ISERROR(MATCH($K2115,$CB$3:$CB$7,0)),"INPUT_ERROR",MATCH($K2115,$CB$3:$CB$7,0)))</f>
        <v/>
      </c>
      <c r="BG2113" s="1" t="s">
        <v>416</v>
      </c>
      <c r="BH2113" s="1">
        <v>107</v>
      </c>
      <c r="BI2113" s="1" t="str">
        <f>"ITEM"&amp; BH2113&amp; BG2113 &amp;"="&amp; $BF2113</f>
        <v>ITEM107#KBN4_16=</v>
      </c>
    </row>
    <row r="2114" spans="1:61" ht="9.75" hidden="1" customHeight="1">
      <c r="A2114" s="141"/>
      <c r="B2114" s="142"/>
      <c r="C2114" s="142"/>
      <c r="D2114" s="142"/>
      <c r="E2114" s="142"/>
      <c r="F2114" s="142"/>
      <c r="G2114" s="142"/>
      <c r="H2114" s="142"/>
      <c r="I2114" s="143"/>
      <c r="J2114" s="189"/>
      <c r="K2114" s="82"/>
      <c r="L2114" s="82"/>
      <c r="M2114" s="82"/>
      <c r="N2114" s="82"/>
      <c r="O2114" s="82"/>
      <c r="P2114" s="82"/>
      <c r="Q2114" s="82"/>
      <c r="R2114" s="82"/>
      <c r="S2114" s="82"/>
      <c r="T2114" s="82"/>
      <c r="U2114" s="82"/>
      <c r="V2114" s="82" t="s">
        <v>163</v>
      </c>
      <c r="W2114" s="82"/>
      <c r="X2114" s="82"/>
      <c r="Y2114" s="82"/>
      <c r="Z2114" s="82"/>
      <c r="AA2114" s="82"/>
      <c r="AB2114" s="82"/>
      <c r="AC2114" s="82"/>
      <c r="AD2114" s="82"/>
      <c r="AE2114" s="82"/>
      <c r="AF2114" s="82"/>
      <c r="AG2114" s="82"/>
      <c r="AH2114" s="82"/>
      <c r="AI2114" s="82"/>
      <c r="AJ2114" s="82"/>
      <c r="AK2114" s="82"/>
      <c r="AL2114" s="82"/>
      <c r="AM2114" s="138"/>
      <c r="BH2114" s="1" t="s">
        <v>28</v>
      </c>
    </row>
    <row r="2115" spans="1:61" ht="9.75" hidden="1" customHeight="1">
      <c r="A2115" s="141"/>
      <c r="B2115" s="142"/>
      <c r="C2115" s="142"/>
      <c r="D2115" s="142"/>
      <c r="E2115" s="142"/>
      <c r="F2115" s="142"/>
      <c r="G2115" s="142"/>
      <c r="H2115" s="142"/>
      <c r="I2115" s="143"/>
      <c r="J2115" s="144" t="s">
        <v>37</v>
      </c>
      <c r="K2115" s="145"/>
      <c r="L2115" s="145"/>
      <c r="M2115" s="145"/>
      <c r="N2115" s="145"/>
      <c r="O2115" s="145"/>
      <c r="P2115" s="145"/>
      <c r="Q2115" s="145"/>
      <c r="R2115" s="145"/>
      <c r="S2115" s="145"/>
      <c r="T2115" s="82" t="s">
        <v>38</v>
      </c>
      <c r="U2115" s="82"/>
      <c r="V2115" s="82" t="s">
        <v>253</v>
      </c>
      <c r="W2115" s="82"/>
      <c r="X2115" s="82"/>
      <c r="Y2115" s="82"/>
      <c r="Z2115" s="82"/>
      <c r="AA2115" s="82"/>
      <c r="AB2115" s="82"/>
      <c r="AC2115" s="82"/>
      <c r="AD2115" s="82"/>
      <c r="AE2115" s="82"/>
      <c r="AF2115" s="82"/>
      <c r="AG2115" s="82"/>
      <c r="AH2115" s="82"/>
      <c r="AI2115" s="82"/>
      <c r="AJ2115" s="82"/>
      <c r="AK2115" s="82"/>
      <c r="AL2115" s="82"/>
      <c r="AM2115" s="138"/>
      <c r="BH2115" s="1" t="s">
        <v>28</v>
      </c>
    </row>
    <row r="2116" spans="1:61" ht="9.75" hidden="1" customHeight="1">
      <c r="A2116" s="141"/>
      <c r="B2116" s="142"/>
      <c r="C2116" s="142"/>
      <c r="D2116" s="142"/>
      <c r="E2116" s="142"/>
      <c r="F2116" s="142"/>
      <c r="G2116" s="142"/>
      <c r="H2116" s="142"/>
      <c r="I2116" s="143"/>
      <c r="J2116" s="144"/>
      <c r="K2116" s="145"/>
      <c r="L2116" s="145"/>
      <c r="M2116" s="145"/>
      <c r="N2116" s="145"/>
      <c r="O2116" s="145"/>
      <c r="P2116" s="145"/>
      <c r="Q2116" s="145"/>
      <c r="R2116" s="145"/>
      <c r="S2116" s="145"/>
      <c r="T2116" s="82"/>
      <c r="U2116" s="82"/>
      <c r="V2116" s="82" t="s">
        <v>327</v>
      </c>
      <c r="W2116" s="82"/>
      <c r="X2116" s="82"/>
      <c r="Y2116" s="82"/>
      <c r="Z2116" s="82"/>
      <c r="AA2116" s="82"/>
      <c r="AB2116" s="82"/>
      <c r="AC2116" s="82"/>
      <c r="AD2116" s="82"/>
      <c r="AE2116" s="82"/>
      <c r="AF2116" s="82"/>
      <c r="AG2116" s="82"/>
      <c r="AH2116" s="82"/>
      <c r="AI2116" s="82"/>
      <c r="AJ2116" s="82"/>
      <c r="AK2116" s="82"/>
      <c r="AL2116" s="82"/>
      <c r="AM2116" s="138"/>
      <c r="BH2116" s="1" t="s">
        <v>28</v>
      </c>
    </row>
    <row r="2117" spans="1:61" ht="9.75" hidden="1" customHeight="1">
      <c r="A2117" s="141"/>
      <c r="B2117" s="142"/>
      <c r="C2117" s="142"/>
      <c r="D2117" s="142"/>
      <c r="E2117" s="142"/>
      <c r="F2117" s="142"/>
      <c r="G2117" s="142"/>
      <c r="H2117" s="142"/>
      <c r="I2117" s="143"/>
      <c r="J2117" s="189"/>
      <c r="K2117" s="82"/>
      <c r="L2117" s="82"/>
      <c r="M2117" s="82"/>
      <c r="N2117" s="82"/>
      <c r="O2117" s="82"/>
      <c r="P2117" s="82"/>
      <c r="Q2117" s="82"/>
      <c r="R2117" s="82"/>
      <c r="S2117" s="82"/>
      <c r="T2117" s="82"/>
      <c r="U2117" s="82"/>
      <c r="V2117" s="82" t="s">
        <v>166</v>
      </c>
      <c r="W2117" s="82"/>
      <c r="X2117" s="82"/>
      <c r="Y2117" s="82"/>
      <c r="Z2117" s="82"/>
      <c r="AA2117" s="82"/>
      <c r="AB2117" s="82"/>
      <c r="AC2117" s="82"/>
      <c r="AD2117" s="82"/>
      <c r="AE2117" s="82"/>
      <c r="AF2117" s="82"/>
      <c r="AG2117" s="82"/>
      <c r="AH2117" s="82"/>
      <c r="AI2117" s="82"/>
      <c r="AJ2117" s="82"/>
      <c r="AK2117" s="82"/>
      <c r="AL2117" s="82"/>
      <c r="AM2117" s="138"/>
      <c r="BH2117" s="1" t="s">
        <v>28</v>
      </c>
    </row>
    <row r="2118" spans="1:61" ht="9.75" hidden="1" customHeight="1">
      <c r="A2118" s="141"/>
      <c r="B2118" s="142"/>
      <c r="C2118" s="142"/>
      <c r="D2118" s="142"/>
      <c r="E2118" s="142"/>
      <c r="F2118" s="142"/>
      <c r="G2118" s="142"/>
      <c r="H2118" s="142"/>
      <c r="I2118" s="143"/>
      <c r="J2118" s="157"/>
      <c r="K2118" s="98"/>
      <c r="L2118" s="98"/>
      <c r="M2118" s="98"/>
      <c r="N2118" s="98"/>
      <c r="O2118" s="98"/>
      <c r="P2118" s="98"/>
      <c r="Q2118" s="98"/>
      <c r="R2118" s="98"/>
      <c r="S2118" s="98"/>
      <c r="T2118" s="98"/>
      <c r="U2118" s="98"/>
      <c r="V2118" s="98" t="s">
        <v>256</v>
      </c>
      <c r="W2118" s="98"/>
      <c r="X2118" s="98"/>
      <c r="Y2118" s="98"/>
      <c r="Z2118" s="98"/>
      <c r="AA2118" s="98"/>
      <c r="AB2118" s="98"/>
      <c r="AC2118" s="98"/>
      <c r="AD2118" s="98"/>
      <c r="AE2118" s="98"/>
      <c r="AF2118" s="98"/>
      <c r="AG2118" s="98"/>
      <c r="AH2118" s="98"/>
      <c r="AI2118" s="98"/>
      <c r="AJ2118" s="98"/>
      <c r="AK2118" s="98"/>
      <c r="AL2118" s="98"/>
      <c r="AM2118" s="156"/>
      <c r="BH2118" s="1" t="s">
        <v>28</v>
      </c>
    </row>
    <row r="2119" spans="1:61" ht="9.75" hidden="1" customHeight="1">
      <c r="A2119" s="120" t="s">
        <v>381</v>
      </c>
      <c r="B2119" s="121"/>
      <c r="C2119" s="121"/>
      <c r="D2119" s="121"/>
      <c r="E2119" s="121"/>
      <c r="F2119" s="121"/>
      <c r="G2119" s="121"/>
      <c r="H2119" s="121"/>
      <c r="I2119" s="122"/>
      <c r="J2119" s="136"/>
      <c r="K2119" s="126"/>
      <c r="L2119" s="126"/>
      <c r="M2119" s="126"/>
      <c r="N2119" s="126"/>
      <c r="O2119" s="126"/>
      <c r="P2119" s="126"/>
      <c r="Q2119" s="126"/>
      <c r="R2119" s="126"/>
      <c r="S2119" s="126"/>
      <c r="T2119" s="126"/>
      <c r="U2119" s="126"/>
      <c r="V2119" s="126"/>
      <c r="W2119" s="126"/>
      <c r="X2119" s="126"/>
      <c r="Y2119" s="126"/>
      <c r="Z2119" s="126"/>
      <c r="AA2119" s="126"/>
      <c r="AB2119" s="126"/>
      <c r="AC2119" s="126"/>
      <c r="AD2119" s="126"/>
      <c r="AE2119" s="126"/>
      <c r="AF2119" s="126"/>
      <c r="AG2119" s="126"/>
      <c r="AH2119" s="126"/>
      <c r="AI2119" s="126"/>
      <c r="AJ2119" s="126"/>
      <c r="AK2119" s="126"/>
      <c r="AL2119" s="126"/>
      <c r="AM2119" s="127"/>
      <c r="BG2119" s="1" t="s">
        <v>416</v>
      </c>
      <c r="BH2119" s="1">
        <v>108</v>
      </c>
      <c r="BI2119" s="1" t="str">
        <f>"ITEM"&amp;BH2119&amp; BG2119 &amp;"="&amp; IF(TRIM($J2119)="","",$J2119)</f>
        <v>ITEM108#KBN4_16=</v>
      </c>
    </row>
    <row r="2120" spans="1:61" ht="9.75" hidden="1" customHeight="1">
      <c r="A2120" s="141"/>
      <c r="B2120" s="142"/>
      <c r="C2120" s="142"/>
      <c r="D2120" s="142"/>
      <c r="E2120" s="142"/>
      <c r="F2120" s="142"/>
      <c r="G2120" s="142"/>
      <c r="H2120" s="142"/>
      <c r="I2120" s="143"/>
      <c r="J2120" s="150"/>
      <c r="K2120" s="151"/>
      <c r="L2120" s="151"/>
      <c r="M2120" s="151"/>
      <c r="N2120" s="151"/>
      <c r="O2120" s="151"/>
      <c r="P2120" s="151"/>
      <c r="Q2120" s="151"/>
      <c r="R2120" s="151"/>
      <c r="S2120" s="151"/>
      <c r="T2120" s="151"/>
      <c r="U2120" s="151"/>
      <c r="V2120" s="151"/>
      <c r="W2120" s="151"/>
      <c r="X2120" s="151"/>
      <c r="Y2120" s="151"/>
      <c r="Z2120" s="151"/>
      <c r="AA2120" s="151"/>
      <c r="AB2120" s="151"/>
      <c r="AC2120" s="151"/>
      <c r="AD2120" s="151"/>
      <c r="AE2120" s="151"/>
      <c r="AF2120" s="151"/>
      <c r="AG2120" s="151"/>
      <c r="AH2120" s="151"/>
      <c r="AI2120" s="151"/>
      <c r="AJ2120" s="151"/>
      <c r="AK2120" s="151"/>
      <c r="AL2120" s="151"/>
      <c r="AM2120" s="152"/>
    </row>
    <row r="2121" spans="1:61" ht="9.75" hidden="1" customHeight="1">
      <c r="A2121" s="123"/>
      <c r="B2121" s="124"/>
      <c r="C2121" s="124"/>
      <c r="D2121" s="124"/>
      <c r="E2121" s="124"/>
      <c r="F2121" s="124"/>
      <c r="G2121" s="124"/>
      <c r="H2121" s="124"/>
      <c r="I2121" s="125"/>
      <c r="J2121" s="150"/>
      <c r="K2121" s="151"/>
      <c r="L2121" s="151"/>
      <c r="M2121" s="151"/>
      <c r="N2121" s="151"/>
      <c r="O2121" s="151"/>
      <c r="P2121" s="151"/>
      <c r="Q2121" s="151"/>
      <c r="R2121" s="151"/>
      <c r="S2121" s="151"/>
      <c r="T2121" s="151"/>
      <c r="U2121" s="151"/>
      <c r="V2121" s="151"/>
      <c r="W2121" s="151"/>
      <c r="X2121" s="151"/>
      <c r="Y2121" s="151"/>
      <c r="Z2121" s="151"/>
      <c r="AA2121" s="151"/>
      <c r="AB2121" s="151"/>
      <c r="AC2121" s="151"/>
      <c r="AD2121" s="151"/>
      <c r="AE2121" s="151"/>
      <c r="AF2121" s="151"/>
      <c r="AG2121" s="151"/>
      <c r="AH2121" s="151"/>
      <c r="AI2121" s="151"/>
      <c r="AJ2121" s="151"/>
      <c r="AK2121" s="151"/>
      <c r="AL2121" s="151"/>
      <c r="AM2121" s="152"/>
    </row>
    <row r="2122" spans="1:61" ht="9.75" hidden="1" customHeight="1">
      <c r="A2122" s="120" t="s">
        <v>382</v>
      </c>
      <c r="B2122" s="121"/>
      <c r="C2122" s="121"/>
      <c r="D2122" s="121"/>
      <c r="E2122" s="121"/>
      <c r="F2122" s="121"/>
      <c r="G2122" s="121"/>
      <c r="H2122" s="121"/>
      <c r="I2122" s="121"/>
      <c r="J2122" s="216" t="s">
        <v>37</v>
      </c>
      <c r="K2122" s="217"/>
      <c r="L2122" s="154" t="s">
        <v>54</v>
      </c>
      <c r="M2122" s="154"/>
      <c r="N2122" s="154"/>
      <c r="O2122" s="154"/>
      <c r="P2122" s="154"/>
      <c r="Q2122" s="154"/>
      <c r="R2122" s="154"/>
      <c r="S2122" s="154"/>
      <c r="T2122" s="154"/>
      <c r="U2122" s="154"/>
      <c r="V2122" s="154"/>
      <c r="W2122" s="154"/>
      <c r="X2122" s="221" t="s">
        <v>37</v>
      </c>
      <c r="Y2122" s="217"/>
      <c r="Z2122" s="154" t="s">
        <v>330</v>
      </c>
      <c r="AA2122" s="154"/>
      <c r="AB2122" s="154"/>
      <c r="AC2122" s="154"/>
      <c r="AD2122" s="154"/>
      <c r="AE2122" s="154"/>
      <c r="AF2122" s="154"/>
      <c r="AG2122" s="154"/>
      <c r="AH2122" s="154"/>
      <c r="AI2122" s="154"/>
      <c r="AJ2122" s="154"/>
      <c r="AK2122" s="154"/>
      <c r="AL2122" s="154"/>
      <c r="AM2122" s="155"/>
      <c r="BF2122" s="1" t="b">
        <f>IF($K2122="○",TRUE,IF($K2122="",FALSE,"INPUT_ERROR"))</f>
        <v>0</v>
      </c>
      <c r="BG2122" s="1" t="s">
        <v>416</v>
      </c>
      <c r="BH2122" s="1">
        <v>109</v>
      </c>
      <c r="BI2122" s="1" t="str">
        <f t="shared" ref="BI2122:BI2128" si="57">"ITEM"&amp; BH2122&amp; BG2122 &amp;"="&amp; $BF2122</f>
        <v>ITEM109#KBN4_16=FALSE</v>
      </c>
    </row>
    <row r="2123" spans="1:61" ht="9.75" hidden="1" customHeight="1">
      <c r="A2123" s="141"/>
      <c r="B2123" s="142"/>
      <c r="C2123" s="142"/>
      <c r="D2123" s="142"/>
      <c r="E2123" s="142"/>
      <c r="F2123" s="142"/>
      <c r="G2123" s="142"/>
      <c r="H2123" s="142"/>
      <c r="I2123" s="142"/>
      <c r="J2123" s="144"/>
      <c r="K2123" s="159"/>
      <c r="L2123" s="82"/>
      <c r="M2123" s="82"/>
      <c r="N2123" s="82"/>
      <c r="O2123" s="82"/>
      <c r="P2123" s="82"/>
      <c r="Q2123" s="82"/>
      <c r="R2123" s="82"/>
      <c r="S2123" s="82"/>
      <c r="T2123" s="82"/>
      <c r="U2123" s="82"/>
      <c r="V2123" s="82"/>
      <c r="W2123" s="82"/>
      <c r="X2123" s="160"/>
      <c r="Y2123" s="159"/>
      <c r="Z2123" s="82"/>
      <c r="AA2123" s="82"/>
      <c r="AB2123" s="82"/>
      <c r="AC2123" s="82"/>
      <c r="AD2123" s="82"/>
      <c r="AE2123" s="82"/>
      <c r="AF2123" s="82"/>
      <c r="AG2123" s="82"/>
      <c r="AH2123" s="82"/>
      <c r="AI2123" s="82"/>
      <c r="AJ2123" s="82"/>
      <c r="AK2123" s="82"/>
      <c r="AL2123" s="82"/>
      <c r="AM2123" s="138"/>
      <c r="BF2123" s="1" t="b">
        <f>IF($Y2122="○",TRUE,IF($Y2122="",FALSE,"INPUT_ERROR"))</f>
        <v>0</v>
      </c>
      <c r="BG2123" s="1" t="s">
        <v>416</v>
      </c>
      <c r="BH2123" s="1">
        <v>110</v>
      </c>
      <c r="BI2123" s="1" t="str">
        <f t="shared" si="57"/>
        <v>ITEM110#KBN4_16=FALSE</v>
      </c>
    </row>
    <row r="2124" spans="1:61" ht="9.75" hidden="1" customHeight="1">
      <c r="A2124" s="141"/>
      <c r="B2124" s="142"/>
      <c r="C2124" s="142"/>
      <c r="D2124" s="142"/>
      <c r="E2124" s="142"/>
      <c r="F2124" s="142"/>
      <c r="G2124" s="142"/>
      <c r="H2124" s="142"/>
      <c r="I2124" s="142"/>
      <c r="J2124" s="144" t="s">
        <v>37</v>
      </c>
      <c r="K2124" s="159"/>
      <c r="L2124" s="82" t="s">
        <v>331</v>
      </c>
      <c r="M2124" s="82"/>
      <c r="N2124" s="82"/>
      <c r="O2124" s="82"/>
      <c r="P2124" s="82"/>
      <c r="Q2124" s="82"/>
      <c r="R2124" s="82"/>
      <c r="S2124" s="82"/>
      <c r="T2124" s="82"/>
      <c r="U2124" s="82"/>
      <c r="V2124" s="82"/>
      <c r="W2124" s="82"/>
      <c r="X2124" s="160" t="s">
        <v>37</v>
      </c>
      <c r="Y2124" s="159"/>
      <c r="Z2124" s="82" t="s">
        <v>264</v>
      </c>
      <c r="AA2124" s="82"/>
      <c r="AB2124" s="82"/>
      <c r="AC2124" s="82"/>
      <c r="AD2124" s="82"/>
      <c r="AE2124" s="82"/>
      <c r="AF2124" s="82"/>
      <c r="AG2124" s="82"/>
      <c r="AH2124" s="82"/>
      <c r="AI2124" s="82"/>
      <c r="AJ2124" s="82"/>
      <c r="AK2124" s="82"/>
      <c r="AL2124" s="82"/>
      <c r="AM2124" s="138"/>
      <c r="BF2124" s="1" t="b">
        <f>IF($K2124="○",TRUE,IF($K2124="",FALSE,"INPUT_ERROR"))</f>
        <v>0</v>
      </c>
      <c r="BG2124" s="1" t="s">
        <v>416</v>
      </c>
      <c r="BH2124" s="1">
        <v>111</v>
      </c>
      <c r="BI2124" s="1" t="str">
        <f t="shared" si="57"/>
        <v>ITEM111#KBN4_16=FALSE</v>
      </c>
    </row>
    <row r="2125" spans="1:61" ht="9.75" hidden="1" customHeight="1">
      <c r="A2125" s="141"/>
      <c r="B2125" s="142"/>
      <c r="C2125" s="142"/>
      <c r="D2125" s="142"/>
      <c r="E2125" s="142"/>
      <c r="F2125" s="142"/>
      <c r="G2125" s="142"/>
      <c r="H2125" s="142"/>
      <c r="I2125" s="142"/>
      <c r="J2125" s="144"/>
      <c r="K2125" s="159"/>
      <c r="L2125" s="82"/>
      <c r="M2125" s="82"/>
      <c r="N2125" s="82"/>
      <c r="O2125" s="82"/>
      <c r="P2125" s="82"/>
      <c r="Q2125" s="82"/>
      <c r="R2125" s="82"/>
      <c r="S2125" s="82"/>
      <c r="T2125" s="82"/>
      <c r="U2125" s="82"/>
      <c r="V2125" s="82"/>
      <c r="W2125" s="82"/>
      <c r="X2125" s="160"/>
      <c r="Y2125" s="159"/>
      <c r="Z2125" s="82"/>
      <c r="AA2125" s="82"/>
      <c r="AB2125" s="82"/>
      <c r="AC2125" s="82"/>
      <c r="AD2125" s="82"/>
      <c r="AE2125" s="82"/>
      <c r="AF2125" s="82"/>
      <c r="AG2125" s="82"/>
      <c r="AH2125" s="82"/>
      <c r="AI2125" s="82"/>
      <c r="AJ2125" s="82"/>
      <c r="AK2125" s="82"/>
      <c r="AL2125" s="82"/>
      <c r="AM2125" s="138"/>
      <c r="BF2125" s="1" t="b">
        <f>IF($Y2124="○",TRUE,IF($Y2124="",FALSE,"INPUT_ERROR"))</f>
        <v>0</v>
      </c>
      <c r="BG2125" s="1" t="s">
        <v>416</v>
      </c>
      <c r="BH2125" s="1">
        <v>112</v>
      </c>
      <c r="BI2125" s="1" t="str">
        <f t="shared" si="57"/>
        <v>ITEM112#KBN4_16=FALSE</v>
      </c>
    </row>
    <row r="2126" spans="1:61" ht="9.75" hidden="1" customHeight="1">
      <c r="A2126" s="141"/>
      <c r="B2126" s="142"/>
      <c r="C2126" s="142"/>
      <c r="D2126" s="142"/>
      <c r="E2126" s="142"/>
      <c r="F2126" s="142"/>
      <c r="G2126" s="142"/>
      <c r="H2126" s="142"/>
      <c r="I2126" s="142"/>
      <c r="J2126" s="144" t="s">
        <v>37</v>
      </c>
      <c r="K2126" s="159"/>
      <c r="L2126" s="82" t="s">
        <v>214</v>
      </c>
      <c r="M2126" s="82"/>
      <c r="N2126" s="82"/>
      <c r="O2126" s="82"/>
      <c r="P2126" s="82"/>
      <c r="Q2126" s="82"/>
      <c r="R2126" s="82"/>
      <c r="S2126" s="82"/>
      <c r="T2126" s="82"/>
      <c r="U2126" s="82"/>
      <c r="V2126" s="82"/>
      <c r="W2126" s="82"/>
      <c r="X2126" s="160" t="s">
        <v>37</v>
      </c>
      <c r="Y2126" s="159"/>
      <c r="Z2126" s="82" t="s">
        <v>332</v>
      </c>
      <c r="AA2126" s="82"/>
      <c r="AB2126" s="82"/>
      <c r="AC2126" s="82"/>
      <c r="AD2126" s="82"/>
      <c r="AE2126" s="82"/>
      <c r="AF2126" s="82"/>
      <c r="AG2126" s="82"/>
      <c r="AH2126" s="82"/>
      <c r="AI2126" s="82"/>
      <c r="AJ2126" s="82"/>
      <c r="AK2126" s="82"/>
      <c r="AL2126" s="82"/>
      <c r="AM2126" s="138"/>
      <c r="BF2126" s="1" t="b">
        <f>IF($K2126="○",TRUE,IF($K2126="",FALSE,"INPUT_ERROR"))</f>
        <v>0</v>
      </c>
      <c r="BG2126" s="1" t="s">
        <v>416</v>
      </c>
      <c r="BH2126" s="1">
        <v>113</v>
      </c>
      <c r="BI2126" s="1" t="str">
        <f t="shared" si="57"/>
        <v>ITEM113#KBN4_16=FALSE</v>
      </c>
    </row>
    <row r="2127" spans="1:61" ht="9.75" hidden="1" customHeight="1">
      <c r="A2127" s="141"/>
      <c r="B2127" s="142"/>
      <c r="C2127" s="142"/>
      <c r="D2127" s="142"/>
      <c r="E2127" s="142"/>
      <c r="F2127" s="142"/>
      <c r="G2127" s="142"/>
      <c r="H2127" s="142"/>
      <c r="I2127" s="142"/>
      <c r="J2127" s="144"/>
      <c r="K2127" s="159"/>
      <c r="L2127" s="82"/>
      <c r="M2127" s="82"/>
      <c r="N2127" s="82"/>
      <c r="O2127" s="82"/>
      <c r="P2127" s="82"/>
      <c r="Q2127" s="82"/>
      <c r="R2127" s="82"/>
      <c r="S2127" s="82"/>
      <c r="T2127" s="82"/>
      <c r="U2127" s="82"/>
      <c r="V2127" s="82"/>
      <c r="W2127" s="82"/>
      <c r="X2127" s="160"/>
      <c r="Y2127" s="159"/>
      <c r="Z2127" s="82"/>
      <c r="AA2127" s="82"/>
      <c r="AB2127" s="82"/>
      <c r="AC2127" s="82"/>
      <c r="AD2127" s="82"/>
      <c r="AE2127" s="82"/>
      <c r="AF2127" s="82"/>
      <c r="AG2127" s="82"/>
      <c r="AH2127" s="82"/>
      <c r="AI2127" s="82"/>
      <c r="AJ2127" s="82"/>
      <c r="AK2127" s="82"/>
      <c r="AL2127" s="82"/>
      <c r="AM2127" s="138"/>
      <c r="BF2127" s="1" t="b">
        <f>IF($Y2126="○",TRUE,IF($Y2126="",FALSE,"INPUT_ERROR"))</f>
        <v>0</v>
      </c>
      <c r="BG2127" s="1" t="s">
        <v>416</v>
      </c>
      <c r="BH2127" s="1">
        <v>114</v>
      </c>
      <c r="BI2127" s="1" t="str">
        <f t="shared" si="57"/>
        <v>ITEM114#KBN4_16=FALSE</v>
      </c>
    </row>
    <row r="2128" spans="1:61" ht="9.75" hidden="1" customHeight="1">
      <c r="A2128" s="141"/>
      <c r="B2128" s="142"/>
      <c r="C2128" s="142"/>
      <c r="D2128" s="142"/>
      <c r="E2128" s="142"/>
      <c r="F2128" s="142"/>
      <c r="G2128" s="142"/>
      <c r="H2128" s="142"/>
      <c r="I2128" s="142"/>
      <c r="J2128" s="144" t="s">
        <v>37</v>
      </c>
      <c r="K2128" s="159"/>
      <c r="L2128" s="82" t="s">
        <v>59</v>
      </c>
      <c r="M2128" s="82"/>
      <c r="N2128" s="82"/>
      <c r="O2128" s="160" t="s">
        <v>60</v>
      </c>
      <c r="P2128" s="151"/>
      <c r="Q2128" s="151"/>
      <c r="R2128" s="151"/>
      <c r="S2128" s="151"/>
      <c r="T2128" s="151"/>
      <c r="U2128" s="151"/>
      <c r="V2128" s="151"/>
      <c r="W2128" s="151"/>
      <c r="X2128" s="151"/>
      <c r="Y2128" s="151"/>
      <c r="Z2128" s="151"/>
      <c r="AA2128" s="151"/>
      <c r="AB2128" s="151"/>
      <c r="AC2128" s="151"/>
      <c r="AD2128" s="151"/>
      <c r="AE2128" s="151"/>
      <c r="AF2128" s="151"/>
      <c r="AG2128" s="151"/>
      <c r="AH2128" s="151"/>
      <c r="AI2128" s="151"/>
      <c r="AJ2128" s="151"/>
      <c r="AK2128" s="151"/>
      <c r="AL2128" s="82" t="s">
        <v>198</v>
      </c>
      <c r="AM2128" s="138"/>
      <c r="BF2128" s="1" t="b">
        <f>IF($K2128="○",TRUE,IF($K2128="",FALSE,"INPUT_ERROR"))</f>
        <v>0</v>
      </c>
      <c r="BG2128" s="1" t="s">
        <v>416</v>
      </c>
      <c r="BH2128" s="1">
        <v>115</v>
      </c>
      <c r="BI2128" s="1" t="str">
        <f t="shared" si="57"/>
        <v>ITEM115#KBN4_16=FALSE</v>
      </c>
    </row>
    <row r="2129" spans="1:61" ht="9.75" hidden="1" customHeight="1">
      <c r="A2129" s="141"/>
      <c r="B2129" s="142"/>
      <c r="C2129" s="142"/>
      <c r="D2129" s="142"/>
      <c r="E2129" s="142"/>
      <c r="F2129" s="142"/>
      <c r="G2129" s="142"/>
      <c r="H2129" s="142"/>
      <c r="I2129" s="142"/>
      <c r="J2129" s="161"/>
      <c r="K2129" s="162"/>
      <c r="L2129" s="98"/>
      <c r="M2129" s="98"/>
      <c r="N2129" s="98"/>
      <c r="O2129" s="163"/>
      <c r="P2129" s="128"/>
      <c r="Q2129" s="128"/>
      <c r="R2129" s="128"/>
      <c r="S2129" s="128"/>
      <c r="T2129" s="128"/>
      <c r="U2129" s="128"/>
      <c r="V2129" s="128"/>
      <c r="W2129" s="128"/>
      <c r="X2129" s="128"/>
      <c r="Y2129" s="128"/>
      <c r="Z2129" s="128"/>
      <c r="AA2129" s="128"/>
      <c r="AB2129" s="128"/>
      <c r="AC2129" s="128"/>
      <c r="AD2129" s="128"/>
      <c r="AE2129" s="128"/>
      <c r="AF2129" s="128"/>
      <c r="AG2129" s="128"/>
      <c r="AH2129" s="128"/>
      <c r="AI2129" s="128"/>
      <c r="AJ2129" s="128"/>
      <c r="AK2129" s="128"/>
      <c r="AL2129" s="98"/>
      <c r="AM2129" s="156"/>
      <c r="BG2129" s="1" t="s">
        <v>416</v>
      </c>
      <c r="BH2129" s="1">
        <v>116</v>
      </c>
      <c r="BI2129" s="1" t="str">
        <f>"ITEM"&amp;BH2129&amp; BG2129 &amp;"="&amp;IF(TRIM($P2128)="","",$P2128)</f>
        <v>ITEM116#KBN4_16=</v>
      </c>
    </row>
    <row r="2130" spans="1:61" ht="9.75" hidden="1" customHeight="1">
      <c r="A2130" s="120" t="s">
        <v>333</v>
      </c>
      <c r="B2130" s="121"/>
      <c r="C2130" s="121"/>
      <c r="D2130" s="121"/>
      <c r="E2130" s="121"/>
      <c r="F2130" s="121"/>
      <c r="G2130" s="121"/>
      <c r="H2130" s="121"/>
      <c r="I2130" s="122"/>
      <c r="J2130" s="260"/>
      <c r="K2130" s="260"/>
      <c r="L2130" s="260"/>
      <c r="M2130" s="260"/>
      <c r="N2130" s="260"/>
      <c r="O2130" s="260"/>
      <c r="P2130" s="260"/>
      <c r="Q2130" s="260"/>
      <c r="R2130" s="260"/>
      <c r="S2130" s="260"/>
      <c r="T2130" s="260"/>
      <c r="U2130" s="260"/>
      <c r="V2130" s="260"/>
      <c r="W2130" s="260"/>
      <c r="X2130" s="260"/>
      <c r="Y2130" s="260"/>
      <c r="Z2130" s="260"/>
      <c r="AA2130" s="260"/>
      <c r="AB2130" s="260"/>
      <c r="AC2130" s="260"/>
      <c r="AD2130" s="260"/>
      <c r="AE2130" s="260"/>
      <c r="AF2130" s="260"/>
      <c r="AG2130" s="260"/>
      <c r="AH2130" s="260"/>
      <c r="AI2130" s="260"/>
      <c r="AJ2130" s="260"/>
      <c r="AK2130" s="260"/>
      <c r="AL2130" s="260"/>
      <c r="AM2130" s="260"/>
      <c r="BG2130" s="1" t="s">
        <v>416</v>
      </c>
      <c r="BH2130" s="1">
        <v>117</v>
      </c>
      <c r="BI2130" s="1" t="str">
        <f>"ITEM"&amp;BH2130&amp; BG2130 &amp;"="&amp; IF(TRIM($J2130)="","",$J2130)</f>
        <v>ITEM117#KBN4_16=</v>
      </c>
    </row>
    <row r="2131" spans="1:61" ht="9.75" hidden="1" customHeight="1">
      <c r="A2131" s="141"/>
      <c r="B2131" s="142"/>
      <c r="C2131" s="142"/>
      <c r="D2131" s="142"/>
      <c r="E2131" s="142"/>
      <c r="F2131" s="142"/>
      <c r="G2131" s="142"/>
      <c r="H2131" s="142"/>
      <c r="I2131" s="143"/>
      <c r="J2131" s="27"/>
      <c r="K2131" s="27"/>
      <c r="L2131" s="27"/>
      <c r="M2131" s="27"/>
      <c r="N2131" s="27"/>
      <c r="O2131" s="27"/>
      <c r="P2131" s="27"/>
      <c r="Q2131" s="27"/>
      <c r="R2131" s="27"/>
      <c r="S2131" s="27"/>
      <c r="T2131" s="27"/>
      <c r="U2131" s="27"/>
      <c r="V2131" s="27"/>
      <c r="W2131" s="27"/>
      <c r="X2131" s="27"/>
      <c r="Y2131" s="27"/>
      <c r="Z2131" s="27"/>
      <c r="AA2131" s="27"/>
      <c r="AB2131" s="27"/>
      <c r="AC2131" s="27"/>
      <c r="AD2131" s="27"/>
      <c r="AE2131" s="27"/>
      <c r="AF2131" s="27"/>
      <c r="AG2131" s="27"/>
      <c r="AH2131" s="27"/>
      <c r="AI2131" s="27"/>
      <c r="AJ2131" s="27"/>
      <c r="AK2131" s="27"/>
      <c r="AL2131" s="27"/>
      <c r="AM2131" s="27"/>
      <c r="BH2131" s="1" t="s">
        <v>28</v>
      </c>
    </row>
    <row r="2132" spans="1:61" ht="9.75" hidden="1" customHeight="1" thickBot="1">
      <c r="A2132" s="123"/>
      <c r="B2132" s="124"/>
      <c r="C2132" s="124"/>
      <c r="D2132" s="124"/>
      <c r="E2132" s="124"/>
      <c r="F2132" s="124"/>
      <c r="G2132" s="124"/>
      <c r="H2132" s="124"/>
      <c r="I2132" s="125"/>
      <c r="J2132" s="27"/>
      <c r="K2132" s="27"/>
      <c r="L2132" s="27"/>
      <c r="M2132" s="27"/>
      <c r="N2132" s="27"/>
      <c r="O2132" s="27"/>
      <c r="P2132" s="27"/>
      <c r="Q2132" s="27"/>
      <c r="R2132" s="27"/>
      <c r="S2132" s="27"/>
      <c r="T2132" s="27"/>
      <c r="U2132" s="27"/>
      <c r="V2132" s="27"/>
      <c r="W2132" s="27"/>
      <c r="X2132" s="27"/>
      <c r="Y2132" s="27"/>
      <c r="Z2132" s="27"/>
      <c r="AA2132" s="27"/>
      <c r="AB2132" s="27"/>
      <c r="AC2132" s="27"/>
      <c r="AD2132" s="27"/>
      <c r="AE2132" s="27"/>
      <c r="AF2132" s="27"/>
      <c r="AG2132" s="27"/>
      <c r="AH2132" s="27"/>
      <c r="AI2132" s="27"/>
      <c r="AJ2132" s="27"/>
      <c r="AK2132" s="27"/>
      <c r="AL2132" s="27"/>
      <c r="AM2132" s="27"/>
      <c r="BH2132" s="1" t="s">
        <v>28</v>
      </c>
    </row>
    <row r="2133" spans="1:61" ht="9.75" hidden="1" customHeight="1">
      <c r="A2133" s="164" t="s">
        <v>417</v>
      </c>
      <c r="B2133" s="165"/>
      <c r="C2133" s="165"/>
      <c r="D2133" s="165"/>
      <c r="E2133" s="165"/>
      <c r="F2133" s="165"/>
      <c r="G2133" s="165"/>
      <c r="H2133" s="165"/>
      <c r="I2133" s="166"/>
      <c r="J2133" s="268"/>
      <c r="K2133" s="269"/>
      <c r="L2133" s="269"/>
      <c r="M2133" s="269"/>
      <c r="N2133" s="269"/>
      <c r="O2133" s="269"/>
      <c r="P2133" s="269"/>
      <c r="Q2133" s="269"/>
      <c r="R2133" s="269"/>
      <c r="S2133" s="269"/>
      <c r="T2133" s="269"/>
      <c r="U2133" s="269"/>
      <c r="V2133" s="269"/>
      <c r="W2133" s="269"/>
      <c r="X2133" s="269"/>
      <c r="Y2133" s="269"/>
      <c r="Z2133" s="269"/>
      <c r="AA2133" s="269"/>
      <c r="AB2133" s="269"/>
      <c r="AC2133" s="269"/>
      <c r="AD2133" s="269"/>
      <c r="AE2133" s="269"/>
      <c r="AF2133" s="269"/>
      <c r="AG2133" s="269"/>
      <c r="AH2133" s="269"/>
      <c r="AI2133" s="269"/>
      <c r="AJ2133" s="269"/>
      <c r="AK2133" s="269"/>
      <c r="AL2133" s="269"/>
      <c r="AM2133" s="270"/>
      <c r="BG2133" s="1" t="s">
        <v>418</v>
      </c>
      <c r="BH2133" s="1">
        <v>103</v>
      </c>
      <c r="BI2133" s="1" t="str">
        <f>"ITEM"&amp;BH2133&amp; BG2133 &amp;"="&amp; IF(TRIM($J2133)="","",$J2133)</f>
        <v>ITEM103#KBN4_17=</v>
      </c>
    </row>
    <row r="2134" spans="1:61" ht="9.75" hidden="1" customHeight="1" thickBot="1">
      <c r="A2134" s="167"/>
      <c r="B2134" s="168"/>
      <c r="C2134" s="168"/>
      <c r="D2134" s="168"/>
      <c r="E2134" s="168"/>
      <c r="F2134" s="168"/>
      <c r="G2134" s="168"/>
      <c r="H2134" s="168"/>
      <c r="I2134" s="169"/>
      <c r="J2134" s="271"/>
      <c r="K2134" s="272"/>
      <c r="L2134" s="272"/>
      <c r="M2134" s="272"/>
      <c r="N2134" s="272"/>
      <c r="O2134" s="272"/>
      <c r="P2134" s="272"/>
      <c r="Q2134" s="272"/>
      <c r="R2134" s="272"/>
      <c r="S2134" s="272"/>
      <c r="T2134" s="272"/>
      <c r="U2134" s="272"/>
      <c r="V2134" s="272"/>
      <c r="W2134" s="272"/>
      <c r="X2134" s="272"/>
      <c r="Y2134" s="272"/>
      <c r="Z2134" s="272"/>
      <c r="AA2134" s="272"/>
      <c r="AB2134" s="272"/>
      <c r="AC2134" s="272"/>
      <c r="AD2134" s="272"/>
      <c r="AE2134" s="272"/>
      <c r="AF2134" s="272"/>
      <c r="AG2134" s="272"/>
      <c r="AH2134" s="272"/>
      <c r="AI2134" s="272"/>
      <c r="AJ2134" s="272"/>
      <c r="AK2134" s="272"/>
      <c r="AL2134" s="272"/>
      <c r="AM2134" s="273"/>
    </row>
    <row r="2135" spans="1:61" ht="9.75" hidden="1" customHeight="1">
      <c r="A2135" s="120" t="s">
        <v>323</v>
      </c>
      <c r="B2135" s="121"/>
      <c r="C2135" s="121"/>
      <c r="D2135" s="121"/>
      <c r="E2135" s="121"/>
      <c r="F2135" s="121"/>
      <c r="G2135" s="121"/>
      <c r="H2135" s="121"/>
      <c r="I2135" s="122"/>
      <c r="J2135" s="239"/>
      <c r="K2135" s="239"/>
      <c r="L2135" s="239"/>
      <c r="M2135" s="239"/>
      <c r="N2135" s="239"/>
      <c r="O2135" s="239"/>
      <c r="P2135" s="239"/>
      <c r="Q2135" s="239"/>
      <c r="R2135" s="239"/>
      <c r="S2135" s="239"/>
      <c r="T2135" s="239"/>
      <c r="U2135" s="239"/>
      <c r="V2135" s="239"/>
      <c r="W2135" s="239"/>
      <c r="X2135" s="239"/>
      <c r="Y2135" s="239"/>
      <c r="Z2135" s="239"/>
      <c r="AA2135" s="239"/>
      <c r="AB2135" s="239"/>
      <c r="AC2135" s="239"/>
      <c r="AD2135" s="239"/>
      <c r="AE2135" s="239"/>
      <c r="AF2135" s="239"/>
      <c r="AG2135" s="239"/>
      <c r="AH2135" s="239"/>
      <c r="AI2135" s="239"/>
      <c r="AJ2135" s="239"/>
      <c r="AK2135" s="239"/>
      <c r="AL2135" s="239"/>
      <c r="AM2135" s="239"/>
      <c r="BG2135" s="1" t="s">
        <v>418</v>
      </c>
      <c r="BH2135" s="1">
        <v>104</v>
      </c>
      <c r="BI2135" s="1" t="str">
        <f>"ITEM"&amp;BH2135&amp; BG2135 &amp;"="&amp; IF(TRIM($J2135)="","",$J2135)</f>
        <v>ITEM104#KBN4_17=</v>
      </c>
    </row>
    <row r="2136" spans="1:61" ht="9.75" hidden="1" customHeight="1">
      <c r="A2136" s="123"/>
      <c r="B2136" s="124"/>
      <c r="C2136" s="124"/>
      <c r="D2136" s="124"/>
      <c r="E2136" s="124"/>
      <c r="F2136" s="124"/>
      <c r="G2136" s="124"/>
      <c r="H2136" s="124"/>
      <c r="I2136" s="125"/>
      <c r="J2136" s="27"/>
      <c r="K2136" s="27"/>
      <c r="L2136" s="27"/>
      <c r="M2136" s="27"/>
      <c r="N2136" s="27"/>
      <c r="O2136" s="27"/>
      <c r="P2136" s="27"/>
      <c r="Q2136" s="27"/>
      <c r="R2136" s="27"/>
      <c r="S2136" s="27"/>
      <c r="T2136" s="27"/>
      <c r="U2136" s="27"/>
      <c r="V2136" s="27"/>
      <c r="W2136" s="27"/>
      <c r="X2136" s="27"/>
      <c r="Y2136" s="27"/>
      <c r="Z2136" s="27"/>
      <c r="AA2136" s="27"/>
      <c r="AB2136" s="27"/>
      <c r="AC2136" s="27"/>
      <c r="AD2136" s="27"/>
      <c r="AE2136" s="27"/>
      <c r="AF2136" s="27"/>
      <c r="AG2136" s="27"/>
      <c r="AH2136" s="27"/>
      <c r="AI2136" s="27"/>
      <c r="AJ2136" s="27"/>
      <c r="AK2136" s="27"/>
      <c r="AL2136" s="27"/>
      <c r="AM2136" s="27"/>
    </row>
    <row r="2137" spans="1:61" ht="9.75" hidden="1" customHeight="1">
      <c r="A2137" s="120" t="s">
        <v>378</v>
      </c>
      <c r="B2137" s="121"/>
      <c r="C2137" s="121"/>
      <c r="D2137" s="121"/>
      <c r="E2137" s="121"/>
      <c r="F2137" s="121"/>
      <c r="G2137" s="121"/>
      <c r="H2137" s="121"/>
      <c r="I2137" s="122"/>
      <c r="J2137" s="136"/>
      <c r="K2137" s="126"/>
      <c r="L2137" s="126"/>
      <c r="M2137" s="126"/>
      <c r="N2137" s="126"/>
      <c r="O2137" s="126"/>
      <c r="P2137" s="126"/>
      <c r="Q2137" s="126"/>
      <c r="R2137" s="126"/>
      <c r="S2137" s="126"/>
      <c r="T2137" s="126"/>
      <c r="U2137" s="126"/>
      <c r="V2137" s="126"/>
      <c r="W2137" s="126"/>
      <c r="X2137" s="126"/>
      <c r="Y2137" s="126"/>
      <c r="Z2137" s="126"/>
      <c r="AA2137" s="126"/>
      <c r="AB2137" s="126"/>
      <c r="AC2137" s="126"/>
      <c r="AD2137" s="126"/>
      <c r="AE2137" s="126"/>
      <c r="AF2137" s="126"/>
      <c r="AG2137" s="126"/>
      <c r="AH2137" s="126"/>
      <c r="AI2137" s="126"/>
      <c r="AJ2137" s="126"/>
      <c r="AK2137" s="126"/>
      <c r="AL2137" s="126"/>
      <c r="AM2137" s="127"/>
      <c r="BG2137" s="1" t="s">
        <v>418</v>
      </c>
      <c r="BH2137" s="1">
        <v>105</v>
      </c>
      <c r="BI2137" s="1" t="str">
        <f>"ITEM"&amp;BH2137&amp; BG2137 &amp;"="&amp; IF(TRIM($J2137)="","",$J2137)</f>
        <v>ITEM105#KBN4_17=</v>
      </c>
    </row>
    <row r="2138" spans="1:61" ht="9.75" hidden="1" customHeight="1">
      <c r="A2138" s="141"/>
      <c r="B2138" s="142"/>
      <c r="C2138" s="142"/>
      <c r="D2138" s="142"/>
      <c r="E2138" s="142"/>
      <c r="F2138" s="142"/>
      <c r="G2138" s="142"/>
      <c r="H2138" s="142"/>
      <c r="I2138" s="143"/>
      <c r="J2138" s="150"/>
      <c r="K2138" s="151"/>
      <c r="L2138" s="151"/>
      <c r="M2138" s="151"/>
      <c r="N2138" s="151"/>
      <c r="O2138" s="151"/>
      <c r="P2138" s="151"/>
      <c r="Q2138" s="151"/>
      <c r="R2138" s="151"/>
      <c r="S2138" s="151"/>
      <c r="T2138" s="151"/>
      <c r="U2138" s="151"/>
      <c r="V2138" s="151"/>
      <c r="W2138" s="151"/>
      <c r="X2138" s="151"/>
      <c r="Y2138" s="151"/>
      <c r="Z2138" s="151"/>
      <c r="AA2138" s="151"/>
      <c r="AB2138" s="151"/>
      <c r="AC2138" s="151"/>
      <c r="AD2138" s="151"/>
      <c r="AE2138" s="151"/>
      <c r="AF2138" s="151"/>
      <c r="AG2138" s="151"/>
      <c r="AH2138" s="151"/>
      <c r="AI2138" s="151"/>
      <c r="AJ2138" s="151"/>
      <c r="AK2138" s="151"/>
      <c r="AL2138" s="151"/>
      <c r="AM2138" s="152"/>
      <c r="BH2138" s="1" t="s">
        <v>28</v>
      </c>
    </row>
    <row r="2139" spans="1:61" ht="9.75" hidden="1" customHeight="1">
      <c r="A2139" s="123"/>
      <c r="B2139" s="124"/>
      <c r="C2139" s="124"/>
      <c r="D2139" s="124"/>
      <c r="E2139" s="124"/>
      <c r="F2139" s="124"/>
      <c r="G2139" s="124"/>
      <c r="H2139" s="124"/>
      <c r="I2139" s="125"/>
      <c r="J2139" s="137"/>
      <c r="K2139" s="128"/>
      <c r="L2139" s="128"/>
      <c r="M2139" s="128"/>
      <c r="N2139" s="128"/>
      <c r="O2139" s="128"/>
      <c r="P2139" s="128"/>
      <c r="Q2139" s="128"/>
      <c r="R2139" s="128"/>
      <c r="S2139" s="128"/>
      <c r="T2139" s="128"/>
      <c r="U2139" s="128"/>
      <c r="V2139" s="128"/>
      <c r="W2139" s="128"/>
      <c r="X2139" s="128"/>
      <c r="Y2139" s="128"/>
      <c r="Z2139" s="128"/>
      <c r="AA2139" s="128"/>
      <c r="AB2139" s="128"/>
      <c r="AC2139" s="128"/>
      <c r="AD2139" s="128"/>
      <c r="AE2139" s="128"/>
      <c r="AF2139" s="128"/>
      <c r="AG2139" s="128"/>
      <c r="AH2139" s="128"/>
      <c r="AI2139" s="128"/>
      <c r="AJ2139" s="128"/>
      <c r="AK2139" s="128"/>
      <c r="AL2139" s="128"/>
      <c r="AM2139" s="129"/>
      <c r="BH2139" s="1" t="s">
        <v>28</v>
      </c>
    </row>
    <row r="2140" spans="1:61" ht="9.75" hidden="1" customHeight="1">
      <c r="A2140" s="120" t="s">
        <v>379</v>
      </c>
      <c r="B2140" s="121"/>
      <c r="C2140" s="121"/>
      <c r="D2140" s="121"/>
      <c r="E2140" s="121"/>
      <c r="F2140" s="121"/>
      <c r="G2140" s="121"/>
      <c r="H2140" s="121"/>
      <c r="I2140" s="122"/>
      <c r="J2140" s="27"/>
      <c r="K2140" s="27"/>
      <c r="L2140" s="27"/>
      <c r="M2140" s="27"/>
      <c r="N2140" s="27"/>
      <c r="O2140" s="27"/>
      <c r="P2140" s="27"/>
      <c r="Q2140" s="27"/>
      <c r="R2140" s="27"/>
      <c r="S2140" s="27"/>
      <c r="T2140" s="27"/>
      <c r="U2140" s="27"/>
      <c r="V2140" s="27"/>
      <c r="W2140" s="27"/>
      <c r="X2140" s="27"/>
      <c r="Y2140" s="27"/>
      <c r="Z2140" s="27"/>
      <c r="AA2140" s="27"/>
      <c r="AB2140" s="27"/>
      <c r="AC2140" s="27"/>
      <c r="AD2140" s="27"/>
      <c r="AE2140" s="27"/>
      <c r="AF2140" s="27"/>
      <c r="AG2140" s="27"/>
      <c r="AH2140" s="27"/>
      <c r="AI2140" s="27"/>
      <c r="AJ2140" s="27"/>
      <c r="AK2140" s="27"/>
      <c r="AL2140" s="27"/>
      <c r="AM2140" s="27"/>
      <c r="BG2140" s="1" t="s">
        <v>418</v>
      </c>
      <c r="BH2140" s="1">
        <v>106</v>
      </c>
      <c r="BI2140" s="1" t="str">
        <f>"ITEM"&amp;BH2140&amp; BG2140 &amp;"="&amp; IF(TRIM($J2140)="","",$J2140)</f>
        <v>ITEM106#KBN4_17=</v>
      </c>
    </row>
    <row r="2141" spans="1:61" ht="9.75" hidden="1" customHeight="1">
      <c r="A2141" s="123"/>
      <c r="B2141" s="124"/>
      <c r="C2141" s="124"/>
      <c r="D2141" s="124"/>
      <c r="E2141" s="124"/>
      <c r="F2141" s="124"/>
      <c r="G2141" s="124"/>
      <c r="H2141" s="124"/>
      <c r="I2141" s="125"/>
      <c r="J2141" s="27"/>
      <c r="K2141" s="27"/>
      <c r="L2141" s="27"/>
      <c r="M2141" s="27"/>
      <c r="N2141" s="27"/>
      <c r="O2141" s="27"/>
      <c r="P2141" s="27"/>
      <c r="Q2141" s="27"/>
      <c r="R2141" s="27"/>
      <c r="S2141" s="27"/>
      <c r="T2141" s="27"/>
      <c r="U2141" s="27"/>
      <c r="V2141" s="27"/>
      <c r="W2141" s="27"/>
      <c r="X2141" s="27"/>
      <c r="Y2141" s="27"/>
      <c r="Z2141" s="27"/>
      <c r="AA2141" s="27"/>
      <c r="AB2141" s="27"/>
      <c r="AC2141" s="27"/>
      <c r="AD2141" s="27"/>
      <c r="AE2141" s="27"/>
      <c r="AF2141" s="27"/>
      <c r="AG2141" s="27"/>
      <c r="AH2141" s="27"/>
      <c r="AI2141" s="27"/>
      <c r="AJ2141" s="27"/>
      <c r="AK2141" s="27"/>
      <c r="AL2141" s="27"/>
      <c r="AM2141" s="27"/>
    </row>
    <row r="2142" spans="1:61" ht="9.75" hidden="1" customHeight="1">
      <c r="A2142" s="120" t="s">
        <v>380</v>
      </c>
      <c r="B2142" s="121"/>
      <c r="C2142" s="121"/>
      <c r="D2142" s="121"/>
      <c r="E2142" s="121"/>
      <c r="F2142" s="121"/>
      <c r="G2142" s="121"/>
      <c r="H2142" s="121"/>
      <c r="I2142" s="122"/>
      <c r="J2142" s="158"/>
      <c r="K2142" s="154"/>
      <c r="L2142" s="154"/>
      <c r="M2142" s="154"/>
      <c r="N2142" s="154"/>
      <c r="O2142" s="154"/>
      <c r="P2142" s="154"/>
      <c r="Q2142" s="154"/>
      <c r="R2142" s="154"/>
      <c r="S2142" s="154"/>
      <c r="T2142" s="154"/>
      <c r="U2142" s="154"/>
      <c r="V2142" s="154" t="s">
        <v>36</v>
      </c>
      <c r="W2142" s="154"/>
      <c r="X2142" s="154"/>
      <c r="Y2142" s="154"/>
      <c r="Z2142" s="154"/>
      <c r="AA2142" s="154"/>
      <c r="AB2142" s="154"/>
      <c r="AC2142" s="154"/>
      <c r="AD2142" s="154"/>
      <c r="AE2142" s="154"/>
      <c r="AF2142" s="154"/>
      <c r="AG2142" s="154"/>
      <c r="AH2142" s="154"/>
      <c r="AI2142" s="154"/>
      <c r="AJ2142" s="154"/>
      <c r="AK2142" s="154"/>
      <c r="AL2142" s="154"/>
      <c r="AM2142" s="155"/>
      <c r="BE2142" s="1" t="str">
        <f ca="1">MID(CELL("address",$CB$2),2,2)</f>
        <v>CB</v>
      </c>
      <c r="BF2142" s="1" t="str">
        <f>IF(TRIM($K2144)="","",IF(ISERROR(MATCH($K2144,$CB$3:$CB$7,0)),"INPUT_ERROR",MATCH($K2144,$CB$3:$CB$7,0)))</f>
        <v/>
      </c>
      <c r="BG2142" s="1" t="s">
        <v>418</v>
      </c>
      <c r="BH2142" s="1">
        <v>107</v>
      </c>
      <c r="BI2142" s="1" t="str">
        <f>"ITEM"&amp; BH2142&amp; BG2142 &amp;"="&amp; $BF2142</f>
        <v>ITEM107#KBN4_17=</v>
      </c>
    </row>
    <row r="2143" spans="1:61" ht="9.75" hidden="1" customHeight="1">
      <c r="A2143" s="141"/>
      <c r="B2143" s="142"/>
      <c r="C2143" s="142"/>
      <c r="D2143" s="142"/>
      <c r="E2143" s="142"/>
      <c r="F2143" s="142"/>
      <c r="G2143" s="142"/>
      <c r="H2143" s="142"/>
      <c r="I2143" s="143"/>
      <c r="J2143" s="189"/>
      <c r="K2143" s="82"/>
      <c r="L2143" s="82"/>
      <c r="M2143" s="82"/>
      <c r="N2143" s="82"/>
      <c r="O2143" s="82"/>
      <c r="P2143" s="82"/>
      <c r="Q2143" s="82"/>
      <c r="R2143" s="82"/>
      <c r="S2143" s="82"/>
      <c r="T2143" s="82"/>
      <c r="U2143" s="82"/>
      <c r="V2143" s="82" t="s">
        <v>163</v>
      </c>
      <c r="W2143" s="82"/>
      <c r="X2143" s="82"/>
      <c r="Y2143" s="82"/>
      <c r="Z2143" s="82"/>
      <c r="AA2143" s="82"/>
      <c r="AB2143" s="82"/>
      <c r="AC2143" s="82"/>
      <c r="AD2143" s="82"/>
      <c r="AE2143" s="82"/>
      <c r="AF2143" s="82"/>
      <c r="AG2143" s="82"/>
      <c r="AH2143" s="82"/>
      <c r="AI2143" s="82"/>
      <c r="AJ2143" s="82"/>
      <c r="AK2143" s="82"/>
      <c r="AL2143" s="82"/>
      <c r="AM2143" s="138"/>
      <c r="BH2143" s="1" t="s">
        <v>28</v>
      </c>
    </row>
    <row r="2144" spans="1:61" ht="9.75" hidden="1" customHeight="1">
      <c r="A2144" s="141"/>
      <c r="B2144" s="142"/>
      <c r="C2144" s="142"/>
      <c r="D2144" s="142"/>
      <c r="E2144" s="142"/>
      <c r="F2144" s="142"/>
      <c r="G2144" s="142"/>
      <c r="H2144" s="142"/>
      <c r="I2144" s="143"/>
      <c r="J2144" s="144" t="s">
        <v>37</v>
      </c>
      <c r="K2144" s="145"/>
      <c r="L2144" s="145"/>
      <c r="M2144" s="145"/>
      <c r="N2144" s="145"/>
      <c r="O2144" s="145"/>
      <c r="P2144" s="145"/>
      <c r="Q2144" s="145"/>
      <c r="R2144" s="145"/>
      <c r="S2144" s="145"/>
      <c r="T2144" s="82" t="s">
        <v>38</v>
      </c>
      <c r="U2144" s="82"/>
      <c r="V2144" s="82" t="s">
        <v>253</v>
      </c>
      <c r="W2144" s="82"/>
      <c r="X2144" s="82"/>
      <c r="Y2144" s="82"/>
      <c r="Z2144" s="82"/>
      <c r="AA2144" s="82"/>
      <c r="AB2144" s="82"/>
      <c r="AC2144" s="82"/>
      <c r="AD2144" s="82"/>
      <c r="AE2144" s="82"/>
      <c r="AF2144" s="82"/>
      <c r="AG2144" s="82"/>
      <c r="AH2144" s="82"/>
      <c r="AI2144" s="82"/>
      <c r="AJ2144" s="82"/>
      <c r="AK2144" s="82"/>
      <c r="AL2144" s="82"/>
      <c r="AM2144" s="138"/>
      <c r="BH2144" s="1" t="s">
        <v>28</v>
      </c>
    </row>
    <row r="2145" spans="1:61" ht="9.75" hidden="1" customHeight="1">
      <c r="A2145" s="141"/>
      <c r="B2145" s="142"/>
      <c r="C2145" s="142"/>
      <c r="D2145" s="142"/>
      <c r="E2145" s="142"/>
      <c r="F2145" s="142"/>
      <c r="G2145" s="142"/>
      <c r="H2145" s="142"/>
      <c r="I2145" s="143"/>
      <c r="J2145" s="144"/>
      <c r="K2145" s="145"/>
      <c r="L2145" s="145"/>
      <c r="M2145" s="145"/>
      <c r="N2145" s="145"/>
      <c r="O2145" s="145"/>
      <c r="P2145" s="145"/>
      <c r="Q2145" s="145"/>
      <c r="R2145" s="145"/>
      <c r="S2145" s="145"/>
      <c r="T2145" s="82"/>
      <c r="U2145" s="82"/>
      <c r="V2145" s="82" t="s">
        <v>327</v>
      </c>
      <c r="W2145" s="82"/>
      <c r="X2145" s="82"/>
      <c r="Y2145" s="82"/>
      <c r="Z2145" s="82"/>
      <c r="AA2145" s="82"/>
      <c r="AB2145" s="82"/>
      <c r="AC2145" s="82"/>
      <c r="AD2145" s="82"/>
      <c r="AE2145" s="82"/>
      <c r="AF2145" s="82"/>
      <c r="AG2145" s="82"/>
      <c r="AH2145" s="82"/>
      <c r="AI2145" s="82"/>
      <c r="AJ2145" s="82"/>
      <c r="AK2145" s="82"/>
      <c r="AL2145" s="82"/>
      <c r="AM2145" s="138"/>
      <c r="BH2145" s="1" t="s">
        <v>28</v>
      </c>
    </row>
    <row r="2146" spans="1:61" ht="9.75" hidden="1" customHeight="1">
      <c r="A2146" s="141"/>
      <c r="B2146" s="142"/>
      <c r="C2146" s="142"/>
      <c r="D2146" s="142"/>
      <c r="E2146" s="142"/>
      <c r="F2146" s="142"/>
      <c r="G2146" s="142"/>
      <c r="H2146" s="142"/>
      <c r="I2146" s="143"/>
      <c r="J2146" s="189"/>
      <c r="K2146" s="82"/>
      <c r="L2146" s="82"/>
      <c r="M2146" s="82"/>
      <c r="N2146" s="82"/>
      <c r="O2146" s="82"/>
      <c r="P2146" s="82"/>
      <c r="Q2146" s="82"/>
      <c r="R2146" s="82"/>
      <c r="S2146" s="82"/>
      <c r="T2146" s="82"/>
      <c r="U2146" s="82"/>
      <c r="V2146" s="82" t="s">
        <v>166</v>
      </c>
      <c r="W2146" s="82"/>
      <c r="X2146" s="82"/>
      <c r="Y2146" s="82"/>
      <c r="Z2146" s="82"/>
      <c r="AA2146" s="82"/>
      <c r="AB2146" s="82"/>
      <c r="AC2146" s="82"/>
      <c r="AD2146" s="82"/>
      <c r="AE2146" s="82"/>
      <c r="AF2146" s="82"/>
      <c r="AG2146" s="82"/>
      <c r="AH2146" s="82"/>
      <c r="AI2146" s="82"/>
      <c r="AJ2146" s="82"/>
      <c r="AK2146" s="82"/>
      <c r="AL2146" s="82"/>
      <c r="AM2146" s="138"/>
      <c r="BH2146" s="1" t="s">
        <v>28</v>
      </c>
    </row>
    <row r="2147" spans="1:61" ht="9.75" hidden="1" customHeight="1">
      <c r="A2147" s="141"/>
      <c r="B2147" s="142"/>
      <c r="C2147" s="142"/>
      <c r="D2147" s="142"/>
      <c r="E2147" s="142"/>
      <c r="F2147" s="142"/>
      <c r="G2147" s="142"/>
      <c r="H2147" s="142"/>
      <c r="I2147" s="143"/>
      <c r="J2147" s="157"/>
      <c r="K2147" s="98"/>
      <c r="L2147" s="98"/>
      <c r="M2147" s="98"/>
      <c r="N2147" s="98"/>
      <c r="O2147" s="98"/>
      <c r="P2147" s="98"/>
      <c r="Q2147" s="98"/>
      <c r="R2147" s="98"/>
      <c r="S2147" s="98"/>
      <c r="T2147" s="98"/>
      <c r="U2147" s="98"/>
      <c r="V2147" s="98" t="s">
        <v>256</v>
      </c>
      <c r="W2147" s="98"/>
      <c r="X2147" s="98"/>
      <c r="Y2147" s="98"/>
      <c r="Z2147" s="98"/>
      <c r="AA2147" s="98"/>
      <c r="AB2147" s="98"/>
      <c r="AC2147" s="98"/>
      <c r="AD2147" s="98"/>
      <c r="AE2147" s="98"/>
      <c r="AF2147" s="98"/>
      <c r="AG2147" s="98"/>
      <c r="AH2147" s="98"/>
      <c r="AI2147" s="98"/>
      <c r="AJ2147" s="98"/>
      <c r="AK2147" s="98"/>
      <c r="AL2147" s="98"/>
      <c r="AM2147" s="156"/>
      <c r="BH2147" s="1" t="s">
        <v>28</v>
      </c>
    </row>
    <row r="2148" spans="1:61" ht="9.75" hidden="1" customHeight="1">
      <c r="A2148" s="120" t="s">
        <v>381</v>
      </c>
      <c r="B2148" s="121"/>
      <c r="C2148" s="121"/>
      <c r="D2148" s="121"/>
      <c r="E2148" s="121"/>
      <c r="F2148" s="121"/>
      <c r="G2148" s="121"/>
      <c r="H2148" s="121"/>
      <c r="I2148" s="122"/>
      <c r="J2148" s="136"/>
      <c r="K2148" s="126"/>
      <c r="L2148" s="126"/>
      <c r="M2148" s="126"/>
      <c r="N2148" s="126"/>
      <c r="O2148" s="126"/>
      <c r="P2148" s="126"/>
      <c r="Q2148" s="126"/>
      <c r="R2148" s="126"/>
      <c r="S2148" s="126"/>
      <c r="T2148" s="126"/>
      <c r="U2148" s="126"/>
      <c r="V2148" s="126"/>
      <c r="W2148" s="126"/>
      <c r="X2148" s="126"/>
      <c r="Y2148" s="126"/>
      <c r="Z2148" s="126"/>
      <c r="AA2148" s="126"/>
      <c r="AB2148" s="126"/>
      <c r="AC2148" s="126"/>
      <c r="AD2148" s="126"/>
      <c r="AE2148" s="126"/>
      <c r="AF2148" s="126"/>
      <c r="AG2148" s="126"/>
      <c r="AH2148" s="126"/>
      <c r="AI2148" s="126"/>
      <c r="AJ2148" s="126"/>
      <c r="AK2148" s="126"/>
      <c r="AL2148" s="126"/>
      <c r="AM2148" s="127"/>
      <c r="BG2148" s="1" t="s">
        <v>418</v>
      </c>
      <c r="BH2148" s="1">
        <v>108</v>
      </c>
      <c r="BI2148" s="1" t="str">
        <f>"ITEM"&amp;BH2148&amp; BG2148 &amp;"="&amp; IF(TRIM($J2148)="","",$J2148)</f>
        <v>ITEM108#KBN4_17=</v>
      </c>
    </row>
    <row r="2149" spans="1:61" ht="9.75" hidden="1" customHeight="1">
      <c r="A2149" s="141"/>
      <c r="B2149" s="142"/>
      <c r="C2149" s="142"/>
      <c r="D2149" s="142"/>
      <c r="E2149" s="142"/>
      <c r="F2149" s="142"/>
      <c r="G2149" s="142"/>
      <c r="H2149" s="142"/>
      <c r="I2149" s="143"/>
      <c r="J2149" s="150"/>
      <c r="K2149" s="151"/>
      <c r="L2149" s="151"/>
      <c r="M2149" s="151"/>
      <c r="N2149" s="151"/>
      <c r="O2149" s="151"/>
      <c r="P2149" s="151"/>
      <c r="Q2149" s="151"/>
      <c r="R2149" s="151"/>
      <c r="S2149" s="151"/>
      <c r="T2149" s="151"/>
      <c r="U2149" s="151"/>
      <c r="V2149" s="151"/>
      <c r="W2149" s="151"/>
      <c r="X2149" s="151"/>
      <c r="Y2149" s="151"/>
      <c r="Z2149" s="151"/>
      <c r="AA2149" s="151"/>
      <c r="AB2149" s="151"/>
      <c r="AC2149" s="151"/>
      <c r="AD2149" s="151"/>
      <c r="AE2149" s="151"/>
      <c r="AF2149" s="151"/>
      <c r="AG2149" s="151"/>
      <c r="AH2149" s="151"/>
      <c r="AI2149" s="151"/>
      <c r="AJ2149" s="151"/>
      <c r="AK2149" s="151"/>
      <c r="AL2149" s="151"/>
      <c r="AM2149" s="152"/>
    </row>
    <row r="2150" spans="1:61" ht="9.75" hidden="1" customHeight="1">
      <c r="A2150" s="123"/>
      <c r="B2150" s="124"/>
      <c r="C2150" s="124"/>
      <c r="D2150" s="124"/>
      <c r="E2150" s="124"/>
      <c r="F2150" s="124"/>
      <c r="G2150" s="124"/>
      <c r="H2150" s="124"/>
      <c r="I2150" s="125"/>
      <c r="J2150" s="150"/>
      <c r="K2150" s="151"/>
      <c r="L2150" s="151"/>
      <c r="M2150" s="151"/>
      <c r="N2150" s="151"/>
      <c r="O2150" s="151"/>
      <c r="P2150" s="151"/>
      <c r="Q2150" s="151"/>
      <c r="R2150" s="151"/>
      <c r="S2150" s="151"/>
      <c r="T2150" s="151"/>
      <c r="U2150" s="151"/>
      <c r="V2150" s="151"/>
      <c r="W2150" s="151"/>
      <c r="X2150" s="151"/>
      <c r="Y2150" s="151"/>
      <c r="Z2150" s="151"/>
      <c r="AA2150" s="151"/>
      <c r="AB2150" s="151"/>
      <c r="AC2150" s="151"/>
      <c r="AD2150" s="151"/>
      <c r="AE2150" s="151"/>
      <c r="AF2150" s="151"/>
      <c r="AG2150" s="151"/>
      <c r="AH2150" s="151"/>
      <c r="AI2150" s="151"/>
      <c r="AJ2150" s="151"/>
      <c r="AK2150" s="151"/>
      <c r="AL2150" s="151"/>
      <c r="AM2150" s="152"/>
    </row>
    <row r="2151" spans="1:61" ht="9.75" hidden="1" customHeight="1">
      <c r="A2151" s="120" t="s">
        <v>382</v>
      </c>
      <c r="B2151" s="121"/>
      <c r="C2151" s="121"/>
      <c r="D2151" s="121"/>
      <c r="E2151" s="121"/>
      <c r="F2151" s="121"/>
      <c r="G2151" s="121"/>
      <c r="H2151" s="121"/>
      <c r="I2151" s="121"/>
      <c r="J2151" s="216" t="s">
        <v>37</v>
      </c>
      <c r="K2151" s="217"/>
      <c r="L2151" s="154" t="s">
        <v>54</v>
      </c>
      <c r="M2151" s="154"/>
      <c r="N2151" s="154"/>
      <c r="O2151" s="154"/>
      <c r="P2151" s="154"/>
      <c r="Q2151" s="154"/>
      <c r="R2151" s="154"/>
      <c r="S2151" s="154"/>
      <c r="T2151" s="154"/>
      <c r="U2151" s="154"/>
      <c r="V2151" s="154"/>
      <c r="W2151" s="154"/>
      <c r="X2151" s="221" t="s">
        <v>37</v>
      </c>
      <c r="Y2151" s="217"/>
      <c r="Z2151" s="154" t="s">
        <v>330</v>
      </c>
      <c r="AA2151" s="154"/>
      <c r="AB2151" s="154"/>
      <c r="AC2151" s="154"/>
      <c r="AD2151" s="154"/>
      <c r="AE2151" s="154"/>
      <c r="AF2151" s="154"/>
      <c r="AG2151" s="154"/>
      <c r="AH2151" s="154"/>
      <c r="AI2151" s="154"/>
      <c r="AJ2151" s="154"/>
      <c r="AK2151" s="154"/>
      <c r="AL2151" s="154"/>
      <c r="AM2151" s="155"/>
      <c r="BF2151" s="1" t="b">
        <f>IF($K2151="○",TRUE,IF($K2151="",FALSE,"INPUT_ERROR"))</f>
        <v>0</v>
      </c>
      <c r="BG2151" s="1" t="s">
        <v>418</v>
      </c>
      <c r="BH2151" s="1">
        <v>109</v>
      </c>
      <c r="BI2151" s="1" t="str">
        <f t="shared" ref="BI2151:BI2157" si="58">"ITEM"&amp; BH2151&amp; BG2151 &amp;"="&amp; $BF2151</f>
        <v>ITEM109#KBN4_17=FALSE</v>
      </c>
    </row>
    <row r="2152" spans="1:61" ht="9.75" hidden="1" customHeight="1">
      <c r="A2152" s="141"/>
      <c r="B2152" s="142"/>
      <c r="C2152" s="142"/>
      <c r="D2152" s="142"/>
      <c r="E2152" s="142"/>
      <c r="F2152" s="142"/>
      <c r="G2152" s="142"/>
      <c r="H2152" s="142"/>
      <c r="I2152" s="142"/>
      <c r="J2152" s="144"/>
      <c r="K2152" s="159"/>
      <c r="L2152" s="82"/>
      <c r="M2152" s="82"/>
      <c r="N2152" s="82"/>
      <c r="O2152" s="82"/>
      <c r="P2152" s="82"/>
      <c r="Q2152" s="82"/>
      <c r="R2152" s="82"/>
      <c r="S2152" s="82"/>
      <c r="T2152" s="82"/>
      <c r="U2152" s="82"/>
      <c r="V2152" s="82"/>
      <c r="W2152" s="82"/>
      <c r="X2152" s="160"/>
      <c r="Y2152" s="159"/>
      <c r="Z2152" s="82"/>
      <c r="AA2152" s="82"/>
      <c r="AB2152" s="82"/>
      <c r="AC2152" s="82"/>
      <c r="AD2152" s="82"/>
      <c r="AE2152" s="82"/>
      <c r="AF2152" s="82"/>
      <c r="AG2152" s="82"/>
      <c r="AH2152" s="82"/>
      <c r="AI2152" s="82"/>
      <c r="AJ2152" s="82"/>
      <c r="AK2152" s="82"/>
      <c r="AL2152" s="82"/>
      <c r="AM2152" s="138"/>
      <c r="BF2152" s="1" t="b">
        <f>IF($Y2151="○",TRUE,IF($Y2151="",FALSE,"INPUT_ERROR"))</f>
        <v>0</v>
      </c>
      <c r="BG2152" s="1" t="s">
        <v>418</v>
      </c>
      <c r="BH2152" s="1">
        <v>110</v>
      </c>
      <c r="BI2152" s="1" t="str">
        <f t="shared" si="58"/>
        <v>ITEM110#KBN4_17=FALSE</v>
      </c>
    </row>
    <row r="2153" spans="1:61" ht="9.75" hidden="1" customHeight="1">
      <c r="A2153" s="141"/>
      <c r="B2153" s="142"/>
      <c r="C2153" s="142"/>
      <c r="D2153" s="142"/>
      <c r="E2153" s="142"/>
      <c r="F2153" s="142"/>
      <c r="G2153" s="142"/>
      <c r="H2153" s="142"/>
      <c r="I2153" s="142"/>
      <c r="J2153" s="144" t="s">
        <v>37</v>
      </c>
      <c r="K2153" s="159"/>
      <c r="L2153" s="82" t="s">
        <v>331</v>
      </c>
      <c r="M2153" s="82"/>
      <c r="N2153" s="82"/>
      <c r="O2153" s="82"/>
      <c r="P2153" s="82"/>
      <c r="Q2153" s="82"/>
      <c r="R2153" s="82"/>
      <c r="S2153" s="82"/>
      <c r="T2153" s="82"/>
      <c r="U2153" s="82"/>
      <c r="V2153" s="82"/>
      <c r="W2153" s="82"/>
      <c r="X2153" s="160" t="s">
        <v>37</v>
      </c>
      <c r="Y2153" s="159"/>
      <c r="Z2153" s="82" t="s">
        <v>264</v>
      </c>
      <c r="AA2153" s="82"/>
      <c r="AB2153" s="82"/>
      <c r="AC2153" s="82"/>
      <c r="AD2153" s="82"/>
      <c r="AE2153" s="82"/>
      <c r="AF2153" s="82"/>
      <c r="AG2153" s="82"/>
      <c r="AH2153" s="82"/>
      <c r="AI2153" s="82"/>
      <c r="AJ2153" s="82"/>
      <c r="AK2153" s="82"/>
      <c r="AL2153" s="82"/>
      <c r="AM2153" s="138"/>
      <c r="BF2153" s="1" t="b">
        <f>IF($K2153="○",TRUE,IF($K2153="",FALSE,"INPUT_ERROR"))</f>
        <v>0</v>
      </c>
      <c r="BG2153" s="1" t="s">
        <v>418</v>
      </c>
      <c r="BH2153" s="1">
        <v>111</v>
      </c>
      <c r="BI2153" s="1" t="str">
        <f t="shared" si="58"/>
        <v>ITEM111#KBN4_17=FALSE</v>
      </c>
    </row>
    <row r="2154" spans="1:61" ht="9.75" hidden="1" customHeight="1">
      <c r="A2154" s="141"/>
      <c r="B2154" s="142"/>
      <c r="C2154" s="142"/>
      <c r="D2154" s="142"/>
      <c r="E2154" s="142"/>
      <c r="F2154" s="142"/>
      <c r="G2154" s="142"/>
      <c r="H2154" s="142"/>
      <c r="I2154" s="142"/>
      <c r="J2154" s="144"/>
      <c r="K2154" s="159"/>
      <c r="L2154" s="82"/>
      <c r="M2154" s="82"/>
      <c r="N2154" s="82"/>
      <c r="O2154" s="82"/>
      <c r="P2154" s="82"/>
      <c r="Q2154" s="82"/>
      <c r="R2154" s="82"/>
      <c r="S2154" s="82"/>
      <c r="T2154" s="82"/>
      <c r="U2154" s="82"/>
      <c r="V2154" s="82"/>
      <c r="W2154" s="82"/>
      <c r="X2154" s="160"/>
      <c r="Y2154" s="159"/>
      <c r="Z2154" s="82"/>
      <c r="AA2154" s="82"/>
      <c r="AB2154" s="82"/>
      <c r="AC2154" s="82"/>
      <c r="AD2154" s="82"/>
      <c r="AE2154" s="82"/>
      <c r="AF2154" s="82"/>
      <c r="AG2154" s="82"/>
      <c r="AH2154" s="82"/>
      <c r="AI2154" s="82"/>
      <c r="AJ2154" s="82"/>
      <c r="AK2154" s="82"/>
      <c r="AL2154" s="82"/>
      <c r="AM2154" s="138"/>
      <c r="BF2154" s="1" t="b">
        <f>IF($Y2153="○",TRUE,IF($Y2153="",FALSE,"INPUT_ERROR"))</f>
        <v>0</v>
      </c>
      <c r="BG2154" s="1" t="s">
        <v>418</v>
      </c>
      <c r="BH2154" s="1">
        <v>112</v>
      </c>
      <c r="BI2154" s="1" t="str">
        <f t="shared" si="58"/>
        <v>ITEM112#KBN4_17=FALSE</v>
      </c>
    </row>
    <row r="2155" spans="1:61" ht="9.75" hidden="1" customHeight="1">
      <c r="A2155" s="141"/>
      <c r="B2155" s="142"/>
      <c r="C2155" s="142"/>
      <c r="D2155" s="142"/>
      <c r="E2155" s="142"/>
      <c r="F2155" s="142"/>
      <c r="G2155" s="142"/>
      <c r="H2155" s="142"/>
      <c r="I2155" s="142"/>
      <c r="J2155" s="144" t="s">
        <v>37</v>
      </c>
      <c r="K2155" s="159"/>
      <c r="L2155" s="82" t="s">
        <v>214</v>
      </c>
      <c r="M2155" s="82"/>
      <c r="N2155" s="82"/>
      <c r="O2155" s="82"/>
      <c r="P2155" s="82"/>
      <c r="Q2155" s="82"/>
      <c r="R2155" s="82"/>
      <c r="S2155" s="82"/>
      <c r="T2155" s="82"/>
      <c r="U2155" s="82"/>
      <c r="V2155" s="82"/>
      <c r="W2155" s="82"/>
      <c r="X2155" s="160" t="s">
        <v>37</v>
      </c>
      <c r="Y2155" s="159"/>
      <c r="Z2155" s="82" t="s">
        <v>332</v>
      </c>
      <c r="AA2155" s="82"/>
      <c r="AB2155" s="82"/>
      <c r="AC2155" s="82"/>
      <c r="AD2155" s="82"/>
      <c r="AE2155" s="82"/>
      <c r="AF2155" s="82"/>
      <c r="AG2155" s="82"/>
      <c r="AH2155" s="82"/>
      <c r="AI2155" s="82"/>
      <c r="AJ2155" s="82"/>
      <c r="AK2155" s="82"/>
      <c r="AL2155" s="82"/>
      <c r="AM2155" s="138"/>
      <c r="BF2155" s="1" t="b">
        <f>IF($K2155="○",TRUE,IF($K2155="",FALSE,"INPUT_ERROR"))</f>
        <v>0</v>
      </c>
      <c r="BG2155" s="1" t="s">
        <v>418</v>
      </c>
      <c r="BH2155" s="1">
        <v>113</v>
      </c>
      <c r="BI2155" s="1" t="str">
        <f t="shared" si="58"/>
        <v>ITEM113#KBN4_17=FALSE</v>
      </c>
    </row>
    <row r="2156" spans="1:61" ht="9.75" hidden="1" customHeight="1">
      <c r="A2156" s="141"/>
      <c r="B2156" s="142"/>
      <c r="C2156" s="142"/>
      <c r="D2156" s="142"/>
      <c r="E2156" s="142"/>
      <c r="F2156" s="142"/>
      <c r="G2156" s="142"/>
      <c r="H2156" s="142"/>
      <c r="I2156" s="142"/>
      <c r="J2156" s="144"/>
      <c r="K2156" s="159"/>
      <c r="L2156" s="82"/>
      <c r="M2156" s="82"/>
      <c r="N2156" s="82"/>
      <c r="O2156" s="82"/>
      <c r="P2156" s="82"/>
      <c r="Q2156" s="82"/>
      <c r="R2156" s="82"/>
      <c r="S2156" s="82"/>
      <c r="T2156" s="82"/>
      <c r="U2156" s="82"/>
      <c r="V2156" s="82"/>
      <c r="W2156" s="82"/>
      <c r="X2156" s="160"/>
      <c r="Y2156" s="159"/>
      <c r="Z2156" s="82"/>
      <c r="AA2156" s="82"/>
      <c r="AB2156" s="82"/>
      <c r="AC2156" s="82"/>
      <c r="AD2156" s="82"/>
      <c r="AE2156" s="82"/>
      <c r="AF2156" s="82"/>
      <c r="AG2156" s="82"/>
      <c r="AH2156" s="82"/>
      <c r="AI2156" s="82"/>
      <c r="AJ2156" s="82"/>
      <c r="AK2156" s="82"/>
      <c r="AL2156" s="82"/>
      <c r="AM2156" s="138"/>
      <c r="BF2156" s="1" t="b">
        <f>IF($Y2155="○",TRUE,IF($Y2155="",FALSE,"INPUT_ERROR"))</f>
        <v>0</v>
      </c>
      <c r="BG2156" s="1" t="s">
        <v>418</v>
      </c>
      <c r="BH2156" s="1">
        <v>114</v>
      </c>
      <c r="BI2156" s="1" t="str">
        <f t="shared" si="58"/>
        <v>ITEM114#KBN4_17=FALSE</v>
      </c>
    </row>
    <row r="2157" spans="1:61" ht="9.75" hidden="1" customHeight="1">
      <c r="A2157" s="141"/>
      <c r="B2157" s="142"/>
      <c r="C2157" s="142"/>
      <c r="D2157" s="142"/>
      <c r="E2157" s="142"/>
      <c r="F2157" s="142"/>
      <c r="G2157" s="142"/>
      <c r="H2157" s="142"/>
      <c r="I2157" s="142"/>
      <c r="J2157" s="144" t="s">
        <v>37</v>
      </c>
      <c r="K2157" s="159"/>
      <c r="L2157" s="82" t="s">
        <v>59</v>
      </c>
      <c r="M2157" s="82"/>
      <c r="N2157" s="82"/>
      <c r="O2157" s="160" t="s">
        <v>60</v>
      </c>
      <c r="P2157" s="151"/>
      <c r="Q2157" s="151"/>
      <c r="R2157" s="151"/>
      <c r="S2157" s="151"/>
      <c r="T2157" s="151"/>
      <c r="U2157" s="151"/>
      <c r="V2157" s="151"/>
      <c r="W2157" s="151"/>
      <c r="X2157" s="151"/>
      <c r="Y2157" s="151"/>
      <c r="Z2157" s="151"/>
      <c r="AA2157" s="151"/>
      <c r="AB2157" s="151"/>
      <c r="AC2157" s="151"/>
      <c r="AD2157" s="151"/>
      <c r="AE2157" s="151"/>
      <c r="AF2157" s="151"/>
      <c r="AG2157" s="151"/>
      <c r="AH2157" s="151"/>
      <c r="AI2157" s="151"/>
      <c r="AJ2157" s="151"/>
      <c r="AK2157" s="151"/>
      <c r="AL2157" s="82" t="s">
        <v>198</v>
      </c>
      <c r="AM2157" s="138"/>
      <c r="BF2157" s="1" t="b">
        <f>IF($K2157="○",TRUE,IF($K2157="",FALSE,"INPUT_ERROR"))</f>
        <v>0</v>
      </c>
      <c r="BG2157" s="1" t="s">
        <v>418</v>
      </c>
      <c r="BH2157" s="1">
        <v>115</v>
      </c>
      <c r="BI2157" s="1" t="str">
        <f t="shared" si="58"/>
        <v>ITEM115#KBN4_17=FALSE</v>
      </c>
    </row>
    <row r="2158" spans="1:61" ht="9.75" hidden="1" customHeight="1">
      <c r="A2158" s="141"/>
      <c r="B2158" s="142"/>
      <c r="C2158" s="142"/>
      <c r="D2158" s="142"/>
      <c r="E2158" s="142"/>
      <c r="F2158" s="142"/>
      <c r="G2158" s="142"/>
      <c r="H2158" s="142"/>
      <c r="I2158" s="142"/>
      <c r="J2158" s="161"/>
      <c r="K2158" s="162"/>
      <c r="L2158" s="98"/>
      <c r="M2158" s="98"/>
      <c r="N2158" s="98"/>
      <c r="O2158" s="163"/>
      <c r="P2158" s="128"/>
      <c r="Q2158" s="128"/>
      <c r="R2158" s="128"/>
      <c r="S2158" s="128"/>
      <c r="T2158" s="128"/>
      <c r="U2158" s="128"/>
      <c r="V2158" s="128"/>
      <c r="W2158" s="128"/>
      <c r="X2158" s="128"/>
      <c r="Y2158" s="128"/>
      <c r="Z2158" s="128"/>
      <c r="AA2158" s="128"/>
      <c r="AB2158" s="128"/>
      <c r="AC2158" s="128"/>
      <c r="AD2158" s="128"/>
      <c r="AE2158" s="128"/>
      <c r="AF2158" s="128"/>
      <c r="AG2158" s="128"/>
      <c r="AH2158" s="128"/>
      <c r="AI2158" s="128"/>
      <c r="AJ2158" s="128"/>
      <c r="AK2158" s="128"/>
      <c r="AL2158" s="98"/>
      <c r="AM2158" s="156"/>
      <c r="BG2158" s="1" t="s">
        <v>418</v>
      </c>
      <c r="BH2158" s="1">
        <v>116</v>
      </c>
      <c r="BI2158" s="1" t="str">
        <f>"ITEM"&amp;BH2158&amp; BG2158 &amp;"="&amp;IF(TRIM($P2157)="","",$P2157)</f>
        <v>ITEM116#KBN4_17=</v>
      </c>
    </row>
    <row r="2159" spans="1:61" ht="9.75" hidden="1" customHeight="1">
      <c r="A2159" s="120" t="s">
        <v>333</v>
      </c>
      <c r="B2159" s="121"/>
      <c r="C2159" s="121"/>
      <c r="D2159" s="121"/>
      <c r="E2159" s="121"/>
      <c r="F2159" s="121"/>
      <c r="G2159" s="121"/>
      <c r="H2159" s="121"/>
      <c r="I2159" s="122"/>
      <c r="J2159" s="260"/>
      <c r="K2159" s="260"/>
      <c r="L2159" s="260"/>
      <c r="M2159" s="260"/>
      <c r="N2159" s="260"/>
      <c r="O2159" s="260"/>
      <c r="P2159" s="260"/>
      <c r="Q2159" s="260"/>
      <c r="R2159" s="260"/>
      <c r="S2159" s="260"/>
      <c r="T2159" s="260"/>
      <c r="U2159" s="260"/>
      <c r="V2159" s="260"/>
      <c r="W2159" s="260"/>
      <c r="X2159" s="260"/>
      <c r="Y2159" s="260"/>
      <c r="Z2159" s="260"/>
      <c r="AA2159" s="260"/>
      <c r="AB2159" s="260"/>
      <c r="AC2159" s="260"/>
      <c r="AD2159" s="260"/>
      <c r="AE2159" s="260"/>
      <c r="AF2159" s="260"/>
      <c r="AG2159" s="260"/>
      <c r="AH2159" s="260"/>
      <c r="AI2159" s="260"/>
      <c r="AJ2159" s="260"/>
      <c r="AK2159" s="260"/>
      <c r="AL2159" s="260"/>
      <c r="AM2159" s="260"/>
      <c r="BG2159" s="1" t="s">
        <v>418</v>
      </c>
      <c r="BH2159" s="1">
        <v>117</v>
      </c>
      <c r="BI2159" s="1" t="str">
        <f>"ITEM"&amp;BH2159&amp; BG2159 &amp;"="&amp; IF(TRIM($J2159)="","",$J2159)</f>
        <v>ITEM117#KBN4_17=</v>
      </c>
    </row>
    <row r="2160" spans="1:61" ht="9.75" hidden="1" customHeight="1">
      <c r="A2160" s="141"/>
      <c r="B2160" s="142"/>
      <c r="C2160" s="142"/>
      <c r="D2160" s="142"/>
      <c r="E2160" s="142"/>
      <c r="F2160" s="142"/>
      <c r="G2160" s="142"/>
      <c r="H2160" s="142"/>
      <c r="I2160" s="143"/>
      <c r="J2160" s="27"/>
      <c r="K2160" s="27"/>
      <c r="L2160" s="27"/>
      <c r="M2160" s="27"/>
      <c r="N2160" s="27"/>
      <c r="O2160" s="27"/>
      <c r="P2160" s="27"/>
      <c r="Q2160" s="27"/>
      <c r="R2160" s="27"/>
      <c r="S2160" s="27"/>
      <c r="T2160" s="27"/>
      <c r="U2160" s="27"/>
      <c r="V2160" s="27"/>
      <c r="W2160" s="27"/>
      <c r="X2160" s="27"/>
      <c r="Y2160" s="27"/>
      <c r="Z2160" s="27"/>
      <c r="AA2160" s="27"/>
      <c r="AB2160" s="27"/>
      <c r="AC2160" s="27"/>
      <c r="AD2160" s="27"/>
      <c r="AE2160" s="27"/>
      <c r="AF2160" s="27"/>
      <c r="AG2160" s="27"/>
      <c r="AH2160" s="27"/>
      <c r="AI2160" s="27"/>
      <c r="AJ2160" s="27"/>
      <c r="AK2160" s="27"/>
      <c r="AL2160" s="27"/>
      <c r="AM2160" s="27"/>
      <c r="BH2160" s="1" t="s">
        <v>28</v>
      </c>
    </row>
    <row r="2161" spans="1:61" ht="9.75" hidden="1" customHeight="1" thickBot="1">
      <c r="A2161" s="123"/>
      <c r="B2161" s="124"/>
      <c r="C2161" s="124"/>
      <c r="D2161" s="124"/>
      <c r="E2161" s="124"/>
      <c r="F2161" s="124"/>
      <c r="G2161" s="124"/>
      <c r="H2161" s="124"/>
      <c r="I2161" s="125"/>
      <c r="J2161" s="27"/>
      <c r="K2161" s="27"/>
      <c r="L2161" s="27"/>
      <c r="M2161" s="27"/>
      <c r="N2161" s="27"/>
      <c r="O2161" s="27"/>
      <c r="P2161" s="27"/>
      <c r="Q2161" s="27"/>
      <c r="R2161" s="27"/>
      <c r="S2161" s="27"/>
      <c r="T2161" s="27"/>
      <c r="U2161" s="27"/>
      <c r="V2161" s="27"/>
      <c r="W2161" s="27"/>
      <c r="X2161" s="27"/>
      <c r="Y2161" s="27"/>
      <c r="Z2161" s="27"/>
      <c r="AA2161" s="27"/>
      <c r="AB2161" s="27"/>
      <c r="AC2161" s="27"/>
      <c r="AD2161" s="27"/>
      <c r="AE2161" s="27"/>
      <c r="AF2161" s="27"/>
      <c r="AG2161" s="27"/>
      <c r="AH2161" s="27"/>
      <c r="AI2161" s="27"/>
      <c r="AJ2161" s="27"/>
      <c r="AK2161" s="27"/>
      <c r="AL2161" s="27"/>
      <c r="AM2161" s="27"/>
      <c r="BH2161" s="1" t="s">
        <v>28</v>
      </c>
    </row>
    <row r="2162" spans="1:61" ht="9.75" hidden="1" customHeight="1">
      <c r="A2162" s="164" t="s">
        <v>419</v>
      </c>
      <c r="B2162" s="165"/>
      <c r="C2162" s="165"/>
      <c r="D2162" s="165"/>
      <c r="E2162" s="165"/>
      <c r="F2162" s="165"/>
      <c r="G2162" s="165"/>
      <c r="H2162" s="165"/>
      <c r="I2162" s="166"/>
      <c r="J2162" s="268"/>
      <c r="K2162" s="269"/>
      <c r="L2162" s="269"/>
      <c r="M2162" s="269"/>
      <c r="N2162" s="269"/>
      <c r="O2162" s="269"/>
      <c r="P2162" s="269"/>
      <c r="Q2162" s="269"/>
      <c r="R2162" s="269"/>
      <c r="S2162" s="269"/>
      <c r="T2162" s="269"/>
      <c r="U2162" s="269"/>
      <c r="V2162" s="269"/>
      <c r="W2162" s="269"/>
      <c r="X2162" s="269"/>
      <c r="Y2162" s="269"/>
      <c r="Z2162" s="269"/>
      <c r="AA2162" s="269"/>
      <c r="AB2162" s="269"/>
      <c r="AC2162" s="269"/>
      <c r="AD2162" s="269"/>
      <c r="AE2162" s="269"/>
      <c r="AF2162" s="269"/>
      <c r="AG2162" s="269"/>
      <c r="AH2162" s="269"/>
      <c r="AI2162" s="269"/>
      <c r="AJ2162" s="269"/>
      <c r="AK2162" s="269"/>
      <c r="AL2162" s="269"/>
      <c r="AM2162" s="270"/>
      <c r="BG2162" s="1" t="s">
        <v>420</v>
      </c>
      <c r="BH2162" s="1">
        <v>103</v>
      </c>
      <c r="BI2162" s="1" t="str">
        <f>"ITEM"&amp;BH2162&amp; BG2162 &amp;"="&amp; IF(TRIM($J2162)="","",$J2162)</f>
        <v>ITEM103#KBN4_18=</v>
      </c>
    </row>
    <row r="2163" spans="1:61" ht="9.75" hidden="1" customHeight="1" thickBot="1">
      <c r="A2163" s="167"/>
      <c r="B2163" s="168"/>
      <c r="C2163" s="168"/>
      <c r="D2163" s="168"/>
      <c r="E2163" s="168"/>
      <c r="F2163" s="168"/>
      <c r="G2163" s="168"/>
      <c r="H2163" s="168"/>
      <c r="I2163" s="169"/>
      <c r="J2163" s="271"/>
      <c r="K2163" s="272"/>
      <c r="L2163" s="272"/>
      <c r="M2163" s="272"/>
      <c r="N2163" s="272"/>
      <c r="O2163" s="272"/>
      <c r="P2163" s="272"/>
      <c r="Q2163" s="272"/>
      <c r="R2163" s="272"/>
      <c r="S2163" s="272"/>
      <c r="T2163" s="272"/>
      <c r="U2163" s="272"/>
      <c r="V2163" s="272"/>
      <c r="W2163" s="272"/>
      <c r="X2163" s="272"/>
      <c r="Y2163" s="272"/>
      <c r="Z2163" s="272"/>
      <c r="AA2163" s="272"/>
      <c r="AB2163" s="272"/>
      <c r="AC2163" s="272"/>
      <c r="AD2163" s="272"/>
      <c r="AE2163" s="272"/>
      <c r="AF2163" s="272"/>
      <c r="AG2163" s="272"/>
      <c r="AH2163" s="272"/>
      <c r="AI2163" s="272"/>
      <c r="AJ2163" s="272"/>
      <c r="AK2163" s="272"/>
      <c r="AL2163" s="272"/>
      <c r="AM2163" s="273"/>
    </row>
    <row r="2164" spans="1:61" ht="9.75" hidden="1" customHeight="1">
      <c r="A2164" s="120" t="s">
        <v>323</v>
      </c>
      <c r="B2164" s="121"/>
      <c r="C2164" s="121"/>
      <c r="D2164" s="121"/>
      <c r="E2164" s="121"/>
      <c r="F2164" s="121"/>
      <c r="G2164" s="121"/>
      <c r="H2164" s="121"/>
      <c r="I2164" s="122"/>
      <c r="J2164" s="239"/>
      <c r="K2164" s="239"/>
      <c r="L2164" s="239"/>
      <c r="M2164" s="239"/>
      <c r="N2164" s="239"/>
      <c r="O2164" s="239"/>
      <c r="P2164" s="239"/>
      <c r="Q2164" s="239"/>
      <c r="R2164" s="239"/>
      <c r="S2164" s="239"/>
      <c r="T2164" s="239"/>
      <c r="U2164" s="239"/>
      <c r="V2164" s="239"/>
      <c r="W2164" s="239"/>
      <c r="X2164" s="239"/>
      <c r="Y2164" s="239"/>
      <c r="Z2164" s="239"/>
      <c r="AA2164" s="239"/>
      <c r="AB2164" s="239"/>
      <c r="AC2164" s="239"/>
      <c r="AD2164" s="239"/>
      <c r="AE2164" s="239"/>
      <c r="AF2164" s="239"/>
      <c r="AG2164" s="239"/>
      <c r="AH2164" s="239"/>
      <c r="AI2164" s="239"/>
      <c r="AJ2164" s="239"/>
      <c r="AK2164" s="239"/>
      <c r="AL2164" s="239"/>
      <c r="AM2164" s="239"/>
      <c r="BG2164" s="1" t="s">
        <v>420</v>
      </c>
      <c r="BH2164" s="1">
        <v>104</v>
      </c>
      <c r="BI2164" s="1" t="str">
        <f>"ITEM"&amp;BH2164&amp; BG2164 &amp;"="&amp; IF(TRIM($J2164)="","",$J2164)</f>
        <v>ITEM104#KBN4_18=</v>
      </c>
    </row>
    <row r="2165" spans="1:61" ht="9.75" hidden="1" customHeight="1">
      <c r="A2165" s="123"/>
      <c r="B2165" s="124"/>
      <c r="C2165" s="124"/>
      <c r="D2165" s="124"/>
      <c r="E2165" s="124"/>
      <c r="F2165" s="124"/>
      <c r="G2165" s="124"/>
      <c r="H2165" s="124"/>
      <c r="I2165" s="125"/>
      <c r="J2165" s="27"/>
      <c r="K2165" s="27"/>
      <c r="L2165" s="27"/>
      <c r="M2165" s="27"/>
      <c r="N2165" s="27"/>
      <c r="O2165" s="27"/>
      <c r="P2165" s="27"/>
      <c r="Q2165" s="27"/>
      <c r="R2165" s="27"/>
      <c r="S2165" s="27"/>
      <c r="T2165" s="27"/>
      <c r="U2165" s="27"/>
      <c r="V2165" s="27"/>
      <c r="W2165" s="27"/>
      <c r="X2165" s="27"/>
      <c r="Y2165" s="27"/>
      <c r="Z2165" s="27"/>
      <c r="AA2165" s="27"/>
      <c r="AB2165" s="27"/>
      <c r="AC2165" s="27"/>
      <c r="AD2165" s="27"/>
      <c r="AE2165" s="27"/>
      <c r="AF2165" s="27"/>
      <c r="AG2165" s="27"/>
      <c r="AH2165" s="27"/>
      <c r="AI2165" s="27"/>
      <c r="AJ2165" s="27"/>
      <c r="AK2165" s="27"/>
      <c r="AL2165" s="27"/>
      <c r="AM2165" s="27"/>
    </row>
    <row r="2166" spans="1:61" ht="9.75" hidden="1" customHeight="1">
      <c r="A2166" s="120" t="s">
        <v>378</v>
      </c>
      <c r="B2166" s="121"/>
      <c r="C2166" s="121"/>
      <c r="D2166" s="121"/>
      <c r="E2166" s="121"/>
      <c r="F2166" s="121"/>
      <c r="G2166" s="121"/>
      <c r="H2166" s="121"/>
      <c r="I2166" s="122"/>
      <c r="J2166" s="136"/>
      <c r="K2166" s="126"/>
      <c r="L2166" s="126"/>
      <c r="M2166" s="126"/>
      <c r="N2166" s="126"/>
      <c r="O2166" s="126"/>
      <c r="P2166" s="126"/>
      <c r="Q2166" s="126"/>
      <c r="R2166" s="126"/>
      <c r="S2166" s="126"/>
      <c r="T2166" s="126"/>
      <c r="U2166" s="126"/>
      <c r="V2166" s="126"/>
      <c r="W2166" s="126"/>
      <c r="X2166" s="126"/>
      <c r="Y2166" s="126"/>
      <c r="Z2166" s="126"/>
      <c r="AA2166" s="126"/>
      <c r="AB2166" s="126"/>
      <c r="AC2166" s="126"/>
      <c r="AD2166" s="126"/>
      <c r="AE2166" s="126"/>
      <c r="AF2166" s="126"/>
      <c r="AG2166" s="126"/>
      <c r="AH2166" s="126"/>
      <c r="AI2166" s="126"/>
      <c r="AJ2166" s="126"/>
      <c r="AK2166" s="126"/>
      <c r="AL2166" s="126"/>
      <c r="AM2166" s="127"/>
      <c r="BG2166" s="1" t="s">
        <v>420</v>
      </c>
      <c r="BH2166" s="1">
        <v>105</v>
      </c>
      <c r="BI2166" s="1" t="str">
        <f>"ITEM"&amp;BH2166&amp; BG2166 &amp;"="&amp; IF(TRIM($J2166)="","",$J2166)</f>
        <v>ITEM105#KBN4_18=</v>
      </c>
    </row>
    <row r="2167" spans="1:61" ht="9.75" hidden="1" customHeight="1">
      <c r="A2167" s="141"/>
      <c r="B2167" s="142"/>
      <c r="C2167" s="142"/>
      <c r="D2167" s="142"/>
      <c r="E2167" s="142"/>
      <c r="F2167" s="142"/>
      <c r="G2167" s="142"/>
      <c r="H2167" s="142"/>
      <c r="I2167" s="143"/>
      <c r="J2167" s="150"/>
      <c r="K2167" s="151"/>
      <c r="L2167" s="151"/>
      <c r="M2167" s="151"/>
      <c r="N2167" s="151"/>
      <c r="O2167" s="151"/>
      <c r="P2167" s="151"/>
      <c r="Q2167" s="151"/>
      <c r="R2167" s="151"/>
      <c r="S2167" s="151"/>
      <c r="T2167" s="151"/>
      <c r="U2167" s="151"/>
      <c r="V2167" s="151"/>
      <c r="W2167" s="151"/>
      <c r="X2167" s="151"/>
      <c r="Y2167" s="151"/>
      <c r="Z2167" s="151"/>
      <c r="AA2167" s="151"/>
      <c r="AB2167" s="151"/>
      <c r="AC2167" s="151"/>
      <c r="AD2167" s="151"/>
      <c r="AE2167" s="151"/>
      <c r="AF2167" s="151"/>
      <c r="AG2167" s="151"/>
      <c r="AH2167" s="151"/>
      <c r="AI2167" s="151"/>
      <c r="AJ2167" s="151"/>
      <c r="AK2167" s="151"/>
      <c r="AL2167" s="151"/>
      <c r="AM2167" s="152"/>
      <c r="BH2167" s="1" t="s">
        <v>28</v>
      </c>
    </row>
    <row r="2168" spans="1:61" ht="9.75" hidden="1" customHeight="1">
      <c r="A2168" s="123"/>
      <c r="B2168" s="124"/>
      <c r="C2168" s="124"/>
      <c r="D2168" s="124"/>
      <c r="E2168" s="124"/>
      <c r="F2168" s="124"/>
      <c r="G2168" s="124"/>
      <c r="H2168" s="124"/>
      <c r="I2168" s="125"/>
      <c r="J2168" s="137"/>
      <c r="K2168" s="128"/>
      <c r="L2168" s="128"/>
      <c r="M2168" s="128"/>
      <c r="N2168" s="128"/>
      <c r="O2168" s="128"/>
      <c r="P2168" s="128"/>
      <c r="Q2168" s="128"/>
      <c r="R2168" s="128"/>
      <c r="S2168" s="128"/>
      <c r="T2168" s="128"/>
      <c r="U2168" s="128"/>
      <c r="V2168" s="128"/>
      <c r="W2168" s="128"/>
      <c r="X2168" s="128"/>
      <c r="Y2168" s="128"/>
      <c r="Z2168" s="128"/>
      <c r="AA2168" s="128"/>
      <c r="AB2168" s="128"/>
      <c r="AC2168" s="128"/>
      <c r="AD2168" s="128"/>
      <c r="AE2168" s="128"/>
      <c r="AF2168" s="128"/>
      <c r="AG2168" s="128"/>
      <c r="AH2168" s="128"/>
      <c r="AI2168" s="128"/>
      <c r="AJ2168" s="128"/>
      <c r="AK2168" s="128"/>
      <c r="AL2168" s="128"/>
      <c r="AM2168" s="129"/>
      <c r="BH2168" s="1" t="s">
        <v>28</v>
      </c>
    </row>
    <row r="2169" spans="1:61" ht="9.75" hidden="1" customHeight="1">
      <c r="A2169" s="120" t="s">
        <v>379</v>
      </c>
      <c r="B2169" s="121"/>
      <c r="C2169" s="121"/>
      <c r="D2169" s="121"/>
      <c r="E2169" s="121"/>
      <c r="F2169" s="121"/>
      <c r="G2169" s="121"/>
      <c r="H2169" s="121"/>
      <c r="I2169" s="122"/>
      <c r="J2169" s="27"/>
      <c r="K2169" s="27"/>
      <c r="L2169" s="27"/>
      <c r="M2169" s="27"/>
      <c r="N2169" s="27"/>
      <c r="O2169" s="27"/>
      <c r="P2169" s="27"/>
      <c r="Q2169" s="27"/>
      <c r="R2169" s="27"/>
      <c r="S2169" s="27"/>
      <c r="T2169" s="27"/>
      <c r="U2169" s="27"/>
      <c r="V2169" s="27"/>
      <c r="W2169" s="27"/>
      <c r="X2169" s="27"/>
      <c r="Y2169" s="27"/>
      <c r="Z2169" s="27"/>
      <c r="AA2169" s="27"/>
      <c r="AB2169" s="27"/>
      <c r="AC2169" s="27"/>
      <c r="AD2169" s="27"/>
      <c r="AE2169" s="27"/>
      <c r="AF2169" s="27"/>
      <c r="AG2169" s="27"/>
      <c r="AH2169" s="27"/>
      <c r="AI2169" s="27"/>
      <c r="AJ2169" s="27"/>
      <c r="AK2169" s="27"/>
      <c r="AL2169" s="27"/>
      <c r="AM2169" s="27"/>
      <c r="BG2169" s="1" t="s">
        <v>420</v>
      </c>
      <c r="BH2169" s="1">
        <v>106</v>
      </c>
      <c r="BI2169" s="1" t="str">
        <f>"ITEM"&amp;BH2169&amp; BG2169 &amp;"="&amp; IF(TRIM($J2169)="","",$J2169)</f>
        <v>ITEM106#KBN4_18=</v>
      </c>
    </row>
    <row r="2170" spans="1:61" ht="9.75" hidden="1" customHeight="1">
      <c r="A2170" s="123"/>
      <c r="B2170" s="124"/>
      <c r="C2170" s="124"/>
      <c r="D2170" s="124"/>
      <c r="E2170" s="124"/>
      <c r="F2170" s="124"/>
      <c r="G2170" s="124"/>
      <c r="H2170" s="124"/>
      <c r="I2170" s="125"/>
      <c r="J2170" s="27"/>
      <c r="K2170" s="27"/>
      <c r="L2170" s="27"/>
      <c r="M2170" s="27"/>
      <c r="N2170" s="27"/>
      <c r="O2170" s="27"/>
      <c r="P2170" s="27"/>
      <c r="Q2170" s="27"/>
      <c r="R2170" s="27"/>
      <c r="S2170" s="27"/>
      <c r="T2170" s="27"/>
      <c r="U2170" s="27"/>
      <c r="V2170" s="27"/>
      <c r="W2170" s="27"/>
      <c r="X2170" s="27"/>
      <c r="Y2170" s="27"/>
      <c r="Z2170" s="27"/>
      <c r="AA2170" s="27"/>
      <c r="AB2170" s="27"/>
      <c r="AC2170" s="27"/>
      <c r="AD2170" s="27"/>
      <c r="AE2170" s="27"/>
      <c r="AF2170" s="27"/>
      <c r="AG2170" s="27"/>
      <c r="AH2170" s="27"/>
      <c r="AI2170" s="27"/>
      <c r="AJ2170" s="27"/>
      <c r="AK2170" s="27"/>
      <c r="AL2170" s="27"/>
      <c r="AM2170" s="27"/>
    </row>
    <row r="2171" spans="1:61" ht="9.75" hidden="1" customHeight="1">
      <c r="A2171" s="120" t="s">
        <v>380</v>
      </c>
      <c r="B2171" s="121"/>
      <c r="C2171" s="121"/>
      <c r="D2171" s="121"/>
      <c r="E2171" s="121"/>
      <c r="F2171" s="121"/>
      <c r="G2171" s="121"/>
      <c r="H2171" s="121"/>
      <c r="I2171" s="122"/>
      <c r="J2171" s="158"/>
      <c r="K2171" s="154"/>
      <c r="L2171" s="154"/>
      <c r="M2171" s="154"/>
      <c r="N2171" s="154"/>
      <c r="O2171" s="154"/>
      <c r="P2171" s="154"/>
      <c r="Q2171" s="154"/>
      <c r="R2171" s="154"/>
      <c r="S2171" s="154"/>
      <c r="T2171" s="154"/>
      <c r="U2171" s="154"/>
      <c r="V2171" s="154" t="s">
        <v>36</v>
      </c>
      <c r="W2171" s="154"/>
      <c r="X2171" s="154"/>
      <c r="Y2171" s="154"/>
      <c r="Z2171" s="154"/>
      <c r="AA2171" s="154"/>
      <c r="AB2171" s="154"/>
      <c r="AC2171" s="154"/>
      <c r="AD2171" s="154"/>
      <c r="AE2171" s="154"/>
      <c r="AF2171" s="154"/>
      <c r="AG2171" s="154"/>
      <c r="AH2171" s="154"/>
      <c r="AI2171" s="154"/>
      <c r="AJ2171" s="154"/>
      <c r="AK2171" s="154"/>
      <c r="AL2171" s="154"/>
      <c r="AM2171" s="155"/>
      <c r="BE2171" s="1" t="str">
        <f ca="1">MID(CELL("address",$CB$2),2,2)</f>
        <v>CB</v>
      </c>
      <c r="BF2171" s="1" t="str">
        <f>IF(TRIM($K2173)="","",IF(ISERROR(MATCH($K2173,$CB$3:$CB$7,0)),"INPUT_ERROR",MATCH($K2173,$CB$3:$CB$7,0)))</f>
        <v/>
      </c>
      <c r="BG2171" s="1" t="s">
        <v>420</v>
      </c>
      <c r="BH2171" s="1">
        <v>107</v>
      </c>
      <c r="BI2171" s="1" t="str">
        <f>"ITEM"&amp; BH2171&amp; BG2171 &amp;"="&amp; $BF2171</f>
        <v>ITEM107#KBN4_18=</v>
      </c>
    </row>
    <row r="2172" spans="1:61" ht="9.75" hidden="1" customHeight="1">
      <c r="A2172" s="141"/>
      <c r="B2172" s="142"/>
      <c r="C2172" s="142"/>
      <c r="D2172" s="142"/>
      <c r="E2172" s="142"/>
      <c r="F2172" s="142"/>
      <c r="G2172" s="142"/>
      <c r="H2172" s="142"/>
      <c r="I2172" s="143"/>
      <c r="J2172" s="189"/>
      <c r="K2172" s="82"/>
      <c r="L2172" s="82"/>
      <c r="M2172" s="82"/>
      <c r="N2172" s="82"/>
      <c r="O2172" s="82"/>
      <c r="P2172" s="82"/>
      <c r="Q2172" s="82"/>
      <c r="R2172" s="82"/>
      <c r="S2172" s="82"/>
      <c r="T2172" s="82"/>
      <c r="U2172" s="82"/>
      <c r="V2172" s="82" t="s">
        <v>163</v>
      </c>
      <c r="W2172" s="82"/>
      <c r="X2172" s="82"/>
      <c r="Y2172" s="82"/>
      <c r="Z2172" s="82"/>
      <c r="AA2172" s="82"/>
      <c r="AB2172" s="82"/>
      <c r="AC2172" s="82"/>
      <c r="AD2172" s="82"/>
      <c r="AE2172" s="82"/>
      <c r="AF2172" s="82"/>
      <c r="AG2172" s="82"/>
      <c r="AH2172" s="82"/>
      <c r="AI2172" s="82"/>
      <c r="AJ2172" s="82"/>
      <c r="AK2172" s="82"/>
      <c r="AL2172" s="82"/>
      <c r="AM2172" s="138"/>
      <c r="BH2172" s="1" t="s">
        <v>28</v>
      </c>
    </row>
    <row r="2173" spans="1:61" ht="9.75" hidden="1" customHeight="1">
      <c r="A2173" s="141"/>
      <c r="B2173" s="142"/>
      <c r="C2173" s="142"/>
      <c r="D2173" s="142"/>
      <c r="E2173" s="142"/>
      <c r="F2173" s="142"/>
      <c r="G2173" s="142"/>
      <c r="H2173" s="142"/>
      <c r="I2173" s="143"/>
      <c r="J2173" s="144" t="s">
        <v>37</v>
      </c>
      <c r="K2173" s="145"/>
      <c r="L2173" s="145"/>
      <c r="M2173" s="145"/>
      <c r="N2173" s="145"/>
      <c r="O2173" s="145"/>
      <c r="P2173" s="145"/>
      <c r="Q2173" s="145"/>
      <c r="R2173" s="145"/>
      <c r="S2173" s="145"/>
      <c r="T2173" s="82" t="s">
        <v>38</v>
      </c>
      <c r="U2173" s="82"/>
      <c r="V2173" s="82" t="s">
        <v>253</v>
      </c>
      <c r="W2173" s="82"/>
      <c r="X2173" s="82"/>
      <c r="Y2173" s="82"/>
      <c r="Z2173" s="82"/>
      <c r="AA2173" s="82"/>
      <c r="AB2173" s="82"/>
      <c r="AC2173" s="82"/>
      <c r="AD2173" s="82"/>
      <c r="AE2173" s="82"/>
      <c r="AF2173" s="82"/>
      <c r="AG2173" s="82"/>
      <c r="AH2173" s="82"/>
      <c r="AI2173" s="82"/>
      <c r="AJ2173" s="82"/>
      <c r="AK2173" s="82"/>
      <c r="AL2173" s="82"/>
      <c r="AM2173" s="138"/>
      <c r="BH2173" s="1" t="s">
        <v>28</v>
      </c>
    </row>
    <row r="2174" spans="1:61" ht="9.75" hidden="1" customHeight="1">
      <c r="A2174" s="141"/>
      <c r="B2174" s="142"/>
      <c r="C2174" s="142"/>
      <c r="D2174" s="142"/>
      <c r="E2174" s="142"/>
      <c r="F2174" s="142"/>
      <c r="G2174" s="142"/>
      <c r="H2174" s="142"/>
      <c r="I2174" s="143"/>
      <c r="J2174" s="144"/>
      <c r="K2174" s="145"/>
      <c r="L2174" s="145"/>
      <c r="M2174" s="145"/>
      <c r="N2174" s="145"/>
      <c r="O2174" s="145"/>
      <c r="P2174" s="145"/>
      <c r="Q2174" s="145"/>
      <c r="R2174" s="145"/>
      <c r="S2174" s="145"/>
      <c r="T2174" s="82"/>
      <c r="U2174" s="82"/>
      <c r="V2174" s="82" t="s">
        <v>327</v>
      </c>
      <c r="W2174" s="82"/>
      <c r="X2174" s="82"/>
      <c r="Y2174" s="82"/>
      <c r="Z2174" s="82"/>
      <c r="AA2174" s="82"/>
      <c r="AB2174" s="82"/>
      <c r="AC2174" s="82"/>
      <c r="AD2174" s="82"/>
      <c r="AE2174" s="82"/>
      <c r="AF2174" s="82"/>
      <c r="AG2174" s="82"/>
      <c r="AH2174" s="82"/>
      <c r="AI2174" s="82"/>
      <c r="AJ2174" s="82"/>
      <c r="AK2174" s="82"/>
      <c r="AL2174" s="82"/>
      <c r="AM2174" s="138"/>
      <c r="BH2174" s="1" t="s">
        <v>28</v>
      </c>
    </row>
    <row r="2175" spans="1:61" ht="9.75" hidden="1" customHeight="1">
      <c r="A2175" s="141"/>
      <c r="B2175" s="142"/>
      <c r="C2175" s="142"/>
      <c r="D2175" s="142"/>
      <c r="E2175" s="142"/>
      <c r="F2175" s="142"/>
      <c r="G2175" s="142"/>
      <c r="H2175" s="142"/>
      <c r="I2175" s="143"/>
      <c r="J2175" s="189"/>
      <c r="K2175" s="82"/>
      <c r="L2175" s="82"/>
      <c r="M2175" s="82"/>
      <c r="N2175" s="82"/>
      <c r="O2175" s="82"/>
      <c r="P2175" s="82"/>
      <c r="Q2175" s="82"/>
      <c r="R2175" s="82"/>
      <c r="S2175" s="82"/>
      <c r="T2175" s="82"/>
      <c r="U2175" s="82"/>
      <c r="V2175" s="82" t="s">
        <v>166</v>
      </c>
      <c r="W2175" s="82"/>
      <c r="X2175" s="82"/>
      <c r="Y2175" s="82"/>
      <c r="Z2175" s="82"/>
      <c r="AA2175" s="82"/>
      <c r="AB2175" s="82"/>
      <c r="AC2175" s="82"/>
      <c r="AD2175" s="82"/>
      <c r="AE2175" s="82"/>
      <c r="AF2175" s="82"/>
      <c r="AG2175" s="82"/>
      <c r="AH2175" s="82"/>
      <c r="AI2175" s="82"/>
      <c r="AJ2175" s="82"/>
      <c r="AK2175" s="82"/>
      <c r="AL2175" s="82"/>
      <c r="AM2175" s="138"/>
      <c r="BH2175" s="1" t="s">
        <v>28</v>
      </c>
    </row>
    <row r="2176" spans="1:61" ht="9.75" hidden="1" customHeight="1">
      <c r="A2176" s="141"/>
      <c r="B2176" s="142"/>
      <c r="C2176" s="142"/>
      <c r="D2176" s="142"/>
      <c r="E2176" s="142"/>
      <c r="F2176" s="142"/>
      <c r="G2176" s="142"/>
      <c r="H2176" s="142"/>
      <c r="I2176" s="143"/>
      <c r="J2176" s="157"/>
      <c r="K2176" s="98"/>
      <c r="L2176" s="98"/>
      <c r="M2176" s="98"/>
      <c r="N2176" s="98"/>
      <c r="O2176" s="98"/>
      <c r="P2176" s="98"/>
      <c r="Q2176" s="98"/>
      <c r="R2176" s="98"/>
      <c r="S2176" s="98"/>
      <c r="T2176" s="98"/>
      <c r="U2176" s="98"/>
      <c r="V2176" s="98" t="s">
        <v>256</v>
      </c>
      <c r="W2176" s="98"/>
      <c r="X2176" s="98"/>
      <c r="Y2176" s="98"/>
      <c r="Z2176" s="98"/>
      <c r="AA2176" s="98"/>
      <c r="AB2176" s="98"/>
      <c r="AC2176" s="98"/>
      <c r="AD2176" s="98"/>
      <c r="AE2176" s="98"/>
      <c r="AF2176" s="98"/>
      <c r="AG2176" s="98"/>
      <c r="AH2176" s="98"/>
      <c r="AI2176" s="98"/>
      <c r="AJ2176" s="98"/>
      <c r="AK2176" s="98"/>
      <c r="AL2176" s="98"/>
      <c r="AM2176" s="156"/>
      <c r="BH2176" s="1" t="s">
        <v>28</v>
      </c>
    </row>
    <row r="2177" spans="1:61" ht="9.75" hidden="1" customHeight="1">
      <c r="A2177" s="120" t="s">
        <v>381</v>
      </c>
      <c r="B2177" s="121"/>
      <c r="C2177" s="121"/>
      <c r="D2177" s="121"/>
      <c r="E2177" s="121"/>
      <c r="F2177" s="121"/>
      <c r="G2177" s="121"/>
      <c r="H2177" s="121"/>
      <c r="I2177" s="122"/>
      <c r="J2177" s="136"/>
      <c r="K2177" s="126"/>
      <c r="L2177" s="126"/>
      <c r="M2177" s="126"/>
      <c r="N2177" s="126"/>
      <c r="O2177" s="126"/>
      <c r="P2177" s="126"/>
      <c r="Q2177" s="126"/>
      <c r="R2177" s="126"/>
      <c r="S2177" s="126"/>
      <c r="T2177" s="126"/>
      <c r="U2177" s="126"/>
      <c r="V2177" s="126"/>
      <c r="W2177" s="126"/>
      <c r="X2177" s="126"/>
      <c r="Y2177" s="126"/>
      <c r="Z2177" s="126"/>
      <c r="AA2177" s="126"/>
      <c r="AB2177" s="126"/>
      <c r="AC2177" s="126"/>
      <c r="AD2177" s="126"/>
      <c r="AE2177" s="126"/>
      <c r="AF2177" s="126"/>
      <c r="AG2177" s="126"/>
      <c r="AH2177" s="126"/>
      <c r="AI2177" s="126"/>
      <c r="AJ2177" s="126"/>
      <c r="AK2177" s="126"/>
      <c r="AL2177" s="126"/>
      <c r="AM2177" s="127"/>
      <c r="BG2177" s="1" t="s">
        <v>420</v>
      </c>
      <c r="BH2177" s="1">
        <v>108</v>
      </c>
      <c r="BI2177" s="1" t="str">
        <f>"ITEM"&amp;BH2177&amp; BG2177 &amp;"="&amp; IF(TRIM($J2177)="","",$J2177)</f>
        <v>ITEM108#KBN4_18=</v>
      </c>
    </row>
    <row r="2178" spans="1:61" ht="9.75" hidden="1" customHeight="1">
      <c r="A2178" s="141"/>
      <c r="B2178" s="142"/>
      <c r="C2178" s="142"/>
      <c r="D2178" s="142"/>
      <c r="E2178" s="142"/>
      <c r="F2178" s="142"/>
      <c r="G2178" s="142"/>
      <c r="H2178" s="142"/>
      <c r="I2178" s="143"/>
      <c r="J2178" s="150"/>
      <c r="K2178" s="151"/>
      <c r="L2178" s="151"/>
      <c r="M2178" s="151"/>
      <c r="N2178" s="151"/>
      <c r="O2178" s="151"/>
      <c r="P2178" s="151"/>
      <c r="Q2178" s="151"/>
      <c r="R2178" s="151"/>
      <c r="S2178" s="151"/>
      <c r="T2178" s="151"/>
      <c r="U2178" s="151"/>
      <c r="V2178" s="151"/>
      <c r="W2178" s="151"/>
      <c r="X2178" s="151"/>
      <c r="Y2178" s="151"/>
      <c r="Z2178" s="151"/>
      <c r="AA2178" s="151"/>
      <c r="AB2178" s="151"/>
      <c r="AC2178" s="151"/>
      <c r="AD2178" s="151"/>
      <c r="AE2178" s="151"/>
      <c r="AF2178" s="151"/>
      <c r="AG2178" s="151"/>
      <c r="AH2178" s="151"/>
      <c r="AI2178" s="151"/>
      <c r="AJ2178" s="151"/>
      <c r="AK2178" s="151"/>
      <c r="AL2178" s="151"/>
      <c r="AM2178" s="152"/>
    </row>
    <row r="2179" spans="1:61" ht="9.75" hidden="1" customHeight="1">
      <c r="A2179" s="123"/>
      <c r="B2179" s="124"/>
      <c r="C2179" s="124"/>
      <c r="D2179" s="124"/>
      <c r="E2179" s="124"/>
      <c r="F2179" s="124"/>
      <c r="G2179" s="124"/>
      <c r="H2179" s="124"/>
      <c r="I2179" s="125"/>
      <c r="J2179" s="150"/>
      <c r="K2179" s="151"/>
      <c r="L2179" s="151"/>
      <c r="M2179" s="151"/>
      <c r="N2179" s="151"/>
      <c r="O2179" s="151"/>
      <c r="P2179" s="151"/>
      <c r="Q2179" s="151"/>
      <c r="R2179" s="151"/>
      <c r="S2179" s="151"/>
      <c r="T2179" s="151"/>
      <c r="U2179" s="151"/>
      <c r="V2179" s="151"/>
      <c r="W2179" s="151"/>
      <c r="X2179" s="151"/>
      <c r="Y2179" s="151"/>
      <c r="Z2179" s="151"/>
      <c r="AA2179" s="151"/>
      <c r="AB2179" s="151"/>
      <c r="AC2179" s="151"/>
      <c r="AD2179" s="151"/>
      <c r="AE2179" s="151"/>
      <c r="AF2179" s="151"/>
      <c r="AG2179" s="151"/>
      <c r="AH2179" s="151"/>
      <c r="AI2179" s="151"/>
      <c r="AJ2179" s="151"/>
      <c r="AK2179" s="151"/>
      <c r="AL2179" s="151"/>
      <c r="AM2179" s="152"/>
    </row>
    <row r="2180" spans="1:61" ht="9.75" hidden="1" customHeight="1">
      <c r="A2180" s="120" t="s">
        <v>382</v>
      </c>
      <c r="B2180" s="121"/>
      <c r="C2180" s="121"/>
      <c r="D2180" s="121"/>
      <c r="E2180" s="121"/>
      <c r="F2180" s="121"/>
      <c r="G2180" s="121"/>
      <c r="H2180" s="121"/>
      <c r="I2180" s="121"/>
      <c r="J2180" s="216" t="s">
        <v>37</v>
      </c>
      <c r="K2180" s="217"/>
      <c r="L2180" s="154" t="s">
        <v>54</v>
      </c>
      <c r="M2180" s="154"/>
      <c r="N2180" s="154"/>
      <c r="O2180" s="154"/>
      <c r="P2180" s="154"/>
      <c r="Q2180" s="154"/>
      <c r="R2180" s="154"/>
      <c r="S2180" s="154"/>
      <c r="T2180" s="154"/>
      <c r="U2180" s="154"/>
      <c r="V2180" s="154"/>
      <c r="W2180" s="154"/>
      <c r="X2180" s="221" t="s">
        <v>37</v>
      </c>
      <c r="Y2180" s="217"/>
      <c r="Z2180" s="154" t="s">
        <v>330</v>
      </c>
      <c r="AA2180" s="154"/>
      <c r="AB2180" s="154"/>
      <c r="AC2180" s="154"/>
      <c r="AD2180" s="154"/>
      <c r="AE2180" s="154"/>
      <c r="AF2180" s="154"/>
      <c r="AG2180" s="154"/>
      <c r="AH2180" s="154"/>
      <c r="AI2180" s="154"/>
      <c r="AJ2180" s="154"/>
      <c r="AK2180" s="154"/>
      <c r="AL2180" s="154"/>
      <c r="AM2180" s="155"/>
      <c r="BF2180" s="1" t="b">
        <f>IF($K2180="○",TRUE,IF($K2180="",FALSE,"INPUT_ERROR"))</f>
        <v>0</v>
      </c>
      <c r="BG2180" s="1" t="s">
        <v>420</v>
      </c>
      <c r="BH2180" s="1">
        <v>109</v>
      </c>
      <c r="BI2180" s="1" t="str">
        <f t="shared" ref="BI2180:BI2186" si="59">"ITEM"&amp; BH2180&amp; BG2180 &amp;"="&amp; $BF2180</f>
        <v>ITEM109#KBN4_18=FALSE</v>
      </c>
    </row>
    <row r="2181" spans="1:61" ht="9.75" hidden="1" customHeight="1">
      <c r="A2181" s="141"/>
      <c r="B2181" s="142"/>
      <c r="C2181" s="142"/>
      <c r="D2181" s="142"/>
      <c r="E2181" s="142"/>
      <c r="F2181" s="142"/>
      <c r="G2181" s="142"/>
      <c r="H2181" s="142"/>
      <c r="I2181" s="142"/>
      <c r="J2181" s="144"/>
      <c r="K2181" s="159"/>
      <c r="L2181" s="82"/>
      <c r="M2181" s="82"/>
      <c r="N2181" s="82"/>
      <c r="O2181" s="82"/>
      <c r="P2181" s="82"/>
      <c r="Q2181" s="82"/>
      <c r="R2181" s="82"/>
      <c r="S2181" s="82"/>
      <c r="T2181" s="82"/>
      <c r="U2181" s="82"/>
      <c r="V2181" s="82"/>
      <c r="W2181" s="82"/>
      <c r="X2181" s="160"/>
      <c r="Y2181" s="159"/>
      <c r="Z2181" s="82"/>
      <c r="AA2181" s="82"/>
      <c r="AB2181" s="82"/>
      <c r="AC2181" s="82"/>
      <c r="AD2181" s="82"/>
      <c r="AE2181" s="82"/>
      <c r="AF2181" s="82"/>
      <c r="AG2181" s="82"/>
      <c r="AH2181" s="82"/>
      <c r="AI2181" s="82"/>
      <c r="AJ2181" s="82"/>
      <c r="AK2181" s="82"/>
      <c r="AL2181" s="82"/>
      <c r="AM2181" s="138"/>
      <c r="BF2181" s="1" t="b">
        <f>IF($Y2180="○",TRUE,IF($Y2180="",FALSE,"INPUT_ERROR"))</f>
        <v>0</v>
      </c>
      <c r="BG2181" s="1" t="s">
        <v>420</v>
      </c>
      <c r="BH2181" s="1">
        <v>110</v>
      </c>
      <c r="BI2181" s="1" t="str">
        <f t="shared" si="59"/>
        <v>ITEM110#KBN4_18=FALSE</v>
      </c>
    </row>
    <row r="2182" spans="1:61" ht="9.75" hidden="1" customHeight="1">
      <c r="A2182" s="141"/>
      <c r="B2182" s="142"/>
      <c r="C2182" s="142"/>
      <c r="D2182" s="142"/>
      <c r="E2182" s="142"/>
      <c r="F2182" s="142"/>
      <c r="G2182" s="142"/>
      <c r="H2182" s="142"/>
      <c r="I2182" s="142"/>
      <c r="J2182" s="144" t="s">
        <v>37</v>
      </c>
      <c r="K2182" s="159"/>
      <c r="L2182" s="82" t="s">
        <v>331</v>
      </c>
      <c r="M2182" s="82"/>
      <c r="N2182" s="82"/>
      <c r="O2182" s="82"/>
      <c r="P2182" s="82"/>
      <c r="Q2182" s="82"/>
      <c r="R2182" s="82"/>
      <c r="S2182" s="82"/>
      <c r="T2182" s="82"/>
      <c r="U2182" s="82"/>
      <c r="V2182" s="82"/>
      <c r="W2182" s="82"/>
      <c r="X2182" s="160" t="s">
        <v>37</v>
      </c>
      <c r="Y2182" s="159"/>
      <c r="Z2182" s="82" t="s">
        <v>264</v>
      </c>
      <c r="AA2182" s="82"/>
      <c r="AB2182" s="82"/>
      <c r="AC2182" s="82"/>
      <c r="AD2182" s="82"/>
      <c r="AE2182" s="82"/>
      <c r="AF2182" s="82"/>
      <c r="AG2182" s="82"/>
      <c r="AH2182" s="82"/>
      <c r="AI2182" s="82"/>
      <c r="AJ2182" s="82"/>
      <c r="AK2182" s="82"/>
      <c r="AL2182" s="82"/>
      <c r="AM2182" s="138"/>
      <c r="BF2182" s="1" t="b">
        <f>IF($K2182="○",TRUE,IF($K2182="",FALSE,"INPUT_ERROR"))</f>
        <v>0</v>
      </c>
      <c r="BG2182" s="1" t="s">
        <v>420</v>
      </c>
      <c r="BH2182" s="1">
        <v>111</v>
      </c>
      <c r="BI2182" s="1" t="str">
        <f t="shared" si="59"/>
        <v>ITEM111#KBN4_18=FALSE</v>
      </c>
    </row>
    <row r="2183" spans="1:61" ht="9.75" hidden="1" customHeight="1">
      <c r="A2183" s="141"/>
      <c r="B2183" s="142"/>
      <c r="C2183" s="142"/>
      <c r="D2183" s="142"/>
      <c r="E2183" s="142"/>
      <c r="F2183" s="142"/>
      <c r="G2183" s="142"/>
      <c r="H2183" s="142"/>
      <c r="I2183" s="142"/>
      <c r="J2183" s="144"/>
      <c r="K2183" s="159"/>
      <c r="L2183" s="82"/>
      <c r="M2183" s="82"/>
      <c r="N2183" s="82"/>
      <c r="O2183" s="82"/>
      <c r="P2183" s="82"/>
      <c r="Q2183" s="82"/>
      <c r="R2183" s="82"/>
      <c r="S2183" s="82"/>
      <c r="T2183" s="82"/>
      <c r="U2183" s="82"/>
      <c r="V2183" s="82"/>
      <c r="W2183" s="82"/>
      <c r="X2183" s="160"/>
      <c r="Y2183" s="159"/>
      <c r="Z2183" s="82"/>
      <c r="AA2183" s="82"/>
      <c r="AB2183" s="82"/>
      <c r="AC2183" s="82"/>
      <c r="AD2183" s="82"/>
      <c r="AE2183" s="82"/>
      <c r="AF2183" s="82"/>
      <c r="AG2183" s="82"/>
      <c r="AH2183" s="82"/>
      <c r="AI2183" s="82"/>
      <c r="AJ2183" s="82"/>
      <c r="AK2183" s="82"/>
      <c r="AL2183" s="82"/>
      <c r="AM2183" s="138"/>
      <c r="BF2183" s="1" t="b">
        <f>IF($Y2182="○",TRUE,IF($Y2182="",FALSE,"INPUT_ERROR"))</f>
        <v>0</v>
      </c>
      <c r="BG2183" s="1" t="s">
        <v>420</v>
      </c>
      <c r="BH2183" s="1">
        <v>112</v>
      </c>
      <c r="BI2183" s="1" t="str">
        <f t="shared" si="59"/>
        <v>ITEM112#KBN4_18=FALSE</v>
      </c>
    </row>
    <row r="2184" spans="1:61" ht="9.75" hidden="1" customHeight="1">
      <c r="A2184" s="141"/>
      <c r="B2184" s="142"/>
      <c r="C2184" s="142"/>
      <c r="D2184" s="142"/>
      <c r="E2184" s="142"/>
      <c r="F2184" s="142"/>
      <c r="G2184" s="142"/>
      <c r="H2184" s="142"/>
      <c r="I2184" s="142"/>
      <c r="J2184" s="144" t="s">
        <v>37</v>
      </c>
      <c r="K2184" s="159"/>
      <c r="L2184" s="82" t="s">
        <v>214</v>
      </c>
      <c r="M2184" s="82"/>
      <c r="N2184" s="82"/>
      <c r="O2184" s="82"/>
      <c r="P2184" s="82"/>
      <c r="Q2184" s="82"/>
      <c r="R2184" s="82"/>
      <c r="S2184" s="82"/>
      <c r="T2184" s="82"/>
      <c r="U2184" s="82"/>
      <c r="V2184" s="82"/>
      <c r="W2184" s="82"/>
      <c r="X2184" s="160" t="s">
        <v>37</v>
      </c>
      <c r="Y2184" s="159"/>
      <c r="Z2184" s="82" t="s">
        <v>332</v>
      </c>
      <c r="AA2184" s="82"/>
      <c r="AB2184" s="82"/>
      <c r="AC2184" s="82"/>
      <c r="AD2184" s="82"/>
      <c r="AE2184" s="82"/>
      <c r="AF2184" s="82"/>
      <c r="AG2184" s="82"/>
      <c r="AH2184" s="82"/>
      <c r="AI2184" s="82"/>
      <c r="AJ2184" s="82"/>
      <c r="AK2184" s="82"/>
      <c r="AL2184" s="82"/>
      <c r="AM2184" s="138"/>
      <c r="BF2184" s="1" t="b">
        <f>IF($K2184="○",TRUE,IF($K2184="",FALSE,"INPUT_ERROR"))</f>
        <v>0</v>
      </c>
      <c r="BG2184" s="1" t="s">
        <v>420</v>
      </c>
      <c r="BH2184" s="1">
        <v>113</v>
      </c>
      <c r="BI2184" s="1" t="str">
        <f t="shared" si="59"/>
        <v>ITEM113#KBN4_18=FALSE</v>
      </c>
    </row>
    <row r="2185" spans="1:61" ht="9.75" hidden="1" customHeight="1">
      <c r="A2185" s="141"/>
      <c r="B2185" s="142"/>
      <c r="C2185" s="142"/>
      <c r="D2185" s="142"/>
      <c r="E2185" s="142"/>
      <c r="F2185" s="142"/>
      <c r="G2185" s="142"/>
      <c r="H2185" s="142"/>
      <c r="I2185" s="142"/>
      <c r="J2185" s="144"/>
      <c r="K2185" s="159"/>
      <c r="L2185" s="82"/>
      <c r="M2185" s="82"/>
      <c r="N2185" s="82"/>
      <c r="O2185" s="82"/>
      <c r="P2185" s="82"/>
      <c r="Q2185" s="82"/>
      <c r="R2185" s="82"/>
      <c r="S2185" s="82"/>
      <c r="T2185" s="82"/>
      <c r="U2185" s="82"/>
      <c r="V2185" s="82"/>
      <c r="W2185" s="82"/>
      <c r="X2185" s="160"/>
      <c r="Y2185" s="159"/>
      <c r="Z2185" s="82"/>
      <c r="AA2185" s="82"/>
      <c r="AB2185" s="82"/>
      <c r="AC2185" s="82"/>
      <c r="AD2185" s="82"/>
      <c r="AE2185" s="82"/>
      <c r="AF2185" s="82"/>
      <c r="AG2185" s="82"/>
      <c r="AH2185" s="82"/>
      <c r="AI2185" s="82"/>
      <c r="AJ2185" s="82"/>
      <c r="AK2185" s="82"/>
      <c r="AL2185" s="82"/>
      <c r="AM2185" s="138"/>
      <c r="BF2185" s="1" t="b">
        <f>IF($Y2184="○",TRUE,IF($Y2184="",FALSE,"INPUT_ERROR"))</f>
        <v>0</v>
      </c>
      <c r="BG2185" s="1" t="s">
        <v>420</v>
      </c>
      <c r="BH2185" s="1">
        <v>114</v>
      </c>
      <c r="BI2185" s="1" t="str">
        <f t="shared" si="59"/>
        <v>ITEM114#KBN4_18=FALSE</v>
      </c>
    </row>
    <row r="2186" spans="1:61" ht="9.75" hidden="1" customHeight="1">
      <c r="A2186" s="141"/>
      <c r="B2186" s="142"/>
      <c r="C2186" s="142"/>
      <c r="D2186" s="142"/>
      <c r="E2186" s="142"/>
      <c r="F2186" s="142"/>
      <c r="G2186" s="142"/>
      <c r="H2186" s="142"/>
      <c r="I2186" s="142"/>
      <c r="J2186" s="144" t="s">
        <v>37</v>
      </c>
      <c r="K2186" s="159"/>
      <c r="L2186" s="82" t="s">
        <v>59</v>
      </c>
      <c r="M2186" s="82"/>
      <c r="N2186" s="82"/>
      <c r="O2186" s="160" t="s">
        <v>60</v>
      </c>
      <c r="P2186" s="151"/>
      <c r="Q2186" s="151"/>
      <c r="R2186" s="151"/>
      <c r="S2186" s="151"/>
      <c r="T2186" s="151"/>
      <c r="U2186" s="151"/>
      <c r="V2186" s="151"/>
      <c r="W2186" s="151"/>
      <c r="X2186" s="151"/>
      <c r="Y2186" s="151"/>
      <c r="Z2186" s="151"/>
      <c r="AA2186" s="151"/>
      <c r="AB2186" s="151"/>
      <c r="AC2186" s="151"/>
      <c r="AD2186" s="151"/>
      <c r="AE2186" s="151"/>
      <c r="AF2186" s="151"/>
      <c r="AG2186" s="151"/>
      <c r="AH2186" s="151"/>
      <c r="AI2186" s="151"/>
      <c r="AJ2186" s="151"/>
      <c r="AK2186" s="151"/>
      <c r="AL2186" s="82" t="s">
        <v>198</v>
      </c>
      <c r="AM2186" s="138"/>
      <c r="BF2186" s="1" t="b">
        <f>IF($K2186="○",TRUE,IF($K2186="",FALSE,"INPUT_ERROR"))</f>
        <v>0</v>
      </c>
      <c r="BG2186" s="1" t="s">
        <v>420</v>
      </c>
      <c r="BH2186" s="1">
        <v>115</v>
      </c>
      <c r="BI2186" s="1" t="str">
        <f t="shared" si="59"/>
        <v>ITEM115#KBN4_18=FALSE</v>
      </c>
    </row>
    <row r="2187" spans="1:61" ht="9.75" hidden="1" customHeight="1">
      <c r="A2187" s="141"/>
      <c r="B2187" s="142"/>
      <c r="C2187" s="142"/>
      <c r="D2187" s="142"/>
      <c r="E2187" s="142"/>
      <c r="F2187" s="142"/>
      <c r="G2187" s="142"/>
      <c r="H2187" s="142"/>
      <c r="I2187" s="142"/>
      <c r="J2187" s="161"/>
      <c r="K2187" s="162"/>
      <c r="L2187" s="98"/>
      <c r="M2187" s="98"/>
      <c r="N2187" s="98"/>
      <c r="O2187" s="163"/>
      <c r="P2187" s="128"/>
      <c r="Q2187" s="128"/>
      <c r="R2187" s="128"/>
      <c r="S2187" s="128"/>
      <c r="T2187" s="128"/>
      <c r="U2187" s="128"/>
      <c r="V2187" s="128"/>
      <c r="W2187" s="128"/>
      <c r="X2187" s="128"/>
      <c r="Y2187" s="128"/>
      <c r="Z2187" s="128"/>
      <c r="AA2187" s="128"/>
      <c r="AB2187" s="128"/>
      <c r="AC2187" s="128"/>
      <c r="AD2187" s="128"/>
      <c r="AE2187" s="128"/>
      <c r="AF2187" s="128"/>
      <c r="AG2187" s="128"/>
      <c r="AH2187" s="128"/>
      <c r="AI2187" s="128"/>
      <c r="AJ2187" s="128"/>
      <c r="AK2187" s="128"/>
      <c r="AL2187" s="98"/>
      <c r="AM2187" s="156"/>
      <c r="BG2187" s="1" t="s">
        <v>420</v>
      </c>
      <c r="BH2187" s="1">
        <v>116</v>
      </c>
      <c r="BI2187" s="1" t="str">
        <f>"ITEM"&amp;BH2187&amp; BG2187 &amp;"="&amp;IF(TRIM($P2186)="","",$P2186)</f>
        <v>ITEM116#KBN4_18=</v>
      </c>
    </row>
    <row r="2188" spans="1:61" ht="9.75" hidden="1" customHeight="1">
      <c r="A2188" s="120" t="s">
        <v>333</v>
      </c>
      <c r="B2188" s="121"/>
      <c r="C2188" s="121"/>
      <c r="D2188" s="121"/>
      <c r="E2188" s="121"/>
      <c r="F2188" s="121"/>
      <c r="G2188" s="121"/>
      <c r="H2188" s="121"/>
      <c r="I2188" s="122"/>
      <c r="J2188" s="260"/>
      <c r="K2188" s="260"/>
      <c r="L2188" s="260"/>
      <c r="M2188" s="260"/>
      <c r="N2188" s="260"/>
      <c r="O2188" s="260"/>
      <c r="P2188" s="260"/>
      <c r="Q2188" s="260"/>
      <c r="R2188" s="260"/>
      <c r="S2188" s="260"/>
      <c r="T2188" s="260"/>
      <c r="U2188" s="260"/>
      <c r="V2188" s="260"/>
      <c r="W2188" s="260"/>
      <c r="X2188" s="260"/>
      <c r="Y2188" s="260"/>
      <c r="Z2188" s="260"/>
      <c r="AA2188" s="260"/>
      <c r="AB2188" s="260"/>
      <c r="AC2188" s="260"/>
      <c r="AD2188" s="260"/>
      <c r="AE2188" s="260"/>
      <c r="AF2188" s="260"/>
      <c r="AG2188" s="260"/>
      <c r="AH2188" s="260"/>
      <c r="AI2188" s="260"/>
      <c r="AJ2188" s="260"/>
      <c r="AK2188" s="260"/>
      <c r="AL2188" s="260"/>
      <c r="AM2188" s="260"/>
      <c r="BG2188" s="1" t="s">
        <v>420</v>
      </c>
      <c r="BH2188" s="1">
        <v>117</v>
      </c>
      <c r="BI2188" s="1" t="str">
        <f>"ITEM"&amp;BH2188&amp; BG2188 &amp;"="&amp; IF(TRIM($J2188)="","",$J2188)</f>
        <v>ITEM117#KBN4_18=</v>
      </c>
    </row>
    <row r="2189" spans="1:61" ht="9.75" hidden="1" customHeight="1">
      <c r="A2189" s="141"/>
      <c r="B2189" s="142"/>
      <c r="C2189" s="142"/>
      <c r="D2189" s="142"/>
      <c r="E2189" s="142"/>
      <c r="F2189" s="142"/>
      <c r="G2189" s="142"/>
      <c r="H2189" s="142"/>
      <c r="I2189" s="143"/>
      <c r="J2189" s="27"/>
      <c r="K2189" s="27"/>
      <c r="L2189" s="27"/>
      <c r="M2189" s="27"/>
      <c r="N2189" s="27"/>
      <c r="O2189" s="27"/>
      <c r="P2189" s="27"/>
      <c r="Q2189" s="27"/>
      <c r="R2189" s="27"/>
      <c r="S2189" s="27"/>
      <c r="T2189" s="27"/>
      <c r="U2189" s="27"/>
      <c r="V2189" s="27"/>
      <c r="W2189" s="27"/>
      <c r="X2189" s="27"/>
      <c r="Y2189" s="27"/>
      <c r="Z2189" s="27"/>
      <c r="AA2189" s="27"/>
      <c r="AB2189" s="27"/>
      <c r="AC2189" s="27"/>
      <c r="AD2189" s="27"/>
      <c r="AE2189" s="27"/>
      <c r="AF2189" s="27"/>
      <c r="AG2189" s="27"/>
      <c r="AH2189" s="27"/>
      <c r="AI2189" s="27"/>
      <c r="AJ2189" s="27"/>
      <c r="AK2189" s="27"/>
      <c r="AL2189" s="27"/>
      <c r="AM2189" s="27"/>
      <c r="BH2189" s="1" t="s">
        <v>28</v>
      </c>
    </row>
    <row r="2190" spans="1:61" ht="9.75" hidden="1" customHeight="1" thickBot="1">
      <c r="A2190" s="123"/>
      <c r="B2190" s="124"/>
      <c r="C2190" s="124"/>
      <c r="D2190" s="124"/>
      <c r="E2190" s="124"/>
      <c r="F2190" s="124"/>
      <c r="G2190" s="124"/>
      <c r="H2190" s="124"/>
      <c r="I2190" s="125"/>
      <c r="J2190" s="27"/>
      <c r="K2190" s="27"/>
      <c r="L2190" s="27"/>
      <c r="M2190" s="27"/>
      <c r="N2190" s="27"/>
      <c r="O2190" s="27"/>
      <c r="P2190" s="27"/>
      <c r="Q2190" s="27"/>
      <c r="R2190" s="27"/>
      <c r="S2190" s="27"/>
      <c r="T2190" s="27"/>
      <c r="U2190" s="27"/>
      <c r="V2190" s="27"/>
      <c r="W2190" s="27"/>
      <c r="X2190" s="27"/>
      <c r="Y2190" s="27"/>
      <c r="Z2190" s="27"/>
      <c r="AA2190" s="27"/>
      <c r="AB2190" s="27"/>
      <c r="AC2190" s="27"/>
      <c r="AD2190" s="27"/>
      <c r="AE2190" s="27"/>
      <c r="AF2190" s="27"/>
      <c r="AG2190" s="27"/>
      <c r="AH2190" s="27"/>
      <c r="AI2190" s="27"/>
      <c r="AJ2190" s="27"/>
      <c r="AK2190" s="27"/>
      <c r="AL2190" s="27"/>
      <c r="AM2190" s="27"/>
      <c r="BH2190" s="1" t="s">
        <v>28</v>
      </c>
    </row>
    <row r="2191" spans="1:61" ht="9.75" hidden="1" customHeight="1">
      <c r="A2191" s="164" t="s">
        <v>421</v>
      </c>
      <c r="B2191" s="165"/>
      <c r="C2191" s="165"/>
      <c r="D2191" s="165"/>
      <c r="E2191" s="165"/>
      <c r="F2191" s="165"/>
      <c r="G2191" s="165"/>
      <c r="H2191" s="165"/>
      <c r="I2191" s="166"/>
      <c r="J2191" s="268"/>
      <c r="K2191" s="269"/>
      <c r="L2191" s="269"/>
      <c r="M2191" s="269"/>
      <c r="N2191" s="269"/>
      <c r="O2191" s="269"/>
      <c r="P2191" s="269"/>
      <c r="Q2191" s="269"/>
      <c r="R2191" s="269"/>
      <c r="S2191" s="269"/>
      <c r="T2191" s="269"/>
      <c r="U2191" s="269"/>
      <c r="V2191" s="269"/>
      <c r="W2191" s="269"/>
      <c r="X2191" s="269"/>
      <c r="Y2191" s="269"/>
      <c r="Z2191" s="269"/>
      <c r="AA2191" s="269"/>
      <c r="AB2191" s="269"/>
      <c r="AC2191" s="269"/>
      <c r="AD2191" s="269"/>
      <c r="AE2191" s="269"/>
      <c r="AF2191" s="269"/>
      <c r="AG2191" s="269"/>
      <c r="AH2191" s="269"/>
      <c r="AI2191" s="269"/>
      <c r="AJ2191" s="269"/>
      <c r="AK2191" s="269"/>
      <c r="AL2191" s="269"/>
      <c r="AM2191" s="270"/>
      <c r="BG2191" s="1" t="s">
        <v>422</v>
      </c>
      <c r="BH2191" s="1">
        <v>103</v>
      </c>
      <c r="BI2191" s="1" t="str">
        <f>"ITEM"&amp;BH2191&amp; BG2191 &amp;"="&amp; IF(TRIM($J2191)="","",$J2191)</f>
        <v>ITEM103#KBN4_19=</v>
      </c>
    </row>
    <row r="2192" spans="1:61" ht="9.75" hidden="1" customHeight="1" thickBot="1">
      <c r="A2192" s="167"/>
      <c r="B2192" s="168"/>
      <c r="C2192" s="168"/>
      <c r="D2192" s="168"/>
      <c r="E2192" s="168"/>
      <c r="F2192" s="168"/>
      <c r="G2192" s="168"/>
      <c r="H2192" s="168"/>
      <c r="I2192" s="169"/>
      <c r="J2192" s="271"/>
      <c r="K2192" s="272"/>
      <c r="L2192" s="272"/>
      <c r="M2192" s="272"/>
      <c r="N2192" s="272"/>
      <c r="O2192" s="272"/>
      <c r="P2192" s="272"/>
      <c r="Q2192" s="272"/>
      <c r="R2192" s="272"/>
      <c r="S2192" s="272"/>
      <c r="T2192" s="272"/>
      <c r="U2192" s="272"/>
      <c r="V2192" s="272"/>
      <c r="W2192" s="272"/>
      <c r="X2192" s="272"/>
      <c r="Y2192" s="272"/>
      <c r="Z2192" s="272"/>
      <c r="AA2192" s="272"/>
      <c r="AB2192" s="272"/>
      <c r="AC2192" s="272"/>
      <c r="AD2192" s="272"/>
      <c r="AE2192" s="272"/>
      <c r="AF2192" s="272"/>
      <c r="AG2192" s="272"/>
      <c r="AH2192" s="272"/>
      <c r="AI2192" s="272"/>
      <c r="AJ2192" s="272"/>
      <c r="AK2192" s="272"/>
      <c r="AL2192" s="272"/>
      <c r="AM2192" s="273"/>
    </row>
    <row r="2193" spans="1:61" ht="9.75" hidden="1" customHeight="1">
      <c r="A2193" s="120" t="s">
        <v>323</v>
      </c>
      <c r="B2193" s="121"/>
      <c r="C2193" s="121"/>
      <c r="D2193" s="121"/>
      <c r="E2193" s="121"/>
      <c r="F2193" s="121"/>
      <c r="G2193" s="121"/>
      <c r="H2193" s="121"/>
      <c r="I2193" s="122"/>
      <c r="J2193" s="239"/>
      <c r="K2193" s="239"/>
      <c r="L2193" s="239"/>
      <c r="M2193" s="239"/>
      <c r="N2193" s="239"/>
      <c r="O2193" s="239"/>
      <c r="P2193" s="239"/>
      <c r="Q2193" s="239"/>
      <c r="R2193" s="239"/>
      <c r="S2193" s="239"/>
      <c r="T2193" s="239"/>
      <c r="U2193" s="239"/>
      <c r="V2193" s="239"/>
      <c r="W2193" s="239"/>
      <c r="X2193" s="239"/>
      <c r="Y2193" s="239"/>
      <c r="Z2193" s="239"/>
      <c r="AA2193" s="239"/>
      <c r="AB2193" s="239"/>
      <c r="AC2193" s="239"/>
      <c r="AD2193" s="239"/>
      <c r="AE2193" s="239"/>
      <c r="AF2193" s="239"/>
      <c r="AG2193" s="239"/>
      <c r="AH2193" s="239"/>
      <c r="AI2193" s="239"/>
      <c r="AJ2193" s="239"/>
      <c r="AK2193" s="239"/>
      <c r="AL2193" s="239"/>
      <c r="AM2193" s="239"/>
      <c r="BG2193" s="1" t="s">
        <v>422</v>
      </c>
      <c r="BH2193" s="1">
        <v>104</v>
      </c>
      <c r="BI2193" s="1" t="str">
        <f>"ITEM"&amp;BH2193&amp; BG2193 &amp;"="&amp; IF(TRIM($J2193)="","",$J2193)</f>
        <v>ITEM104#KBN4_19=</v>
      </c>
    </row>
    <row r="2194" spans="1:61" ht="9.75" hidden="1" customHeight="1">
      <c r="A2194" s="123"/>
      <c r="B2194" s="124"/>
      <c r="C2194" s="124"/>
      <c r="D2194" s="124"/>
      <c r="E2194" s="124"/>
      <c r="F2194" s="124"/>
      <c r="G2194" s="124"/>
      <c r="H2194" s="124"/>
      <c r="I2194" s="125"/>
      <c r="J2194" s="27"/>
      <c r="K2194" s="27"/>
      <c r="L2194" s="27"/>
      <c r="M2194" s="27"/>
      <c r="N2194" s="27"/>
      <c r="O2194" s="27"/>
      <c r="P2194" s="27"/>
      <c r="Q2194" s="27"/>
      <c r="R2194" s="27"/>
      <c r="S2194" s="27"/>
      <c r="T2194" s="27"/>
      <c r="U2194" s="27"/>
      <c r="V2194" s="27"/>
      <c r="W2194" s="27"/>
      <c r="X2194" s="27"/>
      <c r="Y2194" s="27"/>
      <c r="Z2194" s="27"/>
      <c r="AA2194" s="27"/>
      <c r="AB2194" s="27"/>
      <c r="AC2194" s="27"/>
      <c r="AD2194" s="27"/>
      <c r="AE2194" s="27"/>
      <c r="AF2194" s="27"/>
      <c r="AG2194" s="27"/>
      <c r="AH2194" s="27"/>
      <c r="AI2194" s="27"/>
      <c r="AJ2194" s="27"/>
      <c r="AK2194" s="27"/>
      <c r="AL2194" s="27"/>
      <c r="AM2194" s="27"/>
    </row>
    <row r="2195" spans="1:61" ht="9.75" hidden="1" customHeight="1">
      <c r="A2195" s="120" t="s">
        <v>378</v>
      </c>
      <c r="B2195" s="121"/>
      <c r="C2195" s="121"/>
      <c r="D2195" s="121"/>
      <c r="E2195" s="121"/>
      <c r="F2195" s="121"/>
      <c r="G2195" s="121"/>
      <c r="H2195" s="121"/>
      <c r="I2195" s="122"/>
      <c r="J2195" s="136"/>
      <c r="K2195" s="126"/>
      <c r="L2195" s="126"/>
      <c r="M2195" s="126"/>
      <c r="N2195" s="126"/>
      <c r="O2195" s="126"/>
      <c r="P2195" s="126"/>
      <c r="Q2195" s="126"/>
      <c r="R2195" s="126"/>
      <c r="S2195" s="126"/>
      <c r="T2195" s="126"/>
      <c r="U2195" s="126"/>
      <c r="V2195" s="126"/>
      <c r="W2195" s="126"/>
      <c r="X2195" s="126"/>
      <c r="Y2195" s="126"/>
      <c r="Z2195" s="126"/>
      <c r="AA2195" s="126"/>
      <c r="AB2195" s="126"/>
      <c r="AC2195" s="126"/>
      <c r="AD2195" s="126"/>
      <c r="AE2195" s="126"/>
      <c r="AF2195" s="126"/>
      <c r="AG2195" s="126"/>
      <c r="AH2195" s="126"/>
      <c r="AI2195" s="126"/>
      <c r="AJ2195" s="126"/>
      <c r="AK2195" s="126"/>
      <c r="AL2195" s="126"/>
      <c r="AM2195" s="127"/>
      <c r="BG2195" s="1" t="s">
        <v>422</v>
      </c>
      <c r="BH2195" s="1">
        <v>105</v>
      </c>
      <c r="BI2195" s="1" t="str">
        <f>"ITEM"&amp;BH2195&amp; BG2195 &amp;"="&amp; IF(TRIM($J2195)="","",$J2195)</f>
        <v>ITEM105#KBN4_19=</v>
      </c>
    </row>
    <row r="2196" spans="1:61" ht="9.75" hidden="1" customHeight="1">
      <c r="A2196" s="141"/>
      <c r="B2196" s="142"/>
      <c r="C2196" s="142"/>
      <c r="D2196" s="142"/>
      <c r="E2196" s="142"/>
      <c r="F2196" s="142"/>
      <c r="G2196" s="142"/>
      <c r="H2196" s="142"/>
      <c r="I2196" s="143"/>
      <c r="J2196" s="150"/>
      <c r="K2196" s="151"/>
      <c r="L2196" s="151"/>
      <c r="M2196" s="151"/>
      <c r="N2196" s="151"/>
      <c r="O2196" s="151"/>
      <c r="P2196" s="151"/>
      <c r="Q2196" s="151"/>
      <c r="R2196" s="151"/>
      <c r="S2196" s="151"/>
      <c r="T2196" s="151"/>
      <c r="U2196" s="151"/>
      <c r="V2196" s="151"/>
      <c r="W2196" s="151"/>
      <c r="X2196" s="151"/>
      <c r="Y2196" s="151"/>
      <c r="Z2196" s="151"/>
      <c r="AA2196" s="151"/>
      <c r="AB2196" s="151"/>
      <c r="AC2196" s="151"/>
      <c r="AD2196" s="151"/>
      <c r="AE2196" s="151"/>
      <c r="AF2196" s="151"/>
      <c r="AG2196" s="151"/>
      <c r="AH2196" s="151"/>
      <c r="AI2196" s="151"/>
      <c r="AJ2196" s="151"/>
      <c r="AK2196" s="151"/>
      <c r="AL2196" s="151"/>
      <c r="AM2196" s="152"/>
      <c r="BH2196" s="1" t="s">
        <v>28</v>
      </c>
    </row>
    <row r="2197" spans="1:61" ht="9.75" hidden="1" customHeight="1">
      <c r="A2197" s="123"/>
      <c r="B2197" s="124"/>
      <c r="C2197" s="124"/>
      <c r="D2197" s="124"/>
      <c r="E2197" s="124"/>
      <c r="F2197" s="124"/>
      <c r="G2197" s="124"/>
      <c r="H2197" s="124"/>
      <c r="I2197" s="125"/>
      <c r="J2197" s="137"/>
      <c r="K2197" s="128"/>
      <c r="L2197" s="128"/>
      <c r="M2197" s="128"/>
      <c r="N2197" s="128"/>
      <c r="O2197" s="128"/>
      <c r="P2197" s="128"/>
      <c r="Q2197" s="128"/>
      <c r="R2197" s="128"/>
      <c r="S2197" s="128"/>
      <c r="T2197" s="128"/>
      <c r="U2197" s="128"/>
      <c r="V2197" s="128"/>
      <c r="W2197" s="128"/>
      <c r="X2197" s="128"/>
      <c r="Y2197" s="128"/>
      <c r="Z2197" s="128"/>
      <c r="AA2197" s="128"/>
      <c r="AB2197" s="128"/>
      <c r="AC2197" s="128"/>
      <c r="AD2197" s="128"/>
      <c r="AE2197" s="128"/>
      <c r="AF2197" s="128"/>
      <c r="AG2197" s="128"/>
      <c r="AH2197" s="128"/>
      <c r="AI2197" s="128"/>
      <c r="AJ2197" s="128"/>
      <c r="AK2197" s="128"/>
      <c r="AL2197" s="128"/>
      <c r="AM2197" s="129"/>
      <c r="BH2197" s="1" t="s">
        <v>28</v>
      </c>
    </row>
    <row r="2198" spans="1:61" ht="9.75" hidden="1" customHeight="1">
      <c r="A2198" s="120" t="s">
        <v>379</v>
      </c>
      <c r="B2198" s="121"/>
      <c r="C2198" s="121"/>
      <c r="D2198" s="121"/>
      <c r="E2198" s="121"/>
      <c r="F2198" s="121"/>
      <c r="G2198" s="121"/>
      <c r="H2198" s="121"/>
      <c r="I2198" s="122"/>
      <c r="J2198" s="27"/>
      <c r="K2198" s="27"/>
      <c r="L2198" s="27"/>
      <c r="M2198" s="27"/>
      <c r="N2198" s="27"/>
      <c r="O2198" s="27"/>
      <c r="P2198" s="27"/>
      <c r="Q2198" s="27"/>
      <c r="R2198" s="27"/>
      <c r="S2198" s="27"/>
      <c r="T2198" s="27"/>
      <c r="U2198" s="27"/>
      <c r="V2198" s="27"/>
      <c r="W2198" s="27"/>
      <c r="X2198" s="27"/>
      <c r="Y2198" s="27"/>
      <c r="Z2198" s="27"/>
      <c r="AA2198" s="27"/>
      <c r="AB2198" s="27"/>
      <c r="AC2198" s="27"/>
      <c r="AD2198" s="27"/>
      <c r="AE2198" s="27"/>
      <c r="AF2198" s="27"/>
      <c r="AG2198" s="27"/>
      <c r="AH2198" s="27"/>
      <c r="AI2198" s="27"/>
      <c r="AJ2198" s="27"/>
      <c r="AK2198" s="27"/>
      <c r="AL2198" s="27"/>
      <c r="AM2198" s="27"/>
      <c r="BG2198" s="1" t="s">
        <v>422</v>
      </c>
      <c r="BH2198" s="1">
        <v>106</v>
      </c>
      <c r="BI2198" s="1" t="str">
        <f>"ITEM"&amp;BH2198&amp; BG2198 &amp;"="&amp; IF(TRIM($J2198)="","",$J2198)</f>
        <v>ITEM106#KBN4_19=</v>
      </c>
    </row>
    <row r="2199" spans="1:61" ht="9.75" hidden="1" customHeight="1">
      <c r="A2199" s="123"/>
      <c r="B2199" s="124"/>
      <c r="C2199" s="124"/>
      <c r="D2199" s="124"/>
      <c r="E2199" s="124"/>
      <c r="F2199" s="124"/>
      <c r="G2199" s="124"/>
      <c r="H2199" s="124"/>
      <c r="I2199" s="125"/>
      <c r="J2199" s="27"/>
      <c r="K2199" s="27"/>
      <c r="L2199" s="27"/>
      <c r="M2199" s="27"/>
      <c r="N2199" s="27"/>
      <c r="O2199" s="27"/>
      <c r="P2199" s="27"/>
      <c r="Q2199" s="27"/>
      <c r="R2199" s="27"/>
      <c r="S2199" s="27"/>
      <c r="T2199" s="27"/>
      <c r="U2199" s="27"/>
      <c r="V2199" s="27"/>
      <c r="W2199" s="27"/>
      <c r="X2199" s="27"/>
      <c r="Y2199" s="27"/>
      <c r="Z2199" s="27"/>
      <c r="AA2199" s="27"/>
      <c r="AB2199" s="27"/>
      <c r="AC2199" s="27"/>
      <c r="AD2199" s="27"/>
      <c r="AE2199" s="27"/>
      <c r="AF2199" s="27"/>
      <c r="AG2199" s="27"/>
      <c r="AH2199" s="27"/>
      <c r="AI2199" s="27"/>
      <c r="AJ2199" s="27"/>
      <c r="AK2199" s="27"/>
      <c r="AL2199" s="27"/>
      <c r="AM2199" s="27"/>
    </row>
    <row r="2200" spans="1:61" ht="9.75" hidden="1" customHeight="1">
      <c r="A2200" s="120" t="s">
        <v>380</v>
      </c>
      <c r="B2200" s="121"/>
      <c r="C2200" s="121"/>
      <c r="D2200" s="121"/>
      <c r="E2200" s="121"/>
      <c r="F2200" s="121"/>
      <c r="G2200" s="121"/>
      <c r="H2200" s="121"/>
      <c r="I2200" s="122"/>
      <c r="J2200" s="158"/>
      <c r="K2200" s="154"/>
      <c r="L2200" s="154"/>
      <c r="M2200" s="154"/>
      <c r="N2200" s="154"/>
      <c r="O2200" s="154"/>
      <c r="P2200" s="154"/>
      <c r="Q2200" s="154"/>
      <c r="R2200" s="154"/>
      <c r="S2200" s="154"/>
      <c r="T2200" s="154"/>
      <c r="U2200" s="154"/>
      <c r="V2200" s="154" t="s">
        <v>36</v>
      </c>
      <c r="W2200" s="154"/>
      <c r="X2200" s="154"/>
      <c r="Y2200" s="154"/>
      <c r="Z2200" s="154"/>
      <c r="AA2200" s="154"/>
      <c r="AB2200" s="154"/>
      <c r="AC2200" s="154"/>
      <c r="AD2200" s="154"/>
      <c r="AE2200" s="154"/>
      <c r="AF2200" s="154"/>
      <c r="AG2200" s="154"/>
      <c r="AH2200" s="154"/>
      <c r="AI2200" s="154"/>
      <c r="AJ2200" s="154"/>
      <c r="AK2200" s="154"/>
      <c r="AL2200" s="154"/>
      <c r="AM2200" s="155"/>
      <c r="BE2200" s="1" t="str">
        <f ca="1">MID(CELL("address",$CB$2),2,2)</f>
        <v>CB</v>
      </c>
      <c r="BF2200" s="1" t="str">
        <f>IF(TRIM($K2202)="","",IF(ISERROR(MATCH($K2202,$CB$3:$CB$7,0)),"INPUT_ERROR",MATCH($K2202,$CB$3:$CB$7,0)))</f>
        <v/>
      </c>
      <c r="BG2200" s="1" t="s">
        <v>422</v>
      </c>
      <c r="BH2200" s="1">
        <v>107</v>
      </c>
      <c r="BI2200" s="1" t="str">
        <f>"ITEM"&amp; BH2200&amp; BG2200 &amp;"="&amp; $BF2200</f>
        <v>ITEM107#KBN4_19=</v>
      </c>
    </row>
    <row r="2201" spans="1:61" ht="9.75" hidden="1" customHeight="1">
      <c r="A2201" s="141"/>
      <c r="B2201" s="142"/>
      <c r="C2201" s="142"/>
      <c r="D2201" s="142"/>
      <c r="E2201" s="142"/>
      <c r="F2201" s="142"/>
      <c r="G2201" s="142"/>
      <c r="H2201" s="142"/>
      <c r="I2201" s="143"/>
      <c r="J2201" s="189"/>
      <c r="K2201" s="82"/>
      <c r="L2201" s="82"/>
      <c r="M2201" s="82"/>
      <c r="N2201" s="82"/>
      <c r="O2201" s="82"/>
      <c r="P2201" s="82"/>
      <c r="Q2201" s="82"/>
      <c r="R2201" s="82"/>
      <c r="S2201" s="82"/>
      <c r="T2201" s="82"/>
      <c r="U2201" s="82"/>
      <c r="V2201" s="82" t="s">
        <v>163</v>
      </c>
      <c r="W2201" s="82"/>
      <c r="X2201" s="82"/>
      <c r="Y2201" s="82"/>
      <c r="Z2201" s="82"/>
      <c r="AA2201" s="82"/>
      <c r="AB2201" s="82"/>
      <c r="AC2201" s="82"/>
      <c r="AD2201" s="82"/>
      <c r="AE2201" s="82"/>
      <c r="AF2201" s="82"/>
      <c r="AG2201" s="82"/>
      <c r="AH2201" s="82"/>
      <c r="AI2201" s="82"/>
      <c r="AJ2201" s="82"/>
      <c r="AK2201" s="82"/>
      <c r="AL2201" s="82"/>
      <c r="AM2201" s="138"/>
      <c r="BH2201" s="1" t="s">
        <v>28</v>
      </c>
    </row>
    <row r="2202" spans="1:61" ht="9.75" hidden="1" customHeight="1">
      <c r="A2202" s="141"/>
      <c r="B2202" s="142"/>
      <c r="C2202" s="142"/>
      <c r="D2202" s="142"/>
      <c r="E2202" s="142"/>
      <c r="F2202" s="142"/>
      <c r="G2202" s="142"/>
      <c r="H2202" s="142"/>
      <c r="I2202" s="143"/>
      <c r="J2202" s="144" t="s">
        <v>37</v>
      </c>
      <c r="K2202" s="145"/>
      <c r="L2202" s="145"/>
      <c r="M2202" s="145"/>
      <c r="N2202" s="145"/>
      <c r="O2202" s="145"/>
      <c r="P2202" s="145"/>
      <c r="Q2202" s="145"/>
      <c r="R2202" s="145"/>
      <c r="S2202" s="145"/>
      <c r="T2202" s="82" t="s">
        <v>38</v>
      </c>
      <c r="U2202" s="82"/>
      <c r="V2202" s="82" t="s">
        <v>253</v>
      </c>
      <c r="W2202" s="82"/>
      <c r="X2202" s="82"/>
      <c r="Y2202" s="82"/>
      <c r="Z2202" s="82"/>
      <c r="AA2202" s="82"/>
      <c r="AB2202" s="82"/>
      <c r="AC2202" s="82"/>
      <c r="AD2202" s="82"/>
      <c r="AE2202" s="82"/>
      <c r="AF2202" s="82"/>
      <c r="AG2202" s="82"/>
      <c r="AH2202" s="82"/>
      <c r="AI2202" s="82"/>
      <c r="AJ2202" s="82"/>
      <c r="AK2202" s="82"/>
      <c r="AL2202" s="82"/>
      <c r="AM2202" s="138"/>
      <c r="BH2202" s="1" t="s">
        <v>28</v>
      </c>
    </row>
    <row r="2203" spans="1:61" ht="9.75" hidden="1" customHeight="1">
      <c r="A2203" s="141"/>
      <c r="B2203" s="142"/>
      <c r="C2203" s="142"/>
      <c r="D2203" s="142"/>
      <c r="E2203" s="142"/>
      <c r="F2203" s="142"/>
      <c r="G2203" s="142"/>
      <c r="H2203" s="142"/>
      <c r="I2203" s="143"/>
      <c r="J2203" s="144"/>
      <c r="K2203" s="145"/>
      <c r="L2203" s="145"/>
      <c r="M2203" s="145"/>
      <c r="N2203" s="145"/>
      <c r="O2203" s="145"/>
      <c r="P2203" s="145"/>
      <c r="Q2203" s="145"/>
      <c r="R2203" s="145"/>
      <c r="S2203" s="145"/>
      <c r="T2203" s="82"/>
      <c r="U2203" s="82"/>
      <c r="V2203" s="82" t="s">
        <v>327</v>
      </c>
      <c r="W2203" s="82"/>
      <c r="X2203" s="82"/>
      <c r="Y2203" s="82"/>
      <c r="Z2203" s="82"/>
      <c r="AA2203" s="82"/>
      <c r="AB2203" s="82"/>
      <c r="AC2203" s="82"/>
      <c r="AD2203" s="82"/>
      <c r="AE2203" s="82"/>
      <c r="AF2203" s="82"/>
      <c r="AG2203" s="82"/>
      <c r="AH2203" s="82"/>
      <c r="AI2203" s="82"/>
      <c r="AJ2203" s="82"/>
      <c r="AK2203" s="82"/>
      <c r="AL2203" s="82"/>
      <c r="AM2203" s="138"/>
      <c r="BH2203" s="1" t="s">
        <v>28</v>
      </c>
    </row>
    <row r="2204" spans="1:61" ht="9.75" hidden="1" customHeight="1">
      <c r="A2204" s="141"/>
      <c r="B2204" s="142"/>
      <c r="C2204" s="142"/>
      <c r="D2204" s="142"/>
      <c r="E2204" s="142"/>
      <c r="F2204" s="142"/>
      <c r="G2204" s="142"/>
      <c r="H2204" s="142"/>
      <c r="I2204" s="143"/>
      <c r="J2204" s="189"/>
      <c r="K2204" s="82"/>
      <c r="L2204" s="82"/>
      <c r="M2204" s="82"/>
      <c r="N2204" s="82"/>
      <c r="O2204" s="82"/>
      <c r="P2204" s="82"/>
      <c r="Q2204" s="82"/>
      <c r="R2204" s="82"/>
      <c r="S2204" s="82"/>
      <c r="T2204" s="82"/>
      <c r="U2204" s="82"/>
      <c r="V2204" s="82" t="s">
        <v>166</v>
      </c>
      <c r="W2204" s="82"/>
      <c r="X2204" s="82"/>
      <c r="Y2204" s="82"/>
      <c r="Z2204" s="82"/>
      <c r="AA2204" s="82"/>
      <c r="AB2204" s="82"/>
      <c r="AC2204" s="82"/>
      <c r="AD2204" s="82"/>
      <c r="AE2204" s="82"/>
      <c r="AF2204" s="82"/>
      <c r="AG2204" s="82"/>
      <c r="AH2204" s="82"/>
      <c r="AI2204" s="82"/>
      <c r="AJ2204" s="82"/>
      <c r="AK2204" s="82"/>
      <c r="AL2204" s="82"/>
      <c r="AM2204" s="138"/>
      <c r="BH2204" s="1" t="s">
        <v>28</v>
      </c>
    </row>
    <row r="2205" spans="1:61" ht="9.75" hidden="1" customHeight="1">
      <c r="A2205" s="141"/>
      <c r="B2205" s="142"/>
      <c r="C2205" s="142"/>
      <c r="D2205" s="142"/>
      <c r="E2205" s="142"/>
      <c r="F2205" s="142"/>
      <c r="G2205" s="142"/>
      <c r="H2205" s="142"/>
      <c r="I2205" s="143"/>
      <c r="J2205" s="157"/>
      <c r="K2205" s="98"/>
      <c r="L2205" s="98"/>
      <c r="M2205" s="98"/>
      <c r="N2205" s="98"/>
      <c r="O2205" s="98"/>
      <c r="P2205" s="98"/>
      <c r="Q2205" s="98"/>
      <c r="R2205" s="98"/>
      <c r="S2205" s="98"/>
      <c r="T2205" s="98"/>
      <c r="U2205" s="98"/>
      <c r="V2205" s="98" t="s">
        <v>256</v>
      </c>
      <c r="W2205" s="98"/>
      <c r="X2205" s="98"/>
      <c r="Y2205" s="98"/>
      <c r="Z2205" s="98"/>
      <c r="AA2205" s="98"/>
      <c r="AB2205" s="98"/>
      <c r="AC2205" s="98"/>
      <c r="AD2205" s="98"/>
      <c r="AE2205" s="98"/>
      <c r="AF2205" s="98"/>
      <c r="AG2205" s="98"/>
      <c r="AH2205" s="98"/>
      <c r="AI2205" s="98"/>
      <c r="AJ2205" s="98"/>
      <c r="AK2205" s="98"/>
      <c r="AL2205" s="98"/>
      <c r="AM2205" s="156"/>
      <c r="BH2205" s="1" t="s">
        <v>28</v>
      </c>
    </row>
    <row r="2206" spans="1:61" ht="9.75" hidden="1" customHeight="1">
      <c r="A2206" s="120" t="s">
        <v>381</v>
      </c>
      <c r="B2206" s="121"/>
      <c r="C2206" s="121"/>
      <c r="D2206" s="121"/>
      <c r="E2206" s="121"/>
      <c r="F2206" s="121"/>
      <c r="G2206" s="121"/>
      <c r="H2206" s="121"/>
      <c r="I2206" s="122"/>
      <c r="J2206" s="136"/>
      <c r="K2206" s="126"/>
      <c r="L2206" s="126"/>
      <c r="M2206" s="126"/>
      <c r="N2206" s="126"/>
      <c r="O2206" s="126"/>
      <c r="P2206" s="126"/>
      <c r="Q2206" s="126"/>
      <c r="R2206" s="126"/>
      <c r="S2206" s="126"/>
      <c r="T2206" s="126"/>
      <c r="U2206" s="126"/>
      <c r="V2206" s="126"/>
      <c r="W2206" s="126"/>
      <c r="X2206" s="126"/>
      <c r="Y2206" s="126"/>
      <c r="Z2206" s="126"/>
      <c r="AA2206" s="126"/>
      <c r="AB2206" s="126"/>
      <c r="AC2206" s="126"/>
      <c r="AD2206" s="126"/>
      <c r="AE2206" s="126"/>
      <c r="AF2206" s="126"/>
      <c r="AG2206" s="126"/>
      <c r="AH2206" s="126"/>
      <c r="AI2206" s="126"/>
      <c r="AJ2206" s="126"/>
      <c r="AK2206" s="126"/>
      <c r="AL2206" s="126"/>
      <c r="AM2206" s="127"/>
      <c r="BG2206" s="1" t="s">
        <v>422</v>
      </c>
      <c r="BH2206" s="1">
        <v>108</v>
      </c>
      <c r="BI2206" s="1" t="str">
        <f>"ITEM"&amp;BH2206&amp; BG2206 &amp;"="&amp; IF(TRIM($J2206)="","",$J2206)</f>
        <v>ITEM108#KBN4_19=</v>
      </c>
    </row>
    <row r="2207" spans="1:61" ht="9.75" hidden="1" customHeight="1">
      <c r="A2207" s="141"/>
      <c r="B2207" s="142"/>
      <c r="C2207" s="142"/>
      <c r="D2207" s="142"/>
      <c r="E2207" s="142"/>
      <c r="F2207" s="142"/>
      <c r="G2207" s="142"/>
      <c r="H2207" s="142"/>
      <c r="I2207" s="143"/>
      <c r="J2207" s="150"/>
      <c r="K2207" s="151"/>
      <c r="L2207" s="151"/>
      <c r="M2207" s="151"/>
      <c r="N2207" s="151"/>
      <c r="O2207" s="151"/>
      <c r="P2207" s="151"/>
      <c r="Q2207" s="151"/>
      <c r="R2207" s="151"/>
      <c r="S2207" s="151"/>
      <c r="T2207" s="151"/>
      <c r="U2207" s="151"/>
      <c r="V2207" s="151"/>
      <c r="W2207" s="151"/>
      <c r="X2207" s="151"/>
      <c r="Y2207" s="151"/>
      <c r="Z2207" s="151"/>
      <c r="AA2207" s="151"/>
      <c r="AB2207" s="151"/>
      <c r="AC2207" s="151"/>
      <c r="AD2207" s="151"/>
      <c r="AE2207" s="151"/>
      <c r="AF2207" s="151"/>
      <c r="AG2207" s="151"/>
      <c r="AH2207" s="151"/>
      <c r="AI2207" s="151"/>
      <c r="AJ2207" s="151"/>
      <c r="AK2207" s="151"/>
      <c r="AL2207" s="151"/>
      <c r="AM2207" s="152"/>
    </row>
    <row r="2208" spans="1:61" ht="9.75" hidden="1" customHeight="1">
      <c r="A2208" s="123"/>
      <c r="B2208" s="124"/>
      <c r="C2208" s="124"/>
      <c r="D2208" s="124"/>
      <c r="E2208" s="124"/>
      <c r="F2208" s="124"/>
      <c r="G2208" s="124"/>
      <c r="H2208" s="124"/>
      <c r="I2208" s="125"/>
      <c r="J2208" s="150"/>
      <c r="K2208" s="151"/>
      <c r="L2208" s="151"/>
      <c r="M2208" s="151"/>
      <c r="N2208" s="151"/>
      <c r="O2208" s="151"/>
      <c r="P2208" s="151"/>
      <c r="Q2208" s="151"/>
      <c r="R2208" s="151"/>
      <c r="S2208" s="151"/>
      <c r="T2208" s="151"/>
      <c r="U2208" s="151"/>
      <c r="V2208" s="151"/>
      <c r="W2208" s="151"/>
      <c r="X2208" s="151"/>
      <c r="Y2208" s="151"/>
      <c r="Z2208" s="151"/>
      <c r="AA2208" s="151"/>
      <c r="AB2208" s="151"/>
      <c r="AC2208" s="151"/>
      <c r="AD2208" s="151"/>
      <c r="AE2208" s="151"/>
      <c r="AF2208" s="151"/>
      <c r="AG2208" s="151"/>
      <c r="AH2208" s="151"/>
      <c r="AI2208" s="151"/>
      <c r="AJ2208" s="151"/>
      <c r="AK2208" s="151"/>
      <c r="AL2208" s="151"/>
      <c r="AM2208" s="152"/>
    </row>
    <row r="2209" spans="1:61" ht="9.75" hidden="1" customHeight="1">
      <c r="A2209" s="120" t="s">
        <v>382</v>
      </c>
      <c r="B2209" s="121"/>
      <c r="C2209" s="121"/>
      <c r="D2209" s="121"/>
      <c r="E2209" s="121"/>
      <c r="F2209" s="121"/>
      <c r="G2209" s="121"/>
      <c r="H2209" s="121"/>
      <c r="I2209" s="121"/>
      <c r="J2209" s="216" t="s">
        <v>37</v>
      </c>
      <c r="K2209" s="217"/>
      <c r="L2209" s="154" t="s">
        <v>54</v>
      </c>
      <c r="M2209" s="154"/>
      <c r="N2209" s="154"/>
      <c r="O2209" s="154"/>
      <c r="P2209" s="154"/>
      <c r="Q2209" s="154"/>
      <c r="R2209" s="154"/>
      <c r="S2209" s="154"/>
      <c r="T2209" s="154"/>
      <c r="U2209" s="154"/>
      <c r="V2209" s="154"/>
      <c r="W2209" s="154"/>
      <c r="X2209" s="221" t="s">
        <v>37</v>
      </c>
      <c r="Y2209" s="217"/>
      <c r="Z2209" s="154" t="s">
        <v>330</v>
      </c>
      <c r="AA2209" s="154"/>
      <c r="AB2209" s="154"/>
      <c r="AC2209" s="154"/>
      <c r="AD2209" s="154"/>
      <c r="AE2209" s="154"/>
      <c r="AF2209" s="154"/>
      <c r="AG2209" s="154"/>
      <c r="AH2209" s="154"/>
      <c r="AI2209" s="154"/>
      <c r="AJ2209" s="154"/>
      <c r="AK2209" s="154"/>
      <c r="AL2209" s="154"/>
      <c r="AM2209" s="155"/>
      <c r="BF2209" s="1" t="b">
        <f>IF($K2209="○",TRUE,IF($K2209="",FALSE,"INPUT_ERROR"))</f>
        <v>0</v>
      </c>
      <c r="BG2209" s="1" t="s">
        <v>422</v>
      </c>
      <c r="BH2209" s="1">
        <v>109</v>
      </c>
      <c r="BI2209" s="1" t="str">
        <f t="shared" ref="BI2209:BI2215" si="60">"ITEM"&amp; BH2209&amp; BG2209 &amp;"="&amp; $BF2209</f>
        <v>ITEM109#KBN4_19=FALSE</v>
      </c>
    </row>
    <row r="2210" spans="1:61" ht="9.75" hidden="1" customHeight="1">
      <c r="A2210" s="141"/>
      <c r="B2210" s="142"/>
      <c r="C2210" s="142"/>
      <c r="D2210" s="142"/>
      <c r="E2210" s="142"/>
      <c r="F2210" s="142"/>
      <c r="G2210" s="142"/>
      <c r="H2210" s="142"/>
      <c r="I2210" s="142"/>
      <c r="J2210" s="144"/>
      <c r="K2210" s="159"/>
      <c r="L2210" s="82"/>
      <c r="M2210" s="82"/>
      <c r="N2210" s="82"/>
      <c r="O2210" s="82"/>
      <c r="P2210" s="82"/>
      <c r="Q2210" s="82"/>
      <c r="R2210" s="82"/>
      <c r="S2210" s="82"/>
      <c r="T2210" s="82"/>
      <c r="U2210" s="82"/>
      <c r="V2210" s="82"/>
      <c r="W2210" s="82"/>
      <c r="X2210" s="160"/>
      <c r="Y2210" s="159"/>
      <c r="Z2210" s="82"/>
      <c r="AA2210" s="82"/>
      <c r="AB2210" s="82"/>
      <c r="AC2210" s="82"/>
      <c r="AD2210" s="82"/>
      <c r="AE2210" s="82"/>
      <c r="AF2210" s="82"/>
      <c r="AG2210" s="82"/>
      <c r="AH2210" s="82"/>
      <c r="AI2210" s="82"/>
      <c r="AJ2210" s="82"/>
      <c r="AK2210" s="82"/>
      <c r="AL2210" s="82"/>
      <c r="AM2210" s="138"/>
      <c r="BF2210" s="1" t="b">
        <f>IF($Y2209="○",TRUE,IF($Y2209="",FALSE,"INPUT_ERROR"))</f>
        <v>0</v>
      </c>
      <c r="BG2210" s="1" t="s">
        <v>422</v>
      </c>
      <c r="BH2210" s="1">
        <v>110</v>
      </c>
      <c r="BI2210" s="1" t="str">
        <f t="shared" si="60"/>
        <v>ITEM110#KBN4_19=FALSE</v>
      </c>
    </row>
    <row r="2211" spans="1:61" ht="9.75" hidden="1" customHeight="1">
      <c r="A2211" s="141"/>
      <c r="B2211" s="142"/>
      <c r="C2211" s="142"/>
      <c r="D2211" s="142"/>
      <c r="E2211" s="142"/>
      <c r="F2211" s="142"/>
      <c r="G2211" s="142"/>
      <c r="H2211" s="142"/>
      <c r="I2211" s="142"/>
      <c r="J2211" s="144" t="s">
        <v>37</v>
      </c>
      <c r="K2211" s="159"/>
      <c r="L2211" s="82" t="s">
        <v>331</v>
      </c>
      <c r="M2211" s="82"/>
      <c r="N2211" s="82"/>
      <c r="O2211" s="82"/>
      <c r="P2211" s="82"/>
      <c r="Q2211" s="82"/>
      <c r="R2211" s="82"/>
      <c r="S2211" s="82"/>
      <c r="T2211" s="82"/>
      <c r="U2211" s="82"/>
      <c r="V2211" s="82"/>
      <c r="W2211" s="82"/>
      <c r="X2211" s="160" t="s">
        <v>37</v>
      </c>
      <c r="Y2211" s="159"/>
      <c r="Z2211" s="82" t="s">
        <v>264</v>
      </c>
      <c r="AA2211" s="82"/>
      <c r="AB2211" s="82"/>
      <c r="AC2211" s="82"/>
      <c r="AD2211" s="82"/>
      <c r="AE2211" s="82"/>
      <c r="AF2211" s="82"/>
      <c r="AG2211" s="82"/>
      <c r="AH2211" s="82"/>
      <c r="AI2211" s="82"/>
      <c r="AJ2211" s="82"/>
      <c r="AK2211" s="82"/>
      <c r="AL2211" s="82"/>
      <c r="AM2211" s="138"/>
      <c r="BF2211" s="1" t="b">
        <f>IF($K2211="○",TRUE,IF($K2211="",FALSE,"INPUT_ERROR"))</f>
        <v>0</v>
      </c>
      <c r="BG2211" s="1" t="s">
        <v>422</v>
      </c>
      <c r="BH2211" s="1">
        <v>111</v>
      </c>
      <c r="BI2211" s="1" t="str">
        <f t="shared" si="60"/>
        <v>ITEM111#KBN4_19=FALSE</v>
      </c>
    </row>
    <row r="2212" spans="1:61" ht="9.75" hidden="1" customHeight="1">
      <c r="A2212" s="141"/>
      <c r="B2212" s="142"/>
      <c r="C2212" s="142"/>
      <c r="D2212" s="142"/>
      <c r="E2212" s="142"/>
      <c r="F2212" s="142"/>
      <c r="G2212" s="142"/>
      <c r="H2212" s="142"/>
      <c r="I2212" s="142"/>
      <c r="J2212" s="144"/>
      <c r="K2212" s="159"/>
      <c r="L2212" s="82"/>
      <c r="M2212" s="82"/>
      <c r="N2212" s="82"/>
      <c r="O2212" s="82"/>
      <c r="P2212" s="82"/>
      <c r="Q2212" s="82"/>
      <c r="R2212" s="82"/>
      <c r="S2212" s="82"/>
      <c r="T2212" s="82"/>
      <c r="U2212" s="82"/>
      <c r="V2212" s="82"/>
      <c r="W2212" s="82"/>
      <c r="X2212" s="160"/>
      <c r="Y2212" s="159"/>
      <c r="Z2212" s="82"/>
      <c r="AA2212" s="82"/>
      <c r="AB2212" s="82"/>
      <c r="AC2212" s="82"/>
      <c r="AD2212" s="82"/>
      <c r="AE2212" s="82"/>
      <c r="AF2212" s="82"/>
      <c r="AG2212" s="82"/>
      <c r="AH2212" s="82"/>
      <c r="AI2212" s="82"/>
      <c r="AJ2212" s="82"/>
      <c r="AK2212" s="82"/>
      <c r="AL2212" s="82"/>
      <c r="AM2212" s="138"/>
      <c r="BF2212" s="1" t="b">
        <f>IF($Y2211="○",TRUE,IF($Y2211="",FALSE,"INPUT_ERROR"))</f>
        <v>0</v>
      </c>
      <c r="BG2212" s="1" t="s">
        <v>422</v>
      </c>
      <c r="BH2212" s="1">
        <v>112</v>
      </c>
      <c r="BI2212" s="1" t="str">
        <f t="shared" si="60"/>
        <v>ITEM112#KBN4_19=FALSE</v>
      </c>
    </row>
    <row r="2213" spans="1:61" ht="9.75" hidden="1" customHeight="1">
      <c r="A2213" s="141"/>
      <c r="B2213" s="142"/>
      <c r="C2213" s="142"/>
      <c r="D2213" s="142"/>
      <c r="E2213" s="142"/>
      <c r="F2213" s="142"/>
      <c r="G2213" s="142"/>
      <c r="H2213" s="142"/>
      <c r="I2213" s="142"/>
      <c r="J2213" s="144" t="s">
        <v>37</v>
      </c>
      <c r="K2213" s="159"/>
      <c r="L2213" s="82" t="s">
        <v>214</v>
      </c>
      <c r="M2213" s="82"/>
      <c r="N2213" s="82"/>
      <c r="O2213" s="82"/>
      <c r="P2213" s="82"/>
      <c r="Q2213" s="82"/>
      <c r="R2213" s="82"/>
      <c r="S2213" s="82"/>
      <c r="T2213" s="82"/>
      <c r="U2213" s="82"/>
      <c r="V2213" s="82"/>
      <c r="W2213" s="82"/>
      <c r="X2213" s="160" t="s">
        <v>37</v>
      </c>
      <c r="Y2213" s="159"/>
      <c r="Z2213" s="82" t="s">
        <v>332</v>
      </c>
      <c r="AA2213" s="82"/>
      <c r="AB2213" s="82"/>
      <c r="AC2213" s="82"/>
      <c r="AD2213" s="82"/>
      <c r="AE2213" s="82"/>
      <c r="AF2213" s="82"/>
      <c r="AG2213" s="82"/>
      <c r="AH2213" s="82"/>
      <c r="AI2213" s="82"/>
      <c r="AJ2213" s="82"/>
      <c r="AK2213" s="82"/>
      <c r="AL2213" s="82"/>
      <c r="AM2213" s="138"/>
      <c r="BF2213" s="1" t="b">
        <f>IF($K2213="○",TRUE,IF($K2213="",FALSE,"INPUT_ERROR"))</f>
        <v>0</v>
      </c>
      <c r="BG2213" s="1" t="s">
        <v>422</v>
      </c>
      <c r="BH2213" s="1">
        <v>113</v>
      </c>
      <c r="BI2213" s="1" t="str">
        <f t="shared" si="60"/>
        <v>ITEM113#KBN4_19=FALSE</v>
      </c>
    </row>
    <row r="2214" spans="1:61" ht="9.75" hidden="1" customHeight="1">
      <c r="A2214" s="141"/>
      <c r="B2214" s="142"/>
      <c r="C2214" s="142"/>
      <c r="D2214" s="142"/>
      <c r="E2214" s="142"/>
      <c r="F2214" s="142"/>
      <c r="G2214" s="142"/>
      <c r="H2214" s="142"/>
      <c r="I2214" s="142"/>
      <c r="J2214" s="144"/>
      <c r="K2214" s="159"/>
      <c r="L2214" s="82"/>
      <c r="M2214" s="82"/>
      <c r="N2214" s="82"/>
      <c r="O2214" s="82"/>
      <c r="P2214" s="82"/>
      <c r="Q2214" s="82"/>
      <c r="R2214" s="82"/>
      <c r="S2214" s="82"/>
      <c r="T2214" s="82"/>
      <c r="U2214" s="82"/>
      <c r="V2214" s="82"/>
      <c r="W2214" s="82"/>
      <c r="X2214" s="160"/>
      <c r="Y2214" s="159"/>
      <c r="Z2214" s="82"/>
      <c r="AA2214" s="82"/>
      <c r="AB2214" s="82"/>
      <c r="AC2214" s="82"/>
      <c r="AD2214" s="82"/>
      <c r="AE2214" s="82"/>
      <c r="AF2214" s="82"/>
      <c r="AG2214" s="82"/>
      <c r="AH2214" s="82"/>
      <c r="AI2214" s="82"/>
      <c r="AJ2214" s="82"/>
      <c r="AK2214" s="82"/>
      <c r="AL2214" s="82"/>
      <c r="AM2214" s="138"/>
      <c r="BF2214" s="1" t="b">
        <f>IF($Y2213="○",TRUE,IF($Y2213="",FALSE,"INPUT_ERROR"))</f>
        <v>0</v>
      </c>
      <c r="BG2214" s="1" t="s">
        <v>422</v>
      </c>
      <c r="BH2214" s="1">
        <v>114</v>
      </c>
      <c r="BI2214" s="1" t="str">
        <f t="shared" si="60"/>
        <v>ITEM114#KBN4_19=FALSE</v>
      </c>
    </row>
    <row r="2215" spans="1:61" ht="9.75" hidden="1" customHeight="1">
      <c r="A2215" s="141"/>
      <c r="B2215" s="142"/>
      <c r="C2215" s="142"/>
      <c r="D2215" s="142"/>
      <c r="E2215" s="142"/>
      <c r="F2215" s="142"/>
      <c r="G2215" s="142"/>
      <c r="H2215" s="142"/>
      <c r="I2215" s="142"/>
      <c r="J2215" s="144" t="s">
        <v>37</v>
      </c>
      <c r="K2215" s="159"/>
      <c r="L2215" s="82" t="s">
        <v>59</v>
      </c>
      <c r="M2215" s="82"/>
      <c r="N2215" s="82"/>
      <c r="O2215" s="160" t="s">
        <v>60</v>
      </c>
      <c r="P2215" s="151"/>
      <c r="Q2215" s="151"/>
      <c r="R2215" s="151"/>
      <c r="S2215" s="151"/>
      <c r="T2215" s="151"/>
      <c r="U2215" s="151"/>
      <c r="V2215" s="151"/>
      <c r="W2215" s="151"/>
      <c r="X2215" s="151"/>
      <c r="Y2215" s="151"/>
      <c r="Z2215" s="151"/>
      <c r="AA2215" s="151"/>
      <c r="AB2215" s="151"/>
      <c r="AC2215" s="151"/>
      <c r="AD2215" s="151"/>
      <c r="AE2215" s="151"/>
      <c r="AF2215" s="151"/>
      <c r="AG2215" s="151"/>
      <c r="AH2215" s="151"/>
      <c r="AI2215" s="151"/>
      <c r="AJ2215" s="151"/>
      <c r="AK2215" s="151"/>
      <c r="AL2215" s="82" t="s">
        <v>198</v>
      </c>
      <c r="AM2215" s="138"/>
      <c r="BF2215" s="1" t="b">
        <f>IF($K2215="○",TRUE,IF($K2215="",FALSE,"INPUT_ERROR"))</f>
        <v>0</v>
      </c>
      <c r="BG2215" s="1" t="s">
        <v>422</v>
      </c>
      <c r="BH2215" s="1">
        <v>115</v>
      </c>
      <c r="BI2215" s="1" t="str">
        <f t="shared" si="60"/>
        <v>ITEM115#KBN4_19=FALSE</v>
      </c>
    </row>
    <row r="2216" spans="1:61" ht="9.75" hidden="1" customHeight="1">
      <c r="A2216" s="141"/>
      <c r="B2216" s="142"/>
      <c r="C2216" s="142"/>
      <c r="D2216" s="142"/>
      <c r="E2216" s="142"/>
      <c r="F2216" s="142"/>
      <c r="G2216" s="142"/>
      <c r="H2216" s="142"/>
      <c r="I2216" s="142"/>
      <c r="J2216" s="161"/>
      <c r="K2216" s="162"/>
      <c r="L2216" s="98"/>
      <c r="M2216" s="98"/>
      <c r="N2216" s="98"/>
      <c r="O2216" s="163"/>
      <c r="P2216" s="128"/>
      <c r="Q2216" s="128"/>
      <c r="R2216" s="128"/>
      <c r="S2216" s="128"/>
      <c r="T2216" s="128"/>
      <c r="U2216" s="128"/>
      <c r="V2216" s="128"/>
      <c r="W2216" s="128"/>
      <c r="X2216" s="128"/>
      <c r="Y2216" s="128"/>
      <c r="Z2216" s="128"/>
      <c r="AA2216" s="128"/>
      <c r="AB2216" s="128"/>
      <c r="AC2216" s="128"/>
      <c r="AD2216" s="128"/>
      <c r="AE2216" s="128"/>
      <c r="AF2216" s="128"/>
      <c r="AG2216" s="128"/>
      <c r="AH2216" s="128"/>
      <c r="AI2216" s="128"/>
      <c r="AJ2216" s="128"/>
      <c r="AK2216" s="128"/>
      <c r="AL2216" s="98"/>
      <c r="AM2216" s="156"/>
      <c r="BG2216" s="1" t="s">
        <v>422</v>
      </c>
      <c r="BH2216" s="1">
        <v>116</v>
      </c>
      <c r="BI2216" s="1" t="str">
        <f>"ITEM"&amp;BH2216&amp; BG2216 &amp;"="&amp;IF(TRIM($P2215)="","",$P2215)</f>
        <v>ITEM116#KBN4_19=</v>
      </c>
    </row>
    <row r="2217" spans="1:61" ht="9.75" hidden="1" customHeight="1">
      <c r="A2217" s="120" t="s">
        <v>333</v>
      </c>
      <c r="B2217" s="121"/>
      <c r="C2217" s="121"/>
      <c r="D2217" s="121"/>
      <c r="E2217" s="121"/>
      <c r="F2217" s="121"/>
      <c r="G2217" s="121"/>
      <c r="H2217" s="121"/>
      <c r="I2217" s="122"/>
      <c r="J2217" s="260"/>
      <c r="K2217" s="260"/>
      <c r="L2217" s="260"/>
      <c r="M2217" s="260"/>
      <c r="N2217" s="260"/>
      <c r="O2217" s="260"/>
      <c r="P2217" s="260"/>
      <c r="Q2217" s="260"/>
      <c r="R2217" s="260"/>
      <c r="S2217" s="260"/>
      <c r="T2217" s="260"/>
      <c r="U2217" s="260"/>
      <c r="V2217" s="260"/>
      <c r="W2217" s="260"/>
      <c r="X2217" s="260"/>
      <c r="Y2217" s="260"/>
      <c r="Z2217" s="260"/>
      <c r="AA2217" s="260"/>
      <c r="AB2217" s="260"/>
      <c r="AC2217" s="260"/>
      <c r="AD2217" s="260"/>
      <c r="AE2217" s="260"/>
      <c r="AF2217" s="260"/>
      <c r="AG2217" s="260"/>
      <c r="AH2217" s="260"/>
      <c r="AI2217" s="260"/>
      <c r="AJ2217" s="260"/>
      <c r="AK2217" s="260"/>
      <c r="AL2217" s="260"/>
      <c r="AM2217" s="260"/>
      <c r="BG2217" s="1" t="s">
        <v>422</v>
      </c>
      <c r="BH2217" s="1">
        <v>117</v>
      </c>
      <c r="BI2217" s="1" t="str">
        <f>"ITEM"&amp;BH2217&amp; BG2217 &amp;"="&amp; IF(TRIM($J2217)="","",$J2217)</f>
        <v>ITEM117#KBN4_19=</v>
      </c>
    </row>
    <row r="2218" spans="1:61" ht="9.75" hidden="1" customHeight="1">
      <c r="A2218" s="141"/>
      <c r="B2218" s="142"/>
      <c r="C2218" s="142"/>
      <c r="D2218" s="142"/>
      <c r="E2218" s="142"/>
      <c r="F2218" s="142"/>
      <c r="G2218" s="142"/>
      <c r="H2218" s="142"/>
      <c r="I2218" s="143"/>
      <c r="J2218" s="27"/>
      <c r="K2218" s="27"/>
      <c r="L2218" s="27"/>
      <c r="M2218" s="27"/>
      <c r="N2218" s="27"/>
      <c r="O2218" s="27"/>
      <c r="P2218" s="27"/>
      <c r="Q2218" s="27"/>
      <c r="R2218" s="27"/>
      <c r="S2218" s="27"/>
      <c r="T2218" s="27"/>
      <c r="U2218" s="27"/>
      <c r="V2218" s="27"/>
      <c r="W2218" s="27"/>
      <c r="X2218" s="27"/>
      <c r="Y2218" s="27"/>
      <c r="Z2218" s="27"/>
      <c r="AA2218" s="27"/>
      <c r="AB2218" s="27"/>
      <c r="AC2218" s="27"/>
      <c r="AD2218" s="27"/>
      <c r="AE2218" s="27"/>
      <c r="AF2218" s="27"/>
      <c r="AG2218" s="27"/>
      <c r="AH2218" s="27"/>
      <c r="AI2218" s="27"/>
      <c r="AJ2218" s="27"/>
      <c r="AK2218" s="27"/>
      <c r="AL2218" s="27"/>
      <c r="AM2218" s="27"/>
      <c r="BH2218" s="1" t="s">
        <v>28</v>
      </c>
    </row>
    <row r="2219" spans="1:61" ht="9.75" hidden="1" customHeight="1" thickBot="1">
      <c r="A2219" s="123"/>
      <c r="B2219" s="124"/>
      <c r="C2219" s="124"/>
      <c r="D2219" s="124"/>
      <c r="E2219" s="124"/>
      <c r="F2219" s="124"/>
      <c r="G2219" s="124"/>
      <c r="H2219" s="124"/>
      <c r="I2219" s="125"/>
      <c r="J2219" s="27"/>
      <c r="K2219" s="27"/>
      <c r="L2219" s="27"/>
      <c r="M2219" s="27"/>
      <c r="N2219" s="27"/>
      <c r="O2219" s="27"/>
      <c r="P2219" s="27"/>
      <c r="Q2219" s="27"/>
      <c r="R2219" s="27"/>
      <c r="S2219" s="27"/>
      <c r="T2219" s="27"/>
      <c r="U2219" s="27"/>
      <c r="V2219" s="27"/>
      <c r="W2219" s="27"/>
      <c r="X2219" s="27"/>
      <c r="Y2219" s="27"/>
      <c r="Z2219" s="27"/>
      <c r="AA2219" s="27"/>
      <c r="AB2219" s="27"/>
      <c r="AC2219" s="27"/>
      <c r="AD2219" s="27"/>
      <c r="AE2219" s="27"/>
      <c r="AF2219" s="27"/>
      <c r="AG2219" s="27"/>
      <c r="AH2219" s="27"/>
      <c r="AI2219" s="27"/>
      <c r="AJ2219" s="27"/>
      <c r="AK2219" s="27"/>
      <c r="AL2219" s="27"/>
      <c r="AM2219" s="27"/>
      <c r="BH2219" s="1" t="s">
        <v>28</v>
      </c>
    </row>
    <row r="2220" spans="1:61" ht="9.75" hidden="1" customHeight="1">
      <c r="A2220" s="164" t="s">
        <v>423</v>
      </c>
      <c r="B2220" s="165"/>
      <c r="C2220" s="165"/>
      <c r="D2220" s="165"/>
      <c r="E2220" s="165"/>
      <c r="F2220" s="165"/>
      <c r="G2220" s="165"/>
      <c r="H2220" s="165"/>
      <c r="I2220" s="166"/>
      <c r="J2220" s="268"/>
      <c r="K2220" s="269"/>
      <c r="L2220" s="269"/>
      <c r="M2220" s="269"/>
      <c r="N2220" s="269"/>
      <c r="O2220" s="269"/>
      <c r="P2220" s="269"/>
      <c r="Q2220" s="269"/>
      <c r="R2220" s="269"/>
      <c r="S2220" s="269"/>
      <c r="T2220" s="269"/>
      <c r="U2220" s="269"/>
      <c r="V2220" s="269"/>
      <c r="W2220" s="269"/>
      <c r="X2220" s="269"/>
      <c r="Y2220" s="269"/>
      <c r="Z2220" s="269"/>
      <c r="AA2220" s="269"/>
      <c r="AB2220" s="269"/>
      <c r="AC2220" s="269"/>
      <c r="AD2220" s="269"/>
      <c r="AE2220" s="269"/>
      <c r="AF2220" s="269"/>
      <c r="AG2220" s="269"/>
      <c r="AH2220" s="269"/>
      <c r="AI2220" s="269"/>
      <c r="AJ2220" s="269"/>
      <c r="AK2220" s="269"/>
      <c r="AL2220" s="269"/>
      <c r="AM2220" s="270"/>
      <c r="BG2220" s="1" t="s">
        <v>424</v>
      </c>
      <c r="BH2220" s="1">
        <v>103</v>
      </c>
      <c r="BI2220" s="1" t="str">
        <f>"ITEM"&amp;BH2220&amp; BG2220 &amp;"="&amp; IF(TRIM($J2220)="","",$J2220)</f>
        <v>ITEM103#KBN4_20=</v>
      </c>
    </row>
    <row r="2221" spans="1:61" ht="9.75" hidden="1" customHeight="1" thickBot="1">
      <c r="A2221" s="167"/>
      <c r="B2221" s="168"/>
      <c r="C2221" s="168"/>
      <c r="D2221" s="168"/>
      <c r="E2221" s="168"/>
      <c r="F2221" s="168"/>
      <c r="G2221" s="168"/>
      <c r="H2221" s="168"/>
      <c r="I2221" s="169"/>
      <c r="J2221" s="271"/>
      <c r="K2221" s="272"/>
      <c r="L2221" s="272"/>
      <c r="M2221" s="272"/>
      <c r="N2221" s="272"/>
      <c r="O2221" s="272"/>
      <c r="P2221" s="272"/>
      <c r="Q2221" s="272"/>
      <c r="R2221" s="272"/>
      <c r="S2221" s="272"/>
      <c r="T2221" s="272"/>
      <c r="U2221" s="272"/>
      <c r="V2221" s="272"/>
      <c r="W2221" s="272"/>
      <c r="X2221" s="272"/>
      <c r="Y2221" s="272"/>
      <c r="Z2221" s="272"/>
      <c r="AA2221" s="272"/>
      <c r="AB2221" s="272"/>
      <c r="AC2221" s="272"/>
      <c r="AD2221" s="272"/>
      <c r="AE2221" s="272"/>
      <c r="AF2221" s="272"/>
      <c r="AG2221" s="272"/>
      <c r="AH2221" s="272"/>
      <c r="AI2221" s="272"/>
      <c r="AJ2221" s="272"/>
      <c r="AK2221" s="272"/>
      <c r="AL2221" s="272"/>
      <c r="AM2221" s="273"/>
    </row>
    <row r="2222" spans="1:61" ht="9.75" hidden="1" customHeight="1">
      <c r="A2222" s="120" t="s">
        <v>323</v>
      </c>
      <c r="B2222" s="121"/>
      <c r="C2222" s="121"/>
      <c r="D2222" s="121"/>
      <c r="E2222" s="121"/>
      <c r="F2222" s="121"/>
      <c r="G2222" s="121"/>
      <c r="H2222" s="121"/>
      <c r="I2222" s="122"/>
      <c r="J2222" s="239"/>
      <c r="K2222" s="239"/>
      <c r="L2222" s="239"/>
      <c r="M2222" s="239"/>
      <c r="N2222" s="239"/>
      <c r="O2222" s="239"/>
      <c r="P2222" s="239"/>
      <c r="Q2222" s="239"/>
      <c r="R2222" s="239"/>
      <c r="S2222" s="239"/>
      <c r="T2222" s="239"/>
      <c r="U2222" s="239"/>
      <c r="V2222" s="239"/>
      <c r="W2222" s="239"/>
      <c r="X2222" s="239"/>
      <c r="Y2222" s="239"/>
      <c r="Z2222" s="239"/>
      <c r="AA2222" s="239"/>
      <c r="AB2222" s="239"/>
      <c r="AC2222" s="239"/>
      <c r="AD2222" s="239"/>
      <c r="AE2222" s="239"/>
      <c r="AF2222" s="239"/>
      <c r="AG2222" s="239"/>
      <c r="AH2222" s="239"/>
      <c r="AI2222" s="239"/>
      <c r="AJ2222" s="239"/>
      <c r="AK2222" s="239"/>
      <c r="AL2222" s="239"/>
      <c r="AM2222" s="239"/>
      <c r="BG2222" s="1" t="s">
        <v>424</v>
      </c>
      <c r="BH2222" s="1">
        <v>104</v>
      </c>
      <c r="BI2222" s="1" t="str">
        <f>"ITEM"&amp;BH2222&amp; BG2222 &amp;"="&amp; IF(TRIM($J2222)="","",$J2222)</f>
        <v>ITEM104#KBN4_20=</v>
      </c>
    </row>
    <row r="2223" spans="1:61" ht="9.75" hidden="1" customHeight="1">
      <c r="A2223" s="123"/>
      <c r="B2223" s="124"/>
      <c r="C2223" s="124"/>
      <c r="D2223" s="124"/>
      <c r="E2223" s="124"/>
      <c r="F2223" s="124"/>
      <c r="G2223" s="124"/>
      <c r="H2223" s="124"/>
      <c r="I2223" s="125"/>
      <c r="J2223" s="27"/>
      <c r="K2223" s="27"/>
      <c r="L2223" s="27"/>
      <c r="M2223" s="27"/>
      <c r="N2223" s="27"/>
      <c r="O2223" s="27"/>
      <c r="P2223" s="27"/>
      <c r="Q2223" s="27"/>
      <c r="R2223" s="27"/>
      <c r="S2223" s="27"/>
      <c r="T2223" s="27"/>
      <c r="U2223" s="27"/>
      <c r="V2223" s="27"/>
      <c r="W2223" s="27"/>
      <c r="X2223" s="27"/>
      <c r="Y2223" s="27"/>
      <c r="Z2223" s="27"/>
      <c r="AA2223" s="27"/>
      <c r="AB2223" s="27"/>
      <c r="AC2223" s="27"/>
      <c r="AD2223" s="27"/>
      <c r="AE2223" s="27"/>
      <c r="AF2223" s="27"/>
      <c r="AG2223" s="27"/>
      <c r="AH2223" s="27"/>
      <c r="AI2223" s="27"/>
      <c r="AJ2223" s="27"/>
      <c r="AK2223" s="27"/>
      <c r="AL2223" s="27"/>
      <c r="AM2223" s="27"/>
    </row>
    <row r="2224" spans="1:61" ht="9.75" hidden="1" customHeight="1">
      <c r="A2224" s="120" t="s">
        <v>378</v>
      </c>
      <c r="B2224" s="121"/>
      <c r="C2224" s="121"/>
      <c r="D2224" s="121"/>
      <c r="E2224" s="121"/>
      <c r="F2224" s="121"/>
      <c r="G2224" s="121"/>
      <c r="H2224" s="121"/>
      <c r="I2224" s="122"/>
      <c r="J2224" s="136"/>
      <c r="K2224" s="126"/>
      <c r="L2224" s="126"/>
      <c r="M2224" s="126"/>
      <c r="N2224" s="126"/>
      <c r="O2224" s="126"/>
      <c r="P2224" s="126"/>
      <c r="Q2224" s="126"/>
      <c r="R2224" s="126"/>
      <c r="S2224" s="126"/>
      <c r="T2224" s="126"/>
      <c r="U2224" s="126"/>
      <c r="V2224" s="126"/>
      <c r="W2224" s="126"/>
      <c r="X2224" s="126"/>
      <c r="Y2224" s="126"/>
      <c r="Z2224" s="126"/>
      <c r="AA2224" s="126"/>
      <c r="AB2224" s="126"/>
      <c r="AC2224" s="126"/>
      <c r="AD2224" s="126"/>
      <c r="AE2224" s="126"/>
      <c r="AF2224" s="126"/>
      <c r="AG2224" s="126"/>
      <c r="AH2224" s="126"/>
      <c r="AI2224" s="126"/>
      <c r="AJ2224" s="126"/>
      <c r="AK2224" s="126"/>
      <c r="AL2224" s="126"/>
      <c r="AM2224" s="127"/>
      <c r="BG2224" s="1" t="s">
        <v>424</v>
      </c>
      <c r="BH2224" s="1">
        <v>105</v>
      </c>
      <c r="BI2224" s="1" t="str">
        <f>"ITEM"&amp;BH2224&amp; BG2224 &amp;"="&amp; IF(TRIM($J2224)="","",$J2224)</f>
        <v>ITEM105#KBN4_20=</v>
      </c>
    </row>
    <row r="2225" spans="1:61" ht="9.75" hidden="1" customHeight="1">
      <c r="A2225" s="141"/>
      <c r="B2225" s="142"/>
      <c r="C2225" s="142"/>
      <c r="D2225" s="142"/>
      <c r="E2225" s="142"/>
      <c r="F2225" s="142"/>
      <c r="G2225" s="142"/>
      <c r="H2225" s="142"/>
      <c r="I2225" s="143"/>
      <c r="J2225" s="150"/>
      <c r="K2225" s="151"/>
      <c r="L2225" s="151"/>
      <c r="M2225" s="151"/>
      <c r="N2225" s="151"/>
      <c r="O2225" s="151"/>
      <c r="P2225" s="151"/>
      <c r="Q2225" s="151"/>
      <c r="R2225" s="151"/>
      <c r="S2225" s="151"/>
      <c r="T2225" s="151"/>
      <c r="U2225" s="151"/>
      <c r="V2225" s="151"/>
      <c r="W2225" s="151"/>
      <c r="X2225" s="151"/>
      <c r="Y2225" s="151"/>
      <c r="Z2225" s="151"/>
      <c r="AA2225" s="151"/>
      <c r="AB2225" s="151"/>
      <c r="AC2225" s="151"/>
      <c r="AD2225" s="151"/>
      <c r="AE2225" s="151"/>
      <c r="AF2225" s="151"/>
      <c r="AG2225" s="151"/>
      <c r="AH2225" s="151"/>
      <c r="AI2225" s="151"/>
      <c r="AJ2225" s="151"/>
      <c r="AK2225" s="151"/>
      <c r="AL2225" s="151"/>
      <c r="AM2225" s="152"/>
      <c r="BH2225" s="1" t="s">
        <v>28</v>
      </c>
    </row>
    <row r="2226" spans="1:61" ht="9.75" hidden="1" customHeight="1">
      <c r="A2226" s="123"/>
      <c r="B2226" s="124"/>
      <c r="C2226" s="124"/>
      <c r="D2226" s="124"/>
      <c r="E2226" s="124"/>
      <c r="F2226" s="124"/>
      <c r="G2226" s="124"/>
      <c r="H2226" s="124"/>
      <c r="I2226" s="125"/>
      <c r="J2226" s="137"/>
      <c r="K2226" s="128"/>
      <c r="L2226" s="128"/>
      <c r="M2226" s="128"/>
      <c r="N2226" s="128"/>
      <c r="O2226" s="128"/>
      <c r="P2226" s="128"/>
      <c r="Q2226" s="128"/>
      <c r="R2226" s="128"/>
      <c r="S2226" s="128"/>
      <c r="T2226" s="128"/>
      <c r="U2226" s="128"/>
      <c r="V2226" s="128"/>
      <c r="W2226" s="128"/>
      <c r="X2226" s="128"/>
      <c r="Y2226" s="128"/>
      <c r="Z2226" s="128"/>
      <c r="AA2226" s="128"/>
      <c r="AB2226" s="128"/>
      <c r="AC2226" s="128"/>
      <c r="AD2226" s="128"/>
      <c r="AE2226" s="128"/>
      <c r="AF2226" s="128"/>
      <c r="AG2226" s="128"/>
      <c r="AH2226" s="128"/>
      <c r="AI2226" s="128"/>
      <c r="AJ2226" s="128"/>
      <c r="AK2226" s="128"/>
      <c r="AL2226" s="128"/>
      <c r="AM2226" s="129"/>
      <c r="BH2226" s="1" t="s">
        <v>28</v>
      </c>
    </row>
    <row r="2227" spans="1:61" ht="9.75" hidden="1" customHeight="1">
      <c r="A2227" s="120" t="s">
        <v>379</v>
      </c>
      <c r="B2227" s="121"/>
      <c r="C2227" s="121"/>
      <c r="D2227" s="121"/>
      <c r="E2227" s="121"/>
      <c r="F2227" s="121"/>
      <c r="G2227" s="121"/>
      <c r="H2227" s="121"/>
      <c r="I2227" s="122"/>
      <c r="J2227" s="27"/>
      <c r="K2227" s="27"/>
      <c r="L2227" s="27"/>
      <c r="M2227" s="27"/>
      <c r="N2227" s="27"/>
      <c r="O2227" s="27"/>
      <c r="P2227" s="27"/>
      <c r="Q2227" s="27"/>
      <c r="R2227" s="27"/>
      <c r="S2227" s="27"/>
      <c r="T2227" s="27"/>
      <c r="U2227" s="27"/>
      <c r="V2227" s="27"/>
      <c r="W2227" s="27"/>
      <c r="X2227" s="27"/>
      <c r="Y2227" s="27"/>
      <c r="Z2227" s="27"/>
      <c r="AA2227" s="27"/>
      <c r="AB2227" s="27"/>
      <c r="AC2227" s="27"/>
      <c r="AD2227" s="27"/>
      <c r="AE2227" s="27"/>
      <c r="AF2227" s="27"/>
      <c r="AG2227" s="27"/>
      <c r="AH2227" s="27"/>
      <c r="AI2227" s="27"/>
      <c r="AJ2227" s="27"/>
      <c r="AK2227" s="27"/>
      <c r="AL2227" s="27"/>
      <c r="AM2227" s="27"/>
      <c r="BG2227" s="1" t="s">
        <v>424</v>
      </c>
      <c r="BH2227" s="1">
        <v>106</v>
      </c>
      <c r="BI2227" s="1" t="str">
        <f>"ITEM"&amp;BH2227&amp; BG2227 &amp;"="&amp; IF(TRIM($J2227)="","",$J2227)</f>
        <v>ITEM106#KBN4_20=</v>
      </c>
    </row>
    <row r="2228" spans="1:61" ht="9.75" hidden="1" customHeight="1">
      <c r="A2228" s="123"/>
      <c r="B2228" s="124"/>
      <c r="C2228" s="124"/>
      <c r="D2228" s="124"/>
      <c r="E2228" s="124"/>
      <c r="F2228" s="124"/>
      <c r="G2228" s="124"/>
      <c r="H2228" s="124"/>
      <c r="I2228" s="125"/>
      <c r="J2228" s="27"/>
      <c r="K2228" s="27"/>
      <c r="L2228" s="27"/>
      <c r="M2228" s="27"/>
      <c r="N2228" s="27"/>
      <c r="O2228" s="27"/>
      <c r="P2228" s="27"/>
      <c r="Q2228" s="27"/>
      <c r="R2228" s="27"/>
      <c r="S2228" s="27"/>
      <c r="T2228" s="27"/>
      <c r="U2228" s="27"/>
      <c r="V2228" s="27"/>
      <c r="W2228" s="27"/>
      <c r="X2228" s="27"/>
      <c r="Y2228" s="27"/>
      <c r="Z2228" s="27"/>
      <c r="AA2228" s="27"/>
      <c r="AB2228" s="27"/>
      <c r="AC2228" s="27"/>
      <c r="AD2228" s="27"/>
      <c r="AE2228" s="27"/>
      <c r="AF2228" s="27"/>
      <c r="AG2228" s="27"/>
      <c r="AH2228" s="27"/>
      <c r="AI2228" s="27"/>
      <c r="AJ2228" s="27"/>
      <c r="AK2228" s="27"/>
      <c r="AL2228" s="27"/>
      <c r="AM2228" s="27"/>
    </row>
    <row r="2229" spans="1:61" ht="9.75" hidden="1" customHeight="1">
      <c r="A2229" s="120" t="s">
        <v>380</v>
      </c>
      <c r="B2229" s="121"/>
      <c r="C2229" s="121"/>
      <c r="D2229" s="121"/>
      <c r="E2229" s="121"/>
      <c r="F2229" s="121"/>
      <c r="G2229" s="121"/>
      <c r="H2229" s="121"/>
      <c r="I2229" s="122"/>
      <c r="J2229" s="158"/>
      <c r="K2229" s="154"/>
      <c r="L2229" s="154"/>
      <c r="M2229" s="154"/>
      <c r="N2229" s="154"/>
      <c r="O2229" s="154"/>
      <c r="P2229" s="154"/>
      <c r="Q2229" s="154"/>
      <c r="R2229" s="154"/>
      <c r="S2229" s="154"/>
      <c r="T2229" s="154"/>
      <c r="U2229" s="154"/>
      <c r="V2229" s="154" t="s">
        <v>36</v>
      </c>
      <c r="W2229" s="154"/>
      <c r="X2229" s="154"/>
      <c r="Y2229" s="154"/>
      <c r="Z2229" s="154"/>
      <c r="AA2229" s="154"/>
      <c r="AB2229" s="154"/>
      <c r="AC2229" s="154"/>
      <c r="AD2229" s="154"/>
      <c r="AE2229" s="154"/>
      <c r="AF2229" s="154"/>
      <c r="AG2229" s="154"/>
      <c r="AH2229" s="154"/>
      <c r="AI2229" s="154"/>
      <c r="AJ2229" s="154"/>
      <c r="AK2229" s="154"/>
      <c r="AL2229" s="154"/>
      <c r="AM2229" s="155"/>
      <c r="BE2229" s="1" t="str">
        <f ca="1">MID(CELL("address",$CB$2),2,2)</f>
        <v>CB</v>
      </c>
      <c r="BF2229" s="1" t="str">
        <f>IF(TRIM($K2231)="","",IF(ISERROR(MATCH($K2231,$CB$3:$CB$7,0)),"INPUT_ERROR",MATCH($K2231,$CB$3:$CB$7,0)))</f>
        <v/>
      </c>
      <c r="BG2229" s="1" t="s">
        <v>424</v>
      </c>
      <c r="BH2229" s="1">
        <v>107</v>
      </c>
      <c r="BI2229" s="1" t="str">
        <f>"ITEM"&amp; BH2229&amp; BG2229 &amp;"="&amp; $BF2229</f>
        <v>ITEM107#KBN4_20=</v>
      </c>
    </row>
    <row r="2230" spans="1:61" ht="9.75" hidden="1" customHeight="1">
      <c r="A2230" s="141"/>
      <c r="B2230" s="142"/>
      <c r="C2230" s="142"/>
      <c r="D2230" s="142"/>
      <c r="E2230" s="142"/>
      <c r="F2230" s="142"/>
      <c r="G2230" s="142"/>
      <c r="H2230" s="142"/>
      <c r="I2230" s="143"/>
      <c r="J2230" s="189"/>
      <c r="K2230" s="82"/>
      <c r="L2230" s="82"/>
      <c r="M2230" s="82"/>
      <c r="N2230" s="82"/>
      <c r="O2230" s="82"/>
      <c r="P2230" s="82"/>
      <c r="Q2230" s="82"/>
      <c r="R2230" s="82"/>
      <c r="S2230" s="82"/>
      <c r="T2230" s="82"/>
      <c r="U2230" s="82"/>
      <c r="V2230" s="82" t="s">
        <v>163</v>
      </c>
      <c r="W2230" s="82"/>
      <c r="X2230" s="82"/>
      <c r="Y2230" s="82"/>
      <c r="Z2230" s="82"/>
      <c r="AA2230" s="82"/>
      <c r="AB2230" s="82"/>
      <c r="AC2230" s="82"/>
      <c r="AD2230" s="82"/>
      <c r="AE2230" s="82"/>
      <c r="AF2230" s="82"/>
      <c r="AG2230" s="82"/>
      <c r="AH2230" s="82"/>
      <c r="AI2230" s="82"/>
      <c r="AJ2230" s="82"/>
      <c r="AK2230" s="82"/>
      <c r="AL2230" s="82"/>
      <c r="AM2230" s="138"/>
      <c r="BH2230" s="1" t="s">
        <v>28</v>
      </c>
    </row>
    <row r="2231" spans="1:61" ht="9.75" hidden="1" customHeight="1">
      <c r="A2231" s="141"/>
      <c r="B2231" s="142"/>
      <c r="C2231" s="142"/>
      <c r="D2231" s="142"/>
      <c r="E2231" s="142"/>
      <c r="F2231" s="142"/>
      <c r="G2231" s="142"/>
      <c r="H2231" s="142"/>
      <c r="I2231" s="143"/>
      <c r="J2231" s="144" t="s">
        <v>37</v>
      </c>
      <c r="K2231" s="145"/>
      <c r="L2231" s="145"/>
      <c r="M2231" s="145"/>
      <c r="N2231" s="145"/>
      <c r="O2231" s="145"/>
      <c r="P2231" s="145"/>
      <c r="Q2231" s="145"/>
      <c r="R2231" s="145"/>
      <c r="S2231" s="145"/>
      <c r="T2231" s="82" t="s">
        <v>38</v>
      </c>
      <c r="U2231" s="82"/>
      <c r="V2231" s="82" t="s">
        <v>253</v>
      </c>
      <c r="W2231" s="82"/>
      <c r="X2231" s="82"/>
      <c r="Y2231" s="82"/>
      <c r="Z2231" s="82"/>
      <c r="AA2231" s="82"/>
      <c r="AB2231" s="82"/>
      <c r="AC2231" s="82"/>
      <c r="AD2231" s="82"/>
      <c r="AE2231" s="82"/>
      <c r="AF2231" s="82"/>
      <c r="AG2231" s="82"/>
      <c r="AH2231" s="82"/>
      <c r="AI2231" s="82"/>
      <c r="AJ2231" s="82"/>
      <c r="AK2231" s="82"/>
      <c r="AL2231" s="82"/>
      <c r="AM2231" s="138"/>
      <c r="BH2231" s="1" t="s">
        <v>28</v>
      </c>
    </row>
    <row r="2232" spans="1:61" ht="9.75" hidden="1" customHeight="1">
      <c r="A2232" s="141"/>
      <c r="B2232" s="142"/>
      <c r="C2232" s="142"/>
      <c r="D2232" s="142"/>
      <c r="E2232" s="142"/>
      <c r="F2232" s="142"/>
      <c r="G2232" s="142"/>
      <c r="H2232" s="142"/>
      <c r="I2232" s="143"/>
      <c r="J2232" s="144"/>
      <c r="K2232" s="145"/>
      <c r="L2232" s="145"/>
      <c r="M2232" s="145"/>
      <c r="N2232" s="145"/>
      <c r="O2232" s="145"/>
      <c r="P2232" s="145"/>
      <c r="Q2232" s="145"/>
      <c r="R2232" s="145"/>
      <c r="S2232" s="145"/>
      <c r="T2232" s="82"/>
      <c r="U2232" s="82"/>
      <c r="V2232" s="82" t="s">
        <v>327</v>
      </c>
      <c r="W2232" s="82"/>
      <c r="X2232" s="82"/>
      <c r="Y2232" s="82"/>
      <c r="Z2232" s="82"/>
      <c r="AA2232" s="82"/>
      <c r="AB2232" s="82"/>
      <c r="AC2232" s="82"/>
      <c r="AD2232" s="82"/>
      <c r="AE2232" s="82"/>
      <c r="AF2232" s="82"/>
      <c r="AG2232" s="82"/>
      <c r="AH2232" s="82"/>
      <c r="AI2232" s="82"/>
      <c r="AJ2232" s="82"/>
      <c r="AK2232" s="82"/>
      <c r="AL2232" s="82"/>
      <c r="AM2232" s="138"/>
      <c r="BH2232" s="1" t="s">
        <v>28</v>
      </c>
    </row>
    <row r="2233" spans="1:61" ht="9.75" hidden="1" customHeight="1">
      <c r="A2233" s="141"/>
      <c r="B2233" s="142"/>
      <c r="C2233" s="142"/>
      <c r="D2233" s="142"/>
      <c r="E2233" s="142"/>
      <c r="F2233" s="142"/>
      <c r="G2233" s="142"/>
      <c r="H2233" s="142"/>
      <c r="I2233" s="143"/>
      <c r="J2233" s="189"/>
      <c r="K2233" s="82"/>
      <c r="L2233" s="82"/>
      <c r="M2233" s="82"/>
      <c r="N2233" s="82"/>
      <c r="O2233" s="82"/>
      <c r="P2233" s="82"/>
      <c r="Q2233" s="82"/>
      <c r="R2233" s="82"/>
      <c r="S2233" s="82"/>
      <c r="T2233" s="82"/>
      <c r="U2233" s="82"/>
      <c r="V2233" s="82" t="s">
        <v>166</v>
      </c>
      <c r="W2233" s="82"/>
      <c r="X2233" s="82"/>
      <c r="Y2233" s="82"/>
      <c r="Z2233" s="82"/>
      <c r="AA2233" s="82"/>
      <c r="AB2233" s="82"/>
      <c r="AC2233" s="82"/>
      <c r="AD2233" s="82"/>
      <c r="AE2233" s="82"/>
      <c r="AF2233" s="82"/>
      <c r="AG2233" s="82"/>
      <c r="AH2233" s="82"/>
      <c r="AI2233" s="82"/>
      <c r="AJ2233" s="82"/>
      <c r="AK2233" s="82"/>
      <c r="AL2233" s="82"/>
      <c r="AM2233" s="138"/>
      <c r="BH2233" s="1" t="s">
        <v>28</v>
      </c>
    </row>
    <row r="2234" spans="1:61" ht="9.75" hidden="1" customHeight="1">
      <c r="A2234" s="141"/>
      <c r="B2234" s="142"/>
      <c r="C2234" s="142"/>
      <c r="D2234" s="142"/>
      <c r="E2234" s="142"/>
      <c r="F2234" s="142"/>
      <c r="G2234" s="142"/>
      <c r="H2234" s="142"/>
      <c r="I2234" s="143"/>
      <c r="J2234" s="157"/>
      <c r="K2234" s="98"/>
      <c r="L2234" s="98"/>
      <c r="M2234" s="98"/>
      <c r="N2234" s="98"/>
      <c r="O2234" s="98"/>
      <c r="P2234" s="98"/>
      <c r="Q2234" s="98"/>
      <c r="R2234" s="98"/>
      <c r="S2234" s="98"/>
      <c r="T2234" s="98"/>
      <c r="U2234" s="98"/>
      <c r="V2234" s="98" t="s">
        <v>256</v>
      </c>
      <c r="W2234" s="98"/>
      <c r="X2234" s="98"/>
      <c r="Y2234" s="98"/>
      <c r="Z2234" s="98"/>
      <c r="AA2234" s="98"/>
      <c r="AB2234" s="98"/>
      <c r="AC2234" s="98"/>
      <c r="AD2234" s="98"/>
      <c r="AE2234" s="98"/>
      <c r="AF2234" s="98"/>
      <c r="AG2234" s="98"/>
      <c r="AH2234" s="98"/>
      <c r="AI2234" s="98"/>
      <c r="AJ2234" s="98"/>
      <c r="AK2234" s="98"/>
      <c r="AL2234" s="98"/>
      <c r="AM2234" s="156"/>
      <c r="BH2234" s="1" t="s">
        <v>28</v>
      </c>
    </row>
    <row r="2235" spans="1:61" ht="9.75" hidden="1" customHeight="1">
      <c r="A2235" s="120" t="s">
        <v>381</v>
      </c>
      <c r="B2235" s="121"/>
      <c r="C2235" s="121"/>
      <c r="D2235" s="121"/>
      <c r="E2235" s="121"/>
      <c r="F2235" s="121"/>
      <c r="G2235" s="121"/>
      <c r="H2235" s="121"/>
      <c r="I2235" s="122"/>
      <c r="J2235" s="136"/>
      <c r="K2235" s="126"/>
      <c r="L2235" s="126"/>
      <c r="M2235" s="126"/>
      <c r="N2235" s="126"/>
      <c r="O2235" s="126"/>
      <c r="P2235" s="126"/>
      <c r="Q2235" s="126"/>
      <c r="R2235" s="126"/>
      <c r="S2235" s="126"/>
      <c r="T2235" s="126"/>
      <c r="U2235" s="126"/>
      <c r="V2235" s="126"/>
      <c r="W2235" s="126"/>
      <c r="X2235" s="126"/>
      <c r="Y2235" s="126"/>
      <c r="Z2235" s="126"/>
      <c r="AA2235" s="126"/>
      <c r="AB2235" s="126"/>
      <c r="AC2235" s="126"/>
      <c r="AD2235" s="126"/>
      <c r="AE2235" s="126"/>
      <c r="AF2235" s="126"/>
      <c r="AG2235" s="126"/>
      <c r="AH2235" s="126"/>
      <c r="AI2235" s="126"/>
      <c r="AJ2235" s="126"/>
      <c r="AK2235" s="126"/>
      <c r="AL2235" s="126"/>
      <c r="AM2235" s="127"/>
      <c r="BG2235" s="1" t="s">
        <v>424</v>
      </c>
      <c r="BH2235" s="1">
        <v>108</v>
      </c>
      <c r="BI2235" s="1" t="str">
        <f>"ITEM"&amp;BH2235&amp; BG2235 &amp;"="&amp; IF(TRIM($J2235)="","",$J2235)</f>
        <v>ITEM108#KBN4_20=</v>
      </c>
    </row>
    <row r="2236" spans="1:61" ht="9.75" hidden="1" customHeight="1">
      <c r="A2236" s="141"/>
      <c r="B2236" s="142"/>
      <c r="C2236" s="142"/>
      <c r="D2236" s="142"/>
      <c r="E2236" s="142"/>
      <c r="F2236" s="142"/>
      <c r="G2236" s="142"/>
      <c r="H2236" s="142"/>
      <c r="I2236" s="143"/>
      <c r="J2236" s="150"/>
      <c r="K2236" s="151"/>
      <c r="L2236" s="151"/>
      <c r="M2236" s="151"/>
      <c r="N2236" s="151"/>
      <c r="O2236" s="151"/>
      <c r="P2236" s="151"/>
      <c r="Q2236" s="151"/>
      <c r="R2236" s="151"/>
      <c r="S2236" s="151"/>
      <c r="T2236" s="151"/>
      <c r="U2236" s="151"/>
      <c r="V2236" s="151"/>
      <c r="W2236" s="151"/>
      <c r="X2236" s="151"/>
      <c r="Y2236" s="151"/>
      <c r="Z2236" s="151"/>
      <c r="AA2236" s="151"/>
      <c r="AB2236" s="151"/>
      <c r="AC2236" s="151"/>
      <c r="AD2236" s="151"/>
      <c r="AE2236" s="151"/>
      <c r="AF2236" s="151"/>
      <c r="AG2236" s="151"/>
      <c r="AH2236" s="151"/>
      <c r="AI2236" s="151"/>
      <c r="AJ2236" s="151"/>
      <c r="AK2236" s="151"/>
      <c r="AL2236" s="151"/>
      <c r="AM2236" s="152"/>
    </row>
    <row r="2237" spans="1:61" ht="9.75" hidden="1" customHeight="1">
      <c r="A2237" s="123"/>
      <c r="B2237" s="124"/>
      <c r="C2237" s="124"/>
      <c r="D2237" s="124"/>
      <c r="E2237" s="124"/>
      <c r="F2237" s="124"/>
      <c r="G2237" s="124"/>
      <c r="H2237" s="124"/>
      <c r="I2237" s="125"/>
      <c r="J2237" s="150"/>
      <c r="K2237" s="151"/>
      <c r="L2237" s="151"/>
      <c r="M2237" s="151"/>
      <c r="N2237" s="151"/>
      <c r="O2237" s="151"/>
      <c r="P2237" s="151"/>
      <c r="Q2237" s="151"/>
      <c r="R2237" s="151"/>
      <c r="S2237" s="151"/>
      <c r="T2237" s="151"/>
      <c r="U2237" s="151"/>
      <c r="V2237" s="151"/>
      <c r="W2237" s="151"/>
      <c r="X2237" s="151"/>
      <c r="Y2237" s="151"/>
      <c r="Z2237" s="151"/>
      <c r="AA2237" s="151"/>
      <c r="AB2237" s="151"/>
      <c r="AC2237" s="151"/>
      <c r="AD2237" s="151"/>
      <c r="AE2237" s="151"/>
      <c r="AF2237" s="151"/>
      <c r="AG2237" s="151"/>
      <c r="AH2237" s="151"/>
      <c r="AI2237" s="151"/>
      <c r="AJ2237" s="151"/>
      <c r="AK2237" s="151"/>
      <c r="AL2237" s="151"/>
      <c r="AM2237" s="152"/>
    </row>
    <row r="2238" spans="1:61" ht="9.75" hidden="1" customHeight="1">
      <c r="A2238" s="120" t="s">
        <v>382</v>
      </c>
      <c r="B2238" s="121"/>
      <c r="C2238" s="121"/>
      <c r="D2238" s="121"/>
      <c r="E2238" s="121"/>
      <c r="F2238" s="121"/>
      <c r="G2238" s="121"/>
      <c r="H2238" s="121"/>
      <c r="I2238" s="121"/>
      <c r="J2238" s="216" t="s">
        <v>37</v>
      </c>
      <c r="K2238" s="217"/>
      <c r="L2238" s="154" t="s">
        <v>54</v>
      </c>
      <c r="M2238" s="154"/>
      <c r="N2238" s="154"/>
      <c r="O2238" s="154"/>
      <c r="P2238" s="154"/>
      <c r="Q2238" s="154"/>
      <c r="R2238" s="154"/>
      <c r="S2238" s="154"/>
      <c r="T2238" s="154"/>
      <c r="U2238" s="154"/>
      <c r="V2238" s="154"/>
      <c r="W2238" s="154"/>
      <c r="X2238" s="221" t="s">
        <v>37</v>
      </c>
      <c r="Y2238" s="217"/>
      <c r="Z2238" s="154" t="s">
        <v>330</v>
      </c>
      <c r="AA2238" s="154"/>
      <c r="AB2238" s="154"/>
      <c r="AC2238" s="154"/>
      <c r="AD2238" s="154"/>
      <c r="AE2238" s="154"/>
      <c r="AF2238" s="154"/>
      <c r="AG2238" s="154"/>
      <c r="AH2238" s="154"/>
      <c r="AI2238" s="154"/>
      <c r="AJ2238" s="154"/>
      <c r="AK2238" s="154"/>
      <c r="AL2238" s="154"/>
      <c r="AM2238" s="155"/>
      <c r="BF2238" s="1" t="b">
        <f>IF($K2238="○",TRUE,IF($K2238="",FALSE,"INPUT_ERROR"))</f>
        <v>0</v>
      </c>
      <c r="BG2238" s="1" t="s">
        <v>424</v>
      </c>
      <c r="BH2238" s="1">
        <v>109</v>
      </c>
      <c r="BI2238" s="1" t="str">
        <f t="shared" ref="BI2238:BI2244" si="61">"ITEM"&amp; BH2238&amp; BG2238 &amp;"="&amp; $BF2238</f>
        <v>ITEM109#KBN4_20=FALSE</v>
      </c>
    </row>
    <row r="2239" spans="1:61" ht="9.75" hidden="1" customHeight="1">
      <c r="A2239" s="141"/>
      <c r="B2239" s="142"/>
      <c r="C2239" s="142"/>
      <c r="D2239" s="142"/>
      <c r="E2239" s="142"/>
      <c r="F2239" s="142"/>
      <c r="G2239" s="142"/>
      <c r="H2239" s="142"/>
      <c r="I2239" s="142"/>
      <c r="J2239" s="144"/>
      <c r="K2239" s="159"/>
      <c r="L2239" s="82"/>
      <c r="M2239" s="82"/>
      <c r="N2239" s="82"/>
      <c r="O2239" s="82"/>
      <c r="P2239" s="82"/>
      <c r="Q2239" s="82"/>
      <c r="R2239" s="82"/>
      <c r="S2239" s="82"/>
      <c r="T2239" s="82"/>
      <c r="U2239" s="82"/>
      <c r="V2239" s="82"/>
      <c r="W2239" s="82"/>
      <c r="X2239" s="160"/>
      <c r="Y2239" s="159"/>
      <c r="Z2239" s="82"/>
      <c r="AA2239" s="82"/>
      <c r="AB2239" s="82"/>
      <c r="AC2239" s="82"/>
      <c r="AD2239" s="82"/>
      <c r="AE2239" s="82"/>
      <c r="AF2239" s="82"/>
      <c r="AG2239" s="82"/>
      <c r="AH2239" s="82"/>
      <c r="AI2239" s="82"/>
      <c r="AJ2239" s="82"/>
      <c r="AK2239" s="82"/>
      <c r="AL2239" s="82"/>
      <c r="AM2239" s="138"/>
      <c r="BF2239" s="1" t="b">
        <f>IF($Y2238="○",TRUE,IF($Y2238="",FALSE,"INPUT_ERROR"))</f>
        <v>0</v>
      </c>
      <c r="BG2239" s="1" t="s">
        <v>424</v>
      </c>
      <c r="BH2239" s="1">
        <v>110</v>
      </c>
      <c r="BI2239" s="1" t="str">
        <f t="shared" si="61"/>
        <v>ITEM110#KBN4_20=FALSE</v>
      </c>
    </row>
    <row r="2240" spans="1:61" ht="9.75" hidden="1" customHeight="1">
      <c r="A2240" s="141"/>
      <c r="B2240" s="142"/>
      <c r="C2240" s="142"/>
      <c r="D2240" s="142"/>
      <c r="E2240" s="142"/>
      <c r="F2240" s="142"/>
      <c r="G2240" s="142"/>
      <c r="H2240" s="142"/>
      <c r="I2240" s="142"/>
      <c r="J2240" s="144" t="s">
        <v>37</v>
      </c>
      <c r="K2240" s="159"/>
      <c r="L2240" s="82" t="s">
        <v>331</v>
      </c>
      <c r="M2240" s="82"/>
      <c r="N2240" s="82"/>
      <c r="O2240" s="82"/>
      <c r="P2240" s="82"/>
      <c r="Q2240" s="82"/>
      <c r="R2240" s="82"/>
      <c r="S2240" s="82"/>
      <c r="T2240" s="82"/>
      <c r="U2240" s="82"/>
      <c r="V2240" s="82"/>
      <c r="W2240" s="82"/>
      <c r="X2240" s="160" t="s">
        <v>37</v>
      </c>
      <c r="Y2240" s="159"/>
      <c r="Z2240" s="82" t="s">
        <v>264</v>
      </c>
      <c r="AA2240" s="82"/>
      <c r="AB2240" s="82"/>
      <c r="AC2240" s="82"/>
      <c r="AD2240" s="82"/>
      <c r="AE2240" s="82"/>
      <c r="AF2240" s="82"/>
      <c r="AG2240" s="82"/>
      <c r="AH2240" s="82"/>
      <c r="AI2240" s="82"/>
      <c r="AJ2240" s="82"/>
      <c r="AK2240" s="82"/>
      <c r="AL2240" s="82"/>
      <c r="AM2240" s="138"/>
      <c r="BF2240" s="1" t="b">
        <f>IF($K2240="○",TRUE,IF($K2240="",FALSE,"INPUT_ERROR"))</f>
        <v>0</v>
      </c>
      <c r="BG2240" s="1" t="s">
        <v>424</v>
      </c>
      <c r="BH2240" s="1">
        <v>111</v>
      </c>
      <c r="BI2240" s="1" t="str">
        <f t="shared" si="61"/>
        <v>ITEM111#KBN4_20=FALSE</v>
      </c>
    </row>
    <row r="2241" spans="1:61" ht="9.75" hidden="1" customHeight="1">
      <c r="A2241" s="141"/>
      <c r="B2241" s="142"/>
      <c r="C2241" s="142"/>
      <c r="D2241" s="142"/>
      <c r="E2241" s="142"/>
      <c r="F2241" s="142"/>
      <c r="G2241" s="142"/>
      <c r="H2241" s="142"/>
      <c r="I2241" s="142"/>
      <c r="J2241" s="144"/>
      <c r="K2241" s="159"/>
      <c r="L2241" s="82"/>
      <c r="M2241" s="82"/>
      <c r="N2241" s="82"/>
      <c r="O2241" s="82"/>
      <c r="P2241" s="82"/>
      <c r="Q2241" s="82"/>
      <c r="R2241" s="82"/>
      <c r="S2241" s="82"/>
      <c r="T2241" s="82"/>
      <c r="U2241" s="82"/>
      <c r="V2241" s="82"/>
      <c r="W2241" s="82"/>
      <c r="X2241" s="160"/>
      <c r="Y2241" s="159"/>
      <c r="Z2241" s="82"/>
      <c r="AA2241" s="82"/>
      <c r="AB2241" s="82"/>
      <c r="AC2241" s="82"/>
      <c r="AD2241" s="82"/>
      <c r="AE2241" s="82"/>
      <c r="AF2241" s="82"/>
      <c r="AG2241" s="82"/>
      <c r="AH2241" s="82"/>
      <c r="AI2241" s="82"/>
      <c r="AJ2241" s="82"/>
      <c r="AK2241" s="82"/>
      <c r="AL2241" s="82"/>
      <c r="AM2241" s="138"/>
      <c r="BF2241" s="1" t="b">
        <f>IF($Y2240="○",TRUE,IF($Y2240="",FALSE,"INPUT_ERROR"))</f>
        <v>0</v>
      </c>
      <c r="BG2241" s="1" t="s">
        <v>424</v>
      </c>
      <c r="BH2241" s="1">
        <v>112</v>
      </c>
      <c r="BI2241" s="1" t="str">
        <f t="shared" si="61"/>
        <v>ITEM112#KBN4_20=FALSE</v>
      </c>
    </row>
    <row r="2242" spans="1:61" ht="9.75" hidden="1" customHeight="1">
      <c r="A2242" s="141"/>
      <c r="B2242" s="142"/>
      <c r="C2242" s="142"/>
      <c r="D2242" s="142"/>
      <c r="E2242" s="142"/>
      <c r="F2242" s="142"/>
      <c r="G2242" s="142"/>
      <c r="H2242" s="142"/>
      <c r="I2242" s="142"/>
      <c r="J2242" s="144" t="s">
        <v>37</v>
      </c>
      <c r="K2242" s="159"/>
      <c r="L2242" s="82" t="s">
        <v>214</v>
      </c>
      <c r="M2242" s="82"/>
      <c r="N2242" s="82"/>
      <c r="O2242" s="82"/>
      <c r="P2242" s="82"/>
      <c r="Q2242" s="82"/>
      <c r="R2242" s="82"/>
      <c r="S2242" s="82"/>
      <c r="T2242" s="82"/>
      <c r="U2242" s="82"/>
      <c r="V2242" s="82"/>
      <c r="W2242" s="82"/>
      <c r="X2242" s="160" t="s">
        <v>37</v>
      </c>
      <c r="Y2242" s="159"/>
      <c r="Z2242" s="82" t="s">
        <v>332</v>
      </c>
      <c r="AA2242" s="82"/>
      <c r="AB2242" s="82"/>
      <c r="AC2242" s="82"/>
      <c r="AD2242" s="82"/>
      <c r="AE2242" s="82"/>
      <c r="AF2242" s="82"/>
      <c r="AG2242" s="82"/>
      <c r="AH2242" s="82"/>
      <c r="AI2242" s="82"/>
      <c r="AJ2242" s="82"/>
      <c r="AK2242" s="82"/>
      <c r="AL2242" s="82"/>
      <c r="AM2242" s="138"/>
      <c r="BF2242" s="1" t="b">
        <f>IF($K2242="○",TRUE,IF($K2242="",FALSE,"INPUT_ERROR"))</f>
        <v>0</v>
      </c>
      <c r="BG2242" s="1" t="s">
        <v>424</v>
      </c>
      <c r="BH2242" s="1">
        <v>113</v>
      </c>
      <c r="BI2242" s="1" t="str">
        <f t="shared" si="61"/>
        <v>ITEM113#KBN4_20=FALSE</v>
      </c>
    </row>
    <row r="2243" spans="1:61" ht="9.75" hidden="1" customHeight="1">
      <c r="A2243" s="141"/>
      <c r="B2243" s="142"/>
      <c r="C2243" s="142"/>
      <c r="D2243" s="142"/>
      <c r="E2243" s="142"/>
      <c r="F2243" s="142"/>
      <c r="G2243" s="142"/>
      <c r="H2243" s="142"/>
      <c r="I2243" s="142"/>
      <c r="J2243" s="144"/>
      <c r="K2243" s="159"/>
      <c r="L2243" s="82"/>
      <c r="M2243" s="82"/>
      <c r="N2243" s="82"/>
      <c r="O2243" s="82"/>
      <c r="P2243" s="82"/>
      <c r="Q2243" s="82"/>
      <c r="R2243" s="82"/>
      <c r="S2243" s="82"/>
      <c r="T2243" s="82"/>
      <c r="U2243" s="82"/>
      <c r="V2243" s="82"/>
      <c r="W2243" s="82"/>
      <c r="X2243" s="160"/>
      <c r="Y2243" s="159"/>
      <c r="Z2243" s="82"/>
      <c r="AA2243" s="82"/>
      <c r="AB2243" s="82"/>
      <c r="AC2243" s="82"/>
      <c r="AD2243" s="82"/>
      <c r="AE2243" s="82"/>
      <c r="AF2243" s="82"/>
      <c r="AG2243" s="82"/>
      <c r="AH2243" s="82"/>
      <c r="AI2243" s="82"/>
      <c r="AJ2243" s="82"/>
      <c r="AK2243" s="82"/>
      <c r="AL2243" s="82"/>
      <c r="AM2243" s="138"/>
      <c r="BF2243" s="1" t="b">
        <f>IF($Y2242="○",TRUE,IF($Y2242="",FALSE,"INPUT_ERROR"))</f>
        <v>0</v>
      </c>
      <c r="BG2243" s="1" t="s">
        <v>424</v>
      </c>
      <c r="BH2243" s="1">
        <v>114</v>
      </c>
      <c r="BI2243" s="1" t="str">
        <f t="shared" si="61"/>
        <v>ITEM114#KBN4_20=FALSE</v>
      </c>
    </row>
    <row r="2244" spans="1:61" ht="9.75" hidden="1" customHeight="1">
      <c r="A2244" s="141"/>
      <c r="B2244" s="142"/>
      <c r="C2244" s="142"/>
      <c r="D2244" s="142"/>
      <c r="E2244" s="142"/>
      <c r="F2244" s="142"/>
      <c r="G2244" s="142"/>
      <c r="H2244" s="142"/>
      <c r="I2244" s="142"/>
      <c r="J2244" s="144" t="s">
        <v>37</v>
      </c>
      <c r="K2244" s="159"/>
      <c r="L2244" s="82" t="s">
        <v>59</v>
      </c>
      <c r="M2244" s="82"/>
      <c r="N2244" s="82"/>
      <c r="O2244" s="160" t="s">
        <v>60</v>
      </c>
      <c r="P2244" s="151"/>
      <c r="Q2244" s="151"/>
      <c r="R2244" s="151"/>
      <c r="S2244" s="151"/>
      <c r="T2244" s="151"/>
      <c r="U2244" s="151"/>
      <c r="V2244" s="151"/>
      <c r="W2244" s="151"/>
      <c r="X2244" s="151"/>
      <c r="Y2244" s="151"/>
      <c r="Z2244" s="151"/>
      <c r="AA2244" s="151"/>
      <c r="AB2244" s="151"/>
      <c r="AC2244" s="151"/>
      <c r="AD2244" s="151"/>
      <c r="AE2244" s="151"/>
      <c r="AF2244" s="151"/>
      <c r="AG2244" s="151"/>
      <c r="AH2244" s="151"/>
      <c r="AI2244" s="151"/>
      <c r="AJ2244" s="151"/>
      <c r="AK2244" s="151"/>
      <c r="AL2244" s="82" t="s">
        <v>198</v>
      </c>
      <c r="AM2244" s="138"/>
      <c r="BF2244" s="1" t="b">
        <f>IF($K2244="○",TRUE,IF($K2244="",FALSE,"INPUT_ERROR"))</f>
        <v>0</v>
      </c>
      <c r="BG2244" s="1" t="s">
        <v>424</v>
      </c>
      <c r="BH2244" s="1">
        <v>115</v>
      </c>
      <c r="BI2244" s="1" t="str">
        <f t="shared" si="61"/>
        <v>ITEM115#KBN4_20=FALSE</v>
      </c>
    </row>
    <row r="2245" spans="1:61" ht="9.75" hidden="1" customHeight="1">
      <c r="A2245" s="141"/>
      <c r="B2245" s="142"/>
      <c r="C2245" s="142"/>
      <c r="D2245" s="142"/>
      <c r="E2245" s="142"/>
      <c r="F2245" s="142"/>
      <c r="G2245" s="142"/>
      <c r="H2245" s="142"/>
      <c r="I2245" s="142"/>
      <c r="J2245" s="161"/>
      <c r="K2245" s="162"/>
      <c r="L2245" s="98"/>
      <c r="M2245" s="98"/>
      <c r="N2245" s="98"/>
      <c r="O2245" s="163"/>
      <c r="P2245" s="128"/>
      <c r="Q2245" s="128"/>
      <c r="R2245" s="128"/>
      <c r="S2245" s="128"/>
      <c r="T2245" s="128"/>
      <c r="U2245" s="128"/>
      <c r="V2245" s="128"/>
      <c r="W2245" s="128"/>
      <c r="X2245" s="128"/>
      <c r="Y2245" s="128"/>
      <c r="Z2245" s="128"/>
      <c r="AA2245" s="128"/>
      <c r="AB2245" s="128"/>
      <c r="AC2245" s="128"/>
      <c r="AD2245" s="128"/>
      <c r="AE2245" s="128"/>
      <c r="AF2245" s="128"/>
      <c r="AG2245" s="128"/>
      <c r="AH2245" s="128"/>
      <c r="AI2245" s="128"/>
      <c r="AJ2245" s="128"/>
      <c r="AK2245" s="128"/>
      <c r="AL2245" s="98"/>
      <c r="AM2245" s="156"/>
      <c r="BG2245" s="1" t="s">
        <v>424</v>
      </c>
      <c r="BH2245" s="1">
        <v>116</v>
      </c>
      <c r="BI2245" s="1" t="str">
        <f>"ITEM"&amp;BH2245&amp; BG2245 &amp;"="&amp;IF(TRIM($P2244)="","",$P2244)</f>
        <v>ITEM116#KBN4_20=</v>
      </c>
    </row>
    <row r="2246" spans="1:61" ht="9.75" hidden="1" customHeight="1">
      <c r="A2246" s="120" t="s">
        <v>333</v>
      </c>
      <c r="B2246" s="121"/>
      <c r="C2246" s="121"/>
      <c r="D2246" s="121"/>
      <c r="E2246" s="121"/>
      <c r="F2246" s="121"/>
      <c r="G2246" s="121"/>
      <c r="H2246" s="121"/>
      <c r="I2246" s="122"/>
      <c r="J2246" s="260"/>
      <c r="K2246" s="260"/>
      <c r="L2246" s="260"/>
      <c r="M2246" s="260"/>
      <c r="N2246" s="260"/>
      <c r="O2246" s="260"/>
      <c r="P2246" s="260"/>
      <c r="Q2246" s="260"/>
      <c r="R2246" s="260"/>
      <c r="S2246" s="260"/>
      <c r="T2246" s="260"/>
      <c r="U2246" s="260"/>
      <c r="V2246" s="260"/>
      <c r="W2246" s="260"/>
      <c r="X2246" s="260"/>
      <c r="Y2246" s="260"/>
      <c r="Z2246" s="260"/>
      <c r="AA2246" s="260"/>
      <c r="AB2246" s="260"/>
      <c r="AC2246" s="260"/>
      <c r="AD2246" s="260"/>
      <c r="AE2246" s="260"/>
      <c r="AF2246" s="260"/>
      <c r="AG2246" s="260"/>
      <c r="AH2246" s="260"/>
      <c r="AI2246" s="260"/>
      <c r="AJ2246" s="260"/>
      <c r="AK2246" s="260"/>
      <c r="AL2246" s="260"/>
      <c r="AM2246" s="260"/>
      <c r="BG2246" s="1" t="s">
        <v>424</v>
      </c>
      <c r="BH2246" s="1">
        <v>117</v>
      </c>
      <c r="BI2246" s="1" t="str">
        <f>"ITEM"&amp;BH2246&amp; BG2246 &amp;"="&amp; IF(TRIM($J2246)="","",$J2246)</f>
        <v>ITEM117#KBN4_20=</v>
      </c>
    </row>
    <row r="2247" spans="1:61" ht="9.6" hidden="1" customHeight="1">
      <c r="A2247" s="141"/>
      <c r="B2247" s="142"/>
      <c r="C2247" s="142"/>
      <c r="D2247" s="142"/>
      <c r="E2247" s="142"/>
      <c r="F2247" s="142"/>
      <c r="G2247" s="142"/>
      <c r="H2247" s="142"/>
      <c r="I2247" s="143"/>
      <c r="J2247" s="27"/>
      <c r="K2247" s="27"/>
      <c r="L2247" s="27"/>
      <c r="M2247" s="27"/>
      <c r="N2247" s="27"/>
      <c r="O2247" s="27"/>
      <c r="P2247" s="27"/>
      <c r="Q2247" s="27"/>
      <c r="R2247" s="27"/>
      <c r="S2247" s="27"/>
      <c r="T2247" s="27"/>
      <c r="U2247" s="27"/>
      <c r="V2247" s="27"/>
      <c r="W2247" s="27"/>
      <c r="X2247" s="27"/>
      <c r="Y2247" s="27"/>
      <c r="Z2247" s="27"/>
      <c r="AA2247" s="27"/>
      <c r="AB2247" s="27"/>
      <c r="AC2247" s="27"/>
      <c r="AD2247" s="27"/>
      <c r="AE2247" s="27"/>
      <c r="AF2247" s="27"/>
      <c r="AG2247" s="27"/>
      <c r="AH2247" s="27"/>
      <c r="AI2247" s="27"/>
      <c r="AJ2247" s="27"/>
      <c r="AK2247" s="27"/>
      <c r="AL2247" s="27"/>
      <c r="AM2247" s="27"/>
      <c r="BH2247" s="1" t="s">
        <v>28</v>
      </c>
    </row>
    <row r="2248" spans="1:61" ht="9.75" hidden="1" customHeight="1">
      <c r="A2248" s="123"/>
      <c r="B2248" s="124"/>
      <c r="C2248" s="124"/>
      <c r="D2248" s="124"/>
      <c r="E2248" s="124"/>
      <c r="F2248" s="124"/>
      <c r="G2248" s="124"/>
      <c r="H2248" s="124"/>
      <c r="I2248" s="125"/>
      <c r="J2248" s="27"/>
      <c r="K2248" s="27"/>
      <c r="L2248" s="27"/>
      <c r="M2248" s="27"/>
      <c r="N2248" s="27"/>
      <c r="O2248" s="27"/>
      <c r="P2248" s="27"/>
      <c r="Q2248" s="27"/>
      <c r="R2248" s="27"/>
      <c r="S2248" s="27"/>
      <c r="T2248" s="27"/>
      <c r="U2248" s="27"/>
      <c r="V2248" s="27"/>
      <c r="W2248" s="27"/>
      <c r="X2248" s="27"/>
      <c r="Y2248" s="27"/>
      <c r="Z2248" s="27"/>
      <c r="AA2248" s="27"/>
      <c r="AB2248" s="27"/>
      <c r="AC2248" s="27"/>
      <c r="AD2248" s="27"/>
      <c r="AE2248" s="27"/>
      <c r="AF2248" s="27"/>
      <c r="AG2248" s="27"/>
      <c r="AH2248" s="27"/>
      <c r="AI2248" s="27"/>
      <c r="AJ2248" s="27"/>
      <c r="AK2248" s="27"/>
      <c r="AL2248" s="27"/>
      <c r="AM2248" s="27"/>
      <c r="BH2248" s="1" t="s">
        <v>28</v>
      </c>
    </row>
    <row r="2249" spans="1:61" ht="9.75" customHeight="1">
      <c r="A2249" s="130" t="s">
        <v>425</v>
      </c>
      <c r="B2249" s="131"/>
      <c r="C2249" s="131"/>
      <c r="D2249" s="131"/>
      <c r="E2249" s="131"/>
      <c r="F2249" s="131"/>
      <c r="G2249" s="131"/>
      <c r="H2249" s="131"/>
      <c r="I2249" s="131"/>
      <c r="J2249" s="131"/>
      <c r="K2249" s="131"/>
      <c r="L2249" s="131"/>
      <c r="M2249" s="131"/>
      <c r="N2249" s="131"/>
      <c r="O2249" s="131"/>
      <c r="P2249" s="131"/>
      <c r="Q2249" s="131"/>
      <c r="R2249" s="131"/>
      <c r="S2249" s="131"/>
      <c r="T2249" s="131"/>
      <c r="U2249" s="131"/>
      <c r="V2249" s="131"/>
      <c r="W2249" s="131"/>
      <c r="X2249" s="131"/>
      <c r="Y2249" s="131"/>
      <c r="Z2249" s="131"/>
      <c r="AA2249" s="131"/>
      <c r="AB2249" s="131"/>
      <c r="AC2249" s="131"/>
      <c r="AD2249" s="131"/>
      <c r="AE2249" s="131"/>
      <c r="AF2249" s="131"/>
      <c r="AG2249" s="131"/>
      <c r="AH2249" s="131"/>
      <c r="AI2249" s="131"/>
      <c r="AJ2249" s="131"/>
      <c r="AK2249" s="131"/>
      <c r="AL2249" s="131"/>
      <c r="AM2249" s="132"/>
    </row>
    <row r="2250" spans="1:61" ht="9.75" customHeight="1">
      <c r="A2250" s="133"/>
      <c r="B2250" s="134"/>
      <c r="C2250" s="134"/>
      <c r="D2250" s="134"/>
      <c r="E2250" s="134"/>
      <c r="F2250" s="134"/>
      <c r="G2250" s="134"/>
      <c r="H2250" s="134"/>
      <c r="I2250" s="134"/>
      <c r="J2250" s="134"/>
      <c r="K2250" s="134"/>
      <c r="L2250" s="134"/>
      <c r="M2250" s="134"/>
      <c r="N2250" s="134"/>
      <c r="O2250" s="134"/>
      <c r="P2250" s="134"/>
      <c r="Q2250" s="134"/>
      <c r="R2250" s="134"/>
      <c r="S2250" s="134"/>
      <c r="T2250" s="134"/>
      <c r="U2250" s="134"/>
      <c r="V2250" s="134"/>
      <c r="W2250" s="134"/>
      <c r="X2250" s="134"/>
      <c r="Y2250" s="134"/>
      <c r="Z2250" s="134"/>
      <c r="AA2250" s="134"/>
      <c r="AB2250" s="134"/>
      <c r="AC2250" s="134"/>
      <c r="AD2250" s="134"/>
      <c r="AE2250" s="134"/>
      <c r="AF2250" s="134"/>
      <c r="AG2250" s="134"/>
      <c r="AH2250" s="134"/>
      <c r="AI2250" s="134"/>
      <c r="AJ2250" s="134"/>
      <c r="AK2250" s="134"/>
      <c r="AL2250" s="134"/>
      <c r="AM2250" s="135"/>
    </row>
    <row r="2251" spans="1:61" ht="10.050000000000001" customHeight="1">
      <c r="A2251" s="120" t="s">
        <v>426</v>
      </c>
      <c r="B2251" s="121"/>
      <c r="C2251" s="121"/>
      <c r="D2251" s="121"/>
      <c r="E2251" s="121"/>
      <c r="F2251" s="121"/>
      <c r="G2251" s="121"/>
      <c r="H2251" s="121"/>
      <c r="I2251" s="122"/>
      <c r="J2251" s="114" t="s">
        <v>778</v>
      </c>
      <c r="K2251" s="115"/>
      <c r="L2251" s="115"/>
      <c r="M2251" s="115"/>
      <c r="N2251" s="115"/>
      <c r="O2251" s="115"/>
      <c r="P2251" s="115"/>
      <c r="Q2251" s="115"/>
      <c r="R2251" s="115"/>
      <c r="S2251" s="115"/>
      <c r="T2251" s="115"/>
      <c r="U2251" s="115"/>
      <c r="V2251" s="115"/>
      <c r="W2251" s="115"/>
      <c r="X2251" s="115"/>
      <c r="Y2251" s="115"/>
      <c r="Z2251" s="115"/>
      <c r="AA2251" s="115"/>
      <c r="AB2251" s="115"/>
      <c r="AC2251" s="115"/>
      <c r="AD2251" s="115"/>
      <c r="AE2251" s="115"/>
      <c r="AF2251" s="115"/>
      <c r="AG2251" s="115"/>
      <c r="AH2251" s="115"/>
      <c r="AI2251" s="115"/>
      <c r="AJ2251" s="115"/>
      <c r="AK2251" s="115"/>
      <c r="AL2251" s="115"/>
      <c r="AM2251" s="116"/>
      <c r="BH2251" s="1">
        <v>118</v>
      </c>
      <c r="BI2251" s="1" t="str">
        <f>"ITEM"&amp;BH2251&amp; BG2251 &amp;"="&amp; IF(TRIM($J2251)="","",$J2251)</f>
        <v>ITEM118=・セキュリティゲートにて入退館管理をしている附票都道府県サーバの集約センターにおいて、施錠管理及び入退室管理（監視カメラを設置してサーバ設置場所への入退室者を特定・管理）を行っている部屋に設置したサーバ内に保管する。都道府県サーバ集約センターへの入退室の際は、不要な電子機器等を持ち込まないようにするため、電子機器等の持ち込みについてあらかじめ申請・確認を実施する。サーバへのアクセスはＩＤと生体認証（又はパスワード）による認証が必要となる。
・大阪府においては、端末及び記録媒体を施錠管理された部屋に保管する。</v>
      </c>
    </row>
    <row r="2252" spans="1:61" ht="61.2" customHeight="1">
      <c r="A2252" s="141"/>
      <c r="B2252" s="142"/>
      <c r="C2252" s="142"/>
      <c r="D2252" s="142"/>
      <c r="E2252" s="142"/>
      <c r="F2252" s="142"/>
      <c r="G2252" s="142"/>
      <c r="H2252" s="142"/>
      <c r="I2252" s="143"/>
      <c r="J2252" s="146"/>
      <c r="K2252" s="147"/>
      <c r="L2252" s="147"/>
      <c r="M2252" s="147"/>
      <c r="N2252" s="147"/>
      <c r="O2252" s="147"/>
      <c r="P2252" s="147"/>
      <c r="Q2252" s="147"/>
      <c r="R2252" s="147"/>
      <c r="S2252" s="147"/>
      <c r="T2252" s="147"/>
      <c r="U2252" s="147"/>
      <c r="V2252" s="147"/>
      <c r="W2252" s="147"/>
      <c r="X2252" s="147"/>
      <c r="Y2252" s="147"/>
      <c r="Z2252" s="147"/>
      <c r="AA2252" s="147"/>
      <c r="AB2252" s="147"/>
      <c r="AC2252" s="147"/>
      <c r="AD2252" s="147"/>
      <c r="AE2252" s="147"/>
      <c r="AF2252" s="147"/>
      <c r="AG2252" s="147"/>
      <c r="AH2252" s="147"/>
      <c r="AI2252" s="147"/>
      <c r="AJ2252" s="147"/>
      <c r="AK2252" s="147"/>
      <c r="AL2252" s="147"/>
      <c r="AM2252" s="148"/>
    </row>
    <row r="2253" spans="1:61" ht="9.75" customHeight="1">
      <c r="A2253" s="123"/>
      <c r="B2253" s="124"/>
      <c r="C2253" s="124"/>
      <c r="D2253" s="124"/>
      <c r="E2253" s="124"/>
      <c r="F2253" s="124"/>
      <c r="G2253" s="124"/>
      <c r="H2253" s="124"/>
      <c r="I2253" s="125"/>
      <c r="J2253" s="117"/>
      <c r="K2253" s="118"/>
      <c r="L2253" s="118"/>
      <c r="M2253" s="118"/>
      <c r="N2253" s="118"/>
      <c r="O2253" s="118"/>
      <c r="P2253" s="118"/>
      <c r="Q2253" s="118"/>
      <c r="R2253" s="118"/>
      <c r="S2253" s="118"/>
      <c r="T2253" s="118"/>
      <c r="U2253" s="118"/>
      <c r="V2253" s="118"/>
      <c r="W2253" s="118"/>
      <c r="X2253" s="118"/>
      <c r="Y2253" s="118"/>
      <c r="Z2253" s="118"/>
      <c r="AA2253" s="118"/>
      <c r="AB2253" s="118"/>
      <c r="AC2253" s="118"/>
      <c r="AD2253" s="118"/>
      <c r="AE2253" s="118"/>
      <c r="AF2253" s="118"/>
      <c r="AG2253" s="118"/>
      <c r="AH2253" s="118"/>
      <c r="AI2253" s="118"/>
      <c r="AJ2253" s="118"/>
      <c r="AK2253" s="118"/>
      <c r="AL2253" s="118"/>
      <c r="AM2253" s="119"/>
    </row>
    <row r="2254" spans="1:61" ht="9.75" customHeight="1">
      <c r="A2254" s="120" t="s">
        <v>427</v>
      </c>
      <c r="B2254" s="121"/>
      <c r="C2254" s="121"/>
      <c r="D2254" s="121"/>
      <c r="E2254" s="122"/>
      <c r="F2254" s="120" t="s">
        <v>428</v>
      </c>
      <c r="G2254" s="121"/>
      <c r="H2254" s="121"/>
      <c r="I2254" s="122"/>
      <c r="J2254" s="158"/>
      <c r="K2254" s="154"/>
      <c r="L2254" s="154"/>
      <c r="M2254" s="154"/>
      <c r="N2254" s="154"/>
      <c r="O2254" s="154"/>
      <c r="P2254" s="154"/>
      <c r="Q2254" s="154"/>
      <c r="R2254" s="154"/>
      <c r="S2254" s="154"/>
      <c r="T2254" s="154" t="s">
        <v>36</v>
      </c>
      <c r="U2254" s="154"/>
      <c r="V2254" s="154"/>
      <c r="W2254" s="154"/>
      <c r="X2254" s="154"/>
      <c r="Y2254" s="154"/>
      <c r="Z2254" s="154"/>
      <c r="AA2254" s="154"/>
      <c r="AB2254" s="154"/>
      <c r="AC2254" s="154"/>
      <c r="AD2254" s="154"/>
      <c r="AE2254" s="154"/>
      <c r="AF2254" s="154"/>
      <c r="AG2254" s="154"/>
      <c r="AH2254" s="154"/>
      <c r="AI2254" s="154"/>
      <c r="AJ2254" s="154"/>
      <c r="AK2254" s="154"/>
      <c r="AL2254" s="154"/>
      <c r="AM2254" s="155"/>
      <c r="BE2254" s="1" t="str">
        <f ca="1">MID(CELL("address",$CJ$2),2,2)</f>
        <v>CJ</v>
      </c>
      <c r="BF2254" s="1">
        <f>IF(TRIM($K2256)="","",IF(ISERROR(MATCH($K2256,$CJ$3:$CJ$12,0)),"INPUT_ERROR",MATCH($K2256,$CJ$3:$CJ$12,0)))</f>
        <v>1</v>
      </c>
      <c r="BH2254" s="1">
        <v>119</v>
      </c>
      <c r="BI2254" s="1" t="str">
        <f>"ITEM"&amp; BH2254&amp; BG2254 &amp;"="&amp; $BF2254</f>
        <v>ITEM119=1</v>
      </c>
    </row>
    <row r="2255" spans="1:61" ht="9.75" customHeight="1">
      <c r="A2255" s="141"/>
      <c r="B2255" s="142"/>
      <c r="C2255" s="142"/>
      <c r="D2255" s="142"/>
      <c r="E2255" s="143"/>
      <c r="F2255" s="141"/>
      <c r="G2255" s="142"/>
      <c r="H2255" s="142"/>
      <c r="I2255" s="143"/>
      <c r="J2255" s="189"/>
      <c r="K2255" s="82"/>
      <c r="L2255" s="82"/>
      <c r="M2255" s="82"/>
      <c r="N2255" s="82"/>
      <c r="O2255" s="82"/>
      <c r="P2255" s="82"/>
      <c r="Q2255" s="82"/>
      <c r="R2255" s="82"/>
      <c r="S2255" s="82"/>
      <c r="T2255" s="82" t="s">
        <v>429</v>
      </c>
      <c r="U2255" s="82"/>
      <c r="V2255" s="82"/>
      <c r="W2255" s="82"/>
      <c r="X2255" s="82"/>
      <c r="Y2255" s="82"/>
      <c r="Z2255" s="82"/>
      <c r="AA2255" s="82" t="s">
        <v>430</v>
      </c>
      <c r="AB2255" s="82"/>
      <c r="AC2255" s="82"/>
      <c r="AD2255" s="82"/>
      <c r="AE2255" s="82"/>
      <c r="AF2255" s="82"/>
      <c r="AG2255" s="82"/>
      <c r="AH2255" s="82" t="s">
        <v>431</v>
      </c>
      <c r="AI2255" s="82"/>
      <c r="AJ2255" s="82"/>
      <c r="AK2255" s="82"/>
      <c r="AL2255" s="82"/>
      <c r="AM2255" s="138"/>
    </row>
    <row r="2256" spans="1:61" ht="10.050000000000001" customHeight="1">
      <c r="A2256" s="141"/>
      <c r="B2256" s="142"/>
      <c r="C2256" s="142"/>
      <c r="D2256" s="142"/>
      <c r="E2256" s="143"/>
      <c r="F2256" s="141"/>
      <c r="G2256" s="142"/>
      <c r="H2256" s="142"/>
      <c r="I2256" s="143"/>
      <c r="J2256" s="144" t="s">
        <v>37</v>
      </c>
      <c r="K2256" s="145" t="s">
        <v>779</v>
      </c>
      <c r="L2256" s="145"/>
      <c r="M2256" s="145"/>
      <c r="N2256" s="145"/>
      <c r="O2256" s="145"/>
      <c r="P2256" s="145"/>
      <c r="Q2256" s="145"/>
      <c r="R2256" s="82" t="s">
        <v>38</v>
      </c>
      <c r="S2256" s="82"/>
      <c r="T2256" s="82" t="s">
        <v>432</v>
      </c>
      <c r="U2256" s="82"/>
      <c r="V2256" s="82"/>
      <c r="W2256" s="82"/>
      <c r="X2256" s="82"/>
      <c r="Y2256" s="82"/>
      <c r="Z2256" s="82"/>
      <c r="AA2256" s="82" t="s">
        <v>433</v>
      </c>
      <c r="AB2256" s="82"/>
      <c r="AC2256" s="82"/>
      <c r="AD2256" s="82"/>
      <c r="AE2256" s="82"/>
      <c r="AF2256" s="82"/>
      <c r="AG2256" s="82"/>
      <c r="AH2256" s="82" t="s">
        <v>434</v>
      </c>
      <c r="AI2256" s="82"/>
      <c r="AJ2256" s="82"/>
      <c r="AK2256" s="82"/>
      <c r="AL2256" s="82"/>
      <c r="AM2256" s="138"/>
    </row>
    <row r="2257" spans="1:61" ht="9.75" customHeight="1">
      <c r="A2257" s="141"/>
      <c r="B2257" s="142"/>
      <c r="C2257" s="142"/>
      <c r="D2257" s="142"/>
      <c r="E2257" s="143"/>
      <c r="F2257" s="141"/>
      <c r="G2257" s="142"/>
      <c r="H2257" s="142"/>
      <c r="I2257" s="143"/>
      <c r="J2257" s="144"/>
      <c r="K2257" s="145"/>
      <c r="L2257" s="145"/>
      <c r="M2257" s="145"/>
      <c r="N2257" s="145"/>
      <c r="O2257" s="145"/>
      <c r="P2257" s="145"/>
      <c r="Q2257" s="145"/>
      <c r="R2257" s="82"/>
      <c r="S2257" s="82"/>
      <c r="T2257" s="82" t="s">
        <v>435</v>
      </c>
      <c r="U2257" s="82"/>
      <c r="V2257" s="82"/>
      <c r="W2257" s="82"/>
      <c r="X2257" s="82"/>
      <c r="Y2257" s="82"/>
      <c r="Z2257" s="82"/>
      <c r="AA2257" s="82" t="s">
        <v>436</v>
      </c>
      <c r="AB2257" s="82"/>
      <c r="AC2257" s="82"/>
      <c r="AD2257" s="82"/>
      <c r="AE2257" s="82"/>
      <c r="AF2257" s="82"/>
      <c r="AG2257" s="82"/>
      <c r="AH2257" s="82" t="s">
        <v>437</v>
      </c>
      <c r="AI2257" s="82"/>
      <c r="AJ2257" s="82"/>
      <c r="AK2257" s="82"/>
      <c r="AL2257" s="82"/>
      <c r="AM2257" s="138"/>
    </row>
    <row r="2258" spans="1:61" ht="9.75" customHeight="1">
      <c r="A2258" s="141"/>
      <c r="B2258" s="142"/>
      <c r="C2258" s="142"/>
      <c r="D2258" s="142"/>
      <c r="E2258" s="143"/>
      <c r="F2258" s="141"/>
      <c r="G2258" s="142"/>
      <c r="H2258" s="142"/>
      <c r="I2258" s="143"/>
      <c r="J2258" s="189"/>
      <c r="K2258" s="82"/>
      <c r="L2258" s="82"/>
      <c r="M2258" s="82"/>
      <c r="N2258" s="82"/>
      <c r="O2258" s="82"/>
      <c r="P2258" s="82"/>
      <c r="Q2258" s="82"/>
      <c r="R2258" s="82"/>
      <c r="S2258" s="82"/>
      <c r="T2258" s="82" t="s">
        <v>438</v>
      </c>
      <c r="U2258" s="82"/>
      <c r="V2258" s="82"/>
      <c r="W2258" s="82"/>
      <c r="X2258" s="82"/>
      <c r="Y2258" s="82"/>
      <c r="Z2258" s="82"/>
      <c r="AA2258" s="82"/>
      <c r="AB2258" s="82"/>
      <c r="AC2258" s="82"/>
      <c r="AD2258" s="82"/>
      <c r="AE2258" s="82"/>
      <c r="AF2258" s="82"/>
      <c r="AG2258" s="82"/>
      <c r="AH2258" s="82"/>
      <c r="AI2258" s="82"/>
      <c r="AJ2258" s="82"/>
      <c r="AK2258" s="82"/>
      <c r="AL2258" s="82"/>
      <c r="AM2258" s="138"/>
    </row>
    <row r="2259" spans="1:61" ht="9.75" customHeight="1">
      <c r="A2259" s="141"/>
      <c r="B2259" s="142"/>
      <c r="C2259" s="142"/>
      <c r="D2259" s="142"/>
      <c r="E2259" s="143"/>
      <c r="F2259" s="123"/>
      <c r="G2259" s="124"/>
      <c r="H2259" s="124"/>
      <c r="I2259" s="125"/>
      <c r="J2259" s="157"/>
      <c r="K2259" s="98"/>
      <c r="L2259" s="98"/>
      <c r="M2259" s="98"/>
      <c r="N2259" s="98"/>
      <c r="O2259" s="98"/>
      <c r="P2259" s="98"/>
      <c r="Q2259" s="98"/>
      <c r="R2259" s="98"/>
      <c r="S2259" s="98"/>
      <c r="T2259" s="98"/>
      <c r="U2259" s="98"/>
      <c r="V2259" s="98"/>
      <c r="W2259" s="98"/>
      <c r="X2259" s="98"/>
      <c r="Y2259" s="98"/>
      <c r="Z2259" s="98"/>
      <c r="AA2259" s="98"/>
      <c r="AB2259" s="98"/>
      <c r="AC2259" s="98"/>
      <c r="AD2259" s="98"/>
      <c r="AE2259" s="98"/>
      <c r="AF2259" s="98"/>
      <c r="AG2259" s="98"/>
      <c r="AH2259" s="98"/>
      <c r="AI2259" s="98"/>
      <c r="AJ2259" s="98"/>
      <c r="AK2259" s="98"/>
      <c r="AL2259" s="98"/>
      <c r="AM2259" s="156"/>
    </row>
    <row r="2260" spans="1:61" ht="10.050000000000001" customHeight="1">
      <c r="A2260" s="141"/>
      <c r="B2260" s="142"/>
      <c r="C2260" s="142"/>
      <c r="D2260" s="142"/>
      <c r="E2260" s="143"/>
      <c r="F2260" s="120" t="s">
        <v>199</v>
      </c>
      <c r="G2260" s="121"/>
      <c r="H2260" s="121"/>
      <c r="I2260" s="122"/>
      <c r="J2260" s="136" t="s">
        <v>780</v>
      </c>
      <c r="K2260" s="126"/>
      <c r="L2260" s="126"/>
      <c r="M2260" s="126"/>
      <c r="N2260" s="126"/>
      <c r="O2260" s="126"/>
      <c r="P2260" s="126"/>
      <c r="Q2260" s="126"/>
      <c r="R2260" s="126"/>
      <c r="S2260" s="126"/>
      <c r="T2260" s="126"/>
      <c r="U2260" s="126"/>
      <c r="V2260" s="126"/>
      <c r="W2260" s="126"/>
      <c r="X2260" s="126"/>
      <c r="Y2260" s="126"/>
      <c r="Z2260" s="126"/>
      <c r="AA2260" s="126"/>
      <c r="AB2260" s="126"/>
      <c r="AC2260" s="126"/>
      <c r="AD2260" s="126"/>
      <c r="AE2260" s="126"/>
      <c r="AF2260" s="126"/>
      <c r="AG2260" s="126"/>
      <c r="AH2260" s="126"/>
      <c r="AI2260" s="126"/>
      <c r="AJ2260" s="126"/>
      <c r="AK2260" s="126"/>
      <c r="AL2260" s="126"/>
      <c r="AM2260" s="127"/>
      <c r="BH2260" s="1">
        <v>120</v>
      </c>
      <c r="BI2260" s="1" t="str">
        <f>"ITEM"&amp;BH2260&amp; BG2260 &amp;"="&amp; IF(TRIM($J2260)="","",$J2260)</f>
        <v>ITEM120=附票本人確認情報の提供に併せて提供される個人番号は、大阪府の他の執行機関又は他部署からの求めにより提供・移転された後は、障害発生等により提供・移転先で情報を受領できなかった場合に備えて、一時的に保存されるのみである。</v>
      </c>
    </row>
    <row r="2261" spans="1:61" ht="28.8" customHeight="1">
      <c r="A2261" s="141"/>
      <c r="B2261" s="142"/>
      <c r="C2261" s="142"/>
      <c r="D2261" s="142"/>
      <c r="E2261" s="143"/>
      <c r="F2261" s="141"/>
      <c r="G2261" s="142"/>
      <c r="H2261" s="142"/>
      <c r="I2261" s="143"/>
      <c r="J2261" s="150"/>
      <c r="K2261" s="151"/>
      <c r="L2261" s="151"/>
      <c r="M2261" s="151"/>
      <c r="N2261" s="151"/>
      <c r="O2261" s="151"/>
      <c r="P2261" s="151"/>
      <c r="Q2261" s="151"/>
      <c r="R2261" s="151"/>
      <c r="S2261" s="151"/>
      <c r="T2261" s="151"/>
      <c r="U2261" s="151"/>
      <c r="V2261" s="151"/>
      <c r="W2261" s="151"/>
      <c r="X2261" s="151"/>
      <c r="Y2261" s="151"/>
      <c r="Z2261" s="151"/>
      <c r="AA2261" s="151"/>
      <c r="AB2261" s="151"/>
      <c r="AC2261" s="151"/>
      <c r="AD2261" s="151"/>
      <c r="AE2261" s="151"/>
      <c r="AF2261" s="151"/>
      <c r="AG2261" s="151"/>
      <c r="AH2261" s="151"/>
      <c r="AI2261" s="151"/>
      <c r="AJ2261" s="151"/>
      <c r="AK2261" s="151"/>
      <c r="AL2261" s="151"/>
      <c r="AM2261" s="152"/>
    </row>
    <row r="2262" spans="1:61" ht="9.75" customHeight="1">
      <c r="A2262" s="123"/>
      <c r="B2262" s="124"/>
      <c r="C2262" s="124"/>
      <c r="D2262" s="124"/>
      <c r="E2262" s="125"/>
      <c r="F2262" s="123"/>
      <c r="G2262" s="124"/>
      <c r="H2262" s="124"/>
      <c r="I2262" s="125"/>
      <c r="J2262" s="137"/>
      <c r="K2262" s="128"/>
      <c r="L2262" s="128"/>
      <c r="M2262" s="128"/>
      <c r="N2262" s="128"/>
      <c r="O2262" s="128"/>
      <c r="P2262" s="128"/>
      <c r="Q2262" s="128"/>
      <c r="R2262" s="128"/>
      <c r="S2262" s="128"/>
      <c r="T2262" s="128"/>
      <c r="U2262" s="128"/>
      <c r="V2262" s="128"/>
      <c r="W2262" s="128"/>
      <c r="X2262" s="128"/>
      <c r="Y2262" s="128"/>
      <c r="Z2262" s="128"/>
      <c r="AA2262" s="128"/>
      <c r="AB2262" s="128"/>
      <c r="AC2262" s="128"/>
      <c r="AD2262" s="128"/>
      <c r="AE2262" s="128"/>
      <c r="AF2262" s="128"/>
      <c r="AG2262" s="128"/>
      <c r="AH2262" s="128"/>
      <c r="AI2262" s="128"/>
      <c r="AJ2262" s="128"/>
      <c r="AK2262" s="128"/>
      <c r="AL2262" s="128"/>
      <c r="AM2262" s="129"/>
    </row>
    <row r="2263" spans="1:61" ht="10.050000000000001" customHeight="1">
      <c r="A2263" s="120" t="s">
        <v>439</v>
      </c>
      <c r="B2263" s="121"/>
      <c r="C2263" s="121"/>
      <c r="D2263" s="121"/>
      <c r="E2263" s="121"/>
      <c r="F2263" s="121"/>
      <c r="G2263" s="121"/>
      <c r="H2263" s="121"/>
      <c r="I2263" s="122"/>
      <c r="J2263" s="114" t="s">
        <v>781</v>
      </c>
      <c r="K2263" s="115"/>
      <c r="L2263" s="115"/>
      <c r="M2263" s="115"/>
      <c r="N2263" s="115"/>
      <c r="O2263" s="115"/>
      <c r="P2263" s="115"/>
      <c r="Q2263" s="115"/>
      <c r="R2263" s="115"/>
      <c r="S2263" s="115"/>
      <c r="T2263" s="115"/>
      <c r="U2263" s="115"/>
      <c r="V2263" s="115"/>
      <c r="W2263" s="115"/>
      <c r="X2263" s="115"/>
      <c r="Y2263" s="115"/>
      <c r="Z2263" s="115"/>
      <c r="AA2263" s="115"/>
      <c r="AB2263" s="115"/>
      <c r="AC2263" s="115"/>
      <c r="AD2263" s="115"/>
      <c r="AE2263" s="115"/>
      <c r="AF2263" s="115"/>
      <c r="AG2263" s="115"/>
      <c r="AH2263" s="115"/>
      <c r="AI2263" s="115"/>
      <c r="AJ2263" s="115"/>
      <c r="AK2263" s="115"/>
      <c r="AL2263" s="115"/>
      <c r="AM2263" s="116"/>
      <c r="BH2263" s="1">
        <v>121</v>
      </c>
      <c r="BI2263" s="1" t="str">
        <f>"ITEM"&amp;BH2263&amp; BG2263 &amp;"="&amp; IF(TRIM($J2263)="","",$J2263)</f>
        <v>ITEM121=一時的な保存後にシステムにて自動判別し消去する。</v>
      </c>
    </row>
    <row r="2264" spans="1:61" ht="9.75" customHeight="1">
      <c r="A2264" s="141"/>
      <c r="B2264" s="142"/>
      <c r="C2264" s="142"/>
      <c r="D2264" s="142"/>
      <c r="E2264" s="142"/>
      <c r="F2264" s="142"/>
      <c r="G2264" s="142"/>
      <c r="H2264" s="142"/>
      <c r="I2264" s="143"/>
      <c r="J2264" s="146"/>
      <c r="K2264" s="147"/>
      <c r="L2264" s="147"/>
      <c r="M2264" s="147"/>
      <c r="N2264" s="147"/>
      <c r="O2264" s="147"/>
      <c r="P2264" s="147"/>
      <c r="Q2264" s="147"/>
      <c r="R2264" s="147"/>
      <c r="S2264" s="147"/>
      <c r="T2264" s="147"/>
      <c r="U2264" s="147"/>
      <c r="V2264" s="147"/>
      <c r="W2264" s="147"/>
      <c r="X2264" s="147"/>
      <c r="Y2264" s="147"/>
      <c r="Z2264" s="147"/>
      <c r="AA2264" s="147"/>
      <c r="AB2264" s="147"/>
      <c r="AC2264" s="147"/>
      <c r="AD2264" s="147"/>
      <c r="AE2264" s="147"/>
      <c r="AF2264" s="147"/>
      <c r="AG2264" s="147"/>
      <c r="AH2264" s="147"/>
      <c r="AI2264" s="147"/>
      <c r="AJ2264" s="147"/>
      <c r="AK2264" s="147"/>
      <c r="AL2264" s="147"/>
      <c r="AM2264" s="148"/>
    </row>
    <row r="2265" spans="1:61" ht="9.75" customHeight="1">
      <c r="A2265" s="123"/>
      <c r="B2265" s="124"/>
      <c r="C2265" s="124"/>
      <c r="D2265" s="124"/>
      <c r="E2265" s="124"/>
      <c r="F2265" s="124"/>
      <c r="G2265" s="124"/>
      <c r="H2265" s="124"/>
      <c r="I2265" s="125"/>
      <c r="J2265" s="117"/>
      <c r="K2265" s="118"/>
      <c r="L2265" s="118"/>
      <c r="M2265" s="118"/>
      <c r="N2265" s="118"/>
      <c r="O2265" s="118"/>
      <c r="P2265" s="118"/>
      <c r="Q2265" s="118"/>
      <c r="R2265" s="118"/>
      <c r="S2265" s="118"/>
      <c r="T2265" s="118"/>
      <c r="U2265" s="118"/>
      <c r="V2265" s="118"/>
      <c r="W2265" s="118"/>
      <c r="X2265" s="118"/>
      <c r="Y2265" s="118"/>
      <c r="Z2265" s="118"/>
      <c r="AA2265" s="118"/>
      <c r="AB2265" s="118"/>
      <c r="AC2265" s="118"/>
      <c r="AD2265" s="118"/>
      <c r="AE2265" s="118"/>
      <c r="AF2265" s="118"/>
      <c r="AG2265" s="118"/>
      <c r="AH2265" s="118"/>
      <c r="AI2265" s="118"/>
      <c r="AJ2265" s="118"/>
      <c r="AK2265" s="118"/>
      <c r="AL2265" s="118"/>
      <c r="AM2265" s="119"/>
    </row>
    <row r="2266" spans="1:61" ht="9.75" customHeight="1">
      <c r="A2266" s="130" t="s">
        <v>440</v>
      </c>
      <c r="B2266" s="131"/>
      <c r="C2266" s="131"/>
      <c r="D2266" s="131"/>
      <c r="E2266" s="131"/>
      <c r="F2266" s="131"/>
      <c r="G2266" s="131"/>
      <c r="H2266" s="131"/>
      <c r="I2266" s="131"/>
      <c r="J2266" s="131"/>
      <c r="K2266" s="131"/>
      <c r="L2266" s="131"/>
      <c r="M2266" s="131"/>
      <c r="N2266" s="131"/>
      <c r="O2266" s="131"/>
      <c r="P2266" s="131"/>
      <c r="Q2266" s="131"/>
      <c r="R2266" s="131"/>
      <c r="S2266" s="131"/>
      <c r="T2266" s="131"/>
      <c r="U2266" s="131"/>
      <c r="V2266" s="131"/>
      <c r="W2266" s="131"/>
      <c r="X2266" s="131"/>
      <c r="Y2266" s="131"/>
      <c r="Z2266" s="131"/>
      <c r="AA2266" s="131"/>
      <c r="AB2266" s="131"/>
      <c r="AC2266" s="131"/>
      <c r="AD2266" s="131"/>
      <c r="AE2266" s="131"/>
      <c r="AF2266" s="131"/>
      <c r="AG2266" s="131"/>
      <c r="AH2266" s="131"/>
      <c r="AI2266" s="131"/>
      <c r="AJ2266" s="131"/>
      <c r="AK2266" s="131"/>
      <c r="AL2266" s="131"/>
      <c r="AM2266" s="132"/>
    </row>
    <row r="2267" spans="1:61" ht="9.75" customHeight="1">
      <c r="A2267" s="133"/>
      <c r="B2267" s="134"/>
      <c r="C2267" s="134"/>
      <c r="D2267" s="134"/>
      <c r="E2267" s="134"/>
      <c r="F2267" s="134"/>
      <c r="G2267" s="134"/>
      <c r="H2267" s="134"/>
      <c r="I2267" s="134"/>
      <c r="J2267" s="134"/>
      <c r="K2267" s="134"/>
      <c r="L2267" s="134"/>
      <c r="M2267" s="134"/>
      <c r="N2267" s="134"/>
      <c r="O2267" s="134"/>
      <c r="P2267" s="134"/>
      <c r="Q2267" s="134"/>
      <c r="R2267" s="134"/>
      <c r="S2267" s="134"/>
      <c r="T2267" s="134"/>
      <c r="U2267" s="134"/>
      <c r="V2267" s="134"/>
      <c r="W2267" s="134"/>
      <c r="X2267" s="134"/>
      <c r="Y2267" s="134"/>
      <c r="Z2267" s="134"/>
      <c r="AA2267" s="134"/>
      <c r="AB2267" s="134"/>
      <c r="AC2267" s="134"/>
      <c r="AD2267" s="134"/>
      <c r="AE2267" s="134"/>
      <c r="AF2267" s="134"/>
      <c r="AG2267" s="134"/>
      <c r="AH2267" s="134"/>
      <c r="AI2267" s="134"/>
      <c r="AJ2267" s="134"/>
      <c r="AK2267" s="134"/>
      <c r="AL2267" s="134"/>
      <c r="AM2267" s="135"/>
    </row>
    <row r="2268" spans="1:61" ht="9.75" customHeight="1">
      <c r="A2268" s="275"/>
      <c r="B2268" s="276"/>
      <c r="C2268" s="276"/>
      <c r="D2268" s="276"/>
      <c r="E2268" s="276"/>
      <c r="F2268" s="276"/>
      <c r="G2268" s="276"/>
      <c r="H2268" s="276"/>
      <c r="I2268" s="276"/>
      <c r="J2268" s="276"/>
      <c r="K2268" s="276"/>
      <c r="L2268" s="276"/>
      <c r="M2268" s="276"/>
      <c r="N2268" s="276"/>
      <c r="O2268" s="276"/>
      <c r="P2268" s="276"/>
      <c r="Q2268" s="276"/>
      <c r="R2268" s="276"/>
      <c r="S2268" s="276"/>
      <c r="T2268" s="276"/>
      <c r="U2268" s="276"/>
      <c r="V2268" s="276"/>
      <c r="W2268" s="276"/>
      <c r="X2268" s="276"/>
      <c r="Y2268" s="276"/>
      <c r="Z2268" s="276"/>
      <c r="AA2268" s="276"/>
      <c r="AB2268" s="276"/>
      <c r="AC2268" s="276"/>
      <c r="AD2268" s="276"/>
      <c r="AE2268" s="276"/>
      <c r="AF2268" s="276"/>
      <c r="AG2268" s="276"/>
      <c r="AH2268" s="276"/>
      <c r="AI2268" s="276"/>
      <c r="AJ2268" s="276"/>
      <c r="AK2268" s="276"/>
      <c r="AL2268" s="276"/>
      <c r="AM2268" s="277"/>
      <c r="BH2268" s="1">
        <v>122</v>
      </c>
      <c r="BI2268" s="1" t="str">
        <f>"ITEM"&amp;BH2268&amp; BG2268 &amp;"="&amp; IF(TRIM($A2268)="","",$A2268)</f>
        <v>ITEM122=</v>
      </c>
    </row>
    <row r="2269" spans="1:61" ht="9.75" customHeight="1">
      <c r="A2269" s="278"/>
      <c r="B2269" s="279"/>
      <c r="C2269" s="279"/>
      <c r="D2269" s="279"/>
      <c r="E2269" s="279"/>
      <c r="F2269" s="279"/>
      <c r="G2269" s="279"/>
      <c r="H2269" s="279"/>
      <c r="I2269" s="279"/>
      <c r="J2269" s="279"/>
      <c r="K2269" s="279"/>
      <c r="L2269" s="279"/>
      <c r="M2269" s="279"/>
      <c r="N2269" s="279"/>
      <c r="O2269" s="279"/>
      <c r="P2269" s="279"/>
      <c r="Q2269" s="279"/>
      <c r="R2269" s="279"/>
      <c r="S2269" s="279"/>
      <c r="T2269" s="279"/>
      <c r="U2269" s="279"/>
      <c r="V2269" s="279"/>
      <c r="W2269" s="279"/>
      <c r="X2269" s="279"/>
      <c r="Y2269" s="279"/>
      <c r="Z2269" s="279"/>
      <c r="AA2269" s="279"/>
      <c r="AB2269" s="279"/>
      <c r="AC2269" s="279"/>
      <c r="AD2269" s="279"/>
      <c r="AE2269" s="279"/>
      <c r="AF2269" s="279"/>
      <c r="AG2269" s="279"/>
      <c r="AH2269" s="279"/>
      <c r="AI2269" s="279"/>
      <c r="AJ2269" s="279"/>
      <c r="AK2269" s="279"/>
      <c r="AL2269" s="279"/>
      <c r="AM2269" s="280"/>
    </row>
    <row r="2270" spans="1:61" ht="9.75" customHeight="1">
      <c r="BI2270" s="1" t="s">
        <v>8</v>
      </c>
    </row>
  </sheetData>
  <sheetProtection algorithmName="SHA-512" hashValue="vmNtHBnvnmikdoUFpiESkXIJEhoQ/85I+tR1Psf7gAuDU0Trdbm+qCbZx8VSDFEj3RMbl+Xqupvgx2wxydGb7w==" saltValue="Up1ALeytogW3uPUUoKLCiw==" spinCount="100000" sheet="1" objects="1" scenarios="1" formatCells="0" formatRows="0"/>
  <mergeCells count="3921">
    <mergeCell ref="A1:AM2"/>
    <mergeCell ref="A3:AM4"/>
    <mergeCell ref="A5:AM6"/>
    <mergeCell ref="A7:AM8"/>
    <mergeCell ref="A9:I12"/>
    <mergeCell ref="J9:Y9"/>
    <mergeCell ref="Z9:AM9"/>
    <mergeCell ref="J10:J11"/>
    <mergeCell ref="K10:W11"/>
    <mergeCell ref="X10:Y11"/>
    <mergeCell ref="V15:AM15"/>
    <mergeCell ref="V16:AM16"/>
    <mergeCell ref="J17:U18"/>
    <mergeCell ref="V17:AM17"/>
    <mergeCell ref="V18:AM18"/>
    <mergeCell ref="A19:I21"/>
    <mergeCell ref="J19:AM21"/>
    <mergeCell ref="Z10:AM10"/>
    <mergeCell ref="Z11:AM11"/>
    <mergeCell ref="J12:AM12"/>
    <mergeCell ref="A13:I18"/>
    <mergeCell ref="J13:U14"/>
    <mergeCell ref="V13:AM13"/>
    <mergeCell ref="V14:AM14"/>
    <mergeCell ref="J15:J16"/>
    <mergeCell ref="K15:S16"/>
    <mergeCell ref="T15:U16"/>
    <mergeCell ref="S31:S32"/>
    <mergeCell ref="T31:T32"/>
    <mergeCell ref="U31:AA32"/>
    <mergeCell ref="AB31:AB32"/>
    <mergeCell ref="AC31:AC32"/>
    <mergeCell ref="AD31:AM32"/>
    <mergeCell ref="AE26:AM26"/>
    <mergeCell ref="V27:AD27"/>
    <mergeCell ref="AE27:AM27"/>
    <mergeCell ref="J28:AM28"/>
    <mergeCell ref="A29:C60"/>
    <mergeCell ref="D29:I52"/>
    <mergeCell ref="J29:AM30"/>
    <mergeCell ref="J31:J32"/>
    <mergeCell ref="K31:K32"/>
    <mergeCell ref="L31:R32"/>
    <mergeCell ref="A22:C24"/>
    <mergeCell ref="D22:I24"/>
    <mergeCell ref="J22:AM24"/>
    <mergeCell ref="A25:I28"/>
    <mergeCell ref="J25:U25"/>
    <mergeCell ref="V25:AM25"/>
    <mergeCell ref="J26:J27"/>
    <mergeCell ref="K26:S27"/>
    <mergeCell ref="T26:U27"/>
    <mergeCell ref="V26:AD26"/>
    <mergeCell ref="J37:J38"/>
    <mergeCell ref="K37:K38"/>
    <mergeCell ref="L37:AM38"/>
    <mergeCell ref="J39:AM40"/>
    <mergeCell ref="J41:J42"/>
    <mergeCell ref="K41:K42"/>
    <mergeCell ref="L41:R42"/>
    <mergeCell ref="S41:S42"/>
    <mergeCell ref="T41:T42"/>
    <mergeCell ref="U41:AC42"/>
    <mergeCell ref="J33:AM34"/>
    <mergeCell ref="J35:J36"/>
    <mergeCell ref="K35:K36"/>
    <mergeCell ref="L35:X36"/>
    <mergeCell ref="Y35:Y36"/>
    <mergeCell ref="Z35:Z36"/>
    <mergeCell ref="AA35:AM36"/>
    <mergeCell ref="AE43:AE44"/>
    <mergeCell ref="AF43:AM44"/>
    <mergeCell ref="J45:J46"/>
    <mergeCell ref="K45:K46"/>
    <mergeCell ref="L45:U46"/>
    <mergeCell ref="V45:V46"/>
    <mergeCell ref="W45:W46"/>
    <mergeCell ref="X45:AM46"/>
    <mergeCell ref="AD41:AD42"/>
    <mergeCell ref="AE41:AE42"/>
    <mergeCell ref="AF41:AM42"/>
    <mergeCell ref="J43:J44"/>
    <mergeCell ref="K43:K44"/>
    <mergeCell ref="L43:R44"/>
    <mergeCell ref="S43:S44"/>
    <mergeCell ref="T43:T44"/>
    <mergeCell ref="U43:AC44"/>
    <mergeCell ref="AD43:AD44"/>
    <mergeCell ref="D53:I58"/>
    <mergeCell ref="J53:AM58"/>
    <mergeCell ref="D59:I60"/>
    <mergeCell ref="J59:AM60"/>
    <mergeCell ref="A61:I62"/>
    <mergeCell ref="J61:AM62"/>
    <mergeCell ref="J51:J52"/>
    <mergeCell ref="K51:K52"/>
    <mergeCell ref="L51:N52"/>
    <mergeCell ref="O51:O52"/>
    <mergeCell ref="P51:AK52"/>
    <mergeCell ref="AL51:AM52"/>
    <mergeCell ref="AD47:AD48"/>
    <mergeCell ref="AE47:AE48"/>
    <mergeCell ref="AF47:AM48"/>
    <mergeCell ref="J49:J50"/>
    <mergeCell ref="K49:K50"/>
    <mergeCell ref="L49:AM50"/>
    <mergeCell ref="J47:J48"/>
    <mergeCell ref="K47:K48"/>
    <mergeCell ref="L47:R48"/>
    <mergeCell ref="S47:S48"/>
    <mergeCell ref="T47:T48"/>
    <mergeCell ref="U47:AC48"/>
    <mergeCell ref="U69:U70"/>
    <mergeCell ref="V69:AK70"/>
    <mergeCell ref="AL69:AM70"/>
    <mergeCell ref="J71:J72"/>
    <mergeCell ref="K71:K72"/>
    <mergeCell ref="L71:T72"/>
    <mergeCell ref="U71:U72"/>
    <mergeCell ref="V71:AK72"/>
    <mergeCell ref="AL71:AM72"/>
    <mergeCell ref="A63:I64"/>
    <mergeCell ref="J63:AM64"/>
    <mergeCell ref="A65:AM66"/>
    <mergeCell ref="A67:I78"/>
    <mergeCell ref="J67:J68"/>
    <mergeCell ref="K67:K68"/>
    <mergeCell ref="L67:AM68"/>
    <mergeCell ref="J69:J70"/>
    <mergeCell ref="K69:K70"/>
    <mergeCell ref="L69:T70"/>
    <mergeCell ref="J77:J78"/>
    <mergeCell ref="K77:K78"/>
    <mergeCell ref="L77:N78"/>
    <mergeCell ref="O77:O78"/>
    <mergeCell ref="P77:AK78"/>
    <mergeCell ref="AL77:AM78"/>
    <mergeCell ref="J75:J76"/>
    <mergeCell ref="K75:K76"/>
    <mergeCell ref="L75:P76"/>
    <mergeCell ref="Q75:Q76"/>
    <mergeCell ref="R75:AK76"/>
    <mergeCell ref="AL75:AM76"/>
    <mergeCell ref="J73:J74"/>
    <mergeCell ref="K73:K74"/>
    <mergeCell ref="L73:V74"/>
    <mergeCell ref="W73:W74"/>
    <mergeCell ref="X73:AK74"/>
    <mergeCell ref="AL73:AM74"/>
    <mergeCell ref="S79:AE80"/>
    <mergeCell ref="AF79:AF80"/>
    <mergeCell ref="AG79:AG80"/>
    <mergeCell ref="AH79:AM80"/>
    <mergeCell ref="J81:J82"/>
    <mergeCell ref="K81:K82"/>
    <mergeCell ref="L81:P82"/>
    <mergeCell ref="Q81:Q82"/>
    <mergeCell ref="R81:R82"/>
    <mergeCell ref="S81:W82"/>
    <mergeCell ref="A79:I86"/>
    <mergeCell ref="J79:J80"/>
    <mergeCell ref="K79:K80"/>
    <mergeCell ref="L79:P80"/>
    <mergeCell ref="Q79:Q80"/>
    <mergeCell ref="R79:R80"/>
    <mergeCell ref="J85:J86"/>
    <mergeCell ref="K85:K86"/>
    <mergeCell ref="L85:N86"/>
    <mergeCell ref="O85:O86"/>
    <mergeCell ref="A93:I95"/>
    <mergeCell ref="J93:AM95"/>
    <mergeCell ref="A96:I98"/>
    <mergeCell ref="J96:AM98"/>
    <mergeCell ref="A99:C101"/>
    <mergeCell ref="D99:I101"/>
    <mergeCell ref="J99:AM101"/>
    <mergeCell ref="P85:AK86"/>
    <mergeCell ref="AL85:AM86"/>
    <mergeCell ref="A87:I89"/>
    <mergeCell ref="J87:AM89"/>
    <mergeCell ref="A90:I92"/>
    <mergeCell ref="J90:AM92"/>
    <mergeCell ref="X81:X82"/>
    <mergeCell ref="Y81:Y82"/>
    <mergeCell ref="Z81:AM82"/>
    <mergeCell ref="J83:J84"/>
    <mergeCell ref="K83:K84"/>
    <mergeCell ref="L83:AM84"/>
    <mergeCell ref="A109:I120"/>
    <mergeCell ref="J109:AM120"/>
    <mergeCell ref="A121:C130"/>
    <mergeCell ref="D121:I123"/>
    <mergeCell ref="J121:AM123"/>
    <mergeCell ref="D124:I126"/>
    <mergeCell ref="J124:AM126"/>
    <mergeCell ref="D127:I130"/>
    <mergeCell ref="J127:AM130"/>
    <mergeCell ref="AE106:AM106"/>
    <mergeCell ref="V107:AD107"/>
    <mergeCell ref="AE107:AM107"/>
    <mergeCell ref="J108:U108"/>
    <mergeCell ref="V108:AD108"/>
    <mergeCell ref="AE108:AM108"/>
    <mergeCell ref="A102:E108"/>
    <mergeCell ref="F102:I104"/>
    <mergeCell ref="J102:AM104"/>
    <mergeCell ref="F105:I108"/>
    <mergeCell ref="J105:U105"/>
    <mergeCell ref="V105:AM105"/>
    <mergeCell ref="J106:J107"/>
    <mergeCell ref="K106:S107"/>
    <mergeCell ref="T106:U107"/>
    <mergeCell ref="V106:AD106"/>
    <mergeCell ref="A143:I146"/>
    <mergeCell ref="J143:U143"/>
    <mergeCell ref="V143:AM143"/>
    <mergeCell ref="J144:J145"/>
    <mergeCell ref="K144:S145"/>
    <mergeCell ref="T144:U145"/>
    <mergeCell ref="V144:AM144"/>
    <mergeCell ref="V145:AM145"/>
    <mergeCell ref="J146:AM146"/>
    <mergeCell ref="J137:L138"/>
    <mergeCell ref="M137:Q138"/>
    <mergeCell ref="R137:AM138"/>
    <mergeCell ref="A139:I140"/>
    <mergeCell ref="J139:AM140"/>
    <mergeCell ref="A141:I142"/>
    <mergeCell ref="J141:AM142"/>
    <mergeCell ref="A131:I132"/>
    <mergeCell ref="J131:AM132"/>
    <mergeCell ref="A133:AM134"/>
    <mergeCell ref="A135:I138"/>
    <mergeCell ref="J135:J136"/>
    <mergeCell ref="K135:Q136"/>
    <mergeCell ref="R135:T136"/>
    <mergeCell ref="U135:AM135"/>
    <mergeCell ref="U136:Y136"/>
    <mergeCell ref="Z136:AM136"/>
    <mergeCell ref="J151:U152"/>
    <mergeCell ref="V151:AM151"/>
    <mergeCell ref="V152:AM152"/>
    <mergeCell ref="D153:I155"/>
    <mergeCell ref="J153:AM155"/>
    <mergeCell ref="D156:I158"/>
    <mergeCell ref="J156:AM158"/>
    <mergeCell ref="A147:C158"/>
    <mergeCell ref="D147:I152"/>
    <mergeCell ref="J147:U148"/>
    <mergeCell ref="V147:AM147"/>
    <mergeCell ref="V148:AM148"/>
    <mergeCell ref="J149:J150"/>
    <mergeCell ref="K149:S150"/>
    <mergeCell ref="T149:U150"/>
    <mergeCell ref="V149:AM149"/>
    <mergeCell ref="V150:AM150"/>
    <mergeCell ref="J162:U162"/>
    <mergeCell ref="V162:AD162"/>
    <mergeCell ref="AE162:AM162"/>
    <mergeCell ref="A163:I168"/>
    <mergeCell ref="J163:J164"/>
    <mergeCell ref="K163:K164"/>
    <mergeCell ref="L163:P164"/>
    <mergeCell ref="Q163:Q164"/>
    <mergeCell ref="R163:R164"/>
    <mergeCell ref="S163:V164"/>
    <mergeCell ref="A159:I162"/>
    <mergeCell ref="J159:U159"/>
    <mergeCell ref="V159:AM159"/>
    <mergeCell ref="J160:J161"/>
    <mergeCell ref="K160:S161"/>
    <mergeCell ref="T160:U161"/>
    <mergeCell ref="V160:AD160"/>
    <mergeCell ref="AE160:AM160"/>
    <mergeCell ref="V161:AD161"/>
    <mergeCell ref="AE161:AM161"/>
    <mergeCell ref="A169:I171"/>
    <mergeCell ref="J169:AM171"/>
    <mergeCell ref="A172:I174"/>
    <mergeCell ref="J172:AM174"/>
    <mergeCell ref="A175:B184"/>
    <mergeCell ref="C175:I178"/>
    <mergeCell ref="J175:U175"/>
    <mergeCell ref="V175:AM175"/>
    <mergeCell ref="J176:J177"/>
    <mergeCell ref="K176:Q177"/>
    <mergeCell ref="J167:J168"/>
    <mergeCell ref="K167:K168"/>
    <mergeCell ref="L167:N168"/>
    <mergeCell ref="O167:O168"/>
    <mergeCell ref="P167:AK168"/>
    <mergeCell ref="AL167:AM168"/>
    <mergeCell ref="W163:W164"/>
    <mergeCell ref="X163:X164"/>
    <mergeCell ref="Y163:AM164"/>
    <mergeCell ref="J165:J166"/>
    <mergeCell ref="K165:K166"/>
    <mergeCell ref="L165:P166"/>
    <mergeCell ref="Q165:Q166"/>
    <mergeCell ref="R165:R166"/>
    <mergeCell ref="S165:AM166"/>
    <mergeCell ref="A191:I194"/>
    <mergeCell ref="J191:U191"/>
    <mergeCell ref="V191:AM191"/>
    <mergeCell ref="J192:J193"/>
    <mergeCell ref="K192:S193"/>
    <mergeCell ref="T192:U193"/>
    <mergeCell ref="V192:AM192"/>
    <mergeCell ref="V193:AM193"/>
    <mergeCell ref="J194:AM194"/>
    <mergeCell ref="C182:I184"/>
    <mergeCell ref="J182:AM184"/>
    <mergeCell ref="A185:AM186"/>
    <mergeCell ref="A187:I188"/>
    <mergeCell ref="J187:AM188"/>
    <mergeCell ref="A189:I190"/>
    <mergeCell ref="J189:AM190"/>
    <mergeCell ref="R176:U177"/>
    <mergeCell ref="V176:Z176"/>
    <mergeCell ref="AA176:AM176"/>
    <mergeCell ref="V177:AM177"/>
    <mergeCell ref="J178:AM178"/>
    <mergeCell ref="C179:I181"/>
    <mergeCell ref="J179:AM181"/>
    <mergeCell ref="J199:U200"/>
    <mergeCell ref="V199:AM199"/>
    <mergeCell ref="V200:AM200"/>
    <mergeCell ref="D201:I203"/>
    <mergeCell ref="J201:AM203"/>
    <mergeCell ref="D204:I206"/>
    <mergeCell ref="J204:AM206"/>
    <mergeCell ref="A195:C206"/>
    <mergeCell ref="D195:I200"/>
    <mergeCell ref="J195:U196"/>
    <mergeCell ref="V195:AM195"/>
    <mergeCell ref="V196:AM196"/>
    <mergeCell ref="J197:J198"/>
    <mergeCell ref="K197:S198"/>
    <mergeCell ref="T197:U198"/>
    <mergeCell ref="V197:AM197"/>
    <mergeCell ref="V198:AM198"/>
    <mergeCell ref="J210:U210"/>
    <mergeCell ref="V210:AD210"/>
    <mergeCell ref="AE210:AM210"/>
    <mergeCell ref="A211:I216"/>
    <mergeCell ref="J211:J212"/>
    <mergeCell ref="K211:K212"/>
    <mergeCell ref="L211:P212"/>
    <mergeCell ref="Q211:Q212"/>
    <mergeCell ref="R211:R212"/>
    <mergeCell ref="S211:V212"/>
    <mergeCell ref="A207:I210"/>
    <mergeCell ref="J207:U207"/>
    <mergeCell ref="V207:AM207"/>
    <mergeCell ref="J208:J209"/>
    <mergeCell ref="K208:S209"/>
    <mergeCell ref="T208:U209"/>
    <mergeCell ref="V208:AD208"/>
    <mergeCell ref="AE208:AM208"/>
    <mergeCell ref="V209:AD209"/>
    <mergeCell ref="AE209:AM209"/>
    <mergeCell ref="A217:I219"/>
    <mergeCell ref="J217:AM219"/>
    <mergeCell ref="A220:I222"/>
    <mergeCell ref="J220:AM222"/>
    <mergeCell ref="A223:B232"/>
    <mergeCell ref="C223:I226"/>
    <mergeCell ref="J223:U223"/>
    <mergeCell ref="V223:AM223"/>
    <mergeCell ref="J224:J225"/>
    <mergeCell ref="K224:Q225"/>
    <mergeCell ref="J215:J216"/>
    <mergeCell ref="K215:K216"/>
    <mergeCell ref="L215:N216"/>
    <mergeCell ref="O215:O216"/>
    <mergeCell ref="P215:AK216"/>
    <mergeCell ref="AL215:AM216"/>
    <mergeCell ref="W211:W212"/>
    <mergeCell ref="X211:X212"/>
    <mergeCell ref="Y211:AM212"/>
    <mergeCell ref="J213:J214"/>
    <mergeCell ref="K213:K214"/>
    <mergeCell ref="L213:P214"/>
    <mergeCell ref="Q213:Q214"/>
    <mergeCell ref="R213:R214"/>
    <mergeCell ref="S213:AM214"/>
    <mergeCell ref="A237:I240"/>
    <mergeCell ref="J237:U237"/>
    <mergeCell ref="V237:AM237"/>
    <mergeCell ref="J238:J239"/>
    <mergeCell ref="K238:S239"/>
    <mergeCell ref="T238:U239"/>
    <mergeCell ref="V238:AM238"/>
    <mergeCell ref="V239:AM239"/>
    <mergeCell ref="J240:AM240"/>
    <mergeCell ref="C230:I232"/>
    <mergeCell ref="J230:AM232"/>
    <mergeCell ref="A233:I234"/>
    <mergeCell ref="J233:AM234"/>
    <mergeCell ref="A235:I236"/>
    <mergeCell ref="J235:AM236"/>
    <mergeCell ref="R224:U225"/>
    <mergeCell ref="V224:Z224"/>
    <mergeCell ref="AA224:AM224"/>
    <mergeCell ref="V225:AM225"/>
    <mergeCell ref="J226:AM226"/>
    <mergeCell ref="C227:I229"/>
    <mergeCell ref="J227:AM229"/>
    <mergeCell ref="J245:U246"/>
    <mergeCell ref="V245:AM245"/>
    <mergeCell ref="V246:AM246"/>
    <mergeCell ref="D247:I249"/>
    <mergeCell ref="J247:AM249"/>
    <mergeCell ref="D250:I252"/>
    <mergeCell ref="J250:AM252"/>
    <mergeCell ref="A241:C252"/>
    <mergeCell ref="D241:I246"/>
    <mergeCell ref="J241:U242"/>
    <mergeCell ref="V241:AM241"/>
    <mergeCell ref="V242:AM242"/>
    <mergeCell ref="J243:J244"/>
    <mergeCell ref="K243:S244"/>
    <mergeCell ref="T243:U244"/>
    <mergeCell ref="V243:AM243"/>
    <mergeCell ref="V244:AM244"/>
    <mergeCell ref="J256:U256"/>
    <mergeCell ref="V256:AD256"/>
    <mergeCell ref="AE256:AM256"/>
    <mergeCell ref="A257:I262"/>
    <mergeCell ref="J257:J258"/>
    <mergeCell ref="K257:K258"/>
    <mergeCell ref="L257:P258"/>
    <mergeCell ref="Q257:Q258"/>
    <mergeCell ref="R257:R258"/>
    <mergeCell ref="S257:V258"/>
    <mergeCell ref="A253:I256"/>
    <mergeCell ref="J253:U253"/>
    <mergeCell ref="V253:AM253"/>
    <mergeCell ref="J254:J255"/>
    <mergeCell ref="K254:S255"/>
    <mergeCell ref="T254:U255"/>
    <mergeCell ref="V254:AD254"/>
    <mergeCell ref="AE254:AM254"/>
    <mergeCell ref="V255:AD255"/>
    <mergeCell ref="AE255:AM255"/>
    <mergeCell ref="A263:I265"/>
    <mergeCell ref="J263:AM265"/>
    <mergeCell ref="A266:I268"/>
    <mergeCell ref="J266:AM268"/>
    <mergeCell ref="A269:B278"/>
    <mergeCell ref="C269:I272"/>
    <mergeCell ref="J269:U269"/>
    <mergeCell ref="V269:AM269"/>
    <mergeCell ref="J270:J271"/>
    <mergeCell ref="K270:Q271"/>
    <mergeCell ref="J261:J262"/>
    <mergeCell ref="K261:K262"/>
    <mergeCell ref="L261:N262"/>
    <mergeCell ref="O261:O262"/>
    <mergeCell ref="P261:AK262"/>
    <mergeCell ref="AL261:AM262"/>
    <mergeCell ref="W257:W258"/>
    <mergeCell ref="X257:X258"/>
    <mergeCell ref="Y257:AM258"/>
    <mergeCell ref="J259:J260"/>
    <mergeCell ref="K259:K260"/>
    <mergeCell ref="L259:P260"/>
    <mergeCell ref="Q259:Q260"/>
    <mergeCell ref="R259:R260"/>
    <mergeCell ref="S259:AM260"/>
    <mergeCell ref="A283:I286"/>
    <mergeCell ref="J283:U283"/>
    <mergeCell ref="V283:AM283"/>
    <mergeCell ref="J284:J285"/>
    <mergeCell ref="K284:S285"/>
    <mergeCell ref="T284:U285"/>
    <mergeCell ref="V284:AM284"/>
    <mergeCell ref="V285:AM285"/>
    <mergeCell ref="J286:AM286"/>
    <mergeCell ref="C276:I278"/>
    <mergeCell ref="J276:AM278"/>
    <mergeCell ref="A279:I280"/>
    <mergeCell ref="J279:AM280"/>
    <mergeCell ref="A281:I282"/>
    <mergeCell ref="J281:AM282"/>
    <mergeCell ref="R270:U271"/>
    <mergeCell ref="V270:Z270"/>
    <mergeCell ref="AA270:AM270"/>
    <mergeCell ref="V271:AM271"/>
    <mergeCell ref="J272:AM272"/>
    <mergeCell ref="C273:I275"/>
    <mergeCell ref="J273:AM275"/>
    <mergeCell ref="J291:U292"/>
    <mergeCell ref="V291:AM291"/>
    <mergeCell ref="V292:AM292"/>
    <mergeCell ref="D293:I295"/>
    <mergeCell ref="J293:AM295"/>
    <mergeCell ref="D296:I298"/>
    <mergeCell ref="J296:AM298"/>
    <mergeCell ref="A287:C298"/>
    <mergeCell ref="D287:I292"/>
    <mergeCell ref="J287:U288"/>
    <mergeCell ref="V287:AM287"/>
    <mergeCell ref="V288:AM288"/>
    <mergeCell ref="J289:J290"/>
    <mergeCell ref="K289:S290"/>
    <mergeCell ref="T289:U290"/>
    <mergeCell ref="V289:AM289"/>
    <mergeCell ref="V290:AM290"/>
    <mergeCell ref="AE302:AM302"/>
    <mergeCell ref="A303:I308"/>
    <mergeCell ref="J303:J304"/>
    <mergeCell ref="K303:K304"/>
    <mergeCell ref="L303:P304"/>
    <mergeCell ref="Q303:Q304"/>
    <mergeCell ref="R303:R304"/>
    <mergeCell ref="S303:V304"/>
    <mergeCell ref="W303:W304"/>
    <mergeCell ref="X303:X304"/>
    <mergeCell ref="A299:I302"/>
    <mergeCell ref="V299:AM299"/>
    <mergeCell ref="J300:J301"/>
    <mergeCell ref="K300:S301"/>
    <mergeCell ref="T300:T301"/>
    <mergeCell ref="V300:AD300"/>
    <mergeCell ref="AE300:AM300"/>
    <mergeCell ref="V301:AD301"/>
    <mergeCell ref="AE301:AM301"/>
    <mergeCell ref="V302:AD302"/>
    <mergeCell ref="A309:I311"/>
    <mergeCell ref="J309:AM311"/>
    <mergeCell ref="A312:I314"/>
    <mergeCell ref="J312:AM314"/>
    <mergeCell ref="A315:B324"/>
    <mergeCell ref="C315:I318"/>
    <mergeCell ref="J315:U315"/>
    <mergeCell ref="V315:AM315"/>
    <mergeCell ref="J316:J317"/>
    <mergeCell ref="K316:Q317"/>
    <mergeCell ref="J307:J308"/>
    <mergeCell ref="K307:K308"/>
    <mergeCell ref="L307:N308"/>
    <mergeCell ref="O307:O308"/>
    <mergeCell ref="P307:AK308"/>
    <mergeCell ref="AL307:AM308"/>
    <mergeCell ref="Y303:AM304"/>
    <mergeCell ref="J305:J306"/>
    <mergeCell ref="K305:K306"/>
    <mergeCell ref="L305:P306"/>
    <mergeCell ref="Q305:Q306"/>
    <mergeCell ref="R305:R306"/>
    <mergeCell ref="S305:AM306"/>
    <mergeCell ref="A329:I332"/>
    <mergeCell ref="J329:U329"/>
    <mergeCell ref="V329:AM329"/>
    <mergeCell ref="J330:J331"/>
    <mergeCell ref="K330:S331"/>
    <mergeCell ref="T330:U331"/>
    <mergeCell ref="V330:AM330"/>
    <mergeCell ref="V331:AM331"/>
    <mergeCell ref="J332:AM332"/>
    <mergeCell ref="C322:I324"/>
    <mergeCell ref="J322:AM324"/>
    <mergeCell ref="A325:I326"/>
    <mergeCell ref="J325:AM326"/>
    <mergeCell ref="A327:I328"/>
    <mergeCell ref="J327:AM328"/>
    <mergeCell ref="R316:U317"/>
    <mergeCell ref="V316:Z316"/>
    <mergeCell ref="AA316:AM316"/>
    <mergeCell ref="V317:AM317"/>
    <mergeCell ref="J318:AM318"/>
    <mergeCell ref="C319:I321"/>
    <mergeCell ref="J319:AM321"/>
    <mergeCell ref="J337:U338"/>
    <mergeCell ref="V337:AM337"/>
    <mergeCell ref="V338:AM338"/>
    <mergeCell ref="D339:I341"/>
    <mergeCell ref="J339:AM341"/>
    <mergeCell ref="D342:I344"/>
    <mergeCell ref="J342:AM344"/>
    <mergeCell ref="A333:C344"/>
    <mergeCell ref="D333:I338"/>
    <mergeCell ref="J333:U334"/>
    <mergeCell ref="V333:AM333"/>
    <mergeCell ref="V334:AM334"/>
    <mergeCell ref="J335:J336"/>
    <mergeCell ref="K335:S336"/>
    <mergeCell ref="T335:U336"/>
    <mergeCell ref="V335:AM335"/>
    <mergeCell ref="V336:AM336"/>
    <mergeCell ref="J348:U348"/>
    <mergeCell ref="V348:AD348"/>
    <mergeCell ref="AE348:AM348"/>
    <mergeCell ref="A349:I354"/>
    <mergeCell ref="J349:J350"/>
    <mergeCell ref="K349:K350"/>
    <mergeCell ref="L349:P350"/>
    <mergeCell ref="Q349:Q350"/>
    <mergeCell ref="R349:R350"/>
    <mergeCell ref="S349:V350"/>
    <mergeCell ref="A345:I348"/>
    <mergeCell ref="J345:U345"/>
    <mergeCell ref="V345:AM345"/>
    <mergeCell ref="J346:J347"/>
    <mergeCell ref="K346:S347"/>
    <mergeCell ref="T346:U347"/>
    <mergeCell ref="V346:AD346"/>
    <mergeCell ref="AE346:AM346"/>
    <mergeCell ref="V347:AD347"/>
    <mergeCell ref="AE347:AM347"/>
    <mergeCell ref="A355:I357"/>
    <mergeCell ref="J355:AM357"/>
    <mergeCell ref="A358:I360"/>
    <mergeCell ref="J358:AM360"/>
    <mergeCell ref="A361:B370"/>
    <mergeCell ref="C361:I364"/>
    <mergeCell ref="J361:U361"/>
    <mergeCell ref="V361:AM361"/>
    <mergeCell ref="J362:J363"/>
    <mergeCell ref="K362:Q363"/>
    <mergeCell ref="J353:J354"/>
    <mergeCell ref="K353:K354"/>
    <mergeCell ref="L353:N354"/>
    <mergeCell ref="O353:O354"/>
    <mergeCell ref="P353:AK354"/>
    <mergeCell ref="AL353:AM354"/>
    <mergeCell ref="W349:W350"/>
    <mergeCell ref="X349:X350"/>
    <mergeCell ref="Y349:AM350"/>
    <mergeCell ref="J351:J352"/>
    <mergeCell ref="K351:K352"/>
    <mergeCell ref="L351:P352"/>
    <mergeCell ref="Q351:Q352"/>
    <mergeCell ref="R351:R352"/>
    <mergeCell ref="S351:AM352"/>
    <mergeCell ref="A377:I380"/>
    <mergeCell ref="J377:U377"/>
    <mergeCell ref="V377:AM377"/>
    <mergeCell ref="J378:J379"/>
    <mergeCell ref="K378:S379"/>
    <mergeCell ref="T378:U379"/>
    <mergeCell ref="V378:AM378"/>
    <mergeCell ref="V379:AM379"/>
    <mergeCell ref="J380:AM380"/>
    <mergeCell ref="C368:I370"/>
    <mergeCell ref="J368:AM370"/>
    <mergeCell ref="A371:AM372"/>
    <mergeCell ref="A373:I374"/>
    <mergeCell ref="J373:AM374"/>
    <mergeCell ref="A375:I376"/>
    <mergeCell ref="J375:AM376"/>
    <mergeCell ref="R362:U363"/>
    <mergeCell ref="V362:Z362"/>
    <mergeCell ref="AA362:AM362"/>
    <mergeCell ref="V363:AM363"/>
    <mergeCell ref="J364:AM364"/>
    <mergeCell ref="C365:I367"/>
    <mergeCell ref="J365:AM367"/>
    <mergeCell ref="J385:U386"/>
    <mergeCell ref="V385:AM385"/>
    <mergeCell ref="V386:AM386"/>
    <mergeCell ref="D387:I389"/>
    <mergeCell ref="J387:AM389"/>
    <mergeCell ref="D390:I392"/>
    <mergeCell ref="J390:AM392"/>
    <mergeCell ref="A381:C392"/>
    <mergeCell ref="D381:I386"/>
    <mergeCell ref="J381:U382"/>
    <mergeCell ref="V381:AM381"/>
    <mergeCell ref="V382:AM382"/>
    <mergeCell ref="J383:J384"/>
    <mergeCell ref="K383:S384"/>
    <mergeCell ref="T383:U384"/>
    <mergeCell ref="V383:AM383"/>
    <mergeCell ref="V384:AM384"/>
    <mergeCell ref="J396:U396"/>
    <mergeCell ref="V396:AD396"/>
    <mergeCell ref="AE396:AM396"/>
    <mergeCell ref="A397:I402"/>
    <mergeCell ref="J397:J398"/>
    <mergeCell ref="K397:K398"/>
    <mergeCell ref="L397:P398"/>
    <mergeCell ref="Q397:Q398"/>
    <mergeCell ref="R397:R398"/>
    <mergeCell ref="S397:V398"/>
    <mergeCell ref="A393:I396"/>
    <mergeCell ref="J393:U393"/>
    <mergeCell ref="V393:AM393"/>
    <mergeCell ref="J394:J395"/>
    <mergeCell ref="K394:S395"/>
    <mergeCell ref="T394:U395"/>
    <mergeCell ref="V394:AD394"/>
    <mergeCell ref="AE394:AM394"/>
    <mergeCell ref="V395:AD395"/>
    <mergeCell ref="AE395:AM395"/>
    <mergeCell ref="A403:I405"/>
    <mergeCell ref="J403:AM405"/>
    <mergeCell ref="A406:I408"/>
    <mergeCell ref="J406:AM408"/>
    <mergeCell ref="A409:B418"/>
    <mergeCell ref="C409:I412"/>
    <mergeCell ref="J409:U409"/>
    <mergeCell ref="V409:AM409"/>
    <mergeCell ref="J410:J411"/>
    <mergeCell ref="K410:Q411"/>
    <mergeCell ref="J401:J402"/>
    <mergeCell ref="K401:K402"/>
    <mergeCell ref="L401:N402"/>
    <mergeCell ref="O401:O402"/>
    <mergeCell ref="P401:AK402"/>
    <mergeCell ref="AL401:AM402"/>
    <mergeCell ref="W397:W398"/>
    <mergeCell ref="X397:X398"/>
    <mergeCell ref="Y397:AM398"/>
    <mergeCell ref="J399:J400"/>
    <mergeCell ref="K399:K400"/>
    <mergeCell ref="L399:P400"/>
    <mergeCell ref="Q399:Q400"/>
    <mergeCell ref="R399:R400"/>
    <mergeCell ref="S399:AM400"/>
    <mergeCell ref="A423:I426"/>
    <mergeCell ref="J423:U423"/>
    <mergeCell ref="V423:AM423"/>
    <mergeCell ref="J424:J425"/>
    <mergeCell ref="K424:S425"/>
    <mergeCell ref="T424:U425"/>
    <mergeCell ref="V424:AM424"/>
    <mergeCell ref="V425:AM425"/>
    <mergeCell ref="J426:AM426"/>
    <mergeCell ref="C416:I418"/>
    <mergeCell ref="J416:AM418"/>
    <mergeCell ref="A419:I420"/>
    <mergeCell ref="J419:AM420"/>
    <mergeCell ref="A421:I422"/>
    <mergeCell ref="J421:AM422"/>
    <mergeCell ref="R410:U411"/>
    <mergeCell ref="V410:Z410"/>
    <mergeCell ref="AA410:AM410"/>
    <mergeCell ref="V411:AM411"/>
    <mergeCell ref="J412:AM412"/>
    <mergeCell ref="C413:I415"/>
    <mergeCell ref="J413:AM415"/>
    <mergeCell ref="J431:U432"/>
    <mergeCell ref="V431:AM431"/>
    <mergeCell ref="V432:AM432"/>
    <mergeCell ref="D433:I435"/>
    <mergeCell ref="J433:AM435"/>
    <mergeCell ref="D436:I438"/>
    <mergeCell ref="J436:AM438"/>
    <mergeCell ref="A427:C438"/>
    <mergeCell ref="D427:I432"/>
    <mergeCell ref="J427:U428"/>
    <mergeCell ref="V427:AM427"/>
    <mergeCell ref="V428:AM428"/>
    <mergeCell ref="J429:J430"/>
    <mergeCell ref="K429:S430"/>
    <mergeCell ref="T429:U430"/>
    <mergeCell ref="V429:AM429"/>
    <mergeCell ref="V430:AM430"/>
    <mergeCell ref="J442:U442"/>
    <mergeCell ref="V442:AD442"/>
    <mergeCell ref="AE442:AM442"/>
    <mergeCell ref="A443:I448"/>
    <mergeCell ref="J443:J444"/>
    <mergeCell ref="K443:K444"/>
    <mergeCell ref="L443:P444"/>
    <mergeCell ref="Q443:Q444"/>
    <mergeCell ref="R443:R444"/>
    <mergeCell ref="S443:V444"/>
    <mergeCell ref="A439:I442"/>
    <mergeCell ref="J439:U439"/>
    <mergeCell ref="V439:AM439"/>
    <mergeCell ref="J440:J441"/>
    <mergeCell ref="K440:S441"/>
    <mergeCell ref="T440:U441"/>
    <mergeCell ref="V440:AD440"/>
    <mergeCell ref="AE440:AM440"/>
    <mergeCell ref="V441:AD441"/>
    <mergeCell ref="AE441:AM441"/>
    <mergeCell ref="A449:I451"/>
    <mergeCell ref="J449:AM451"/>
    <mergeCell ref="A452:I454"/>
    <mergeCell ref="J452:AM454"/>
    <mergeCell ref="A455:B464"/>
    <mergeCell ref="C455:I458"/>
    <mergeCell ref="J455:U455"/>
    <mergeCell ref="V455:AM455"/>
    <mergeCell ref="J456:J457"/>
    <mergeCell ref="K456:Q457"/>
    <mergeCell ref="J447:J448"/>
    <mergeCell ref="K447:K448"/>
    <mergeCell ref="L447:N448"/>
    <mergeCell ref="O447:O448"/>
    <mergeCell ref="P447:AK448"/>
    <mergeCell ref="AL447:AM448"/>
    <mergeCell ref="W443:W444"/>
    <mergeCell ref="X443:X444"/>
    <mergeCell ref="Y443:AM444"/>
    <mergeCell ref="J445:J446"/>
    <mergeCell ref="K445:K446"/>
    <mergeCell ref="L445:P446"/>
    <mergeCell ref="Q445:Q446"/>
    <mergeCell ref="R445:R446"/>
    <mergeCell ref="S445:AM446"/>
    <mergeCell ref="A469:I472"/>
    <mergeCell ref="J469:U469"/>
    <mergeCell ref="V469:AM469"/>
    <mergeCell ref="J470:J471"/>
    <mergeCell ref="K470:S471"/>
    <mergeCell ref="T470:U471"/>
    <mergeCell ref="V470:AM470"/>
    <mergeCell ref="V471:AM471"/>
    <mergeCell ref="J472:AM472"/>
    <mergeCell ref="C462:I464"/>
    <mergeCell ref="J462:AM464"/>
    <mergeCell ref="A465:I466"/>
    <mergeCell ref="J465:AM466"/>
    <mergeCell ref="A467:I468"/>
    <mergeCell ref="J467:AM468"/>
    <mergeCell ref="R456:U457"/>
    <mergeCell ref="V456:Z456"/>
    <mergeCell ref="AA456:AM456"/>
    <mergeCell ref="V457:AM457"/>
    <mergeCell ref="J458:AM458"/>
    <mergeCell ref="C459:I461"/>
    <mergeCell ref="J459:AM461"/>
    <mergeCell ref="J477:U478"/>
    <mergeCell ref="V477:AM477"/>
    <mergeCell ref="V478:AM478"/>
    <mergeCell ref="D479:I481"/>
    <mergeCell ref="J479:AM481"/>
    <mergeCell ref="D482:I484"/>
    <mergeCell ref="J482:AM484"/>
    <mergeCell ref="A473:C484"/>
    <mergeCell ref="D473:I478"/>
    <mergeCell ref="J473:U474"/>
    <mergeCell ref="V473:AM473"/>
    <mergeCell ref="V474:AM474"/>
    <mergeCell ref="J475:J476"/>
    <mergeCell ref="K475:S476"/>
    <mergeCell ref="T475:U476"/>
    <mergeCell ref="V475:AM475"/>
    <mergeCell ref="V476:AM476"/>
    <mergeCell ref="J488:U488"/>
    <mergeCell ref="V488:AD488"/>
    <mergeCell ref="AE488:AM488"/>
    <mergeCell ref="A489:I494"/>
    <mergeCell ref="J489:J490"/>
    <mergeCell ref="K489:K490"/>
    <mergeCell ref="L489:P490"/>
    <mergeCell ref="Q489:Q490"/>
    <mergeCell ref="R489:R490"/>
    <mergeCell ref="S489:V490"/>
    <mergeCell ref="A485:I488"/>
    <mergeCell ref="J485:U485"/>
    <mergeCell ref="V485:AM485"/>
    <mergeCell ref="J486:J487"/>
    <mergeCell ref="K486:S487"/>
    <mergeCell ref="T486:U487"/>
    <mergeCell ref="V486:AD486"/>
    <mergeCell ref="AE486:AM486"/>
    <mergeCell ref="V487:AD487"/>
    <mergeCell ref="AE487:AM487"/>
    <mergeCell ref="A495:I497"/>
    <mergeCell ref="J495:AM497"/>
    <mergeCell ref="A498:I500"/>
    <mergeCell ref="J498:AM500"/>
    <mergeCell ref="A501:B510"/>
    <mergeCell ref="C501:I504"/>
    <mergeCell ref="J501:U501"/>
    <mergeCell ref="V501:AM501"/>
    <mergeCell ref="J502:J503"/>
    <mergeCell ref="K502:Q503"/>
    <mergeCell ref="J493:J494"/>
    <mergeCell ref="K493:K494"/>
    <mergeCell ref="L493:N494"/>
    <mergeCell ref="O493:O494"/>
    <mergeCell ref="P493:AK494"/>
    <mergeCell ref="AL493:AM494"/>
    <mergeCell ref="W489:W490"/>
    <mergeCell ref="X489:X490"/>
    <mergeCell ref="Y489:AM490"/>
    <mergeCell ref="J491:J492"/>
    <mergeCell ref="K491:K492"/>
    <mergeCell ref="L491:P492"/>
    <mergeCell ref="Q491:Q492"/>
    <mergeCell ref="R491:R492"/>
    <mergeCell ref="S491:AM492"/>
    <mergeCell ref="A515:I518"/>
    <mergeCell ref="J515:U515"/>
    <mergeCell ref="V515:AM515"/>
    <mergeCell ref="J516:J517"/>
    <mergeCell ref="K516:S517"/>
    <mergeCell ref="T516:U517"/>
    <mergeCell ref="V516:AM516"/>
    <mergeCell ref="V517:AM517"/>
    <mergeCell ref="J518:AM518"/>
    <mergeCell ref="C508:I510"/>
    <mergeCell ref="J508:AM510"/>
    <mergeCell ref="A511:I512"/>
    <mergeCell ref="J511:AM512"/>
    <mergeCell ref="A513:I514"/>
    <mergeCell ref="J513:AM514"/>
    <mergeCell ref="R502:U503"/>
    <mergeCell ref="V502:Z502"/>
    <mergeCell ref="AA502:AM502"/>
    <mergeCell ref="V503:AM503"/>
    <mergeCell ref="J504:AM504"/>
    <mergeCell ref="C505:I507"/>
    <mergeCell ref="J505:AM507"/>
    <mergeCell ref="J523:U524"/>
    <mergeCell ref="V523:AM523"/>
    <mergeCell ref="V524:AM524"/>
    <mergeCell ref="D525:I527"/>
    <mergeCell ref="J525:AM527"/>
    <mergeCell ref="D528:I530"/>
    <mergeCell ref="J528:AM530"/>
    <mergeCell ref="A519:C530"/>
    <mergeCell ref="D519:I524"/>
    <mergeCell ref="J519:U520"/>
    <mergeCell ref="V519:AM519"/>
    <mergeCell ref="V520:AM520"/>
    <mergeCell ref="J521:J522"/>
    <mergeCell ref="K521:S522"/>
    <mergeCell ref="T521:U522"/>
    <mergeCell ref="V521:AM521"/>
    <mergeCell ref="V522:AM522"/>
    <mergeCell ref="J534:U534"/>
    <mergeCell ref="V534:AD534"/>
    <mergeCell ref="AE534:AM534"/>
    <mergeCell ref="A535:I540"/>
    <mergeCell ref="J535:J536"/>
    <mergeCell ref="K535:K536"/>
    <mergeCell ref="L535:P536"/>
    <mergeCell ref="Q535:Q536"/>
    <mergeCell ref="R535:R536"/>
    <mergeCell ref="S535:V536"/>
    <mergeCell ref="A531:I534"/>
    <mergeCell ref="J531:U531"/>
    <mergeCell ref="V531:AM531"/>
    <mergeCell ref="J532:J533"/>
    <mergeCell ref="K532:S533"/>
    <mergeCell ref="T532:U533"/>
    <mergeCell ref="V532:AD532"/>
    <mergeCell ref="AE532:AM532"/>
    <mergeCell ref="V533:AD533"/>
    <mergeCell ref="AE533:AM533"/>
    <mergeCell ref="A541:I543"/>
    <mergeCell ref="J541:AM543"/>
    <mergeCell ref="A544:I546"/>
    <mergeCell ref="J544:AM546"/>
    <mergeCell ref="A547:B556"/>
    <mergeCell ref="C547:I550"/>
    <mergeCell ref="J547:U547"/>
    <mergeCell ref="V547:AM547"/>
    <mergeCell ref="J548:J549"/>
    <mergeCell ref="K548:Q549"/>
    <mergeCell ref="J539:J540"/>
    <mergeCell ref="K539:K540"/>
    <mergeCell ref="L539:N540"/>
    <mergeCell ref="O539:O540"/>
    <mergeCell ref="P539:AK540"/>
    <mergeCell ref="AL539:AM540"/>
    <mergeCell ref="W535:W536"/>
    <mergeCell ref="X535:X536"/>
    <mergeCell ref="Y535:AM536"/>
    <mergeCell ref="J537:J538"/>
    <mergeCell ref="K537:K538"/>
    <mergeCell ref="L537:P538"/>
    <mergeCell ref="Q537:Q538"/>
    <mergeCell ref="R537:R538"/>
    <mergeCell ref="S537:AM538"/>
    <mergeCell ref="A561:I564"/>
    <mergeCell ref="J561:U561"/>
    <mergeCell ref="V561:AM561"/>
    <mergeCell ref="J562:J563"/>
    <mergeCell ref="K562:S563"/>
    <mergeCell ref="T562:U563"/>
    <mergeCell ref="V562:AM562"/>
    <mergeCell ref="V563:AM563"/>
    <mergeCell ref="J564:AM564"/>
    <mergeCell ref="C554:I556"/>
    <mergeCell ref="J554:AM556"/>
    <mergeCell ref="A557:I558"/>
    <mergeCell ref="J557:AM558"/>
    <mergeCell ref="A559:I560"/>
    <mergeCell ref="J559:AM560"/>
    <mergeCell ref="R548:U549"/>
    <mergeCell ref="V548:Z548"/>
    <mergeCell ref="AA548:AM548"/>
    <mergeCell ref="V549:AM549"/>
    <mergeCell ref="J550:AM550"/>
    <mergeCell ref="C551:I553"/>
    <mergeCell ref="J551:AM553"/>
    <mergeCell ref="J569:U570"/>
    <mergeCell ref="V569:AM569"/>
    <mergeCell ref="V570:AM570"/>
    <mergeCell ref="D571:I573"/>
    <mergeCell ref="J571:AM573"/>
    <mergeCell ref="D574:I576"/>
    <mergeCell ref="J574:AM576"/>
    <mergeCell ref="A565:C576"/>
    <mergeCell ref="D565:I570"/>
    <mergeCell ref="J565:U566"/>
    <mergeCell ref="V565:AM565"/>
    <mergeCell ref="V566:AM566"/>
    <mergeCell ref="J567:J568"/>
    <mergeCell ref="K567:S568"/>
    <mergeCell ref="T567:U568"/>
    <mergeCell ref="V567:AM567"/>
    <mergeCell ref="V568:AM568"/>
    <mergeCell ref="J580:U580"/>
    <mergeCell ref="V580:AD580"/>
    <mergeCell ref="AE580:AM580"/>
    <mergeCell ref="A581:I586"/>
    <mergeCell ref="J581:J582"/>
    <mergeCell ref="K581:K582"/>
    <mergeCell ref="L581:P582"/>
    <mergeCell ref="Q581:Q582"/>
    <mergeCell ref="R581:R582"/>
    <mergeCell ref="S581:V582"/>
    <mergeCell ref="A577:I580"/>
    <mergeCell ref="J577:U577"/>
    <mergeCell ref="V577:AM577"/>
    <mergeCell ref="J578:J579"/>
    <mergeCell ref="K578:S579"/>
    <mergeCell ref="T578:U579"/>
    <mergeCell ref="V578:AD578"/>
    <mergeCell ref="AE578:AM578"/>
    <mergeCell ref="V579:AD579"/>
    <mergeCell ref="AE579:AM579"/>
    <mergeCell ref="A587:I589"/>
    <mergeCell ref="J587:AM589"/>
    <mergeCell ref="A590:I592"/>
    <mergeCell ref="J590:AM592"/>
    <mergeCell ref="A593:B602"/>
    <mergeCell ref="C593:I596"/>
    <mergeCell ref="J593:U593"/>
    <mergeCell ref="V593:AM593"/>
    <mergeCell ref="J594:J595"/>
    <mergeCell ref="K594:Q595"/>
    <mergeCell ref="J585:J586"/>
    <mergeCell ref="K585:K586"/>
    <mergeCell ref="L585:N586"/>
    <mergeCell ref="O585:O586"/>
    <mergeCell ref="P585:AK586"/>
    <mergeCell ref="AL585:AM586"/>
    <mergeCell ref="W581:W582"/>
    <mergeCell ref="X581:X582"/>
    <mergeCell ref="Y581:AM582"/>
    <mergeCell ref="J583:J584"/>
    <mergeCell ref="K583:K584"/>
    <mergeCell ref="L583:P584"/>
    <mergeCell ref="Q583:Q584"/>
    <mergeCell ref="R583:R584"/>
    <mergeCell ref="S583:AM584"/>
    <mergeCell ref="A609:I612"/>
    <mergeCell ref="J609:U609"/>
    <mergeCell ref="V609:AM609"/>
    <mergeCell ref="J610:J611"/>
    <mergeCell ref="K610:S611"/>
    <mergeCell ref="T610:U611"/>
    <mergeCell ref="V610:AM610"/>
    <mergeCell ref="V611:AM611"/>
    <mergeCell ref="J612:AM612"/>
    <mergeCell ref="C600:I602"/>
    <mergeCell ref="J600:AM602"/>
    <mergeCell ref="A603:AM604"/>
    <mergeCell ref="A605:I606"/>
    <mergeCell ref="J605:AM606"/>
    <mergeCell ref="A607:I608"/>
    <mergeCell ref="J607:AM608"/>
    <mergeCell ref="R594:U595"/>
    <mergeCell ref="V594:Z594"/>
    <mergeCell ref="AA594:AM594"/>
    <mergeCell ref="V595:AM595"/>
    <mergeCell ref="J596:AM596"/>
    <mergeCell ref="C597:I599"/>
    <mergeCell ref="J597:AM599"/>
    <mergeCell ref="J617:U618"/>
    <mergeCell ref="V617:AM617"/>
    <mergeCell ref="V618:AM618"/>
    <mergeCell ref="D619:I621"/>
    <mergeCell ref="J619:AM621"/>
    <mergeCell ref="D622:I624"/>
    <mergeCell ref="J622:AM624"/>
    <mergeCell ref="A613:C624"/>
    <mergeCell ref="D613:I618"/>
    <mergeCell ref="J613:U614"/>
    <mergeCell ref="V613:AM613"/>
    <mergeCell ref="V614:AM614"/>
    <mergeCell ref="J615:J616"/>
    <mergeCell ref="K615:S616"/>
    <mergeCell ref="T615:U616"/>
    <mergeCell ref="V615:AM615"/>
    <mergeCell ref="V616:AM616"/>
    <mergeCell ref="J628:U628"/>
    <mergeCell ref="V628:AD628"/>
    <mergeCell ref="AE628:AM628"/>
    <mergeCell ref="A629:I634"/>
    <mergeCell ref="J629:J630"/>
    <mergeCell ref="K629:K630"/>
    <mergeCell ref="L629:P630"/>
    <mergeCell ref="Q629:Q630"/>
    <mergeCell ref="R629:R630"/>
    <mergeCell ref="S629:V630"/>
    <mergeCell ref="A625:I628"/>
    <mergeCell ref="J625:U625"/>
    <mergeCell ref="V625:AM625"/>
    <mergeCell ref="J626:J627"/>
    <mergeCell ref="K626:S627"/>
    <mergeCell ref="T626:U627"/>
    <mergeCell ref="V626:AD626"/>
    <mergeCell ref="AE626:AM626"/>
    <mergeCell ref="V627:AD627"/>
    <mergeCell ref="AE627:AM627"/>
    <mergeCell ref="A635:I637"/>
    <mergeCell ref="J635:AM637"/>
    <mergeCell ref="A638:I640"/>
    <mergeCell ref="J638:AM640"/>
    <mergeCell ref="A641:B650"/>
    <mergeCell ref="C641:I644"/>
    <mergeCell ref="J641:U641"/>
    <mergeCell ref="V641:AM641"/>
    <mergeCell ref="J642:J643"/>
    <mergeCell ref="K642:Q643"/>
    <mergeCell ref="J633:J634"/>
    <mergeCell ref="K633:K634"/>
    <mergeCell ref="L633:N634"/>
    <mergeCell ref="O633:O634"/>
    <mergeCell ref="P633:AK634"/>
    <mergeCell ref="AL633:AM634"/>
    <mergeCell ref="W629:W630"/>
    <mergeCell ref="X629:X630"/>
    <mergeCell ref="Y629:AM630"/>
    <mergeCell ref="J631:J632"/>
    <mergeCell ref="K631:K632"/>
    <mergeCell ref="L631:P632"/>
    <mergeCell ref="Q631:Q632"/>
    <mergeCell ref="R631:R632"/>
    <mergeCell ref="S631:AM632"/>
    <mergeCell ref="A655:I658"/>
    <mergeCell ref="J655:U655"/>
    <mergeCell ref="V655:AM655"/>
    <mergeCell ref="J656:J657"/>
    <mergeCell ref="K656:S657"/>
    <mergeCell ref="T656:U657"/>
    <mergeCell ref="V656:AM656"/>
    <mergeCell ref="V657:AM657"/>
    <mergeCell ref="J658:AM658"/>
    <mergeCell ref="C648:I650"/>
    <mergeCell ref="J648:AM650"/>
    <mergeCell ref="A651:I652"/>
    <mergeCell ref="J651:AM652"/>
    <mergeCell ref="A653:I654"/>
    <mergeCell ref="J653:AM654"/>
    <mergeCell ref="R642:U643"/>
    <mergeCell ref="V642:Z642"/>
    <mergeCell ref="AA642:AM642"/>
    <mergeCell ref="V643:AM643"/>
    <mergeCell ref="J644:AM644"/>
    <mergeCell ref="C645:I647"/>
    <mergeCell ref="J645:AM647"/>
    <mergeCell ref="J663:U664"/>
    <mergeCell ref="V663:AM663"/>
    <mergeCell ref="V664:AM664"/>
    <mergeCell ref="D665:I667"/>
    <mergeCell ref="J665:AM667"/>
    <mergeCell ref="D668:I670"/>
    <mergeCell ref="J668:AM670"/>
    <mergeCell ref="A659:C670"/>
    <mergeCell ref="D659:I664"/>
    <mergeCell ref="J659:U660"/>
    <mergeCell ref="V659:AM659"/>
    <mergeCell ref="V660:AM660"/>
    <mergeCell ref="J661:J662"/>
    <mergeCell ref="K661:S662"/>
    <mergeCell ref="T661:U662"/>
    <mergeCell ref="V661:AM661"/>
    <mergeCell ref="V662:AM662"/>
    <mergeCell ref="J674:U674"/>
    <mergeCell ref="V674:AD674"/>
    <mergeCell ref="AE674:AM674"/>
    <mergeCell ref="A675:I680"/>
    <mergeCell ref="J675:J676"/>
    <mergeCell ref="K675:K676"/>
    <mergeCell ref="L675:P676"/>
    <mergeCell ref="Q675:Q676"/>
    <mergeCell ref="R675:R676"/>
    <mergeCell ref="S675:V676"/>
    <mergeCell ref="A671:I674"/>
    <mergeCell ref="J671:U671"/>
    <mergeCell ref="V671:AM671"/>
    <mergeCell ref="J672:J673"/>
    <mergeCell ref="K672:S673"/>
    <mergeCell ref="T672:U673"/>
    <mergeCell ref="V672:AD672"/>
    <mergeCell ref="AE672:AM672"/>
    <mergeCell ref="V673:AD673"/>
    <mergeCell ref="AE673:AM673"/>
    <mergeCell ref="A681:I683"/>
    <mergeCell ref="J681:AM683"/>
    <mergeCell ref="A684:I686"/>
    <mergeCell ref="J684:AM686"/>
    <mergeCell ref="A687:B696"/>
    <mergeCell ref="C687:I690"/>
    <mergeCell ref="J687:U687"/>
    <mergeCell ref="V687:AM687"/>
    <mergeCell ref="J688:J689"/>
    <mergeCell ref="K688:Q689"/>
    <mergeCell ref="J679:J680"/>
    <mergeCell ref="K679:K680"/>
    <mergeCell ref="L679:N680"/>
    <mergeCell ref="O679:O680"/>
    <mergeCell ref="P679:AK680"/>
    <mergeCell ref="AL679:AM680"/>
    <mergeCell ref="W675:W676"/>
    <mergeCell ref="X675:X676"/>
    <mergeCell ref="Y675:AM676"/>
    <mergeCell ref="J677:J678"/>
    <mergeCell ref="K677:K678"/>
    <mergeCell ref="L677:P678"/>
    <mergeCell ref="Q677:Q678"/>
    <mergeCell ref="R677:R678"/>
    <mergeCell ref="S677:AM678"/>
    <mergeCell ref="A701:I704"/>
    <mergeCell ref="J701:U701"/>
    <mergeCell ref="V701:AM701"/>
    <mergeCell ref="J702:J703"/>
    <mergeCell ref="K702:S703"/>
    <mergeCell ref="T702:U703"/>
    <mergeCell ref="V702:AM702"/>
    <mergeCell ref="V703:AM703"/>
    <mergeCell ref="J704:AM704"/>
    <mergeCell ref="C694:I696"/>
    <mergeCell ref="J694:AM696"/>
    <mergeCell ref="A697:I698"/>
    <mergeCell ref="J697:AM698"/>
    <mergeCell ref="A699:I700"/>
    <mergeCell ref="J699:AM700"/>
    <mergeCell ref="R688:U689"/>
    <mergeCell ref="V688:Z688"/>
    <mergeCell ref="AA688:AM688"/>
    <mergeCell ref="V689:AM689"/>
    <mergeCell ref="J690:AM690"/>
    <mergeCell ref="C691:I693"/>
    <mergeCell ref="J691:AM693"/>
    <mergeCell ref="J709:U710"/>
    <mergeCell ref="V709:AM709"/>
    <mergeCell ref="V710:AM710"/>
    <mergeCell ref="D711:I713"/>
    <mergeCell ref="J711:AM713"/>
    <mergeCell ref="D714:I716"/>
    <mergeCell ref="J714:AM716"/>
    <mergeCell ref="A705:C716"/>
    <mergeCell ref="D705:I710"/>
    <mergeCell ref="J705:U706"/>
    <mergeCell ref="V705:AM705"/>
    <mergeCell ref="V706:AM706"/>
    <mergeCell ref="J707:J708"/>
    <mergeCell ref="K707:S708"/>
    <mergeCell ref="T707:U708"/>
    <mergeCell ref="V707:AM707"/>
    <mergeCell ref="V708:AM708"/>
    <mergeCell ref="J720:U720"/>
    <mergeCell ref="V720:AD720"/>
    <mergeCell ref="AE720:AM720"/>
    <mergeCell ref="A721:I726"/>
    <mergeCell ref="J721:J722"/>
    <mergeCell ref="K721:K722"/>
    <mergeCell ref="L721:P722"/>
    <mergeCell ref="Q721:Q722"/>
    <mergeCell ref="R721:R722"/>
    <mergeCell ref="S721:V722"/>
    <mergeCell ref="A717:I720"/>
    <mergeCell ref="J717:U717"/>
    <mergeCell ref="V717:AM717"/>
    <mergeCell ref="J718:J719"/>
    <mergeCell ref="K718:S719"/>
    <mergeCell ref="T718:U719"/>
    <mergeCell ref="V718:AD718"/>
    <mergeCell ref="AE718:AM718"/>
    <mergeCell ref="V719:AD719"/>
    <mergeCell ref="AE719:AM719"/>
    <mergeCell ref="A727:I729"/>
    <mergeCell ref="J727:AM729"/>
    <mergeCell ref="A730:I732"/>
    <mergeCell ref="J730:AM732"/>
    <mergeCell ref="A733:B742"/>
    <mergeCell ref="C733:I736"/>
    <mergeCell ref="J733:U733"/>
    <mergeCell ref="V733:AM733"/>
    <mergeCell ref="J734:J735"/>
    <mergeCell ref="K734:Q735"/>
    <mergeCell ref="J725:J726"/>
    <mergeCell ref="K725:K726"/>
    <mergeCell ref="L725:N726"/>
    <mergeCell ref="O725:O726"/>
    <mergeCell ref="P725:AK726"/>
    <mergeCell ref="AL725:AM726"/>
    <mergeCell ref="W721:W722"/>
    <mergeCell ref="X721:X722"/>
    <mergeCell ref="Y721:AM722"/>
    <mergeCell ref="J723:J724"/>
    <mergeCell ref="K723:K724"/>
    <mergeCell ref="L723:P724"/>
    <mergeCell ref="Q723:Q724"/>
    <mergeCell ref="R723:R724"/>
    <mergeCell ref="S723:AM724"/>
    <mergeCell ref="A747:I750"/>
    <mergeCell ref="J747:U747"/>
    <mergeCell ref="V747:AM747"/>
    <mergeCell ref="J748:J749"/>
    <mergeCell ref="K748:S749"/>
    <mergeCell ref="T748:U749"/>
    <mergeCell ref="V748:AM748"/>
    <mergeCell ref="V749:AM749"/>
    <mergeCell ref="J750:AM750"/>
    <mergeCell ref="C740:I742"/>
    <mergeCell ref="J740:AM742"/>
    <mergeCell ref="A743:I744"/>
    <mergeCell ref="J743:AM744"/>
    <mergeCell ref="A745:I746"/>
    <mergeCell ref="J745:AM746"/>
    <mergeCell ref="R734:U735"/>
    <mergeCell ref="V734:Z734"/>
    <mergeCell ref="AA734:AM734"/>
    <mergeCell ref="V735:AM735"/>
    <mergeCell ref="J736:AM736"/>
    <mergeCell ref="C737:I739"/>
    <mergeCell ref="J737:AM739"/>
    <mergeCell ref="J755:U756"/>
    <mergeCell ref="V755:AM755"/>
    <mergeCell ref="V756:AM756"/>
    <mergeCell ref="D757:I759"/>
    <mergeCell ref="J757:AM759"/>
    <mergeCell ref="D760:I762"/>
    <mergeCell ref="J760:AM762"/>
    <mergeCell ref="A751:C762"/>
    <mergeCell ref="D751:I756"/>
    <mergeCell ref="J751:U752"/>
    <mergeCell ref="V751:AM751"/>
    <mergeCell ref="V752:AM752"/>
    <mergeCell ref="J753:J754"/>
    <mergeCell ref="K753:S754"/>
    <mergeCell ref="T753:U754"/>
    <mergeCell ref="V753:AM753"/>
    <mergeCell ref="V754:AM754"/>
    <mergeCell ref="J766:U766"/>
    <mergeCell ref="V766:AD766"/>
    <mergeCell ref="AE766:AM766"/>
    <mergeCell ref="A767:I772"/>
    <mergeCell ref="J767:J768"/>
    <mergeCell ref="K767:K768"/>
    <mergeCell ref="L767:P768"/>
    <mergeCell ref="Q767:Q768"/>
    <mergeCell ref="R767:R768"/>
    <mergeCell ref="S767:V768"/>
    <mergeCell ref="A763:I766"/>
    <mergeCell ref="J763:U763"/>
    <mergeCell ref="V763:AM763"/>
    <mergeCell ref="J764:J765"/>
    <mergeCell ref="K764:S765"/>
    <mergeCell ref="T764:U765"/>
    <mergeCell ref="V764:AD764"/>
    <mergeCell ref="AE764:AM764"/>
    <mergeCell ref="V765:AD765"/>
    <mergeCell ref="AE765:AM765"/>
    <mergeCell ref="A773:I775"/>
    <mergeCell ref="J773:AM775"/>
    <mergeCell ref="A776:I778"/>
    <mergeCell ref="J776:AM778"/>
    <mergeCell ref="A779:B788"/>
    <mergeCell ref="C779:I782"/>
    <mergeCell ref="J779:U779"/>
    <mergeCell ref="V779:AM779"/>
    <mergeCell ref="J780:J781"/>
    <mergeCell ref="K780:Q781"/>
    <mergeCell ref="J771:J772"/>
    <mergeCell ref="K771:K772"/>
    <mergeCell ref="L771:N772"/>
    <mergeCell ref="O771:O772"/>
    <mergeCell ref="P771:AK772"/>
    <mergeCell ref="AL771:AM772"/>
    <mergeCell ref="W767:W768"/>
    <mergeCell ref="X767:X768"/>
    <mergeCell ref="Y767:AM768"/>
    <mergeCell ref="J769:J770"/>
    <mergeCell ref="K769:K770"/>
    <mergeCell ref="L769:P770"/>
    <mergeCell ref="Q769:Q770"/>
    <mergeCell ref="R769:R770"/>
    <mergeCell ref="S769:AM770"/>
    <mergeCell ref="A793:I796"/>
    <mergeCell ref="J793:U793"/>
    <mergeCell ref="V793:AM793"/>
    <mergeCell ref="J794:J795"/>
    <mergeCell ref="K794:S795"/>
    <mergeCell ref="T794:U795"/>
    <mergeCell ref="V794:AM794"/>
    <mergeCell ref="V795:AM795"/>
    <mergeCell ref="J796:AM796"/>
    <mergeCell ref="C786:I788"/>
    <mergeCell ref="J786:AM788"/>
    <mergeCell ref="A789:I790"/>
    <mergeCell ref="J789:AM790"/>
    <mergeCell ref="A791:I792"/>
    <mergeCell ref="J791:AM792"/>
    <mergeCell ref="R780:U781"/>
    <mergeCell ref="V780:Z780"/>
    <mergeCell ref="AA780:AM780"/>
    <mergeCell ref="V781:AM781"/>
    <mergeCell ref="J782:AM782"/>
    <mergeCell ref="C783:I785"/>
    <mergeCell ref="J783:AM785"/>
    <mergeCell ref="J801:U802"/>
    <mergeCell ref="V801:AM801"/>
    <mergeCell ref="V802:AM802"/>
    <mergeCell ref="D803:I805"/>
    <mergeCell ref="J803:AM805"/>
    <mergeCell ref="D806:I808"/>
    <mergeCell ref="J806:AM808"/>
    <mergeCell ref="A797:C808"/>
    <mergeCell ref="D797:I802"/>
    <mergeCell ref="J797:U798"/>
    <mergeCell ref="V797:AM797"/>
    <mergeCell ref="V798:AM798"/>
    <mergeCell ref="J799:J800"/>
    <mergeCell ref="K799:S800"/>
    <mergeCell ref="T799:U800"/>
    <mergeCell ref="V799:AM799"/>
    <mergeCell ref="V800:AM800"/>
    <mergeCell ref="J812:U812"/>
    <mergeCell ref="V812:AD812"/>
    <mergeCell ref="AE812:AM812"/>
    <mergeCell ref="A813:I818"/>
    <mergeCell ref="J813:J814"/>
    <mergeCell ref="K813:K814"/>
    <mergeCell ref="L813:P814"/>
    <mergeCell ref="Q813:Q814"/>
    <mergeCell ref="R813:R814"/>
    <mergeCell ref="S813:V814"/>
    <mergeCell ref="A809:I812"/>
    <mergeCell ref="J809:U809"/>
    <mergeCell ref="V809:AM809"/>
    <mergeCell ref="J810:J811"/>
    <mergeCell ref="K810:S811"/>
    <mergeCell ref="T810:U811"/>
    <mergeCell ref="V810:AD810"/>
    <mergeCell ref="AE810:AM810"/>
    <mergeCell ref="V811:AD811"/>
    <mergeCell ref="AE811:AM811"/>
    <mergeCell ref="A819:I821"/>
    <mergeCell ref="J819:AM821"/>
    <mergeCell ref="A822:I824"/>
    <mergeCell ref="J822:AM824"/>
    <mergeCell ref="A825:B834"/>
    <mergeCell ref="C825:I828"/>
    <mergeCell ref="J825:U825"/>
    <mergeCell ref="V825:AM825"/>
    <mergeCell ref="J826:J827"/>
    <mergeCell ref="K826:Q827"/>
    <mergeCell ref="J817:J818"/>
    <mergeCell ref="K817:K818"/>
    <mergeCell ref="L817:N818"/>
    <mergeCell ref="O817:O818"/>
    <mergeCell ref="P817:AK818"/>
    <mergeCell ref="AL817:AM818"/>
    <mergeCell ref="W813:W814"/>
    <mergeCell ref="X813:X814"/>
    <mergeCell ref="Y813:AM814"/>
    <mergeCell ref="J815:J816"/>
    <mergeCell ref="K815:K816"/>
    <mergeCell ref="L815:P816"/>
    <mergeCell ref="Q815:Q816"/>
    <mergeCell ref="R815:R816"/>
    <mergeCell ref="S815:AM816"/>
    <mergeCell ref="A841:I844"/>
    <mergeCell ref="J841:U841"/>
    <mergeCell ref="V841:AM841"/>
    <mergeCell ref="J842:J843"/>
    <mergeCell ref="K842:S843"/>
    <mergeCell ref="T842:U843"/>
    <mergeCell ref="V842:AM842"/>
    <mergeCell ref="V843:AM843"/>
    <mergeCell ref="J844:AM844"/>
    <mergeCell ref="C832:I834"/>
    <mergeCell ref="J832:AM834"/>
    <mergeCell ref="A835:AM836"/>
    <mergeCell ref="A837:I838"/>
    <mergeCell ref="J837:AM838"/>
    <mergeCell ref="A839:I840"/>
    <mergeCell ref="J839:AM840"/>
    <mergeCell ref="R826:U827"/>
    <mergeCell ref="V826:Z826"/>
    <mergeCell ref="AA826:AM826"/>
    <mergeCell ref="V827:AM827"/>
    <mergeCell ref="J828:AM828"/>
    <mergeCell ref="C829:I831"/>
    <mergeCell ref="J829:AM831"/>
    <mergeCell ref="J849:U850"/>
    <mergeCell ref="V849:AM849"/>
    <mergeCell ref="V850:AM850"/>
    <mergeCell ref="D851:I853"/>
    <mergeCell ref="J851:AM853"/>
    <mergeCell ref="D854:I856"/>
    <mergeCell ref="J854:AM856"/>
    <mergeCell ref="A845:C856"/>
    <mergeCell ref="D845:I850"/>
    <mergeCell ref="J845:U846"/>
    <mergeCell ref="V845:AM845"/>
    <mergeCell ref="V846:AM846"/>
    <mergeCell ref="J847:J848"/>
    <mergeCell ref="K847:S848"/>
    <mergeCell ref="T847:U848"/>
    <mergeCell ref="V847:AM847"/>
    <mergeCell ref="V848:AM848"/>
    <mergeCell ref="J860:U860"/>
    <mergeCell ref="V860:AD860"/>
    <mergeCell ref="AE860:AM860"/>
    <mergeCell ref="A861:I866"/>
    <mergeCell ref="J861:J862"/>
    <mergeCell ref="K861:K862"/>
    <mergeCell ref="L861:P862"/>
    <mergeCell ref="Q861:Q862"/>
    <mergeCell ref="R861:R862"/>
    <mergeCell ref="S861:V862"/>
    <mergeCell ref="A857:I860"/>
    <mergeCell ref="J857:U857"/>
    <mergeCell ref="V857:AM857"/>
    <mergeCell ref="J858:J859"/>
    <mergeCell ref="K858:S859"/>
    <mergeCell ref="T858:U859"/>
    <mergeCell ref="V858:AD858"/>
    <mergeCell ref="AE858:AM858"/>
    <mergeCell ref="V859:AD859"/>
    <mergeCell ref="AE859:AM859"/>
    <mergeCell ref="A867:I869"/>
    <mergeCell ref="J867:AM869"/>
    <mergeCell ref="A870:I872"/>
    <mergeCell ref="J870:AM872"/>
    <mergeCell ref="A873:B882"/>
    <mergeCell ref="C873:I876"/>
    <mergeCell ref="J873:U873"/>
    <mergeCell ref="V873:AM873"/>
    <mergeCell ref="J874:J875"/>
    <mergeCell ref="K874:Q875"/>
    <mergeCell ref="J865:J866"/>
    <mergeCell ref="K865:K866"/>
    <mergeCell ref="L865:N866"/>
    <mergeCell ref="O865:O866"/>
    <mergeCell ref="P865:AK866"/>
    <mergeCell ref="AL865:AM866"/>
    <mergeCell ref="W861:W862"/>
    <mergeCell ref="X861:X862"/>
    <mergeCell ref="Y861:AM862"/>
    <mergeCell ref="J863:J864"/>
    <mergeCell ref="K863:K864"/>
    <mergeCell ref="L863:P864"/>
    <mergeCell ref="Q863:Q864"/>
    <mergeCell ref="R863:R864"/>
    <mergeCell ref="S863:AM864"/>
    <mergeCell ref="A887:I890"/>
    <mergeCell ref="J887:U887"/>
    <mergeCell ref="V887:AM887"/>
    <mergeCell ref="J888:J889"/>
    <mergeCell ref="K888:S889"/>
    <mergeCell ref="T888:U889"/>
    <mergeCell ref="V888:AM888"/>
    <mergeCell ref="V889:AM889"/>
    <mergeCell ref="J890:AM890"/>
    <mergeCell ref="C880:I882"/>
    <mergeCell ref="J880:AM882"/>
    <mergeCell ref="A883:I884"/>
    <mergeCell ref="J883:AM884"/>
    <mergeCell ref="A885:I886"/>
    <mergeCell ref="J885:AM886"/>
    <mergeCell ref="R874:U875"/>
    <mergeCell ref="V874:Z874"/>
    <mergeCell ref="AA874:AM874"/>
    <mergeCell ref="V875:AM875"/>
    <mergeCell ref="J876:AM876"/>
    <mergeCell ref="C877:I879"/>
    <mergeCell ref="J877:AM879"/>
    <mergeCell ref="J895:U896"/>
    <mergeCell ref="V895:AM895"/>
    <mergeCell ref="V896:AM896"/>
    <mergeCell ref="D897:I899"/>
    <mergeCell ref="J897:AM899"/>
    <mergeCell ref="D900:I902"/>
    <mergeCell ref="J900:AM902"/>
    <mergeCell ref="A891:C902"/>
    <mergeCell ref="D891:I896"/>
    <mergeCell ref="J891:U892"/>
    <mergeCell ref="V891:AM891"/>
    <mergeCell ref="V892:AM892"/>
    <mergeCell ref="J893:J894"/>
    <mergeCell ref="K893:S894"/>
    <mergeCell ref="T893:U894"/>
    <mergeCell ref="V893:AM893"/>
    <mergeCell ref="V894:AM894"/>
    <mergeCell ref="J906:U906"/>
    <mergeCell ref="V906:AD906"/>
    <mergeCell ref="AE906:AM906"/>
    <mergeCell ref="A907:I912"/>
    <mergeCell ref="J907:J908"/>
    <mergeCell ref="K907:K908"/>
    <mergeCell ref="L907:P908"/>
    <mergeCell ref="Q907:Q908"/>
    <mergeCell ref="R907:R908"/>
    <mergeCell ref="S907:V908"/>
    <mergeCell ref="A903:I906"/>
    <mergeCell ref="J903:U903"/>
    <mergeCell ref="V903:AM903"/>
    <mergeCell ref="J904:J905"/>
    <mergeCell ref="K904:S905"/>
    <mergeCell ref="T904:U905"/>
    <mergeCell ref="V904:AD904"/>
    <mergeCell ref="AE904:AM904"/>
    <mergeCell ref="V905:AD905"/>
    <mergeCell ref="AE905:AM905"/>
    <mergeCell ref="A913:I915"/>
    <mergeCell ref="J913:AM915"/>
    <mergeCell ref="A916:I918"/>
    <mergeCell ref="J916:AM918"/>
    <mergeCell ref="A919:B928"/>
    <mergeCell ref="C919:I922"/>
    <mergeCell ref="J919:U919"/>
    <mergeCell ref="V919:AM919"/>
    <mergeCell ref="J920:J921"/>
    <mergeCell ref="K920:Q921"/>
    <mergeCell ref="J911:J912"/>
    <mergeCell ref="K911:K912"/>
    <mergeCell ref="L911:N912"/>
    <mergeCell ref="O911:O912"/>
    <mergeCell ref="P911:AK912"/>
    <mergeCell ref="AL911:AM912"/>
    <mergeCell ref="W907:W908"/>
    <mergeCell ref="X907:X908"/>
    <mergeCell ref="Y907:AM908"/>
    <mergeCell ref="J909:J910"/>
    <mergeCell ref="K909:K910"/>
    <mergeCell ref="L909:P910"/>
    <mergeCell ref="Q909:Q910"/>
    <mergeCell ref="R909:R910"/>
    <mergeCell ref="S909:AM910"/>
    <mergeCell ref="A933:I936"/>
    <mergeCell ref="J933:U933"/>
    <mergeCell ref="V933:AM933"/>
    <mergeCell ref="J934:J935"/>
    <mergeCell ref="K934:S935"/>
    <mergeCell ref="T934:U935"/>
    <mergeCell ref="V934:AM934"/>
    <mergeCell ref="V935:AM935"/>
    <mergeCell ref="J936:AM936"/>
    <mergeCell ref="C926:I928"/>
    <mergeCell ref="J926:AM928"/>
    <mergeCell ref="A929:I930"/>
    <mergeCell ref="J929:AM930"/>
    <mergeCell ref="A931:I932"/>
    <mergeCell ref="J931:AM932"/>
    <mergeCell ref="R920:U921"/>
    <mergeCell ref="V920:Z920"/>
    <mergeCell ref="AA920:AM920"/>
    <mergeCell ref="V921:AM921"/>
    <mergeCell ref="J922:AM922"/>
    <mergeCell ref="C923:I925"/>
    <mergeCell ref="J923:AM925"/>
    <mergeCell ref="J941:U942"/>
    <mergeCell ref="V941:AM941"/>
    <mergeCell ref="V942:AM942"/>
    <mergeCell ref="D943:I945"/>
    <mergeCell ref="J943:AM945"/>
    <mergeCell ref="D946:I948"/>
    <mergeCell ref="J946:AM948"/>
    <mergeCell ref="A937:C948"/>
    <mergeCell ref="D937:I942"/>
    <mergeCell ref="J937:U938"/>
    <mergeCell ref="V937:AM937"/>
    <mergeCell ref="V938:AM938"/>
    <mergeCell ref="J939:J940"/>
    <mergeCell ref="K939:S940"/>
    <mergeCell ref="T939:U940"/>
    <mergeCell ref="V939:AM939"/>
    <mergeCell ref="V940:AM940"/>
    <mergeCell ref="J952:U952"/>
    <mergeCell ref="V952:AD952"/>
    <mergeCell ref="AE952:AM952"/>
    <mergeCell ref="A953:I958"/>
    <mergeCell ref="J953:J954"/>
    <mergeCell ref="K953:K954"/>
    <mergeCell ref="L953:P954"/>
    <mergeCell ref="Q953:Q954"/>
    <mergeCell ref="R953:R954"/>
    <mergeCell ref="S953:V954"/>
    <mergeCell ref="A949:I952"/>
    <mergeCell ref="J949:U949"/>
    <mergeCell ref="V949:AM949"/>
    <mergeCell ref="J950:J951"/>
    <mergeCell ref="K950:S951"/>
    <mergeCell ref="T950:U951"/>
    <mergeCell ref="V950:AD950"/>
    <mergeCell ref="AE950:AM950"/>
    <mergeCell ref="V951:AD951"/>
    <mergeCell ref="AE951:AM951"/>
    <mergeCell ref="A959:I961"/>
    <mergeCell ref="J959:AM961"/>
    <mergeCell ref="A962:I964"/>
    <mergeCell ref="J962:AM964"/>
    <mergeCell ref="A965:B974"/>
    <mergeCell ref="C965:I968"/>
    <mergeCell ref="J965:U965"/>
    <mergeCell ref="V965:AM965"/>
    <mergeCell ref="J966:J967"/>
    <mergeCell ref="K966:Q967"/>
    <mergeCell ref="J957:J958"/>
    <mergeCell ref="K957:K958"/>
    <mergeCell ref="L957:N958"/>
    <mergeCell ref="O957:O958"/>
    <mergeCell ref="P957:AK958"/>
    <mergeCell ref="AL957:AM958"/>
    <mergeCell ref="W953:W954"/>
    <mergeCell ref="X953:X954"/>
    <mergeCell ref="Y953:AM954"/>
    <mergeCell ref="J955:J956"/>
    <mergeCell ref="K955:K956"/>
    <mergeCell ref="L955:P956"/>
    <mergeCell ref="Q955:Q956"/>
    <mergeCell ref="R955:R956"/>
    <mergeCell ref="S955:AM956"/>
    <mergeCell ref="A979:I982"/>
    <mergeCell ref="J979:U979"/>
    <mergeCell ref="V979:AM979"/>
    <mergeCell ref="J980:J981"/>
    <mergeCell ref="K980:S981"/>
    <mergeCell ref="T980:U981"/>
    <mergeCell ref="V980:AM980"/>
    <mergeCell ref="V981:AM981"/>
    <mergeCell ref="J982:AM982"/>
    <mergeCell ref="C972:I974"/>
    <mergeCell ref="J972:AM974"/>
    <mergeCell ref="A975:I976"/>
    <mergeCell ref="J975:AM976"/>
    <mergeCell ref="A977:I978"/>
    <mergeCell ref="J977:AM978"/>
    <mergeCell ref="R966:U967"/>
    <mergeCell ref="V966:Z966"/>
    <mergeCell ref="AA966:AM966"/>
    <mergeCell ref="V967:AM967"/>
    <mergeCell ref="J968:AM968"/>
    <mergeCell ref="C969:I971"/>
    <mergeCell ref="J969:AM971"/>
    <mergeCell ref="J987:U988"/>
    <mergeCell ref="V987:AM987"/>
    <mergeCell ref="V988:AM988"/>
    <mergeCell ref="D989:I991"/>
    <mergeCell ref="J989:AM991"/>
    <mergeCell ref="D992:I994"/>
    <mergeCell ref="J992:AM994"/>
    <mergeCell ref="A983:C994"/>
    <mergeCell ref="D983:I988"/>
    <mergeCell ref="J983:U984"/>
    <mergeCell ref="V983:AM983"/>
    <mergeCell ref="V984:AM984"/>
    <mergeCell ref="J985:J986"/>
    <mergeCell ref="K985:S986"/>
    <mergeCell ref="T985:U986"/>
    <mergeCell ref="V985:AM985"/>
    <mergeCell ref="V986:AM986"/>
    <mergeCell ref="J998:U998"/>
    <mergeCell ref="V998:AD998"/>
    <mergeCell ref="AE998:AM998"/>
    <mergeCell ref="A999:I1004"/>
    <mergeCell ref="J999:J1000"/>
    <mergeCell ref="K999:K1000"/>
    <mergeCell ref="L999:P1000"/>
    <mergeCell ref="Q999:Q1000"/>
    <mergeCell ref="R999:R1000"/>
    <mergeCell ref="S999:V1000"/>
    <mergeCell ref="A995:I998"/>
    <mergeCell ref="J995:U995"/>
    <mergeCell ref="V995:AM995"/>
    <mergeCell ref="J996:J997"/>
    <mergeCell ref="K996:S997"/>
    <mergeCell ref="T996:U997"/>
    <mergeCell ref="V996:AD996"/>
    <mergeCell ref="AE996:AM996"/>
    <mergeCell ref="V997:AD997"/>
    <mergeCell ref="AE997:AM997"/>
    <mergeCell ref="A1005:I1007"/>
    <mergeCell ref="J1005:AM1007"/>
    <mergeCell ref="A1008:I1010"/>
    <mergeCell ref="J1008:AM1010"/>
    <mergeCell ref="A1011:B1020"/>
    <mergeCell ref="C1011:I1014"/>
    <mergeCell ref="J1011:U1011"/>
    <mergeCell ref="V1011:AM1011"/>
    <mergeCell ref="J1012:J1013"/>
    <mergeCell ref="K1012:Q1013"/>
    <mergeCell ref="J1003:J1004"/>
    <mergeCell ref="K1003:K1004"/>
    <mergeCell ref="L1003:N1004"/>
    <mergeCell ref="O1003:O1004"/>
    <mergeCell ref="P1003:AK1004"/>
    <mergeCell ref="AL1003:AM1004"/>
    <mergeCell ref="W999:W1000"/>
    <mergeCell ref="X999:X1000"/>
    <mergeCell ref="Y999:AM1000"/>
    <mergeCell ref="J1001:J1002"/>
    <mergeCell ref="K1001:K1002"/>
    <mergeCell ref="L1001:P1002"/>
    <mergeCell ref="Q1001:Q1002"/>
    <mergeCell ref="R1001:R1002"/>
    <mergeCell ref="S1001:AM1002"/>
    <mergeCell ref="A1025:I1028"/>
    <mergeCell ref="J1025:U1025"/>
    <mergeCell ref="V1025:AM1025"/>
    <mergeCell ref="J1026:J1027"/>
    <mergeCell ref="K1026:S1027"/>
    <mergeCell ref="T1026:U1027"/>
    <mergeCell ref="V1026:AM1026"/>
    <mergeCell ref="V1027:AM1027"/>
    <mergeCell ref="J1028:AM1028"/>
    <mergeCell ref="C1018:I1020"/>
    <mergeCell ref="J1018:AM1020"/>
    <mergeCell ref="A1021:I1022"/>
    <mergeCell ref="J1021:AM1022"/>
    <mergeCell ref="A1023:I1024"/>
    <mergeCell ref="J1023:AM1024"/>
    <mergeCell ref="R1012:U1013"/>
    <mergeCell ref="V1012:Z1012"/>
    <mergeCell ref="AA1012:AM1012"/>
    <mergeCell ref="V1013:AM1013"/>
    <mergeCell ref="J1014:AM1014"/>
    <mergeCell ref="C1015:I1017"/>
    <mergeCell ref="J1015:AM1017"/>
    <mergeCell ref="J1033:U1034"/>
    <mergeCell ref="V1033:AM1033"/>
    <mergeCell ref="V1034:AM1034"/>
    <mergeCell ref="D1035:I1037"/>
    <mergeCell ref="J1035:AM1037"/>
    <mergeCell ref="D1038:I1040"/>
    <mergeCell ref="J1038:AM1040"/>
    <mergeCell ref="A1029:C1040"/>
    <mergeCell ref="D1029:I1034"/>
    <mergeCell ref="J1029:U1030"/>
    <mergeCell ref="V1029:AM1029"/>
    <mergeCell ref="V1030:AM1030"/>
    <mergeCell ref="J1031:J1032"/>
    <mergeCell ref="K1031:S1032"/>
    <mergeCell ref="T1031:U1032"/>
    <mergeCell ref="V1031:AM1031"/>
    <mergeCell ref="V1032:AM1032"/>
    <mergeCell ref="J1058:J1059"/>
    <mergeCell ref="K1058:Q1059"/>
    <mergeCell ref="T1042:U1043"/>
    <mergeCell ref="V1042:AD1042"/>
    <mergeCell ref="AE1042:AM1042"/>
    <mergeCell ref="V1043:AD1043"/>
    <mergeCell ref="AE1043:AM1043"/>
    <mergeCell ref="J1049:J1050"/>
    <mergeCell ref="K1049:K1050"/>
    <mergeCell ref="L1049:N1050"/>
    <mergeCell ref="O1049:O1050"/>
    <mergeCell ref="P1049:AK1050"/>
    <mergeCell ref="AL1049:AM1050"/>
    <mergeCell ref="W1045:W1046"/>
    <mergeCell ref="X1045:X1046"/>
    <mergeCell ref="Y1045:AM1046"/>
    <mergeCell ref="J1047:J1048"/>
    <mergeCell ref="K1047:K1048"/>
    <mergeCell ref="L1047:P1048"/>
    <mergeCell ref="Q1047:Q1048"/>
    <mergeCell ref="R1047:R1048"/>
    <mergeCell ref="S1047:AM1048"/>
    <mergeCell ref="J1044:U1044"/>
    <mergeCell ref="V1044:AD1044"/>
    <mergeCell ref="AE1044:AM1044"/>
    <mergeCell ref="A1045:I1050"/>
    <mergeCell ref="J1045:J1046"/>
    <mergeCell ref="K1045:K1046"/>
    <mergeCell ref="L1045:P1046"/>
    <mergeCell ref="Q1045:Q1046"/>
    <mergeCell ref="R1045:R1046"/>
    <mergeCell ref="S1045:V1046"/>
    <mergeCell ref="A1041:I1044"/>
    <mergeCell ref="J1041:U1041"/>
    <mergeCell ref="V1041:AM1041"/>
    <mergeCell ref="J1042:J1043"/>
    <mergeCell ref="K1042:S1043"/>
    <mergeCell ref="J1071:J1072"/>
    <mergeCell ref="K1071:K1072"/>
    <mergeCell ref="L1071:AM1072"/>
    <mergeCell ref="A1073:I1074"/>
    <mergeCell ref="J1073:AM1074"/>
    <mergeCell ref="R1058:U1059"/>
    <mergeCell ref="V1058:Z1058"/>
    <mergeCell ref="AA1058:AM1058"/>
    <mergeCell ref="V1059:AM1059"/>
    <mergeCell ref="J1060:AM1060"/>
    <mergeCell ref="C1061:I1063"/>
    <mergeCell ref="J1061:AM1063"/>
    <mergeCell ref="A1051:I1053"/>
    <mergeCell ref="J1051:AM1053"/>
    <mergeCell ref="A1054:I1056"/>
    <mergeCell ref="J1054:AM1056"/>
    <mergeCell ref="A1057:B1066"/>
    <mergeCell ref="C1057:I1060"/>
    <mergeCell ref="J1057:U1057"/>
    <mergeCell ref="V1057:AM1057"/>
    <mergeCell ref="A1075:I1076"/>
    <mergeCell ref="J1075:AM1076"/>
    <mergeCell ref="Y1069:Y1070"/>
    <mergeCell ref="Z1069:Z1070"/>
    <mergeCell ref="AA1069:AF1070"/>
    <mergeCell ref="AG1069:AG1070"/>
    <mergeCell ref="AH1069:AK1070"/>
    <mergeCell ref="AL1069:AM1070"/>
    <mergeCell ref="C1064:I1066"/>
    <mergeCell ref="J1064:AM1066"/>
    <mergeCell ref="A1067:AM1068"/>
    <mergeCell ref="A1069:I1072"/>
    <mergeCell ref="J1069:J1070"/>
    <mergeCell ref="K1069:K1070"/>
    <mergeCell ref="L1069:Q1070"/>
    <mergeCell ref="R1069:R1070"/>
    <mergeCell ref="S1069:V1070"/>
    <mergeCell ref="W1069:X1070"/>
    <mergeCell ref="A1088:I1090"/>
    <mergeCell ref="J1088:AM1090"/>
    <mergeCell ref="A1091:I1098"/>
    <mergeCell ref="J1091:J1092"/>
    <mergeCell ref="K1091:K1092"/>
    <mergeCell ref="L1091:W1092"/>
    <mergeCell ref="X1091:X1092"/>
    <mergeCell ref="Y1091:Y1092"/>
    <mergeCell ref="Z1091:AM1092"/>
    <mergeCell ref="J1093:J1094"/>
    <mergeCell ref="T1084:U1085"/>
    <mergeCell ref="V1084:AM1084"/>
    <mergeCell ref="V1085:AM1085"/>
    <mergeCell ref="J1086:U1087"/>
    <mergeCell ref="V1086:AM1086"/>
    <mergeCell ref="V1087:AM1087"/>
    <mergeCell ref="A1077:I1079"/>
    <mergeCell ref="J1077:AM1079"/>
    <mergeCell ref="A1080:I1081"/>
    <mergeCell ref="J1080:AM1081"/>
    <mergeCell ref="A1082:I1087"/>
    <mergeCell ref="J1082:U1083"/>
    <mergeCell ref="V1082:AM1082"/>
    <mergeCell ref="V1083:AM1083"/>
    <mergeCell ref="J1084:J1085"/>
    <mergeCell ref="K1084:S1085"/>
    <mergeCell ref="A1099:I1101"/>
    <mergeCell ref="J1099:AM1101"/>
    <mergeCell ref="A1102:AM1103"/>
    <mergeCell ref="A1104:I1105"/>
    <mergeCell ref="J1104:AM1105"/>
    <mergeCell ref="A1106:I1107"/>
    <mergeCell ref="J1106:AM1107"/>
    <mergeCell ref="Z1095:AM1096"/>
    <mergeCell ref="J1097:J1098"/>
    <mergeCell ref="K1097:K1098"/>
    <mergeCell ref="L1097:N1098"/>
    <mergeCell ref="O1097:O1098"/>
    <mergeCell ref="P1097:AK1098"/>
    <mergeCell ref="AL1097:AM1098"/>
    <mergeCell ref="K1093:K1094"/>
    <mergeCell ref="L1093:W1094"/>
    <mergeCell ref="X1093:X1094"/>
    <mergeCell ref="Y1093:Y1094"/>
    <mergeCell ref="Z1093:AM1094"/>
    <mergeCell ref="J1095:J1096"/>
    <mergeCell ref="K1095:K1096"/>
    <mergeCell ref="L1095:W1096"/>
    <mergeCell ref="X1095:X1096"/>
    <mergeCell ref="Y1095:Y1096"/>
    <mergeCell ref="A1119:I1121"/>
    <mergeCell ref="J1119:AM1121"/>
    <mergeCell ref="A1122:I1129"/>
    <mergeCell ref="J1122:J1123"/>
    <mergeCell ref="K1122:K1123"/>
    <mergeCell ref="L1122:W1123"/>
    <mergeCell ref="X1122:X1123"/>
    <mergeCell ref="Y1122:Y1123"/>
    <mergeCell ref="Z1122:AM1123"/>
    <mergeCell ref="J1124:J1125"/>
    <mergeCell ref="T1115:U1116"/>
    <mergeCell ref="V1115:AM1115"/>
    <mergeCell ref="V1116:AM1116"/>
    <mergeCell ref="J1117:U1118"/>
    <mergeCell ref="V1117:AM1117"/>
    <mergeCell ref="V1118:AM1118"/>
    <mergeCell ref="A1108:I1110"/>
    <mergeCell ref="J1108:AM1110"/>
    <mergeCell ref="A1111:I1112"/>
    <mergeCell ref="J1111:AM1112"/>
    <mergeCell ref="A1113:I1118"/>
    <mergeCell ref="J1113:U1114"/>
    <mergeCell ref="V1113:AM1113"/>
    <mergeCell ref="V1114:AM1114"/>
    <mergeCell ref="J1115:J1116"/>
    <mergeCell ref="K1115:S1116"/>
    <mergeCell ref="A1130:I1132"/>
    <mergeCell ref="J1130:AM1132"/>
    <mergeCell ref="A1133:I1134"/>
    <mergeCell ref="J1133:AM1134"/>
    <mergeCell ref="A1135:I1136"/>
    <mergeCell ref="J1135:AM1136"/>
    <mergeCell ref="Z1126:AM1127"/>
    <mergeCell ref="J1128:J1129"/>
    <mergeCell ref="K1128:K1129"/>
    <mergeCell ref="L1128:N1129"/>
    <mergeCell ref="O1128:O1129"/>
    <mergeCell ref="P1128:AK1129"/>
    <mergeCell ref="AL1128:AM1129"/>
    <mergeCell ref="K1124:K1125"/>
    <mergeCell ref="L1124:W1125"/>
    <mergeCell ref="X1124:X1125"/>
    <mergeCell ref="Y1124:Y1125"/>
    <mergeCell ref="Z1124:AM1125"/>
    <mergeCell ref="J1126:J1127"/>
    <mergeCell ref="K1126:K1127"/>
    <mergeCell ref="L1126:W1127"/>
    <mergeCell ref="X1126:X1127"/>
    <mergeCell ref="Y1126:Y1127"/>
    <mergeCell ref="A1148:I1150"/>
    <mergeCell ref="J1148:AM1150"/>
    <mergeCell ref="A1151:I1158"/>
    <mergeCell ref="J1151:J1152"/>
    <mergeCell ref="K1151:K1152"/>
    <mergeCell ref="L1151:W1152"/>
    <mergeCell ref="X1151:X1152"/>
    <mergeCell ref="Y1151:Y1152"/>
    <mergeCell ref="Z1151:AM1152"/>
    <mergeCell ref="J1153:J1154"/>
    <mergeCell ref="T1144:U1145"/>
    <mergeCell ref="V1144:AM1144"/>
    <mergeCell ref="V1145:AM1145"/>
    <mergeCell ref="J1146:U1147"/>
    <mergeCell ref="V1146:AM1146"/>
    <mergeCell ref="V1147:AM1147"/>
    <mergeCell ref="A1137:I1139"/>
    <mergeCell ref="J1137:AM1139"/>
    <mergeCell ref="A1140:I1141"/>
    <mergeCell ref="J1140:AM1141"/>
    <mergeCell ref="A1142:I1147"/>
    <mergeCell ref="J1142:U1143"/>
    <mergeCell ref="V1142:AM1142"/>
    <mergeCell ref="V1143:AM1143"/>
    <mergeCell ref="J1144:J1145"/>
    <mergeCell ref="K1144:S1145"/>
    <mergeCell ref="A1159:I1161"/>
    <mergeCell ref="J1159:AM1161"/>
    <mergeCell ref="A1162:I1163"/>
    <mergeCell ref="J1162:AM1163"/>
    <mergeCell ref="A1164:I1165"/>
    <mergeCell ref="J1164:AM1165"/>
    <mergeCell ref="Z1155:AM1156"/>
    <mergeCell ref="J1157:J1158"/>
    <mergeCell ref="K1157:K1158"/>
    <mergeCell ref="L1157:N1158"/>
    <mergeCell ref="O1157:O1158"/>
    <mergeCell ref="P1157:AK1158"/>
    <mergeCell ref="AL1157:AM1158"/>
    <mergeCell ref="K1153:K1154"/>
    <mergeCell ref="L1153:W1154"/>
    <mergeCell ref="X1153:X1154"/>
    <mergeCell ref="Y1153:Y1154"/>
    <mergeCell ref="Z1153:AM1154"/>
    <mergeCell ref="J1155:J1156"/>
    <mergeCell ref="K1155:K1156"/>
    <mergeCell ref="L1155:W1156"/>
    <mergeCell ref="X1155:X1156"/>
    <mergeCell ref="Y1155:Y1156"/>
    <mergeCell ref="A1177:I1179"/>
    <mergeCell ref="J1177:AM1179"/>
    <mergeCell ref="A1180:I1187"/>
    <mergeCell ref="J1180:J1181"/>
    <mergeCell ref="K1180:K1181"/>
    <mergeCell ref="L1180:W1181"/>
    <mergeCell ref="X1180:X1181"/>
    <mergeCell ref="Y1180:Y1181"/>
    <mergeCell ref="Z1180:AM1181"/>
    <mergeCell ref="J1182:J1183"/>
    <mergeCell ref="T1173:U1174"/>
    <mergeCell ref="V1173:AM1173"/>
    <mergeCell ref="V1174:AM1174"/>
    <mergeCell ref="J1175:U1176"/>
    <mergeCell ref="V1175:AM1175"/>
    <mergeCell ref="V1176:AM1176"/>
    <mergeCell ref="A1166:I1168"/>
    <mergeCell ref="J1166:AM1168"/>
    <mergeCell ref="A1169:I1170"/>
    <mergeCell ref="J1169:AM1170"/>
    <mergeCell ref="A1171:I1176"/>
    <mergeCell ref="J1171:U1172"/>
    <mergeCell ref="V1171:AM1171"/>
    <mergeCell ref="V1172:AM1172"/>
    <mergeCell ref="J1173:J1174"/>
    <mergeCell ref="K1173:S1174"/>
    <mergeCell ref="A1188:I1190"/>
    <mergeCell ref="J1188:AM1190"/>
    <mergeCell ref="A1191:I1192"/>
    <mergeCell ref="J1191:AM1192"/>
    <mergeCell ref="A1193:I1194"/>
    <mergeCell ref="J1193:AM1194"/>
    <mergeCell ref="Z1184:AM1185"/>
    <mergeCell ref="J1186:J1187"/>
    <mergeCell ref="K1186:K1187"/>
    <mergeCell ref="L1186:N1187"/>
    <mergeCell ref="O1186:O1187"/>
    <mergeCell ref="P1186:AK1187"/>
    <mergeCell ref="AL1186:AM1187"/>
    <mergeCell ref="K1182:K1183"/>
    <mergeCell ref="L1182:W1183"/>
    <mergeCell ref="X1182:X1183"/>
    <mergeCell ref="Y1182:Y1183"/>
    <mergeCell ref="Z1182:AM1183"/>
    <mergeCell ref="J1184:J1185"/>
    <mergeCell ref="K1184:K1185"/>
    <mergeCell ref="L1184:W1185"/>
    <mergeCell ref="X1184:X1185"/>
    <mergeCell ref="Y1184:Y1185"/>
    <mergeCell ref="A1206:I1208"/>
    <mergeCell ref="J1206:AM1208"/>
    <mergeCell ref="A1209:I1216"/>
    <mergeCell ref="J1209:J1210"/>
    <mergeCell ref="K1209:K1210"/>
    <mergeCell ref="L1209:W1210"/>
    <mergeCell ref="X1209:X1210"/>
    <mergeCell ref="Y1209:Y1210"/>
    <mergeCell ref="Z1209:AM1210"/>
    <mergeCell ref="J1211:J1212"/>
    <mergeCell ref="T1202:U1203"/>
    <mergeCell ref="V1202:AM1202"/>
    <mergeCell ref="V1203:AM1203"/>
    <mergeCell ref="J1204:U1205"/>
    <mergeCell ref="V1204:AM1204"/>
    <mergeCell ref="V1205:AM1205"/>
    <mergeCell ref="A1195:I1197"/>
    <mergeCell ref="J1195:AM1197"/>
    <mergeCell ref="A1198:I1199"/>
    <mergeCell ref="J1198:AM1199"/>
    <mergeCell ref="A1200:I1205"/>
    <mergeCell ref="J1200:U1201"/>
    <mergeCell ref="V1200:AM1200"/>
    <mergeCell ref="V1201:AM1201"/>
    <mergeCell ref="J1202:J1203"/>
    <mergeCell ref="K1202:S1203"/>
    <mergeCell ref="A1217:I1219"/>
    <mergeCell ref="J1217:AM1219"/>
    <mergeCell ref="A1220:AM1221"/>
    <mergeCell ref="A1222:I1223"/>
    <mergeCell ref="J1222:AM1223"/>
    <mergeCell ref="A1224:I1225"/>
    <mergeCell ref="J1224:AM1225"/>
    <mergeCell ref="Z1213:AM1214"/>
    <mergeCell ref="J1215:J1216"/>
    <mergeCell ref="K1215:K1216"/>
    <mergeCell ref="L1215:N1216"/>
    <mergeCell ref="O1215:O1216"/>
    <mergeCell ref="P1215:AK1216"/>
    <mergeCell ref="AL1215:AM1216"/>
    <mergeCell ref="K1211:K1212"/>
    <mergeCell ref="L1211:W1212"/>
    <mergeCell ref="X1211:X1212"/>
    <mergeCell ref="Y1211:Y1212"/>
    <mergeCell ref="Z1211:AM1212"/>
    <mergeCell ref="J1213:J1214"/>
    <mergeCell ref="K1213:K1214"/>
    <mergeCell ref="L1213:W1214"/>
    <mergeCell ref="X1213:X1214"/>
    <mergeCell ref="Y1213:Y1214"/>
    <mergeCell ref="A1237:I1239"/>
    <mergeCell ref="J1237:AM1239"/>
    <mergeCell ref="A1240:I1247"/>
    <mergeCell ref="J1240:J1241"/>
    <mergeCell ref="K1240:K1241"/>
    <mergeCell ref="L1240:W1241"/>
    <mergeCell ref="X1240:X1241"/>
    <mergeCell ref="Y1240:Y1241"/>
    <mergeCell ref="Z1240:AM1241"/>
    <mergeCell ref="J1242:J1243"/>
    <mergeCell ref="T1233:U1234"/>
    <mergeCell ref="V1233:AM1233"/>
    <mergeCell ref="V1234:AM1234"/>
    <mergeCell ref="J1235:U1236"/>
    <mergeCell ref="V1235:AM1235"/>
    <mergeCell ref="V1236:AM1236"/>
    <mergeCell ref="A1226:I1228"/>
    <mergeCell ref="J1226:AM1228"/>
    <mergeCell ref="A1229:I1230"/>
    <mergeCell ref="J1229:AM1230"/>
    <mergeCell ref="A1231:I1236"/>
    <mergeCell ref="J1231:U1232"/>
    <mergeCell ref="V1231:AM1231"/>
    <mergeCell ref="V1232:AM1232"/>
    <mergeCell ref="J1233:J1234"/>
    <mergeCell ref="K1233:S1234"/>
    <mergeCell ref="A1248:I1250"/>
    <mergeCell ref="J1248:AM1250"/>
    <mergeCell ref="A1251:I1252"/>
    <mergeCell ref="J1251:AM1252"/>
    <mergeCell ref="A1253:I1254"/>
    <mergeCell ref="J1253:AM1254"/>
    <mergeCell ref="Z1244:AM1245"/>
    <mergeCell ref="J1246:J1247"/>
    <mergeCell ref="K1246:K1247"/>
    <mergeCell ref="L1246:N1247"/>
    <mergeCell ref="O1246:O1247"/>
    <mergeCell ref="P1246:AK1247"/>
    <mergeCell ref="AL1246:AM1247"/>
    <mergeCell ref="K1242:K1243"/>
    <mergeCell ref="L1242:W1243"/>
    <mergeCell ref="X1242:X1243"/>
    <mergeCell ref="Y1242:Y1243"/>
    <mergeCell ref="Z1242:AM1243"/>
    <mergeCell ref="J1244:J1245"/>
    <mergeCell ref="K1244:K1245"/>
    <mergeCell ref="L1244:W1245"/>
    <mergeCell ref="X1244:X1245"/>
    <mergeCell ref="Y1244:Y1245"/>
    <mergeCell ref="A1266:I1268"/>
    <mergeCell ref="J1266:AM1268"/>
    <mergeCell ref="A1269:I1276"/>
    <mergeCell ref="J1269:J1270"/>
    <mergeCell ref="K1269:K1270"/>
    <mergeCell ref="L1269:W1270"/>
    <mergeCell ref="X1269:X1270"/>
    <mergeCell ref="Y1269:Y1270"/>
    <mergeCell ref="Z1269:AM1270"/>
    <mergeCell ref="J1271:J1272"/>
    <mergeCell ref="T1262:U1263"/>
    <mergeCell ref="V1262:AM1262"/>
    <mergeCell ref="V1263:AM1263"/>
    <mergeCell ref="J1264:U1265"/>
    <mergeCell ref="V1264:AM1264"/>
    <mergeCell ref="V1265:AM1265"/>
    <mergeCell ref="A1255:I1257"/>
    <mergeCell ref="J1255:AM1257"/>
    <mergeCell ref="A1258:I1259"/>
    <mergeCell ref="J1258:AM1259"/>
    <mergeCell ref="A1260:I1265"/>
    <mergeCell ref="J1260:U1261"/>
    <mergeCell ref="V1260:AM1260"/>
    <mergeCell ref="V1261:AM1261"/>
    <mergeCell ref="J1262:J1263"/>
    <mergeCell ref="K1262:S1263"/>
    <mergeCell ref="A1277:I1279"/>
    <mergeCell ref="J1277:AM1279"/>
    <mergeCell ref="A1280:I1281"/>
    <mergeCell ref="J1280:AM1281"/>
    <mergeCell ref="A1282:I1283"/>
    <mergeCell ref="J1282:AM1283"/>
    <mergeCell ref="Z1273:AM1274"/>
    <mergeCell ref="J1275:J1276"/>
    <mergeCell ref="K1275:K1276"/>
    <mergeCell ref="L1275:N1276"/>
    <mergeCell ref="O1275:O1276"/>
    <mergeCell ref="P1275:AK1276"/>
    <mergeCell ref="AL1275:AM1276"/>
    <mergeCell ref="K1271:K1272"/>
    <mergeCell ref="L1271:W1272"/>
    <mergeCell ref="X1271:X1272"/>
    <mergeCell ref="Y1271:Y1272"/>
    <mergeCell ref="Z1271:AM1272"/>
    <mergeCell ref="J1273:J1274"/>
    <mergeCell ref="K1273:K1274"/>
    <mergeCell ref="L1273:W1274"/>
    <mergeCell ref="X1273:X1274"/>
    <mergeCell ref="Y1273:Y1274"/>
    <mergeCell ref="A1295:I1297"/>
    <mergeCell ref="J1295:AM1297"/>
    <mergeCell ref="A1298:I1305"/>
    <mergeCell ref="J1298:J1299"/>
    <mergeCell ref="K1298:K1299"/>
    <mergeCell ref="L1298:W1299"/>
    <mergeCell ref="X1298:X1299"/>
    <mergeCell ref="Y1298:Y1299"/>
    <mergeCell ref="Z1298:AM1299"/>
    <mergeCell ref="J1300:J1301"/>
    <mergeCell ref="T1291:U1292"/>
    <mergeCell ref="V1291:AM1291"/>
    <mergeCell ref="V1292:AM1292"/>
    <mergeCell ref="J1293:U1294"/>
    <mergeCell ref="V1293:AM1293"/>
    <mergeCell ref="V1294:AM1294"/>
    <mergeCell ref="A1284:I1286"/>
    <mergeCell ref="J1284:AM1286"/>
    <mergeCell ref="A1287:I1288"/>
    <mergeCell ref="J1287:AM1288"/>
    <mergeCell ref="A1289:I1294"/>
    <mergeCell ref="J1289:U1290"/>
    <mergeCell ref="V1289:AM1289"/>
    <mergeCell ref="V1290:AM1290"/>
    <mergeCell ref="J1291:J1292"/>
    <mergeCell ref="K1291:S1292"/>
    <mergeCell ref="A1306:I1308"/>
    <mergeCell ref="J1306:AM1308"/>
    <mergeCell ref="A1309:I1310"/>
    <mergeCell ref="J1309:AM1310"/>
    <mergeCell ref="A1311:I1312"/>
    <mergeCell ref="J1311:AM1312"/>
    <mergeCell ref="Z1302:AM1303"/>
    <mergeCell ref="J1304:J1305"/>
    <mergeCell ref="K1304:K1305"/>
    <mergeCell ref="L1304:N1305"/>
    <mergeCell ref="O1304:O1305"/>
    <mergeCell ref="P1304:AK1305"/>
    <mergeCell ref="AL1304:AM1305"/>
    <mergeCell ref="K1300:K1301"/>
    <mergeCell ref="L1300:W1301"/>
    <mergeCell ref="X1300:X1301"/>
    <mergeCell ref="Y1300:Y1301"/>
    <mergeCell ref="Z1300:AM1301"/>
    <mergeCell ref="J1302:J1303"/>
    <mergeCell ref="K1302:K1303"/>
    <mergeCell ref="L1302:W1303"/>
    <mergeCell ref="X1302:X1303"/>
    <mergeCell ref="Y1302:Y1303"/>
    <mergeCell ref="A1324:I1326"/>
    <mergeCell ref="J1324:AM1326"/>
    <mergeCell ref="A1327:I1334"/>
    <mergeCell ref="J1327:J1328"/>
    <mergeCell ref="K1327:K1328"/>
    <mergeCell ref="L1327:W1328"/>
    <mergeCell ref="X1327:X1328"/>
    <mergeCell ref="Y1327:Y1328"/>
    <mergeCell ref="Z1327:AM1328"/>
    <mergeCell ref="J1329:J1330"/>
    <mergeCell ref="T1320:U1321"/>
    <mergeCell ref="V1320:AM1320"/>
    <mergeCell ref="V1321:AM1321"/>
    <mergeCell ref="J1322:U1323"/>
    <mergeCell ref="V1322:AM1322"/>
    <mergeCell ref="V1323:AM1323"/>
    <mergeCell ref="A1313:I1315"/>
    <mergeCell ref="J1313:AM1315"/>
    <mergeCell ref="A1316:I1317"/>
    <mergeCell ref="J1316:AM1317"/>
    <mergeCell ref="A1318:I1323"/>
    <mergeCell ref="J1318:U1319"/>
    <mergeCell ref="V1318:AM1318"/>
    <mergeCell ref="V1319:AM1319"/>
    <mergeCell ref="J1320:J1321"/>
    <mergeCell ref="K1320:S1321"/>
    <mergeCell ref="A1335:I1337"/>
    <mergeCell ref="J1335:AM1337"/>
    <mergeCell ref="A1338:I1339"/>
    <mergeCell ref="J1338:AM1339"/>
    <mergeCell ref="A1340:I1341"/>
    <mergeCell ref="J1340:AM1341"/>
    <mergeCell ref="Z1331:AM1332"/>
    <mergeCell ref="J1333:J1334"/>
    <mergeCell ref="K1333:K1334"/>
    <mergeCell ref="L1333:N1334"/>
    <mergeCell ref="O1333:O1334"/>
    <mergeCell ref="P1333:AK1334"/>
    <mergeCell ref="AL1333:AM1334"/>
    <mergeCell ref="K1329:K1330"/>
    <mergeCell ref="L1329:W1330"/>
    <mergeCell ref="X1329:X1330"/>
    <mergeCell ref="Y1329:Y1330"/>
    <mergeCell ref="Z1329:AM1330"/>
    <mergeCell ref="J1331:J1332"/>
    <mergeCell ref="K1331:K1332"/>
    <mergeCell ref="L1331:W1332"/>
    <mergeCell ref="X1331:X1332"/>
    <mergeCell ref="Y1331:Y1332"/>
    <mergeCell ref="A1353:I1355"/>
    <mergeCell ref="J1353:AM1355"/>
    <mergeCell ref="A1356:I1363"/>
    <mergeCell ref="J1356:J1357"/>
    <mergeCell ref="K1356:K1357"/>
    <mergeCell ref="L1356:W1357"/>
    <mergeCell ref="X1356:X1357"/>
    <mergeCell ref="Y1356:Y1357"/>
    <mergeCell ref="Z1356:AM1357"/>
    <mergeCell ref="J1358:J1359"/>
    <mergeCell ref="T1349:U1350"/>
    <mergeCell ref="V1349:AM1349"/>
    <mergeCell ref="V1350:AM1350"/>
    <mergeCell ref="J1351:U1352"/>
    <mergeCell ref="V1351:AM1351"/>
    <mergeCell ref="V1352:AM1352"/>
    <mergeCell ref="A1342:I1344"/>
    <mergeCell ref="J1342:AM1344"/>
    <mergeCell ref="A1345:I1346"/>
    <mergeCell ref="J1345:AM1346"/>
    <mergeCell ref="A1347:I1352"/>
    <mergeCell ref="J1347:U1348"/>
    <mergeCell ref="V1347:AM1347"/>
    <mergeCell ref="V1348:AM1348"/>
    <mergeCell ref="J1349:J1350"/>
    <mergeCell ref="K1349:S1350"/>
    <mergeCell ref="A1364:I1366"/>
    <mergeCell ref="J1364:AM1366"/>
    <mergeCell ref="A1367:AM1368"/>
    <mergeCell ref="A1369:I1370"/>
    <mergeCell ref="J1369:AM1370"/>
    <mergeCell ref="A1371:I1372"/>
    <mergeCell ref="J1371:AM1372"/>
    <mergeCell ref="Z1360:AM1361"/>
    <mergeCell ref="J1362:J1363"/>
    <mergeCell ref="K1362:K1363"/>
    <mergeCell ref="L1362:N1363"/>
    <mergeCell ref="O1362:O1363"/>
    <mergeCell ref="P1362:AK1363"/>
    <mergeCell ref="AL1362:AM1363"/>
    <mergeCell ref="K1358:K1359"/>
    <mergeCell ref="L1358:W1359"/>
    <mergeCell ref="X1358:X1359"/>
    <mergeCell ref="Y1358:Y1359"/>
    <mergeCell ref="Z1358:AM1359"/>
    <mergeCell ref="J1360:J1361"/>
    <mergeCell ref="K1360:K1361"/>
    <mergeCell ref="L1360:W1361"/>
    <mergeCell ref="X1360:X1361"/>
    <mergeCell ref="Y1360:Y1361"/>
    <mergeCell ref="A1384:I1386"/>
    <mergeCell ref="J1384:AM1386"/>
    <mergeCell ref="A1387:I1394"/>
    <mergeCell ref="J1387:J1388"/>
    <mergeCell ref="K1387:K1388"/>
    <mergeCell ref="L1387:W1388"/>
    <mergeCell ref="X1387:X1388"/>
    <mergeCell ref="Y1387:Y1388"/>
    <mergeCell ref="Z1387:AM1388"/>
    <mergeCell ref="J1389:J1390"/>
    <mergeCell ref="T1380:U1381"/>
    <mergeCell ref="V1380:AM1380"/>
    <mergeCell ref="V1381:AM1381"/>
    <mergeCell ref="J1382:U1383"/>
    <mergeCell ref="V1382:AM1382"/>
    <mergeCell ref="V1383:AM1383"/>
    <mergeCell ref="A1373:I1375"/>
    <mergeCell ref="J1373:AM1375"/>
    <mergeCell ref="A1376:I1377"/>
    <mergeCell ref="J1376:AM1377"/>
    <mergeCell ref="A1378:I1383"/>
    <mergeCell ref="J1378:U1379"/>
    <mergeCell ref="V1378:AM1378"/>
    <mergeCell ref="V1379:AM1379"/>
    <mergeCell ref="J1380:J1381"/>
    <mergeCell ref="K1380:S1381"/>
    <mergeCell ref="A1395:I1397"/>
    <mergeCell ref="J1395:AM1397"/>
    <mergeCell ref="A1398:I1399"/>
    <mergeCell ref="J1398:AM1399"/>
    <mergeCell ref="A1400:I1401"/>
    <mergeCell ref="J1400:AM1401"/>
    <mergeCell ref="Z1391:AM1392"/>
    <mergeCell ref="J1393:J1394"/>
    <mergeCell ref="K1393:K1394"/>
    <mergeCell ref="L1393:N1394"/>
    <mergeCell ref="O1393:O1394"/>
    <mergeCell ref="P1393:AK1394"/>
    <mergeCell ref="AL1393:AM1394"/>
    <mergeCell ref="K1389:K1390"/>
    <mergeCell ref="L1389:W1390"/>
    <mergeCell ref="X1389:X1390"/>
    <mergeCell ref="Y1389:Y1390"/>
    <mergeCell ref="Z1389:AM1390"/>
    <mergeCell ref="J1391:J1392"/>
    <mergeCell ref="K1391:K1392"/>
    <mergeCell ref="L1391:W1392"/>
    <mergeCell ref="X1391:X1392"/>
    <mergeCell ref="Y1391:Y1392"/>
    <mergeCell ref="A1413:I1415"/>
    <mergeCell ref="J1413:AM1415"/>
    <mergeCell ref="A1416:I1423"/>
    <mergeCell ref="J1416:J1417"/>
    <mergeCell ref="K1416:K1417"/>
    <mergeCell ref="L1416:W1417"/>
    <mergeCell ref="X1416:X1417"/>
    <mergeCell ref="Y1416:Y1417"/>
    <mergeCell ref="Z1416:AM1417"/>
    <mergeCell ref="J1418:J1419"/>
    <mergeCell ref="T1409:U1410"/>
    <mergeCell ref="V1409:AM1409"/>
    <mergeCell ref="V1410:AM1410"/>
    <mergeCell ref="J1411:U1412"/>
    <mergeCell ref="V1411:AM1411"/>
    <mergeCell ref="V1412:AM1412"/>
    <mergeCell ref="A1402:I1404"/>
    <mergeCell ref="J1402:AM1404"/>
    <mergeCell ref="A1405:I1406"/>
    <mergeCell ref="J1405:AM1406"/>
    <mergeCell ref="A1407:I1412"/>
    <mergeCell ref="J1407:U1408"/>
    <mergeCell ref="V1407:AM1407"/>
    <mergeCell ref="V1408:AM1408"/>
    <mergeCell ref="J1409:J1410"/>
    <mergeCell ref="K1409:S1410"/>
    <mergeCell ref="A1424:I1426"/>
    <mergeCell ref="J1424:AM1426"/>
    <mergeCell ref="A1427:I1428"/>
    <mergeCell ref="J1427:AM1428"/>
    <mergeCell ref="A1429:I1430"/>
    <mergeCell ref="J1429:AM1430"/>
    <mergeCell ref="Z1420:AM1421"/>
    <mergeCell ref="J1422:J1423"/>
    <mergeCell ref="K1422:K1423"/>
    <mergeCell ref="L1422:N1423"/>
    <mergeCell ref="O1422:O1423"/>
    <mergeCell ref="P1422:AK1423"/>
    <mergeCell ref="AL1422:AM1423"/>
    <mergeCell ref="K1418:K1419"/>
    <mergeCell ref="L1418:W1419"/>
    <mergeCell ref="X1418:X1419"/>
    <mergeCell ref="Y1418:Y1419"/>
    <mergeCell ref="Z1418:AM1419"/>
    <mergeCell ref="J1420:J1421"/>
    <mergeCell ref="K1420:K1421"/>
    <mergeCell ref="L1420:W1421"/>
    <mergeCell ref="X1420:X1421"/>
    <mergeCell ref="Y1420:Y1421"/>
    <mergeCell ref="A1442:I1444"/>
    <mergeCell ref="J1442:AM1444"/>
    <mergeCell ref="A1445:I1452"/>
    <mergeCell ref="J1445:J1446"/>
    <mergeCell ref="K1445:K1446"/>
    <mergeCell ref="L1445:W1446"/>
    <mergeCell ref="X1445:X1446"/>
    <mergeCell ref="Y1445:Y1446"/>
    <mergeCell ref="Z1445:AM1446"/>
    <mergeCell ref="J1447:J1448"/>
    <mergeCell ref="T1438:U1439"/>
    <mergeCell ref="V1438:AM1438"/>
    <mergeCell ref="V1439:AM1439"/>
    <mergeCell ref="J1440:U1441"/>
    <mergeCell ref="V1440:AM1440"/>
    <mergeCell ref="V1441:AM1441"/>
    <mergeCell ref="A1431:I1433"/>
    <mergeCell ref="J1431:AM1433"/>
    <mergeCell ref="A1434:I1435"/>
    <mergeCell ref="J1434:AM1435"/>
    <mergeCell ref="A1436:I1441"/>
    <mergeCell ref="J1436:U1437"/>
    <mergeCell ref="V1436:AM1436"/>
    <mergeCell ref="V1437:AM1437"/>
    <mergeCell ref="J1438:J1439"/>
    <mergeCell ref="K1438:S1439"/>
    <mergeCell ref="A1453:I1455"/>
    <mergeCell ref="J1453:AM1455"/>
    <mergeCell ref="A1456:I1457"/>
    <mergeCell ref="J1456:AM1457"/>
    <mergeCell ref="A1458:I1459"/>
    <mergeCell ref="J1458:AM1459"/>
    <mergeCell ref="Z1449:AM1450"/>
    <mergeCell ref="J1451:J1452"/>
    <mergeCell ref="K1451:K1452"/>
    <mergeCell ref="L1451:N1452"/>
    <mergeCell ref="O1451:O1452"/>
    <mergeCell ref="P1451:AK1452"/>
    <mergeCell ref="AL1451:AM1452"/>
    <mergeCell ref="K1447:K1448"/>
    <mergeCell ref="L1447:W1448"/>
    <mergeCell ref="X1447:X1448"/>
    <mergeCell ref="Y1447:Y1448"/>
    <mergeCell ref="Z1447:AM1448"/>
    <mergeCell ref="J1449:J1450"/>
    <mergeCell ref="K1449:K1450"/>
    <mergeCell ref="L1449:W1450"/>
    <mergeCell ref="X1449:X1450"/>
    <mergeCell ref="Y1449:Y1450"/>
    <mergeCell ref="A1471:I1473"/>
    <mergeCell ref="J1471:AM1473"/>
    <mergeCell ref="A1474:I1481"/>
    <mergeCell ref="J1474:J1475"/>
    <mergeCell ref="K1474:K1475"/>
    <mergeCell ref="L1474:W1475"/>
    <mergeCell ref="X1474:X1475"/>
    <mergeCell ref="Y1474:Y1475"/>
    <mergeCell ref="Z1474:AM1475"/>
    <mergeCell ref="J1476:J1477"/>
    <mergeCell ref="T1467:U1468"/>
    <mergeCell ref="V1467:AM1467"/>
    <mergeCell ref="V1468:AM1468"/>
    <mergeCell ref="J1469:U1470"/>
    <mergeCell ref="V1469:AM1469"/>
    <mergeCell ref="V1470:AM1470"/>
    <mergeCell ref="A1460:I1462"/>
    <mergeCell ref="J1460:AM1462"/>
    <mergeCell ref="A1463:I1464"/>
    <mergeCell ref="J1463:AM1464"/>
    <mergeCell ref="A1465:I1470"/>
    <mergeCell ref="J1465:U1466"/>
    <mergeCell ref="V1465:AM1465"/>
    <mergeCell ref="V1466:AM1466"/>
    <mergeCell ref="J1467:J1468"/>
    <mergeCell ref="K1467:S1468"/>
    <mergeCell ref="A1482:I1484"/>
    <mergeCell ref="J1482:AM1484"/>
    <mergeCell ref="A1485:I1486"/>
    <mergeCell ref="J1485:AM1486"/>
    <mergeCell ref="A1487:I1488"/>
    <mergeCell ref="J1487:AM1488"/>
    <mergeCell ref="Z1478:AM1479"/>
    <mergeCell ref="J1480:J1481"/>
    <mergeCell ref="K1480:K1481"/>
    <mergeCell ref="L1480:N1481"/>
    <mergeCell ref="O1480:O1481"/>
    <mergeCell ref="P1480:AK1481"/>
    <mergeCell ref="AL1480:AM1481"/>
    <mergeCell ref="K1476:K1477"/>
    <mergeCell ref="L1476:W1477"/>
    <mergeCell ref="X1476:X1477"/>
    <mergeCell ref="Y1476:Y1477"/>
    <mergeCell ref="Z1476:AM1477"/>
    <mergeCell ref="J1478:J1479"/>
    <mergeCell ref="K1478:K1479"/>
    <mergeCell ref="L1478:W1479"/>
    <mergeCell ref="X1478:X1479"/>
    <mergeCell ref="Y1478:Y1479"/>
    <mergeCell ref="A1500:I1502"/>
    <mergeCell ref="J1500:AM1502"/>
    <mergeCell ref="A1503:I1510"/>
    <mergeCell ref="J1503:J1504"/>
    <mergeCell ref="K1503:K1504"/>
    <mergeCell ref="L1503:W1504"/>
    <mergeCell ref="X1503:X1504"/>
    <mergeCell ref="Y1503:Y1504"/>
    <mergeCell ref="Z1503:AM1504"/>
    <mergeCell ref="J1505:J1506"/>
    <mergeCell ref="T1496:U1497"/>
    <mergeCell ref="V1496:AM1496"/>
    <mergeCell ref="V1497:AM1497"/>
    <mergeCell ref="J1498:U1499"/>
    <mergeCell ref="V1498:AM1498"/>
    <mergeCell ref="V1499:AM1499"/>
    <mergeCell ref="A1489:I1491"/>
    <mergeCell ref="J1489:AM1491"/>
    <mergeCell ref="A1492:I1493"/>
    <mergeCell ref="J1492:AM1493"/>
    <mergeCell ref="A1494:I1499"/>
    <mergeCell ref="J1494:U1495"/>
    <mergeCell ref="V1494:AM1494"/>
    <mergeCell ref="V1495:AM1495"/>
    <mergeCell ref="J1496:J1497"/>
    <mergeCell ref="K1496:S1497"/>
    <mergeCell ref="A1511:I1513"/>
    <mergeCell ref="J1511:AM1513"/>
    <mergeCell ref="A1514:AM1515"/>
    <mergeCell ref="A1516:I1517"/>
    <mergeCell ref="J1516:AM1517"/>
    <mergeCell ref="A1518:I1519"/>
    <mergeCell ref="J1518:AM1519"/>
    <mergeCell ref="Z1507:AM1508"/>
    <mergeCell ref="J1509:J1510"/>
    <mergeCell ref="K1509:K1510"/>
    <mergeCell ref="L1509:N1510"/>
    <mergeCell ref="O1509:O1510"/>
    <mergeCell ref="P1509:AK1510"/>
    <mergeCell ref="AL1509:AM1510"/>
    <mergeCell ref="K1505:K1506"/>
    <mergeCell ref="L1505:W1506"/>
    <mergeCell ref="X1505:X1506"/>
    <mergeCell ref="Y1505:Y1506"/>
    <mergeCell ref="Z1505:AM1506"/>
    <mergeCell ref="J1507:J1508"/>
    <mergeCell ref="K1507:K1508"/>
    <mergeCell ref="L1507:W1508"/>
    <mergeCell ref="X1507:X1508"/>
    <mergeCell ref="Y1507:Y1508"/>
    <mergeCell ref="A1531:I1533"/>
    <mergeCell ref="J1531:AM1533"/>
    <mergeCell ref="A1534:I1541"/>
    <mergeCell ref="J1534:J1535"/>
    <mergeCell ref="K1534:K1535"/>
    <mergeCell ref="L1534:W1535"/>
    <mergeCell ref="X1534:X1535"/>
    <mergeCell ref="Y1534:Y1535"/>
    <mergeCell ref="Z1534:AM1535"/>
    <mergeCell ref="J1536:J1537"/>
    <mergeCell ref="T1527:U1528"/>
    <mergeCell ref="V1527:AM1527"/>
    <mergeCell ref="V1528:AM1528"/>
    <mergeCell ref="J1529:U1530"/>
    <mergeCell ref="V1529:AM1529"/>
    <mergeCell ref="V1530:AM1530"/>
    <mergeCell ref="A1520:I1522"/>
    <mergeCell ref="J1520:AM1522"/>
    <mergeCell ref="A1523:I1524"/>
    <mergeCell ref="J1523:AM1524"/>
    <mergeCell ref="A1525:I1530"/>
    <mergeCell ref="J1525:U1526"/>
    <mergeCell ref="V1525:AM1525"/>
    <mergeCell ref="V1526:AM1526"/>
    <mergeCell ref="J1527:J1528"/>
    <mergeCell ref="K1527:S1528"/>
    <mergeCell ref="A1542:I1544"/>
    <mergeCell ref="J1542:AM1544"/>
    <mergeCell ref="A1545:I1546"/>
    <mergeCell ref="J1545:AM1546"/>
    <mergeCell ref="A1547:I1548"/>
    <mergeCell ref="J1547:AM1548"/>
    <mergeCell ref="Z1538:AM1539"/>
    <mergeCell ref="J1540:J1541"/>
    <mergeCell ref="K1540:K1541"/>
    <mergeCell ref="L1540:N1541"/>
    <mergeCell ref="O1540:O1541"/>
    <mergeCell ref="P1540:AK1541"/>
    <mergeCell ref="AL1540:AM1541"/>
    <mergeCell ref="K1536:K1537"/>
    <mergeCell ref="L1536:W1537"/>
    <mergeCell ref="X1536:X1537"/>
    <mergeCell ref="Y1536:Y1537"/>
    <mergeCell ref="Z1536:AM1537"/>
    <mergeCell ref="J1538:J1539"/>
    <mergeCell ref="K1538:K1539"/>
    <mergeCell ref="L1538:W1539"/>
    <mergeCell ref="X1538:X1539"/>
    <mergeCell ref="Y1538:Y1539"/>
    <mergeCell ref="A1560:I1562"/>
    <mergeCell ref="J1560:AM1562"/>
    <mergeCell ref="A1563:I1570"/>
    <mergeCell ref="J1563:J1564"/>
    <mergeCell ref="K1563:K1564"/>
    <mergeCell ref="L1563:W1564"/>
    <mergeCell ref="X1563:X1564"/>
    <mergeCell ref="Y1563:Y1564"/>
    <mergeCell ref="Z1563:AM1564"/>
    <mergeCell ref="J1565:J1566"/>
    <mergeCell ref="T1556:U1557"/>
    <mergeCell ref="V1556:AM1556"/>
    <mergeCell ref="V1557:AM1557"/>
    <mergeCell ref="J1558:U1559"/>
    <mergeCell ref="V1558:AM1558"/>
    <mergeCell ref="V1559:AM1559"/>
    <mergeCell ref="A1549:I1551"/>
    <mergeCell ref="J1549:AM1551"/>
    <mergeCell ref="A1552:I1553"/>
    <mergeCell ref="J1552:AM1553"/>
    <mergeCell ref="A1554:I1559"/>
    <mergeCell ref="J1554:U1555"/>
    <mergeCell ref="V1554:AM1554"/>
    <mergeCell ref="V1555:AM1555"/>
    <mergeCell ref="J1556:J1557"/>
    <mergeCell ref="K1556:S1557"/>
    <mergeCell ref="A1571:I1573"/>
    <mergeCell ref="J1571:AM1573"/>
    <mergeCell ref="A1574:I1575"/>
    <mergeCell ref="J1574:AM1575"/>
    <mergeCell ref="A1576:I1577"/>
    <mergeCell ref="J1576:AM1577"/>
    <mergeCell ref="Z1567:AM1568"/>
    <mergeCell ref="J1569:J1570"/>
    <mergeCell ref="K1569:K1570"/>
    <mergeCell ref="L1569:N1570"/>
    <mergeCell ref="O1569:O1570"/>
    <mergeCell ref="P1569:AK1570"/>
    <mergeCell ref="AL1569:AM1570"/>
    <mergeCell ref="K1565:K1566"/>
    <mergeCell ref="L1565:W1566"/>
    <mergeCell ref="X1565:X1566"/>
    <mergeCell ref="Y1565:Y1566"/>
    <mergeCell ref="Z1565:AM1566"/>
    <mergeCell ref="J1567:J1568"/>
    <mergeCell ref="K1567:K1568"/>
    <mergeCell ref="L1567:W1568"/>
    <mergeCell ref="X1567:X1568"/>
    <mergeCell ref="Y1567:Y1568"/>
    <mergeCell ref="A1589:I1591"/>
    <mergeCell ref="J1589:AM1591"/>
    <mergeCell ref="A1592:I1599"/>
    <mergeCell ref="J1592:J1593"/>
    <mergeCell ref="K1592:K1593"/>
    <mergeCell ref="L1592:W1593"/>
    <mergeCell ref="X1592:X1593"/>
    <mergeCell ref="Y1592:Y1593"/>
    <mergeCell ref="Z1592:AM1593"/>
    <mergeCell ref="J1594:J1595"/>
    <mergeCell ref="T1585:U1586"/>
    <mergeCell ref="V1585:AM1585"/>
    <mergeCell ref="V1586:AM1586"/>
    <mergeCell ref="J1587:U1588"/>
    <mergeCell ref="V1587:AM1587"/>
    <mergeCell ref="V1588:AM1588"/>
    <mergeCell ref="A1578:I1580"/>
    <mergeCell ref="J1578:AM1580"/>
    <mergeCell ref="A1581:I1582"/>
    <mergeCell ref="J1581:AM1582"/>
    <mergeCell ref="A1583:I1588"/>
    <mergeCell ref="J1583:U1584"/>
    <mergeCell ref="V1583:AM1583"/>
    <mergeCell ref="V1584:AM1584"/>
    <mergeCell ref="J1585:J1586"/>
    <mergeCell ref="K1585:S1586"/>
    <mergeCell ref="A1600:I1602"/>
    <mergeCell ref="J1600:AM1602"/>
    <mergeCell ref="A1603:I1604"/>
    <mergeCell ref="J1603:AM1604"/>
    <mergeCell ref="A1605:I1606"/>
    <mergeCell ref="J1605:AM1606"/>
    <mergeCell ref="Z1596:AM1597"/>
    <mergeCell ref="J1598:J1599"/>
    <mergeCell ref="K1598:K1599"/>
    <mergeCell ref="L1598:N1599"/>
    <mergeCell ref="O1598:O1599"/>
    <mergeCell ref="P1598:AK1599"/>
    <mergeCell ref="AL1598:AM1599"/>
    <mergeCell ref="K1594:K1595"/>
    <mergeCell ref="L1594:W1595"/>
    <mergeCell ref="X1594:X1595"/>
    <mergeCell ref="Y1594:Y1595"/>
    <mergeCell ref="Z1594:AM1595"/>
    <mergeCell ref="J1596:J1597"/>
    <mergeCell ref="K1596:K1597"/>
    <mergeCell ref="L1596:W1597"/>
    <mergeCell ref="X1596:X1597"/>
    <mergeCell ref="Y1596:Y1597"/>
    <mergeCell ref="A1618:I1620"/>
    <mergeCell ref="J1618:AM1620"/>
    <mergeCell ref="A1621:I1628"/>
    <mergeCell ref="J1621:J1622"/>
    <mergeCell ref="K1621:K1622"/>
    <mergeCell ref="L1621:W1622"/>
    <mergeCell ref="X1621:X1622"/>
    <mergeCell ref="Y1621:Y1622"/>
    <mergeCell ref="Z1621:AM1622"/>
    <mergeCell ref="J1623:J1624"/>
    <mergeCell ref="T1614:U1615"/>
    <mergeCell ref="V1614:AM1614"/>
    <mergeCell ref="V1615:AM1615"/>
    <mergeCell ref="J1616:U1617"/>
    <mergeCell ref="V1616:AM1616"/>
    <mergeCell ref="V1617:AM1617"/>
    <mergeCell ref="A1607:I1609"/>
    <mergeCell ref="J1607:AM1609"/>
    <mergeCell ref="A1610:I1611"/>
    <mergeCell ref="J1610:AM1611"/>
    <mergeCell ref="A1612:I1617"/>
    <mergeCell ref="J1612:U1613"/>
    <mergeCell ref="V1612:AM1612"/>
    <mergeCell ref="V1613:AM1613"/>
    <mergeCell ref="J1614:J1615"/>
    <mergeCell ref="K1614:S1615"/>
    <mergeCell ref="A1629:I1631"/>
    <mergeCell ref="J1629:AM1631"/>
    <mergeCell ref="A1632:I1633"/>
    <mergeCell ref="J1632:AM1633"/>
    <mergeCell ref="A1634:I1635"/>
    <mergeCell ref="J1634:AM1635"/>
    <mergeCell ref="Z1625:AM1626"/>
    <mergeCell ref="J1627:J1628"/>
    <mergeCell ref="K1627:K1628"/>
    <mergeCell ref="L1627:N1628"/>
    <mergeCell ref="O1627:O1628"/>
    <mergeCell ref="P1627:AK1628"/>
    <mergeCell ref="AL1627:AM1628"/>
    <mergeCell ref="K1623:K1624"/>
    <mergeCell ref="L1623:W1624"/>
    <mergeCell ref="X1623:X1624"/>
    <mergeCell ref="Y1623:Y1624"/>
    <mergeCell ref="Z1623:AM1624"/>
    <mergeCell ref="J1625:J1626"/>
    <mergeCell ref="K1625:K1626"/>
    <mergeCell ref="L1625:W1626"/>
    <mergeCell ref="X1625:X1626"/>
    <mergeCell ref="Y1625:Y1626"/>
    <mergeCell ref="A1647:I1649"/>
    <mergeCell ref="J1647:AM1649"/>
    <mergeCell ref="A1650:I1657"/>
    <mergeCell ref="J1650:J1651"/>
    <mergeCell ref="K1650:K1651"/>
    <mergeCell ref="L1650:W1651"/>
    <mergeCell ref="X1650:X1651"/>
    <mergeCell ref="Y1650:Y1651"/>
    <mergeCell ref="Z1650:AM1651"/>
    <mergeCell ref="J1652:J1653"/>
    <mergeCell ref="T1643:U1644"/>
    <mergeCell ref="V1643:AM1643"/>
    <mergeCell ref="V1644:AM1644"/>
    <mergeCell ref="J1645:U1646"/>
    <mergeCell ref="V1645:AM1645"/>
    <mergeCell ref="V1646:AM1646"/>
    <mergeCell ref="A1636:I1638"/>
    <mergeCell ref="J1636:AM1638"/>
    <mergeCell ref="A1639:I1640"/>
    <mergeCell ref="J1639:AM1640"/>
    <mergeCell ref="A1641:I1646"/>
    <mergeCell ref="J1641:U1642"/>
    <mergeCell ref="V1641:AM1641"/>
    <mergeCell ref="V1642:AM1642"/>
    <mergeCell ref="J1643:J1644"/>
    <mergeCell ref="K1643:S1644"/>
    <mergeCell ref="A1658:I1660"/>
    <mergeCell ref="J1658:AM1660"/>
    <mergeCell ref="A1661:I1662"/>
    <mergeCell ref="J1661:AM1662"/>
    <mergeCell ref="A1663:I1664"/>
    <mergeCell ref="J1663:AM1664"/>
    <mergeCell ref="Z1654:AM1655"/>
    <mergeCell ref="J1656:J1657"/>
    <mergeCell ref="K1656:K1657"/>
    <mergeCell ref="L1656:N1657"/>
    <mergeCell ref="O1656:O1657"/>
    <mergeCell ref="P1656:AK1657"/>
    <mergeCell ref="AL1656:AM1657"/>
    <mergeCell ref="K1652:K1653"/>
    <mergeCell ref="L1652:W1653"/>
    <mergeCell ref="X1652:X1653"/>
    <mergeCell ref="Y1652:Y1653"/>
    <mergeCell ref="Z1652:AM1653"/>
    <mergeCell ref="J1654:J1655"/>
    <mergeCell ref="K1654:K1655"/>
    <mergeCell ref="L1654:W1655"/>
    <mergeCell ref="X1654:X1655"/>
    <mergeCell ref="Y1654:Y1655"/>
    <mergeCell ref="A1676:I1678"/>
    <mergeCell ref="J1676:AM1678"/>
    <mergeCell ref="A1679:I1686"/>
    <mergeCell ref="J1679:J1680"/>
    <mergeCell ref="K1679:K1680"/>
    <mergeCell ref="L1679:W1680"/>
    <mergeCell ref="X1679:X1680"/>
    <mergeCell ref="Y1679:Y1680"/>
    <mergeCell ref="Z1679:AM1680"/>
    <mergeCell ref="J1681:J1682"/>
    <mergeCell ref="T1672:U1673"/>
    <mergeCell ref="V1672:AM1672"/>
    <mergeCell ref="V1673:AM1673"/>
    <mergeCell ref="J1674:U1675"/>
    <mergeCell ref="V1674:AM1674"/>
    <mergeCell ref="V1675:AM1675"/>
    <mergeCell ref="A1665:I1667"/>
    <mergeCell ref="J1665:AM1667"/>
    <mergeCell ref="A1668:I1669"/>
    <mergeCell ref="J1668:AM1669"/>
    <mergeCell ref="A1670:I1675"/>
    <mergeCell ref="J1670:U1671"/>
    <mergeCell ref="V1670:AM1670"/>
    <mergeCell ref="V1671:AM1671"/>
    <mergeCell ref="J1672:J1673"/>
    <mergeCell ref="K1672:S1673"/>
    <mergeCell ref="A1687:I1689"/>
    <mergeCell ref="J1687:AM1689"/>
    <mergeCell ref="A1690:AM1691"/>
    <mergeCell ref="A1692:I1693"/>
    <mergeCell ref="J1692:AM1693"/>
    <mergeCell ref="A1694:I1695"/>
    <mergeCell ref="J1694:AM1695"/>
    <mergeCell ref="Z1683:AM1684"/>
    <mergeCell ref="J1685:J1686"/>
    <mergeCell ref="K1685:K1686"/>
    <mergeCell ref="L1685:N1686"/>
    <mergeCell ref="O1685:O1686"/>
    <mergeCell ref="P1685:AK1686"/>
    <mergeCell ref="AL1685:AM1686"/>
    <mergeCell ref="K1681:K1682"/>
    <mergeCell ref="L1681:W1682"/>
    <mergeCell ref="X1681:X1682"/>
    <mergeCell ref="Y1681:Y1682"/>
    <mergeCell ref="Z1681:AM1682"/>
    <mergeCell ref="J1683:J1684"/>
    <mergeCell ref="K1683:K1684"/>
    <mergeCell ref="L1683:W1684"/>
    <mergeCell ref="X1683:X1684"/>
    <mergeCell ref="Y1683:Y1684"/>
    <mergeCell ref="A1707:I1709"/>
    <mergeCell ref="J1707:AM1709"/>
    <mergeCell ref="A1710:I1717"/>
    <mergeCell ref="J1710:J1711"/>
    <mergeCell ref="K1710:K1711"/>
    <mergeCell ref="L1710:W1711"/>
    <mergeCell ref="X1710:X1711"/>
    <mergeCell ref="Y1710:Y1711"/>
    <mergeCell ref="Z1710:AM1711"/>
    <mergeCell ref="J1712:J1713"/>
    <mergeCell ref="T1703:U1704"/>
    <mergeCell ref="V1703:AM1703"/>
    <mergeCell ref="V1704:AM1704"/>
    <mergeCell ref="J1705:U1706"/>
    <mergeCell ref="V1705:AM1705"/>
    <mergeCell ref="V1706:AM1706"/>
    <mergeCell ref="A1696:I1698"/>
    <mergeCell ref="J1696:AM1698"/>
    <mergeCell ref="A1699:I1700"/>
    <mergeCell ref="J1699:AM1700"/>
    <mergeCell ref="A1701:I1706"/>
    <mergeCell ref="J1701:U1702"/>
    <mergeCell ref="V1701:AM1701"/>
    <mergeCell ref="V1702:AM1702"/>
    <mergeCell ref="J1703:J1704"/>
    <mergeCell ref="K1703:S1704"/>
    <mergeCell ref="A1718:I1720"/>
    <mergeCell ref="J1718:AM1720"/>
    <mergeCell ref="A1721:I1722"/>
    <mergeCell ref="J1721:AM1722"/>
    <mergeCell ref="A1723:I1724"/>
    <mergeCell ref="J1723:AM1724"/>
    <mergeCell ref="Z1714:AM1715"/>
    <mergeCell ref="J1716:J1717"/>
    <mergeCell ref="K1716:K1717"/>
    <mergeCell ref="L1716:N1717"/>
    <mergeCell ref="O1716:O1717"/>
    <mergeCell ref="P1716:AK1717"/>
    <mergeCell ref="AL1716:AM1717"/>
    <mergeCell ref="K1712:K1713"/>
    <mergeCell ref="L1712:W1713"/>
    <mergeCell ref="X1712:X1713"/>
    <mergeCell ref="Y1712:Y1713"/>
    <mergeCell ref="Z1712:AM1713"/>
    <mergeCell ref="J1714:J1715"/>
    <mergeCell ref="K1714:K1715"/>
    <mergeCell ref="L1714:W1715"/>
    <mergeCell ref="X1714:X1715"/>
    <mergeCell ref="Y1714:Y1715"/>
    <mergeCell ref="A1736:I1738"/>
    <mergeCell ref="J1736:AM1738"/>
    <mergeCell ref="A1739:I1746"/>
    <mergeCell ref="J1739:J1740"/>
    <mergeCell ref="K1739:K1740"/>
    <mergeCell ref="L1739:W1740"/>
    <mergeCell ref="X1739:X1740"/>
    <mergeCell ref="Y1739:Y1740"/>
    <mergeCell ref="Z1739:AM1740"/>
    <mergeCell ref="J1741:J1742"/>
    <mergeCell ref="T1732:U1733"/>
    <mergeCell ref="V1732:AM1732"/>
    <mergeCell ref="V1733:AM1733"/>
    <mergeCell ref="J1734:U1735"/>
    <mergeCell ref="V1734:AM1734"/>
    <mergeCell ref="V1735:AM1735"/>
    <mergeCell ref="A1725:I1727"/>
    <mergeCell ref="J1725:AM1727"/>
    <mergeCell ref="A1728:I1729"/>
    <mergeCell ref="J1728:AM1729"/>
    <mergeCell ref="A1730:I1735"/>
    <mergeCell ref="J1730:U1731"/>
    <mergeCell ref="V1730:AM1730"/>
    <mergeCell ref="V1731:AM1731"/>
    <mergeCell ref="J1732:J1733"/>
    <mergeCell ref="K1732:S1733"/>
    <mergeCell ref="A1747:I1749"/>
    <mergeCell ref="J1747:AM1749"/>
    <mergeCell ref="A1750:I1751"/>
    <mergeCell ref="J1750:AM1751"/>
    <mergeCell ref="A1752:I1753"/>
    <mergeCell ref="J1752:AM1753"/>
    <mergeCell ref="Z1743:AM1744"/>
    <mergeCell ref="J1745:J1746"/>
    <mergeCell ref="K1745:K1746"/>
    <mergeCell ref="L1745:N1746"/>
    <mergeCell ref="O1745:O1746"/>
    <mergeCell ref="P1745:AK1746"/>
    <mergeCell ref="AL1745:AM1746"/>
    <mergeCell ref="K1741:K1742"/>
    <mergeCell ref="L1741:W1742"/>
    <mergeCell ref="X1741:X1742"/>
    <mergeCell ref="Y1741:Y1742"/>
    <mergeCell ref="Z1741:AM1742"/>
    <mergeCell ref="J1743:J1744"/>
    <mergeCell ref="K1743:K1744"/>
    <mergeCell ref="L1743:W1744"/>
    <mergeCell ref="X1743:X1744"/>
    <mergeCell ref="Y1743:Y1744"/>
    <mergeCell ref="A1765:I1767"/>
    <mergeCell ref="J1765:AM1767"/>
    <mergeCell ref="A1768:I1775"/>
    <mergeCell ref="J1768:J1769"/>
    <mergeCell ref="K1768:K1769"/>
    <mergeCell ref="L1768:W1769"/>
    <mergeCell ref="X1768:X1769"/>
    <mergeCell ref="Y1768:Y1769"/>
    <mergeCell ref="Z1768:AM1769"/>
    <mergeCell ref="J1770:J1771"/>
    <mergeCell ref="T1761:U1762"/>
    <mergeCell ref="V1761:AM1761"/>
    <mergeCell ref="V1762:AM1762"/>
    <mergeCell ref="J1763:U1764"/>
    <mergeCell ref="V1763:AM1763"/>
    <mergeCell ref="V1764:AM1764"/>
    <mergeCell ref="A1754:I1756"/>
    <mergeCell ref="J1754:AM1756"/>
    <mergeCell ref="A1757:I1758"/>
    <mergeCell ref="J1757:AM1758"/>
    <mergeCell ref="A1759:I1764"/>
    <mergeCell ref="J1759:U1760"/>
    <mergeCell ref="V1759:AM1759"/>
    <mergeCell ref="V1760:AM1760"/>
    <mergeCell ref="J1761:J1762"/>
    <mergeCell ref="K1761:S1762"/>
    <mergeCell ref="A1776:I1778"/>
    <mergeCell ref="J1776:AM1778"/>
    <mergeCell ref="A1779:I1780"/>
    <mergeCell ref="J1779:AM1780"/>
    <mergeCell ref="A1781:I1782"/>
    <mergeCell ref="J1781:AM1782"/>
    <mergeCell ref="Z1772:AM1773"/>
    <mergeCell ref="J1774:J1775"/>
    <mergeCell ref="K1774:K1775"/>
    <mergeCell ref="L1774:N1775"/>
    <mergeCell ref="O1774:O1775"/>
    <mergeCell ref="P1774:AK1775"/>
    <mergeCell ref="AL1774:AM1775"/>
    <mergeCell ref="K1770:K1771"/>
    <mergeCell ref="L1770:W1771"/>
    <mergeCell ref="X1770:X1771"/>
    <mergeCell ref="Y1770:Y1771"/>
    <mergeCell ref="Z1770:AM1771"/>
    <mergeCell ref="J1772:J1773"/>
    <mergeCell ref="K1772:K1773"/>
    <mergeCell ref="L1772:W1773"/>
    <mergeCell ref="X1772:X1773"/>
    <mergeCell ref="Y1772:Y1773"/>
    <mergeCell ref="A1794:I1796"/>
    <mergeCell ref="J1794:AM1796"/>
    <mergeCell ref="A1797:I1804"/>
    <mergeCell ref="J1797:J1798"/>
    <mergeCell ref="K1797:K1798"/>
    <mergeCell ref="L1797:W1798"/>
    <mergeCell ref="X1797:X1798"/>
    <mergeCell ref="Y1797:Y1798"/>
    <mergeCell ref="Z1797:AM1798"/>
    <mergeCell ref="J1799:J1800"/>
    <mergeCell ref="T1790:U1791"/>
    <mergeCell ref="V1790:AM1790"/>
    <mergeCell ref="V1791:AM1791"/>
    <mergeCell ref="J1792:U1793"/>
    <mergeCell ref="V1792:AM1792"/>
    <mergeCell ref="V1793:AM1793"/>
    <mergeCell ref="A1783:I1785"/>
    <mergeCell ref="J1783:AM1785"/>
    <mergeCell ref="A1786:I1787"/>
    <mergeCell ref="J1786:AM1787"/>
    <mergeCell ref="A1788:I1793"/>
    <mergeCell ref="J1788:U1789"/>
    <mergeCell ref="V1788:AM1788"/>
    <mergeCell ref="V1789:AM1789"/>
    <mergeCell ref="J1790:J1791"/>
    <mergeCell ref="K1790:S1791"/>
    <mergeCell ref="A1805:I1807"/>
    <mergeCell ref="J1805:AM1807"/>
    <mergeCell ref="A1808:AM1809"/>
    <mergeCell ref="A1810:I1811"/>
    <mergeCell ref="J1810:AM1811"/>
    <mergeCell ref="A1812:I1813"/>
    <mergeCell ref="J1812:AM1813"/>
    <mergeCell ref="Z1801:AM1802"/>
    <mergeCell ref="J1803:J1804"/>
    <mergeCell ref="K1803:K1804"/>
    <mergeCell ref="L1803:N1804"/>
    <mergeCell ref="O1803:O1804"/>
    <mergeCell ref="P1803:AK1804"/>
    <mergeCell ref="AL1803:AM1804"/>
    <mergeCell ref="K1799:K1800"/>
    <mergeCell ref="L1799:W1800"/>
    <mergeCell ref="X1799:X1800"/>
    <mergeCell ref="Y1799:Y1800"/>
    <mergeCell ref="Z1799:AM1800"/>
    <mergeCell ref="J1801:J1802"/>
    <mergeCell ref="K1801:K1802"/>
    <mergeCell ref="L1801:W1802"/>
    <mergeCell ref="X1801:X1802"/>
    <mergeCell ref="Y1801:Y1802"/>
    <mergeCell ref="A1825:I1827"/>
    <mergeCell ref="J1825:AM1827"/>
    <mergeCell ref="A1828:I1835"/>
    <mergeCell ref="J1828:J1829"/>
    <mergeCell ref="K1828:K1829"/>
    <mergeCell ref="L1828:W1829"/>
    <mergeCell ref="X1828:X1829"/>
    <mergeCell ref="Y1828:Y1829"/>
    <mergeCell ref="Z1828:AM1829"/>
    <mergeCell ref="J1830:J1831"/>
    <mergeCell ref="T1821:U1822"/>
    <mergeCell ref="V1821:AM1821"/>
    <mergeCell ref="V1822:AM1822"/>
    <mergeCell ref="J1823:U1824"/>
    <mergeCell ref="V1823:AM1823"/>
    <mergeCell ref="V1824:AM1824"/>
    <mergeCell ref="A1814:I1816"/>
    <mergeCell ref="J1814:AM1816"/>
    <mergeCell ref="A1817:I1818"/>
    <mergeCell ref="J1817:AM1818"/>
    <mergeCell ref="A1819:I1824"/>
    <mergeCell ref="J1819:U1820"/>
    <mergeCell ref="V1819:AM1819"/>
    <mergeCell ref="V1820:AM1820"/>
    <mergeCell ref="J1821:J1822"/>
    <mergeCell ref="K1821:S1822"/>
    <mergeCell ref="A1836:I1838"/>
    <mergeCell ref="J1836:AM1838"/>
    <mergeCell ref="A1839:I1840"/>
    <mergeCell ref="J1839:AM1840"/>
    <mergeCell ref="A1841:I1842"/>
    <mergeCell ref="J1841:AM1842"/>
    <mergeCell ref="Z1832:AM1833"/>
    <mergeCell ref="J1834:J1835"/>
    <mergeCell ref="K1834:K1835"/>
    <mergeCell ref="L1834:N1835"/>
    <mergeCell ref="O1834:O1835"/>
    <mergeCell ref="P1834:AK1835"/>
    <mergeCell ref="AL1834:AM1835"/>
    <mergeCell ref="K1830:K1831"/>
    <mergeCell ref="L1830:W1831"/>
    <mergeCell ref="X1830:X1831"/>
    <mergeCell ref="Y1830:Y1831"/>
    <mergeCell ref="Z1830:AM1831"/>
    <mergeCell ref="J1832:J1833"/>
    <mergeCell ref="K1832:K1833"/>
    <mergeCell ref="L1832:W1833"/>
    <mergeCell ref="X1832:X1833"/>
    <mergeCell ref="Y1832:Y1833"/>
    <mergeCell ref="A1854:I1856"/>
    <mergeCell ref="J1854:AM1856"/>
    <mergeCell ref="A1857:I1864"/>
    <mergeCell ref="J1857:J1858"/>
    <mergeCell ref="K1857:K1858"/>
    <mergeCell ref="L1857:W1858"/>
    <mergeCell ref="X1857:X1858"/>
    <mergeCell ref="Y1857:Y1858"/>
    <mergeCell ref="Z1857:AM1858"/>
    <mergeCell ref="J1859:J1860"/>
    <mergeCell ref="T1850:U1851"/>
    <mergeCell ref="V1850:AM1850"/>
    <mergeCell ref="V1851:AM1851"/>
    <mergeCell ref="J1852:U1853"/>
    <mergeCell ref="V1852:AM1852"/>
    <mergeCell ref="V1853:AM1853"/>
    <mergeCell ref="A1843:I1845"/>
    <mergeCell ref="J1843:AM1845"/>
    <mergeCell ref="A1846:I1847"/>
    <mergeCell ref="J1846:AM1847"/>
    <mergeCell ref="A1848:I1853"/>
    <mergeCell ref="J1848:U1849"/>
    <mergeCell ref="V1848:AM1848"/>
    <mergeCell ref="V1849:AM1849"/>
    <mergeCell ref="J1850:J1851"/>
    <mergeCell ref="K1850:S1851"/>
    <mergeCell ref="A1865:I1867"/>
    <mergeCell ref="J1865:AM1867"/>
    <mergeCell ref="A1868:I1869"/>
    <mergeCell ref="J1868:AM1869"/>
    <mergeCell ref="A1870:I1871"/>
    <mergeCell ref="J1870:AM1871"/>
    <mergeCell ref="Z1861:AM1862"/>
    <mergeCell ref="J1863:J1864"/>
    <mergeCell ref="K1863:K1864"/>
    <mergeCell ref="L1863:N1864"/>
    <mergeCell ref="O1863:O1864"/>
    <mergeCell ref="P1863:AK1864"/>
    <mergeCell ref="AL1863:AM1864"/>
    <mergeCell ref="K1859:K1860"/>
    <mergeCell ref="L1859:W1860"/>
    <mergeCell ref="X1859:X1860"/>
    <mergeCell ref="Y1859:Y1860"/>
    <mergeCell ref="Z1859:AM1860"/>
    <mergeCell ref="J1861:J1862"/>
    <mergeCell ref="K1861:K1862"/>
    <mergeCell ref="L1861:W1862"/>
    <mergeCell ref="X1861:X1862"/>
    <mergeCell ref="Y1861:Y1862"/>
    <mergeCell ref="A1883:I1885"/>
    <mergeCell ref="J1883:AM1885"/>
    <mergeCell ref="A1886:I1893"/>
    <mergeCell ref="J1886:J1887"/>
    <mergeCell ref="K1886:K1887"/>
    <mergeCell ref="L1886:W1887"/>
    <mergeCell ref="X1886:X1887"/>
    <mergeCell ref="Y1886:Y1887"/>
    <mergeCell ref="Z1886:AM1887"/>
    <mergeCell ref="J1888:J1889"/>
    <mergeCell ref="T1879:U1880"/>
    <mergeCell ref="V1879:AM1879"/>
    <mergeCell ref="V1880:AM1880"/>
    <mergeCell ref="J1881:U1882"/>
    <mergeCell ref="V1881:AM1881"/>
    <mergeCell ref="V1882:AM1882"/>
    <mergeCell ref="A1872:I1874"/>
    <mergeCell ref="J1872:AM1874"/>
    <mergeCell ref="A1875:I1876"/>
    <mergeCell ref="J1875:AM1876"/>
    <mergeCell ref="A1877:I1882"/>
    <mergeCell ref="J1877:U1878"/>
    <mergeCell ref="V1877:AM1877"/>
    <mergeCell ref="V1878:AM1878"/>
    <mergeCell ref="J1879:J1880"/>
    <mergeCell ref="K1879:S1880"/>
    <mergeCell ref="A1894:I1896"/>
    <mergeCell ref="J1894:AM1896"/>
    <mergeCell ref="A1897:I1898"/>
    <mergeCell ref="J1897:AM1898"/>
    <mergeCell ref="A1899:I1900"/>
    <mergeCell ref="J1899:AM1900"/>
    <mergeCell ref="Z1890:AM1891"/>
    <mergeCell ref="J1892:J1893"/>
    <mergeCell ref="K1892:K1893"/>
    <mergeCell ref="L1892:N1893"/>
    <mergeCell ref="O1892:O1893"/>
    <mergeCell ref="P1892:AK1893"/>
    <mergeCell ref="AL1892:AM1893"/>
    <mergeCell ref="K1888:K1889"/>
    <mergeCell ref="L1888:W1889"/>
    <mergeCell ref="X1888:X1889"/>
    <mergeCell ref="Y1888:Y1889"/>
    <mergeCell ref="Z1888:AM1889"/>
    <mergeCell ref="J1890:J1891"/>
    <mergeCell ref="K1890:K1891"/>
    <mergeCell ref="L1890:W1891"/>
    <mergeCell ref="X1890:X1891"/>
    <mergeCell ref="Y1890:Y1891"/>
    <mergeCell ref="A1912:I1914"/>
    <mergeCell ref="J1912:AM1914"/>
    <mergeCell ref="A1915:I1922"/>
    <mergeCell ref="J1915:J1916"/>
    <mergeCell ref="K1915:K1916"/>
    <mergeCell ref="L1915:W1916"/>
    <mergeCell ref="X1915:X1916"/>
    <mergeCell ref="Y1915:Y1916"/>
    <mergeCell ref="Z1915:AM1916"/>
    <mergeCell ref="J1917:J1918"/>
    <mergeCell ref="T1908:U1909"/>
    <mergeCell ref="V1908:AM1908"/>
    <mergeCell ref="V1909:AM1909"/>
    <mergeCell ref="J1910:U1911"/>
    <mergeCell ref="V1910:AM1910"/>
    <mergeCell ref="V1911:AM1911"/>
    <mergeCell ref="A1901:I1903"/>
    <mergeCell ref="J1901:AM1903"/>
    <mergeCell ref="A1904:I1905"/>
    <mergeCell ref="J1904:AM1905"/>
    <mergeCell ref="A1906:I1911"/>
    <mergeCell ref="J1906:U1907"/>
    <mergeCell ref="V1906:AM1906"/>
    <mergeCell ref="V1907:AM1907"/>
    <mergeCell ref="J1908:J1909"/>
    <mergeCell ref="K1908:S1909"/>
    <mergeCell ref="A1923:I1925"/>
    <mergeCell ref="J1923:AM1925"/>
    <mergeCell ref="A1926:I1927"/>
    <mergeCell ref="J1926:AM1927"/>
    <mergeCell ref="A1928:I1929"/>
    <mergeCell ref="J1928:AM1929"/>
    <mergeCell ref="Z1919:AM1920"/>
    <mergeCell ref="J1921:J1922"/>
    <mergeCell ref="K1921:K1922"/>
    <mergeCell ref="L1921:N1922"/>
    <mergeCell ref="O1921:O1922"/>
    <mergeCell ref="P1921:AK1922"/>
    <mergeCell ref="AL1921:AM1922"/>
    <mergeCell ref="K1917:K1918"/>
    <mergeCell ref="L1917:W1918"/>
    <mergeCell ref="X1917:X1918"/>
    <mergeCell ref="Y1917:Y1918"/>
    <mergeCell ref="Z1917:AM1918"/>
    <mergeCell ref="J1919:J1920"/>
    <mergeCell ref="K1919:K1920"/>
    <mergeCell ref="L1919:W1920"/>
    <mergeCell ref="X1919:X1920"/>
    <mergeCell ref="Y1919:Y1920"/>
    <mergeCell ref="A1941:I1943"/>
    <mergeCell ref="J1941:AM1943"/>
    <mergeCell ref="A1944:I1951"/>
    <mergeCell ref="J1944:J1945"/>
    <mergeCell ref="K1944:K1945"/>
    <mergeCell ref="L1944:W1945"/>
    <mergeCell ref="X1944:X1945"/>
    <mergeCell ref="Y1944:Y1945"/>
    <mergeCell ref="Z1944:AM1945"/>
    <mergeCell ref="J1946:J1947"/>
    <mergeCell ref="T1937:U1938"/>
    <mergeCell ref="V1937:AM1937"/>
    <mergeCell ref="V1938:AM1938"/>
    <mergeCell ref="J1939:U1940"/>
    <mergeCell ref="V1939:AM1939"/>
    <mergeCell ref="V1940:AM1940"/>
    <mergeCell ref="A1930:I1932"/>
    <mergeCell ref="J1930:AM1932"/>
    <mergeCell ref="A1933:I1934"/>
    <mergeCell ref="J1933:AM1934"/>
    <mergeCell ref="A1935:I1940"/>
    <mergeCell ref="J1935:U1936"/>
    <mergeCell ref="V1935:AM1935"/>
    <mergeCell ref="V1936:AM1936"/>
    <mergeCell ref="J1937:J1938"/>
    <mergeCell ref="K1937:S1938"/>
    <mergeCell ref="A1952:I1954"/>
    <mergeCell ref="J1952:AM1954"/>
    <mergeCell ref="A1955:AM1956"/>
    <mergeCell ref="A1957:I1958"/>
    <mergeCell ref="J1957:AM1958"/>
    <mergeCell ref="A1959:I1960"/>
    <mergeCell ref="J1959:AM1960"/>
    <mergeCell ref="Z1948:AM1949"/>
    <mergeCell ref="J1950:J1951"/>
    <mergeCell ref="K1950:K1951"/>
    <mergeCell ref="L1950:N1951"/>
    <mergeCell ref="O1950:O1951"/>
    <mergeCell ref="P1950:AK1951"/>
    <mergeCell ref="AL1950:AM1951"/>
    <mergeCell ref="K1946:K1947"/>
    <mergeCell ref="L1946:W1947"/>
    <mergeCell ref="X1946:X1947"/>
    <mergeCell ref="Y1946:Y1947"/>
    <mergeCell ref="Z1946:AM1947"/>
    <mergeCell ref="J1948:J1949"/>
    <mergeCell ref="K1948:K1949"/>
    <mergeCell ref="L1948:W1949"/>
    <mergeCell ref="X1948:X1949"/>
    <mergeCell ref="Y1948:Y1949"/>
    <mergeCell ref="A1972:I1974"/>
    <mergeCell ref="J1972:AM1974"/>
    <mergeCell ref="A1975:I1982"/>
    <mergeCell ref="J1975:J1976"/>
    <mergeCell ref="K1975:K1976"/>
    <mergeCell ref="L1975:W1976"/>
    <mergeCell ref="X1975:X1976"/>
    <mergeCell ref="Y1975:Y1976"/>
    <mergeCell ref="Z1975:AM1976"/>
    <mergeCell ref="J1977:J1978"/>
    <mergeCell ref="T1968:U1969"/>
    <mergeCell ref="V1968:AM1968"/>
    <mergeCell ref="V1969:AM1969"/>
    <mergeCell ref="J1970:U1971"/>
    <mergeCell ref="V1970:AM1970"/>
    <mergeCell ref="V1971:AM1971"/>
    <mergeCell ref="A1961:I1963"/>
    <mergeCell ref="J1961:AM1963"/>
    <mergeCell ref="A1964:I1965"/>
    <mergeCell ref="J1964:AM1965"/>
    <mergeCell ref="A1966:I1971"/>
    <mergeCell ref="J1966:U1967"/>
    <mergeCell ref="V1966:AM1966"/>
    <mergeCell ref="V1967:AM1967"/>
    <mergeCell ref="J1968:J1969"/>
    <mergeCell ref="K1968:S1969"/>
    <mergeCell ref="A1983:I1985"/>
    <mergeCell ref="J1983:AM1985"/>
    <mergeCell ref="A1986:I1987"/>
    <mergeCell ref="J1986:AM1987"/>
    <mergeCell ref="A1988:I1989"/>
    <mergeCell ref="J1988:AM1989"/>
    <mergeCell ref="Z1979:AM1980"/>
    <mergeCell ref="J1981:J1982"/>
    <mergeCell ref="K1981:K1982"/>
    <mergeCell ref="L1981:N1982"/>
    <mergeCell ref="O1981:O1982"/>
    <mergeCell ref="P1981:AK1982"/>
    <mergeCell ref="AL1981:AM1982"/>
    <mergeCell ref="K1977:K1978"/>
    <mergeCell ref="L1977:W1978"/>
    <mergeCell ref="X1977:X1978"/>
    <mergeCell ref="Y1977:Y1978"/>
    <mergeCell ref="Z1977:AM1978"/>
    <mergeCell ref="J1979:J1980"/>
    <mergeCell ref="K1979:K1980"/>
    <mergeCell ref="L1979:W1980"/>
    <mergeCell ref="X1979:X1980"/>
    <mergeCell ref="Y1979:Y1980"/>
    <mergeCell ref="A2001:I2003"/>
    <mergeCell ref="J2001:AM2003"/>
    <mergeCell ref="A2004:I2011"/>
    <mergeCell ref="J2004:J2005"/>
    <mergeCell ref="K2004:K2005"/>
    <mergeCell ref="L2004:W2005"/>
    <mergeCell ref="X2004:X2005"/>
    <mergeCell ref="Y2004:Y2005"/>
    <mergeCell ref="Z2004:AM2005"/>
    <mergeCell ref="J2006:J2007"/>
    <mergeCell ref="T1997:U1998"/>
    <mergeCell ref="V1997:AM1997"/>
    <mergeCell ref="V1998:AM1998"/>
    <mergeCell ref="J1999:U2000"/>
    <mergeCell ref="V1999:AM1999"/>
    <mergeCell ref="V2000:AM2000"/>
    <mergeCell ref="A1990:I1992"/>
    <mergeCell ref="J1990:AM1992"/>
    <mergeCell ref="A1993:I1994"/>
    <mergeCell ref="J1993:AM1994"/>
    <mergeCell ref="A1995:I2000"/>
    <mergeCell ref="J1995:U1996"/>
    <mergeCell ref="V1995:AM1995"/>
    <mergeCell ref="V1996:AM1996"/>
    <mergeCell ref="J1997:J1998"/>
    <mergeCell ref="K1997:S1998"/>
    <mergeCell ref="A2012:I2014"/>
    <mergeCell ref="J2012:AM2014"/>
    <mergeCell ref="A2015:I2016"/>
    <mergeCell ref="J2015:AM2016"/>
    <mergeCell ref="A2017:I2018"/>
    <mergeCell ref="J2017:AM2018"/>
    <mergeCell ref="Z2008:AM2009"/>
    <mergeCell ref="J2010:J2011"/>
    <mergeCell ref="K2010:K2011"/>
    <mergeCell ref="L2010:N2011"/>
    <mergeCell ref="O2010:O2011"/>
    <mergeCell ref="P2010:AK2011"/>
    <mergeCell ref="AL2010:AM2011"/>
    <mergeCell ref="K2006:K2007"/>
    <mergeCell ref="L2006:W2007"/>
    <mergeCell ref="X2006:X2007"/>
    <mergeCell ref="Y2006:Y2007"/>
    <mergeCell ref="Z2006:AM2007"/>
    <mergeCell ref="J2008:J2009"/>
    <mergeCell ref="K2008:K2009"/>
    <mergeCell ref="L2008:W2009"/>
    <mergeCell ref="X2008:X2009"/>
    <mergeCell ref="Y2008:Y2009"/>
    <mergeCell ref="A2030:I2032"/>
    <mergeCell ref="J2030:AM2032"/>
    <mergeCell ref="A2033:I2040"/>
    <mergeCell ref="J2033:J2034"/>
    <mergeCell ref="K2033:K2034"/>
    <mergeCell ref="L2033:W2034"/>
    <mergeCell ref="X2033:X2034"/>
    <mergeCell ref="Y2033:Y2034"/>
    <mergeCell ref="Z2033:AM2034"/>
    <mergeCell ref="J2035:J2036"/>
    <mergeCell ref="T2026:U2027"/>
    <mergeCell ref="V2026:AM2026"/>
    <mergeCell ref="V2027:AM2027"/>
    <mergeCell ref="J2028:U2029"/>
    <mergeCell ref="V2028:AM2028"/>
    <mergeCell ref="V2029:AM2029"/>
    <mergeCell ref="A2019:I2021"/>
    <mergeCell ref="J2019:AM2021"/>
    <mergeCell ref="A2022:I2023"/>
    <mergeCell ref="J2022:AM2023"/>
    <mergeCell ref="A2024:I2029"/>
    <mergeCell ref="J2024:U2025"/>
    <mergeCell ref="V2024:AM2024"/>
    <mergeCell ref="V2025:AM2025"/>
    <mergeCell ref="J2026:J2027"/>
    <mergeCell ref="K2026:S2027"/>
    <mergeCell ref="A2041:I2043"/>
    <mergeCell ref="J2041:AM2043"/>
    <mergeCell ref="A2044:I2045"/>
    <mergeCell ref="J2044:AM2045"/>
    <mergeCell ref="A2046:I2047"/>
    <mergeCell ref="J2046:AM2047"/>
    <mergeCell ref="Z2037:AM2038"/>
    <mergeCell ref="J2039:J2040"/>
    <mergeCell ref="K2039:K2040"/>
    <mergeCell ref="L2039:N2040"/>
    <mergeCell ref="O2039:O2040"/>
    <mergeCell ref="P2039:AK2040"/>
    <mergeCell ref="AL2039:AM2040"/>
    <mergeCell ref="K2035:K2036"/>
    <mergeCell ref="L2035:W2036"/>
    <mergeCell ref="X2035:X2036"/>
    <mergeCell ref="Y2035:Y2036"/>
    <mergeCell ref="Z2035:AM2036"/>
    <mergeCell ref="J2037:J2038"/>
    <mergeCell ref="K2037:K2038"/>
    <mergeCell ref="L2037:W2038"/>
    <mergeCell ref="X2037:X2038"/>
    <mergeCell ref="Y2037:Y2038"/>
    <mergeCell ref="A2059:I2061"/>
    <mergeCell ref="J2059:AM2061"/>
    <mergeCell ref="A2062:I2069"/>
    <mergeCell ref="J2062:J2063"/>
    <mergeCell ref="K2062:K2063"/>
    <mergeCell ref="L2062:W2063"/>
    <mergeCell ref="X2062:X2063"/>
    <mergeCell ref="Y2062:Y2063"/>
    <mergeCell ref="Z2062:AM2063"/>
    <mergeCell ref="J2064:J2065"/>
    <mergeCell ref="T2055:U2056"/>
    <mergeCell ref="V2055:AM2055"/>
    <mergeCell ref="V2056:AM2056"/>
    <mergeCell ref="J2057:U2058"/>
    <mergeCell ref="V2057:AM2057"/>
    <mergeCell ref="V2058:AM2058"/>
    <mergeCell ref="A2048:I2050"/>
    <mergeCell ref="J2048:AM2050"/>
    <mergeCell ref="A2051:I2052"/>
    <mergeCell ref="J2051:AM2052"/>
    <mergeCell ref="A2053:I2058"/>
    <mergeCell ref="J2053:U2054"/>
    <mergeCell ref="V2053:AM2053"/>
    <mergeCell ref="V2054:AM2054"/>
    <mergeCell ref="J2055:J2056"/>
    <mergeCell ref="K2055:S2056"/>
    <mergeCell ref="A2070:I2072"/>
    <mergeCell ref="J2070:AM2072"/>
    <mergeCell ref="A2073:I2074"/>
    <mergeCell ref="J2073:AM2074"/>
    <mergeCell ref="A2075:I2076"/>
    <mergeCell ref="J2075:AM2076"/>
    <mergeCell ref="Z2066:AM2067"/>
    <mergeCell ref="J2068:J2069"/>
    <mergeCell ref="K2068:K2069"/>
    <mergeCell ref="L2068:N2069"/>
    <mergeCell ref="O2068:O2069"/>
    <mergeCell ref="P2068:AK2069"/>
    <mergeCell ref="AL2068:AM2069"/>
    <mergeCell ref="K2064:K2065"/>
    <mergeCell ref="L2064:W2065"/>
    <mergeCell ref="X2064:X2065"/>
    <mergeCell ref="Y2064:Y2065"/>
    <mergeCell ref="Z2064:AM2065"/>
    <mergeCell ref="J2066:J2067"/>
    <mergeCell ref="K2066:K2067"/>
    <mergeCell ref="L2066:W2067"/>
    <mergeCell ref="X2066:X2067"/>
    <mergeCell ref="Y2066:Y2067"/>
    <mergeCell ref="A2088:I2090"/>
    <mergeCell ref="J2088:AM2090"/>
    <mergeCell ref="A2091:I2098"/>
    <mergeCell ref="J2091:J2092"/>
    <mergeCell ref="K2091:K2092"/>
    <mergeCell ref="L2091:W2092"/>
    <mergeCell ref="X2091:X2092"/>
    <mergeCell ref="Y2091:Y2092"/>
    <mergeCell ref="Z2091:AM2092"/>
    <mergeCell ref="J2093:J2094"/>
    <mergeCell ref="T2084:U2085"/>
    <mergeCell ref="V2084:AM2084"/>
    <mergeCell ref="V2085:AM2085"/>
    <mergeCell ref="J2086:U2087"/>
    <mergeCell ref="V2086:AM2086"/>
    <mergeCell ref="V2087:AM2087"/>
    <mergeCell ref="A2077:I2079"/>
    <mergeCell ref="J2077:AM2079"/>
    <mergeCell ref="A2080:I2081"/>
    <mergeCell ref="J2080:AM2081"/>
    <mergeCell ref="A2082:I2087"/>
    <mergeCell ref="J2082:U2083"/>
    <mergeCell ref="V2082:AM2082"/>
    <mergeCell ref="V2083:AM2083"/>
    <mergeCell ref="J2084:J2085"/>
    <mergeCell ref="K2084:S2085"/>
    <mergeCell ref="A2099:I2101"/>
    <mergeCell ref="J2099:AM2101"/>
    <mergeCell ref="A2102:AM2103"/>
    <mergeCell ref="A2104:I2105"/>
    <mergeCell ref="J2104:AM2105"/>
    <mergeCell ref="A2106:I2107"/>
    <mergeCell ref="J2106:AM2107"/>
    <mergeCell ref="Z2095:AM2096"/>
    <mergeCell ref="J2097:J2098"/>
    <mergeCell ref="K2097:K2098"/>
    <mergeCell ref="L2097:N2098"/>
    <mergeCell ref="O2097:O2098"/>
    <mergeCell ref="P2097:AK2098"/>
    <mergeCell ref="AL2097:AM2098"/>
    <mergeCell ref="K2093:K2094"/>
    <mergeCell ref="L2093:W2094"/>
    <mergeCell ref="X2093:X2094"/>
    <mergeCell ref="Y2093:Y2094"/>
    <mergeCell ref="Z2093:AM2094"/>
    <mergeCell ref="J2095:J2096"/>
    <mergeCell ref="K2095:K2096"/>
    <mergeCell ref="L2095:W2096"/>
    <mergeCell ref="X2095:X2096"/>
    <mergeCell ref="Y2095:Y2096"/>
    <mergeCell ref="A2119:I2121"/>
    <mergeCell ref="J2119:AM2121"/>
    <mergeCell ref="A2122:I2129"/>
    <mergeCell ref="J2122:J2123"/>
    <mergeCell ref="K2122:K2123"/>
    <mergeCell ref="L2122:W2123"/>
    <mergeCell ref="X2122:X2123"/>
    <mergeCell ref="Y2122:Y2123"/>
    <mergeCell ref="Z2122:AM2123"/>
    <mergeCell ref="J2124:J2125"/>
    <mergeCell ref="T2115:U2116"/>
    <mergeCell ref="V2115:AM2115"/>
    <mergeCell ref="V2116:AM2116"/>
    <mergeCell ref="J2117:U2118"/>
    <mergeCell ref="V2117:AM2117"/>
    <mergeCell ref="V2118:AM2118"/>
    <mergeCell ref="A2108:I2110"/>
    <mergeCell ref="J2108:AM2110"/>
    <mergeCell ref="A2111:I2112"/>
    <mergeCell ref="J2111:AM2112"/>
    <mergeCell ref="A2113:I2118"/>
    <mergeCell ref="J2113:U2114"/>
    <mergeCell ref="V2113:AM2113"/>
    <mergeCell ref="V2114:AM2114"/>
    <mergeCell ref="J2115:J2116"/>
    <mergeCell ref="K2115:S2116"/>
    <mergeCell ref="A2130:I2132"/>
    <mergeCell ref="J2130:AM2132"/>
    <mergeCell ref="A2133:I2134"/>
    <mergeCell ref="J2133:AM2134"/>
    <mergeCell ref="A2135:I2136"/>
    <mergeCell ref="J2135:AM2136"/>
    <mergeCell ref="Z2126:AM2127"/>
    <mergeCell ref="J2128:J2129"/>
    <mergeCell ref="K2128:K2129"/>
    <mergeCell ref="L2128:N2129"/>
    <mergeCell ref="O2128:O2129"/>
    <mergeCell ref="P2128:AK2129"/>
    <mergeCell ref="AL2128:AM2129"/>
    <mergeCell ref="K2124:K2125"/>
    <mergeCell ref="L2124:W2125"/>
    <mergeCell ref="X2124:X2125"/>
    <mergeCell ref="Y2124:Y2125"/>
    <mergeCell ref="Z2124:AM2125"/>
    <mergeCell ref="J2126:J2127"/>
    <mergeCell ref="K2126:K2127"/>
    <mergeCell ref="L2126:W2127"/>
    <mergeCell ref="X2126:X2127"/>
    <mergeCell ref="Y2126:Y2127"/>
    <mergeCell ref="A2148:I2150"/>
    <mergeCell ref="J2148:AM2150"/>
    <mergeCell ref="A2151:I2158"/>
    <mergeCell ref="J2151:J2152"/>
    <mergeCell ref="K2151:K2152"/>
    <mergeCell ref="L2151:W2152"/>
    <mergeCell ref="X2151:X2152"/>
    <mergeCell ref="Y2151:Y2152"/>
    <mergeCell ref="Z2151:AM2152"/>
    <mergeCell ref="J2153:J2154"/>
    <mergeCell ref="T2144:U2145"/>
    <mergeCell ref="V2144:AM2144"/>
    <mergeCell ref="V2145:AM2145"/>
    <mergeCell ref="J2146:U2147"/>
    <mergeCell ref="V2146:AM2146"/>
    <mergeCell ref="V2147:AM2147"/>
    <mergeCell ref="A2137:I2139"/>
    <mergeCell ref="J2137:AM2139"/>
    <mergeCell ref="A2140:I2141"/>
    <mergeCell ref="J2140:AM2141"/>
    <mergeCell ref="A2142:I2147"/>
    <mergeCell ref="J2142:U2143"/>
    <mergeCell ref="V2142:AM2142"/>
    <mergeCell ref="V2143:AM2143"/>
    <mergeCell ref="J2144:J2145"/>
    <mergeCell ref="K2144:S2145"/>
    <mergeCell ref="A2159:I2161"/>
    <mergeCell ref="J2159:AM2161"/>
    <mergeCell ref="A2162:I2163"/>
    <mergeCell ref="J2162:AM2163"/>
    <mergeCell ref="A2164:I2165"/>
    <mergeCell ref="J2164:AM2165"/>
    <mergeCell ref="Z2155:AM2156"/>
    <mergeCell ref="J2157:J2158"/>
    <mergeCell ref="K2157:K2158"/>
    <mergeCell ref="L2157:N2158"/>
    <mergeCell ref="O2157:O2158"/>
    <mergeCell ref="P2157:AK2158"/>
    <mergeCell ref="AL2157:AM2158"/>
    <mergeCell ref="K2153:K2154"/>
    <mergeCell ref="L2153:W2154"/>
    <mergeCell ref="X2153:X2154"/>
    <mergeCell ref="Y2153:Y2154"/>
    <mergeCell ref="Z2153:AM2154"/>
    <mergeCell ref="J2155:J2156"/>
    <mergeCell ref="K2155:K2156"/>
    <mergeCell ref="L2155:W2156"/>
    <mergeCell ref="X2155:X2156"/>
    <mergeCell ref="Y2155:Y2156"/>
    <mergeCell ref="A2177:I2179"/>
    <mergeCell ref="J2177:AM2179"/>
    <mergeCell ref="A2180:I2187"/>
    <mergeCell ref="J2180:J2181"/>
    <mergeCell ref="K2180:K2181"/>
    <mergeCell ref="L2180:W2181"/>
    <mergeCell ref="X2180:X2181"/>
    <mergeCell ref="Y2180:Y2181"/>
    <mergeCell ref="Z2180:AM2181"/>
    <mergeCell ref="J2182:J2183"/>
    <mergeCell ref="T2173:U2174"/>
    <mergeCell ref="V2173:AM2173"/>
    <mergeCell ref="V2174:AM2174"/>
    <mergeCell ref="J2175:U2176"/>
    <mergeCell ref="V2175:AM2175"/>
    <mergeCell ref="V2176:AM2176"/>
    <mergeCell ref="A2166:I2168"/>
    <mergeCell ref="J2166:AM2168"/>
    <mergeCell ref="A2169:I2170"/>
    <mergeCell ref="J2169:AM2170"/>
    <mergeCell ref="A2171:I2176"/>
    <mergeCell ref="J2171:U2172"/>
    <mergeCell ref="V2171:AM2171"/>
    <mergeCell ref="V2172:AM2172"/>
    <mergeCell ref="J2173:J2174"/>
    <mergeCell ref="K2173:S2174"/>
    <mergeCell ref="A2188:I2190"/>
    <mergeCell ref="J2188:AM2190"/>
    <mergeCell ref="A2191:I2192"/>
    <mergeCell ref="J2191:AM2192"/>
    <mergeCell ref="A2193:I2194"/>
    <mergeCell ref="J2193:AM2194"/>
    <mergeCell ref="Z2184:AM2185"/>
    <mergeCell ref="J2186:J2187"/>
    <mergeCell ref="K2186:K2187"/>
    <mergeCell ref="L2186:N2187"/>
    <mergeCell ref="O2186:O2187"/>
    <mergeCell ref="P2186:AK2187"/>
    <mergeCell ref="AL2186:AM2187"/>
    <mergeCell ref="K2182:K2183"/>
    <mergeCell ref="L2182:W2183"/>
    <mergeCell ref="X2182:X2183"/>
    <mergeCell ref="Y2182:Y2183"/>
    <mergeCell ref="Z2182:AM2183"/>
    <mergeCell ref="J2184:J2185"/>
    <mergeCell ref="K2184:K2185"/>
    <mergeCell ref="L2184:W2185"/>
    <mergeCell ref="X2184:X2185"/>
    <mergeCell ref="Y2184:Y2185"/>
    <mergeCell ref="A2206:I2208"/>
    <mergeCell ref="J2206:AM2208"/>
    <mergeCell ref="A2209:I2216"/>
    <mergeCell ref="J2209:J2210"/>
    <mergeCell ref="K2209:K2210"/>
    <mergeCell ref="L2209:W2210"/>
    <mergeCell ref="X2209:X2210"/>
    <mergeCell ref="Y2209:Y2210"/>
    <mergeCell ref="Z2209:AM2210"/>
    <mergeCell ref="J2211:J2212"/>
    <mergeCell ref="T2202:U2203"/>
    <mergeCell ref="V2202:AM2202"/>
    <mergeCell ref="V2203:AM2203"/>
    <mergeCell ref="J2204:U2205"/>
    <mergeCell ref="V2204:AM2204"/>
    <mergeCell ref="V2205:AM2205"/>
    <mergeCell ref="A2195:I2197"/>
    <mergeCell ref="J2195:AM2197"/>
    <mergeCell ref="A2198:I2199"/>
    <mergeCell ref="J2198:AM2199"/>
    <mergeCell ref="A2200:I2205"/>
    <mergeCell ref="J2200:U2201"/>
    <mergeCell ref="V2200:AM2200"/>
    <mergeCell ref="V2201:AM2201"/>
    <mergeCell ref="J2202:J2203"/>
    <mergeCell ref="K2202:S2203"/>
    <mergeCell ref="Z2213:AM2214"/>
    <mergeCell ref="J2215:J2216"/>
    <mergeCell ref="K2215:K2216"/>
    <mergeCell ref="L2215:N2216"/>
    <mergeCell ref="O2215:O2216"/>
    <mergeCell ref="P2215:AK2216"/>
    <mergeCell ref="A2217:I2219"/>
    <mergeCell ref="J2217:AM2219"/>
    <mergeCell ref="A2220:I2221"/>
    <mergeCell ref="J2220:AM2221"/>
    <mergeCell ref="A2222:I2223"/>
    <mergeCell ref="J2222:AM2223"/>
    <mergeCell ref="K2240:K2241"/>
    <mergeCell ref="L2240:W2241"/>
    <mergeCell ref="X2240:X2241"/>
    <mergeCell ref="Y2240:Y2241"/>
    <mergeCell ref="Z2240:AM2241"/>
    <mergeCell ref="AL2215:AM2216"/>
    <mergeCell ref="K2211:K2212"/>
    <mergeCell ref="L2211:W2212"/>
    <mergeCell ref="X2211:X2212"/>
    <mergeCell ref="Y2211:Y2212"/>
    <mergeCell ref="Z2211:AM2212"/>
    <mergeCell ref="J2213:J2214"/>
    <mergeCell ref="K2213:K2214"/>
    <mergeCell ref="L2213:W2214"/>
    <mergeCell ref="X2213:X2214"/>
    <mergeCell ref="Y2213:Y2214"/>
    <mergeCell ref="T2231:U2232"/>
    <mergeCell ref="V2231:AM2231"/>
    <mergeCell ref="V2232:AM2232"/>
    <mergeCell ref="J2233:U2234"/>
    <mergeCell ref="V2233:AM2233"/>
    <mergeCell ref="V2234:AM2234"/>
    <mergeCell ref="A2235:I2237"/>
    <mergeCell ref="J2235:AM2237"/>
    <mergeCell ref="A2238:I2245"/>
    <mergeCell ref="J2238:J2239"/>
    <mergeCell ref="K2238:K2239"/>
    <mergeCell ref="L2238:W2239"/>
    <mergeCell ref="X2238:X2239"/>
    <mergeCell ref="Y2238:Y2239"/>
    <mergeCell ref="Z2238:AM2239"/>
    <mergeCell ref="J2240:J2241"/>
    <mergeCell ref="A2246:I2248"/>
    <mergeCell ref="J2246:AM2248"/>
    <mergeCell ref="A2224:I2226"/>
    <mergeCell ref="J2224:AM2226"/>
    <mergeCell ref="A2227:I2228"/>
    <mergeCell ref="J2227:AM2228"/>
    <mergeCell ref="A2229:I2234"/>
    <mergeCell ref="J2229:U2230"/>
    <mergeCell ref="V2229:AM2229"/>
    <mergeCell ref="V2230:AM2230"/>
    <mergeCell ref="J2231:J2232"/>
    <mergeCell ref="K2231:S2232"/>
    <mergeCell ref="A2249:AM2250"/>
    <mergeCell ref="A2251:I2253"/>
    <mergeCell ref="J2251:AM2253"/>
    <mergeCell ref="A2254:E2262"/>
    <mergeCell ref="F2254:I2259"/>
    <mergeCell ref="J2254:S2255"/>
    <mergeCell ref="T2254:AM2254"/>
    <mergeCell ref="T2255:Z2255"/>
    <mergeCell ref="Z2242:AM2243"/>
    <mergeCell ref="J2244:J2245"/>
    <mergeCell ref="K2244:K2245"/>
    <mergeCell ref="L2244:N2245"/>
    <mergeCell ref="O2244:O2245"/>
    <mergeCell ref="P2244:AK2245"/>
    <mergeCell ref="AL2244:AM2245"/>
    <mergeCell ref="A2263:I2265"/>
    <mergeCell ref="J2263:AM2265"/>
    <mergeCell ref="J2242:J2243"/>
    <mergeCell ref="K2242:K2243"/>
    <mergeCell ref="L2242:W2243"/>
    <mergeCell ref="X2242:X2243"/>
    <mergeCell ref="Y2242:Y2243"/>
    <mergeCell ref="A2266:AM2267"/>
    <mergeCell ref="A2268:AM2269"/>
    <mergeCell ref="AH2257:AM2257"/>
    <mergeCell ref="J2258:S2258"/>
    <mergeCell ref="T2258:AM2258"/>
    <mergeCell ref="J2259:AM2259"/>
    <mergeCell ref="F2260:I2262"/>
    <mergeCell ref="J2260:AM2262"/>
    <mergeCell ref="AA2255:AG2255"/>
    <mergeCell ref="AH2255:AM2255"/>
    <mergeCell ref="J2256:J2257"/>
    <mergeCell ref="K2256:Q2257"/>
    <mergeCell ref="R2256:S2257"/>
    <mergeCell ref="T2256:Z2256"/>
    <mergeCell ref="AA2256:AG2256"/>
    <mergeCell ref="AH2256:AM2256"/>
    <mergeCell ref="T2257:Z2257"/>
    <mergeCell ref="AA2257:AG2257"/>
  </mergeCells>
  <phoneticPr fontId="1"/>
  <conditionalFormatting sqref="J9:J10">
    <cfRule type="expression" dxfId="36" priority="24">
      <formula>$AO$163=TRUE</formula>
    </cfRule>
  </conditionalFormatting>
  <conditionalFormatting sqref="J15">
    <cfRule type="expression" dxfId="35" priority="26">
      <formula>$AO$163=TRUE</formula>
    </cfRule>
  </conditionalFormatting>
  <conditionalFormatting sqref="J17">
    <cfRule type="expression" dxfId="34" priority="27">
      <formula>$AO$163=TRUE</formula>
    </cfRule>
  </conditionalFormatting>
  <conditionalFormatting sqref="J26:J27">
    <cfRule type="expression" dxfId="33" priority="25">
      <formula>$AO$163=TRUE</formula>
    </cfRule>
  </conditionalFormatting>
  <conditionalFormatting sqref="J139:AM178 J187:AM226 J233:AM272 J279:AM318 J325:AM364 J373:AM412 J419:AM458 J465:AM504 J511:AM550 J557:AM596 J605:AM644 J651:AM690 J697:AM736 J743:AM782 J789:AM828 J837:AM876 J883:AM922 J929:AM968 J975:AM1014 J1021:AM1060">
    <cfRule type="expression" dxfId="32" priority="21">
      <formula>$BF$135&lt;&gt;1</formula>
    </cfRule>
  </conditionalFormatting>
  <conditionalFormatting sqref="J179:AM184">
    <cfRule type="expression" dxfId="31" priority="20">
      <formula>OR($BF$135&lt;&gt;1,$BF$175&lt;&gt;1)</formula>
    </cfRule>
  </conditionalFormatting>
  <conditionalFormatting sqref="J227:AM232">
    <cfRule type="expression" dxfId="30" priority="19">
      <formula>OR($BF$135&lt;&gt;1,$BF$223&lt;&gt;1)</formula>
    </cfRule>
  </conditionalFormatting>
  <conditionalFormatting sqref="J273:AM278">
    <cfRule type="expression" dxfId="29" priority="18">
      <formula>OR($BF$135&lt;&gt;1,$BF$269&lt;&gt;1)</formula>
    </cfRule>
  </conditionalFormatting>
  <conditionalFormatting sqref="J319:AM324">
    <cfRule type="expression" dxfId="28" priority="17">
      <formula>OR($BF$135&lt;&gt;1,$BF$315&lt;&gt;1)</formula>
    </cfRule>
  </conditionalFormatting>
  <conditionalFormatting sqref="J365:AM370">
    <cfRule type="expression" dxfId="27" priority="16">
      <formula>OR($BF$135&lt;&gt;1,$BF$361&lt;&gt;1)</formula>
    </cfRule>
  </conditionalFormatting>
  <conditionalFormatting sqref="J413:AM418">
    <cfRule type="expression" dxfId="26" priority="15">
      <formula>OR($BF$135&lt;&gt;1,$BF$409&lt;&gt;1)</formula>
    </cfRule>
  </conditionalFormatting>
  <conditionalFormatting sqref="J459:AM464">
    <cfRule type="expression" dxfId="25" priority="14">
      <formula>OR($BF$135&lt;&gt;1,$BF$455&lt;&gt;1)</formula>
    </cfRule>
  </conditionalFormatting>
  <conditionalFormatting sqref="J505:AM510">
    <cfRule type="expression" dxfId="24" priority="13">
      <formula>OR($BF$135&lt;&gt;1,$BF$501&lt;&gt;1)</formula>
    </cfRule>
  </conditionalFormatting>
  <conditionalFormatting sqref="J551:AM556">
    <cfRule type="expression" dxfId="23" priority="12">
      <formula>OR($BF$135&lt;&gt;1,$BF$547&lt;&gt;1)</formula>
    </cfRule>
  </conditionalFormatting>
  <conditionalFormatting sqref="J597:AM602">
    <cfRule type="expression" dxfId="22" priority="11">
      <formula>OR($BF$135&lt;&gt;1,$BF$593&lt;&gt;1)</formula>
    </cfRule>
  </conditionalFormatting>
  <conditionalFormatting sqref="J645:AM650">
    <cfRule type="expression" dxfId="21" priority="10">
      <formula>OR($BF$135&lt;&gt;1,$BF$641&lt;&gt;1)</formula>
    </cfRule>
  </conditionalFormatting>
  <conditionalFormatting sqref="J691:AM696">
    <cfRule type="expression" dxfId="20" priority="9">
      <formula>OR($BF$135&lt;&gt;1,$BF$687&lt;&gt;1)</formula>
    </cfRule>
  </conditionalFormatting>
  <conditionalFormatting sqref="J737:AM742">
    <cfRule type="expression" dxfId="19" priority="8">
      <formula>OR($BF$135&lt;&gt;1,$BF$733&lt;&gt;1)</formula>
    </cfRule>
  </conditionalFormatting>
  <conditionalFormatting sqref="J783:AM788">
    <cfRule type="expression" dxfId="18" priority="7">
      <formula>OR($BF$135&lt;&gt;1,$BF$779&lt;&gt;1)</formula>
    </cfRule>
  </conditionalFormatting>
  <conditionalFormatting sqref="J829:AM834">
    <cfRule type="expression" dxfId="17" priority="6">
      <formula>OR($BF$135&lt;&gt;1,$BF$825&lt;&gt;1)</formula>
    </cfRule>
  </conditionalFormatting>
  <conditionalFormatting sqref="J877:AM882">
    <cfRule type="expression" dxfId="16" priority="5">
      <formula>OR($BF$135&lt;&gt;1,$BF$873&lt;&gt;1)</formula>
    </cfRule>
  </conditionalFormatting>
  <conditionalFormatting sqref="J923:AM928">
    <cfRule type="expression" dxfId="15" priority="4">
      <formula>OR($BF$135&lt;&gt;1,$BF$919&lt;&gt;1)</formula>
    </cfRule>
  </conditionalFormatting>
  <conditionalFormatting sqref="J969:AM974">
    <cfRule type="expression" dxfId="14" priority="3">
      <formula>OR($BF$135&lt;&gt;1,$BF$965&lt;&gt;1)</formula>
    </cfRule>
  </conditionalFormatting>
  <conditionalFormatting sqref="J1015:AM1020">
    <cfRule type="expression" dxfId="13" priority="2">
      <formula>OR($BF$135&lt;&gt;1,$BF$1011&lt;&gt;1)</formula>
    </cfRule>
  </conditionalFormatting>
  <conditionalFormatting sqref="J1061:AM1066">
    <cfRule type="expression" dxfId="12" priority="1">
      <formula>OR($BF$135&lt;&gt;1,$BF$1057&lt;&gt;1)</formula>
    </cfRule>
  </conditionalFormatting>
  <conditionalFormatting sqref="J1073:AM1101 J1104:AM1219 J1222:AM1366 J1369:AM1513 J1516:AM1660">
    <cfRule type="expression" dxfId="11" priority="23">
      <formula>OR($BF$1068&lt;&gt;TRUE,$BF$1072=TRUE)</formula>
    </cfRule>
  </conditionalFormatting>
  <conditionalFormatting sqref="J1661:AM1689 J1692:AM1807 J1810:AM1954 J1957:AM2101 J2104:AM2248">
    <cfRule type="expression" dxfId="10" priority="22">
      <formula>OR($BF$1070&lt;&gt;TRUE,$BF$1072=TRUE)</formula>
    </cfRule>
  </conditionalFormatting>
  <dataValidations count="16">
    <dataValidation type="whole" imeMode="halfAlpha" allowBlank="1" showInputMessage="1" showErrorMessage="1" errorTitle="入力エラー" error="件数は半角数字で入力してください。" sqref="M137:Q138 S1069:V1070 AH1069:AK1070" xr:uid="{A22E526D-6600-44F4-BFC4-0913B199B84D}">
      <formula1>0</formula1>
      <formula2>1000000</formula2>
    </dataValidation>
    <dataValidation type="list" allowBlank="1" showInputMessage="1" showErrorMessage="1" errorTitle="入力エラー" error="正しい選択肢を選んでください。" sqref="K106:S107 K1042:S1043 K996:S997 K950:S951 K904:S905 K858:S859 K810:S811 K764:S765 K718:S719 K672:S673 K626:S627 K578:S579 K532:S533 K486:S487 K440:S441 K394:S395 K346:S347 K254:S255 K208:S209 K160:S161" xr:uid="{BB09BA24-84E7-4752-A084-A6B3FE76904D}">
      <formula1>$CH$2:$CH$8</formula1>
    </dataValidation>
    <dataValidation type="list" allowBlank="1" showInputMessage="1" showErrorMessage="1" errorTitle="入力エラー" error="正しい選択肢を選んでください。" sqref="K31:K32 Y2238:Y2243 K2238:K2245 Y2209:Y2214 K2209:K2216 Y2180:Y2185 K2180:K2187 Y2151:Y2156 K2151:K2158 Y2122:Y2127 K2122:K2129 Y2091:Y2096 K2091:K2098 K2062:K2069 Y2062:Y2067 Y2033:Y2038 K2033:K2040 Y2004:Y2009 K2004:K2011 Y1975:Y1980 K1975:K1982 Y1944:Y1949 K1944:K1951 Y1915:Y1920 K1915:K1922 Y1886:Y1891 K1886:K1893 K1857:K1864 Y1857:Y1862 Y1828:Y1833 K1828:K1835 K1797:K1804 Y1797:Y1802 Y1768:Y1773 K1768:K1775 K1739:K1746 Y1739:Y1744 K1679:K1686 Y1679:Y1684 Y1710:Y1715 K1710:K1717 Y1650:Y1655 K1650:K1657 K1621:K1628 Y1621:Y1626 Y1592:Y1597 K1592:K1599 K1563:K1570 Y1563:Y1568 K1534:K1541 Y1534:Y1539 K1503:K1510 Y1503:Y1508 K1474:K1481 Y1474:Y1479 K1445:K1452 Y1445:Y1450 K1416:K1423 Y1416:Y1421 Y1387:Y1392 K1387:K1394 K1356:K1363 Y1356:Y1361 K1327:K1334 Y1327:Y1332 K1298:K1305 Y1298:Y1303 K1269:K1276 Y1269:Y1274 Y1240:Y1245 K1240:K1247 Y1209:Y1214 K1209:K1216 Y1180:Y1185 K1180:K1187 Y1151:Y1156 K1151:K1158 Y1122:Y1127 K1122:K1129 Y1091:Y1096 K1091:K1098 X1045:X1046 R1045:R1048 K1045:K1050 X999:X1000 R999:R1002 K999:K1004 X953:X954 R953:R956 K953:K958 X907:X908 R907:R910 K907:K912 X861:X862 R861:R864 K861:K866 X813:X814 R813:R816 K813:K818 X767:X768 R767:R770 K767:K772 X721:X722 R721:R724 K721:K726 X675:X676 R675:R678 K675:K680 X629:X630 R629:R632 K629:K634 X581:X582 R581:R584 K581:K586 X535:X536 R535:R538 K535:K540 X489:X490 R489:R492 K489:K494 X443:X444 R443:R446 K443:K448 X397:X398 R397:R400 K397:K402 X349:X350 R349:R352 K349:K354 X303:X304 R303:R306 K303:K308 X257:X258 R257:R260 K257:K262 X211:X212 R211:R214 K211:K216 X163:X164 R163:R166 K163:K168 AG79:AG80 Y81:Y82 R79:R82 K67:K86 AE41:AE44 AE47:AE48 W45:W46 T41:T44 T47:T48 K41:K52 K35:K38 Z35:Z36 AC31:AC32 T31:T32" xr:uid="{A549F9F9-01A1-458E-8633-C5FA404494CC}">
      <formula1>$CD$2:$CD$3</formula1>
    </dataValidation>
    <dataValidation type="list" allowBlank="1" showInputMessage="1" showErrorMessage="1" errorTitle="入力エラー" error="正しい選択肢を選んでください。" sqref="K15:S16 K2231:S2232 K2202:S2203 K2173:S2174 K2144:S2145 K2115:S2116 K2084:S2085 K2026:S2027 K2055:S2056 K1997:S1998 K1968:S1969 K1937:S1938 K1908:S1909 K1879:S1880 K1850:S1851 K1821:S1822 K1790:S1791 K1761:S1762 K1732:S1733 K1703:S1704 K1672:S1673 K1614:S1615 K1585:S1586 K1556:S1557 K1527:S1528 K1467:S1468 K1438:S1439 K1380:S1381 K1349:S1350 K1320:S1321 K1262:S1263 K1233:S1234 K1202:S1203 K1173:S1174 K1144:S1145 K1115:S1116 K1084:S1085 K1031:S1032 K985:S986 K939:S940 K893:S894 K847:S848 K799:S800 K753:S754 K707:S708 K661:S662 K615:S616 K567:S568 K521:S522 K475:S476 K429:S430 K383:S384 K335:S336 K289:S290 K243:S244 K197:S198 K149:S150" xr:uid="{294EB053-6F73-4686-8587-3209AD7C7717}">
      <formula1>$CB$2:$CB$7</formula1>
    </dataValidation>
    <dataValidation type="list" allowBlank="1" showInputMessage="1" showErrorMessage="1" errorTitle="入力エラー" error="正しい選択肢を選んでください。" sqref="K10:W11" xr:uid="{AC93285F-5B31-4EA6-A86B-CB3BC8891EE4}">
      <formula1>$CA$2:$CA$4</formula1>
    </dataValidation>
    <dataValidation type="list" allowBlank="1" showInputMessage="1" showErrorMessage="1" sqref="K1496 K1643 K1291 K1409" xr:uid="{49C56E5E-11AA-4EBB-82AB-6FF16EADB3DC}">
      <formula1>$CB$2:$CB$7</formula1>
    </dataValidation>
    <dataValidation type="list" allowBlank="1" showInputMessage="1" showErrorMessage="1" errorTitle="入力エラー" error="正しい選択肢を選んでください。" sqref="K26:S27" xr:uid="{580592F4-5674-4A4D-B6E5-845B695314E6}">
      <formula1>$CC$2:$CC$6</formula1>
    </dataValidation>
    <dataValidation type="list" allowBlank="1" showInputMessage="1" showErrorMessage="1" sqref="Z1069:Z1070 K1069:K1072" xr:uid="{A837BACC-F226-4F74-9C16-12689BF47A47}">
      <formula1>$CD$2:$CD$3</formula1>
    </dataValidation>
    <dataValidation type="list" allowBlank="1" showInputMessage="1" showErrorMessage="1" errorTitle="入力エラー" error="正しい選択肢を選んでください。" sqref="K135:Q136" xr:uid="{4CB4C05F-BD07-475D-8111-803643AFDB35}">
      <formula1>$CF$2:$CF$4</formula1>
    </dataValidation>
    <dataValidation type="list" allowBlank="1" showInputMessage="1" showErrorMessage="1" errorTitle="入力エラー" error="正しい選択肢を選んでください。" sqref="K1026:S1027 K980:S981 K934:S935 K888:S889 K842:S843 K794:S795 K748:S749 K702:S703 K656:S657 K610:S611 K562:S563 K516:S517 K470:S471 K424:S425 K378:S379 K330:S331 K284:S285 K238:S239 K192:S193 K144:S145" xr:uid="{1EC1E750-0412-430B-9EA2-E36FA82CC22F}">
      <formula1>$CG$2:$CG$4</formula1>
    </dataValidation>
    <dataValidation type="list" allowBlank="1" showInputMessage="1" showErrorMessage="1" sqref="K300:S301" xr:uid="{1C700047-B8CF-4100-A9C5-465C98CED188}">
      <formula1>$CH$2:$CH$8</formula1>
    </dataValidation>
    <dataValidation type="list" allowBlank="1" showInputMessage="1" showErrorMessage="1" errorTitle="入力エラー" error="正しい選択肢を選んでください。" sqref="K1058:Q1059 K1012:Q1013 K966:Q967 K920:Q921 K874:Q875 K826:Q827 K780:Q781 K734:Q735 K688:Q689 K642:Q643 K594:Q595 K548:Q549 K502:Q503 K456:Q457 K410:Q411 K362:Q363 K316:Q317 K270:Q271 K224:Q225 K176:Q177" xr:uid="{129E1380-DD67-48B2-B031-C5C432C57348}">
      <formula1>$CI$2:$CI$4</formula1>
    </dataValidation>
    <dataValidation type="list" allowBlank="1" showInputMessage="1" showErrorMessage="1" errorTitle="入力エラー" error="正しい選択肢を選んでください。" sqref="K2256:Q2257" xr:uid="{0FC73781-B4D6-443E-AD77-7BC89DE0F217}">
      <formula1>$CJ$2:$CJ$12</formula1>
    </dataValidation>
    <dataValidation allowBlank="1" showInputMessage="1" showErrorMessage="1" errorTitle="入力エラー" error="正しい選択肢を選んでください。" sqref="J361:U361 J364:AM364 R362:U363 V361:AM363" xr:uid="{4A7EA4EB-ADB7-406E-B7AB-18EA2C2BF27D}"/>
    <dataValidation type="date" allowBlank="1" showInputMessage="1" showErrorMessage="1" errorTitle="日付入力エラー" error="正しい日付を入力してください。_x000a_（例：平成２６年４月１日、2014/4/1）" sqref="J131:AM132" xr:uid="{DC677D9E-3D81-4200-9350-88F479793AD7}">
      <formula1>18264</formula1>
      <formula2>73415</formula2>
    </dataValidation>
    <dataValidation imeMode="hiragana" allowBlank="1" showInputMessage="1" showErrorMessage="1" sqref="J87:AM104 F2072:I2073 W1676:AM1678 AL2245:AM2245 W2001:AM2003 F2103:I2104 P1097:AK1098 F2161:I2162 AL1951:AM1951 J989:AM994 J1088:AM1090 J1073:AM1081 J1453:AM1464 J201:AM206 J2260:AM2265 J187:AM190 J247:AM252 J227:AM236 J169:AM174 J153:AM158 J179:AM184 J293:AM298 J1099:AM1101 J1061:AM1066 J1015:AM1024 P1049:AK1050 J897:AM902 J1119:AM1121 J943:AM948 J1130:AM1141 F2132:I2133 J1148:AM1150 J1159:AM1170 J1035:AM1040 P1128:AK1129 P1003:AK1004 J1177:AM1179 J1051:AM1056 J1103:AM1112 J969:AM978 P957:AK958 J923:AM932 P911:AK912 J1691:AM1700 P1627:AK1628 P1656:AK1657 J1647:AM1649 F1720:I1721 J1600:AM1611 F1749:I1750 F1778:I1779 J1658:AM1669 P1480:AK1481 AL2216:AM2216 J63:AM64 P215:AK216 J139:AM142 AL2098:AM2098 J273:AM282 P261:AK262 J319:AM328 L2245:O2245 J1005:AM1010 J263:AM268 J339:AM344 J387:AM392 J365:AM370 J413:AM422 J433:AM438 P401:AK402 J479:AM484 AL2158:AM2158 P307:AK308 P353:AK354 J403:AM408 J355:AM360 J459:AM468 P447:AK448 J309:AM314 J505:AM514 J449:AM454 J525:AM530 P493:AK494 J551:AM560 J495:AM500 J571:AM576 J619:AM624 J597:AM602 J645:AM654 J665:AM670 P633:AK634 J711:AM716 P167:AK168 P539:AK540 P585:AK586 J757:AM762 J635:AM640 J587:AM592 AL2187:AM2187 J691:AM700 P679:AK680 J541:AM546 J737:AM746 J681:AM686 J783:AM792 P725:AK726 P771:AK772 J727:AM732 J803:AM808 J851:AM856 J829:AM834 J877:AM886 J913:AM918 P865:AK866 J959:AM964 J773:AM778 P817:AK818 J867:AM872 J819:AM824 AL2129:AM2129 P1186:AK1187 J1188:AM1199 J1222:AM1230 J1206:AM1208 P1215:AK1216 J1248:AM1259 J1237:AM1239 P1157:AK1158 J1277:AM1288 F1515:I1515 A2267:AM2269 J1217:AM1219 P1246:AK1247 J1266:AM1268 J1295:AM1297 J2250:AM2253 J1306:AM1317 J1353:AM1355 J1368:AM1377 P1362:AK1363 J1324:AM1326 J1395:AM1406 J1384:AM1386 P1275:AK1276 J1424:AM1435 P1304:AK1305 P1333:AK1334 J1364:AM1366 P1393:AK1394 J1413:AM1415 J1442:AM1444 P1451:AK1452 J1471:AM1473 P1509:AK1510 J1531:AM1533 J1542:AM1553 AL2069:AM2069 J1560:AM1562 J1571:AM1582 P1422:AK1423 J1589:AM1591 P1598:AK1599 J1482:AM1493 P1540:AK1541 P1569:AK1570 J1618:AM1620 J1629:AM1640 AL1775:AM1775 AL1804:AM1804 F1838:I1839 F1809:I1810 AL1746:AM1746 F1867:I1868 J2245 F1896:I1897 F1925:I1926 AL1893:AM1893 F1985:I1986 L1922:O1922 F1956:I1957 W1854:AM1856 K2012:K2023 AL1982:AM1982 A5:AM6 J19:AM24 J53:AM58 V69:AK72 X73:AK74 R75:AK76 P77:AK78 P51:AK52 P85:AK86 J217:AM222 J373:AM376 J605:AM608 J837:AM840 F1691:I1692 AL1717:AM1717 AL1835:AM1835 AL1922:AM1922 F2014:I2015 F2043:I2044 W2030:AM2032 AL2040:AM2040 F2190:I2191 F2219:I2220 W2059:AM2061 L2187:O2187 J2188:AM2199 L2158:O2158 J2159:AM2170 L2129:O2129 J2130:AM2141 L2098:O2098 J2103:AM2112 J2099:AM2101 J2070:AM2081 L2040:O2040 L2069:O2069 W2088:AM2090 W2119:AM2121 W2148:AM2150 W2177:AM2179 W2206:AM2208 W2235:AM2237 J2246:AM2248 L2216:O2216 J2217:AM2228 J2041:AM2052 W1941:AM1943 J1956:AM1965 J1983:AM1994 L1951:O1951 W1972:AM1974 L1982:O1982 J1952:AM1954 W1883:AM1885 J1894:AM1905 L1893:O1893 W1912:AM1914 J1923:AM1934 J1865:AM1876 L1864:O1864 Y1834:AK1835 J1836:AM1847 W1825:AM1827 L1804:O1804 J1809:AM1818 J1805:AM1807 W1794:AM1796 L1775:O1775 Y1716:AK1717 J1776:AM1787 W1765:AM1767 L1746:O1746 J1747:AM1758 W1736:AM1738 L1686:O1686 J1718:AM1729 L1717:O1717 Y1685:AK1686 J1687:AM1689 V1675:V1678 J1335:AM1346 J1511:AM1513 J1500:AM1502 J1515:AM1524 Y2244:AK2245 J1676:U1678 W1707:AM1709 P1715:X1717 J1717 J1707:U1709 V1706:V1709 P1684:X1686 J1686 J1736:U1738 V1735:V1738 Y1745:AK1746 P1744:X1746 J1746 J1765:U1767 V1764:V1767 Y1774:AK1775 P1773:X1775 J1775 J1794:U1796 V1793:V1796 Y1803:AK1804 P1802:X1804 J1804 J1825:U1827 V1824:V1827 L1835:O1835 J1835 P1833:X1835 J1854:U1856 V1853:V1856 J1864 P1862:X1864 Y2215:AK2216 J1883:U1885 V1882:V1885 P1891:X1893 Y1863:AK1864 J1893 J1912:U1914 V1911:V1914 P1920:X1922 Y1892:AK1893 J1922 J1941:U1943 V1940:V1943 P1949:X1951 Y1921:AK1922 J1951 J1972:U1974 V1971:V1974 P1980:X1982 Y1950:AK1951 J1982 J2001:U2003 V2000:V2003 P2009:X2010 Y1981:AK1982 J2011:J2023 L2011:AM2023 J2030:U2032 V2029:V2032 P2038:X2040 Y2010:AK2010 J2040 J2059:U2061 V2058:V2061 J2069 P2067:X2069 Y2039:AK2040 J2088:U2090 V2087:V2090 P2096:X2098 Y2068:AK2069 J2098 J2119:U2121 V2118:V2121 P2127:X2129 Y2097:AK2098 J2129 J2148:U2150 V2147:V2150 P2156:X2158 Y2128:AK2129 J2158 J2177:U2179 V2176:V2179 P2185:X2187 Y2157:AK2158 J2187 J2206:U2208 V2205:V2208 P2214:X2216 Y2186:AK2187 J2216 J2235:U2237 V2234:V2237 P2243:X2245 J121:AM130 J109" xr:uid="{E7B6EDA1-3F09-4003-8386-C1E147660DC3}"/>
  </dataValidations>
  <pageMargins left="0.78740157480314965" right="0.27559055118110237" top="0.74803149606299213" bottom="0.74803149606299213" header="0.31496062992125984" footer="0.31496062992125984"/>
  <pageSetup paperSize="9" fitToHeight="0" orientation="portrait" r:id="rId1"/>
  <rowBreaks count="4" manualBreakCount="4">
    <brk id="64" max="38" man="1"/>
    <brk id="123" max="38" man="1"/>
    <brk id="836" max="38" man="1"/>
    <brk id="1678" max="38" man="1"/>
  </rowBreaks>
  <colBreaks count="2" manualBreakCount="2">
    <brk id="39" max="2268" man="1"/>
    <brk id="42" max="194" man="1"/>
  </colBreaks>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BI71"/>
  <sheetViews>
    <sheetView view="pageBreakPreview" topLeftCell="A37" zoomScaleNormal="100" zoomScaleSheetLayoutView="100" workbookViewId="0">
      <selection activeCell="A3" sqref="A3:AM70"/>
    </sheetView>
  </sheetViews>
  <sheetFormatPr defaultColWidth="2.33203125" defaultRowHeight="9.75" customHeight="1"/>
  <cols>
    <col min="1" max="56" width="2.33203125" style="1"/>
    <col min="57" max="61" width="2.33203125" style="1" hidden="1" customWidth="1"/>
    <col min="62" max="65" width="2.33203125" style="1" customWidth="1"/>
    <col min="66" max="16384" width="2.33203125" style="1"/>
  </cols>
  <sheetData>
    <row r="1" spans="1:61" ht="9.75" customHeight="1">
      <c r="A1" s="113" t="s">
        <v>441</v>
      </c>
      <c r="B1" s="113"/>
      <c r="C1" s="113"/>
      <c r="D1" s="113"/>
      <c r="E1" s="113"/>
      <c r="F1" s="113"/>
      <c r="G1" s="113"/>
      <c r="H1" s="113"/>
      <c r="I1" s="113"/>
      <c r="J1" s="113"/>
      <c r="K1" s="113"/>
      <c r="L1" s="113"/>
      <c r="M1" s="113"/>
      <c r="N1" s="113"/>
      <c r="O1" s="113"/>
      <c r="P1" s="113"/>
      <c r="Q1" s="113"/>
      <c r="R1" s="113"/>
      <c r="S1" s="113"/>
      <c r="T1" s="113"/>
      <c r="U1" s="113"/>
      <c r="V1" s="113"/>
      <c r="W1" s="113"/>
      <c r="X1" s="113"/>
      <c r="Y1" s="113"/>
      <c r="Z1" s="113"/>
      <c r="AA1" s="113"/>
      <c r="AB1" s="113"/>
      <c r="AC1" s="113"/>
      <c r="AD1" s="113"/>
      <c r="AE1" s="113"/>
      <c r="AF1" s="113"/>
      <c r="AG1" s="113"/>
      <c r="AH1" s="113"/>
      <c r="AI1" s="113"/>
      <c r="AJ1" s="113"/>
      <c r="AK1" s="113"/>
      <c r="AL1" s="113"/>
      <c r="AM1" s="113"/>
      <c r="BI1" s="1" t="str">
        <f>"FORM=4"</f>
        <v>FORM=4</v>
      </c>
    </row>
    <row r="2" spans="1:61" ht="9.75" customHeight="1">
      <c r="A2" s="113"/>
      <c r="B2" s="113"/>
      <c r="C2" s="113"/>
      <c r="D2" s="113"/>
      <c r="E2" s="113"/>
      <c r="F2" s="113"/>
      <c r="G2" s="113"/>
      <c r="H2" s="113"/>
      <c r="I2" s="113"/>
      <c r="J2" s="113"/>
      <c r="K2" s="113"/>
      <c r="L2" s="113"/>
      <c r="M2" s="113"/>
      <c r="N2" s="113"/>
      <c r="O2" s="113"/>
      <c r="P2" s="113"/>
      <c r="Q2" s="113"/>
      <c r="R2" s="113"/>
      <c r="S2" s="113"/>
      <c r="T2" s="113"/>
      <c r="U2" s="113"/>
      <c r="V2" s="113"/>
      <c r="W2" s="113"/>
      <c r="X2" s="113"/>
      <c r="Y2" s="113"/>
      <c r="Z2" s="113"/>
      <c r="AA2" s="113"/>
      <c r="AB2" s="113"/>
      <c r="AC2" s="113"/>
      <c r="AD2" s="113"/>
      <c r="AE2" s="113"/>
      <c r="AF2" s="113"/>
      <c r="AG2" s="113"/>
      <c r="AH2" s="113"/>
      <c r="AI2" s="113"/>
      <c r="AJ2" s="113"/>
      <c r="AK2" s="113"/>
      <c r="AL2" s="113"/>
      <c r="AM2" s="113"/>
      <c r="BI2" s="1" t="str">
        <f>"VER=1.10"</f>
        <v>VER=1.10</v>
      </c>
    </row>
    <row r="3" spans="1:61" ht="10.050000000000001" customHeight="1">
      <c r="A3" s="281" t="s">
        <v>782</v>
      </c>
      <c r="B3" s="282"/>
      <c r="C3" s="282"/>
      <c r="D3" s="282"/>
      <c r="E3" s="282"/>
      <c r="F3" s="282"/>
      <c r="G3" s="282"/>
      <c r="H3" s="282"/>
      <c r="I3" s="282"/>
      <c r="J3" s="282"/>
      <c r="K3" s="282"/>
      <c r="L3" s="282"/>
      <c r="M3" s="282"/>
      <c r="N3" s="282"/>
      <c r="O3" s="282"/>
      <c r="P3" s="282"/>
      <c r="Q3" s="282"/>
      <c r="R3" s="282"/>
      <c r="S3" s="282"/>
      <c r="T3" s="282"/>
      <c r="U3" s="282"/>
      <c r="V3" s="282"/>
      <c r="W3" s="282"/>
      <c r="X3" s="282"/>
      <c r="Y3" s="282"/>
      <c r="Z3" s="282"/>
      <c r="AA3" s="282"/>
      <c r="AB3" s="282"/>
      <c r="AC3" s="282"/>
      <c r="AD3" s="282"/>
      <c r="AE3" s="282"/>
      <c r="AF3" s="282"/>
      <c r="AG3" s="282"/>
      <c r="AH3" s="282"/>
      <c r="AI3" s="282"/>
      <c r="AJ3" s="282"/>
      <c r="AK3" s="282"/>
      <c r="AL3" s="282"/>
      <c r="AM3" s="283"/>
      <c r="BI3" s="1" t="str">
        <f>"SHEET=5"</f>
        <v>SHEET=5</v>
      </c>
    </row>
    <row r="4" spans="1:61" ht="9.75" customHeight="1">
      <c r="A4" s="284"/>
      <c r="B4" s="285"/>
      <c r="C4" s="285"/>
      <c r="D4" s="285"/>
      <c r="E4" s="285"/>
      <c r="F4" s="285"/>
      <c r="G4" s="285"/>
      <c r="H4" s="285"/>
      <c r="I4" s="285"/>
      <c r="J4" s="285"/>
      <c r="K4" s="285"/>
      <c r="L4" s="285"/>
      <c r="M4" s="285"/>
      <c r="N4" s="285"/>
      <c r="O4" s="285"/>
      <c r="P4" s="285"/>
      <c r="Q4" s="285"/>
      <c r="R4" s="285"/>
      <c r="S4" s="285"/>
      <c r="T4" s="285"/>
      <c r="U4" s="285"/>
      <c r="V4" s="285"/>
      <c r="W4" s="285"/>
      <c r="X4" s="285"/>
      <c r="Y4" s="285"/>
      <c r="Z4" s="285"/>
      <c r="AA4" s="285"/>
      <c r="AB4" s="285"/>
      <c r="AC4" s="285"/>
      <c r="AD4" s="285"/>
      <c r="AE4" s="285"/>
      <c r="AF4" s="285"/>
      <c r="AG4" s="285"/>
      <c r="AH4" s="285"/>
      <c r="AI4" s="285"/>
      <c r="AJ4" s="285"/>
      <c r="AK4" s="285"/>
      <c r="AL4" s="285"/>
      <c r="AM4" s="286"/>
      <c r="BH4" s="1" t="s">
        <v>442</v>
      </c>
      <c r="BI4" s="1" t="str">
        <f>"ITEM"&amp;BH4&amp; BG4 &amp;"="&amp; IF(TRIM($A3)="","",$A3)</f>
        <v>ITEM1_1=(1)都道府県知事保存本人確認情報ファイル
１．住民票コード　２．漢字氏名　３．外字数（氏名）　４．ふりがな氏名　５．生年月日　６．性別　７．住所　８．外字数（住所）　９．個人番号　１０．異動事由　１１．異動年月日　１２．保存期間フラグ　１３．清音化かな氏名　１４．市町村コード　１５．大字・字コード　１６．操作者ＩＤ　１７．操作端末ＩＤ　１８．タイムスタンプ　１９．通知を受けた年月日　２０．外字フラグ　２１．削除フラグ　２２．更新順番号　２３．氏名外字変更連番　２４．住所外字変更連番　２５．旧氏　漢字　２６．旧氏　外字数　２７．旧氏　ふりがな　２８．旧氏　外字変更連番
(2)都道府県知事保存附票本人確認情報ファイル
ア　附票本人確認情報
１．住民票コード　２．氏名　漢字　３．氏名　外字数　４．氏名　ふりがな　５．生年月日　６．性別　７．住所　市町村コード　８．住所　漢字　９，住所　外字数　１０．最終住所　漢字　１１．最終住所　外字数　１２．異動年月日　１３．旧住民票コード　１４．附票管理市町村コード　１５．附票本人確認情報状態区分　１６．外字フラグ　１７．外字パターン　１８．通知区分　１９．旧氏　漢字　２０．旧氏　外字数　２１．旧氏　ふりがな　２２．旧氏　外字変更連番
イ　その他
１．個人番号（※国外転出者に係る事務処理に関し、番号法で認められた場合に限り、大阪府の他の執行機関又は他部署からの求めに応じ、当該個人の住民票コードを用いて、都道府県知事保存本人確認情報ファイルから個人番号を抽出し、提供・移転する場合がある。）</v>
      </c>
    </row>
    <row r="5" spans="1:61" ht="9.75" customHeight="1">
      <c r="A5" s="284"/>
      <c r="B5" s="285"/>
      <c r="C5" s="285"/>
      <c r="D5" s="285"/>
      <c r="E5" s="285"/>
      <c r="F5" s="285"/>
      <c r="G5" s="285"/>
      <c r="H5" s="285"/>
      <c r="I5" s="285"/>
      <c r="J5" s="285"/>
      <c r="K5" s="285"/>
      <c r="L5" s="285"/>
      <c r="M5" s="285"/>
      <c r="N5" s="285"/>
      <c r="O5" s="285"/>
      <c r="P5" s="285"/>
      <c r="Q5" s="285"/>
      <c r="R5" s="285"/>
      <c r="S5" s="285"/>
      <c r="T5" s="285"/>
      <c r="U5" s="285"/>
      <c r="V5" s="285"/>
      <c r="W5" s="285"/>
      <c r="X5" s="285"/>
      <c r="Y5" s="285"/>
      <c r="Z5" s="285"/>
      <c r="AA5" s="285"/>
      <c r="AB5" s="285"/>
      <c r="AC5" s="285"/>
      <c r="AD5" s="285"/>
      <c r="AE5" s="285"/>
      <c r="AF5" s="285"/>
      <c r="AG5" s="285"/>
      <c r="AH5" s="285"/>
      <c r="AI5" s="285"/>
      <c r="AJ5" s="285"/>
      <c r="AK5" s="285"/>
      <c r="AL5" s="285"/>
      <c r="AM5" s="286"/>
    </row>
    <row r="6" spans="1:61" ht="9.75" customHeight="1">
      <c r="A6" s="284"/>
      <c r="B6" s="285"/>
      <c r="C6" s="285"/>
      <c r="D6" s="285"/>
      <c r="E6" s="285"/>
      <c r="F6" s="285"/>
      <c r="G6" s="285"/>
      <c r="H6" s="285"/>
      <c r="I6" s="285"/>
      <c r="J6" s="285"/>
      <c r="K6" s="285"/>
      <c r="L6" s="285"/>
      <c r="M6" s="285"/>
      <c r="N6" s="285"/>
      <c r="O6" s="285"/>
      <c r="P6" s="285"/>
      <c r="Q6" s="285"/>
      <c r="R6" s="285"/>
      <c r="S6" s="285"/>
      <c r="T6" s="285"/>
      <c r="U6" s="285"/>
      <c r="V6" s="285"/>
      <c r="W6" s="285"/>
      <c r="X6" s="285"/>
      <c r="Y6" s="285"/>
      <c r="Z6" s="285"/>
      <c r="AA6" s="285"/>
      <c r="AB6" s="285"/>
      <c r="AC6" s="285"/>
      <c r="AD6" s="285"/>
      <c r="AE6" s="285"/>
      <c r="AF6" s="285"/>
      <c r="AG6" s="285"/>
      <c r="AH6" s="285"/>
      <c r="AI6" s="285"/>
      <c r="AJ6" s="285"/>
      <c r="AK6" s="285"/>
      <c r="AL6" s="285"/>
      <c r="AM6" s="286"/>
    </row>
    <row r="7" spans="1:61" ht="9.75" customHeight="1">
      <c r="A7" s="284"/>
      <c r="B7" s="285"/>
      <c r="C7" s="285"/>
      <c r="D7" s="285"/>
      <c r="E7" s="285"/>
      <c r="F7" s="285"/>
      <c r="G7" s="285"/>
      <c r="H7" s="285"/>
      <c r="I7" s="285"/>
      <c r="J7" s="285"/>
      <c r="K7" s="285"/>
      <c r="L7" s="285"/>
      <c r="M7" s="285"/>
      <c r="N7" s="285"/>
      <c r="O7" s="285"/>
      <c r="P7" s="285"/>
      <c r="Q7" s="285"/>
      <c r="R7" s="285"/>
      <c r="S7" s="285"/>
      <c r="T7" s="285"/>
      <c r="U7" s="285"/>
      <c r="V7" s="285"/>
      <c r="W7" s="285"/>
      <c r="X7" s="285"/>
      <c r="Y7" s="285"/>
      <c r="Z7" s="285"/>
      <c r="AA7" s="285"/>
      <c r="AB7" s="285"/>
      <c r="AC7" s="285"/>
      <c r="AD7" s="285"/>
      <c r="AE7" s="285"/>
      <c r="AF7" s="285"/>
      <c r="AG7" s="285"/>
      <c r="AH7" s="285"/>
      <c r="AI7" s="285"/>
      <c r="AJ7" s="285"/>
      <c r="AK7" s="285"/>
      <c r="AL7" s="285"/>
      <c r="AM7" s="286"/>
    </row>
    <row r="8" spans="1:61" ht="9.75" customHeight="1">
      <c r="A8" s="284"/>
      <c r="B8" s="285"/>
      <c r="C8" s="285"/>
      <c r="D8" s="285"/>
      <c r="E8" s="285"/>
      <c r="F8" s="285"/>
      <c r="G8" s="285"/>
      <c r="H8" s="285"/>
      <c r="I8" s="285"/>
      <c r="J8" s="285"/>
      <c r="K8" s="285"/>
      <c r="L8" s="285"/>
      <c r="M8" s="285"/>
      <c r="N8" s="285"/>
      <c r="O8" s="285"/>
      <c r="P8" s="285"/>
      <c r="Q8" s="285"/>
      <c r="R8" s="285"/>
      <c r="S8" s="285"/>
      <c r="T8" s="285"/>
      <c r="U8" s="285"/>
      <c r="V8" s="285"/>
      <c r="W8" s="285"/>
      <c r="X8" s="285"/>
      <c r="Y8" s="285"/>
      <c r="Z8" s="285"/>
      <c r="AA8" s="285"/>
      <c r="AB8" s="285"/>
      <c r="AC8" s="285"/>
      <c r="AD8" s="285"/>
      <c r="AE8" s="285"/>
      <c r="AF8" s="285"/>
      <c r="AG8" s="285"/>
      <c r="AH8" s="285"/>
      <c r="AI8" s="285"/>
      <c r="AJ8" s="285"/>
      <c r="AK8" s="285"/>
      <c r="AL8" s="285"/>
      <c r="AM8" s="286"/>
    </row>
    <row r="9" spans="1:61" ht="9.75" customHeight="1">
      <c r="A9" s="284"/>
      <c r="B9" s="285"/>
      <c r="C9" s="285"/>
      <c r="D9" s="285"/>
      <c r="E9" s="285"/>
      <c r="F9" s="285"/>
      <c r="G9" s="285"/>
      <c r="H9" s="285"/>
      <c r="I9" s="285"/>
      <c r="J9" s="285"/>
      <c r="K9" s="285"/>
      <c r="L9" s="285"/>
      <c r="M9" s="285"/>
      <c r="N9" s="285"/>
      <c r="O9" s="285"/>
      <c r="P9" s="285"/>
      <c r="Q9" s="285"/>
      <c r="R9" s="285"/>
      <c r="S9" s="285"/>
      <c r="T9" s="285"/>
      <c r="U9" s="285"/>
      <c r="V9" s="285"/>
      <c r="W9" s="285"/>
      <c r="X9" s="285"/>
      <c r="Y9" s="285"/>
      <c r="Z9" s="285"/>
      <c r="AA9" s="285"/>
      <c r="AB9" s="285"/>
      <c r="AC9" s="285"/>
      <c r="AD9" s="285"/>
      <c r="AE9" s="285"/>
      <c r="AF9" s="285"/>
      <c r="AG9" s="285"/>
      <c r="AH9" s="285"/>
      <c r="AI9" s="285"/>
      <c r="AJ9" s="285"/>
      <c r="AK9" s="285"/>
      <c r="AL9" s="285"/>
      <c r="AM9" s="286"/>
    </row>
    <row r="10" spans="1:61" ht="9.75" customHeight="1">
      <c r="A10" s="284"/>
      <c r="B10" s="285"/>
      <c r="C10" s="285"/>
      <c r="D10" s="285"/>
      <c r="E10" s="285"/>
      <c r="F10" s="285"/>
      <c r="G10" s="285"/>
      <c r="H10" s="285"/>
      <c r="I10" s="285"/>
      <c r="J10" s="285"/>
      <c r="K10" s="285"/>
      <c r="L10" s="285"/>
      <c r="M10" s="285"/>
      <c r="N10" s="285"/>
      <c r="O10" s="285"/>
      <c r="P10" s="285"/>
      <c r="Q10" s="285"/>
      <c r="R10" s="285"/>
      <c r="S10" s="285"/>
      <c r="T10" s="285"/>
      <c r="U10" s="285"/>
      <c r="V10" s="285"/>
      <c r="W10" s="285"/>
      <c r="X10" s="285"/>
      <c r="Y10" s="285"/>
      <c r="Z10" s="285"/>
      <c r="AA10" s="285"/>
      <c r="AB10" s="285"/>
      <c r="AC10" s="285"/>
      <c r="AD10" s="285"/>
      <c r="AE10" s="285"/>
      <c r="AF10" s="285"/>
      <c r="AG10" s="285"/>
      <c r="AH10" s="285"/>
      <c r="AI10" s="285"/>
      <c r="AJ10" s="285"/>
      <c r="AK10" s="285"/>
      <c r="AL10" s="285"/>
      <c r="AM10" s="286"/>
    </row>
    <row r="11" spans="1:61" ht="9.75" customHeight="1">
      <c r="A11" s="284"/>
      <c r="B11" s="285"/>
      <c r="C11" s="285"/>
      <c r="D11" s="285"/>
      <c r="E11" s="285"/>
      <c r="F11" s="285"/>
      <c r="G11" s="285"/>
      <c r="H11" s="285"/>
      <c r="I11" s="285"/>
      <c r="J11" s="285"/>
      <c r="K11" s="285"/>
      <c r="L11" s="285"/>
      <c r="M11" s="285"/>
      <c r="N11" s="285"/>
      <c r="O11" s="285"/>
      <c r="P11" s="285"/>
      <c r="Q11" s="285"/>
      <c r="R11" s="285"/>
      <c r="S11" s="285"/>
      <c r="T11" s="285"/>
      <c r="U11" s="285"/>
      <c r="V11" s="285"/>
      <c r="W11" s="285"/>
      <c r="X11" s="285"/>
      <c r="Y11" s="285"/>
      <c r="Z11" s="285"/>
      <c r="AA11" s="285"/>
      <c r="AB11" s="285"/>
      <c r="AC11" s="285"/>
      <c r="AD11" s="285"/>
      <c r="AE11" s="285"/>
      <c r="AF11" s="285"/>
      <c r="AG11" s="285"/>
      <c r="AH11" s="285"/>
      <c r="AI11" s="285"/>
      <c r="AJ11" s="285"/>
      <c r="AK11" s="285"/>
      <c r="AL11" s="285"/>
      <c r="AM11" s="286"/>
    </row>
    <row r="12" spans="1:61" ht="9.75" customHeight="1">
      <c r="A12" s="284"/>
      <c r="B12" s="285"/>
      <c r="C12" s="285"/>
      <c r="D12" s="285"/>
      <c r="E12" s="285"/>
      <c r="F12" s="285"/>
      <c r="G12" s="285"/>
      <c r="H12" s="285"/>
      <c r="I12" s="285"/>
      <c r="J12" s="285"/>
      <c r="K12" s="285"/>
      <c r="L12" s="285"/>
      <c r="M12" s="285"/>
      <c r="N12" s="285"/>
      <c r="O12" s="285"/>
      <c r="P12" s="285"/>
      <c r="Q12" s="285"/>
      <c r="R12" s="285"/>
      <c r="S12" s="285"/>
      <c r="T12" s="285"/>
      <c r="U12" s="285"/>
      <c r="V12" s="285"/>
      <c r="W12" s="285"/>
      <c r="X12" s="285"/>
      <c r="Y12" s="285"/>
      <c r="Z12" s="285"/>
      <c r="AA12" s="285"/>
      <c r="AB12" s="285"/>
      <c r="AC12" s="285"/>
      <c r="AD12" s="285"/>
      <c r="AE12" s="285"/>
      <c r="AF12" s="285"/>
      <c r="AG12" s="285"/>
      <c r="AH12" s="285"/>
      <c r="AI12" s="285"/>
      <c r="AJ12" s="285"/>
      <c r="AK12" s="285"/>
      <c r="AL12" s="285"/>
      <c r="AM12" s="286"/>
    </row>
    <row r="13" spans="1:61" ht="9.75" customHeight="1">
      <c r="A13" s="284"/>
      <c r="B13" s="285"/>
      <c r="C13" s="285"/>
      <c r="D13" s="285"/>
      <c r="E13" s="285"/>
      <c r="F13" s="285"/>
      <c r="G13" s="285"/>
      <c r="H13" s="285"/>
      <c r="I13" s="285"/>
      <c r="J13" s="285"/>
      <c r="K13" s="285"/>
      <c r="L13" s="285"/>
      <c r="M13" s="285"/>
      <c r="N13" s="285"/>
      <c r="O13" s="285"/>
      <c r="P13" s="285"/>
      <c r="Q13" s="285"/>
      <c r="R13" s="285"/>
      <c r="S13" s="285"/>
      <c r="T13" s="285"/>
      <c r="U13" s="285"/>
      <c r="V13" s="285"/>
      <c r="W13" s="285"/>
      <c r="X13" s="285"/>
      <c r="Y13" s="285"/>
      <c r="Z13" s="285"/>
      <c r="AA13" s="285"/>
      <c r="AB13" s="285"/>
      <c r="AC13" s="285"/>
      <c r="AD13" s="285"/>
      <c r="AE13" s="285"/>
      <c r="AF13" s="285"/>
      <c r="AG13" s="285"/>
      <c r="AH13" s="285"/>
      <c r="AI13" s="285"/>
      <c r="AJ13" s="285"/>
      <c r="AK13" s="285"/>
      <c r="AL13" s="285"/>
      <c r="AM13" s="286"/>
    </row>
    <row r="14" spans="1:61" ht="9.75" customHeight="1">
      <c r="A14" s="284"/>
      <c r="B14" s="285"/>
      <c r="C14" s="285"/>
      <c r="D14" s="285"/>
      <c r="E14" s="285"/>
      <c r="F14" s="285"/>
      <c r="G14" s="285"/>
      <c r="H14" s="285"/>
      <c r="I14" s="285"/>
      <c r="J14" s="285"/>
      <c r="K14" s="285"/>
      <c r="L14" s="285"/>
      <c r="M14" s="285"/>
      <c r="N14" s="285"/>
      <c r="O14" s="285"/>
      <c r="P14" s="285"/>
      <c r="Q14" s="285"/>
      <c r="R14" s="285"/>
      <c r="S14" s="285"/>
      <c r="T14" s="285"/>
      <c r="U14" s="285"/>
      <c r="V14" s="285"/>
      <c r="W14" s="285"/>
      <c r="X14" s="285"/>
      <c r="Y14" s="285"/>
      <c r="Z14" s="285"/>
      <c r="AA14" s="285"/>
      <c r="AB14" s="285"/>
      <c r="AC14" s="285"/>
      <c r="AD14" s="285"/>
      <c r="AE14" s="285"/>
      <c r="AF14" s="285"/>
      <c r="AG14" s="285"/>
      <c r="AH14" s="285"/>
      <c r="AI14" s="285"/>
      <c r="AJ14" s="285"/>
      <c r="AK14" s="285"/>
      <c r="AL14" s="285"/>
      <c r="AM14" s="286"/>
    </row>
    <row r="15" spans="1:61" ht="9.75" customHeight="1">
      <c r="A15" s="284"/>
      <c r="B15" s="285"/>
      <c r="C15" s="285"/>
      <c r="D15" s="285"/>
      <c r="E15" s="285"/>
      <c r="F15" s="285"/>
      <c r="G15" s="285"/>
      <c r="H15" s="285"/>
      <c r="I15" s="285"/>
      <c r="J15" s="285"/>
      <c r="K15" s="285"/>
      <c r="L15" s="285"/>
      <c r="M15" s="285"/>
      <c r="N15" s="285"/>
      <c r="O15" s="285"/>
      <c r="P15" s="285"/>
      <c r="Q15" s="285"/>
      <c r="R15" s="285"/>
      <c r="S15" s="285"/>
      <c r="T15" s="285"/>
      <c r="U15" s="285"/>
      <c r="V15" s="285"/>
      <c r="W15" s="285"/>
      <c r="X15" s="285"/>
      <c r="Y15" s="285"/>
      <c r="Z15" s="285"/>
      <c r="AA15" s="285"/>
      <c r="AB15" s="285"/>
      <c r="AC15" s="285"/>
      <c r="AD15" s="285"/>
      <c r="AE15" s="285"/>
      <c r="AF15" s="285"/>
      <c r="AG15" s="285"/>
      <c r="AH15" s="285"/>
      <c r="AI15" s="285"/>
      <c r="AJ15" s="285"/>
      <c r="AK15" s="285"/>
      <c r="AL15" s="285"/>
      <c r="AM15" s="286"/>
    </row>
    <row r="16" spans="1:61" ht="9.75" customHeight="1">
      <c r="A16" s="284"/>
      <c r="B16" s="285"/>
      <c r="C16" s="285"/>
      <c r="D16" s="285"/>
      <c r="E16" s="285"/>
      <c r="F16" s="285"/>
      <c r="G16" s="285"/>
      <c r="H16" s="285"/>
      <c r="I16" s="285"/>
      <c r="J16" s="285"/>
      <c r="K16" s="285"/>
      <c r="L16" s="285"/>
      <c r="M16" s="285"/>
      <c r="N16" s="285"/>
      <c r="O16" s="285"/>
      <c r="P16" s="285"/>
      <c r="Q16" s="285"/>
      <c r="R16" s="285"/>
      <c r="S16" s="285"/>
      <c r="T16" s="285"/>
      <c r="U16" s="285"/>
      <c r="V16" s="285"/>
      <c r="W16" s="285"/>
      <c r="X16" s="285"/>
      <c r="Y16" s="285"/>
      <c r="Z16" s="285"/>
      <c r="AA16" s="285"/>
      <c r="AB16" s="285"/>
      <c r="AC16" s="285"/>
      <c r="AD16" s="285"/>
      <c r="AE16" s="285"/>
      <c r="AF16" s="285"/>
      <c r="AG16" s="285"/>
      <c r="AH16" s="285"/>
      <c r="AI16" s="285"/>
      <c r="AJ16" s="285"/>
      <c r="AK16" s="285"/>
      <c r="AL16" s="285"/>
      <c r="AM16" s="286"/>
    </row>
    <row r="17" spans="1:39" ht="9.75" customHeight="1">
      <c r="A17" s="284"/>
      <c r="B17" s="285"/>
      <c r="C17" s="285"/>
      <c r="D17" s="285"/>
      <c r="E17" s="285"/>
      <c r="F17" s="285"/>
      <c r="G17" s="285"/>
      <c r="H17" s="285"/>
      <c r="I17" s="285"/>
      <c r="J17" s="285"/>
      <c r="K17" s="285"/>
      <c r="L17" s="285"/>
      <c r="M17" s="285"/>
      <c r="N17" s="285"/>
      <c r="O17" s="285"/>
      <c r="P17" s="285"/>
      <c r="Q17" s="285"/>
      <c r="R17" s="285"/>
      <c r="S17" s="285"/>
      <c r="T17" s="285"/>
      <c r="U17" s="285"/>
      <c r="V17" s="285"/>
      <c r="W17" s="285"/>
      <c r="X17" s="285"/>
      <c r="Y17" s="285"/>
      <c r="Z17" s="285"/>
      <c r="AA17" s="285"/>
      <c r="AB17" s="285"/>
      <c r="AC17" s="285"/>
      <c r="AD17" s="285"/>
      <c r="AE17" s="285"/>
      <c r="AF17" s="285"/>
      <c r="AG17" s="285"/>
      <c r="AH17" s="285"/>
      <c r="AI17" s="285"/>
      <c r="AJ17" s="285"/>
      <c r="AK17" s="285"/>
      <c r="AL17" s="285"/>
      <c r="AM17" s="286"/>
    </row>
    <row r="18" spans="1:39" ht="9.75" customHeight="1">
      <c r="A18" s="284"/>
      <c r="B18" s="285"/>
      <c r="C18" s="285"/>
      <c r="D18" s="285"/>
      <c r="E18" s="285"/>
      <c r="F18" s="285"/>
      <c r="G18" s="285"/>
      <c r="H18" s="285"/>
      <c r="I18" s="285"/>
      <c r="J18" s="285"/>
      <c r="K18" s="285"/>
      <c r="L18" s="285"/>
      <c r="M18" s="285"/>
      <c r="N18" s="285"/>
      <c r="O18" s="285"/>
      <c r="P18" s="285"/>
      <c r="Q18" s="285"/>
      <c r="R18" s="285"/>
      <c r="S18" s="285"/>
      <c r="T18" s="285"/>
      <c r="U18" s="285"/>
      <c r="V18" s="285"/>
      <c r="W18" s="285"/>
      <c r="X18" s="285"/>
      <c r="Y18" s="285"/>
      <c r="Z18" s="285"/>
      <c r="AA18" s="285"/>
      <c r="AB18" s="285"/>
      <c r="AC18" s="285"/>
      <c r="AD18" s="285"/>
      <c r="AE18" s="285"/>
      <c r="AF18" s="285"/>
      <c r="AG18" s="285"/>
      <c r="AH18" s="285"/>
      <c r="AI18" s="285"/>
      <c r="AJ18" s="285"/>
      <c r="AK18" s="285"/>
      <c r="AL18" s="285"/>
      <c r="AM18" s="286"/>
    </row>
    <row r="19" spans="1:39" ht="9.75" customHeight="1">
      <c r="A19" s="284"/>
      <c r="B19" s="285"/>
      <c r="C19" s="285"/>
      <c r="D19" s="285"/>
      <c r="E19" s="285"/>
      <c r="F19" s="285"/>
      <c r="G19" s="285"/>
      <c r="H19" s="285"/>
      <c r="I19" s="285"/>
      <c r="J19" s="285"/>
      <c r="K19" s="285"/>
      <c r="L19" s="285"/>
      <c r="M19" s="285"/>
      <c r="N19" s="285"/>
      <c r="O19" s="285"/>
      <c r="P19" s="285"/>
      <c r="Q19" s="285"/>
      <c r="R19" s="285"/>
      <c r="S19" s="285"/>
      <c r="T19" s="285"/>
      <c r="U19" s="285"/>
      <c r="V19" s="285"/>
      <c r="W19" s="285"/>
      <c r="X19" s="285"/>
      <c r="Y19" s="285"/>
      <c r="Z19" s="285"/>
      <c r="AA19" s="285"/>
      <c r="AB19" s="285"/>
      <c r="AC19" s="285"/>
      <c r="AD19" s="285"/>
      <c r="AE19" s="285"/>
      <c r="AF19" s="285"/>
      <c r="AG19" s="285"/>
      <c r="AH19" s="285"/>
      <c r="AI19" s="285"/>
      <c r="AJ19" s="285"/>
      <c r="AK19" s="285"/>
      <c r="AL19" s="285"/>
      <c r="AM19" s="286"/>
    </row>
    <row r="20" spans="1:39" ht="9.75" customHeight="1">
      <c r="A20" s="284"/>
      <c r="B20" s="285"/>
      <c r="C20" s="285"/>
      <c r="D20" s="285"/>
      <c r="E20" s="285"/>
      <c r="F20" s="285"/>
      <c r="G20" s="285"/>
      <c r="H20" s="285"/>
      <c r="I20" s="285"/>
      <c r="J20" s="285"/>
      <c r="K20" s="285"/>
      <c r="L20" s="285"/>
      <c r="M20" s="285"/>
      <c r="N20" s="285"/>
      <c r="O20" s="285"/>
      <c r="P20" s="285"/>
      <c r="Q20" s="285"/>
      <c r="R20" s="285"/>
      <c r="S20" s="285"/>
      <c r="T20" s="285"/>
      <c r="U20" s="285"/>
      <c r="V20" s="285"/>
      <c r="W20" s="285"/>
      <c r="X20" s="285"/>
      <c r="Y20" s="285"/>
      <c r="Z20" s="285"/>
      <c r="AA20" s="285"/>
      <c r="AB20" s="285"/>
      <c r="AC20" s="285"/>
      <c r="AD20" s="285"/>
      <c r="AE20" s="285"/>
      <c r="AF20" s="285"/>
      <c r="AG20" s="285"/>
      <c r="AH20" s="285"/>
      <c r="AI20" s="285"/>
      <c r="AJ20" s="285"/>
      <c r="AK20" s="285"/>
      <c r="AL20" s="285"/>
      <c r="AM20" s="286"/>
    </row>
    <row r="21" spans="1:39" ht="9.75" customHeight="1">
      <c r="A21" s="284"/>
      <c r="B21" s="285"/>
      <c r="C21" s="285"/>
      <c r="D21" s="285"/>
      <c r="E21" s="285"/>
      <c r="F21" s="285"/>
      <c r="G21" s="285"/>
      <c r="H21" s="285"/>
      <c r="I21" s="285"/>
      <c r="J21" s="285"/>
      <c r="K21" s="285"/>
      <c r="L21" s="285"/>
      <c r="M21" s="285"/>
      <c r="N21" s="285"/>
      <c r="O21" s="285"/>
      <c r="P21" s="285"/>
      <c r="Q21" s="285"/>
      <c r="R21" s="285"/>
      <c r="S21" s="285"/>
      <c r="T21" s="285"/>
      <c r="U21" s="285"/>
      <c r="V21" s="285"/>
      <c r="W21" s="285"/>
      <c r="X21" s="285"/>
      <c r="Y21" s="285"/>
      <c r="Z21" s="285"/>
      <c r="AA21" s="285"/>
      <c r="AB21" s="285"/>
      <c r="AC21" s="285"/>
      <c r="AD21" s="285"/>
      <c r="AE21" s="285"/>
      <c r="AF21" s="285"/>
      <c r="AG21" s="285"/>
      <c r="AH21" s="285"/>
      <c r="AI21" s="285"/>
      <c r="AJ21" s="285"/>
      <c r="AK21" s="285"/>
      <c r="AL21" s="285"/>
      <c r="AM21" s="286"/>
    </row>
    <row r="22" spans="1:39" ht="9.75" customHeight="1">
      <c r="A22" s="284"/>
      <c r="B22" s="285"/>
      <c r="C22" s="285"/>
      <c r="D22" s="285"/>
      <c r="E22" s="285"/>
      <c r="F22" s="285"/>
      <c r="G22" s="285"/>
      <c r="H22" s="285"/>
      <c r="I22" s="285"/>
      <c r="J22" s="285"/>
      <c r="K22" s="285"/>
      <c r="L22" s="285"/>
      <c r="M22" s="285"/>
      <c r="N22" s="285"/>
      <c r="O22" s="285"/>
      <c r="P22" s="285"/>
      <c r="Q22" s="285"/>
      <c r="R22" s="285"/>
      <c r="S22" s="285"/>
      <c r="T22" s="285"/>
      <c r="U22" s="285"/>
      <c r="V22" s="285"/>
      <c r="W22" s="285"/>
      <c r="X22" s="285"/>
      <c r="Y22" s="285"/>
      <c r="Z22" s="285"/>
      <c r="AA22" s="285"/>
      <c r="AB22" s="285"/>
      <c r="AC22" s="285"/>
      <c r="AD22" s="285"/>
      <c r="AE22" s="285"/>
      <c r="AF22" s="285"/>
      <c r="AG22" s="285"/>
      <c r="AH22" s="285"/>
      <c r="AI22" s="285"/>
      <c r="AJ22" s="285"/>
      <c r="AK22" s="285"/>
      <c r="AL22" s="285"/>
      <c r="AM22" s="286"/>
    </row>
    <row r="23" spans="1:39" ht="9.75" customHeight="1">
      <c r="A23" s="284"/>
      <c r="B23" s="285"/>
      <c r="C23" s="285"/>
      <c r="D23" s="285"/>
      <c r="E23" s="285"/>
      <c r="F23" s="285"/>
      <c r="G23" s="285"/>
      <c r="H23" s="285"/>
      <c r="I23" s="285"/>
      <c r="J23" s="285"/>
      <c r="K23" s="285"/>
      <c r="L23" s="285"/>
      <c r="M23" s="285"/>
      <c r="N23" s="285"/>
      <c r="O23" s="285"/>
      <c r="P23" s="285"/>
      <c r="Q23" s="285"/>
      <c r="R23" s="285"/>
      <c r="S23" s="285"/>
      <c r="T23" s="285"/>
      <c r="U23" s="285"/>
      <c r="V23" s="285"/>
      <c r="W23" s="285"/>
      <c r="X23" s="285"/>
      <c r="Y23" s="285"/>
      <c r="Z23" s="285"/>
      <c r="AA23" s="285"/>
      <c r="AB23" s="285"/>
      <c r="AC23" s="285"/>
      <c r="AD23" s="285"/>
      <c r="AE23" s="285"/>
      <c r="AF23" s="285"/>
      <c r="AG23" s="285"/>
      <c r="AH23" s="285"/>
      <c r="AI23" s="285"/>
      <c r="AJ23" s="285"/>
      <c r="AK23" s="285"/>
      <c r="AL23" s="285"/>
      <c r="AM23" s="286"/>
    </row>
    <row r="24" spans="1:39" ht="9.75" customHeight="1">
      <c r="A24" s="284"/>
      <c r="B24" s="285"/>
      <c r="C24" s="285"/>
      <c r="D24" s="285"/>
      <c r="E24" s="285"/>
      <c r="F24" s="285"/>
      <c r="G24" s="285"/>
      <c r="H24" s="285"/>
      <c r="I24" s="285"/>
      <c r="J24" s="285"/>
      <c r="K24" s="285"/>
      <c r="L24" s="285"/>
      <c r="M24" s="285"/>
      <c r="N24" s="285"/>
      <c r="O24" s="285"/>
      <c r="P24" s="285"/>
      <c r="Q24" s="285"/>
      <c r="R24" s="285"/>
      <c r="S24" s="285"/>
      <c r="T24" s="285"/>
      <c r="U24" s="285"/>
      <c r="V24" s="285"/>
      <c r="W24" s="285"/>
      <c r="X24" s="285"/>
      <c r="Y24" s="285"/>
      <c r="Z24" s="285"/>
      <c r="AA24" s="285"/>
      <c r="AB24" s="285"/>
      <c r="AC24" s="285"/>
      <c r="AD24" s="285"/>
      <c r="AE24" s="285"/>
      <c r="AF24" s="285"/>
      <c r="AG24" s="285"/>
      <c r="AH24" s="285"/>
      <c r="AI24" s="285"/>
      <c r="AJ24" s="285"/>
      <c r="AK24" s="285"/>
      <c r="AL24" s="285"/>
      <c r="AM24" s="286"/>
    </row>
    <row r="25" spans="1:39" ht="9.75" customHeight="1">
      <c r="A25" s="284"/>
      <c r="B25" s="285"/>
      <c r="C25" s="285"/>
      <c r="D25" s="285"/>
      <c r="E25" s="285"/>
      <c r="F25" s="285"/>
      <c r="G25" s="285"/>
      <c r="H25" s="285"/>
      <c r="I25" s="285"/>
      <c r="J25" s="285"/>
      <c r="K25" s="285"/>
      <c r="L25" s="285"/>
      <c r="M25" s="285"/>
      <c r="N25" s="285"/>
      <c r="O25" s="285"/>
      <c r="P25" s="285"/>
      <c r="Q25" s="285"/>
      <c r="R25" s="285"/>
      <c r="S25" s="285"/>
      <c r="T25" s="285"/>
      <c r="U25" s="285"/>
      <c r="V25" s="285"/>
      <c r="W25" s="285"/>
      <c r="X25" s="285"/>
      <c r="Y25" s="285"/>
      <c r="Z25" s="285"/>
      <c r="AA25" s="285"/>
      <c r="AB25" s="285"/>
      <c r="AC25" s="285"/>
      <c r="AD25" s="285"/>
      <c r="AE25" s="285"/>
      <c r="AF25" s="285"/>
      <c r="AG25" s="285"/>
      <c r="AH25" s="285"/>
      <c r="AI25" s="285"/>
      <c r="AJ25" s="285"/>
      <c r="AK25" s="285"/>
      <c r="AL25" s="285"/>
      <c r="AM25" s="286"/>
    </row>
    <row r="26" spans="1:39" ht="9.75" customHeight="1">
      <c r="A26" s="284"/>
      <c r="B26" s="285"/>
      <c r="C26" s="285"/>
      <c r="D26" s="285"/>
      <c r="E26" s="285"/>
      <c r="F26" s="285"/>
      <c r="G26" s="285"/>
      <c r="H26" s="285"/>
      <c r="I26" s="285"/>
      <c r="J26" s="285"/>
      <c r="K26" s="285"/>
      <c r="L26" s="285"/>
      <c r="M26" s="285"/>
      <c r="N26" s="285"/>
      <c r="O26" s="285"/>
      <c r="P26" s="285"/>
      <c r="Q26" s="285"/>
      <c r="R26" s="285"/>
      <c r="S26" s="285"/>
      <c r="T26" s="285"/>
      <c r="U26" s="285"/>
      <c r="V26" s="285"/>
      <c r="W26" s="285"/>
      <c r="X26" s="285"/>
      <c r="Y26" s="285"/>
      <c r="Z26" s="285"/>
      <c r="AA26" s="285"/>
      <c r="AB26" s="285"/>
      <c r="AC26" s="285"/>
      <c r="AD26" s="285"/>
      <c r="AE26" s="285"/>
      <c r="AF26" s="285"/>
      <c r="AG26" s="285"/>
      <c r="AH26" s="285"/>
      <c r="AI26" s="285"/>
      <c r="AJ26" s="285"/>
      <c r="AK26" s="285"/>
      <c r="AL26" s="285"/>
      <c r="AM26" s="286"/>
    </row>
    <row r="27" spans="1:39" ht="9.75" customHeight="1">
      <c r="A27" s="284"/>
      <c r="B27" s="285"/>
      <c r="C27" s="285"/>
      <c r="D27" s="285"/>
      <c r="E27" s="285"/>
      <c r="F27" s="285"/>
      <c r="G27" s="285"/>
      <c r="H27" s="285"/>
      <c r="I27" s="285"/>
      <c r="J27" s="285"/>
      <c r="K27" s="285"/>
      <c r="L27" s="285"/>
      <c r="M27" s="285"/>
      <c r="N27" s="285"/>
      <c r="O27" s="285"/>
      <c r="P27" s="285"/>
      <c r="Q27" s="285"/>
      <c r="R27" s="285"/>
      <c r="S27" s="285"/>
      <c r="T27" s="285"/>
      <c r="U27" s="285"/>
      <c r="V27" s="285"/>
      <c r="W27" s="285"/>
      <c r="X27" s="285"/>
      <c r="Y27" s="285"/>
      <c r="Z27" s="285"/>
      <c r="AA27" s="285"/>
      <c r="AB27" s="285"/>
      <c r="AC27" s="285"/>
      <c r="AD27" s="285"/>
      <c r="AE27" s="285"/>
      <c r="AF27" s="285"/>
      <c r="AG27" s="285"/>
      <c r="AH27" s="285"/>
      <c r="AI27" s="285"/>
      <c r="AJ27" s="285"/>
      <c r="AK27" s="285"/>
      <c r="AL27" s="285"/>
      <c r="AM27" s="286"/>
    </row>
    <row r="28" spans="1:39" ht="9.75" customHeight="1">
      <c r="A28" s="284"/>
      <c r="B28" s="285"/>
      <c r="C28" s="285"/>
      <c r="D28" s="285"/>
      <c r="E28" s="285"/>
      <c r="F28" s="285"/>
      <c r="G28" s="285"/>
      <c r="H28" s="285"/>
      <c r="I28" s="285"/>
      <c r="J28" s="285"/>
      <c r="K28" s="285"/>
      <c r="L28" s="285"/>
      <c r="M28" s="285"/>
      <c r="N28" s="285"/>
      <c r="O28" s="285"/>
      <c r="P28" s="285"/>
      <c r="Q28" s="285"/>
      <c r="R28" s="285"/>
      <c r="S28" s="285"/>
      <c r="T28" s="285"/>
      <c r="U28" s="285"/>
      <c r="V28" s="285"/>
      <c r="W28" s="285"/>
      <c r="X28" s="285"/>
      <c r="Y28" s="285"/>
      <c r="Z28" s="285"/>
      <c r="AA28" s="285"/>
      <c r="AB28" s="285"/>
      <c r="AC28" s="285"/>
      <c r="AD28" s="285"/>
      <c r="AE28" s="285"/>
      <c r="AF28" s="285"/>
      <c r="AG28" s="285"/>
      <c r="AH28" s="285"/>
      <c r="AI28" s="285"/>
      <c r="AJ28" s="285"/>
      <c r="AK28" s="285"/>
      <c r="AL28" s="285"/>
      <c r="AM28" s="286"/>
    </row>
    <row r="29" spans="1:39" ht="9.75" customHeight="1">
      <c r="A29" s="284"/>
      <c r="B29" s="285"/>
      <c r="C29" s="285"/>
      <c r="D29" s="285"/>
      <c r="E29" s="285"/>
      <c r="F29" s="285"/>
      <c r="G29" s="285"/>
      <c r="H29" s="285"/>
      <c r="I29" s="285"/>
      <c r="J29" s="285"/>
      <c r="K29" s="285"/>
      <c r="L29" s="285"/>
      <c r="M29" s="285"/>
      <c r="N29" s="285"/>
      <c r="O29" s="285"/>
      <c r="P29" s="285"/>
      <c r="Q29" s="285"/>
      <c r="R29" s="285"/>
      <c r="S29" s="285"/>
      <c r="T29" s="285"/>
      <c r="U29" s="285"/>
      <c r="V29" s="285"/>
      <c r="W29" s="285"/>
      <c r="X29" s="285"/>
      <c r="Y29" s="285"/>
      <c r="Z29" s="285"/>
      <c r="AA29" s="285"/>
      <c r="AB29" s="285"/>
      <c r="AC29" s="285"/>
      <c r="AD29" s="285"/>
      <c r="AE29" s="285"/>
      <c r="AF29" s="285"/>
      <c r="AG29" s="285"/>
      <c r="AH29" s="285"/>
      <c r="AI29" s="285"/>
      <c r="AJ29" s="285"/>
      <c r="AK29" s="285"/>
      <c r="AL29" s="285"/>
      <c r="AM29" s="286"/>
    </row>
    <row r="30" spans="1:39" ht="9.75" customHeight="1">
      <c r="A30" s="284"/>
      <c r="B30" s="285"/>
      <c r="C30" s="285"/>
      <c r="D30" s="285"/>
      <c r="E30" s="285"/>
      <c r="F30" s="285"/>
      <c r="G30" s="285"/>
      <c r="H30" s="285"/>
      <c r="I30" s="285"/>
      <c r="J30" s="285"/>
      <c r="K30" s="285"/>
      <c r="L30" s="285"/>
      <c r="M30" s="285"/>
      <c r="N30" s="285"/>
      <c r="O30" s="285"/>
      <c r="P30" s="285"/>
      <c r="Q30" s="285"/>
      <c r="R30" s="285"/>
      <c r="S30" s="285"/>
      <c r="T30" s="285"/>
      <c r="U30" s="285"/>
      <c r="V30" s="285"/>
      <c r="W30" s="285"/>
      <c r="X30" s="285"/>
      <c r="Y30" s="285"/>
      <c r="Z30" s="285"/>
      <c r="AA30" s="285"/>
      <c r="AB30" s="285"/>
      <c r="AC30" s="285"/>
      <c r="AD30" s="285"/>
      <c r="AE30" s="285"/>
      <c r="AF30" s="285"/>
      <c r="AG30" s="285"/>
      <c r="AH30" s="285"/>
      <c r="AI30" s="285"/>
      <c r="AJ30" s="285"/>
      <c r="AK30" s="285"/>
      <c r="AL30" s="285"/>
      <c r="AM30" s="286"/>
    </row>
    <row r="31" spans="1:39" ht="9.75" customHeight="1">
      <c r="A31" s="284"/>
      <c r="B31" s="285"/>
      <c r="C31" s="285"/>
      <c r="D31" s="285"/>
      <c r="E31" s="285"/>
      <c r="F31" s="285"/>
      <c r="G31" s="285"/>
      <c r="H31" s="285"/>
      <c r="I31" s="285"/>
      <c r="J31" s="285"/>
      <c r="K31" s="285"/>
      <c r="L31" s="285"/>
      <c r="M31" s="285"/>
      <c r="N31" s="285"/>
      <c r="O31" s="285"/>
      <c r="P31" s="285"/>
      <c r="Q31" s="285"/>
      <c r="R31" s="285"/>
      <c r="S31" s="285"/>
      <c r="T31" s="285"/>
      <c r="U31" s="285"/>
      <c r="V31" s="285"/>
      <c r="W31" s="285"/>
      <c r="X31" s="285"/>
      <c r="Y31" s="285"/>
      <c r="Z31" s="285"/>
      <c r="AA31" s="285"/>
      <c r="AB31" s="285"/>
      <c r="AC31" s="285"/>
      <c r="AD31" s="285"/>
      <c r="AE31" s="285"/>
      <c r="AF31" s="285"/>
      <c r="AG31" s="285"/>
      <c r="AH31" s="285"/>
      <c r="AI31" s="285"/>
      <c r="AJ31" s="285"/>
      <c r="AK31" s="285"/>
      <c r="AL31" s="285"/>
      <c r="AM31" s="286"/>
    </row>
    <row r="32" spans="1:39" ht="9.75" customHeight="1">
      <c r="A32" s="284"/>
      <c r="B32" s="285"/>
      <c r="C32" s="285"/>
      <c r="D32" s="285"/>
      <c r="E32" s="285"/>
      <c r="F32" s="285"/>
      <c r="G32" s="285"/>
      <c r="H32" s="285"/>
      <c r="I32" s="285"/>
      <c r="J32" s="285"/>
      <c r="K32" s="285"/>
      <c r="L32" s="285"/>
      <c r="M32" s="285"/>
      <c r="N32" s="285"/>
      <c r="O32" s="285"/>
      <c r="P32" s="285"/>
      <c r="Q32" s="285"/>
      <c r="R32" s="285"/>
      <c r="S32" s="285"/>
      <c r="T32" s="285"/>
      <c r="U32" s="285"/>
      <c r="V32" s="285"/>
      <c r="W32" s="285"/>
      <c r="X32" s="285"/>
      <c r="Y32" s="285"/>
      <c r="Z32" s="285"/>
      <c r="AA32" s="285"/>
      <c r="AB32" s="285"/>
      <c r="AC32" s="285"/>
      <c r="AD32" s="285"/>
      <c r="AE32" s="285"/>
      <c r="AF32" s="285"/>
      <c r="AG32" s="285"/>
      <c r="AH32" s="285"/>
      <c r="AI32" s="285"/>
      <c r="AJ32" s="285"/>
      <c r="AK32" s="285"/>
      <c r="AL32" s="285"/>
      <c r="AM32" s="286"/>
    </row>
    <row r="33" spans="1:39" ht="9.75" customHeight="1">
      <c r="A33" s="284"/>
      <c r="B33" s="285"/>
      <c r="C33" s="285"/>
      <c r="D33" s="285"/>
      <c r="E33" s="285"/>
      <c r="F33" s="285"/>
      <c r="G33" s="285"/>
      <c r="H33" s="285"/>
      <c r="I33" s="285"/>
      <c r="J33" s="285"/>
      <c r="K33" s="285"/>
      <c r="L33" s="285"/>
      <c r="M33" s="285"/>
      <c r="N33" s="285"/>
      <c r="O33" s="285"/>
      <c r="P33" s="285"/>
      <c r="Q33" s="285"/>
      <c r="R33" s="285"/>
      <c r="S33" s="285"/>
      <c r="T33" s="285"/>
      <c r="U33" s="285"/>
      <c r="V33" s="285"/>
      <c r="W33" s="285"/>
      <c r="X33" s="285"/>
      <c r="Y33" s="285"/>
      <c r="Z33" s="285"/>
      <c r="AA33" s="285"/>
      <c r="AB33" s="285"/>
      <c r="AC33" s="285"/>
      <c r="AD33" s="285"/>
      <c r="AE33" s="285"/>
      <c r="AF33" s="285"/>
      <c r="AG33" s="285"/>
      <c r="AH33" s="285"/>
      <c r="AI33" s="285"/>
      <c r="AJ33" s="285"/>
      <c r="AK33" s="285"/>
      <c r="AL33" s="285"/>
      <c r="AM33" s="286"/>
    </row>
    <row r="34" spans="1:39" ht="9.75" customHeight="1">
      <c r="A34" s="284"/>
      <c r="B34" s="285"/>
      <c r="C34" s="285"/>
      <c r="D34" s="285"/>
      <c r="E34" s="285"/>
      <c r="F34" s="285"/>
      <c r="G34" s="285"/>
      <c r="H34" s="285"/>
      <c r="I34" s="285"/>
      <c r="J34" s="285"/>
      <c r="K34" s="285"/>
      <c r="L34" s="285"/>
      <c r="M34" s="285"/>
      <c r="N34" s="285"/>
      <c r="O34" s="285"/>
      <c r="P34" s="285"/>
      <c r="Q34" s="285"/>
      <c r="R34" s="285"/>
      <c r="S34" s="285"/>
      <c r="T34" s="285"/>
      <c r="U34" s="285"/>
      <c r="V34" s="285"/>
      <c r="W34" s="285"/>
      <c r="X34" s="285"/>
      <c r="Y34" s="285"/>
      <c r="Z34" s="285"/>
      <c r="AA34" s="285"/>
      <c r="AB34" s="285"/>
      <c r="AC34" s="285"/>
      <c r="AD34" s="285"/>
      <c r="AE34" s="285"/>
      <c r="AF34" s="285"/>
      <c r="AG34" s="285"/>
      <c r="AH34" s="285"/>
      <c r="AI34" s="285"/>
      <c r="AJ34" s="285"/>
      <c r="AK34" s="285"/>
      <c r="AL34" s="285"/>
      <c r="AM34" s="286"/>
    </row>
    <row r="35" spans="1:39" ht="9.75" customHeight="1">
      <c r="A35" s="284"/>
      <c r="B35" s="285"/>
      <c r="C35" s="285"/>
      <c r="D35" s="285"/>
      <c r="E35" s="285"/>
      <c r="F35" s="285"/>
      <c r="G35" s="285"/>
      <c r="H35" s="285"/>
      <c r="I35" s="285"/>
      <c r="J35" s="285"/>
      <c r="K35" s="285"/>
      <c r="L35" s="285"/>
      <c r="M35" s="285"/>
      <c r="N35" s="285"/>
      <c r="O35" s="285"/>
      <c r="P35" s="285"/>
      <c r="Q35" s="285"/>
      <c r="R35" s="285"/>
      <c r="S35" s="285"/>
      <c r="T35" s="285"/>
      <c r="U35" s="285"/>
      <c r="V35" s="285"/>
      <c r="W35" s="285"/>
      <c r="X35" s="285"/>
      <c r="Y35" s="285"/>
      <c r="Z35" s="285"/>
      <c r="AA35" s="285"/>
      <c r="AB35" s="285"/>
      <c r="AC35" s="285"/>
      <c r="AD35" s="285"/>
      <c r="AE35" s="285"/>
      <c r="AF35" s="285"/>
      <c r="AG35" s="285"/>
      <c r="AH35" s="285"/>
      <c r="AI35" s="285"/>
      <c r="AJ35" s="285"/>
      <c r="AK35" s="285"/>
      <c r="AL35" s="285"/>
      <c r="AM35" s="286"/>
    </row>
    <row r="36" spans="1:39" ht="9.75" customHeight="1">
      <c r="A36" s="284"/>
      <c r="B36" s="285"/>
      <c r="C36" s="285"/>
      <c r="D36" s="285"/>
      <c r="E36" s="285"/>
      <c r="F36" s="285"/>
      <c r="G36" s="285"/>
      <c r="H36" s="285"/>
      <c r="I36" s="285"/>
      <c r="J36" s="285"/>
      <c r="K36" s="285"/>
      <c r="L36" s="285"/>
      <c r="M36" s="285"/>
      <c r="N36" s="285"/>
      <c r="O36" s="285"/>
      <c r="P36" s="285"/>
      <c r="Q36" s="285"/>
      <c r="R36" s="285"/>
      <c r="S36" s="285"/>
      <c r="T36" s="285"/>
      <c r="U36" s="285"/>
      <c r="V36" s="285"/>
      <c r="W36" s="285"/>
      <c r="X36" s="285"/>
      <c r="Y36" s="285"/>
      <c r="Z36" s="285"/>
      <c r="AA36" s="285"/>
      <c r="AB36" s="285"/>
      <c r="AC36" s="285"/>
      <c r="AD36" s="285"/>
      <c r="AE36" s="285"/>
      <c r="AF36" s="285"/>
      <c r="AG36" s="285"/>
      <c r="AH36" s="285"/>
      <c r="AI36" s="285"/>
      <c r="AJ36" s="285"/>
      <c r="AK36" s="285"/>
      <c r="AL36" s="285"/>
      <c r="AM36" s="286"/>
    </row>
    <row r="37" spans="1:39" ht="9.75" customHeight="1">
      <c r="A37" s="284"/>
      <c r="B37" s="285"/>
      <c r="C37" s="285"/>
      <c r="D37" s="285"/>
      <c r="E37" s="285"/>
      <c r="F37" s="285"/>
      <c r="G37" s="285"/>
      <c r="H37" s="285"/>
      <c r="I37" s="285"/>
      <c r="J37" s="285"/>
      <c r="K37" s="285"/>
      <c r="L37" s="285"/>
      <c r="M37" s="285"/>
      <c r="N37" s="285"/>
      <c r="O37" s="285"/>
      <c r="P37" s="285"/>
      <c r="Q37" s="285"/>
      <c r="R37" s="285"/>
      <c r="S37" s="285"/>
      <c r="T37" s="285"/>
      <c r="U37" s="285"/>
      <c r="V37" s="285"/>
      <c r="W37" s="285"/>
      <c r="X37" s="285"/>
      <c r="Y37" s="285"/>
      <c r="Z37" s="285"/>
      <c r="AA37" s="285"/>
      <c r="AB37" s="285"/>
      <c r="AC37" s="285"/>
      <c r="AD37" s="285"/>
      <c r="AE37" s="285"/>
      <c r="AF37" s="285"/>
      <c r="AG37" s="285"/>
      <c r="AH37" s="285"/>
      <c r="AI37" s="285"/>
      <c r="AJ37" s="285"/>
      <c r="AK37" s="285"/>
      <c r="AL37" s="285"/>
      <c r="AM37" s="286"/>
    </row>
    <row r="38" spans="1:39" ht="9.75" customHeight="1">
      <c r="A38" s="284"/>
      <c r="B38" s="285"/>
      <c r="C38" s="285"/>
      <c r="D38" s="285"/>
      <c r="E38" s="285"/>
      <c r="F38" s="285"/>
      <c r="G38" s="285"/>
      <c r="H38" s="285"/>
      <c r="I38" s="285"/>
      <c r="J38" s="285"/>
      <c r="K38" s="285"/>
      <c r="L38" s="285"/>
      <c r="M38" s="285"/>
      <c r="N38" s="285"/>
      <c r="O38" s="285"/>
      <c r="P38" s="285"/>
      <c r="Q38" s="285"/>
      <c r="R38" s="285"/>
      <c r="S38" s="285"/>
      <c r="T38" s="285"/>
      <c r="U38" s="285"/>
      <c r="V38" s="285"/>
      <c r="W38" s="285"/>
      <c r="X38" s="285"/>
      <c r="Y38" s="285"/>
      <c r="Z38" s="285"/>
      <c r="AA38" s="285"/>
      <c r="AB38" s="285"/>
      <c r="AC38" s="285"/>
      <c r="AD38" s="285"/>
      <c r="AE38" s="285"/>
      <c r="AF38" s="285"/>
      <c r="AG38" s="285"/>
      <c r="AH38" s="285"/>
      <c r="AI38" s="285"/>
      <c r="AJ38" s="285"/>
      <c r="AK38" s="285"/>
      <c r="AL38" s="285"/>
      <c r="AM38" s="286"/>
    </row>
    <row r="39" spans="1:39" ht="9.75" customHeight="1">
      <c r="A39" s="284"/>
      <c r="B39" s="285"/>
      <c r="C39" s="285"/>
      <c r="D39" s="285"/>
      <c r="E39" s="285"/>
      <c r="F39" s="285"/>
      <c r="G39" s="285"/>
      <c r="H39" s="285"/>
      <c r="I39" s="285"/>
      <c r="J39" s="285"/>
      <c r="K39" s="285"/>
      <c r="L39" s="285"/>
      <c r="M39" s="285"/>
      <c r="N39" s="285"/>
      <c r="O39" s="285"/>
      <c r="P39" s="285"/>
      <c r="Q39" s="285"/>
      <c r="R39" s="285"/>
      <c r="S39" s="285"/>
      <c r="T39" s="285"/>
      <c r="U39" s="285"/>
      <c r="V39" s="285"/>
      <c r="W39" s="285"/>
      <c r="X39" s="285"/>
      <c r="Y39" s="285"/>
      <c r="Z39" s="285"/>
      <c r="AA39" s="285"/>
      <c r="AB39" s="285"/>
      <c r="AC39" s="285"/>
      <c r="AD39" s="285"/>
      <c r="AE39" s="285"/>
      <c r="AF39" s="285"/>
      <c r="AG39" s="285"/>
      <c r="AH39" s="285"/>
      <c r="AI39" s="285"/>
      <c r="AJ39" s="285"/>
      <c r="AK39" s="285"/>
      <c r="AL39" s="285"/>
      <c r="AM39" s="286"/>
    </row>
    <row r="40" spans="1:39" ht="9.75" customHeight="1">
      <c r="A40" s="284"/>
      <c r="B40" s="285"/>
      <c r="C40" s="285"/>
      <c r="D40" s="285"/>
      <c r="E40" s="285"/>
      <c r="F40" s="285"/>
      <c r="G40" s="285"/>
      <c r="H40" s="285"/>
      <c r="I40" s="285"/>
      <c r="J40" s="285"/>
      <c r="K40" s="285"/>
      <c r="L40" s="285"/>
      <c r="M40" s="285"/>
      <c r="N40" s="285"/>
      <c r="O40" s="285"/>
      <c r="P40" s="285"/>
      <c r="Q40" s="285"/>
      <c r="R40" s="285"/>
      <c r="S40" s="285"/>
      <c r="T40" s="285"/>
      <c r="U40" s="285"/>
      <c r="V40" s="285"/>
      <c r="W40" s="285"/>
      <c r="X40" s="285"/>
      <c r="Y40" s="285"/>
      <c r="Z40" s="285"/>
      <c r="AA40" s="285"/>
      <c r="AB40" s="285"/>
      <c r="AC40" s="285"/>
      <c r="AD40" s="285"/>
      <c r="AE40" s="285"/>
      <c r="AF40" s="285"/>
      <c r="AG40" s="285"/>
      <c r="AH40" s="285"/>
      <c r="AI40" s="285"/>
      <c r="AJ40" s="285"/>
      <c r="AK40" s="285"/>
      <c r="AL40" s="285"/>
      <c r="AM40" s="286"/>
    </row>
    <row r="41" spans="1:39" ht="9.75" customHeight="1">
      <c r="A41" s="284"/>
      <c r="B41" s="285"/>
      <c r="C41" s="285"/>
      <c r="D41" s="285"/>
      <c r="E41" s="285"/>
      <c r="F41" s="285"/>
      <c r="G41" s="285"/>
      <c r="H41" s="285"/>
      <c r="I41" s="285"/>
      <c r="J41" s="285"/>
      <c r="K41" s="285"/>
      <c r="L41" s="285"/>
      <c r="M41" s="285"/>
      <c r="N41" s="285"/>
      <c r="O41" s="285"/>
      <c r="P41" s="285"/>
      <c r="Q41" s="285"/>
      <c r="R41" s="285"/>
      <c r="S41" s="285"/>
      <c r="T41" s="285"/>
      <c r="U41" s="285"/>
      <c r="V41" s="285"/>
      <c r="W41" s="285"/>
      <c r="X41" s="285"/>
      <c r="Y41" s="285"/>
      <c r="Z41" s="285"/>
      <c r="AA41" s="285"/>
      <c r="AB41" s="285"/>
      <c r="AC41" s="285"/>
      <c r="AD41" s="285"/>
      <c r="AE41" s="285"/>
      <c r="AF41" s="285"/>
      <c r="AG41" s="285"/>
      <c r="AH41" s="285"/>
      <c r="AI41" s="285"/>
      <c r="AJ41" s="285"/>
      <c r="AK41" s="285"/>
      <c r="AL41" s="285"/>
      <c r="AM41" s="286"/>
    </row>
    <row r="42" spans="1:39" ht="9.75" customHeight="1">
      <c r="A42" s="284"/>
      <c r="B42" s="285"/>
      <c r="C42" s="285"/>
      <c r="D42" s="285"/>
      <c r="E42" s="285"/>
      <c r="F42" s="285"/>
      <c r="G42" s="285"/>
      <c r="H42" s="285"/>
      <c r="I42" s="285"/>
      <c r="J42" s="285"/>
      <c r="K42" s="285"/>
      <c r="L42" s="285"/>
      <c r="M42" s="285"/>
      <c r="N42" s="285"/>
      <c r="O42" s="285"/>
      <c r="P42" s="285"/>
      <c r="Q42" s="285"/>
      <c r="R42" s="285"/>
      <c r="S42" s="285"/>
      <c r="T42" s="285"/>
      <c r="U42" s="285"/>
      <c r="V42" s="285"/>
      <c r="W42" s="285"/>
      <c r="X42" s="285"/>
      <c r="Y42" s="285"/>
      <c r="Z42" s="285"/>
      <c r="AA42" s="285"/>
      <c r="AB42" s="285"/>
      <c r="AC42" s="285"/>
      <c r="AD42" s="285"/>
      <c r="AE42" s="285"/>
      <c r="AF42" s="285"/>
      <c r="AG42" s="285"/>
      <c r="AH42" s="285"/>
      <c r="AI42" s="285"/>
      <c r="AJ42" s="285"/>
      <c r="AK42" s="285"/>
      <c r="AL42" s="285"/>
      <c r="AM42" s="286"/>
    </row>
    <row r="43" spans="1:39" ht="9.75" customHeight="1">
      <c r="A43" s="284"/>
      <c r="B43" s="285"/>
      <c r="C43" s="285"/>
      <c r="D43" s="285"/>
      <c r="E43" s="285"/>
      <c r="F43" s="285"/>
      <c r="G43" s="285"/>
      <c r="H43" s="285"/>
      <c r="I43" s="285"/>
      <c r="J43" s="285"/>
      <c r="K43" s="285"/>
      <c r="L43" s="285"/>
      <c r="M43" s="285"/>
      <c r="N43" s="285"/>
      <c r="O43" s="285"/>
      <c r="P43" s="285"/>
      <c r="Q43" s="285"/>
      <c r="R43" s="285"/>
      <c r="S43" s="285"/>
      <c r="T43" s="285"/>
      <c r="U43" s="285"/>
      <c r="V43" s="285"/>
      <c r="W43" s="285"/>
      <c r="X43" s="285"/>
      <c r="Y43" s="285"/>
      <c r="Z43" s="285"/>
      <c r="AA43" s="285"/>
      <c r="AB43" s="285"/>
      <c r="AC43" s="285"/>
      <c r="AD43" s="285"/>
      <c r="AE43" s="285"/>
      <c r="AF43" s="285"/>
      <c r="AG43" s="285"/>
      <c r="AH43" s="285"/>
      <c r="AI43" s="285"/>
      <c r="AJ43" s="285"/>
      <c r="AK43" s="285"/>
      <c r="AL43" s="285"/>
      <c r="AM43" s="286"/>
    </row>
    <row r="44" spans="1:39" ht="9.75" customHeight="1">
      <c r="A44" s="284"/>
      <c r="B44" s="285"/>
      <c r="C44" s="285"/>
      <c r="D44" s="285"/>
      <c r="E44" s="285"/>
      <c r="F44" s="285"/>
      <c r="G44" s="285"/>
      <c r="H44" s="285"/>
      <c r="I44" s="285"/>
      <c r="J44" s="285"/>
      <c r="K44" s="285"/>
      <c r="L44" s="285"/>
      <c r="M44" s="285"/>
      <c r="N44" s="285"/>
      <c r="O44" s="285"/>
      <c r="P44" s="285"/>
      <c r="Q44" s="285"/>
      <c r="R44" s="285"/>
      <c r="S44" s="285"/>
      <c r="T44" s="285"/>
      <c r="U44" s="285"/>
      <c r="V44" s="285"/>
      <c r="W44" s="285"/>
      <c r="X44" s="285"/>
      <c r="Y44" s="285"/>
      <c r="Z44" s="285"/>
      <c r="AA44" s="285"/>
      <c r="AB44" s="285"/>
      <c r="AC44" s="285"/>
      <c r="AD44" s="285"/>
      <c r="AE44" s="285"/>
      <c r="AF44" s="285"/>
      <c r="AG44" s="285"/>
      <c r="AH44" s="285"/>
      <c r="AI44" s="285"/>
      <c r="AJ44" s="285"/>
      <c r="AK44" s="285"/>
      <c r="AL44" s="285"/>
      <c r="AM44" s="286"/>
    </row>
    <row r="45" spans="1:39" ht="9.75" customHeight="1">
      <c r="A45" s="284"/>
      <c r="B45" s="285"/>
      <c r="C45" s="285"/>
      <c r="D45" s="285"/>
      <c r="E45" s="285"/>
      <c r="F45" s="285"/>
      <c r="G45" s="285"/>
      <c r="H45" s="285"/>
      <c r="I45" s="285"/>
      <c r="J45" s="285"/>
      <c r="K45" s="285"/>
      <c r="L45" s="285"/>
      <c r="M45" s="285"/>
      <c r="N45" s="285"/>
      <c r="O45" s="285"/>
      <c r="P45" s="285"/>
      <c r="Q45" s="285"/>
      <c r="R45" s="285"/>
      <c r="S45" s="285"/>
      <c r="T45" s="285"/>
      <c r="U45" s="285"/>
      <c r="V45" s="285"/>
      <c r="W45" s="285"/>
      <c r="X45" s="285"/>
      <c r="Y45" s="285"/>
      <c r="Z45" s="285"/>
      <c r="AA45" s="285"/>
      <c r="AB45" s="285"/>
      <c r="AC45" s="285"/>
      <c r="AD45" s="285"/>
      <c r="AE45" s="285"/>
      <c r="AF45" s="285"/>
      <c r="AG45" s="285"/>
      <c r="AH45" s="285"/>
      <c r="AI45" s="285"/>
      <c r="AJ45" s="285"/>
      <c r="AK45" s="285"/>
      <c r="AL45" s="285"/>
      <c r="AM45" s="286"/>
    </row>
    <row r="46" spans="1:39" ht="9.75" customHeight="1">
      <c r="A46" s="284"/>
      <c r="B46" s="285"/>
      <c r="C46" s="285"/>
      <c r="D46" s="285"/>
      <c r="E46" s="285"/>
      <c r="F46" s="285"/>
      <c r="G46" s="285"/>
      <c r="H46" s="285"/>
      <c r="I46" s="285"/>
      <c r="J46" s="285"/>
      <c r="K46" s="285"/>
      <c r="L46" s="285"/>
      <c r="M46" s="285"/>
      <c r="N46" s="285"/>
      <c r="O46" s="285"/>
      <c r="P46" s="285"/>
      <c r="Q46" s="285"/>
      <c r="R46" s="285"/>
      <c r="S46" s="285"/>
      <c r="T46" s="285"/>
      <c r="U46" s="285"/>
      <c r="V46" s="285"/>
      <c r="W46" s="285"/>
      <c r="X46" s="285"/>
      <c r="Y46" s="285"/>
      <c r="Z46" s="285"/>
      <c r="AA46" s="285"/>
      <c r="AB46" s="285"/>
      <c r="AC46" s="285"/>
      <c r="AD46" s="285"/>
      <c r="AE46" s="285"/>
      <c r="AF46" s="285"/>
      <c r="AG46" s="285"/>
      <c r="AH46" s="285"/>
      <c r="AI46" s="285"/>
      <c r="AJ46" s="285"/>
      <c r="AK46" s="285"/>
      <c r="AL46" s="285"/>
      <c r="AM46" s="286"/>
    </row>
    <row r="47" spans="1:39" ht="9.75" customHeight="1">
      <c r="A47" s="284"/>
      <c r="B47" s="285"/>
      <c r="C47" s="285"/>
      <c r="D47" s="285"/>
      <c r="E47" s="285"/>
      <c r="F47" s="285"/>
      <c r="G47" s="285"/>
      <c r="H47" s="285"/>
      <c r="I47" s="285"/>
      <c r="J47" s="285"/>
      <c r="K47" s="285"/>
      <c r="L47" s="285"/>
      <c r="M47" s="285"/>
      <c r="N47" s="285"/>
      <c r="O47" s="285"/>
      <c r="P47" s="285"/>
      <c r="Q47" s="285"/>
      <c r="R47" s="285"/>
      <c r="S47" s="285"/>
      <c r="T47" s="285"/>
      <c r="U47" s="285"/>
      <c r="V47" s="285"/>
      <c r="W47" s="285"/>
      <c r="X47" s="285"/>
      <c r="Y47" s="285"/>
      <c r="Z47" s="285"/>
      <c r="AA47" s="285"/>
      <c r="AB47" s="285"/>
      <c r="AC47" s="285"/>
      <c r="AD47" s="285"/>
      <c r="AE47" s="285"/>
      <c r="AF47" s="285"/>
      <c r="AG47" s="285"/>
      <c r="AH47" s="285"/>
      <c r="AI47" s="285"/>
      <c r="AJ47" s="285"/>
      <c r="AK47" s="285"/>
      <c r="AL47" s="285"/>
      <c r="AM47" s="286"/>
    </row>
    <row r="48" spans="1:39" ht="9.75" customHeight="1">
      <c r="A48" s="284"/>
      <c r="B48" s="285"/>
      <c r="C48" s="285"/>
      <c r="D48" s="285"/>
      <c r="E48" s="285"/>
      <c r="F48" s="285"/>
      <c r="G48" s="285"/>
      <c r="H48" s="285"/>
      <c r="I48" s="285"/>
      <c r="J48" s="285"/>
      <c r="K48" s="285"/>
      <c r="L48" s="285"/>
      <c r="M48" s="285"/>
      <c r="N48" s="285"/>
      <c r="O48" s="285"/>
      <c r="P48" s="285"/>
      <c r="Q48" s="285"/>
      <c r="R48" s="285"/>
      <c r="S48" s="285"/>
      <c r="T48" s="285"/>
      <c r="U48" s="285"/>
      <c r="V48" s="285"/>
      <c r="W48" s="285"/>
      <c r="X48" s="285"/>
      <c r="Y48" s="285"/>
      <c r="Z48" s="285"/>
      <c r="AA48" s="285"/>
      <c r="AB48" s="285"/>
      <c r="AC48" s="285"/>
      <c r="AD48" s="285"/>
      <c r="AE48" s="285"/>
      <c r="AF48" s="285"/>
      <c r="AG48" s="285"/>
      <c r="AH48" s="285"/>
      <c r="AI48" s="285"/>
      <c r="AJ48" s="285"/>
      <c r="AK48" s="285"/>
      <c r="AL48" s="285"/>
      <c r="AM48" s="286"/>
    </row>
    <row r="49" spans="1:39" ht="9.75" customHeight="1">
      <c r="A49" s="284"/>
      <c r="B49" s="285"/>
      <c r="C49" s="285"/>
      <c r="D49" s="285"/>
      <c r="E49" s="285"/>
      <c r="F49" s="285"/>
      <c r="G49" s="285"/>
      <c r="H49" s="285"/>
      <c r="I49" s="285"/>
      <c r="J49" s="285"/>
      <c r="K49" s="285"/>
      <c r="L49" s="285"/>
      <c r="M49" s="285"/>
      <c r="N49" s="285"/>
      <c r="O49" s="285"/>
      <c r="P49" s="285"/>
      <c r="Q49" s="285"/>
      <c r="R49" s="285"/>
      <c r="S49" s="285"/>
      <c r="T49" s="285"/>
      <c r="U49" s="285"/>
      <c r="V49" s="285"/>
      <c r="W49" s="285"/>
      <c r="X49" s="285"/>
      <c r="Y49" s="285"/>
      <c r="Z49" s="285"/>
      <c r="AA49" s="285"/>
      <c r="AB49" s="285"/>
      <c r="AC49" s="285"/>
      <c r="AD49" s="285"/>
      <c r="AE49" s="285"/>
      <c r="AF49" s="285"/>
      <c r="AG49" s="285"/>
      <c r="AH49" s="285"/>
      <c r="AI49" s="285"/>
      <c r="AJ49" s="285"/>
      <c r="AK49" s="285"/>
      <c r="AL49" s="285"/>
      <c r="AM49" s="286"/>
    </row>
    <row r="50" spans="1:39" ht="9.75" customHeight="1">
      <c r="A50" s="284"/>
      <c r="B50" s="285"/>
      <c r="C50" s="285"/>
      <c r="D50" s="285"/>
      <c r="E50" s="285"/>
      <c r="F50" s="285"/>
      <c r="G50" s="285"/>
      <c r="H50" s="285"/>
      <c r="I50" s="285"/>
      <c r="J50" s="285"/>
      <c r="K50" s="285"/>
      <c r="L50" s="285"/>
      <c r="M50" s="285"/>
      <c r="N50" s="285"/>
      <c r="O50" s="285"/>
      <c r="P50" s="285"/>
      <c r="Q50" s="285"/>
      <c r="R50" s="285"/>
      <c r="S50" s="285"/>
      <c r="T50" s="285"/>
      <c r="U50" s="285"/>
      <c r="V50" s="285"/>
      <c r="W50" s="285"/>
      <c r="X50" s="285"/>
      <c r="Y50" s="285"/>
      <c r="Z50" s="285"/>
      <c r="AA50" s="285"/>
      <c r="AB50" s="285"/>
      <c r="AC50" s="285"/>
      <c r="AD50" s="285"/>
      <c r="AE50" s="285"/>
      <c r="AF50" s="285"/>
      <c r="AG50" s="285"/>
      <c r="AH50" s="285"/>
      <c r="AI50" s="285"/>
      <c r="AJ50" s="285"/>
      <c r="AK50" s="285"/>
      <c r="AL50" s="285"/>
      <c r="AM50" s="286"/>
    </row>
    <row r="51" spans="1:39" ht="9.75" customHeight="1">
      <c r="A51" s="284"/>
      <c r="B51" s="285"/>
      <c r="C51" s="285"/>
      <c r="D51" s="285"/>
      <c r="E51" s="285"/>
      <c r="F51" s="285"/>
      <c r="G51" s="285"/>
      <c r="H51" s="285"/>
      <c r="I51" s="285"/>
      <c r="J51" s="285"/>
      <c r="K51" s="285"/>
      <c r="L51" s="285"/>
      <c r="M51" s="285"/>
      <c r="N51" s="285"/>
      <c r="O51" s="285"/>
      <c r="P51" s="285"/>
      <c r="Q51" s="285"/>
      <c r="R51" s="285"/>
      <c r="S51" s="285"/>
      <c r="T51" s="285"/>
      <c r="U51" s="285"/>
      <c r="V51" s="285"/>
      <c r="W51" s="285"/>
      <c r="X51" s="285"/>
      <c r="Y51" s="285"/>
      <c r="Z51" s="285"/>
      <c r="AA51" s="285"/>
      <c r="AB51" s="285"/>
      <c r="AC51" s="285"/>
      <c r="AD51" s="285"/>
      <c r="AE51" s="285"/>
      <c r="AF51" s="285"/>
      <c r="AG51" s="285"/>
      <c r="AH51" s="285"/>
      <c r="AI51" s="285"/>
      <c r="AJ51" s="285"/>
      <c r="AK51" s="285"/>
      <c r="AL51" s="285"/>
      <c r="AM51" s="286"/>
    </row>
    <row r="52" spans="1:39" ht="9.75" customHeight="1">
      <c r="A52" s="284"/>
      <c r="B52" s="285"/>
      <c r="C52" s="285"/>
      <c r="D52" s="285"/>
      <c r="E52" s="285"/>
      <c r="F52" s="285"/>
      <c r="G52" s="285"/>
      <c r="H52" s="285"/>
      <c r="I52" s="285"/>
      <c r="J52" s="285"/>
      <c r="K52" s="285"/>
      <c r="L52" s="285"/>
      <c r="M52" s="285"/>
      <c r="N52" s="285"/>
      <c r="O52" s="285"/>
      <c r="P52" s="285"/>
      <c r="Q52" s="285"/>
      <c r="R52" s="285"/>
      <c r="S52" s="285"/>
      <c r="T52" s="285"/>
      <c r="U52" s="285"/>
      <c r="V52" s="285"/>
      <c r="W52" s="285"/>
      <c r="X52" s="285"/>
      <c r="Y52" s="285"/>
      <c r="Z52" s="285"/>
      <c r="AA52" s="285"/>
      <c r="AB52" s="285"/>
      <c r="AC52" s="285"/>
      <c r="AD52" s="285"/>
      <c r="AE52" s="285"/>
      <c r="AF52" s="285"/>
      <c r="AG52" s="285"/>
      <c r="AH52" s="285"/>
      <c r="AI52" s="285"/>
      <c r="AJ52" s="285"/>
      <c r="AK52" s="285"/>
      <c r="AL52" s="285"/>
      <c r="AM52" s="286"/>
    </row>
    <row r="53" spans="1:39" ht="9.75" customHeight="1">
      <c r="A53" s="284"/>
      <c r="B53" s="285"/>
      <c r="C53" s="285"/>
      <c r="D53" s="285"/>
      <c r="E53" s="285"/>
      <c r="F53" s="285"/>
      <c r="G53" s="285"/>
      <c r="H53" s="285"/>
      <c r="I53" s="285"/>
      <c r="J53" s="285"/>
      <c r="K53" s="285"/>
      <c r="L53" s="285"/>
      <c r="M53" s="285"/>
      <c r="N53" s="285"/>
      <c r="O53" s="285"/>
      <c r="P53" s="285"/>
      <c r="Q53" s="285"/>
      <c r="R53" s="285"/>
      <c r="S53" s="285"/>
      <c r="T53" s="285"/>
      <c r="U53" s="285"/>
      <c r="V53" s="285"/>
      <c r="W53" s="285"/>
      <c r="X53" s="285"/>
      <c r="Y53" s="285"/>
      <c r="Z53" s="285"/>
      <c r="AA53" s="285"/>
      <c r="AB53" s="285"/>
      <c r="AC53" s="285"/>
      <c r="AD53" s="285"/>
      <c r="AE53" s="285"/>
      <c r="AF53" s="285"/>
      <c r="AG53" s="285"/>
      <c r="AH53" s="285"/>
      <c r="AI53" s="285"/>
      <c r="AJ53" s="285"/>
      <c r="AK53" s="285"/>
      <c r="AL53" s="285"/>
      <c r="AM53" s="286"/>
    </row>
    <row r="54" spans="1:39" ht="9.75" customHeight="1">
      <c r="A54" s="284"/>
      <c r="B54" s="285"/>
      <c r="C54" s="285"/>
      <c r="D54" s="285"/>
      <c r="E54" s="285"/>
      <c r="F54" s="285"/>
      <c r="G54" s="285"/>
      <c r="H54" s="285"/>
      <c r="I54" s="285"/>
      <c r="J54" s="285"/>
      <c r="K54" s="285"/>
      <c r="L54" s="285"/>
      <c r="M54" s="285"/>
      <c r="N54" s="285"/>
      <c r="O54" s="285"/>
      <c r="P54" s="285"/>
      <c r="Q54" s="285"/>
      <c r="R54" s="285"/>
      <c r="S54" s="285"/>
      <c r="T54" s="285"/>
      <c r="U54" s="285"/>
      <c r="V54" s="285"/>
      <c r="W54" s="285"/>
      <c r="X54" s="285"/>
      <c r="Y54" s="285"/>
      <c r="Z54" s="285"/>
      <c r="AA54" s="285"/>
      <c r="AB54" s="285"/>
      <c r="AC54" s="285"/>
      <c r="AD54" s="285"/>
      <c r="AE54" s="285"/>
      <c r="AF54" s="285"/>
      <c r="AG54" s="285"/>
      <c r="AH54" s="285"/>
      <c r="AI54" s="285"/>
      <c r="AJ54" s="285"/>
      <c r="AK54" s="285"/>
      <c r="AL54" s="285"/>
      <c r="AM54" s="286"/>
    </row>
    <row r="55" spans="1:39" ht="9.75" customHeight="1">
      <c r="A55" s="284"/>
      <c r="B55" s="285"/>
      <c r="C55" s="285"/>
      <c r="D55" s="285"/>
      <c r="E55" s="285"/>
      <c r="F55" s="285"/>
      <c r="G55" s="285"/>
      <c r="H55" s="285"/>
      <c r="I55" s="285"/>
      <c r="J55" s="285"/>
      <c r="K55" s="285"/>
      <c r="L55" s="285"/>
      <c r="M55" s="285"/>
      <c r="N55" s="285"/>
      <c r="O55" s="285"/>
      <c r="P55" s="285"/>
      <c r="Q55" s="285"/>
      <c r="R55" s="285"/>
      <c r="S55" s="285"/>
      <c r="T55" s="285"/>
      <c r="U55" s="285"/>
      <c r="V55" s="285"/>
      <c r="W55" s="285"/>
      <c r="X55" s="285"/>
      <c r="Y55" s="285"/>
      <c r="Z55" s="285"/>
      <c r="AA55" s="285"/>
      <c r="AB55" s="285"/>
      <c r="AC55" s="285"/>
      <c r="AD55" s="285"/>
      <c r="AE55" s="285"/>
      <c r="AF55" s="285"/>
      <c r="AG55" s="285"/>
      <c r="AH55" s="285"/>
      <c r="AI55" s="285"/>
      <c r="AJ55" s="285"/>
      <c r="AK55" s="285"/>
      <c r="AL55" s="285"/>
      <c r="AM55" s="286"/>
    </row>
    <row r="56" spans="1:39" ht="9.75" customHeight="1">
      <c r="A56" s="284"/>
      <c r="B56" s="285"/>
      <c r="C56" s="285"/>
      <c r="D56" s="285"/>
      <c r="E56" s="285"/>
      <c r="F56" s="285"/>
      <c r="G56" s="285"/>
      <c r="H56" s="285"/>
      <c r="I56" s="285"/>
      <c r="J56" s="285"/>
      <c r="K56" s="285"/>
      <c r="L56" s="285"/>
      <c r="M56" s="285"/>
      <c r="N56" s="285"/>
      <c r="O56" s="285"/>
      <c r="P56" s="285"/>
      <c r="Q56" s="285"/>
      <c r="R56" s="285"/>
      <c r="S56" s="285"/>
      <c r="T56" s="285"/>
      <c r="U56" s="285"/>
      <c r="V56" s="285"/>
      <c r="W56" s="285"/>
      <c r="X56" s="285"/>
      <c r="Y56" s="285"/>
      <c r="Z56" s="285"/>
      <c r="AA56" s="285"/>
      <c r="AB56" s="285"/>
      <c r="AC56" s="285"/>
      <c r="AD56" s="285"/>
      <c r="AE56" s="285"/>
      <c r="AF56" s="285"/>
      <c r="AG56" s="285"/>
      <c r="AH56" s="285"/>
      <c r="AI56" s="285"/>
      <c r="AJ56" s="285"/>
      <c r="AK56" s="285"/>
      <c r="AL56" s="285"/>
      <c r="AM56" s="286"/>
    </row>
    <row r="57" spans="1:39" ht="9.75" customHeight="1">
      <c r="A57" s="284"/>
      <c r="B57" s="285"/>
      <c r="C57" s="285"/>
      <c r="D57" s="285"/>
      <c r="E57" s="285"/>
      <c r="F57" s="285"/>
      <c r="G57" s="285"/>
      <c r="H57" s="285"/>
      <c r="I57" s="285"/>
      <c r="J57" s="285"/>
      <c r="K57" s="285"/>
      <c r="L57" s="285"/>
      <c r="M57" s="285"/>
      <c r="N57" s="285"/>
      <c r="O57" s="285"/>
      <c r="P57" s="285"/>
      <c r="Q57" s="285"/>
      <c r="R57" s="285"/>
      <c r="S57" s="285"/>
      <c r="T57" s="285"/>
      <c r="U57" s="285"/>
      <c r="V57" s="285"/>
      <c r="W57" s="285"/>
      <c r="X57" s="285"/>
      <c r="Y57" s="285"/>
      <c r="Z57" s="285"/>
      <c r="AA57" s="285"/>
      <c r="AB57" s="285"/>
      <c r="AC57" s="285"/>
      <c r="AD57" s="285"/>
      <c r="AE57" s="285"/>
      <c r="AF57" s="285"/>
      <c r="AG57" s="285"/>
      <c r="AH57" s="285"/>
      <c r="AI57" s="285"/>
      <c r="AJ57" s="285"/>
      <c r="AK57" s="285"/>
      <c r="AL57" s="285"/>
      <c r="AM57" s="286"/>
    </row>
    <row r="58" spans="1:39" ht="9.75" customHeight="1">
      <c r="A58" s="284"/>
      <c r="B58" s="285"/>
      <c r="C58" s="285"/>
      <c r="D58" s="285"/>
      <c r="E58" s="285"/>
      <c r="F58" s="285"/>
      <c r="G58" s="285"/>
      <c r="H58" s="285"/>
      <c r="I58" s="285"/>
      <c r="J58" s="285"/>
      <c r="K58" s="285"/>
      <c r="L58" s="285"/>
      <c r="M58" s="285"/>
      <c r="N58" s="285"/>
      <c r="O58" s="285"/>
      <c r="P58" s="285"/>
      <c r="Q58" s="285"/>
      <c r="R58" s="285"/>
      <c r="S58" s="285"/>
      <c r="T58" s="285"/>
      <c r="U58" s="285"/>
      <c r="V58" s="285"/>
      <c r="W58" s="285"/>
      <c r="X58" s="285"/>
      <c r="Y58" s="285"/>
      <c r="Z58" s="285"/>
      <c r="AA58" s="285"/>
      <c r="AB58" s="285"/>
      <c r="AC58" s="285"/>
      <c r="AD58" s="285"/>
      <c r="AE58" s="285"/>
      <c r="AF58" s="285"/>
      <c r="AG58" s="285"/>
      <c r="AH58" s="285"/>
      <c r="AI58" s="285"/>
      <c r="AJ58" s="285"/>
      <c r="AK58" s="285"/>
      <c r="AL58" s="285"/>
      <c r="AM58" s="286"/>
    </row>
    <row r="59" spans="1:39" ht="9.75" customHeight="1">
      <c r="A59" s="284"/>
      <c r="B59" s="285"/>
      <c r="C59" s="285"/>
      <c r="D59" s="285"/>
      <c r="E59" s="285"/>
      <c r="F59" s="285"/>
      <c r="G59" s="285"/>
      <c r="H59" s="285"/>
      <c r="I59" s="285"/>
      <c r="J59" s="285"/>
      <c r="K59" s="285"/>
      <c r="L59" s="285"/>
      <c r="M59" s="285"/>
      <c r="N59" s="285"/>
      <c r="O59" s="285"/>
      <c r="P59" s="285"/>
      <c r="Q59" s="285"/>
      <c r="R59" s="285"/>
      <c r="S59" s="285"/>
      <c r="T59" s="285"/>
      <c r="U59" s="285"/>
      <c r="V59" s="285"/>
      <c r="W59" s="285"/>
      <c r="X59" s="285"/>
      <c r="Y59" s="285"/>
      <c r="Z59" s="285"/>
      <c r="AA59" s="285"/>
      <c r="AB59" s="285"/>
      <c r="AC59" s="285"/>
      <c r="AD59" s="285"/>
      <c r="AE59" s="285"/>
      <c r="AF59" s="285"/>
      <c r="AG59" s="285"/>
      <c r="AH59" s="285"/>
      <c r="AI59" s="285"/>
      <c r="AJ59" s="285"/>
      <c r="AK59" s="285"/>
      <c r="AL59" s="285"/>
      <c r="AM59" s="286"/>
    </row>
    <row r="60" spans="1:39" ht="9.75" customHeight="1">
      <c r="A60" s="284"/>
      <c r="B60" s="285"/>
      <c r="C60" s="285"/>
      <c r="D60" s="285"/>
      <c r="E60" s="285"/>
      <c r="F60" s="285"/>
      <c r="G60" s="285"/>
      <c r="H60" s="285"/>
      <c r="I60" s="285"/>
      <c r="J60" s="285"/>
      <c r="K60" s="285"/>
      <c r="L60" s="285"/>
      <c r="M60" s="285"/>
      <c r="N60" s="285"/>
      <c r="O60" s="285"/>
      <c r="P60" s="285"/>
      <c r="Q60" s="285"/>
      <c r="R60" s="285"/>
      <c r="S60" s="285"/>
      <c r="T60" s="285"/>
      <c r="U60" s="285"/>
      <c r="V60" s="285"/>
      <c r="W60" s="285"/>
      <c r="X60" s="285"/>
      <c r="Y60" s="285"/>
      <c r="Z60" s="285"/>
      <c r="AA60" s="285"/>
      <c r="AB60" s="285"/>
      <c r="AC60" s="285"/>
      <c r="AD60" s="285"/>
      <c r="AE60" s="285"/>
      <c r="AF60" s="285"/>
      <c r="AG60" s="285"/>
      <c r="AH60" s="285"/>
      <c r="AI60" s="285"/>
      <c r="AJ60" s="285"/>
      <c r="AK60" s="285"/>
      <c r="AL60" s="285"/>
      <c r="AM60" s="286"/>
    </row>
    <row r="61" spans="1:39" ht="9.75" customHeight="1">
      <c r="A61" s="284"/>
      <c r="B61" s="285"/>
      <c r="C61" s="285"/>
      <c r="D61" s="285"/>
      <c r="E61" s="285"/>
      <c r="F61" s="285"/>
      <c r="G61" s="285"/>
      <c r="H61" s="285"/>
      <c r="I61" s="285"/>
      <c r="J61" s="285"/>
      <c r="K61" s="285"/>
      <c r="L61" s="285"/>
      <c r="M61" s="285"/>
      <c r="N61" s="285"/>
      <c r="O61" s="285"/>
      <c r="P61" s="285"/>
      <c r="Q61" s="285"/>
      <c r="R61" s="285"/>
      <c r="S61" s="285"/>
      <c r="T61" s="285"/>
      <c r="U61" s="285"/>
      <c r="V61" s="285"/>
      <c r="W61" s="285"/>
      <c r="X61" s="285"/>
      <c r="Y61" s="285"/>
      <c r="Z61" s="285"/>
      <c r="AA61" s="285"/>
      <c r="AB61" s="285"/>
      <c r="AC61" s="285"/>
      <c r="AD61" s="285"/>
      <c r="AE61" s="285"/>
      <c r="AF61" s="285"/>
      <c r="AG61" s="285"/>
      <c r="AH61" s="285"/>
      <c r="AI61" s="285"/>
      <c r="AJ61" s="285"/>
      <c r="AK61" s="285"/>
      <c r="AL61" s="285"/>
      <c r="AM61" s="286"/>
    </row>
    <row r="62" spans="1:39" ht="9.75" customHeight="1">
      <c r="A62" s="284"/>
      <c r="B62" s="285"/>
      <c r="C62" s="285"/>
      <c r="D62" s="285"/>
      <c r="E62" s="285"/>
      <c r="F62" s="285"/>
      <c r="G62" s="285"/>
      <c r="H62" s="285"/>
      <c r="I62" s="285"/>
      <c r="J62" s="285"/>
      <c r="K62" s="285"/>
      <c r="L62" s="285"/>
      <c r="M62" s="285"/>
      <c r="N62" s="285"/>
      <c r="O62" s="285"/>
      <c r="P62" s="285"/>
      <c r="Q62" s="285"/>
      <c r="R62" s="285"/>
      <c r="S62" s="285"/>
      <c r="T62" s="285"/>
      <c r="U62" s="285"/>
      <c r="V62" s="285"/>
      <c r="W62" s="285"/>
      <c r="X62" s="285"/>
      <c r="Y62" s="285"/>
      <c r="Z62" s="285"/>
      <c r="AA62" s="285"/>
      <c r="AB62" s="285"/>
      <c r="AC62" s="285"/>
      <c r="AD62" s="285"/>
      <c r="AE62" s="285"/>
      <c r="AF62" s="285"/>
      <c r="AG62" s="285"/>
      <c r="AH62" s="285"/>
      <c r="AI62" s="285"/>
      <c r="AJ62" s="285"/>
      <c r="AK62" s="285"/>
      <c r="AL62" s="285"/>
      <c r="AM62" s="286"/>
    </row>
    <row r="63" spans="1:39" ht="9.75" customHeight="1">
      <c r="A63" s="284"/>
      <c r="B63" s="285"/>
      <c r="C63" s="285"/>
      <c r="D63" s="285"/>
      <c r="E63" s="285"/>
      <c r="F63" s="285"/>
      <c r="G63" s="285"/>
      <c r="H63" s="285"/>
      <c r="I63" s="285"/>
      <c r="J63" s="285"/>
      <c r="K63" s="285"/>
      <c r="L63" s="285"/>
      <c r="M63" s="285"/>
      <c r="N63" s="285"/>
      <c r="O63" s="285"/>
      <c r="P63" s="285"/>
      <c r="Q63" s="285"/>
      <c r="R63" s="285"/>
      <c r="S63" s="285"/>
      <c r="T63" s="285"/>
      <c r="U63" s="285"/>
      <c r="V63" s="285"/>
      <c r="W63" s="285"/>
      <c r="X63" s="285"/>
      <c r="Y63" s="285"/>
      <c r="Z63" s="285"/>
      <c r="AA63" s="285"/>
      <c r="AB63" s="285"/>
      <c r="AC63" s="285"/>
      <c r="AD63" s="285"/>
      <c r="AE63" s="285"/>
      <c r="AF63" s="285"/>
      <c r="AG63" s="285"/>
      <c r="AH63" s="285"/>
      <c r="AI63" s="285"/>
      <c r="AJ63" s="285"/>
      <c r="AK63" s="285"/>
      <c r="AL63" s="285"/>
      <c r="AM63" s="286"/>
    </row>
    <row r="64" spans="1:39" ht="9.75" customHeight="1">
      <c r="A64" s="284"/>
      <c r="B64" s="285"/>
      <c r="C64" s="285"/>
      <c r="D64" s="285"/>
      <c r="E64" s="285"/>
      <c r="F64" s="285"/>
      <c r="G64" s="285"/>
      <c r="H64" s="285"/>
      <c r="I64" s="285"/>
      <c r="J64" s="285"/>
      <c r="K64" s="285"/>
      <c r="L64" s="285"/>
      <c r="M64" s="285"/>
      <c r="N64" s="285"/>
      <c r="O64" s="285"/>
      <c r="P64" s="285"/>
      <c r="Q64" s="285"/>
      <c r="R64" s="285"/>
      <c r="S64" s="285"/>
      <c r="T64" s="285"/>
      <c r="U64" s="285"/>
      <c r="V64" s="285"/>
      <c r="W64" s="285"/>
      <c r="X64" s="285"/>
      <c r="Y64" s="285"/>
      <c r="Z64" s="285"/>
      <c r="AA64" s="285"/>
      <c r="AB64" s="285"/>
      <c r="AC64" s="285"/>
      <c r="AD64" s="285"/>
      <c r="AE64" s="285"/>
      <c r="AF64" s="285"/>
      <c r="AG64" s="285"/>
      <c r="AH64" s="285"/>
      <c r="AI64" s="285"/>
      <c r="AJ64" s="285"/>
      <c r="AK64" s="285"/>
      <c r="AL64" s="285"/>
      <c r="AM64" s="286"/>
    </row>
    <row r="65" spans="1:61" ht="9.75" customHeight="1">
      <c r="A65" s="284"/>
      <c r="B65" s="285"/>
      <c r="C65" s="285"/>
      <c r="D65" s="285"/>
      <c r="E65" s="285"/>
      <c r="F65" s="285"/>
      <c r="G65" s="285"/>
      <c r="H65" s="285"/>
      <c r="I65" s="285"/>
      <c r="J65" s="285"/>
      <c r="K65" s="285"/>
      <c r="L65" s="285"/>
      <c r="M65" s="285"/>
      <c r="N65" s="285"/>
      <c r="O65" s="285"/>
      <c r="P65" s="285"/>
      <c r="Q65" s="285"/>
      <c r="R65" s="285"/>
      <c r="S65" s="285"/>
      <c r="T65" s="285"/>
      <c r="U65" s="285"/>
      <c r="V65" s="285"/>
      <c r="W65" s="285"/>
      <c r="X65" s="285"/>
      <c r="Y65" s="285"/>
      <c r="Z65" s="285"/>
      <c r="AA65" s="285"/>
      <c r="AB65" s="285"/>
      <c r="AC65" s="285"/>
      <c r="AD65" s="285"/>
      <c r="AE65" s="285"/>
      <c r="AF65" s="285"/>
      <c r="AG65" s="285"/>
      <c r="AH65" s="285"/>
      <c r="AI65" s="285"/>
      <c r="AJ65" s="285"/>
      <c r="AK65" s="285"/>
      <c r="AL65" s="285"/>
      <c r="AM65" s="286"/>
    </row>
    <row r="66" spans="1:61" ht="9.75" customHeight="1">
      <c r="A66" s="284"/>
      <c r="B66" s="285"/>
      <c r="C66" s="285"/>
      <c r="D66" s="285"/>
      <c r="E66" s="285"/>
      <c r="F66" s="285"/>
      <c r="G66" s="285"/>
      <c r="H66" s="285"/>
      <c r="I66" s="285"/>
      <c r="J66" s="285"/>
      <c r="K66" s="285"/>
      <c r="L66" s="285"/>
      <c r="M66" s="285"/>
      <c r="N66" s="285"/>
      <c r="O66" s="285"/>
      <c r="P66" s="285"/>
      <c r="Q66" s="285"/>
      <c r="R66" s="285"/>
      <c r="S66" s="285"/>
      <c r="T66" s="285"/>
      <c r="U66" s="285"/>
      <c r="V66" s="285"/>
      <c r="W66" s="285"/>
      <c r="X66" s="285"/>
      <c r="Y66" s="285"/>
      <c r="Z66" s="285"/>
      <c r="AA66" s="285"/>
      <c r="AB66" s="285"/>
      <c r="AC66" s="285"/>
      <c r="AD66" s="285"/>
      <c r="AE66" s="285"/>
      <c r="AF66" s="285"/>
      <c r="AG66" s="285"/>
      <c r="AH66" s="285"/>
      <c r="AI66" s="285"/>
      <c r="AJ66" s="285"/>
      <c r="AK66" s="285"/>
      <c r="AL66" s="285"/>
      <c r="AM66" s="286"/>
    </row>
    <row r="67" spans="1:61" ht="9.75" customHeight="1">
      <c r="A67" s="284"/>
      <c r="B67" s="285"/>
      <c r="C67" s="285"/>
      <c r="D67" s="285"/>
      <c r="E67" s="285"/>
      <c r="F67" s="285"/>
      <c r="G67" s="285"/>
      <c r="H67" s="285"/>
      <c r="I67" s="285"/>
      <c r="J67" s="285"/>
      <c r="K67" s="285"/>
      <c r="L67" s="285"/>
      <c r="M67" s="285"/>
      <c r="N67" s="285"/>
      <c r="O67" s="285"/>
      <c r="P67" s="285"/>
      <c r="Q67" s="285"/>
      <c r="R67" s="285"/>
      <c r="S67" s="285"/>
      <c r="T67" s="285"/>
      <c r="U67" s="285"/>
      <c r="V67" s="285"/>
      <c r="W67" s="285"/>
      <c r="X67" s="285"/>
      <c r="Y67" s="285"/>
      <c r="Z67" s="285"/>
      <c r="AA67" s="285"/>
      <c r="AB67" s="285"/>
      <c r="AC67" s="285"/>
      <c r="AD67" s="285"/>
      <c r="AE67" s="285"/>
      <c r="AF67" s="285"/>
      <c r="AG67" s="285"/>
      <c r="AH67" s="285"/>
      <c r="AI67" s="285"/>
      <c r="AJ67" s="285"/>
      <c r="AK67" s="285"/>
      <c r="AL67" s="285"/>
      <c r="AM67" s="286"/>
    </row>
    <row r="68" spans="1:61" ht="9.75" customHeight="1">
      <c r="A68" s="284"/>
      <c r="B68" s="285"/>
      <c r="C68" s="285"/>
      <c r="D68" s="285"/>
      <c r="E68" s="285"/>
      <c r="F68" s="285"/>
      <c r="G68" s="285"/>
      <c r="H68" s="285"/>
      <c r="I68" s="285"/>
      <c r="J68" s="285"/>
      <c r="K68" s="285"/>
      <c r="L68" s="285"/>
      <c r="M68" s="285"/>
      <c r="N68" s="285"/>
      <c r="O68" s="285"/>
      <c r="P68" s="285"/>
      <c r="Q68" s="285"/>
      <c r="R68" s="285"/>
      <c r="S68" s="285"/>
      <c r="T68" s="285"/>
      <c r="U68" s="285"/>
      <c r="V68" s="285"/>
      <c r="W68" s="285"/>
      <c r="X68" s="285"/>
      <c r="Y68" s="285"/>
      <c r="Z68" s="285"/>
      <c r="AA68" s="285"/>
      <c r="AB68" s="285"/>
      <c r="AC68" s="285"/>
      <c r="AD68" s="285"/>
      <c r="AE68" s="285"/>
      <c r="AF68" s="285"/>
      <c r="AG68" s="285"/>
      <c r="AH68" s="285"/>
      <c r="AI68" s="285"/>
      <c r="AJ68" s="285"/>
      <c r="AK68" s="285"/>
      <c r="AL68" s="285"/>
      <c r="AM68" s="286"/>
    </row>
    <row r="69" spans="1:61" ht="9.75" customHeight="1">
      <c r="A69" s="284"/>
      <c r="B69" s="285"/>
      <c r="C69" s="285"/>
      <c r="D69" s="285"/>
      <c r="E69" s="285"/>
      <c r="F69" s="285"/>
      <c r="G69" s="285"/>
      <c r="H69" s="285"/>
      <c r="I69" s="285"/>
      <c r="J69" s="285"/>
      <c r="K69" s="285"/>
      <c r="L69" s="285"/>
      <c r="M69" s="285"/>
      <c r="N69" s="285"/>
      <c r="O69" s="285"/>
      <c r="P69" s="285"/>
      <c r="Q69" s="285"/>
      <c r="R69" s="285"/>
      <c r="S69" s="285"/>
      <c r="T69" s="285"/>
      <c r="U69" s="285"/>
      <c r="V69" s="285"/>
      <c r="W69" s="285"/>
      <c r="X69" s="285"/>
      <c r="Y69" s="285"/>
      <c r="Z69" s="285"/>
      <c r="AA69" s="285"/>
      <c r="AB69" s="285"/>
      <c r="AC69" s="285"/>
      <c r="AD69" s="285"/>
      <c r="AE69" s="285"/>
      <c r="AF69" s="285"/>
      <c r="AG69" s="285"/>
      <c r="AH69" s="285"/>
      <c r="AI69" s="285"/>
      <c r="AJ69" s="285"/>
      <c r="AK69" s="285"/>
      <c r="AL69" s="285"/>
      <c r="AM69" s="286"/>
      <c r="BH69" s="1" t="s">
        <v>443</v>
      </c>
      <c r="BI69" s="1" t="str">
        <f>"ITEM"&amp;BH69&amp; BG69 &amp;"="&amp; IF(TRIM($A69)="","",$A69)</f>
        <v>ITEM1_2=</v>
      </c>
    </row>
    <row r="70" spans="1:61" ht="9.75" customHeight="1">
      <c r="A70" s="287"/>
      <c r="B70" s="288"/>
      <c r="C70" s="288"/>
      <c r="D70" s="288"/>
      <c r="E70" s="288"/>
      <c r="F70" s="288"/>
      <c r="G70" s="288"/>
      <c r="H70" s="288"/>
      <c r="I70" s="288"/>
      <c r="J70" s="288"/>
      <c r="K70" s="288"/>
      <c r="L70" s="288"/>
      <c r="M70" s="288"/>
      <c r="N70" s="288"/>
      <c r="O70" s="288"/>
      <c r="P70" s="288"/>
      <c r="Q70" s="288"/>
      <c r="R70" s="288"/>
      <c r="S70" s="288"/>
      <c r="T70" s="288"/>
      <c r="U70" s="288"/>
      <c r="V70" s="288"/>
      <c r="W70" s="288"/>
      <c r="X70" s="288"/>
      <c r="Y70" s="288"/>
      <c r="Z70" s="288"/>
      <c r="AA70" s="288"/>
      <c r="AB70" s="288"/>
      <c r="AC70" s="288"/>
      <c r="AD70" s="288"/>
      <c r="AE70" s="288"/>
      <c r="AF70" s="288"/>
      <c r="AG70" s="288"/>
      <c r="AH70" s="288"/>
      <c r="AI70" s="288"/>
      <c r="AJ70" s="288"/>
      <c r="AK70" s="288"/>
      <c r="AL70" s="288"/>
      <c r="AM70" s="289"/>
      <c r="BH70" s="1" t="s">
        <v>444</v>
      </c>
      <c r="BI70" s="1" t="str">
        <f>"ITEM"&amp;BH70&amp; BG70 &amp;"="&amp; IF(TRIM($A70)="","",$A70)</f>
        <v>ITEM1_3=</v>
      </c>
    </row>
    <row r="71" spans="1:61" ht="9.75" customHeight="1">
      <c r="BI71" s="1" t="s">
        <v>8</v>
      </c>
    </row>
  </sheetData>
  <sheetProtection algorithmName="SHA-512" hashValue="MXSEK9Yclsy90YFGOGHrrt4r7JRSmQem4+KCxLgbnDDXvfobn9OzGl1pc3I2RvROjygKtQq3GMroNFAx12Hebw==" saltValue="6uQgRadlKVD1FUml+GzkGw==" spinCount="100000" sheet="1" scenarios="1" formatCells="0" formatRows="0"/>
  <mergeCells count="2">
    <mergeCell ref="A1:AM2"/>
    <mergeCell ref="A3:AM70"/>
  </mergeCells>
  <phoneticPr fontId="1"/>
  <dataValidations count="1">
    <dataValidation imeMode="hiragana" allowBlank="1" showInputMessage="1" showErrorMessage="1" sqref="A3" xr:uid="{00000000-0002-0000-0500-000000000000}"/>
  </dataValidations>
  <pageMargins left="0.78740157480314965" right="0.27559055118110237" top="0.74803149606299213" bottom="0.74803149606299213" header="0.31496062992125984" footer="0.31496062992125984"/>
  <pageSetup paperSize="9" orientation="portrait"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CN447"/>
  <sheetViews>
    <sheetView view="pageBreakPreview" topLeftCell="A403" zoomScaleNormal="100" zoomScaleSheetLayoutView="100" zoomScalePageLayoutView="85" workbookViewId="0">
      <selection activeCell="J218" sqref="J218:AM221"/>
    </sheetView>
  </sheetViews>
  <sheetFormatPr defaultColWidth="2.33203125" defaultRowHeight="9.75" customHeight="1"/>
  <cols>
    <col min="1" max="40" width="2.33203125" style="1"/>
    <col min="41" max="41" width="2.33203125" style="1" customWidth="1"/>
    <col min="42" max="56" width="2.33203125" style="1"/>
    <col min="57" max="61" width="2.33203125" style="1" hidden="1" customWidth="1"/>
    <col min="62" max="78" width="2.33203125" style="1" customWidth="1"/>
    <col min="79" max="92" width="2.33203125" style="1" hidden="1" customWidth="1"/>
    <col min="93" max="16384" width="2.33203125" style="1"/>
  </cols>
  <sheetData>
    <row r="1" spans="1:92" ht="9.75" customHeight="1">
      <c r="A1" s="39" t="s">
        <v>445</v>
      </c>
      <c r="B1" s="39"/>
      <c r="C1" s="39"/>
      <c r="D1" s="39"/>
      <c r="E1" s="39"/>
      <c r="F1" s="39"/>
      <c r="G1" s="39"/>
      <c r="H1" s="39"/>
      <c r="I1" s="39"/>
      <c r="J1" s="39"/>
      <c r="K1" s="39"/>
      <c r="L1" s="39"/>
      <c r="M1" s="39"/>
      <c r="N1" s="39"/>
      <c r="O1" s="39"/>
      <c r="P1" s="39"/>
      <c r="Q1" s="39"/>
      <c r="R1" s="39"/>
      <c r="S1" s="39"/>
      <c r="T1" s="39"/>
      <c r="U1" s="39"/>
      <c r="V1" s="39"/>
      <c r="W1" s="39"/>
      <c r="X1" s="39"/>
      <c r="Y1" s="39"/>
      <c r="Z1" s="39"/>
      <c r="AA1" s="39"/>
      <c r="AB1" s="39"/>
      <c r="AC1" s="39"/>
      <c r="AD1" s="39"/>
      <c r="AE1" s="39"/>
      <c r="AF1" s="39"/>
      <c r="AG1" s="39"/>
      <c r="AH1" s="39"/>
      <c r="AI1" s="39"/>
      <c r="AJ1" s="39"/>
      <c r="AK1" s="39"/>
      <c r="AL1" s="39"/>
      <c r="AM1" s="39"/>
      <c r="BI1" s="1" t="str">
        <f>"FORM=4"</f>
        <v>FORM=4</v>
      </c>
    </row>
    <row r="2" spans="1:92" ht="9.75" customHeight="1">
      <c r="A2" s="39"/>
      <c r="B2" s="39"/>
      <c r="C2" s="39"/>
      <c r="D2" s="39"/>
      <c r="E2" s="39"/>
      <c r="F2" s="39"/>
      <c r="G2" s="39"/>
      <c r="H2" s="39"/>
      <c r="I2" s="39"/>
      <c r="J2" s="39"/>
      <c r="K2" s="39"/>
      <c r="L2" s="39"/>
      <c r="M2" s="39"/>
      <c r="N2" s="39"/>
      <c r="O2" s="39"/>
      <c r="P2" s="39"/>
      <c r="Q2" s="39"/>
      <c r="R2" s="39"/>
      <c r="S2" s="39"/>
      <c r="T2" s="39"/>
      <c r="U2" s="39"/>
      <c r="V2" s="39"/>
      <c r="W2" s="39"/>
      <c r="X2" s="39"/>
      <c r="Y2" s="39"/>
      <c r="Z2" s="39"/>
      <c r="AA2" s="39"/>
      <c r="AB2" s="39"/>
      <c r="AC2" s="39"/>
      <c r="AD2" s="39"/>
      <c r="AE2" s="39"/>
      <c r="AF2" s="39"/>
      <c r="AG2" s="39"/>
      <c r="AH2" s="39"/>
      <c r="AI2" s="39"/>
      <c r="AJ2" s="39"/>
      <c r="AK2" s="39"/>
      <c r="AL2" s="39"/>
      <c r="AM2" s="39"/>
      <c r="BI2" s="1" t="str">
        <f>"VER=1.10"</f>
        <v>VER=1.10</v>
      </c>
    </row>
    <row r="3" spans="1:92" ht="9.75" customHeight="1">
      <c r="A3" s="113" t="s">
        <v>123</v>
      </c>
      <c r="B3" s="113"/>
      <c r="C3" s="113"/>
      <c r="D3" s="113"/>
      <c r="E3" s="113"/>
      <c r="F3" s="113"/>
      <c r="G3" s="113"/>
      <c r="H3" s="113"/>
      <c r="I3" s="113"/>
      <c r="J3" s="113"/>
      <c r="K3" s="113"/>
      <c r="L3" s="113"/>
      <c r="M3" s="113"/>
      <c r="N3" s="113"/>
      <c r="O3" s="113"/>
      <c r="P3" s="113"/>
      <c r="Q3" s="113"/>
      <c r="R3" s="113"/>
      <c r="S3" s="113"/>
      <c r="T3" s="113"/>
      <c r="U3" s="113"/>
      <c r="V3" s="113"/>
      <c r="W3" s="113"/>
      <c r="X3" s="113"/>
      <c r="Y3" s="113"/>
      <c r="Z3" s="113"/>
      <c r="AA3" s="113"/>
      <c r="AB3" s="113"/>
      <c r="AC3" s="113"/>
      <c r="AD3" s="113"/>
      <c r="AE3" s="113"/>
      <c r="AF3" s="113"/>
      <c r="AG3" s="113"/>
      <c r="AH3" s="113"/>
      <c r="AI3" s="113"/>
      <c r="AJ3" s="113"/>
      <c r="AK3" s="113"/>
      <c r="AL3" s="113"/>
      <c r="AM3" s="113"/>
      <c r="BI3" s="1" t="str">
        <f>"SHEET=6"</f>
        <v>SHEET=6</v>
      </c>
      <c r="CA3" s="1" t="s">
        <v>446</v>
      </c>
      <c r="CB3" s="1" t="s">
        <v>447</v>
      </c>
      <c r="CC3" s="1" t="s">
        <v>448</v>
      </c>
      <c r="CD3" s="1" t="s">
        <v>449</v>
      </c>
      <c r="CE3" s="1" t="s">
        <v>450</v>
      </c>
      <c r="CF3" s="1" t="s">
        <v>451</v>
      </c>
      <c r="CG3" s="1" t="s">
        <v>452</v>
      </c>
      <c r="CH3" s="1" t="s">
        <v>453</v>
      </c>
      <c r="CI3" s="1" t="s">
        <v>454</v>
      </c>
      <c r="CJ3" s="1" t="s">
        <v>451</v>
      </c>
      <c r="CK3" s="1" t="s">
        <v>455</v>
      </c>
      <c r="CL3" s="1" t="s">
        <v>456</v>
      </c>
      <c r="CM3" s="1" t="s">
        <v>446</v>
      </c>
      <c r="CN3" s="1" t="s">
        <v>21</v>
      </c>
    </row>
    <row r="4" spans="1:92" ht="9.75" customHeight="1">
      <c r="A4" s="113"/>
      <c r="B4" s="113"/>
      <c r="C4" s="113"/>
      <c r="D4" s="113"/>
      <c r="E4" s="113"/>
      <c r="F4" s="113"/>
      <c r="G4" s="113"/>
      <c r="H4" s="113"/>
      <c r="I4" s="113"/>
      <c r="J4" s="113"/>
      <c r="K4" s="113"/>
      <c r="L4" s="113"/>
      <c r="M4" s="113"/>
      <c r="N4" s="113"/>
      <c r="O4" s="113"/>
      <c r="P4" s="113"/>
      <c r="Q4" s="113"/>
      <c r="R4" s="113"/>
      <c r="S4" s="113"/>
      <c r="T4" s="113"/>
      <c r="U4" s="113"/>
      <c r="V4" s="113"/>
      <c r="W4" s="113"/>
      <c r="X4" s="113"/>
      <c r="Y4" s="113"/>
      <c r="Z4" s="113"/>
      <c r="AA4" s="113"/>
      <c r="AB4" s="113"/>
      <c r="AC4" s="113"/>
      <c r="AD4" s="113"/>
      <c r="AE4" s="113"/>
      <c r="AF4" s="113"/>
      <c r="AG4" s="113"/>
      <c r="AH4" s="113"/>
      <c r="AI4" s="113"/>
      <c r="AJ4" s="113"/>
      <c r="AK4" s="113"/>
      <c r="AL4" s="113"/>
      <c r="AM4" s="113"/>
      <c r="CA4" s="1" t="s">
        <v>457</v>
      </c>
      <c r="CB4" s="1" t="s">
        <v>458</v>
      </c>
      <c r="CC4" s="1" t="s">
        <v>459</v>
      </c>
      <c r="CD4" s="1" t="s">
        <v>460</v>
      </c>
      <c r="CE4" s="1" t="s">
        <v>461</v>
      </c>
      <c r="CF4" s="1" t="s">
        <v>462</v>
      </c>
      <c r="CG4" s="1" t="s">
        <v>463</v>
      </c>
      <c r="CH4" s="1" t="s">
        <v>464</v>
      </c>
      <c r="CI4" s="1" t="s">
        <v>465</v>
      </c>
      <c r="CJ4" s="1" t="s">
        <v>466</v>
      </c>
      <c r="CK4" s="1" t="s">
        <v>467</v>
      </c>
      <c r="CL4" s="1" t="s">
        <v>468</v>
      </c>
      <c r="CM4" s="1" t="s">
        <v>457</v>
      </c>
    </row>
    <row r="5" spans="1:92" ht="10.050000000000001" customHeight="1">
      <c r="A5" s="136" t="s">
        <v>783</v>
      </c>
      <c r="B5" s="126"/>
      <c r="C5" s="126"/>
      <c r="D5" s="126"/>
      <c r="E5" s="126"/>
      <c r="F5" s="126"/>
      <c r="G5" s="126"/>
      <c r="H5" s="126"/>
      <c r="I5" s="126"/>
      <c r="J5" s="126"/>
      <c r="K5" s="126"/>
      <c r="L5" s="126"/>
      <c r="M5" s="126"/>
      <c r="N5" s="126"/>
      <c r="O5" s="126"/>
      <c r="P5" s="126"/>
      <c r="Q5" s="126"/>
      <c r="R5" s="126"/>
      <c r="S5" s="126"/>
      <c r="T5" s="126"/>
      <c r="U5" s="126"/>
      <c r="V5" s="126"/>
      <c r="W5" s="126"/>
      <c r="X5" s="126"/>
      <c r="Y5" s="126"/>
      <c r="Z5" s="126"/>
      <c r="AA5" s="126"/>
      <c r="AB5" s="126"/>
      <c r="AC5" s="126"/>
      <c r="AD5" s="126"/>
      <c r="AE5" s="126"/>
      <c r="AF5" s="126"/>
      <c r="AG5" s="126"/>
      <c r="AH5" s="126"/>
      <c r="AI5" s="126"/>
      <c r="AJ5" s="126"/>
      <c r="AK5" s="126"/>
      <c r="AL5" s="126"/>
      <c r="AM5" s="127"/>
      <c r="BH5" s="1">
        <v>1</v>
      </c>
      <c r="BI5" s="1" t="str">
        <f>"ITEM"&amp;BH5&amp; BG5 &amp;"="&amp; IF(TRIM($A5)="","",$A5)</f>
        <v>ITEM1=(1)都道府県知事保存本人確認情報ファイル</v>
      </c>
      <c r="CA5" s="1" t="s">
        <v>469</v>
      </c>
      <c r="CF5" s="1" t="s">
        <v>470</v>
      </c>
      <c r="CG5" s="1" t="s">
        <v>471</v>
      </c>
      <c r="CH5" s="1" t="s">
        <v>472</v>
      </c>
      <c r="CI5" s="1" t="s">
        <v>473</v>
      </c>
      <c r="CJ5" s="1" t="s">
        <v>474</v>
      </c>
      <c r="CM5" s="1" t="s">
        <v>475</v>
      </c>
    </row>
    <row r="6" spans="1:92" ht="9.75" customHeight="1">
      <c r="A6" s="137"/>
      <c r="B6" s="128"/>
      <c r="C6" s="128"/>
      <c r="D6" s="128"/>
      <c r="E6" s="128"/>
      <c r="F6" s="128"/>
      <c r="G6" s="128"/>
      <c r="H6" s="128"/>
      <c r="I6" s="128"/>
      <c r="J6" s="128"/>
      <c r="K6" s="128"/>
      <c r="L6" s="128"/>
      <c r="M6" s="128"/>
      <c r="N6" s="128"/>
      <c r="O6" s="128"/>
      <c r="P6" s="128"/>
      <c r="Q6" s="128"/>
      <c r="R6" s="128"/>
      <c r="S6" s="128"/>
      <c r="T6" s="128"/>
      <c r="U6" s="128"/>
      <c r="V6" s="128"/>
      <c r="W6" s="128"/>
      <c r="X6" s="128"/>
      <c r="Y6" s="128"/>
      <c r="Z6" s="128"/>
      <c r="AA6" s="128"/>
      <c r="AB6" s="128"/>
      <c r="AC6" s="128"/>
      <c r="AD6" s="128"/>
      <c r="AE6" s="128"/>
      <c r="AF6" s="128"/>
      <c r="AG6" s="128"/>
      <c r="AH6" s="128"/>
      <c r="AI6" s="128"/>
      <c r="AJ6" s="128"/>
      <c r="AK6" s="128"/>
      <c r="AL6" s="128"/>
      <c r="AM6" s="129"/>
      <c r="BH6" s="1" t="s">
        <v>28</v>
      </c>
      <c r="CF6" s="1" t="s">
        <v>476</v>
      </c>
      <c r="CG6" s="1" t="s">
        <v>477</v>
      </c>
    </row>
    <row r="7" spans="1:92" ht="9.75" customHeight="1">
      <c r="A7" s="308" t="s">
        <v>478</v>
      </c>
      <c r="B7" s="308"/>
      <c r="C7" s="308"/>
      <c r="D7" s="308"/>
      <c r="E7" s="308"/>
      <c r="F7" s="308"/>
      <c r="G7" s="308"/>
      <c r="H7" s="308"/>
      <c r="I7" s="308"/>
      <c r="J7" s="308"/>
      <c r="K7" s="308"/>
      <c r="L7" s="308"/>
      <c r="M7" s="308"/>
      <c r="N7" s="308"/>
      <c r="O7" s="308"/>
      <c r="P7" s="308"/>
      <c r="Q7" s="308"/>
      <c r="R7" s="308"/>
      <c r="S7" s="308"/>
      <c r="T7" s="308"/>
      <c r="U7" s="308"/>
      <c r="V7" s="308"/>
      <c r="W7" s="308"/>
      <c r="X7" s="308"/>
      <c r="Y7" s="308"/>
      <c r="Z7" s="308"/>
      <c r="AA7" s="308"/>
      <c r="AB7" s="308"/>
      <c r="AC7" s="308"/>
      <c r="AD7" s="308"/>
      <c r="AE7" s="308"/>
      <c r="AF7" s="308"/>
      <c r="AG7" s="308"/>
      <c r="AH7" s="308"/>
      <c r="AI7" s="308"/>
      <c r="AJ7" s="308"/>
      <c r="AK7" s="308"/>
      <c r="AL7" s="308"/>
      <c r="AM7" s="308"/>
      <c r="BH7" s="1" t="s">
        <v>28</v>
      </c>
    </row>
    <row r="8" spans="1:92" ht="9.75" customHeight="1">
      <c r="A8" s="113"/>
      <c r="B8" s="113"/>
      <c r="C8" s="113"/>
      <c r="D8" s="113"/>
      <c r="E8" s="113"/>
      <c r="F8" s="113"/>
      <c r="G8" s="113"/>
      <c r="H8" s="113"/>
      <c r="I8" s="113"/>
      <c r="J8" s="113"/>
      <c r="K8" s="113"/>
      <c r="L8" s="113"/>
      <c r="M8" s="113"/>
      <c r="N8" s="113"/>
      <c r="O8" s="113"/>
      <c r="P8" s="113"/>
      <c r="Q8" s="113"/>
      <c r="R8" s="113"/>
      <c r="S8" s="113"/>
      <c r="T8" s="113"/>
      <c r="U8" s="113"/>
      <c r="V8" s="113"/>
      <c r="W8" s="113"/>
      <c r="X8" s="113"/>
      <c r="Y8" s="113"/>
      <c r="Z8" s="113"/>
      <c r="AA8" s="113"/>
      <c r="AB8" s="113"/>
      <c r="AC8" s="113"/>
      <c r="AD8" s="113"/>
      <c r="AE8" s="113"/>
      <c r="AF8" s="113"/>
      <c r="AG8" s="113"/>
      <c r="AH8" s="113"/>
      <c r="AI8" s="113"/>
      <c r="AJ8" s="113"/>
      <c r="AK8" s="113"/>
      <c r="AL8" s="113"/>
      <c r="AM8" s="113"/>
      <c r="BH8" s="1" t="s">
        <v>28</v>
      </c>
    </row>
    <row r="9" spans="1:92" ht="9.75" customHeight="1">
      <c r="A9" s="153" t="s">
        <v>479</v>
      </c>
      <c r="B9" s="153"/>
      <c r="C9" s="153"/>
      <c r="D9" s="153"/>
      <c r="E9" s="153"/>
      <c r="F9" s="153"/>
      <c r="G9" s="153"/>
      <c r="H9" s="153"/>
      <c r="I9" s="153"/>
      <c r="J9" s="153"/>
      <c r="K9" s="153"/>
      <c r="L9" s="153"/>
      <c r="M9" s="153"/>
      <c r="N9" s="153"/>
      <c r="O9" s="153"/>
      <c r="P9" s="153"/>
      <c r="Q9" s="153"/>
      <c r="R9" s="153"/>
      <c r="S9" s="153"/>
      <c r="T9" s="153"/>
      <c r="U9" s="153"/>
      <c r="V9" s="153"/>
      <c r="W9" s="153"/>
      <c r="X9" s="153"/>
      <c r="Y9" s="153"/>
      <c r="Z9" s="153"/>
      <c r="AA9" s="153"/>
      <c r="AB9" s="153"/>
      <c r="AC9" s="153"/>
      <c r="AD9" s="153"/>
      <c r="AE9" s="153"/>
      <c r="AF9" s="153"/>
      <c r="AG9" s="153"/>
      <c r="AH9" s="153"/>
      <c r="AI9" s="153"/>
      <c r="AJ9" s="153"/>
      <c r="AK9" s="153"/>
      <c r="AL9" s="153"/>
      <c r="AM9" s="153"/>
      <c r="BH9" s="1" t="s">
        <v>28</v>
      </c>
    </row>
    <row r="10" spans="1:92" ht="9.75" customHeight="1">
      <c r="A10" s="153"/>
      <c r="B10" s="153"/>
      <c r="C10" s="153"/>
      <c r="D10" s="153"/>
      <c r="E10" s="153"/>
      <c r="F10" s="153"/>
      <c r="G10" s="153"/>
      <c r="H10" s="153"/>
      <c r="I10" s="153"/>
      <c r="J10" s="153"/>
      <c r="K10" s="153"/>
      <c r="L10" s="153"/>
      <c r="M10" s="153"/>
      <c r="N10" s="153"/>
      <c r="O10" s="153"/>
      <c r="P10" s="153"/>
      <c r="Q10" s="153"/>
      <c r="R10" s="153"/>
      <c r="S10" s="153"/>
      <c r="T10" s="153"/>
      <c r="U10" s="153"/>
      <c r="V10" s="153"/>
      <c r="W10" s="153"/>
      <c r="X10" s="153"/>
      <c r="Y10" s="153"/>
      <c r="Z10" s="153"/>
      <c r="AA10" s="153"/>
      <c r="AB10" s="153"/>
      <c r="AC10" s="153"/>
      <c r="AD10" s="153"/>
      <c r="AE10" s="153"/>
      <c r="AF10" s="153"/>
      <c r="AG10" s="153"/>
      <c r="AH10" s="153"/>
      <c r="AI10" s="153"/>
      <c r="AJ10" s="153"/>
      <c r="AK10" s="153"/>
      <c r="AL10" s="153"/>
      <c r="AM10" s="153"/>
      <c r="BH10" s="1" t="s">
        <v>28</v>
      </c>
    </row>
    <row r="11" spans="1:92" ht="46.95" customHeight="1">
      <c r="A11" s="197" t="s">
        <v>480</v>
      </c>
      <c r="B11" s="198"/>
      <c r="C11" s="198"/>
      <c r="D11" s="198"/>
      <c r="E11" s="198"/>
      <c r="F11" s="198"/>
      <c r="G11" s="198"/>
      <c r="H11" s="198"/>
      <c r="I11" s="203"/>
      <c r="J11" s="136" t="s">
        <v>1222</v>
      </c>
      <c r="K11" s="126"/>
      <c r="L11" s="126"/>
      <c r="M11" s="126"/>
      <c r="N11" s="126"/>
      <c r="O11" s="126"/>
      <c r="P11" s="126"/>
      <c r="Q11" s="126"/>
      <c r="R11" s="126"/>
      <c r="S11" s="126"/>
      <c r="T11" s="126"/>
      <c r="U11" s="126"/>
      <c r="V11" s="126"/>
      <c r="W11" s="126"/>
      <c r="X11" s="126"/>
      <c r="Y11" s="126"/>
      <c r="Z11" s="126"/>
      <c r="AA11" s="126"/>
      <c r="AB11" s="126"/>
      <c r="AC11" s="126"/>
      <c r="AD11" s="126"/>
      <c r="AE11" s="126"/>
      <c r="AF11" s="126"/>
      <c r="AG11" s="126"/>
      <c r="AH11" s="126"/>
      <c r="AI11" s="126"/>
      <c r="AJ11" s="126"/>
      <c r="AK11" s="126"/>
      <c r="AL11" s="126"/>
      <c r="AM11" s="127"/>
      <c r="BH11" s="1">
        <v>2</v>
      </c>
      <c r="BI11" s="1" t="str">
        <f>"ITEM"&amp;BH11&amp; BG11 &amp;"="&amp; IF(TRIM($J11)="","",$J11)</f>
        <v>ITEM2=入手する特定個人情報は、府内市町村ＣＳからの本人確認情報更新要求の際に通知される本人確認情報に限定される。この場合、府内市町村ＣＳから対象者以外の本人確認情報が通知されてしまうことがリスクとして想定されるが、制度上、対象者の真正性は府内市町村における厳格な確認により担保されている。
※市町村の窓口では、住民の異動情報の届出等を受け付ける際などにおいて、対面で身分証明書（個人番号カード等）の提示を受け、本人確認を行っている。</v>
      </c>
    </row>
    <row r="12" spans="1:92" ht="9.75" customHeight="1">
      <c r="A12" s="199"/>
      <c r="B12" s="200"/>
      <c r="C12" s="200"/>
      <c r="D12" s="200"/>
      <c r="E12" s="200"/>
      <c r="F12" s="200"/>
      <c r="G12" s="200"/>
      <c r="H12" s="200"/>
      <c r="I12" s="215"/>
      <c r="J12" s="150"/>
      <c r="K12" s="151"/>
      <c r="L12" s="151"/>
      <c r="M12" s="151"/>
      <c r="N12" s="151"/>
      <c r="O12" s="151"/>
      <c r="P12" s="151"/>
      <c r="Q12" s="151"/>
      <c r="R12" s="151"/>
      <c r="S12" s="151"/>
      <c r="T12" s="151"/>
      <c r="U12" s="151"/>
      <c r="V12" s="151"/>
      <c r="W12" s="151"/>
      <c r="X12" s="151"/>
      <c r="Y12" s="151"/>
      <c r="Z12" s="151"/>
      <c r="AA12" s="151"/>
      <c r="AB12" s="151"/>
      <c r="AC12" s="151"/>
      <c r="AD12" s="151"/>
      <c r="AE12" s="151"/>
      <c r="AF12" s="151"/>
      <c r="AG12" s="151"/>
      <c r="AH12" s="151"/>
      <c r="AI12" s="151"/>
      <c r="AJ12" s="151"/>
      <c r="AK12" s="151"/>
      <c r="AL12" s="151"/>
      <c r="AM12" s="152"/>
      <c r="BH12" s="1" t="s">
        <v>28</v>
      </c>
    </row>
    <row r="13" spans="1:92" ht="9.75" customHeight="1">
      <c r="A13" s="199"/>
      <c r="B13" s="200"/>
      <c r="C13" s="200"/>
      <c r="D13" s="200"/>
      <c r="E13" s="200"/>
      <c r="F13" s="200"/>
      <c r="G13" s="200"/>
      <c r="H13" s="200"/>
      <c r="I13" s="215"/>
      <c r="J13" s="150"/>
      <c r="K13" s="151"/>
      <c r="L13" s="151"/>
      <c r="M13" s="151"/>
      <c r="N13" s="151"/>
      <c r="O13" s="151"/>
      <c r="P13" s="151"/>
      <c r="Q13" s="151"/>
      <c r="R13" s="151"/>
      <c r="S13" s="151"/>
      <c r="T13" s="151"/>
      <c r="U13" s="151"/>
      <c r="V13" s="151"/>
      <c r="W13" s="151"/>
      <c r="X13" s="151"/>
      <c r="Y13" s="151"/>
      <c r="Z13" s="151"/>
      <c r="AA13" s="151"/>
      <c r="AB13" s="151"/>
      <c r="AC13" s="151"/>
      <c r="AD13" s="151"/>
      <c r="AE13" s="151"/>
      <c r="AF13" s="151"/>
      <c r="AG13" s="151"/>
      <c r="AH13" s="151"/>
      <c r="AI13" s="151"/>
      <c r="AJ13" s="151"/>
      <c r="AK13" s="151"/>
      <c r="AL13" s="151"/>
      <c r="AM13" s="152"/>
      <c r="BH13" s="1" t="s">
        <v>28</v>
      </c>
    </row>
    <row r="14" spans="1:92" ht="9.75" customHeight="1">
      <c r="A14" s="199"/>
      <c r="B14" s="200"/>
      <c r="C14" s="200"/>
      <c r="D14" s="200"/>
      <c r="E14" s="200"/>
      <c r="F14" s="200"/>
      <c r="G14" s="200"/>
      <c r="H14" s="200"/>
      <c r="I14" s="215"/>
      <c r="J14" s="150"/>
      <c r="K14" s="151"/>
      <c r="L14" s="151"/>
      <c r="M14" s="151"/>
      <c r="N14" s="151"/>
      <c r="O14" s="151"/>
      <c r="P14" s="151"/>
      <c r="Q14" s="151"/>
      <c r="R14" s="151"/>
      <c r="S14" s="151"/>
      <c r="T14" s="151"/>
      <c r="U14" s="151"/>
      <c r="V14" s="151"/>
      <c r="W14" s="151"/>
      <c r="X14" s="151"/>
      <c r="Y14" s="151"/>
      <c r="Z14" s="151"/>
      <c r="AA14" s="151"/>
      <c r="AB14" s="151"/>
      <c r="AC14" s="151"/>
      <c r="AD14" s="151"/>
      <c r="AE14" s="151"/>
      <c r="AF14" s="151"/>
      <c r="AG14" s="151"/>
      <c r="AH14" s="151"/>
      <c r="AI14" s="151"/>
      <c r="AJ14" s="151"/>
      <c r="AK14" s="151"/>
      <c r="AL14" s="151"/>
      <c r="AM14" s="152"/>
      <c r="BH14" s="1" t="s">
        <v>28</v>
      </c>
    </row>
    <row r="15" spans="1:92" ht="10.050000000000001" customHeight="1">
      <c r="A15" s="197" t="s">
        <v>481</v>
      </c>
      <c r="B15" s="198"/>
      <c r="C15" s="198"/>
      <c r="D15" s="198"/>
      <c r="E15" s="198"/>
      <c r="F15" s="198"/>
      <c r="G15" s="198"/>
      <c r="H15" s="198"/>
      <c r="I15" s="203"/>
      <c r="J15" s="114" t="s">
        <v>784</v>
      </c>
      <c r="K15" s="115"/>
      <c r="L15" s="115"/>
      <c r="M15" s="115"/>
      <c r="N15" s="115"/>
      <c r="O15" s="115"/>
      <c r="P15" s="115"/>
      <c r="Q15" s="115"/>
      <c r="R15" s="115"/>
      <c r="S15" s="115"/>
      <c r="T15" s="115"/>
      <c r="U15" s="115"/>
      <c r="V15" s="115"/>
      <c r="W15" s="115"/>
      <c r="X15" s="115"/>
      <c r="Y15" s="115"/>
      <c r="Z15" s="115"/>
      <c r="AA15" s="115"/>
      <c r="AB15" s="115"/>
      <c r="AC15" s="115"/>
      <c r="AD15" s="115"/>
      <c r="AE15" s="115"/>
      <c r="AF15" s="115"/>
      <c r="AG15" s="115"/>
      <c r="AH15" s="115"/>
      <c r="AI15" s="115"/>
      <c r="AJ15" s="115"/>
      <c r="AK15" s="115"/>
      <c r="AL15" s="115"/>
      <c r="AM15" s="116"/>
      <c r="BH15" s="1">
        <v>3</v>
      </c>
      <c r="BI15" s="1" t="str">
        <f>"ITEM"&amp;BH15&amp; BG15 &amp;"="&amp; IF(TRIM($J15)="","",$J15)</f>
        <v>ITEM3=入手する情報については、法令により市町村から受けることとされているものに限定することを、住民基本台帳ネットワークシステム上で担保する。</v>
      </c>
    </row>
    <row r="16" spans="1:92" ht="9.75" customHeight="1">
      <c r="A16" s="199"/>
      <c r="B16" s="200"/>
      <c r="C16" s="200"/>
      <c r="D16" s="200"/>
      <c r="E16" s="200"/>
      <c r="F16" s="200"/>
      <c r="G16" s="200"/>
      <c r="H16" s="200"/>
      <c r="I16" s="215"/>
      <c r="J16" s="146"/>
      <c r="K16" s="147"/>
      <c r="L16" s="147"/>
      <c r="M16" s="147"/>
      <c r="N16" s="147"/>
      <c r="O16" s="147"/>
      <c r="P16" s="147"/>
      <c r="Q16" s="147"/>
      <c r="R16" s="147"/>
      <c r="S16" s="147"/>
      <c r="T16" s="147"/>
      <c r="U16" s="147"/>
      <c r="V16" s="147"/>
      <c r="W16" s="147"/>
      <c r="X16" s="147"/>
      <c r="Y16" s="147"/>
      <c r="Z16" s="147"/>
      <c r="AA16" s="147"/>
      <c r="AB16" s="147"/>
      <c r="AC16" s="147"/>
      <c r="AD16" s="147"/>
      <c r="AE16" s="147"/>
      <c r="AF16" s="147"/>
      <c r="AG16" s="147"/>
      <c r="AH16" s="147"/>
      <c r="AI16" s="147"/>
      <c r="AJ16" s="147"/>
      <c r="AK16" s="147"/>
      <c r="AL16" s="147"/>
      <c r="AM16" s="148"/>
      <c r="BH16" s="1" t="s">
        <v>28</v>
      </c>
    </row>
    <row r="17" spans="1:61" ht="9.75" customHeight="1">
      <c r="A17" s="199"/>
      <c r="B17" s="200"/>
      <c r="C17" s="200"/>
      <c r="D17" s="200"/>
      <c r="E17" s="200"/>
      <c r="F17" s="200"/>
      <c r="G17" s="200"/>
      <c r="H17" s="200"/>
      <c r="I17" s="215"/>
      <c r="J17" s="146"/>
      <c r="K17" s="147"/>
      <c r="L17" s="147"/>
      <c r="M17" s="147"/>
      <c r="N17" s="147"/>
      <c r="O17" s="147"/>
      <c r="P17" s="147"/>
      <c r="Q17" s="147"/>
      <c r="R17" s="147"/>
      <c r="S17" s="147"/>
      <c r="T17" s="147"/>
      <c r="U17" s="147"/>
      <c r="V17" s="147"/>
      <c r="W17" s="147"/>
      <c r="X17" s="147"/>
      <c r="Y17" s="147"/>
      <c r="Z17" s="147"/>
      <c r="AA17" s="147"/>
      <c r="AB17" s="147"/>
      <c r="AC17" s="147"/>
      <c r="AD17" s="147"/>
      <c r="AE17" s="147"/>
      <c r="AF17" s="147"/>
      <c r="AG17" s="147"/>
      <c r="AH17" s="147"/>
      <c r="AI17" s="147"/>
      <c r="AJ17" s="147"/>
      <c r="AK17" s="147"/>
      <c r="AL17" s="147"/>
      <c r="AM17" s="148"/>
      <c r="BH17" s="1" t="s">
        <v>28</v>
      </c>
    </row>
    <row r="18" spans="1:61" ht="9.75" customHeight="1">
      <c r="A18" s="199"/>
      <c r="B18" s="200"/>
      <c r="C18" s="200"/>
      <c r="D18" s="200"/>
      <c r="E18" s="200"/>
      <c r="F18" s="200"/>
      <c r="G18" s="200"/>
      <c r="H18" s="200"/>
      <c r="I18" s="215"/>
      <c r="J18" s="146"/>
      <c r="K18" s="147"/>
      <c r="L18" s="147"/>
      <c r="M18" s="147"/>
      <c r="N18" s="147"/>
      <c r="O18" s="147"/>
      <c r="P18" s="147"/>
      <c r="Q18" s="147"/>
      <c r="R18" s="147"/>
      <c r="S18" s="147"/>
      <c r="T18" s="147"/>
      <c r="U18" s="147"/>
      <c r="V18" s="147"/>
      <c r="W18" s="147"/>
      <c r="X18" s="147"/>
      <c r="Y18" s="147"/>
      <c r="Z18" s="147"/>
      <c r="AA18" s="147"/>
      <c r="AB18" s="147"/>
      <c r="AC18" s="147"/>
      <c r="AD18" s="147"/>
      <c r="AE18" s="147"/>
      <c r="AF18" s="147"/>
      <c r="AG18" s="147"/>
      <c r="AH18" s="147"/>
      <c r="AI18" s="147"/>
      <c r="AJ18" s="147"/>
      <c r="AK18" s="147"/>
      <c r="AL18" s="147"/>
      <c r="AM18" s="148"/>
      <c r="BH18" s="1" t="s">
        <v>28</v>
      </c>
    </row>
    <row r="19" spans="1:61" ht="10.050000000000001" customHeight="1">
      <c r="A19" s="290" t="s">
        <v>482</v>
      </c>
      <c r="B19" s="290"/>
      <c r="C19" s="290"/>
      <c r="D19" s="290"/>
      <c r="E19" s="290"/>
      <c r="F19" s="290"/>
      <c r="G19" s="290"/>
      <c r="H19" s="290"/>
      <c r="I19" s="290"/>
      <c r="J19" s="136" t="s">
        <v>785</v>
      </c>
      <c r="K19" s="126"/>
      <c r="L19" s="126"/>
      <c r="M19" s="126"/>
      <c r="N19" s="126"/>
      <c r="O19" s="126"/>
      <c r="P19" s="126"/>
      <c r="Q19" s="126"/>
      <c r="R19" s="126"/>
      <c r="S19" s="126"/>
      <c r="T19" s="126"/>
      <c r="U19" s="126"/>
      <c r="V19" s="126"/>
      <c r="W19" s="126"/>
      <c r="X19" s="126"/>
      <c r="Y19" s="126"/>
      <c r="Z19" s="126"/>
      <c r="AA19" s="126"/>
      <c r="AB19" s="126"/>
      <c r="AC19" s="126"/>
      <c r="AD19" s="126"/>
      <c r="AE19" s="126"/>
      <c r="AF19" s="126"/>
      <c r="AG19" s="126"/>
      <c r="AH19" s="126"/>
      <c r="AI19" s="126"/>
      <c r="AJ19" s="126"/>
      <c r="AK19" s="126"/>
      <c r="AL19" s="126"/>
      <c r="AM19" s="127"/>
      <c r="BH19" s="1">
        <v>4</v>
      </c>
      <c r="BI19" s="1" t="str">
        <f>"ITEM"&amp;BH19&amp; BG19 &amp;"="&amp; IF(TRIM($J19)="","",$J19)</f>
        <v>ITEM4=-</v>
      </c>
    </row>
    <row r="20" spans="1:61" ht="9.75" customHeight="1">
      <c r="A20" s="290"/>
      <c r="B20" s="290"/>
      <c r="C20" s="290"/>
      <c r="D20" s="290"/>
      <c r="E20" s="290"/>
      <c r="F20" s="290"/>
      <c r="G20" s="290"/>
      <c r="H20" s="290"/>
      <c r="I20" s="290"/>
      <c r="J20" s="150"/>
      <c r="K20" s="151"/>
      <c r="L20" s="151"/>
      <c r="M20" s="151"/>
      <c r="N20" s="151"/>
      <c r="O20" s="151"/>
      <c r="P20" s="151"/>
      <c r="Q20" s="151"/>
      <c r="R20" s="151"/>
      <c r="S20" s="151"/>
      <c r="T20" s="151"/>
      <c r="U20" s="151"/>
      <c r="V20" s="151"/>
      <c r="W20" s="151"/>
      <c r="X20" s="151"/>
      <c r="Y20" s="151"/>
      <c r="Z20" s="151"/>
      <c r="AA20" s="151"/>
      <c r="AB20" s="151"/>
      <c r="AC20" s="151"/>
      <c r="AD20" s="151"/>
      <c r="AE20" s="151"/>
      <c r="AF20" s="151"/>
      <c r="AG20" s="151"/>
      <c r="AH20" s="151"/>
      <c r="AI20" s="151"/>
      <c r="AJ20" s="151"/>
      <c r="AK20" s="151"/>
      <c r="AL20" s="151"/>
      <c r="AM20" s="152"/>
    </row>
    <row r="21" spans="1:61" ht="9.75" customHeight="1">
      <c r="A21" s="290"/>
      <c r="B21" s="290"/>
      <c r="C21" s="290"/>
      <c r="D21" s="290"/>
      <c r="E21" s="290"/>
      <c r="F21" s="290"/>
      <c r="G21" s="290"/>
      <c r="H21" s="290"/>
      <c r="I21" s="290"/>
      <c r="J21" s="137"/>
      <c r="K21" s="128"/>
      <c r="L21" s="128"/>
      <c r="M21" s="128"/>
      <c r="N21" s="128"/>
      <c r="O21" s="128"/>
      <c r="P21" s="128"/>
      <c r="Q21" s="128"/>
      <c r="R21" s="128"/>
      <c r="S21" s="128"/>
      <c r="T21" s="128"/>
      <c r="U21" s="128"/>
      <c r="V21" s="128"/>
      <c r="W21" s="128"/>
      <c r="X21" s="128"/>
      <c r="Y21" s="128"/>
      <c r="Z21" s="128"/>
      <c r="AA21" s="128"/>
      <c r="AB21" s="128"/>
      <c r="AC21" s="128"/>
      <c r="AD21" s="128"/>
      <c r="AE21" s="128"/>
      <c r="AF21" s="128"/>
      <c r="AG21" s="128"/>
      <c r="AH21" s="128"/>
      <c r="AI21" s="128"/>
      <c r="AJ21" s="128"/>
      <c r="AK21" s="128"/>
      <c r="AL21" s="128"/>
      <c r="AM21" s="129"/>
      <c r="BH21" s="1" t="s">
        <v>28</v>
      </c>
    </row>
    <row r="22" spans="1:61" ht="10.050000000000001" customHeight="1">
      <c r="A22" s="197" t="s">
        <v>483</v>
      </c>
      <c r="B22" s="198"/>
      <c r="C22" s="198"/>
      <c r="D22" s="198"/>
      <c r="E22" s="198"/>
      <c r="F22" s="198"/>
      <c r="G22" s="198"/>
      <c r="H22" s="198"/>
      <c r="I22" s="203"/>
      <c r="J22" s="216" t="s">
        <v>37</v>
      </c>
      <c r="K22" s="249" t="s">
        <v>786</v>
      </c>
      <c r="L22" s="249"/>
      <c r="M22" s="249"/>
      <c r="N22" s="249"/>
      <c r="O22" s="249"/>
      <c r="P22" s="249"/>
      <c r="Q22" s="249"/>
      <c r="R22" s="249"/>
      <c r="S22" s="249"/>
      <c r="T22" s="154" t="s">
        <v>38</v>
      </c>
      <c r="U22" s="154"/>
      <c r="V22" s="154" t="s">
        <v>36</v>
      </c>
      <c r="W22" s="154"/>
      <c r="X22" s="154"/>
      <c r="Y22" s="154"/>
      <c r="Z22" s="154"/>
      <c r="AA22" s="154"/>
      <c r="AB22" s="154"/>
      <c r="AC22" s="154"/>
      <c r="AD22" s="154"/>
      <c r="AE22" s="154"/>
      <c r="AF22" s="154"/>
      <c r="AG22" s="154"/>
      <c r="AH22" s="154"/>
      <c r="AI22" s="154"/>
      <c r="AJ22" s="154"/>
      <c r="AK22" s="154"/>
      <c r="AL22" s="154"/>
      <c r="AM22" s="155"/>
      <c r="BE22" s="1" t="str">
        <f ca="1">MID(CELL("address",$CA$2),2,2)</f>
        <v>CA</v>
      </c>
      <c r="BF22" s="1">
        <f>IF(TRIM($K22)="","",IF(ISERROR(MATCH($K22,$CA$3:$CA$5,0)),"INPUT_ERROR",MATCH($K22,$CA$3:$CA$5,0)))</f>
        <v>2</v>
      </c>
      <c r="BH22" s="1">
        <v>5</v>
      </c>
      <c r="BI22" s="1" t="str">
        <f>"ITEM"&amp;BH22&amp; BG22 &amp;"=" &amp; $BF22</f>
        <v>ITEM5=2</v>
      </c>
    </row>
    <row r="23" spans="1:61" ht="9.75" customHeight="1">
      <c r="A23" s="199"/>
      <c r="B23" s="200"/>
      <c r="C23" s="200"/>
      <c r="D23" s="200"/>
      <c r="E23" s="200"/>
      <c r="F23" s="200"/>
      <c r="G23" s="200"/>
      <c r="H23" s="200"/>
      <c r="I23" s="215"/>
      <c r="J23" s="144"/>
      <c r="K23" s="145"/>
      <c r="L23" s="145"/>
      <c r="M23" s="145"/>
      <c r="N23" s="145"/>
      <c r="O23" s="145"/>
      <c r="P23" s="145"/>
      <c r="Q23" s="145"/>
      <c r="R23" s="145"/>
      <c r="S23" s="145"/>
      <c r="T23" s="82"/>
      <c r="U23" s="82"/>
      <c r="V23" s="82" t="s">
        <v>484</v>
      </c>
      <c r="W23" s="82"/>
      <c r="X23" s="82"/>
      <c r="Y23" s="82"/>
      <c r="Z23" s="82"/>
      <c r="AA23" s="82"/>
      <c r="AB23" s="82"/>
      <c r="AC23" s="82"/>
      <c r="AD23" s="82"/>
      <c r="AE23" s="82" t="s">
        <v>485</v>
      </c>
      <c r="AF23" s="82"/>
      <c r="AG23" s="82"/>
      <c r="AH23" s="82"/>
      <c r="AI23" s="82"/>
      <c r="AJ23" s="82"/>
      <c r="AK23" s="82"/>
      <c r="AL23" s="82"/>
      <c r="AM23" s="138"/>
      <c r="BH23" s="1" t="s">
        <v>28</v>
      </c>
    </row>
    <row r="24" spans="1:61" ht="9.75" customHeight="1">
      <c r="A24" s="199"/>
      <c r="B24" s="200"/>
      <c r="C24" s="200"/>
      <c r="D24" s="200"/>
      <c r="E24" s="200"/>
      <c r="F24" s="200"/>
      <c r="G24" s="200"/>
      <c r="H24" s="200"/>
      <c r="I24" s="215"/>
      <c r="J24" s="157"/>
      <c r="K24" s="98"/>
      <c r="L24" s="98"/>
      <c r="M24" s="98"/>
      <c r="N24" s="98"/>
      <c r="O24" s="98"/>
      <c r="P24" s="98"/>
      <c r="Q24" s="98"/>
      <c r="R24" s="98"/>
      <c r="S24" s="98"/>
      <c r="T24" s="98"/>
      <c r="U24" s="98"/>
      <c r="V24" s="98" t="s">
        <v>486</v>
      </c>
      <c r="W24" s="98"/>
      <c r="X24" s="98"/>
      <c r="Y24" s="98"/>
      <c r="Z24" s="98"/>
      <c r="AA24" s="98"/>
      <c r="AB24" s="98"/>
      <c r="AC24" s="98"/>
      <c r="AD24" s="98"/>
      <c r="AE24" s="98"/>
      <c r="AF24" s="98"/>
      <c r="AG24" s="98"/>
      <c r="AH24" s="98"/>
      <c r="AI24" s="98"/>
      <c r="AJ24" s="98"/>
      <c r="AK24" s="98"/>
      <c r="AL24" s="98"/>
      <c r="AM24" s="156"/>
      <c r="BH24" s="1" t="s">
        <v>28</v>
      </c>
    </row>
    <row r="25" spans="1:61" ht="9.75" customHeight="1">
      <c r="A25" s="153" t="s">
        <v>487</v>
      </c>
      <c r="B25" s="153"/>
      <c r="C25" s="153"/>
      <c r="D25" s="153"/>
      <c r="E25" s="153"/>
      <c r="F25" s="153"/>
      <c r="G25" s="153"/>
      <c r="H25" s="153"/>
      <c r="I25" s="153"/>
      <c r="J25" s="153"/>
      <c r="K25" s="153"/>
      <c r="L25" s="153"/>
      <c r="M25" s="153"/>
      <c r="N25" s="153"/>
      <c r="O25" s="153"/>
      <c r="P25" s="153"/>
      <c r="Q25" s="153"/>
      <c r="R25" s="153"/>
      <c r="S25" s="153"/>
      <c r="T25" s="153"/>
      <c r="U25" s="153"/>
      <c r="V25" s="153"/>
      <c r="W25" s="153"/>
      <c r="X25" s="153"/>
      <c r="Y25" s="153"/>
      <c r="Z25" s="153"/>
      <c r="AA25" s="153"/>
      <c r="AB25" s="153"/>
      <c r="AC25" s="153"/>
      <c r="AD25" s="153"/>
      <c r="AE25" s="153"/>
      <c r="AF25" s="153"/>
      <c r="AG25" s="153"/>
      <c r="AH25" s="153"/>
      <c r="AI25" s="153"/>
      <c r="AJ25" s="153"/>
      <c r="AK25" s="153"/>
      <c r="AL25" s="153"/>
      <c r="AM25" s="153"/>
    </row>
    <row r="26" spans="1:61" ht="9.75" customHeight="1">
      <c r="A26" s="153"/>
      <c r="B26" s="153"/>
      <c r="C26" s="153"/>
      <c r="D26" s="153"/>
      <c r="E26" s="153"/>
      <c r="F26" s="153"/>
      <c r="G26" s="153"/>
      <c r="H26" s="153"/>
      <c r="I26" s="153"/>
      <c r="J26" s="153"/>
      <c r="K26" s="153"/>
      <c r="L26" s="153"/>
      <c r="M26" s="153"/>
      <c r="N26" s="153"/>
      <c r="O26" s="153"/>
      <c r="P26" s="153"/>
      <c r="Q26" s="153"/>
      <c r="R26" s="153"/>
      <c r="S26" s="153"/>
      <c r="T26" s="153"/>
      <c r="U26" s="153"/>
      <c r="V26" s="153"/>
      <c r="W26" s="153"/>
      <c r="X26" s="153"/>
      <c r="Y26" s="153"/>
      <c r="Z26" s="153"/>
      <c r="AA26" s="153"/>
      <c r="AB26" s="153"/>
      <c r="AC26" s="153"/>
      <c r="AD26" s="153"/>
      <c r="AE26" s="153"/>
      <c r="AF26" s="153"/>
      <c r="AG26" s="153"/>
      <c r="AH26" s="153"/>
      <c r="AI26" s="153"/>
      <c r="AJ26" s="153"/>
      <c r="AK26" s="153"/>
      <c r="AL26" s="153"/>
      <c r="AM26" s="153"/>
    </row>
    <row r="27" spans="1:61" ht="10.050000000000001" customHeight="1">
      <c r="A27" s="153" t="s">
        <v>488</v>
      </c>
      <c r="B27" s="153"/>
      <c r="C27" s="153"/>
      <c r="D27" s="153"/>
      <c r="E27" s="153"/>
      <c r="F27" s="153"/>
      <c r="G27" s="153"/>
      <c r="H27" s="153"/>
      <c r="I27" s="153"/>
      <c r="J27" s="27" t="s">
        <v>787</v>
      </c>
      <c r="K27" s="27"/>
      <c r="L27" s="27"/>
      <c r="M27" s="27"/>
      <c r="N27" s="27"/>
      <c r="O27" s="27"/>
      <c r="P27" s="27"/>
      <c r="Q27" s="27"/>
      <c r="R27" s="27"/>
      <c r="S27" s="27"/>
      <c r="T27" s="27"/>
      <c r="U27" s="27"/>
      <c r="V27" s="27"/>
      <c r="W27" s="27"/>
      <c r="X27" s="27"/>
      <c r="Y27" s="27"/>
      <c r="Z27" s="27"/>
      <c r="AA27" s="27"/>
      <c r="AB27" s="27"/>
      <c r="AC27" s="27"/>
      <c r="AD27" s="27"/>
      <c r="AE27" s="27"/>
      <c r="AF27" s="27"/>
      <c r="AG27" s="27"/>
      <c r="AH27" s="27"/>
      <c r="AI27" s="27"/>
      <c r="AJ27" s="27"/>
      <c r="AK27" s="27"/>
      <c r="AL27" s="27"/>
      <c r="AM27" s="27"/>
      <c r="BH27" s="1">
        <v>6</v>
      </c>
      <c r="BI27" s="1" t="str">
        <f>"ITEM"&amp;BH27&amp; BG27 &amp;"="&amp; IF(TRIM($J27)="","",$J27)</f>
        <v>ITEM6=本人確認情報の入手方法については、住基法第30条の６第1項に基づく府内市町村CSからの通知に限定することを、住民基本台帳ネットワークシステム上で担保する。</v>
      </c>
    </row>
    <row r="28" spans="1:61" ht="9.75" customHeight="1">
      <c r="A28" s="153"/>
      <c r="B28" s="153"/>
      <c r="C28" s="153"/>
      <c r="D28" s="153"/>
      <c r="E28" s="153"/>
      <c r="F28" s="153"/>
      <c r="G28" s="153"/>
      <c r="H28" s="153"/>
      <c r="I28" s="153"/>
      <c r="J28" s="27"/>
      <c r="K28" s="27"/>
      <c r="L28" s="27"/>
      <c r="M28" s="27"/>
      <c r="N28" s="27"/>
      <c r="O28" s="27"/>
      <c r="P28" s="27"/>
      <c r="Q28" s="27"/>
      <c r="R28" s="27"/>
      <c r="S28" s="27"/>
      <c r="T28" s="27"/>
      <c r="U28" s="27"/>
      <c r="V28" s="27"/>
      <c r="W28" s="27"/>
      <c r="X28" s="27"/>
      <c r="Y28" s="27"/>
      <c r="Z28" s="27"/>
      <c r="AA28" s="27"/>
      <c r="AB28" s="27"/>
      <c r="AC28" s="27"/>
      <c r="AD28" s="27"/>
      <c r="AE28" s="27"/>
      <c r="AF28" s="27"/>
      <c r="AG28" s="27"/>
      <c r="AH28" s="27"/>
      <c r="AI28" s="27"/>
      <c r="AJ28" s="27"/>
      <c r="AK28" s="27"/>
      <c r="AL28" s="27"/>
      <c r="AM28" s="27"/>
    </row>
    <row r="29" spans="1:61" ht="9.75" customHeight="1">
      <c r="A29" s="153"/>
      <c r="B29" s="153"/>
      <c r="C29" s="153"/>
      <c r="D29" s="153"/>
      <c r="E29" s="153"/>
      <c r="F29" s="153"/>
      <c r="G29" s="153"/>
      <c r="H29" s="153"/>
      <c r="I29" s="153"/>
      <c r="J29" s="27"/>
      <c r="K29" s="27"/>
      <c r="L29" s="27"/>
      <c r="M29" s="27"/>
      <c r="N29" s="27"/>
      <c r="O29" s="27"/>
      <c r="P29" s="27"/>
      <c r="Q29" s="27"/>
      <c r="R29" s="27"/>
      <c r="S29" s="27"/>
      <c r="T29" s="27"/>
      <c r="U29" s="27"/>
      <c r="V29" s="27"/>
      <c r="W29" s="27"/>
      <c r="X29" s="27"/>
      <c r="Y29" s="27"/>
      <c r="Z29" s="27"/>
      <c r="AA29" s="27"/>
      <c r="AB29" s="27"/>
      <c r="AC29" s="27"/>
      <c r="AD29" s="27"/>
      <c r="AE29" s="27"/>
      <c r="AF29" s="27"/>
      <c r="AG29" s="27"/>
      <c r="AH29" s="27"/>
      <c r="AI29" s="27"/>
      <c r="AJ29" s="27"/>
      <c r="AK29" s="27"/>
      <c r="AL29" s="27"/>
      <c r="AM29" s="27"/>
      <c r="BH29" s="1" t="s">
        <v>28</v>
      </c>
    </row>
    <row r="30" spans="1:61" ht="9.75" customHeight="1">
      <c r="A30" s="153"/>
      <c r="B30" s="153"/>
      <c r="C30" s="153"/>
      <c r="D30" s="153"/>
      <c r="E30" s="153"/>
      <c r="F30" s="153"/>
      <c r="G30" s="153"/>
      <c r="H30" s="153"/>
      <c r="I30" s="153"/>
      <c r="J30" s="27"/>
      <c r="K30" s="27"/>
      <c r="L30" s="27"/>
      <c r="M30" s="27"/>
      <c r="N30" s="27"/>
      <c r="O30" s="27"/>
      <c r="P30" s="27"/>
      <c r="Q30" s="27"/>
      <c r="R30" s="27"/>
      <c r="S30" s="27"/>
      <c r="T30" s="27"/>
      <c r="U30" s="27"/>
      <c r="V30" s="27"/>
      <c r="W30" s="27"/>
      <c r="X30" s="27"/>
      <c r="Y30" s="27"/>
      <c r="Z30" s="27"/>
      <c r="AA30" s="27"/>
      <c r="AB30" s="27"/>
      <c r="AC30" s="27"/>
      <c r="AD30" s="27"/>
      <c r="AE30" s="27"/>
      <c r="AF30" s="27"/>
      <c r="AG30" s="27"/>
      <c r="AH30" s="27"/>
      <c r="AI30" s="27"/>
      <c r="AJ30" s="27"/>
      <c r="AK30" s="27"/>
      <c r="AL30" s="27"/>
      <c r="AM30" s="27"/>
    </row>
    <row r="31" spans="1:61" ht="10.050000000000001" customHeight="1">
      <c r="A31" s="197" t="s">
        <v>483</v>
      </c>
      <c r="B31" s="198"/>
      <c r="C31" s="198"/>
      <c r="D31" s="198"/>
      <c r="E31" s="198"/>
      <c r="F31" s="198"/>
      <c r="G31" s="198"/>
      <c r="H31" s="198"/>
      <c r="I31" s="203"/>
      <c r="J31" s="216" t="s">
        <v>37</v>
      </c>
      <c r="K31" s="249" t="s">
        <v>786</v>
      </c>
      <c r="L31" s="249"/>
      <c r="M31" s="249"/>
      <c r="N31" s="249"/>
      <c r="O31" s="249"/>
      <c r="P31" s="249"/>
      <c r="Q31" s="249"/>
      <c r="R31" s="249"/>
      <c r="S31" s="249"/>
      <c r="T31" s="154" t="s">
        <v>38</v>
      </c>
      <c r="U31" s="154"/>
      <c r="V31" s="154" t="s">
        <v>36</v>
      </c>
      <c r="W31" s="154"/>
      <c r="X31" s="154"/>
      <c r="Y31" s="154"/>
      <c r="Z31" s="154"/>
      <c r="AA31" s="154"/>
      <c r="AB31" s="154"/>
      <c r="AC31" s="154"/>
      <c r="AD31" s="154"/>
      <c r="AE31" s="154"/>
      <c r="AF31" s="154"/>
      <c r="AG31" s="154"/>
      <c r="AH31" s="154"/>
      <c r="AI31" s="154"/>
      <c r="AJ31" s="154"/>
      <c r="AK31" s="154"/>
      <c r="AL31" s="154"/>
      <c r="AM31" s="155"/>
      <c r="BE31" s="1" t="str">
        <f ca="1">MID(CELL("address",$CA$2),2,2)</f>
        <v>CA</v>
      </c>
      <c r="BF31" s="1">
        <f>IF(TRIM($K31)="","",IF(ISERROR(MATCH($K31,$CA$3:$CA$5,0)),"INPUT_ERROR",MATCH($K31,$CA$3:$CA$5,0)))</f>
        <v>2</v>
      </c>
      <c r="BH31" s="1">
        <v>7</v>
      </c>
      <c r="BI31" s="1" t="str">
        <f>"ITEM"&amp;BH31&amp; BG31 &amp;"=" &amp; $BF31</f>
        <v>ITEM7=2</v>
      </c>
    </row>
    <row r="32" spans="1:61" ht="9.75" customHeight="1">
      <c r="A32" s="199"/>
      <c r="B32" s="200"/>
      <c r="C32" s="200"/>
      <c r="D32" s="200"/>
      <c r="E32" s="200"/>
      <c r="F32" s="200"/>
      <c r="G32" s="200"/>
      <c r="H32" s="200"/>
      <c r="I32" s="215"/>
      <c r="J32" s="144"/>
      <c r="K32" s="145"/>
      <c r="L32" s="145"/>
      <c r="M32" s="145"/>
      <c r="N32" s="145"/>
      <c r="O32" s="145"/>
      <c r="P32" s="145"/>
      <c r="Q32" s="145"/>
      <c r="R32" s="145"/>
      <c r="S32" s="145"/>
      <c r="T32" s="82"/>
      <c r="U32" s="82"/>
      <c r="V32" s="82" t="s">
        <v>484</v>
      </c>
      <c r="W32" s="82"/>
      <c r="X32" s="82"/>
      <c r="Y32" s="82"/>
      <c r="Z32" s="82"/>
      <c r="AA32" s="82"/>
      <c r="AB32" s="82"/>
      <c r="AC32" s="82"/>
      <c r="AD32" s="82"/>
      <c r="AE32" s="82" t="s">
        <v>485</v>
      </c>
      <c r="AF32" s="82"/>
      <c r="AG32" s="82"/>
      <c r="AH32" s="82"/>
      <c r="AI32" s="82"/>
      <c r="AJ32" s="82"/>
      <c r="AK32" s="82"/>
      <c r="AL32" s="82"/>
      <c r="AM32" s="138"/>
      <c r="BH32" s="1" t="s">
        <v>28</v>
      </c>
    </row>
    <row r="33" spans="1:61" ht="9.75" customHeight="1">
      <c r="A33" s="199"/>
      <c r="B33" s="200"/>
      <c r="C33" s="200"/>
      <c r="D33" s="200"/>
      <c r="E33" s="200"/>
      <c r="F33" s="200"/>
      <c r="G33" s="200"/>
      <c r="H33" s="200"/>
      <c r="I33" s="215"/>
      <c r="J33" s="157"/>
      <c r="K33" s="98"/>
      <c r="L33" s="98"/>
      <c r="M33" s="98"/>
      <c r="N33" s="98"/>
      <c r="O33" s="98"/>
      <c r="P33" s="98"/>
      <c r="Q33" s="98"/>
      <c r="R33" s="98"/>
      <c r="S33" s="98"/>
      <c r="T33" s="98"/>
      <c r="U33" s="98"/>
      <c r="V33" s="98" t="s">
        <v>486</v>
      </c>
      <c r="W33" s="98"/>
      <c r="X33" s="98"/>
      <c r="Y33" s="98"/>
      <c r="Z33" s="98"/>
      <c r="AA33" s="98"/>
      <c r="AB33" s="98"/>
      <c r="AC33" s="98"/>
      <c r="AD33" s="98"/>
      <c r="AE33" s="98"/>
      <c r="AF33" s="98"/>
      <c r="AG33" s="98"/>
      <c r="AH33" s="98"/>
      <c r="AI33" s="98"/>
      <c r="AJ33" s="98"/>
      <c r="AK33" s="98"/>
      <c r="AL33" s="98"/>
      <c r="AM33" s="156"/>
      <c r="BH33" s="1" t="s">
        <v>28</v>
      </c>
    </row>
    <row r="34" spans="1:61" ht="9.75" customHeight="1">
      <c r="A34" s="153" t="s">
        <v>489</v>
      </c>
      <c r="B34" s="153"/>
      <c r="C34" s="153"/>
      <c r="D34" s="153"/>
      <c r="E34" s="153"/>
      <c r="F34" s="153"/>
      <c r="G34" s="153"/>
      <c r="H34" s="153"/>
      <c r="I34" s="153"/>
      <c r="J34" s="153"/>
      <c r="K34" s="153"/>
      <c r="L34" s="153"/>
      <c r="M34" s="153"/>
      <c r="N34" s="153"/>
      <c r="O34" s="153"/>
      <c r="P34" s="153"/>
      <c r="Q34" s="153"/>
      <c r="R34" s="153"/>
      <c r="S34" s="153"/>
      <c r="T34" s="153"/>
      <c r="U34" s="153"/>
      <c r="V34" s="153"/>
      <c r="W34" s="153"/>
      <c r="X34" s="153"/>
      <c r="Y34" s="153"/>
      <c r="Z34" s="153"/>
      <c r="AA34" s="153"/>
      <c r="AB34" s="153"/>
      <c r="AC34" s="153"/>
      <c r="AD34" s="153"/>
      <c r="AE34" s="153"/>
      <c r="AF34" s="153"/>
      <c r="AG34" s="153"/>
      <c r="AH34" s="153"/>
      <c r="AI34" s="153"/>
      <c r="AJ34" s="153"/>
      <c r="AK34" s="153"/>
      <c r="AL34" s="153"/>
      <c r="AM34" s="153"/>
    </row>
    <row r="35" spans="1:61" ht="9.75" customHeight="1">
      <c r="A35" s="153"/>
      <c r="B35" s="153"/>
      <c r="C35" s="153"/>
      <c r="D35" s="153"/>
      <c r="E35" s="153"/>
      <c r="F35" s="153"/>
      <c r="G35" s="153"/>
      <c r="H35" s="153"/>
      <c r="I35" s="153"/>
      <c r="J35" s="153"/>
      <c r="K35" s="153"/>
      <c r="L35" s="153"/>
      <c r="M35" s="153"/>
      <c r="N35" s="153"/>
      <c r="O35" s="153"/>
      <c r="P35" s="153"/>
      <c r="Q35" s="153"/>
      <c r="R35" s="153"/>
      <c r="S35" s="153"/>
      <c r="T35" s="153"/>
      <c r="U35" s="153"/>
      <c r="V35" s="153"/>
      <c r="W35" s="153"/>
      <c r="X35" s="153"/>
      <c r="Y35" s="153"/>
      <c r="Z35" s="153"/>
      <c r="AA35" s="153"/>
      <c r="AB35" s="153"/>
      <c r="AC35" s="153"/>
      <c r="AD35" s="153"/>
      <c r="AE35" s="153"/>
      <c r="AF35" s="153"/>
      <c r="AG35" s="153"/>
      <c r="AH35" s="153"/>
      <c r="AI35" s="153"/>
      <c r="AJ35" s="153"/>
      <c r="AK35" s="153"/>
      <c r="AL35" s="153"/>
      <c r="AM35" s="153"/>
    </row>
    <row r="36" spans="1:61" ht="40.049999999999997" customHeight="1">
      <c r="A36" s="153" t="s">
        <v>490</v>
      </c>
      <c r="B36" s="153"/>
      <c r="C36" s="153"/>
      <c r="D36" s="153"/>
      <c r="E36" s="153"/>
      <c r="F36" s="153"/>
      <c r="G36" s="153"/>
      <c r="H36" s="153"/>
      <c r="I36" s="153"/>
      <c r="J36" s="136" t="s">
        <v>788</v>
      </c>
      <c r="K36" s="126"/>
      <c r="L36" s="126"/>
      <c r="M36" s="126"/>
      <c r="N36" s="126"/>
      <c r="O36" s="126"/>
      <c r="P36" s="126"/>
      <c r="Q36" s="126"/>
      <c r="R36" s="126"/>
      <c r="S36" s="126"/>
      <c r="T36" s="126"/>
      <c r="U36" s="126"/>
      <c r="V36" s="126"/>
      <c r="W36" s="126"/>
      <c r="X36" s="126"/>
      <c r="Y36" s="126"/>
      <c r="Z36" s="126"/>
      <c r="AA36" s="126"/>
      <c r="AB36" s="126"/>
      <c r="AC36" s="126"/>
      <c r="AD36" s="126"/>
      <c r="AE36" s="126"/>
      <c r="AF36" s="126"/>
      <c r="AG36" s="126"/>
      <c r="AH36" s="126"/>
      <c r="AI36" s="126"/>
      <c r="AJ36" s="126"/>
      <c r="AK36" s="126"/>
      <c r="AL36" s="126"/>
      <c r="AM36" s="127"/>
      <c r="BH36" s="1">
        <v>8</v>
      </c>
      <c r="BI36" s="1" t="str">
        <f>"ITEM"&amp;BH36&amp; BG36 &amp;"="&amp; IF(TRIM($J36)="","",$J36)</f>
        <v>ITEM8=入手する特定個人情報は、府内市町村ＣＳからの本人確認情報更新要求の際に通知される本人確認情報に限定される。制度上、入手する特定個人情報の真正性は、府内市町村における厳格な確認により担保されている。
※市町村の窓口では、住民の異動情報の届出等を受け付ける際などにおいて、対面で身分証明書（個人番号カード等）の提示を受け、本人確認を行っている。</v>
      </c>
    </row>
    <row r="37" spans="1:61" ht="9.75" customHeight="1">
      <c r="A37" s="153"/>
      <c r="B37" s="153"/>
      <c r="C37" s="153"/>
      <c r="D37" s="153"/>
      <c r="E37" s="153"/>
      <c r="F37" s="153"/>
      <c r="G37" s="153"/>
      <c r="H37" s="153"/>
      <c r="I37" s="153"/>
      <c r="J37" s="150"/>
      <c r="K37" s="151"/>
      <c r="L37" s="151"/>
      <c r="M37" s="151"/>
      <c r="N37" s="151"/>
      <c r="O37" s="151"/>
      <c r="P37" s="151"/>
      <c r="Q37" s="151"/>
      <c r="R37" s="151"/>
      <c r="S37" s="151"/>
      <c r="T37" s="151"/>
      <c r="U37" s="151"/>
      <c r="V37" s="151"/>
      <c r="W37" s="151"/>
      <c r="X37" s="151"/>
      <c r="Y37" s="151"/>
      <c r="Z37" s="151"/>
      <c r="AA37" s="151"/>
      <c r="AB37" s="151"/>
      <c r="AC37" s="151"/>
      <c r="AD37" s="151"/>
      <c r="AE37" s="151"/>
      <c r="AF37" s="151"/>
      <c r="AG37" s="151"/>
      <c r="AH37" s="151"/>
      <c r="AI37" s="151"/>
      <c r="AJ37" s="151"/>
      <c r="AK37" s="151"/>
      <c r="AL37" s="151"/>
      <c r="AM37" s="152"/>
    </row>
    <row r="38" spans="1:61" ht="9.75" customHeight="1">
      <c r="A38" s="153"/>
      <c r="B38" s="153"/>
      <c r="C38" s="153"/>
      <c r="D38" s="153"/>
      <c r="E38" s="153"/>
      <c r="F38" s="153"/>
      <c r="G38" s="153"/>
      <c r="H38" s="153"/>
      <c r="I38" s="153"/>
      <c r="J38" s="150"/>
      <c r="K38" s="151"/>
      <c r="L38" s="151"/>
      <c r="M38" s="151"/>
      <c r="N38" s="151"/>
      <c r="O38" s="151"/>
      <c r="P38" s="151"/>
      <c r="Q38" s="151"/>
      <c r="R38" s="151"/>
      <c r="S38" s="151"/>
      <c r="T38" s="151"/>
      <c r="U38" s="151"/>
      <c r="V38" s="151"/>
      <c r="W38" s="151"/>
      <c r="X38" s="151"/>
      <c r="Y38" s="151"/>
      <c r="Z38" s="151"/>
      <c r="AA38" s="151"/>
      <c r="AB38" s="151"/>
      <c r="AC38" s="151"/>
      <c r="AD38" s="151"/>
      <c r="AE38" s="151"/>
      <c r="AF38" s="151"/>
      <c r="AG38" s="151"/>
      <c r="AH38" s="151"/>
      <c r="AI38" s="151"/>
      <c r="AJ38" s="151"/>
      <c r="AK38" s="151"/>
      <c r="AL38" s="151"/>
      <c r="AM38" s="152"/>
    </row>
    <row r="39" spans="1:61" ht="9.75" customHeight="1">
      <c r="A39" s="153"/>
      <c r="B39" s="153"/>
      <c r="C39" s="153"/>
      <c r="D39" s="153"/>
      <c r="E39" s="153"/>
      <c r="F39" s="153"/>
      <c r="G39" s="153"/>
      <c r="H39" s="153"/>
      <c r="I39" s="153"/>
      <c r="J39" s="137"/>
      <c r="K39" s="128"/>
      <c r="L39" s="128"/>
      <c r="M39" s="128"/>
      <c r="N39" s="128"/>
      <c r="O39" s="128"/>
      <c r="P39" s="128"/>
      <c r="Q39" s="128"/>
      <c r="R39" s="128"/>
      <c r="S39" s="128"/>
      <c r="T39" s="128"/>
      <c r="U39" s="128"/>
      <c r="V39" s="128"/>
      <c r="W39" s="128"/>
      <c r="X39" s="128"/>
      <c r="Y39" s="128"/>
      <c r="Z39" s="128"/>
      <c r="AA39" s="128"/>
      <c r="AB39" s="128"/>
      <c r="AC39" s="128"/>
      <c r="AD39" s="128"/>
      <c r="AE39" s="128"/>
      <c r="AF39" s="128"/>
      <c r="AG39" s="128"/>
      <c r="AH39" s="128"/>
      <c r="AI39" s="128"/>
      <c r="AJ39" s="128"/>
      <c r="AK39" s="128"/>
      <c r="AL39" s="128"/>
      <c r="AM39" s="129"/>
    </row>
    <row r="40" spans="1:61" ht="10.050000000000001" customHeight="1">
      <c r="A40" s="153" t="s">
        <v>491</v>
      </c>
      <c r="B40" s="153"/>
      <c r="C40" s="153"/>
      <c r="D40" s="153"/>
      <c r="E40" s="153"/>
      <c r="F40" s="153"/>
      <c r="G40" s="153"/>
      <c r="H40" s="153"/>
      <c r="I40" s="153"/>
      <c r="J40" s="150" t="s">
        <v>789</v>
      </c>
      <c r="K40" s="151"/>
      <c r="L40" s="151"/>
      <c r="M40" s="151"/>
      <c r="N40" s="151"/>
      <c r="O40" s="151"/>
      <c r="P40" s="151"/>
      <c r="Q40" s="151"/>
      <c r="R40" s="151"/>
      <c r="S40" s="151"/>
      <c r="T40" s="151"/>
      <c r="U40" s="151"/>
      <c r="V40" s="151"/>
      <c r="W40" s="151"/>
      <c r="X40" s="151"/>
      <c r="Y40" s="151"/>
      <c r="Z40" s="151"/>
      <c r="AA40" s="151"/>
      <c r="AB40" s="151"/>
      <c r="AC40" s="151"/>
      <c r="AD40" s="151"/>
      <c r="AE40" s="151"/>
      <c r="AF40" s="151"/>
      <c r="AG40" s="151"/>
      <c r="AH40" s="151"/>
      <c r="AI40" s="151"/>
      <c r="AJ40" s="151"/>
      <c r="AK40" s="151"/>
      <c r="AL40" s="151"/>
      <c r="AM40" s="152"/>
      <c r="BH40" s="1">
        <v>9</v>
      </c>
      <c r="BI40" s="1" t="str">
        <f>"ITEM"&amp;BH40&amp; BG40 &amp;"="&amp; IF(TRIM($J40)="","",$J40)</f>
        <v>ITEM9=府内市町村において真正性が確認された情報を府内市町村CSを通じて入手できることについて、住民基本台帳ネットワークシステム上で担保する。</v>
      </c>
    </row>
    <row r="41" spans="1:61" ht="9.75" customHeight="1">
      <c r="A41" s="153"/>
      <c r="B41" s="153"/>
      <c r="C41" s="153"/>
      <c r="D41" s="153"/>
      <c r="E41" s="153"/>
      <c r="F41" s="153"/>
      <c r="G41" s="153"/>
      <c r="H41" s="153"/>
      <c r="I41" s="153"/>
      <c r="J41" s="150"/>
      <c r="K41" s="151"/>
      <c r="L41" s="151"/>
      <c r="M41" s="151"/>
      <c r="N41" s="151"/>
      <c r="O41" s="151"/>
      <c r="P41" s="151"/>
      <c r="Q41" s="151"/>
      <c r="R41" s="151"/>
      <c r="S41" s="151"/>
      <c r="T41" s="151"/>
      <c r="U41" s="151"/>
      <c r="V41" s="151"/>
      <c r="W41" s="151"/>
      <c r="X41" s="151"/>
      <c r="Y41" s="151"/>
      <c r="Z41" s="151"/>
      <c r="AA41" s="151"/>
      <c r="AB41" s="151"/>
      <c r="AC41" s="151"/>
      <c r="AD41" s="151"/>
      <c r="AE41" s="151"/>
      <c r="AF41" s="151"/>
      <c r="AG41" s="151"/>
      <c r="AH41" s="151"/>
      <c r="AI41" s="151"/>
      <c r="AJ41" s="151"/>
      <c r="AK41" s="151"/>
      <c r="AL41" s="151"/>
      <c r="AM41" s="152"/>
    </row>
    <row r="42" spans="1:61" ht="9.75" customHeight="1">
      <c r="A42" s="153"/>
      <c r="B42" s="153"/>
      <c r="C42" s="153"/>
      <c r="D42" s="153"/>
      <c r="E42" s="153"/>
      <c r="F42" s="153"/>
      <c r="G42" s="153"/>
      <c r="H42" s="153"/>
      <c r="I42" s="153"/>
      <c r="J42" s="150"/>
      <c r="K42" s="151"/>
      <c r="L42" s="151"/>
      <c r="M42" s="151"/>
      <c r="N42" s="151"/>
      <c r="O42" s="151"/>
      <c r="P42" s="151"/>
      <c r="Q42" s="151"/>
      <c r="R42" s="151"/>
      <c r="S42" s="151"/>
      <c r="T42" s="151"/>
      <c r="U42" s="151"/>
      <c r="V42" s="151"/>
      <c r="W42" s="151"/>
      <c r="X42" s="151"/>
      <c r="Y42" s="151"/>
      <c r="Z42" s="151"/>
      <c r="AA42" s="151"/>
      <c r="AB42" s="151"/>
      <c r="AC42" s="151"/>
      <c r="AD42" s="151"/>
      <c r="AE42" s="151"/>
      <c r="AF42" s="151"/>
      <c r="AG42" s="151"/>
      <c r="AH42" s="151"/>
      <c r="AI42" s="151"/>
      <c r="AJ42" s="151"/>
      <c r="AK42" s="151"/>
      <c r="AL42" s="151"/>
      <c r="AM42" s="152"/>
    </row>
    <row r="43" spans="1:61" ht="9.75" customHeight="1">
      <c r="A43" s="153"/>
      <c r="B43" s="153"/>
      <c r="C43" s="153"/>
      <c r="D43" s="153"/>
      <c r="E43" s="153"/>
      <c r="F43" s="153"/>
      <c r="G43" s="153"/>
      <c r="H43" s="153"/>
      <c r="I43" s="153"/>
      <c r="J43" s="137"/>
      <c r="K43" s="128"/>
      <c r="L43" s="128"/>
      <c r="M43" s="128"/>
      <c r="N43" s="128"/>
      <c r="O43" s="128"/>
      <c r="P43" s="128"/>
      <c r="Q43" s="128"/>
      <c r="R43" s="128"/>
      <c r="S43" s="128"/>
      <c r="T43" s="128"/>
      <c r="U43" s="128"/>
      <c r="V43" s="128"/>
      <c r="W43" s="128"/>
      <c r="X43" s="128"/>
      <c r="Y43" s="128"/>
      <c r="Z43" s="128"/>
      <c r="AA43" s="128"/>
      <c r="AB43" s="128"/>
      <c r="AC43" s="128"/>
      <c r="AD43" s="128"/>
      <c r="AE43" s="128"/>
      <c r="AF43" s="128"/>
      <c r="AG43" s="128"/>
      <c r="AH43" s="128"/>
      <c r="AI43" s="128"/>
      <c r="AJ43" s="128"/>
      <c r="AK43" s="128"/>
      <c r="AL43" s="128"/>
      <c r="AM43" s="129"/>
    </row>
    <row r="44" spans="1:61" ht="22.95" customHeight="1">
      <c r="A44" s="153" t="s">
        <v>492</v>
      </c>
      <c r="B44" s="153"/>
      <c r="C44" s="153"/>
      <c r="D44" s="153"/>
      <c r="E44" s="153"/>
      <c r="F44" s="153"/>
      <c r="G44" s="153"/>
      <c r="H44" s="153"/>
      <c r="I44" s="153"/>
      <c r="J44" s="136" t="s">
        <v>1221</v>
      </c>
      <c r="K44" s="126"/>
      <c r="L44" s="126"/>
      <c r="M44" s="126"/>
      <c r="N44" s="126"/>
      <c r="O44" s="126"/>
      <c r="P44" s="126"/>
      <c r="Q44" s="126"/>
      <c r="R44" s="126"/>
      <c r="S44" s="126"/>
      <c r="T44" s="126"/>
      <c r="U44" s="126"/>
      <c r="V44" s="126"/>
      <c r="W44" s="126"/>
      <c r="X44" s="126"/>
      <c r="Y44" s="126"/>
      <c r="Z44" s="126"/>
      <c r="AA44" s="126"/>
      <c r="AB44" s="126"/>
      <c r="AC44" s="126"/>
      <c r="AD44" s="126"/>
      <c r="AE44" s="126"/>
      <c r="AF44" s="126"/>
      <c r="AG44" s="126"/>
      <c r="AH44" s="126"/>
      <c r="AI44" s="126"/>
      <c r="AJ44" s="126"/>
      <c r="AK44" s="126"/>
      <c r="AL44" s="126"/>
      <c r="AM44" s="127"/>
      <c r="BH44" s="1">
        <v>10</v>
      </c>
      <c r="BI44" s="1" t="str">
        <f>"ITEM"&amp;BH44&amp; BG44 &amp;"="&amp; IF(TRIM($J44)="","",$J44)</f>
        <v>ITEM10=システム上、本人確認情報更新の際に、論理チェックを行う（例えば、現存する住民に対して転入を異動事由とする更新が行われようとした場合や、転居を異動事由とする更新の際に住所以外の更新が行われようとした場合に当該処理をエラーとする）仕組みとする。
また、入手元である府内市町村ＣＳにおいて、項目（フォーマット、コード）のチェックを実施する。</v>
      </c>
    </row>
    <row r="45" spans="1:61" ht="9.75" customHeight="1">
      <c r="A45" s="153"/>
      <c r="B45" s="153"/>
      <c r="C45" s="153"/>
      <c r="D45" s="153"/>
      <c r="E45" s="153"/>
      <c r="F45" s="153"/>
      <c r="G45" s="153"/>
      <c r="H45" s="153"/>
      <c r="I45" s="153"/>
      <c r="J45" s="150"/>
      <c r="K45" s="151"/>
      <c r="L45" s="151"/>
      <c r="M45" s="151"/>
      <c r="N45" s="151"/>
      <c r="O45" s="151"/>
      <c r="P45" s="151"/>
      <c r="Q45" s="151"/>
      <c r="R45" s="151"/>
      <c r="S45" s="151"/>
      <c r="T45" s="151"/>
      <c r="U45" s="151"/>
      <c r="V45" s="151"/>
      <c r="W45" s="151"/>
      <c r="X45" s="151"/>
      <c r="Y45" s="151"/>
      <c r="Z45" s="151"/>
      <c r="AA45" s="151"/>
      <c r="AB45" s="151"/>
      <c r="AC45" s="151"/>
      <c r="AD45" s="151"/>
      <c r="AE45" s="151"/>
      <c r="AF45" s="151"/>
      <c r="AG45" s="151"/>
      <c r="AH45" s="151"/>
      <c r="AI45" s="151"/>
      <c r="AJ45" s="151"/>
      <c r="AK45" s="151"/>
      <c r="AL45" s="151"/>
      <c r="AM45" s="152"/>
    </row>
    <row r="46" spans="1:61" ht="9.75" customHeight="1">
      <c r="A46" s="153"/>
      <c r="B46" s="153"/>
      <c r="C46" s="153"/>
      <c r="D46" s="153"/>
      <c r="E46" s="153"/>
      <c r="F46" s="153"/>
      <c r="G46" s="153"/>
      <c r="H46" s="153"/>
      <c r="I46" s="153"/>
      <c r="J46" s="150"/>
      <c r="K46" s="151"/>
      <c r="L46" s="151"/>
      <c r="M46" s="151"/>
      <c r="N46" s="151"/>
      <c r="O46" s="151"/>
      <c r="P46" s="151"/>
      <c r="Q46" s="151"/>
      <c r="R46" s="151"/>
      <c r="S46" s="151"/>
      <c r="T46" s="151"/>
      <c r="U46" s="151"/>
      <c r="V46" s="151"/>
      <c r="W46" s="151"/>
      <c r="X46" s="151"/>
      <c r="Y46" s="151"/>
      <c r="Z46" s="151"/>
      <c r="AA46" s="151"/>
      <c r="AB46" s="151"/>
      <c r="AC46" s="151"/>
      <c r="AD46" s="151"/>
      <c r="AE46" s="151"/>
      <c r="AF46" s="151"/>
      <c r="AG46" s="151"/>
      <c r="AH46" s="151"/>
      <c r="AI46" s="151"/>
      <c r="AJ46" s="151"/>
      <c r="AK46" s="151"/>
      <c r="AL46" s="151"/>
      <c r="AM46" s="152"/>
    </row>
    <row r="47" spans="1:61" ht="9.75" customHeight="1">
      <c r="A47" s="153"/>
      <c r="B47" s="153"/>
      <c r="C47" s="153"/>
      <c r="D47" s="153"/>
      <c r="E47" s="153"/>
      <c r="F47" s="153"/>
      <c r="G47" s="153"/>
      <c r="H47" s="153"/>
      <c r="I47" s="153"/>
      <c r="J47" s="150"/>
      <c r="K47" s="151"/>
      <c r="L47" s="151"/>
      <c r="M47" s="151"/>
      <c r="N47" s="151"/>
      <c r="O47" s="151"/>
      <c r="P47" s="151"/>
      <c r="Q47" s="151"/>
      <c r="R47" s="151"/>
      <c r="S47" s="151"/>
      <c r="T47" s="151"/>
      <c r="U47" s="151"/>
      <c r="V47" s="151"/>
      <c r="W47" s="151"/>
      <c r="X47" s="151"/>
      <c r="Y47" s="151"/>
      <c r="Z47" s="151"/>
      <c r="AA47" s="151"/>
      <c r="AB47" s="151"/>
      <c r="AC47" s="151"/>
      <c r="AD47" s="151"/>
      <c r="AE47" s="151"/>
      <c r="AF47" s="151"/>
      <c r="AG47" s="151"/>
      <c r="AH47" s="151"/>
      <c r="AI47" s="151"/>
      <c r="AJ47" s="151"/>
      <c r="AK47" s="151"/>
      <c r="AL47" s="151"/>
      <c r="AM47" s="152"/>
    </row>
    <row r="48" spans="1:61" ht="10.050000000000001" customHeight="1">
      <c r="A48" s="290" t="s">
        <v>482</v>
      </c>
      <c r="B48" s="290"/>
      <c r="C48" s="290"/>
      <c r="D48" s="290"/>
      <c r="E48" s="290"/>
      <c r="F48" s="290"/>
      <c r="G48" s="290"/>
      <c r="H48" s="290"/>
      <c r="I48" s="290"/>
      <c r="J48" s="27" t="s">
        <v>721</v>
      </c>
      <c r="K48" s="27"/>
      <c r="L48" s="27"/>
      <c r="M48" s="27"/>
      <c r="N48" s="27"/>
      <c r="O48" s="27"/>
      <c r="P48" s="27"/>
      <c r="Q48" s="27"/>
      <c r="R48" s="27"/>
      <c r="S48" s="27"/>
      <c r="T48" s="27"/>
      <c r="U48" s="27"/>
      <c r="V48" s="27"/>
      <c r="W48" s="27"/>
      <c r="X48" s="27"/>
      <c r="Y48" s="27"/>
      <c r="Z48" s="27"/>
      <c r="AA48" s="27"/>
      <c r="AB48" s="27"/>
      <c r="AC48" s="27"/>
      <c r="AD48" s="27"/>
      <c r="AE48" s="27"/>
      <c r="AF48" s="27"/>
      <c r="AG48" s="27"/>
      <c r="AH48" s="27"/>
      <c r="AI48" s="27"/>
      <c r="AJ48" s="27"/>
      <c r="AK48" s="27"/>
      <c r="AL48" s="27"/>
      <c r="AM48" s="27"/>
      <c r="BH48" s="1">
        <v>11</v>
      </c>
      <c r="BI48" s="1" t="str">
        <f>"ITEM"&amp;BH48&amp; BG48 &amp;"="&amp; IF(TRIM($J48)="","",$J48)</f>
        <v>ITEM11=―</v>
      </c>
    </row>
    <row r="49" spans="1:61" ht="9.75" customHeight="1">
      <c r="A49" s="290"/>
      <c r="B49" s="290"/>
      <c r="C49" s="290"/>
      <c r="D49" s="290"/>
      <c r="E49" s="290"/>
      <c r="F49" s="290"/>
      <c r="G49" s="290"/>
      <c r="H49" s="290"/>
      <c r="I49" s="290"/>
      <c r="J49" s="27"/>
      <c r="K49" s="27"/>
      <c r="L49" s="27"/>
      <c r="M49" s="27"/>
      <c r="N49" s="27"/>
      <c r="O49" s="27"/>
      <c r="P49" s="27"/>
      <c r="Q49" s="27"/>
      <c r="R49" s="27"/>
      <c r="S49" s="27"/>
      <c r="T49" s="27"/>
      <c r="U49" s="27"/>
      <c r="V49" s="27"/>
      <c r="W49" s="27"/>
      <c r="X49" s="27"/>
      <c r="Y49" s="27"/>
      <c r="Z49" s="27"/>
      <c r="AA49" s="27"/>
      <c r="AB49" s="27"/>
      <c r="AC49" s="27"/>
      <c r="AD49" s="27"/>
      <c r="AE49" s="27"/>
      <c r="AF49" s="27"/>
      <c r="AG49" s="27"/>
      <c r="AH49" s="27"/>
      <c r="AI49" s="27"/>
      <c r="AJ49" s="27"/>
      <c r="AK49" s="27"/>
      <c r="AL49" s="27"/>
      <c r="AM49" s="27"/>
    </row>
    <row r="50" spans="1:61" ht="9.75" customHeight="1">
      <c r="A50" s="290"/>
      <c r="B50" s="290"/>
      <c r="C50" s="290"/>
      <c r="D50" s="290"/>
      <c r="E50" s="290"/>
      <c r="F50" s="290"/>
      <c r="G50" s="290"/>
      <c r="H50" s="290"/>
      <c r="I50" s="290"/>
      <c r="J50" s="27"/>
      <c r="K50" s="27"/>
      <c r="L50" s="27"/>
      <c r="M50" s="27"/>
      <c r="N50" s="27"/>
      <c r="O50" s="27"/>
      <c r="P50" s="27"/>
      <c r="Q50" s="27"/>
      <c r="R50" s="27"/>
      <c r="S50" s="27"/>
      <c r="T50" s="27"/>
      <c r="U50" s="27"/>
      <c r="V50" s="27"/>
      <c r="W50" s="27"/>
      <c r="X50" s="27"/>
      <c r="Y50" s="27"/>
      <c r="Z50" s="27"/>
      <c r="AA50" s="27"/>
      <c r="AB50" s="27"/>
      <c r="AC50" s="27"/>
      <c r="AD50" s="27"/>
      <c r="AE50" s="27"/>
      <c r="AF50" s="27"/>
      <c r="AG50" s="27"/>
      <c r="AH50" s="27"/>
      <c r="AI50" s="27"/>
      <c r="AJ50" s="27"/>
      <c r="AK50" s="27"/>
      <c r="AL50" s="27"/>
      <c r="AM50" s="27"/>
    </row>
    <row r="51" spans="1:61" ht="10.050000000000001" customHeight="1">
      <c r="A51" s="197" t="s">
        <v>483</v>
      </c>
      <c r="B51" s="198"/>
      <c r="C51" s="198"/>
      <c r="D51" s="198"/>
      <c r="E51" s="198"/>
      <c r="F51" s="198"/>
      <c r="G51" s="198"/>
      <c r="H51" s="198"/>
      <c r="I51" s="203"/>
      <c r="J51" s="216" t="s">
        <v>37</v>
      </c>
      <c r="K51" s="249" t="s">
        <v>786</v>
      </c>
      <c r="L51" s="249"/>
      <c r="M51" s="249"/>
      <c r="N51" s="249"/>
      <c r="O51" s="249"/>
      <c r="P51" s="249"/>
      <c r="Q51" s="249"/>
      <c r="R51" s="249"/>
      <c r="S51" s="249"/>
      <c r="T51" s="154" t="s">
        <v>38</v>
      </c>
      <c r="U51" s="154"/>
      <c r="V51" s="154" t="s">
        <v>36</v>
      </c>
      <c r="W51" s="154"/>
      <c r="X51" s="154"/>
      <c r="Y51" s="154"/>
      <c r="Z51" s="154"/>
      <c r="AA51" s="154"/>
      <c r="AB51" s="154"/>
      <c r="AC51" s="154"/>
      <c r="AD51" s="154"/>
      <c r="AE51" s="154"/>
      <c r="AF51" s="154"/>
      <c r="AG51" s="154"/>
      <c r="AH51" s="154"/>
      <c r="AI51" s="154"/>
      <c r="AJ51" s="154"/>
      <c r="AK51" s="154"/>
      <c r="AL51" s="154"/>
      <c r="AM51" s="155"/>
      <c r="BE51" s="1" t="str">
        <f ca="1">MID(CELL("address",$CA$2),2,2)</f>
        <v>CA</v>
      </c>
      <c r="BF51" s="1">
        <f>IF(TRIM($K51)="","",IF(ISERROR(MATCH($K51,$CA$3:$CA$5,0)),"INPUT_ERROR",MATCH($K51,$CA$3:$CA$5,0)))</f>
        <v>2</v>
      </c>
      <c r="BH51" s="1">
        <v>12</v>
      </c>
      <c r="BI51" s="1" t="str">
        <f>"ITEM"&amp;BH51&amp; BG51 &amp;"=" &amp; $BF51</f>
        <v>ITEM12=2</v>
      </c>
    </row>
    <row r="52" spans="1:61" ht="9.75" customHeight="1">
      <c r="A52" s="199"/>
      <c r="B52" s="200"/>
      <c r="C52" s="200"/>
      <c r="D52" s="200"/>
      <c r="E52" s="200"/>
      <c r="F52" s="200"/>
      <c r="G52" s="200"/>
      <c r="H52" s="200"/>
      <c r="I52" s="215"/>
      <c r="J52" s="144"/>
      <c r="K52" s="145"/>
      <c r="L52" s="145"/>
      <c r="M52" s="145"/>
      <c r="N52" s="145"/>
      <c r="O52" s="145"/>
      <c r="P52" s="145"/>
      <c r="Q52" s="145"/>
      <c r="R52" s="145"/>
      <c r="S52" s="145"/>
      <c r="T52" s="82"/>
      <c r="U52" s="82"/>
      <c r="V52" s="82" t="s">
        <v>484</v>
      </c>
      <c r="W52" s="82"/>
      <c r="X52" s="82"/>
      <c r="Y52" s="82"/>
      <c r="Z52" s="82"/>
      <c r="AA52" s="82"/>
      <c r="AB52" s="82"/>
      <c r="AC52" s="82"/>
      <c r="AD52" s="82"/>
      <c r="AE52" s="82" t="s">
        <v>485</v>
      </c>
      <c r="AF52" s="82"/>
      <c r="AG52" s="82"/>
      <c r="AH52" s="82"/>
      <c r="AI52" s="82"/>
      <c r="AJ52" s="82"/>
      <c r="AK52" s="82"/>
      <c r="AL52" s="82"/>
      <c r="AM52" s="138"/>
      <c r="BH52" s="1" t="s">
        <v>28</v>
      </c>
    </row>
    <row r="53" spans="1:61" ht="9.75" customHeight="1">
      <c r="A53" s="199"/>
      <c r="B53" s="200"/>
      <c r="C53" s="200"/>
      <c r="D53" s="200"/>
      <c r="E53" s="200"/>
      <c r="F53" s="200"/>
      <c r="G53" s="200"/>
      <c r="H53" s="200"/>
      <c r="I53" s="215"/>
      <c r="J53" s="157"/>
      <c r="K53" s="98"/>
      <c r="L53" s="98"/>
      <c r="M53" s="98"/>
      <c r="N53" s="98"/>
      <c r="O53" s="98"/>
      <c r="P53" s="98"/>
      <c r="Q53" s="98"/>
      <c r="R53" s="98"/>
      <c r="S53" s="98"/>
      <c r="T53" s="98"/>
      <c r="U53" s="98"/>
      <c r="V53" s="98" t="s">
        <v>486</v>
      </c>
      <c r="W53" s="98"/>
      <c r="X53" s="98"/>
      <c r="Y53" s="98"/>
      <c r="Z53" s="98"/>
      <c r="AA53" s="98"/>
      <c r="AB53" s="98"/>
      <c r="AC53" s="98"/>
      <c r="AD53" s="98"/>
      <c r="AE53" s="98"/>
      <c r="AF53" s="98"/>
      <c r="AG53" s="98"/>
      <c r="AH53" s="98"/>
      <c r="AI53" s="98"/>
      <c r="AJ53" s="98"/>
      <c r="AK53" s="98"/>
      <c r="AL53" s="98"/>
      <c r="AM53" s="156"/>
      <c r="BH53" s="1" t="s">
        <v>28</v>
      </c>
    </row>
    <row r="54" spans="1:61" ht="9.75" customHeight="1">
      <c r="A54" s="290" t="s">
        <v>493</v>
      </c>
      <c r="B54" s="290"/>
      <c r="C54" s="290"/>
      <c r="D54" s="290"/>
      <c r="E54" s="290"/>
      <c r="F54" s="290"/>
      <c r="G54" s="290"/>
      <c r="H54" s="290"/>
      <c r="I54" s="290"/>
      <c r="J54" s="290"/>
      <c r="K54" s="290"/>
      <c r="L54" s="290"/>
      <c r="M54" s="290"/>
      <c r="N54" s="290"/>
      <c r="O54" s="290"/>
      <c r="P54" s="290"/>
      <c r="Q54" s="290"/>
      <c r="R54" s="290"/>
      <c r="S54" s="290"/>
      <c r="T54" s="290"/>
      <c r="U54" s="290"/>
      <c r="V54" s="290"/>
      <c r="W54" s="290"/>
      <c r="X54" s="290"/>
      <c r="Y54" s="290"/>
      <c r="Z54" s="290"/>
      <c r="AA54" s="290"/>
      <c r="AB54" s="290"/>
      <c r="AC54" s="290"/>
      <c r="AD54" s="290"/>
      <c r="AE54" s="290"/>
      <c r="AF54" s="290"/>
      <c r="AG54" s="290"/>
      <c r="AH54" s="290"/>
      <c r="AI54" s="290"/>
      <c r="AJ54" s="290"/>
      <c r="AK54" s="290"/>
      <c r="AL54" s="290"/>
      <c r="AM54" s="290"/>
    </row>
    <row r="55" spans="1:61" ht="9.75" customHeight="1">
      <c r="A55" s="290"/>
      <c r="B55" s="290"/>
      <c r="C55" s="290"/>
      <c r="D55" s="290"/>
      <c r="E55" s="290"/>
      <c r="F55" s="290"/>
      <c r="G55" s="290"/>
      <c r="H55" s="290"/>
      <c r="I55" s="290"/>
      <c r="J55" s="290"/>
      <c r="K55" s="290"/>
      <c r="L55" s="290"/>
      <c r="M55" s="290"/>
      <c r="N55" s="290"/>
      <c r="O55" s="290"/>
      <c r="P55" s="290"/>
      <c r="Q55" s="290"/>
      <c r="R55" s="290"/>
      <c r="S55" s="290"/>
      <c r="T55" s="290"/>
      <c r="U55" s="290"/>
      <c r="V55" s="290"/>
      <c r="W55" s="290"/>
      <c r="X55" s="290"/>
      <c r="Y55" s="290"/>
      <c r="Z55" s="290"/>
      <c r="AA55" s="290"/>
      <c r="AB55" s="290"/>
      <c r="AC55" s="290"/>
      <c r="AD55" s="290"/>
      <c r="AE55" s="290"/>
      <c r="AF55" s="290"/>
      <c r="AG55" s="290"/>
      <c r="AH55" s="290"/>
      <c r="AI55" s="290"/>
      <c r="AJ55" s="290"/>
      <c r="AK55" s="290"/>
      <c r="AL55" s="290"/>
      <c r="AM55" s="290"/>
    </row>
    <row r="56" spans="1:61" ht="108" customHeight="1">
      <c r="A56" s="153" t="s">
        <v>488</v>
      </c>
      <c r="B56" s="153"/>
      <c r="C56" s="153"/>
      <c r="D56" s="153"/>
      <c r="E56" s="153"/>
      <c r="F56" s="153"/>
      <c r="G56" s="153"/>
      <c r="H56" s="153"/>
      <c r="I56" s="153"/>
      <c r="J56" s="114" t="s">
        <v>1220</v>
      </c>
      <c r="K56" s="115"/>
      <c r="L56" s="115"/>
      <c r="M56" s="115"/>
      <c r="N56" s="115"/>
      <c r="O56" s="115"/>
      <c r="P56" s="115"/>
      <c r="Q56" s="115"/>
      <c r="R56" s="115"/>
      <c r="S56" s="115"/>
      <c r="T56" s="115"/>
      <c r="U56" s="115"/>
      <c r="V56" s="115"/>
      <c r="W56" s="115"/>
      <c r="X56" s="115"/>
      <c r="Y56" s="115"/>
      <c r="Z56" s="115"/>
      <c r="AA56" s="115"/>
      <c r="AB56" s="115"/>
      <c r="AC56" s="115"/>
      <c r="AD56" s="115"/>
      <c r="AE56" s="115"/>
      <c r="AF56" s="115"/>
      <c r="AG56" s="115"/>
      <c r="AH56" s="115"/>
      <c r="AI56" s="115"/>
      <c r="AJ56" s="115"/>
      <c r="AK56" s="115"/>
      <c r="AL56" s="115"/>
      <c r="AM56" s="116"/>
      <c r="BH56" s="1">
        <v>13</v>
      </c>
      <c r="BI56" s="1" t="str">
        <f>"ITEM"&amp;BH56&amp; BG56 &amp;"="&amp; IF(TRIM($J56)="","",$J56)</f>
        <v>ITEM13=・機構が作成・配付する専用のアプリケーションを（※）用いることにより、入手の際の特定個人情報の漏えい・紛失の防止に努める。
・府内市町村ＣＳと接続するネットワーク回線に専用回線を用いる、情報の暗号化を実施する等の措置を講じる。
・特定個人情報の入手は、システム上自動処理にて行われるため、操作者は存在せず、人為的なアクセスが行われることはない。
※都道府県サーバのサーバ上で稼動するアプリケーション。
都道府県内の市町村の住民の本人確認情報を管理し、都道府県内の市町村の市町村ＣＳや全国サーバとのデータ交換を行う。
データの安全保護対策、不正アクセスの防止策には、最新の認証技術や暗号化技術を採用し、データの盗聴、改ざん、破壊及び盗難、端末の不正利用及びなりすまし等を防止する。</v>
      </c>
    </row>
    <row r="57" spans="1:61" ht="9.75" customHeight="1">
      <c r="A57" s="153"/>
      <c r="B57" s="153"/>
      <c r="C57" s="153"/>
      <c r="D57" s="153"/>
      <c r="E57" s="153"/>
      <c r="F57" s="153"/>
      <c r="G57" s="153"/>
      <c r="H57" s="153"/>
      <c r="I57" s="153"/>
      <c r="J57" s="146"/>
      <c r="K57" s="147"/>
      <c r="L57" s="147"/>
      <c r="M57" s="147"/>
      <c r="N57" s="147"/>
      <c r="O57" s="147"/>
      <c r="P57" s="147"/>
      <c r="Q57" s="147"/>
      <c r="R57" s="147"/>
      <c r="S57" s="147"/>
      <c r="T57" s="147"/>
      <c r="U57" s="147"/>
      <c r="V57" s="147"/>
      <c r="W57" s="147"/>
      <c r="X57" s="147"/>
      <c r="Y57" s="147"/>
      <c r="Z57" s="147"/>
      <c r="AA57" s="147"/>
      <c r="AB57" s="147"/>
      <c r="AC57" s="147"/>
      <c r="AD57" s="147"/>
      <c r="AE57" s="147"/>
      <c r="AF57" s="147"/>
      <c r="AG57" s="147"/>
      <c r="AH57" s="147"/>
      <c r="AI57" s="147"/>
      <c r="AJ57" s="147"/>
      <c r="AK57" s="147"/>
      <c r="AL57" s="147"/>
      <c r="AM57" s="148"/>
    </row>
    <row r="58" spans="1:61" ht="9.75" customHeight="1">
      <c r="A58" s="153"/>
      <c r="B58" s="153"/>
      <c r="C58" s="153"/>
      <c r="D58" s="153"/>
      <c r="E58" s="153"/>
      <c r="F58" s="153"/>
      <c r="G58" s="153"/>
      <c r="H58" s="153"/>
      <c r="I58" s="153"/>
      <c r="J58" s="146"/>
      <c r="K58" s="147"/>
      <c r="L58" s="147"/>
      <c r="M58" s="147"/>
      <c r="N58" s="147"/>
      <c r="O58" s="147"/>
      <c r="P58" s="147"/>
      <c r="Q58" s="147"/>
      <c r="R58" s="147"/>
      <c r="S58" s="147"/>
      <c r="T58" s="147"/>
      <c r="U58" s="147"/>
      <c r="V58" s="147"/>
      <c r="W58" s="147"/>
      <c r="X58" s="147"/>
      <c r="Y58" s="147"/>
      <c r="Z58" s="147"/>
      <c r="AA58" s="147"/>
      <c r="AB58" s="147"/>
      <c r="AC58" s="147"/>
      <c r="AD58" s="147"/>
      <c r="AE58" s="147"/>
      <c r="AF58" s="147"/>
      <c r="AG58" s="147"/>
      <c r="AH58" s="147"/>
      <c r="AI58" s="147"/>
      <c r="AJ58" s="147"/>
      <c r="AK58" s="147"/>
      <c r="AL58" s="147"/>
      <c r="AM58" s="148"/>
    </row>
    <row r="59" spans="1:61" ht="9.75" customHeight="1">
      <c r="A59" s="153"/>
      <c r="B59" s="153"/>
      <c r="C59" s="153"/>
      <c r="D59" s="153"/>
      <c r="E59" s="153"/>
      <c r="F59" s="153"/>
      <c r="G59" s="153"/>
      <c r="H59" s="153"/>
      <c r="I59" s="153"/>
      <c r="J59" s="117"/>
      <c r="K59" s="118"/>
      <c r="L59" s="118"/>
      <c r="M59" s="118"/>
      <c r="N59" s="118"/>
      <c r="O59" s="118"/>
      <c r="P59" s="118"/>
      <c r="Q59" s="118"/>
      <c r="R59" s="118"/>
      <c r="S59" s="118"/>
      <c r="T59" s="118"/>
      <c r="U59" s="118"/>
      <c r="V59" s="118"/>
      <c r="W59" s="118"/>
      <c r="X59" s="118"/>
      <c r="Y59" s="118"/>
      <c r="Z59" s="118"/>
      <c r="AA59" s="118"/>
      <c r="AB59" s="118"/>
      <c r="AC59" s="118"/>
      <c r="AD59" s="118"/>
      <c r="AE59" s="118"/>
      <c r="AF59" s="118"/>
      <c r="AG59" s="118"/>
      <c r="AH59" s="118"/>
      <c r="AI59" s="118"/>
      <c r="AJ59" s="118"/>
      <c r="AK59" s="118"/>
      <c r="AL59" s="118"/>
      <c r="AM59" s="119"/>
    </row>
    <row r="60" spans="1:61" ht="10.050000000000001" customHeight="1">
      <c r="A60" s="197" t="s">
        <v>483</v>
      </c>
      <c r="B60" s="198"/>
      <c r="C60" s="198"/>
      <c r="D60" s="198"/>
      <c r="E60" s="198"/>
      <c r="F60" s="198"/>
      <c r="G60" s="198"/>
      <c r="H60" s="198"/>
      <c r="I60" s="203"/>
      <c r="J60" s="216" t="s">
        <v>37</v>
      </c>
      <c r="K60" s="249" t="s">
        <v>786</v>
      </c>
      <c r="L60" s="249"/>
      <c r="M60" s="249"/>
      <c r="N60" s="249"/>
      <c r="O60" s="249"/>
      <c r="P60" s="249"/>
      <c r="Q60" s="249"/>
      <c r="R60" s="249"/>
      <c r="S60" s="249"/>
      <c r="T60" s="154" t="s">
        <v>38</v>
      </c>
      <c r="U60" s="154"/>
      <c r="V60" s="154" t="s">
        <v>36</v>
      </c>
      <c r="W60" s="154"/>
      <c r="X60" s="154"/>
      <c r="Y60" s="154"/>
      <c r="Z60" s="154"/>
      <c r="AA60" s="154"/>
      <c r="AB60" s="154"/>
      <c r="AC60" s="154"/>
      <c r="AD60" s="154"/>
      <c r="AE60" s="154"/>
      <c r="AF60" s="154"/>
      <c r="AG60" s="154"/>
      <c r="AH60" s="154"/>
      <c r="AI60" s="154"/>
      <c r="AJ60" s="154"/>
      <c r="AK60" s="154"/>
      <c r="AL60" s="154"/>
      <c r="AM60" s="155"/>
      <c r="BE60" s="1" t="str">
        <f ca="1">MID(CELL("address",$CA$2),2,2)</f>
        <v>CA</v>
      </c>
      <c r="BF60" s="1">
        <f>IF(TRIM($K60)="","",IF(ISERROR(MATCH($K60,$CA$3:$CA$5,0)),"INPUT_ERROR",MATCH($K60,$CA$3:$CA$5,0)))</f>
        <v>2</v>
      </c>
      <c r="BH60" s="1">
        <v>14</v>
      </c>
      <c r="BI60" s="1" t="str">
        <f>"ITEM"&amp;BH60&amp; BG60 &amp;"=" &amp; $BF60</f>
        <v>ITEM14=2</v>
      </c>
    </row>
    <row r="61" spans="1:61" ht="9.75" customHeight="1">
      <c r="A61" s="199"/>
      <c r="B61" s="200"/>
      <c r="C61" s="200"/>
      <c r="D61" s="200"/>
      <c r="E61" s="200"/>
      <c r="F61" s="200"/>
      <c r="G61" s="200"/>
      <c r="H61" s="200"/>
      <c r="I61" s="215"/>
      <c r="J61" s="144"/>
      <c r="K61" s="145"/>
      <c r="L61" s="145"/>
      <c r="M61" s="145"/>
      <c r="N61" s="145"/>
      <c r="O61" s="145"/>
      <c r="P61" s="145"/>
      <c r="Q61" s="145"/>
      <c r="R61" s="145"/>
      <c r="S61" s="145"/>
      <c r="T61" s="82"/>
      <c r="U61" s="82"/>
      <c r="V61" s="82" t="s">
        <v>484</v>
      </c>
      <c r="W61" s="82"/>
      <c r="X61" s="82"/>
      <c r="Y61" s="82"/>
      <c r="Z61" s="82"/>
      <c r="AA61" s="82"/>
      <c r="AB61" s="82"/>
      <c r="AC61" s="82"/>
      <c r="AD61" s="82"/>
      <c r="AE61" s="82" t="s">
        <v>485</v>
      </c>
      <c r="AF61" s="82"/>
      <c r="AG61" s="82"/>
      <c r="AH61" s="82"/>
      <c r="AI61" s="82"/>
      <c r="AJ61" s="82"/>
      <c r="AK61" s="82"/>
      <c r="AL61" s="82"/>
      <c r="AM61" s="138"/>
      <c r="BH61" s="1" t="s">
        <v>28</v>
      </c>
    </row>
    <row r="62" spans="1:61" ht="9.75" customHeight="1">
      <c r="A62" s="199"/>
      <c r="B62" s="200"/>
      <c r="C62" s="200"/>
      <c r="D62" s="200"/>
      <c r="E62" s="200"/>
      <c r="F62" s="200"/>
      <c r="G62" s="200"/>
      <c r="H62" s="200"/>
      <c r="I62" s="215"/>
      <c r="J62" s="157"/>
      <c r="K62" s="98"/>
      <c r="L62" s="98"/>
      <c r="M62" s="98"/>
      <c r="N62" s="98"/>
      <c r="O62" s="98"/>
      <c r="P62" s="98"/>
      <c r="Q62" s="98"/>
      <c r="R62" s="98"/>
      <c r="S62" s="98"/>
      <c r="T62" s="98"/>
      <c r="U62" s="98"/>
      <c r="V62" s="98" t="s">
        <v>486</v>
      </c>
      <c r="W62" s="98"/>
      <c r="X62" s="98"/>
      <c r="Y62" s="98"/>
      <c r="Z62" s="98"/>
      <c r="AA62" s="98"/>
      <c r="AB62" s="98"/>
      <c r="AC62" s="98"/>
      <c r="AD62" s="98"/>
      <c r="AE62" s="98"/>
      <c r="AF62" s="98"/>
      <c r="AG62" s="98"/>
      <c r="AH62" s="98"/>
      <c r="AI62" s="98"/>
      <c r="AJ62" s="98"/>
      <c r="AK62" s="98"/>
      <c r="AL62" s="98"/>
      <c r="AM62" s="156"/>
      <c r="BH62" s="1" t="s">
        <v>28</v>
      </c>
    </row>
    <row r="63" spans="1:61" ht="9.75" customHeight="1">
      <c r="A63" s="153" t="s">
        <v>494</v>
      </c>
      <c r="B63" s="153"/>
      <c r="C63" s="153"/>
      <c r="D63" s="153"/>
      <c r="E63" s="153"/>
      <c r="F63" s="153"/>
      <c r="G63" s="153"/>
      <c r="H63" s="153"/>
      <c r="I63" s="153"/>
      <c r="J63" s="153"/>
      <c r="K63" s="153"/>
      <c r="L63" s="153"/>
      <c r="M63" s="153"/>
      <c r="N63" s="153"/>
      <c r="O63" s="153"/>
      <c r="P63" s="153"/>
      <c r="Q63" s="153"/>
      <c r="R63" s="153"/>
      <c r="S63" s="153"/>
      <c r="T63" s="153"/>
      <c r="U63" s="153"/>
      <c r="V63" s="153"/>
      <c r="W63" s="153"/>
      <c r="X63" s="153"/>
      <c r="Y63" s="153"/>
      <c r="Z63" s="153"/>
      <c r="AA63" s="153"/>
      <c r="AB63" s="153"/>
      <c r="AC63" s="153"/>
      <c r="AD63" s="153"/>
      <c r="AE63" s="153"/>
      <c r="AF63" s="153"/>
      <c r="AG63" s="153"/>
      <c r="AH63" s="153"/>
      <c r="AI63" s="153"/>
      <c r="AJ63" s="153"/>
      <c r="AK63" s="153"/>
      <c r="AL63" s="153"/>
      <c r="AM63" s="153"/>
    </row>
    <row r="64" spans="1:61" ht="9.75" customHeight="1">
      <c r="A64" s="153"/>
      <c r="B64" s="153"/>
      <c r="C64" s="153"/>
      <c r="D64" s="153"/>
      <c r="E64" s="153"/>
      <c r="F64" s="153"/>
      <c r="G64" s="153"/>
      <c r="H64" s="153"/>
      <c r="I64" s="153"/>
      <c r="J64" s="153"/>
      <c r="K64" s="153"/>
      <c r="L64" s="153"/>
      <c r="M64" s="153"/>
      <c r="N64" s="153"/>
      <c r="O64" s="153"/>
      <c r="P64" s="153"/>
      <c r="Q64" s="153"/>
      <c r="R64" s="153"/>
      <c r="S64" s="153"/>
      <c r="T64" s="153"/>
      <c r="U64" s="153"/>
      <c r="V64" s="153"/>
      <c r="W64" s="153"/>
      <c r="X64" s="153"/>
      <c r="Y64" s="153"/>
      <c r="Z64" s="153"/>
      <c r="AA64" s="153"/>
      <c r="AB64" s="153"/>
      <c r="AC64" s="153"/>
      <c r="AD64" s="153"/>
      <c r="AE64" s="153"/>
      <c r="AF64" s="153"/>
      <c r="AG64" s="153"/>
      <c r="AH64" s="153"/>
      <c r="AI64" s="153"/>
      <c r="AJ64" s="153"/>
      <c r="AK64" s="153"/>
      <c r="AL64" s="153"/>
      <c r="AM64" s="153"/>
      <c r="BH64" s="1" t="s">
        <v>28</v>
      </c>
    </row>
    <row r="65" spans="1:61" ht="10.050000000000001" customHeight="1">
      <c r="A65" s="114" t="s">
        <v>721</v>
      </c>
      <c r="B65" s="115"/>
      <c r="C65" s="115"/>
      <c r="D65" s="115"/>
      <c r="E65" s="115"/>
      <c r="F65" s="115"/>
      <c r="G65" s="115"/>
      <c r="H65" s="115"/>
      <c r="I65" s="115"/>
      <c r="J65" s="115"/>
      <c r="K65" s="115"/>
      <c r="L65" s="115"/>
      <c r="M65" s="115"/>
      <c r="N65" s="115"/>
      <c r="O65" s="115"/>
      <c r="P65" s="115"/>
      <c r="Q65" s="115"/>
      <c r="R65" s="115"/>
      <c r="S65" s="115"/>
      <c r="T65" s="115"/>
      <c r="U65" s="115"/>
      <c r="V65" s="115"/>
      <c r="W65" s="115"/>
      <c r="X65" s="115"/>
      <c r="Y65" s="115"/>
      <c r="Z65" s="115"/>
      <c r="AA65" s="115"/>
      <c r="AB65" s="115"/>
      <c r="AC65" s="115"/>
      <c r="AD65" s="115"/>
      <c r="AE65" s="115"/>
      <c r="AF65" s="115"/>
      <c r="AG65" s="115"/>
      <c r="AH65" s="115"/>
      <c r="AI65" s="115"/>
      <c r="AJ65" s="115"/>
      <c r="AK65" s="115"/>
      <c r="AL65" s="115"/>
      <c r="AM65" s="116"/>
      <c r="BH65" s="1" t="s">
        <v>495</v>
      </c>
      <c r="BI65" s="1" t="str">
        <f>"ITEM"&amp;BH65&amp; BG65 &amp;"="&amp; IF(TRIM($A65)="","",$A65)</f>
        <v>ITEM15_1=―</v>
      </c>
    </row>
    <row r="66" spans="1:61" ht="9.75" customHeight="1">
      <c r="A66" s="146"/>
      <c r="B66" s="147"/>
      <c r="C66" s="147"/>
      <c r="D66" s="147"/>
      <c r="E66" s="147"/>
      <c r="F66" s="147"/>
      <c r="G66" s="147"/>
      <c r="H66" s="147"/>
      <c r="I66" s="147"/>
      <c r="J66" s="147"/>
      <c r="K66" s="147"/>
      <c r="L66" s="147"/>
      <c r="M66" s="147"/>
      <c r="N66" s="147"/>
      <c r="O66" s="147"/>
      <c r="P66" s="147"/>
      <c r="Q66" s="147"/>
      <c r="R66" s="147"/>
      <c r="S66" s="147"/>
      <c r="T66" s="147"/>
      <c r="U66" s="147"/>
      <c r="V66" s="147"/>
      <c r="W66" s="147"/>
      <c r="X66" s="147"/>
      <c r="Y66" s="147"/>
      <c r="Z66" s="147"/>
      <c r="AA66" s="147"/>
      <c r="AB66" s="147"/>
      <c r="AC66" s="147"/>
      <c r="AD66" s="147"/>
      <c r="AE66" s="147"/>
      <c r="AF66" s="147"/>
      <c r="AG66" s="147"/>
      <c r="AH66" s="147"/>
      <c r="AI66" s="147"/>
      <c r="AJ66" s="147"/>
      <c r="AK66" s="147"/>
      <c r="AL66" s="147"/>
      <c r="AM66" s="148"/>
      <c r="BH66" s="1" t="s">
        <v>28</v>
      </c>
    </row>
    <row r="67" spans="1:61" ht="9.75" customHeight="1">
      <c r="A67" s="146"/>
      <c r="B67" s="147"/>
      <c r="C67" s="147"/>
      <c r="D67" s="147"/>
      <c r="E67" s="147"/>
      <c r="F67" s="147"/>
      <c r="G67" s="147"/>
      <c r="H67" s="147"/>
      <c r="I67" s="147"/>
      <c r="J67" s="147"/>
      <c r="K67" s="147"/>
      <c r="L67" s="147"/>
      <c r="M67" s="147"/>
      <c r="N67" s="147"/>
      <c r="O67" s="147"/>
      <c r="P67" s="147"/>
      <c r="Q67" s="147"/>
      <c r="R67" s="147"/>
      <c r="S67" s="147"/>
      <c r="T67" s="147"/>
      <c r="U67" s="147"/>
      <c r="V67" s="147"/>
      <c r="W67" s="147"/>
      <c r="X67" s="147"/>
      <c r="Y67" s="147"/>
      <c r="Z67" s="147"/>
      <c r="AA67" s="147"/>
      <c r="AB67" s="147"/>
      <c r="AC67" s="147"/>
      <c r="AD67" s="147"/>
      <c r="AE67" s="147"/>
      <c r="AF67" s="147"/>
      <c r="AG67" s="147"/>
      <c r="AH67" s="147"/>
      <c r="AI67" s="147"/>
      <c r="AJ67" s="147"/>
      <c r="AK67" s="147"/>
      <c r="AL67" s="147"/>
      <c r="AM67" s="148"/>
      <c r="BH67" s="1" t="s">
        <v>28</v>
      </c>
    </row>
    <row r="68" spans="1:61" ht="9.75" customHeight="1">
      <c r="A68" s="146"/>
      <c r="B68" s="147"/>
      <c r="C68" s="147"/>
      <c r="D68" s="147"/>
      <c r="E68" s="147"/>
      <c r="F68" s="147"/>
      <c r="G68" s="147"/>
      <c r="H68" s="147"/>
      <c r="I68" s="147"/>
      <c r="J68" s="147"/>
      <c r="K68" s="147"/>
      <c r="L68" s="147"/>
      <c r="M68" s="147"/>
      <c r="N68" s="147"/>
      <c r="O68" s="147"/>
      <c r="P68" s="147"/>
      <c r="Q68" s="147"/>
      <c r="R68" s="147"/>
      <c r="S68" s="147"/>
      <c r="T68" s="147"/>
      <c r="U68" s="147"/>
      <c r="V68" s="147"/>
      <c r="W68" s="147"/>
      <c r="X68" s="147"/>
      <c r="Y68" s="147"/>
      <c r="Z68" s="147"/>
      <c r="AA68" s="147"/>
      <c r="AB68" s="147"/>
      <c r="AC68" s="147"/>
      <c r="AD68" s="147"/>
      <c r="AE68" s="147"/>
      <c r="AF68" s="147"/>
      <c r="AG68" s="147"/>
      <c r="AH68" s="147"/>
      <c r="AI68" s="147"/>
      <c r="AJ68" s="147"/>
      <c r="AK68" s="147"/>
      <c r="AL68" s="147"/>
      <c r="AM68" s="148"/>
      <c r="BH68" s="1" t="s">
        <v>28</v>
      </c>
    </row>
    <row r="69" spans="1:61" ht="9.75" customHeight="1">
      <c r="A69" s="146"/>
      <c r="B69" s="147"/>
      <c r="C69" s="147"/>
      <c r="D69" s="147"/>
      <c r="E69" s="147"/>
      <c r="F69" s="147"/>
      <c r="G69" s="147"/>
      <c r="H69" s="147"/>
      <c r="I69" s="147"/>
      <c r="J69" s="147"/>
      <c r="K69" s="147"/>
      <c r="L69" s="147"/>
      <c r="M69" s="147"/>
      <c r="N69" s="147"/>
      <c r="O69" s="147"/>
      <c r="P69" s="147"/>
      <c r="Q69" s="147"/>
      <c r="R69" s="147"/>
      <c r="S69" s="147"/>
      <c r="T69" s="147"/>
      <c r="U69" s="147"/>
      <c r="V69" s="147"/>
      <c r="W69" s="147"/>
      <c r="X69" s="147"/>
      <c r="Y69" s="147"/>
      <c r="Z69" s="147"/>
      <c r="AA69" s="147"/>
      <c r="AB69" s="147"/>
      <c r="AC69" s="147"/>
      <c r="AD69" s="147"/>
      <c r="AE69" s="147"/>
      <c r="AF69" s="147"/>
      <c r="AG69" s="147"/>
      <c r="AH69" s="147"/>
      <c r="AI69" s="147"/>
      <c r="AJ69" s="147"/>
      <c r="AK69" s="147"/>
      <c r="AL69" s="147"/>
      <c r="AM69" s="148"/>
      <c r="BH69" s="1" t="s">
        <v>496</v>
      </c>
      <c r="BI69" s="1" t="str">
        <f>"ITEM"&amp;BH69&amp; BG69 &amp;"="&amp; IF(TRIM($A69)="","",$A69)</f>
        <v>ITEM15_2=</v>
      </c>
    </row>
    <row r="70" spans="1:61" ht="9.75" customHeight="1">
      <c r="A70" s="117"/>
      <c r="B70" s="118"/>
      <c r="C70" s="118"/>
      <c r="D70" s="118"/>
      <c r="E70" s="118"/>
      <c r="F70" s="118"/>
      <c r="G70" s="118"/>
      <c r="H70" s="118"/>
      <c r="I70" s="118"/>
      <c r="J70" s="118"/>
      <c r="K70" s="118"/>
      <c r="L70" s="118"/>
      <c r="M70" s="118"/>
      <c r="N70" s="118"/>
      <c r="O70" s="118"/>
      <c r="P70" s="118"/>
      <c r="Q70" s="118"/>
      <c r="R70" s="118"/>
      <c r="S70" s="118"/>
      <c r="T70" s="118"/>
      <c r="U70" s="118"/>
      <c r="V70" s="118"/>
      <c r="W70" s="118"/>
      <c r="X70" s="118"/>
      <c r="Y70" s="118"/>
      <c r="Z70" s="118"/>
      <c r="AA70" s="118"/>
      <c r="AB70" s="118"/>
      <c r="AC70" s="118"/>
      <c r="AD70" s="118"/>
      <c r="AE70" s="118"/>
      <c r="AF70" s="118"/>
      <c r="AG70" s="118"/>
      <c r="AH70" s="118"/>
      <c r="AI70" s="118"/>
      <c r="AJ70" s="118"/>
      <c r="AK70" s="118"/>
      <c r="AL70" s="118"/>
      <c r="AM70" s="119"/>
      <c r="BH70" s="1" t="s">
        <v>497</v>
      </c>
      <c r="BI70" s="1" t="str">
        <f>"ITEM"&amp;BH70&amp; BG70 &amp;"="&amp; IF(TRIM($A70)="","",$A70)</f>
        <v>ITEM15_3=</v>
      </c>
    </row>
    <row r="71" spans="1:61" ht="9.75" customHeight="1">
      <c r="A71" s="113" t="s">
        <v>498</v>
      </c>
      <c r="B71" s="113"/>
      <c r="C71" s="113"/>
      <c r="D71" s="113"/>
      <c r="E71" s="113"/>
      <c r="F71" s="113"/>
      <c r="G71" s="113"/>
      <c r="H71" s="113"/>
      <c r="I71" s="113"/>
      <c r="J71" s="113"/>
      <c r="K71" s="113"/>
      <c r="L71" s="113"/>
      <c r="M71" s="113"/>
      <c r="N71" s="113"/>
      <c r="O71" s="113"/>
      <c r="P71" s="113"/>
      <c r="Q71" s="113"/>
      <c r="R71" s="113"/>
      <c r="S71" s="113"/>
      <c r="T71" s="113"/>
      <c r="U71" s="113"/>
      <c r="V71" s="113"/>
      <c r="W71" s="113"/>
      <c r="X71" s="113"/>
      <c r="Y71" s="113"/>
      <c r="Z71" s="113"/>
      <c r="AA71" s="113"/>
      <c r="AB71" s="113"/>
      <c r="AC71" s="113"/>
      <c r="AD71" s="113"/>
      <c r="AE71" s="113"/>
      <c r="AF71" s="113"/>
      <c r="AG71" s="113"/>
      <c r="AH71" s="113"/>
      <c r="AI71" s="113"/>
      <c r="AJ71" s="113"/>
      <c r="AK71" s="113"/>
      <c r="AL71" s="113"/>
      <c r="AM71" s="113"/>
    </row>
    <row r="72" spans="1:61" ht="9.75" customHeight="1">
      <c r="A72" s="113"/>
      <c r="B72" s="113"/>
      <c r="C72" s="113"/>
      <c r="D72" s="113"/>
      <c r="E72" s="113"/>
      <c r="F72" s="113"/>
      <c r="G72" s="113"/>
      <c r="H72" s="113"/>
      <c r="I72" s="113"/>
      <c r="J72" s="113"/>
      <c r="K72" s="113"/>
      <c r="L72" s="113"/>
      <c r="M72" s="113"/>
      <c r="N72" s="113"/>
      <c r="O72" s="113"/>
      <c r="P72" s="113"/>
      <c r="Q72" s="113"/>
      <c r="R72" s="113"/>
      <c r="S72" s="113"/>
      <c r="T72" s="113"/>
      <c r="U72" s="113"/>
      <c r="V72" s="113"/>
      <c r="W72" s="113"/>
      <c r="X72" s="113"/>
      <c r="Y72" s="113"/>
      <c r="Z72" s="113"/>
      <c r="AA72" s="113"/>
      <c r="AB72" s="113"/>
      <c r="AC72" s="113"/>
      <c r="AD72" s="113"/>
      <c r="AE72" s="113"/>
      <c r="AF72" s="113"/>
      <c r="AG72" s="113"/>
      <c r="AH72" s="113"/>
      <c r="AI72" s="113"/>
      <c r="AJ72" s="113"/>
      <c r="AK72" s="113"/>
      <c r="AL72" s="113"/>
      <c r="AM72" s="113"/>
    </row>
    <row r="73" spans="1:61" ht="9.75" customHeight="1">
      <c r="A73" s="290" t="s">
        <v>499</v>
      </c>
      <c r="B73" s="290"/>
      <c r="C73" s="290"/>
      <c r="D73" s="290"/>
      <c r="E73" s="290"/>
      <c r="F73" s="290"/>
      <c r="G73" s="290"/>
      <c r="H73" s="290"/>
      <c r="I73" s="290"/>
      <c r="J73" s="290"/>
      <c r="K73" s="290"/>
      <c r="L73" s="290"/>
      <c r="M73" s="290"/>
      <c r="N73" s="290"/>
      <c r="O73" s="290"/>
      <c r="P73" s="290"/>
      <c r="Q73" s="290"/>
      <c r="R73" s="290"/>
      <c r="S73" s="290"/>
      <c r="T73" s="290"/>
      <c r="U73" s="290"/>
      <c r="V73" s="290"/>
      <c r="W73" s="290"/>
      <c r="X73" s="290"/>
      <c r="Y73" s="290"/>
      <c r="Z73" s="290"/>
      <c r="AA73" s="290"/>
      <c r="AB73" s="290"/>
      <c r="AC73" s="290"/>
      <c r="AD73" s="290"/>
      <c r="AE73" s="290"/>
      <c r="AF73" s="290"/>
      <c r="AG73" s="290"/>
      <c r="AH73" s="290"/>
      <c r="AI73" s="290"/>
      <c r="AJ73" s="290"/>
      <c r="AK73" s="290"/>
      <c r="AL73" s="290"/>
      <c r="AM73" s="290"/>
    </row>
    <row r="74" spans="1:61" ht="9.75" customHeight="1">
      <c r="A74" s="290"/>
      <c r="B74" s="290"/>
      <c r="C74" s="290"/>
      <c r="D74" s="290"/>
      <c r="E74" s="290"/>
      <c r="F74" s="290"/>
      <c r="G74" s="290"/>
      <c r="H74" s="290"/>
      <c r="I74" s="290"/>
      <c r="J74" s="290"/>
      <c r="K74" s="290"/>
      <c r="L74" s="290"/>
      <c r="M74" s="290"/>
      <c r="N74" s="290"/>
      <c r="O74" s="290"/>
      <c r="P74" s="290"/>
      <c r="Q74" s="290"/>
      <c r="R74" s="290"/>
      <c r="S74" s="290"/>
      <c r="T74" s="290"/>
      <c r="U74" s="290"/>
      <c r="V74" s="290"/>
      <c r="W74" s="290"/>
      <c r="X74" s="290"/>
      <c r="Y74" s="290"/>
      <c r="Z74" s="290"/>
      <c r="AA74" s="290"/>
      <c r="AB74" s="290"/>
      <c r="AC74" s="290"/>
      <c r="AD74" s="290"/>
      <c r="AE74" s="290"/>
      <c r="AF74" s="290"/>
      <c r="AG74" s="290"/>
      <c r="AH74" s="290"/>
      <c r="AI74" s="290"/>
      <c r="AJ74" s="290"/>
      <c r="AK74" s="290"/>
      <c r="AL74" s="290"/>
      <c r="AM74" s="290"/>
    </row>
    <row r="75" spans="1:61" ht="10.050000000000001" customHeight="1">
      <c r="A75" s="120" t="s">
        <v>500</v>
      </c>
      <c r="B75" s="121"/>
      <c r="C75" s="121"/>
      <c r="D75" s="121"/>
      <c r="E75" s="121"/>
      <c r="F75" s="121"/>
      <c r="G75" s="121"/>
      <c r="H75" s="121"/>
      <c r="I75" s="122"/>
      <c r="J75" s="136" t="s">
        <v>791</v>
      </c>
      <c r="K75" s="126"/>
      <c r="L75" s="126"/>
      <c r="M75" s="126"/>
      <c r="N75" s="126"/>
      <c r="O75" s="126"/>
      <c r="P75" s="126"/>
      <c r="Q75" s="126"/>
      <c r="R75" s="126"/>
      <c r="S75" s="126"/>
      <c r="T75" s="126"/>
      <c r="U75" s="126"/>
      <c r="V75" s="126"/>
      <c r="W75" s="126"/>
      <c r="X75" s="126"/>
      <c r="Y75" s="126"/>
      <c r="Z75" s="126"/>
      <c r="AA75" s="126"/>
      <c r="AB75" s="126"/>
      <c r="AC75" s="126"/>
      <c r="AD75" s="126"/>
      <c r="AE75" s="126"/>
      <c r="AF75" s="126"/>
      <c r="AG75" s="126"/>
      <c r="AH75" s="126"/>
      <c r="AI75" s="126"/>
      <c r="AJ75" s="126"/>
      <c r="AK75" s="126"/>
      <c r="AL75" s="126"/>
      <c r="AM75" s="127"/>
      <c r="BH75" s="1">
        <v>16</v>
      </c>
      <c r="BI75" s="1" t="str">
        <f>"ITEM"&amp;BH75&amp; BG75 &amp;"="&amp; IF(TRIM($J75)="","",$J75)</f>
        <v>ITEM16=大阪府サーバは、宛名システム等とは接続しない。</v>
      </c>
    </row>
    <row r="76" spans="1:61" ht="9.75" customHeight="1">
      <c r="A76" s="141"/>
      <c r="B76" s="142"/>
      <c r="C76" s="142"/>
      <c r="D76" s="142"/>
      <c r="E76" s="142"/>
      <c r="F76" s="142"/>
      <c r="G76" s="142"/>
      <c r="H76" s="142"/>
      <c r="I76" s="143"/>
      <c r="J76" s="150"/>
      <c r="K76" s="151"/>
      <c r="L76" s="151"/>
      <c r="M76" s="151"/>
      <c r="N76" s="151"/>
      <c r="O76" s="151"/>
      <c r="P76" s="151"/>
      <c r="Q76" s="151"/>
      <c r="R76" s="151"/>
      <c r="S76" s="151"/>
      <c r="T76" s="151"/>
      <c r="U76" s="151"/>
      <c r="V76" s="151"/>
      <c r="W76" s="151"/>
      <c r="X76" s="151"/>
      <c r="Y76" s="151"/>
      <c r="Z76" s="151"/>
      <c r="AA76" s="151"/>
      <c r="AB76" s="151"/>
      <c r="AC76" s="151"/>
      <c r="AD76" s="151"/>
      <c r="AE76" s="151"/>
      <c r="AF76" s="151"/>
      <c r="AG76" s="151"/>
      <c r="AH76" s="151"/>
      <c r="AI76" s="151"/>
      <c r="AJ76" s="151"/>
      <c r="AK76" s="151"/>
      <c r="AL76" s="151"/>
      <c r="AM76" s="152"/>
    </row>
    <row r="77" spans="1:61" ht="9.75" customHeight="1">
      <c r="A77" s="141"/>
      <c r="B77" s="142"/>
      <c r="C77" s="142"/>
      <c r="D77" s="142"/>
      <c r="E77" s="142"/>
      <c r="F77" s="142"/>
      <c r="G77" s="142"/>
      <c r="H77" s="142"/>
      <c r="I77" s="143"/>
      <c r="J77" s="150"/>
      <c r="K77" s="151"/>
      <c r="L77" s="151"/>
      <c r="M77" s="151"/>
      <c r="N77" s="151"/>
      <c r="O77" s="151"/>
      <c r="P77" s="151"/>
      <c r="Q77" s="151"/>
      <c r="R77" s="151"/>
      <c r="S77" s="151"/>
      <c r="T77" s="151"/>
      <c r="U77" s="151"/>
      <c r="V77" s="151"/>
      <c r="W77" s="151"/>
      <c r="X77" s="151"/>
      <c r="Y77" s="151"/>
      <c r="Z77" s="151"/>
      <c r="AA77" s="151"/>
      <c r="AB77" s="151"/>
      <c r="AC77" s="151"/>
      <c r="AD77" s="151"/>
      <c r="AE77" s="151"/>
      <c r="AF77" s="151"/>
      <c r="AG77" s="151"/>
      <c r="AH77" s="151"/>
      <c r="AI77" s="151"/>
      <c r="AJ77" s="151"/>
      <c r="AK77" s="151"/>
      <c r="AL77" s="151"/>
      <c r="AM77" s="152"/>
    </row>
    <row r="78" spans="1:61" ht="9.75" customHeight="1">
      <c r="A78" s="123"/>
      <c r="B78" s="124"/>
      <c r="C78" s="124"/>
      <c r="D78" s="124"/>
      <c r="E78" s="124"/>
      <c r="F78" s="124"/>
      <c r="G78" s="124"/>
      <c r="H78" s="124"/>
      <c r="I78" s="125"/>
      <c r="J78" s="137"/>
      <c r="K78" s="128"/>
      <c r="L78" s="128"/>
      <c r="M78" s="128"/>
      <c r="N78" s="128"/>
      <c r="O78" s="128"/>
      <c r="P78" s="128"/>
      <c r="Q78" s="128"/>
      <c r="R78" s="128"/>
      <c r="S78" s="128"/>
      <c r="T78" s="128"/>
      <c r="U78" s="128"/>
      <c r="V78" s="128"/>
      <c r="W78" s="128"/>
      <c r="X78" s="128"/>
      <c r="Y78" s="128"/>
      <c r="Z78" s="128"/>
      <c r="AA78" s="128"/>
      <c r="AB78" s="128"/>
      <c r="AC78" s="128"/>
      <c r="AD78" s="128"/>
      <c r="AE78" s="128"/>
      <c r="AF78" s="128"/>
      <c r="AG78" s="128"/>
      <c r="AH78" s="128"/>
      <c r="AI78" s="128"/>
      <c r="AJ78" s="128"/>
      <c r="AK78" s="128"/>
      <c r="AL78" s="128"/>
      <c r="AM78" s="129"/>
    </row>
    <row r="79" spans="1:61" ht="10.050000000000001" customHeight="1">
      <c r="A79" s="120" t="s">
        <v>501</v>
      </c>
      <c r="B79" s="121"/>
      <c r="C79" s="121"/>
      <c r="D79" s="121"/>
      <c r="E79" s="121"/>
      <c r="F79" s="121"/>
      <c r="G79" s="121"/>
      <c r="H79" s="121"/>
      <c r="I79" s="122"/>
      <c r="J79" s="136" t="s">
        <v>792</v>
      </c>
      <c r="K79" s="126"/>
      <c r="L79" s="126"/>
      <c r="M79" s="126"/>
      <c r="N79" s="126"/>
      <c r="O79" s="126"/>
      <c r="P79" s="126"/>
      <c r="Q79" s="126"/>
      <c r="R79" s="126"/>
      <c r="S79" s="126"/>
      <c r="T79" s="126"/>
      <c r="U79" s="126"/>
      <c r="V79" s="126"/>
      <c r="W79" s="126"/>
      <c r="X79" s="126"/>
      <c r="Y79" s="126"/>
      <c r="Z79" s="126"/>
      <c r="AA79" s="126"/>
      <c r="AB79" s="126"/>
      <c r="AC79" s="126"/>
      <c r="AD79" s="126"/>
      <c r="AE79" s="126"/>
      <c r="AF79" s="126"/>
      <c r="AG79" s="126"/>
      <c r="AH79" s="126"/>
      <c r="AI79" s="126"/>
      <c r="AJ79" s="126"/>
      <c r="AK79" s="126"/>
      <c r="AL79" s="126"/>
      <c r="AM79" s="127"/>
      <c r="BH79" s="1">
        <v>17</v>
      </c>
      <c r="BI79" s="1" t="str">
        <f>"ITEM"&amp;BH79&amp; BG79 &amp;"="&amp; IF(TRIM($J79)="","",$J79)</f>
        <v>ITEM17=大阪府サーバは、住民基本台帳ネットワークシステム以外のその他の庁内システムとは接続しない。</v>
      </c>
    </row>
    <row r="80" spans="1:61" ht="9.75" customHeight="1">
      <c r="A80" s="141"/>
      <c r="B80" s="142"/>
      <c r="C80" s="142"/>
      <c r="D80" s="142"/>
      <c r="E80" s="142"/>
      <c r="F80" s="142"/>
      <c r="G80" s="142"/>
      <c r="H80" s="142"/>
      <c r="I80" s="143"/>
      <c r="J80" s="150"/>
      <c r="K80" s="151"/>
      <c r="L80" s="151"/>
      <c r="M80" s="151"/>
      <c r="N80" s="151"/>
      <c r="O80" s="151"/>
      <c r="P80" s="151"/>
      <c r="Q80" s="151"/>
      <c r="R80" s="151"/>
      <c r="S80" s="151"/>
      <c r="T80" s="151"/>
      <c r="U80" s="151"/>
      <c r="V80" s="151"/>
      <c r="W80" s="151"/>
      <c r="X80" s="151"/>
      <c r="Y80" s="151"/>
      <c r="Z80" s="151"/>
      <c r="AA80" s="151"/>
      <c r="AB80" s="151"/>
      <c r="AC80" s="151"/>
      <c r="AD80" s="151"/>
      <c r="AE80" s="151"/>
      <c r="AF80" s="151"/>
      <c r="AG80" s="151"/>
      <c r="AH80" s="151"/>
      <c r="AI80" s="151"/>
      <c r="AJ80" s="151"/>
      <c r="AK80" s="151"/>
      <c r="AL80" s="151"/>
      <c r="AM80" s="152"/>
    </row>
    <row r="81" spans="1:61" ht="9.75" customHeight="1">
      <c r="A81" s="141"/>
      <c r="B81" s="142"/>
      <c r="C81" s="142"/>
      <c r="D81" s="142"/>
      <c r="E81" s="142"/>
      <c r="F81" s="142"/>
      <c r="G81" s="142"/>
      <c r="H81" s="142"/>
      <c r="I81" s="143"/>
      <c r="J81" s="150"/>
      <c r="K81" s="151"/>
      <c r="L81" s="151"/>
      <c r="M81" s="151"/>
      <c r="N81" s="151"/>
      <c r="O81" s="151"/>
      <c r="P81" s="151"/>
      <c r="Q81" s="151"/>
      <c r="R81" s="151"/>
      <c r="S81" s="151"/>
      <c r="T81" s="151"/>
      <c r="U81" s="151"/>
      <c r="V81" s="151"/>
      <c r="W81" s="151"/>
      <c r="X81" s="151"/>
      <c r="Y81" s="151"/>
      <c r="Z81" s="151"/>
      <c r="AA81" s="151"/>
      <c r="AB81" s="151"/>
      <c r="AC81" s="151"/>
      <c r="AD81" s="151"/>
      <c r="AE81" s="151"/>
      <c r="AF81" s="151"/>
      <c r="AG81" s="151"/>
      <c r="AH81" s="151"/>
      <c r="AI81" s="151"/>
      <c r="AJ81" s="151"/>
      <c r="AK81" s="151"/>
      <c r="AL81" s="151"/>
      <c r="AM81" s="152"/>
    </row>
    <row r="82" spans="1:61" ht="9.75" customHeight="1">
      <c r="A82" s="123"/>
      <c r="B82" s="124"/>
      <c r="C82" s="124"/>
      <c r="D82" s="124"/>
      <c r="E82" s="124"/>
      <c r="F82" s="124"/>
      <c r="G82" s="124"/>
      <c r="H82" s="124"/>
      <c r="I82" s="125"/>
      <c r="J82" s="137"/>
      <c r="K82" s="128"/>
      <c r="L82" s="128"/>
      <c r="M82" s="128"/>
      <c r="N82" s="128"/>
      <c r="O82" s="128"/>
      <c r="P82" s="128"/>
      <c r="Q82" s="128"/>
      <c r="R82" s="128"/>
      <c r="S82" s="128"/>
      <c r="T82" s="128"/>
      <c r="U82" s="128"/>
      <c r="V82" s="128"/>
      <c r="W82" s="128"/>
      <c r="X82" s="128"/>
      <c r="Y82" s="128"/>
      <c r="Z82" s="128"/>
      <c r="AA82" s="128"/>
      <c r="AB82" s="128"/>
      <c r="AC82" s="128"/>
      <c r="AD82" s="128"/>
      <c r="AE82" s="128"/>
      <c r="AF82" s="128"/>
      <c r="AG82" s="128"/>
      <c r="AH82" s="128"/>
      <c r="AI82" s="128"/>
      <c r="AJ82" s="128"/>
      <c r="AK82" s="128"/>
      <c r="AL82" s="128"/>
      <c r="AM82" s="129"/>
    </row>
    <row r="83" spans="1:61" ht="10.050000000000001" customHeight="1">
      <c r="A83" s="290" t="s">
        <v>482</v>
      </c>
      <c r="B83" s="290"/>
      <c r="C83" s="290"/>
      <c r="D83" s="290"/>
      <c r="E83" s="290"/>
      <c r="F83" s="290"/>
      <c r="G83" s="290"/>
      <c r="H83" s="290"/>
      <c r="I83" s="290"/>
      <c r="J83" s="27" t="s">
        <v>793</v>
      </c>
      <c r="K83" s="27"/>
      <c r="L83" s="27"/>
      <c r="M83" s="27"/>
      <c r="N83" s="27"/>
      <c r="O83" s="27"/>
      <c r="P83" s="27"/>
      <c r="Q83" s="27"/>
      <c r="R83" s="27"/>
      <c r="S83" s="27"/>
      <c r="T83" s="27"/>
      <c r="U83" s="27"/>
      <c r="V83" s="27"/>
      <c r="W83" s="27"/>
      <c r="X83" s="27"/>
      <c r="Y83" s="27"/>
      <c r="Z83" s="27"/>
      <c r="AA83" s="27"/>
      <c r="AB83" s="27"/>
      <c r="AC83" s="27"/>
      <c r="AD83" s="27"/>
      <c r="AE83" s="27"/>
      <c r="AF83" s="27"/>
      <c r="AG83" s="27"/>
      <c r="AH83" s="27"/>
      <c r="AI83" s="27"/>
      <c r="AJ83" s="27"/>
      <c r="AK83" s="27"/>
      <c r="AL83" s="27"/>
      <c r="AM83" s="27"/>
      <c r="BH83" s="1">
        <v>18</v>
      </c>
      <c r="BI83" s="1" t="str">
        <f>"ITEM"&amp;BH83&amp; BG83 &amp;"="&amp; IF(TRIM($J83)="","",$J83)</f>
        <v>ITEM18=―（他のシステム等と接続を行っていないことから当該リスクは存在しないため、次項については空欄とする。）</v>
      </c>
    </row>
    <row r="84" spans="1:61" ht="9.75" customHeight="1">
      <c r="A84" s="290"/>
      <c r="B84" s="290"/>
      <c r="C84" s="290"/>
      <c r="D84" s="290"/>
      <c r="E84" s="290"/>
      <c r="F84" s="290"/>
      <c r="G84" s="290"/>
      <c r="H84" s="290"/>
      <c r="I84" s="290"/>
      <c r="J84" s="27"/>
      <c r="K84" s="27"/>
      <c r="L84" s="27"/>
      <c r="M84" s="27"/>
      <c r="N84" s="27"/>
      <c r="O84" s="27"/>
      <c r="P84" s="27"/>
      <c r="Q84" s="27"/>
      <c r="R84" s="27"/>
      <c r="S84" s="27"/>
      <c r="T84" s="27"/>
      <c r="U84" s="27"/>
      <c r="V84" s="27"/>
      <c r="W84" s="27"/>
      <c r="X84" s="27"/>
      <c r="Y84" s="27"/>
      <c r="Z84" s="27"/>
      <c r="AA84" s="27"/>
      <c r="AB84" s="27"/>
      <c r="AC84" s="27"/>
      <c r="AD84" s="27"/>
      <c r="AE84" s="27"/>
      <c r="AF84" s="27"/>
      <c r="AG84" s="27"/>
      <c r="AH84" s="27"/>
      <c r="AI84" s="27"/>
      <c r="AJ84" s="27"/>
      <c r="AK84" s="27"/>
      <c r="AL84" s="27"/>
      <c r="AM84" s="27"/>
    </row>
    <row r="85" spans="1:61" ht="9.75" customHeight="1">
      <c r="A85" s="290"/>
      <c r="B85" s="290"/>
      <c r="C85" s="290"/>
      <c r="D85" s="290"/>
      <c r="E85" s="290"/>
      <c r="F85" s="290"/>
      <c r="G85" s="290"/>
      <c r="H85" s="290"/>
      <c r="I85" s="290"/>
      <c r="J85" s="27"/>
      <c r="K85" s="27"/>
      <c r="L85" s="27"/>
      <c r="M85" s="27"/>
      <c r="N85" s="27"/>
      <c r="O85" s="27"/>
      <c r="P85" s="27"/>
      <c r="Q85" s="27"/>
      <c r="R85" s="27"/>
      <c r="S85" s="27"/>
      <c r="T85" s="27"/>
      <c r="U85" s="27"/>
      <c r="V85" s="27"/>
      <c r="W85" s="27"/>
      <c r="X85" s="27"/>
      <c r="Y85" s="27"/>
      <c r="Z85" s="27"/>
      <c r="AA85" s="27"/>
      <c r="AB85" s="27"/>
      <c r="AC85" s="27"/>
      <c r="AD85" s="27"/>
      <c r="AE85" s="27"/>
      <c r="AF85" s="27"/>
      <c r="AG85" s="27"/>
      <c r="AH85" s="27"/>
      <c r="AI85" s="27"/>
      <c r="AJ85" s="27"/>
      <c r="AK85" s="27"/>
      <c r="AL85" s="27"/>
      <c r="AM85" s="27"/>
    </row>
    <row r="86" spans="1:61" ht="10.050000000000001" customHeight="1">
      <c r="A86" s="197" t="s">
        <v>483</v>
      </c>
      <c r="B86" s="198"/>
      <c r="C86" s="198"/>
      <c r="D86" s="198"/>
      <c r="E86" s="198"/>
      <c r="F86" s="198"/>
      <c r="G86" s="198"/>
      <c r="H86" s="198"/>
      <c r="I86" s="203"/>
      <c r="J86" s="216" t="s">
        <v>37</v>
      </c>
      <c r="K86" s="249" t="s">
        <v>786</v>
      </c>
      <c r="L86" s="249"/>
      <c r="M86" s="249"/>
      <c r="N86" s="249"/>
      <c r="O86" s="249"/>
      <c r="P86" s="249"/>
      <c r="Q86" s="249"/>
      <c r="R86" s="249"/>
      <c r="S86" s="249"/>
      <c r="T86" s="154" t="s">
        <v>38</v>
      </c>
      <c r="U86" s="154"/>
      <c r="V86" s="154" t="s">
        <v>36</v>
      </c>
      <c r="W86" s="154"/>
      <c r="X86" s="154"/>
      <c r="Y86" s="154"/>
      <c r="Z86" s="154"/>
      <c r="AA86" s="154"/>
      <c r="AB86" s="154"/>
      <c r="AC86" s="154"/>
      <c r="AD86" s="154"/>
      <c r="AE86" s="154"/>
      <c r="AF86" s="154"/>
      <c r="AG86" s="154"/>
      <c r="AH86" s="154"/>
      <c r="AI86" s="154"/>
      <c r="AJ86" s="154"/>
      <c r="AK86" s="154"/>
      <c r="AL86" s="154"/>
      <c r="AM86" s="155"/>
      <c r="BE86" s="1" t="str">
        <f ca="1">MID(CELL("address",$CA$2),2,2)</f>
        <v>CA</v>
      </c>
      <c r="BF86" s="1">
        <f>IF(TRIM($K86)="","",IF(ISERROR(MATCH($K86,$CA$3:$CA$5,0)),"INPUT_ERROR",MATCH($K86,$CA$3:$CA$5,0)))</f>
        <v>2</v>
      </c>
      <c r="BH86" s="1">
        <v>19</v>
      </c>
      <c r="BI86" s="1" t="str">
        <f>"ITEM"&amp;BH86&amp; BG86 &amp;"=" &amp; $BF86</f>
        <v>ITEM19=2</v>
      </c>
    </row>
    <row r="87" spans="1:61" ht="9.75" customHeight="1">
      <c r="A87" s="199"/>
      <c r="B87" s="200"/>
      <c r="C87" s="200"/>
      <c r="D87" s="200"/>
      <c r="E87" s="200"/>
      <c r="F87" s="200"/>
      <c r="G87" s="200"/>
      <c r="H87" s="200"/>
      <c r="I87" s="215"/>
      <c r="J87" s="144"/>
      <c r="K87" s="145"/>
      <c r="L87" s="145"/>
      <c r="M87" s="145"/>
      <c r="N87" s="145"/>
      <c r="O87" s="145"/>
      <c r="P87" s="145"/>
      <c r="Q87" s="145"/>
      <c r="R87" s="145"/>
      <c r="S87" s="145"/>
      <c r="T87" s="82"/>
      <c r="U87" s="82"/>
      <c r="V87" s="82" t="s">
        <v>484</v>
      </c>
      <c r="W87" s="82"/>
      <c r="X87" s="82"/>
      <c r="Y87" s="82"/>
      <c r="Z87" s="82"/>
      <c r="AA87" s="82"/>
      <c r="AB87" s="82"/>
      <c r="AC87" s="82"/>
      <c r="AD87" s="82"/>
      <c r="AE87" s="82" t="s">
        <v>485</v>
      </c>
      <c r="AF87" s="82"/>
      <c r="AG87" s="82"/>
      <c r="AH87" s="82"/>
      <c r="AI87" s="82"/>
      <c r="AJ87" s="82"/>
      <c r="AK87" s="82"/>
      <c r="AL87" s="82"/>
      <c r="AM87" s="138"/>
      <c r="BH87" s="1" t="s">
        <v>28</v>
      </c>
    </row>
    <row r="88" spans="1:61" ht="9.75" customHeight="1">
      <c r="A88" s="199"/>
      <c r="B88" s="200"/>
      <c r="C88" s="200"/>
      <c r="D88" s="200"/>
      <c r="E88" s="200"/>
      <c r="F88" s="200"/>
      <c r="G88" s="200"/>
      <c r="H88" s="200"/>
      <c r="I88" s="215"/>
      <c r="J88" s="157"/>
      <c r="K88" s="98"/>
      <c r="L88" s="98"/>
      <c r="M88" s="98"/>
      <c r="N88" s="98"/>
      <c r="O88" s="98"/>
      <c r="P88" s="98"/>
      <c r="Q88" s="98"/>
      <c r="R88" s="98"/>
      <c r="S88" s="98"/>
      <c r="T88" s="98"/>
      <c r="U88" s="98"/>
      <c r="V88" s="98" t="s">
        <v>486</v>
      </c>
      <c r="W88" s="98"/>
      <c r="X88" s="98"/>
      <c r="Y88" s="98"/>
      <c r="Z88" s="98"/>
      <c r="AA88" s="98"/>
      <c r="AB88" s="98"/>
      <c r="AC88" s="98"/>
      <c r="AD88" s="98"/>
      <c r="AE88" s="98"/>
      <c r="AF88" s="98"/>
      <c r="AG88" s="98"/>
      <c r="AH88" s="98"/>
      <c r="AI88" s="98"/>
      <c r="AJ88" s="98"/>
      <c r="AK88" s="98"/>
      <c r="AL88" s="98"/>
      <c r="AM88" s="156"/>
      <c r="BH88" s="1" t="s">
        <v>28</v>
      </c>
    </row>
    <row r="89" spans="1:61" ht="9.75" customHeight="1">
      <c r="A89" s="120" t="s">
        <v>502</v>
      </c>
      <c r="B89" s="121"/>
      <c r="C89" s="121"/>
      <c r="D89" s="121"/>
      <c r="E89" s="121"/>
      <c r="F89" s="121"/>
      <c r="G89" s="121"/>
      <c r="H89" s="121"/>
      <c r="I89" s="121"/>
      <c r="J89" s="121"/>
      <c r="K89" s="121"/>
      <c r="L89" s="121"/>
      <c r="M89" s="121"/>
      <c r="N89" s="121"/>
      <c r="O89" s="121"/>
      <c r="P89" s="121"/>
      <c r="Q89" s="121"/>
      <c r="R89" s="121"/>
      <c r="S89" s="121"/>
      <c r="T89" s="121"/>
      <c r="U89" s="121"/>
      <c r="V89" s="121"/>
      <c r="W89" s="121"/>
      <c r="X89" s="121"/>
      <c r="Y89" s="121"/>
      <c r="Z89" s="121"/>
      <c r="AA89" s="121"/>
      <c r="AB89" s="121"/>
      <c r="AC89" s="121"/>
      <c r="AD89" s="121"/>
      <c r="AE89" s="121"/>
      <c r="AF89" s="121"/>
      <c r="AG89" s="121"/>
      <c r="AH89" s="121"/>
      <c r="AI89" s="121"/>
      <c r="AJ89" s="121"/>
      <c r="AK89" s="121"/>
      <c r="AL89" s="121"/>
      <c r="AM89" s="122"/>
    </row>
    <row r="90" spans="1:61" ht="9.75" customHeight="1">
      <c r="A90" s="123"/>
      <c r="B90" s="124"/>
      <c r="C90" s="124"/>
      <c r="D90" s="124"/>
      <c r="E90" s="124"/>
      <c r="F90" s="124"/>
      <c r="G90" s="124"/>
      <c r="H90" s="124"/>
      <c r="I90" s="124"/>
      <c r="J90" s="124"/>
      <c r="K90" s="124"/>
      <c r="L90" s="124"/>
      <c r="M90" s="124"/>
      <c r="N90" s="124"/>
      <c r="O90" s="124"/>
      <c r="P90" s="124"/>
      <c r="Q90" s="124"/>
      <c r="R90" s="124"/>
      <c r="S90" s="124"/>
      <c r="T90" s="124"/>
      <c r="U90" s="124"/>
      <c r="V90" s="124"/>
      <c r="W90" s="124"/>
      <c r="X90" s="124"/>
      <c r="Y90" s="124"/>
      <c r="Z90" s="124"/>
      <c r="AA90" s="124"/>
      <c r="AB90" s="124"/>
      <c r="AC90" s="124"/>
      <c r="AD90" s="124"/>
      <c r="AE90" s="124"/>
      <c r="AF90" s="124"/>
      <c r="AG90" s="124"/>
      <c r="AH90" s="124"/>
      <c r="AI90" s="124"/>
      <c r="AJ90" s="124"/>
      <c r="AK90" s="124"/>
      <c r="AL90" s="124"/>
      <c r="AM90" s="125"/>
    </row>
    <row r="91" spans="1:61" ht="10.050000000000001" customHeight="1">
      <c r="A91" s="120" t="s">
        <v>503</v>
      </c>
      <c r="B91" s="121"/>
      <c r="C91" s="121"/>
      <c r="D91" s="121"/>
      <c r="E91" s="121"/>
      <c r="F91" s="121"/>
      <c r="G91" s="121"/>
      <c r="H91" s="121"/>
      <c r="I91" s="122"/>
      <c r="J91" s="216" t="s">
        <v>37</v>
      </c>
      <c r="K91" s="249" t="s">
        <v>794</v>
      </c>
      <c r="L91" s="249"/>
      <c r="M91" s="249"/>
      <c r="N91" s="249"/>
      <c r="O91" s="249"/>
      <c r="P91" s="154" t="s">
        <v>38</v>
      </c>
      <c r="Q91" s="154"/>
      <c r="R91" s="154"/>
      <c r="S91" s="154"/>
      <c r="T91" s="154"/>
      <c r="U91" s="154"/>
      <c r="V91" s="154" t="s">
        <v>36</v>
      </c>
      <c r="W91" s="154"/>
      <c r="X91" s="154"/>
      <c r="Y91" s="154"/>
      <c r="Z91" s="154"/>
      <c r="AA91" s="154"/>
      <c r="AB91" s="154"/>
      <c r="AC91" s="154"/>
      <c r="AD91" s="154"/>
      <c r="AE91" s="154"/>
      <c r="AF91" s="154"/>
      <c r="AG91" s="154"/>
      <c r="AH91" s="154"/>
      <c r="AI91" s="154"/>
      <c r="AJ91" s="154"/>
      <c r="AK91" s="154"/>
      <c r="AL91" s="154"/>
      <c r="AM91" s="155"/>
      <c r="BE91" s="1" t="str">
        <f ca="1">MID(CELL("address",$CB$2),2,2)</f>
        <v>CB</v>
      </c>
      <c r="BF91" s="1">
        <f>IF(TRIM($K91)="","",IF(ISERROR(MATCH($K91,$CB$3:$CB$4,0)),"INPUT_ERROR",MATCH($K91,$CB$3:$CB$4,0)))</f>
        <v>1</v>
      </c>
      <c r="BH91" s="1">
        <v>20</v>
      </c>
      <c r="BI91" s="1" t="str">
        <f>"ITEM"&amp;BH91&amp; BG91 &amp;"=" &amp; $BF91</f>
        <v>ITEM20=1</v>
      </c>
    </row>
    <row r="92" spans="1:61" ht="12.75" customHeight="1">
      <c r="A92" s="141"/>
      <c r="B92" s="142"/>
      <c r="C92" s="142"/>
      <c r="D92" s="142"/>
      <c r="E92" s="142"/>
      <c r="F92" s="142"/>
      <c r="G92" s="142"/>
      <c r="H92" s="142"/>
      <c r="I92" s="143"/>
      <c r="J92" s="144"/>
      <c r="K92" s="145"/>
      <c r="L92" s="145"/>
      <c r="M92" s="145"/>
      <c r="N92" s="145"/>
      <c r="O92" s="145"/>
      <c r="P92" s="98"/>
      <c r="Q92" s="98"/>
      <c r="R92" s="98"/>
      <c r="S92" s="98"/>
      <c r="T92" s="98"/>
      <c r="U92" s="98"/>
      <c r="V92" s="98" t="s">
        <v>504</v>
      </c>
      <c r="W92" s="98"/>
      <c r="X92" s="98"/>
      <c r="Y92" s="98"/>
      <c r="Z92" s="98"/>
      <c r="AA92" s="98"/>
      <c r="AB92" s="98"/>
      <c r="AC92" s="98"/>
      <c r="AD92" s="98"/>
      <c r="AE92" s="98" t="s">
        <v>505</v>
      </c>
      <c r="AF92" s="98"/>
      <c r="AG92" s="98"/>
      <c r="AH92" s="98"/>
      <c r="AI92" s="98"/>
      <c r="AJ92" s="98"/>
      <c r="AK92" s="98"/>
      <c r="AL92" s="98"/>
      <c r="AM92" s="156"/>
    </row>
    <row r="93" spans="1:61" ht="10.050000000000001" customHeight="1">
      <c r="A93" s="141"/>
      <c r="B93" s="143"/>
      <c r="C93" s="120" t="s">
        <v>506</v>
      </c>
      <c r="D93" s="121"/>
      <c r="E93" s="121"/>
      <c r="F93" s="121"/>
      <c r="G93" s="121"/>
      <c r="H93" s="121"/>
      <c r="I93" s="122"/>
      <c r="J93" s="136" t="s">
        <v>795</v>
      </c>
      <c r="K93" s="126"/>
      <c r="L93" s="126"/>
      <c r="M93" s="126"/>
      <c r="N93" s="126"/>
      <c r="O93" s="126"/>
      <c r="P93" s="126"/>
      <c r="Q93" s="126"/>
      <c r="R93" s="126"/>
      <c r="S93" s="126"/>
      <c r="T93" s="126"/>
      <c r="U93" s="126"/>
      <c r="V93" s="126"/>
      <c r="W93" s="126"/>
      <c r="X93" s="126"/>
      <c r="Y93" s="126"/>
      <c r="Z93" s="126"/>
      <c r="AA93" s="126"/>
      <c r="AB93" s="126"/>
      <c r="AC93" s="126"/>
      <c r="AD93" s="126"/>
      <c r="AE93" s="126"/>
      <c r="AF93" s="126"/>
      <c r="AG93" s="126"/>
      <c r="AH93" s="126"/>
      <c r="AI93" s="126"/>
      <c r="AJ93" s="126"/>
      <c r="AK93" s="126"/>
      <c r="AL93" s="126"/>
      <c r="AM93" s="127"/>
      <c r="BH93" s="1">
        <v>21</v>
      </c>
      <c r="BI93" s="1" t="str">
        <f>"ITEM"&amp;BH93&amp; BG93 &amp;"="&amp; IF(TRIM($J93)="","",$J93)</f>
        <v>ITEM21=照合ID及び生体認証（静脈認証）によるユーザー認証を行う。</v>
      </c>
    </row>
    <row r="94" spans="1:61" ht="9.75" customHeight="1">
      <c r="A94" s="141"/>
      <c r="B94" s="143"/>
      <c r="C94" s="141"/>
      <c r="D94" s="142"/>
      <c r="E94" s="142"/>
      <c r="F94" s="142"/>
      <c r="G94" s="142"/>
      <c r="H94" s="142"/>
      <c r="I94" s="143"/>
      <c r="J94" s="150"/>
      <c r="K94" s="151"/>
      <c r="L94" s="151"/>
      <c r="M94" s="151"/>
      <c r="N94" s="151"/>
      <c r="O94" s="151"/>
      <c r="P94" s="151"/>
      <c r="Q94" s="151"/>
      <c r="R94" s="151"/>
      <c r="S94" s="151"/>
      <c r="T94" s="151"/>
      <c r="U94" s="151"/>
      <c r="V94" s="151"/>
      <c r="W94" s="151"/>
      <c r="X94" s="151"/>
      <c r="Y94" s="151"/>
      <c r="Z94" s="151"/>
      <c r="AA94" s="151"/>
      <c r="AB94" s="151"/>
      <c r="AC94" s="151"/>
      <c r="AD94" s="151"/>
      <c r="AE94" s="151"/>
      <c r="AF94" s="151"/>
      <c r="AG94" s="151"/>
      <c r="AH94" s="151"/>
      <c r="AI94" s="151"/>
      <c r="AJ94" s="151"/>
      <c r="AK94" s="151"/>
      <c r="AL94" s="151"/>
      <c r="AM94" s="152"/>
    </row>
    <row r="95" spans="1:61" ht="9.75" customHeight="1">
      <c r="A95" s="123"/>
      <c r="B95" s="125"/>
      <c r="C95" s="123"/>
      <c r="D95" s="124"/>
      <c r="E95" s="124"/>
      <c r="F95" s="124"/>
      <c r="G95" s="124"/>
      <c r="H95" s="124"/>
      <c r="I95" s="125"/>
      <c r="J95" s="137"/>
      <c r="K95" s="128"/>
      <c r="L95" s="128"/>
      <c r="M95" s="128"/>
      <c r="N95" s="128"/>
      <c r="O95" s="128"/>
      <c r="P95" s="128"/>
      <c r="Q95" s="128"/>
      <c r="R95" s="128"/>
      <c r="S95" s="128"/>
      <c r="T95" s="128"/>
      <c r="U95" s="128"/>
      <c r="V95" s="128"/>
      <c r="W95" s="128"/>
      <c r="X95" s="128"/>
      <c r="Y95" s="128"/>
      <c r="Z95" s="128"/>
      <c r="AA95" s="128"/>
      <c r="AB95" s="128"/>
      <c r="AC95" s="128"/>
      <c r="AD95" s="128"/>
      <c r="AE95" s="128"/>
      <c r="AF95" s="128"/>
      <c r="AG95" s="128"/>
      <c r="AH95" s="128"/>
      <c r="AI95" s="128"/>
      <c r="AJ95" s="128"/>
      <c r="AK95" s="128"/>
      <c r="AL95" s="128"/>
      <c r="AM95" s="129"/>
    </row>
    <row r="96" spans="1:61" ht="10.050000000000001" customHeight="1">
      <c r="A96" s="197" t="s">
        <v>507</v>
      </c>
      <c r="B96" s="198"/>
      <c r="C96" s="198"/>
      <c r="D96" s="198"/>
      <c r="E96" s="198"/>
      <c r="F96" s="198"/>
      <c r="G96" s="198"/>
      <c r="H96" s="198"/>
      <c r="I96" s="203"/>
      <c r="J96" s="216" t="s">
        <v>37</v>
      </c>
      <c r="K96" s="249" t="s">
        <v>794</v>
      </c>
      <c r="L96" s="249"/>
      <c r="M96" s="249"/>
      <c r="N96" s="249"/>
      <c r="O96" s="249"/>
      <c r="P96" s="154" t="s">
        <v>38</v>
      </c>
      <c r="Q96" s="154"/>
      <c r="R96" s="154"/>
      <c r="S96" s="154"/>
      <c r="T96" s="154"/>
      <c r="U96" s="154"/>
      <c r="V96" s="154" t="s">
        <v>36</v>
      </c>
      <c r="W96" s="154"/>
      <c r="X96" s="154"/>
      <c r="Y96" s="154"/>
      <c r="Z96" s="154"/>
      <c r="AA96" s="154"/>
      <c r="AB96" s="154"/>
      <c r="AC96" s="154"/>
      <c r="AD96" s="154"/>
      <c r="AE96" s="154"/>
      <c r="AF96" s="154"/>
      <c r="AG96" s="154"/>
      <c r="AH96" s="154"/>
      <c r="AI96" s="154"/>
      <c r="AJ96" s="154"/>
      <c r="AK96" s="154"/>
      <c r="AL96" s="154"/>
      <c r="AM96" s="155"/>
      <c r="BE96" s="1" t="str">
        <f ca="1">MID(CELL("address",$CB$2),2,2)</f>
        <v>CB</v>
      </c>
      <c r="BF96" s="1">
        <f>IF(TRIM($K96)="","",IF(ISERROR(MATCH($K96,$CB$3:$CB$4,0)),"INPUT_ERROR",MATCH($K96,$CB$3:$CB$4,0)))</f>
        <v>1</v>
      </c>
      <c r="BH96" s="1">
        <v>22</v>
      </c>
      <c r="BI96" s="1" t="str">
        <f>"ITEM"&amp;BH96&amp; BG96 &amp;"=" &amp; $BF96</f>
        <v>ITEM22=1</v>
      </c>
    </row>
    <row r="97" spans="1:61" ht="9.75" customHeight="1">
      <c r="A97" s="199"/>
      <c r="B97" s="200"/>
      <c r="C97" s="200"/>
      <c r="D97" s="200"/>
      <c r="E97" s="200"/>
      <c r="F97" s="200"/>
      <c r="G97" s="200"/>
      <c r="H97" s="200"/>
      <c r="I97" s="215"/>
      <c r="J97" s="144"/>
      <c r="K97" s="145"/>
      <c r="L97" s="145"/>
      <c r="M97" s="145"/>
      <c r="N97" s="145"/>
      <c r="O97" s="145"/>
      <c r="P97" s="82"/>
      <c r="Q97" s="82"/>
      <c r="R97" s="82"/>
      <c r="S97" s="82"/>
      <c r="T97" s="82"/>
      <c r="U97" s="82"/>
      <c r="V97" s="82" t="s">
        <v>504</v>
      </c>
      <c r="W97" s="82"/>
      <c r="X97" s="82"/>
      <c r="Y97" s="82"/>
      <c r="Z97" s="82"/>
      <c r="AA97" s="82"/>
      <c r="AB97" s="82"/>
      <c r="AC97" s="82"/>
      <c r="AD97" s="82"/>
      <c r="AE97" s="82" t="s">
        <v>505</v>
      </c>
      <c r="AF97" s="82"/>
      <c r="AG97" s="82"/>
      <c r="AH97" s="82"/>
      <c r="AI97" s="82"/>
      <c r="AJ97" s="82"/>
      <c r="AK97" s="82"/>
      <c r="AL97" s="82"/>
      <c r="AM97" s="138"/>
    </row>
    <row r="98" spans="1:61" ht="9.75" customHeight="1">
      <c r="A98" s="199"/>
      <c r="B98" s="200"/>
      <c r="C98" s="200"/>
      <c r="D98" s="200"/>
      <c r="E98" s="200"/>
      <c r="F98" s="200"/>
      <c r="G98" s="200"/>
      <c r="H98" s="200"/>
      <c r="I98" s="215"/>
      <c r="J98" s="157"/>
      <c r="K98" s="98"/>
      <c r="L98" s="98"/>
      <c r="M98" s="98"/>
      <c r="N98" s="98"/>
      <c r="O98" s="98"/>
      <c r="P98" s="98"/>
      <c r="Q98" s="98"/>
      <c r="R98" s="98"/>
      <c r="S98" s="98"/>
      <c r="T98" s="98"/>
      <c r="U98" s="98"/>
      <c r="V98" s="98"/>
      <c r="W98" s="98"/>
      <c r="X98" s="98"/>
      <c r="Y98" s="98"/>
      <c r="Z98" s="98"/>
      <c r="AA98" s="98"/>
      <c r="AB98" s="98"/>
      <c r="AC98" s="98"/>
      <c r="AD98" s="98"/>
      <c r="AE98" s="98"/>
      <c r="AF98" s="98"/>
      <c r="AG98" s="98"/>
      <c r="AH98" s="98"/>
      <c r="AI98" s="98"/>
      <c r="AJ98" s="98"/>
      <c r="AK98" s="98"/>
      <c r="AL98" s="98"/>
      <c r="AM98" s="156"/>
    </row>
    <row r="99" spans="1:61" ht="22.95" customHeight="1">
      <c r="A99" s="199"/>
      <c r="B99" s="215"/>
      <c r="C99" s="197" t="s">
        <v>506</v>
      </c>
      <c r="D99" s="198"/>
      <c r="E99" s="198"/>
      <c r="F99" s="198"/>
      <c r="G99" s="198"/>
      <c r="H99" s="198"/>
      <c r="I99" s="203"/>
      <c r="J99" s="136" t="s">
        <v>796</v>
      </c>
      <c r="K99" s="126"/>
      <c r="L99" s="126"/>
      <c r="M99" s="126"/>
      <c r="N99" s="126"/>
      <c r="O99" s="126"/>
      <c r="P99" s="126"/>
      <c r="Q99" s="126"/>
      <c r="R99" s="126"/>
      <c r="S99" s="126"/>
      <c r="T99" s="126"/>
      <c r="U99" s="126"/>
      <c r="V99" s="126"/>
      <c r="W99" s="126"/>
      <c r="X99" s="126"/>
      <c r="Y99" s="126"/>
      <c r="Z99" s="126"/>
      <c r="AA99" s="126"/>
      <c r="AB99" s="126"/>
      <c r="AC99" s="126"/>
      <c r="AD99" s="126"/>
      <c r="AE99" s="126"/>
      <c r="AF99" s="126"/>
      <c r="AG99" s="126"/>
      <c r="AH99" s="126"/>
      <c r="AI99" s="126"/>
      <c r="AJ99" s="126"/>
      <c r="AK99" s="126"/>
      <c r="AL99" s="126"/>
      <c r="AM99" s="127"/>
      <c r="BH99" s="1">
        <v>23</v>
      </c>
      <c r="BI99" s="1" t="str">
        <f>"ITEM"&amp;BH99&amp; BG99 &amp;"="&amp; IF(TRIM($J99)="","",$J99)</f>
        <v>ITEM23=・システム使用者の異動や退職等が発生した際に、住民基本台帳ネットワークシステム上でアクセス権限の返却、発効処理を行うとともに、管理簿によりアクセス権限を与えた職員の照合ID・名前・付与日時等を管理をしている。</v>
      </c>
    </row>
    <row r="100" spans="1:61" ht="9.75" customHeight="1">
      <c r="A100" s="199"/>
      <c r="B100" s="215"/>
      <c r="C100" s="199"/>
      <c r="D100" s="200"/>
      <c r="E100" s="200"/>
      <c r="F100" s="200"/>
      <c r="G100" s="200"/>
      <c r="H100" s="200"/>
      <c r="I100" s="215"/>
      <c r="J100" s="150"/>
      <c r="K100" s="151"/>
      <c r="L100" s="151"/>
      <c r="M100" s="151"/>
      <c r="N100" s="151"/>
      <c r="O100" s="151"/>
      <c r="P100" s="151"/>
      <c r="Q100" s="151"/>
      <c r="R100" s="151"/>
      <c r="S100" s="151"/>
      <c r="T100" s="151"/>
      <c r="U100" s="151"/>
      <c r="V100" s="151"/>
      <c r="W100" s="151"/>
      <c r="X100" s="151"/>
      <c r="Y100" s="151"/>
      <c r="Z100" s="151"/>
      <c r="AA100" s="151"/>
      <c r="AB100" s="151"/>
      <c r="AC100" s="151"/>
      <c r="AD100" s="151"/>
      <c r="AE100" s="151"/>
      <c r="AF100" s="151"/>
      <c r="AG100" s="151"/>
      <c r="AH100" s="151"/>
      <c r="AI100" s="151"/>
      <c r="AJ100" s="151"/>
      <c r="AK100" s="151"/>
      <c r="AL100" s="151"/>
      <c r="AM100" s="152"/>
    </row>
    <row r="101" spans="1:61" ht="9.75" customHeight="1">
      <c r="A101" s="201"/>
      <c r="B101" s="204"/>
      <c r="C101" s="199"/>
      <c r="D101" s="200"/>
      <c r="E101" s="200"/>
      <c r="F101" s="200"/>
      <c r="G101" s="200"/>
      <c r="H101" s="200"/>
      <c r="I101" s="215"/>
      <c r="J101" s="150"/>
      <c r="K101" s="151"/>
      <c r="L101" s="151"/>
      <c r="M101" s="151"/>
      <c r="N101" s="151"/>
      <c r="O101" s="151"/>
      <c r="P101" s="151"/>
      <c r="Q101" s="151"/>
      <c r="R101" s="151"/>
      <c r="S101" s="151"/>
      <c r="T101" s="151"/>
      <c r="U101" s="151"/>
      <c r="V101" s="151"/>
      <c r="W101" s="151"/>
      <c r="X101" s="151"/>
      <c r="Y101" s="151"/>
      <c r="Z101" s="151"/>
      <c r="AA101" s="151"/>
      <c r="AB101" s="151"/>
      <c r="AC101" s="151"/>
      <c r="AD101" s="151"/>
      <c r="AE101" s="151"/>
      <c r="AF101" s="151"/>
      <c r="AG101" s="151"/>
      <c r="AH101" s="151"/>
      <c r="AI101" s="151"/>
      <c r="AJ101" s="151"/>
      <c r="AK101" s="151"/>
      <c r="AL101" s="151"/>
      <c r="AM101" s="152"/>
    </row>
    <row r="102" spans="1:61" ht="10.95" customHeight="1">
      <c r="A102" s="197" t="s">
        <v>508</v>
      </c>
      <c r="B102" s="198"/>
      <c r="C102" s="198"/>
      <c r="D102" s="198"/>
      <c r="E102" s="198"/>
      <c r="F102" s="198"/>
      <c r="G102" s="198"/>
      <c r="H102" s="198"/>
      <c r="I102" s="203"/>
      <c r="J102" s="216" t="s">
        <v>37</v>
      </c>
      <c r="K102" s="249" t="s">
        <v>794</v>
      </c>
      <c r="L102" s="249"/>
      <c r="M102" s="249"/>
      <c r="N102" s="249"/>
      <c r="O102" s="249"/>
      <c r="P102" s="154" t="s">
        <v>38</v>
      </c>
      <c r="Q102" s="154"/>
      <c r="R102" s="154"/>
      <c r="S102" s="154"/>
      <c r="T102" s="154"/>
      <c r="U102" s="154"/>
      <c r="V102" s="154" t="s">
        <v>36</v>
      </c>
      <c r="W102" s="154"/>
      <c r="X102" s="154"/>
      <c r="Y102" s="154"/>
      <c r="Z102" s="154"/>
      <c r="AA102" s="154"/>
      <c r="AB102" s="154"/>
      <c r="AC102" s="154"/>
      <c r="AD102" s="154"/>
      <c r="AE102" s="154"/>
      <c r="AF102" s="154"/>
      <c r="AG102" s="154"/>
      <c r="AH102" s="154"/>
      <c r="AI102" s="154"/>
      <c r="AJ102" s="154"/>
      <c r="AK102" s="154"/>
      <c r="AL102" s="154"/>
      <c r="AM102" s="155"/>
      <c r="BE102" s="1" t="str">
        <f ca="1">MID(CELL("address",$CB$2),2,2)</f>
        <v>CB</v>
      </c>
      <c r="BF102" s="1">
        <f>IF(TRIM($K102)="","",IF(ISERROR(MATCH($K102,$CB$3:$CB$4,0)),"INPUT_ERROR",MATCH($K102,$CB$3:$CB$4,0)))</f>
        <v>1</v>
      </c>
      <c r="BH102" s="1">
        <v>24</v>
      </c>
      <c r="BI102" s="1" t="str">
        <f>"ITEM"&amp;BH102&amp; BG102 &amp;"=" &amp; $BF102</f>
        <v>ITEM24=1</v>
      </c>
    </row>
    <row r="103" spans="1:61" ht="11.25" customHeight="1">
      <c r="A103" s="199"/>
      <c r="B103" s="200"/>
      <c r="C103" s="200"/>
      <c r="D103" s="200"/>
      <c r="E103" s="200"/>
      <c r="F103" s="200"/>
      <c r="G103" s="200"/>
      <c r="H103" s="200"/>
      <c r="I103" s="215"/>
      <c r="J103" s="144"/>
      <c r="K103" s="145"/>
      <c r="L103" s="145"/>
      <c r="M103" s="145"/>
      <c r="N103" s="145"/>
      <c r="O103" s="145"/>
      <c r="P103" s="98"/>
      <c r="Q103" s="98"/>
      <c r="R103" s="98"/>
      <c r="S103" s="98"/>
      <c r="T103" s="98"/>
      <c r="U103" s="98"/>
      <c r="V103" s="98" t="s">
        <v>504</v>
      </c>
      <c r="W103" s="98"/>
      <c r="X103" s="98"/>
      <c r="Y103" s="98"/>
      <c r="Z103" s="98"/>
      <c r="AA103" s="98"/>
      <c r="AB103" s="98"/>
      <c r="AC103" s="98"/>
      <c r="AD103" s="98"/>
      <c r="AE103" s="98" t="s">
        <v>505</v>
      </c>
      <c r="AF103" s="98"/>
      <c r="AG103" s="98"/>
      <c r="AH103" s="98"/>
      <c r="AI103" s="98"/>
      <c r="AJ103" s="98"/>
      <c r="AK103" s="98"/>
      <c r="AL103" s="98"/>
      <c r="AM103" s="156"/>
    </row>
    <row r="104" spans="1:61" ht="10.050000000000001" customHeight="1">
      <c r="A104" s="199"/>
      <c r="B104" s="215"/>
      <c r="C104" s="197" t="s">
        <v>506</v>
      </c>
      <c r="D104" s="198"/>
      <c r="E104" s="198"/>
      <c r="F104" s="198"/>
      <c r="G104" s="198"/>
      <c r="H104" s="198"/>
      <c r="I104" s="203"/>
      <c r="J104" s="136" t="s">
        <v>797</v>
      </c>
      <c r="K104" s="126"/>
      <c r="L104" s="126"/>
      <c r="M104" s="126"/>
      <c r="N104" s="126"/>
      <c r="O104" s="126"/>
      <c r="P104" s="126"/>
      <c r="Q104" s="126"/>
      <c r="R104" s="126"/>
      <c r="S104" s="126"/>
      <c r="T104" s="126"/>
      <c r="U104" s="126"/>
      <c r="V104" s="126"/>
      <c r="W104" s="126"/>
      <c r="X104" s="126"/>
      <c r="Y104" s="126"/>
      <c r="Z104" s="126"/>
      <c r="AA104" s="126"/>
      <c r="AB104" s="126"/>
      <c r="AC104" s="126"/>
      <c r="AD104" s="126"/>
      <c r="AE104" s="126"/>
      <c r="AF104" s="126"/>
      <c r="AG104" s="126"/>
      <c r="AH104" s="126"/>
      <c r="AI104" s="126"/>
      <c r="AJ104" s="126"/>
      <c r="AK104" s="126"/>
      <c r="AL104" s="126"/>
      <c r="AM104" s="127"/>
      <c r="BH104" s="1">
        <v>25</v>
      </c>
      <c r="BI104" s="1" t="str">
        <f>"ITEM"&amp;BH104&amp; BG104 &amp;"="&amp; IF(TRIM($J104)="","",$J104)</f>
        <v>ITEM25=記録した管理簿について、アクセス権限の返却・発効管理が適切に行われていることを、年１回以上の定期的な棚卸しにより確認し、その記録を残す。</v>
      </c>
    </row>
    <row r="105" spans="1:61" ht="9.75" customHeight="1">
      <c r="A105" s="199"/>
      <c r="B105" s="215"/>
      <c r="C105" s="199"/>
      <c r="D105" s="200"/>
      <c r="E105" s="200"/>
      <c r="F105" s="200"/>
      <c r="G105" s="200"/>
      <c r="H105" s="200"/>
      <c r="I105" s="215"/>
      <c r="J105" s="150"/>
      <c r="K105" s="151"/>
      <c r="L105" s="151"/>
      <c r="M105" s="151"/>
      <c r="N105" s="151"/>
      <c r="O105" s="151"/>
      <c r="P105" s="151"/>
      <c r="Q105" s="151"/>
      <c r="R105" s="151"/>
      <c r="S105" s="151"/>
      <c r="T105" s="151"/>
      <c r="U105" s="151"/>
      <c r="V105" s="151"/>
      <c r="W105" s="151"/>
      <c r="X105" s="151"/>
      <c r="Y105" s="151"/>
      <c r="Z105" s="151"/>
      <c r="AA105" s="151"/>
      <c r="AB105" s="151"/>
      <c r="AC105" s="151"/>
      <c r="AD105" s="151"/>
      <c r="AE105" s="151"/>
      <c r="AF105" s="151"/>
      <c r="AG105" s="151"/>
      <c r="AH105" s="151"/>
      <c r="AI105" s="151"/>
      <c r="AJ105" s="151"/>
      <c r="AK105" s="151"/>
      <c r="AL105" s="151"/>
      <c r="AM105" s="152"/>
    </row>
    <row r="106" spans="1:61" ht="9.75" customHeight="1">
      <c r="A106" s="201"/>
      <c r="B106" s="204"/>
      <c r="C106" s="201"/>
      <c r="D106" s="202"/>
      <c r="E106" s="202"/>
      <c r="F106" s="202"/>
      <c r="G106" s="202"/>
      <c r="H106" s="202"/>
      <c r="I106" s="204"/>
      <c r="J106" s="137"/>
      <c r="K106" s="128"/>
      <c r="L106" s="128"/>
      <c r="M106" s="128"/>
      <c r="N106" s="128"/>
      <c r="O106" s="128"/>
      <c r="P106" s="128"/>
      <c r="Q106" s="128"/>
      <c r="R106" s="128"/>
      <c r="S106" s="128"/>
      <c r="T106" s="128"/>
      <c r="U106" s="128"/>
      <c r="V106" s="128"/>
      <c r="W106" s="128"/>
      <c r="X106" s="128"/>
      <c r="Y106" s="128"/>
      <c r="Z106" s="128"/>
      <c r="AA106" s="128"/>
      <c r="AB106" s="128"/>
      <c r="AC106" s="128"/>
      <c r="AD106" s="128"/>
      <c r="AE106" s="128"/>
      <c r="AF106" s="128"/>
      <c r="AG106" s="128"/>
      <c r="AH106" s="128"/>
      <c r="AI106" s="128"/>
      <c r="AJ106" s="128"/>
      <c r="AK106" s="128"/>
      <c r="AL106" s="128"/>
      <c r="AM106" s="129"/>
    </row>
    <row r="107" spans="1:61" ht="10.050000000000001" customHeight="1">
      <c r="A107" s="197" t="s">
        <v>509</v>
      </c>
      <c r="B107" s="198"/>
      <c r="C107" s="198"/>
      <c r="D107" s="198"/>
      <c r="E107" s="198"/>
      <c r="F107" s="198"/>
      <c r="G107" s="198"/>
      <c r="H107" s="198"/>
      <c r="I107" s="203"/>
      <c r="J107" s="216" t="s">
        <v>37</v>
      </c>
      <c r="K107" s="249" t="s">
        <v>798</v>
      </c>
      <c r="L107" s="249"/>
      <c r="M107" s="249"/>
      <c r="N107" s="249"/>
      <c r="O107" s="249"/>
      <c r="P107" s="249"/>
      <c r="Q107" s="249"/>
      <c r="R107" s="249"/>
      <c r="S107" s="249"/>
      <c r="T107" s="154" t="s">
        <v>38</v>
      </c>
      <c r="U107" s="154"/>
      <c r="V107" s="154" t="s">
        <v>36</v>
      </c>
      <c r="W107" s="154"/>
      <c r="X107" s="154"/>
      <c r="Y107" s="154"/>
      <c r="Z107" s="154"/>
      <c r="AA107" s="154"/>
      <c r="AB107" s="154"/>
      <c r="AC107" s="154"/>
      <c r="AD107" s="154"/>
      <c r="AE107" s="154"/>
      <c r="AF107" s="154"/>
      <c r="AG107" s="154"/>
      <c r="AH107" s="154"/>
      <c r="AI107" s="154"/>
      <c r="AJ107" s="154"/>
      <c r="AK107" s="154"/>
      <c r="AL107" s="154"/>
      <c r="AM107" s="155"/>
      <c r="BE107" s="1" t="str">
        <f ca="1">MID(CELL("address",$CD$2),2,2)</f>
        <v>CD</v>
      </c>
      <c r="BF107" s="1">
        <f>IF(TRIM($K107)="","",IF(ISERROR(MATCH($K107,$CD$3:$CD$4,0)),"INPUT_ERROR",MATCH($K107,$CD$3:$CD$4,0)))</f>
        <v>1</v>
      </c>
      <c r="BH107" s="1">
        <v>26</v>
      </c>
      <c r="BI107" s="1" t="str">
        <f>"ITEM"&amp;BH107&amp; BG107 &amp;"=" &amp; $BF107</f>
        <v>ITEM26=1</v>
      </c>
    </row>
    <row r="108" spans="1:61" ht="9.75" customHeight="1">
      <c r="A108" s="199"/>
      <c r="B108" s="200"/>
      <c r="C108" s="200"/>
      <c r="D108" s="200"/>
      <c r="E108" s="200"/>
      <c r="F108" s="200"/>
      <c r="G108" s="200"/>
      <c r="H108" s="200"/>
      <c r="I108" s="215"/>
      <c r="J108" s="144"/>
      <c r="K108" s="145"/>
      <c r="L108" s="145"/>
      <c r="M108" s="145"/>
      <c r="N108" s="145"/>
      <c r="O108" s="145"/>
      <c r="P108" s="145"/>
      <c r="Q108" s="145"/>
      <c r="R108" s="145"/>
      <c r="S108" s="145"/>
      <c r="T108" s="98"/>
      <c r="U108" s="98"/>
      <c r="V108" s="98" t="s">
        <v>510</v>
      </c>
      <c r="W108" s="98"/>
      <c r="X108" s="98"/>
      <c r="Y108" s="98"/>
      <c r="Z108" s="98"/>
      <c r="AA108" s="98"/>
      <c r="AB108" s="98"/>
      <c r="AC108" s="98"/>
      <c r="AD108" s="98"/>
      <c r="AE108" s="98" t="s">
        <v>511</v>
      </c>
      <c r="AF108" s="98"/>
      <c r="AG108" s="98"/>
      <c r="AH108" s="98"/>
      <c r="AI108" s="98"/>
      <c r="AJ108" s="98"/>
      <c r="AK108" s="98"/>
      <c r="AL108" s="98"/>
      <c r="AM108" s="156"/>
    </row>
    <row r="109" spans="1:61" ht="55.95" customHeight="1">
      <c r="A109" s="199"/>
      <c r="B109" s="215"/>
      <c r="C109" s="197" t="s">
        <v>512</v>
      </c>
      <c r="D109" s="198"/>
      <c r="E109" s="198"/>
      <c r="F109" s="198"/>
      <c r="G109" s="198"/>
      <c r="H109" s="198"/>
      <c r="I109" s="203"/>
      <c r="J109" s="136" t="s">
        <v>799</v>
      </c>
      <c r="K109" s="126"/>
      <c r="L109" s="126"/>
      <c r="M109" s="126"/>
      <c r="N109" s="126"/>
      <c r="O109" s="126"/>
      <c r="P109" s="126"/>
      <c r="Q109" s="126"/>
      <c r="R109" s="126"/>
      <c r="S109" s="126"/>
      <c r="T109" s="126"/>
      <c r="U109" s="126"/>
      <c r="V109" s="126"/>
      <c r="W109" s="126"/>
      <c r="X109" s="126"/>
      <c r="Y109" s="126"/>
      <c r="Z109" s="126"/>
      <c r="AA109" s="126"/>
      <c r="AB109" s="126"/>
      <c r="AC109" s="126"/>
      <c r="AD109" s="126"/>
      <c r="AE109" s="126"/>
      <c r="AF109" s="126"/>
      <c r="AG109" s="126"/>
      <c r="AH109" s="126"/>
      <c r="AI109" s="126"/>
      <c r="AJ109" s="126"/>
      <c r="AK109" s="126"/>
      <c r="AL109" s="126"/>
      <c r="AM109" s="127"/>
      <c r="BH109" s="1">
        <v>27</v>
      </c>
      <c r="BI109" s="1" t="str">
        <f>"ITEM"&amp;BH109&amp; BG109 &amp;"="&amp; IF(TRIM($J109)="","",$J109)</f>
        <v>ITEM27=・本人確認情報を扱うシステムの操作履歴（業務アクセスログ・操作ログ）を記録し、不正アクセスがないことを確認している。
・操作履歴の確認により、本人確認情報の検索に関して不正な操作の疑いがある場合は、利用課へのヒアリングや申請文書等との整合性を確認する。
・バックアップされた操作履歴について、大阪府住民基本台帳ネットワークシステム管理運用要領により７年間、安全な場所に施錠保管する。</v>
      </c>
    </row>
    <row r="110" spans="1:61" ht="9.75" customHeight="1">
      <c r="A110" s="199"/>
      <c r="B110" s="215"/>
      <c r="C110" s="199"/>
      <c r="D110" s="200"/>
      <c r="E110" s="200"/>
      <c r="F110" s="200"/>
      <c r="G110" s="200"/>
      <c r="H110" s="200"/>
      <c r="I110" s="215"/>
      <c r="J110" s="150"/>
      <c r="K110" s="151"/>
      <c r="L110" s="151"/>
      <c r="M110" s="151"/>
      <c r="N110" s="151"/>
      <c r="O110" s="151"/>
      <c r="P110" s="151"/>
      <c r="Q110" s="151"/>
      <c r="R110" s="151"/>
      <c r="S110" s="151"/>
      <c r="T110" s="151"/>
      <c r="U110" s="151"/>
      <c r="V110" s="151"/>
      <c r="W110" s="151"/>
      <c r="X110" s="151"/>
      <c r="Y110" s="151"/>
      <c r="Z110" s="151"/>
      <c r="AA110" s="151"/>
      <c r="AB110" s="151"/>
      <c r="AC110" s="151"/>
      <c r="AD110" s="151"/>
      <c r="AE110" s="151"/>
      <c r="AF110" s="151"/>
      <c r="AG110" s="151"/>
      <c r="AH110" s="151"/>
      <c r="AI110" s="151"/>
      <c r="AJ110" s="151"/>
      <c r="AK110" s="151"/>
      <c r="AL110" s="151"/>
      <c r="AM110" s="152"/>
    </row>
    <row r="111" spans="1:61" ht="9.75" customHeight="1">
      <c r="A111" s="201"/>
      <c r="B111" s="204"/>
      <c r="C111" s="199"/>
      <c r="D111" s="200"/>
      <c r="E111" s="200"/>
      <c r="F111" s="200"/>
      <c r="G111" s="200"/>
      <c r="H111" s="200"/>
      <c r="I111" s="215"/>
      <c r="J111" s="150"/>
      <c r="K111" s="151"/>
      <c r="L111" s="151"/>
      <c r="M111" s="151"/>
      <c r="N111" s="151"/>
      <c r="O111" s="151"/>
      <c r="P111" s="151"/>
      <c r="Q111" s="151"/>
      <c r="R111" s="151"/>
      <c r="S111" s="151"/>
      <c r="T111" s="151"/>
      <c r="U111" s="151"/>
      <c r="V111" s="151"/>
      <c r="W111" s="151"/>
      <c r="X111" s="151"/>
      <c r="Y111" s="151"/>
      <c r="Z111" s="151"/>
      <c r="AA111" s="151"/>
      <c r="AB111" s="151"/>
      <c r="AC111" s="151"/>
      <c r="AD111" s="151"/>
      <c r="AE111" s="151"/>
      <c r="AF111" s="151"/>
      <c r="AG111" s="151"/>
      <c r="AH111" s="151"/>
      <c r="AI111" s="151"/>
      <c r="AJ111" s="151"/>
      <c r="AK111" s="151"/>
      <c r="AL111" s="151"/>
      <c r="AM111" s="152"/>
    </row>
    <row r="112" spans="1:61" ht="10.050000000000001" customHeight="1">
      <c r="A112" s="290" t="s">
        <v>482</v>
      </c>
      <c r="B112" s="290"/>
      <c r="C112" s="290"/>
      <c r="D112" s="290"/>
      <c r="E112" s="290"/>
      <c r="F112" s="290"/>
      <c r="G112" s="290"/>
      <c r="H112" s="290"/>
      <c r="I112" s="290"/>
      <c r="J112" s="27" t="s">
        <v>721</v>
      </c>
      <c r="K112" s="27"/>
      <c r="L112" s="27"/>
      <c r="M112" s="27"/>
      <c r="N112" s="27"/>
      <c r="O112" s="27"/>
      <c r="P112" s="27"/>
      <c r="Q112" s="27"/>
      <c r="R112" s="27"/>
      <c r="S112" s="27"/>
      <c r="T112" s="27"/>
      <c r="U112" s="27"/>
      <c r="V112" s="27"/>
      <c r="W112" s="27"/>
      <c r="X112" s="27"/>
      <c r="Y112" s="27"/>
      <c r="Z112" s="27"/>
      <c r="AA112" s="27"/>
      <c r="AB112" s="27"/>
      <c r="AC112" s="27"/>
      <c r="AD112" s="27"/>
      <c r="AE112" s="27"/>
      <c r="AF112" s="27"/>
      <c r="AG112" s="27"/>
      <c r="AH112" s="27"/>
      <c r="AI112" s="27"/>
      <c r="AJ112" s="27"/>
      <c r="AK112" s="27"/>
      <c r="AL112" s="27"/>
      <c r="AM112" s="27"/>
      <c r="BH112" s="1">
        <v>28</v>
      </c>
      <c r="BI112" s="1" t="str">
        <f>"ITEM"&amp;BH112&amp; BG112 &amp;"="&amp; IF(TRIM($J112)="","",$J112)</f>
        <v>ITEM28=―</v>
      </c>
    </row>
    <row r="113" spans="1:61" ht="9.75" customHeight="1">
      <c r="A113" s="290"/>
      <c r="B113" s="290"/>
      <c r="C113" s="290"/>
      <c r="D113" s="290"/>
      <c r="E113" s="290"/>
      <c r="F113" s="290"/>
      <c r="G113" s="290"/>
      <c r="H113" s="290"/>
      <c r="I113" s="290"/>
      <c r="J113" s="27"/>
      <c r="K113" s="27"/>
      <c r="L113" s="27"/>
      <c r="M113" s="27"/>
      <c r="N113" s="27"/>
      <c r="O113" s="27"/>
      <c r="P113" s="27"/>
      <c r="Q113" s="27"/>
      <c r="R113" s="27"/>
      <c r="S113" s="27"/>
      <c r="T113" s="27"/>
      <c r="U113" s="27"/>
      <c r="V113" s="27"/>
      <c r="W113" s="27"/>
      <c r="X113" s="27"/>
      <c r="Y113" s="27"/>
      <c r="Z113" s="27"/>
      <c r="AA113" s="27"/>
      <c r="AB113" s="27"/>
      <c r="AC113" s="27"/>
      <c r="AD113" s="27"/>
      <c r="AE113" s="27"/>
      <c r="AF113" s="27"/>
      <c r="AG113" s="27"/>
      <c r="AH113" s="27"/>
      <c r="AI113" s="27"/>
      <c r="AJ113" s="27"/>
      <c r="AK113" s="27"/>
      <c r="AL113" s="27"/>
      <c r="AM113" s="27"/>
    </row>
    <row r="114" spans="1:61" ht="9.75" customHeight="1">
      <c r="A114" s="290"/>
      <c r="B114" s="290"/>
      <c r="C114" s="290"/>
      <c r="D114" s="290"/>
      <c r="E114" s="290"/>
      <c r="F114" s="290"/>
      <c r="G114" s="290"/>
      <c r="H114" s="290"/>
      <c r="I114" s="290"/>
      <c r="J114" s="27"/>
      <c r="K114" s="27"/>
      <c r="L114" s="27"/>
      <c r="M114" s="27"/>
      <c r="N114" s="27"/>
      <c r="O114" s="27"/>
      <c r="P114" s="27"/>
      <c r="Q114" s="27"/>
      <c r="R114" s="27"/>
      <c r="S114" s="27"/>
      <c r="T114" s="27"/>
      <c r="U114" s="27"/>
      <c r="V114" s="27"/>
      <c r="W114" s="27"/>
      <c r="X114" s="27"/>
      <c r="Y114" s="27"/>
      <c r="Z114" s="27"/>
      <c r="AA114" s="27"/>
      <c r="AB114" s="27"/>
      <c r="AC114" s="27"/>
      <c r="AD114" s="27"/>
      <c r="AE114" s="27"/>
      <c r="AF114" s="27"/>
      <c r="AG114" s="27"/>
      <c r="AH114" s="27"/>
      <c r="AI114" s="27"/>
      <c r="AJ114" s="27"/>
      <c r="AK114" s="27"/>
      <c r="AL114" s="27"/>
      <c r="AM114" s="27"/>
    </row>
    <row r="115" spans="1:61" ht="10.050000000000001" customHeight="1">
      <c r="A115" s="197" t="s">
        <v>483</v>
      </c>
      <c r="B115" s="198"/>
      <c r="C115" s="198"/>
      <c r="D115" s="198"/>
      <c r="E115" s="198"/>
      <c r="F115" s="198"/>
      <c r="G115" s="198"/>
      <c r="H115" s="198"/>
      <c r="I115" s="203"/>
      <c r="J115" s="216" t="s">
        <v>37</v>
      </c>
      <c r="K115" s="249" t="s">
        <v>786</v>
      </c>
      <c r="L115" s="249"/>
      <c r="M115" s="249"/>
      <c r="N115" s="249"/>
      <c r="O115" s="249"/>
      <c r="P115" s="249"/>
      <c r="Q115" s="249"/>
      <c r="R115" s="249"/>
      <c r="S115" s="249"/>
      <c r="T115" s="154" t="s">
        <v>38</v>
      </c>
      <c r="U115" s="154"/>
      <c r="V115" s="154" t="s">
        <v>36</v>
      </c>
      <c r="W115" s="154"/>
      <c r="X115" s="154"/>
      <c r="Y115" s="154"/>
      <c r="Z115" s="154"/>
      <c r="AA115" s="154"/>
      <c r="AB115" s="154"/>
      <c r="AC115" s="154"/>
      <c r="AD115" s="154"/>
      <c r="AE115" s="154"/>
      <c r="AF115" s="154"/>
      <c r="AG115" s="154"/>
      <c r="AH115" s="154"/>
      <c r="AI115" s="154"/>
      <c r="AJ115" s="154"/>
      <c r="AK115" s="154"/>
      <c r="AL115" s="154"/>
      <c r="AM115" s="155"/>
      <c r="BE115" s="1" t="str">
        <f ca="1">MID(CELL("address",$CA$2),2,2)</f>
        <v>CA</v>
      </c>
      <c r="BF115" s="1">
        <f>IF(TRIM($K115)="","",IF(ISERROR(MATCH($K115,$CA$3:$CA$5,0)),"INPUT_ERROR",MATCH($K115,$CA$3:$CA$5,0)))</f>
        <v>2</v>
      </c>
      <c r="BH115" s="1">
        <v>29</v>
      </c>
      <c r="BI115" s="1" t="str">
        <f>"ITEM"&amp;BH115&amp; BG115 &amp;"=" &amp; $BF115</f>
        <v>ITEM29=2</v>
      </c>
    </row>
    <row r="116" spans="1:61" ht="9.75" customHeight="1">
      <c r="A116" s="199"/>
      <c r="B116" s="200"/>
      <c r="C116" s="200"/>
      <c r="D116" s="200"/>
      <c r="E116" s="200"/>
      <c r="F116" s="200"/>
      <c r="G116" s="200"/>
      <c r="H116" s="200"/>
      <c r="I116" s="215"/>
      <c r="J116" s="144"/>
      <c r="K116" s="145"/>
      <c r="L116" s="145"/>
      <c r="M116" s="145"/>
      <c r="N116" s="145"/>
      <c r="O116" s="145"/>
      <c r="P116" s="145"/>
      <c r="Q116" s="145"/>
      <c r="R116" s="145"/>
      <c r="S116" s="145"/>
      <c r="T116" s="82"/>
      <c r="U116" s="82"/>
      <c r="V116" s="82" t="s">
        <v>484</v>
      </c>
      <c r="W116" s="82"/>
      <c r="X116" s="82"/>
      <c r="Y116" s="82"/>
      <c r="Z116" s="82"/>
      <c r="AA116" s="82"/>
      <c r="AB116" s="82"/>
      <c r="AC116" s="82"/>
      <c r="AD116" s="82"/>
      <c r="AE116" s="82" t="s">
        <v>485</v>
      </c>
      <c r="AF116" s="82"/>
      <c r="AG116" s="82"/>
      <c r="AH116" s="82"/>
      <c r="AI116" s="82"/>
      <c r="AJ116" s="82"/>
      <c r="AK116" s="82"/>
      <c r="AL116" s="82"/>
      <c r="AM116" s="138"/>
      <c r="BH116" s="1" t="s">
        <v>28</v>
      </c>
    </row>
    <row r="117" spans="1:61" ht="9.75" customHeight="1">
      <c r="A117" s="199"/>
      <c r="B117" s="200"/>
      <c r="C117" s="200"/>
      <c r="D117" s="200"/>
      <c r="E117" s="200"/>
      <c r="F117" s="200"/>
      <c r="G117" s="200"/>
      <c r="H117" s="200"/>
      <c r="I117" s="215"/>
      <c r="J117" s="157"/>
      <c r="K117" s="98"/>
      <c r="L117" s="98"/>
      <c r="M117" s="98"/>
      <c r="N117" s="98"/>
      <c r="O117" s="98"/>
      <c r="P117" s="98"/>
      <c r="Q117" s="98"/>
      <c r="R117" s="98"/>
      <c r="S117" s="98"/>
      <c r="T117" s="98"/>
      <c r="U117" s="98"/>
      <c r="V117" s="98" t="s">
        <v>486</v>
      </c>
      <c r="W117" s="98"/>
      <c r="X117" s="98"/>
      <c r="Y117" s="98"/>
      <c r="Z117" s="98"/>
      <c r="AA117" s="98"/>
      <c r="AB117" s="98"/>
      <c r="AC117" s="98"/>
      <c r="AD117" s="98"/>
      <c r="AE117" s="98"/>
      <c r="AF117" s="98"/>
      <c r="AG117" s="98"/>
      <c r="AH117" s="98"/>
      <c r="AI117" s="98"/>
      <c r="AJ117" s="98"/>
      <c r="AK117" s="98"/>
      <c r="AL117" s="98"/>
      <c r="AM117" s="156"/>
      <c r="BH117" s="1" t="s">
        <v>28</v>
      </c>
    </row>
    <row r="118" spans="1:61" ht="9.75" customHeight="1">
      <c r="A118" s="197" t="s">
        <v>513</v>
      </c>
      <c r="B118" s="198"/>
      <c r="C118" s="198"/>
      <c r="D118" s="198"/>
      <c r="E118" s="198"/>
      <c r="F118" s="198"/>
      <c r="G118" s="198"/>
      <c r="H118" s="198"/>
      <c r="I118" s="198"/>
      <c r="J118" s="198"/>
      <c r="K118" s="198"/>
      <c r="L118" s="198"/>
      <c r="M118" s="198"/>
      <c r="N118" s="198"/>
      <c r="O118" s="198"/>
      <c r="P118" s="198"/>
      <c r="Q118" s="198"/>
      <c r="R118" s="198"/>
      <c r="S118" s="198"/>
      <c r="T118" s="198"/>
      <c r="U118" s="198"/>
      <c r="V118" s="198"/>
      <c r="W118" s="198"/>
      <c r="X118" s="198"/>
      <c r="Y118" s="198"/>
      <c r="Z118" s="198"/>
      <c r="AA118" s="198"/>
      <c r="AB118" s="198"/>
      <c r="AC118" s="198"/>
      <c r="AD118" s="198"/>
      <c r="AE118" s="198"/>
      <c r="AF118" s="198"/>
      <c r="AG118" s="198"/>
      <c r="AH118" s="198"/>
      <c r="AI118" s="198"/>
      <c r="AJ118" s="198"/>
      <c r="AK118" s="198"/>
      <c r="AL118" s="198"/>
      <c r="AM118" s="203"/>
    </row>
    <row r="119" spans="1:61" ht="9.75" customHeight="1">
      <c r="A119" s="201"/>
      <c r="B119" s="202"/>
      <c r="C119" s="202"/>
      <c r="D119" s="202"/>
      <c r="E119" s="202"/>
      <c r="F119" s="202"/>
      <c r="G119" s="202"/>
      <c r="H119" s="202"/>
      <c r="I119" s="202"/>
      <c r="J119" s="202"/>
      <c r="K119" s="202"/>
      <c r="L119" s="202"/>
      <c r="M119" s="202"/>
      <c r="N119" s="202"/>
      <c r="O119" s="202"/>
      <c r="P119" s="202"/>
      <c r="Q119" s="202"/>
      <c r="R119" s="202"/>
      <c r="S119" s="202"/>
      <c r="T119" s="202"/>
      <c r="U119" s="202"/>
      <c r="V119" s="202"/>
      <c r="W119" s="202"/>
      <c r="X119" s="202"/>
      <c r="Y119" s="202"/>
      <c r="Z119" s="202"/>
      <c r="AA119" s="202"/>
      <c r="AB119" s="202"/>
      <c r="AC119" s="202"/>
      <c r="AD119" s="202"/>
      <c r="AE119" s="202"/>
      <c r="AF119" s="202"/>
      <c r="AG119" s="202"/>
      <c r="AH119" s="202"/>
      <c r="AI119" s="202"/>
      <c r="AJ119" s="202"/>
      <c r="AK119" s="202"/>
      <c r="AL119" s="202"/>
      <c r="AM119" s="204"/>
    </row>
    <row r="120" spans="1:61" ht="61.95" customHeight="1">
      <c r="A120" s="153" t="s">
        <v>488</v>
      </c>
      <c r="B120" s="153"/>
      <c r="C120" s="153"/>
      <c r="D120" s="153"/>
      <c r="E120" s="153"/>
      <c r="F120" s="153"/>
      <c r="G120" s="153"/>
      <c r="H120" s="153"/>
      <c r="I120" s="153"/>
      <c r="J120" s="114" t="s">
        <v>1219</v>
      </c>
      <c r="K120" s="115"/>
      <c r="L120" s="115"/>
      <c r="M120" s="115"/>
      <c r="N120" s="115"/>
      <c r="O120" s="115"/>
      <c r="P120" s="115"/>
      <c r="Q120" s="115"/>
      <c r="R120" s="115"/>
      <c r="S120" s="115"/>
      <c r="T120" s="115"/>
      <c r="U120" s="115"/>
      <c r="V120" s="115"/>
      <c r="W120" s="115"/>
      <c r="X120" s="115"/>
      <c r="Y120" s="115"/>
      <c r="Z120" s="115"/>
      <c r="AA120" s="115"/>
      <c r="AB120" s="115"/>
      <c r="AC120" s="115"/>
      <c r="AD120" s="115"/>
      <c r="AE120" s="115"/>
      <c r="AF120" s="115"/>
      <c r="AG120" s="115"/>
      <c r="AH120" s="115"/>
      <c r="AI120" s="115"/>
      <c r="AJ120" s="115"/>
      <c r="AK120" s="115"/>
      <c r="AL120" s="115"/>
      <c r="AM120" s="116"/>
      <c r="BH120" s="1">
        <v>30</v>
      </c>
      <c r="BI120" s="1" t="str">
        <f>"ITEM"&amp;BH120&amp; BG120 &amp;"="&amp; IF(TRIM($J120)="","",$J120)</f>
        <v>ITEM30=・本人確認情報を扱うシステムの操作履歴（業務アクセスログ・操作ログ）を記録し、不正アクセスがないことを確認している。
・操作履歴の確認により、本人確認情報の検索に関して不正な操作の疑いがある場合は、利用課へのヒアリングや申請文書等との整合性を確認する。
・システム使用者への研修を実施し、事務外利用の禁止等について指導する。
・上記使用者以外の従業者（システム運用の委託先）は直接本人確認情報に関わらない（直接本人確認情報にアクセスできず、閲覧・更新・削除等を行わない）。</v>
      </c>
    </row>
    <row r="121" spans="1:61" ht="9.75" customHeight="1">
      <c r="A121" s="153"/>
      <c r="B121" s="153"/>
      <c r="C121" s="153"/>
      <c r="D121" s="153"/>
      <c r="E121" s="153"/>
      <c r="F121" s="153"/>
      <c r="G121" s="153"/>
      <c r="H121" s="153"/>
      <c r="I121" s="153"/>
      <c r="J121" s="146"/>
      <c r="K121" s="147"/>
      <c r="L121" s="147"/>
      <c r="M121" s="147"/>
      <c r="N121" s="147"/>
      <c r="O121" s="147"/>
      <c r="P121" s="147"/>
      <c r="Q121" s="147"/>
      <c r="R121" s="147"/>
      <c r="S121" s="147"/>
      <c r="T121" s="147"/>
      <c r="U121" s="147"/>
      <c r="V121" s="147"/>
      <c r="W121" s="147"/>
      <c r="X121" s="147"/>
      <c r="Y121" s="147"/>
      <c r="Z121" s="147"/>
      <c r="AA121" s="147"/>
      <c r="AB121" s="147"/>
      <c r="AC121" s="147"/>
      <c r="AD121" s="147"/>
      <c r="AE121" s="147"/>
      <c r="AF121" s="147"/>
      <c r="AG121" s="147"/>
      <c r="AH121" s="147"/>
      <c r="AI121" s="147"/>
      <c r="AJ121" s="147"/>
      <c r="AK121" s="147"/>
      <c r="AL121" s="147"/>
      <c r="AM121" s="148"/>
    </row>
    <row r="122" spans="1:61" ht="22.8" customHeight="1">
      <c r="A122" s="153"/>
      <c r="B122" s="153"/>
      <c r="C122" s="153"/>
      <c r="D122" s="153"/>
      <c r="E122" s="153"/>
      <c r="F122" s="153"/>
      <c r="G122" s="153"/>
      <c r="H122" s="153"/>
      <c r="I122" s="153"/>
      <c r="J122" s="117"/>
      <c r="K122" s="118"/>
      <c r="L122" s="118"/>
      <c r="M122" s="118"/>
      <c r="N122" s="118"/>
      <c r="O122" s="118"/>
      <c r="P122" s="118"/>
      <c r="Q122" s="118"/>
      <c r="R122" s="118"/>
      <c r="S122" s="118"/>
      <c r="T122" s="118"/>
      <c r="U122" s="118"/>
      <c r="V122" s="118"/>
      <c r="W122" s="118"/>
      <c r="X122" s="118"/>
      <c r="Y122" s="118"/>
      <c r="Z122" s="118"/>
      <c r="AA122" s="118"/>
      <c r="AB122" s="118"/>
      <c r="AC122" s="118"/>
      <c r="AD122" s="118"/>
      <c r="AE122" s="118"/>
      <c r="AF122" s="118"/>
      <c r="AG122" s="118"/>
      <c r="AH122" s="118"/>
      <c r="AI122" s="118"/>
      <c r="AJ122" s="118"/>
      <c r="AK122" s="118"/>
      <c r="AL122" s="118"/>
      <c r="AM122" s="119"/>
    </row>
    <row r="123" spans="1:61" ht="10.050000000000001" customHeight="1">
      <c r="A123" s="197" t="s">
        <v>483</v>
      </c>
      <c r="B123" s="198"/>
      <c r="C123" s="198"/>
      <c r="D123" s="198"/>
      <c r="E123" s="198"/>
      <c r="F123" s="198"/>
      <c r="G123" s="198"/>
      <c r="H123" s="198"/>
      <c r="I123" s="203"/>
      <c r="J123" s="216" t="s">
        <v>37</v>
      </c>
      <c r="K123" s="249" t="s">
        <v>786</v>
      </c>
      <c r="L123" s="249"/>
      <c r="M123" s="249"/>
      <c r="N123" s="249"/>
      <c r="O123" s="249"/>
      <c r="P123" s="249"/>
      <c r="Q123" s="249"/>
      <c r="R123" s="249"/>
      <c r="S123" s="249"/>
      <c r="T123" s="154" t="s">
        <v>38</v>
      </c>
      <c r="U123" s="154"/>
      <c r="V123" s="154" t="s">
        <v>36</v>
      </c>
      <c r="W123" s="154"/>
      <c r="X123" s="154"/>
      <c r="Y123" s="154"/>
      <c r="Z123" s="154"/>
      <c r="AA123" s="154"/>
      <c r="AB123" s="154"/>
      <c r="AC123" s="154"/>
      <c r="AD123" s="154"/>
      <c r="AE123" s="154"/>
      <c r="AF123" s="154"/>
      <c r="AG123" s="154"/>
      <c r="AH123" s="154"/>
      <c r="AI123" s="154"/>
      <c r="AJ123" s="154"/>
      <c r="AK123" s="154"/>
      <c r="AL123" s="154"/>
      <c r="AM123" s="155"/>
      <c r="BE123" s="1" t="str">
        <f ca="1">MID(CELL("address",$CA$2),2,2)</f>
        <v>CA</v>
      </c>
      <c r="BF123" s="1">
        <f>IF(TRIM($K123)="","",IF(ISERROR(MATCH($K123,$CA$3:$CA$5,0)),"INPUT_ERROR",MATCH($K123,$CA$3:$CA$5,0)))</f>
        <v>2</v>
      </c>
      <c r="BH123" s="1">
        <v>31</v>
      </c>
      <c r="BI123" s="1" t="str">
        <f>"ITEM"&amp;BH123&amp; BG123 &amp;"=" &amp; $BF123</f>
        <v>ITEM31=2</v>
      </c>
    </row>
    <row r="124" spans="1:61" ht="9.75" customHeight="1">
      <c r="A124" s="199"/>
      <c r="B124" s="200"/>
      <c r="C124" s="200"/>
      <c r="D124" s="200"/>
      <c r="E124" s="200"/>
      <c r="F124" s="200"/>
      <c r="G124" s="200"/>
      <c r="H124" s="200"/>
      <c r="I124" s="215"/>
      <c r="J124" s="144"/>
      <c r="K124" s="145"/>
      <c r="L124" s="145"/>
      <c r="M124" s="145"/>
      <c r="N124" s="145"/>
      <c r="O124" s="145"/>
      <c r="P124" s="145"/>
      <c r="Q124" s="145"/>
      <c r="R124" s="145"/>
      <c r="S124" s="145"/>
      <c r="T124" s="82"/>
      <c r="U124" s="82"/>
      <c r="V124" s="82" t="s">
        <v>484</v>
      </c>
      <c r="W124" s="82"/>
      <c r="X124" s="82"/>
      <c r="Y124" s="82"/>
      <c r="Z124" s="82"/>
      <c r="AA124" s="82"/>
      <c r="AB124" s="82"/>
      <c r="AC124" s="82"/>
      <c r="AD124" s="82"/>
      <c r="AE124" s="82" t="s">
        <v>485</v>
      </c>
      <c r="AF124" s="82"/>
      <c r="AG124" s="82"/>
      <c r="AH124" s="82"/>
      <c r="AI124" s="82"/>
      <c r="AJ124" s="82"/>
      <c r="AK124" s="82"/>
      <c r="AL124" s="82"/>
      <c r="AM124" s="138"/>
      <c r="BH124" s="1" t="s">
        <v>28</v>
      </c>
    </row>
    <row r="125" spans="1:61" ht="9.75" customHeight="1">
      <c r="A125" s="199"/>
      <c r="B125" s="200"/>
      <c r="C125" s="200"/>
      <c r="D125" s="200"/>
      <c r="E125" s="200"/>
      <c r="F125" s="200"/>
      <c r="G125" s="200"/>
      <c r="H125" s="200"/>
      <c r="I125" s="215"/>
      <c r="J125" s="157"/>
      <c r="K125" s="98"/>
      <c r="L125" s="98"/>
      <c r="M125" s="98"/>
      <c r="N125" s="98"/>
      <c r="O125" s="98"/>
      <c r="P125" s="98"/>
      <c r="Q125" s="98"/>
      <c r="R125" s="98"/>
      <c r="S125" s="98"/>
      <c r="T125" s="98"/>
      <c r="U125" s="98"/>
      <c r="V125" s="98" t="s">
        <v>486</v>
      </c>
      <c r="W125" s="98"/>
      <c r="X125" s="98"/>
      <c r="Y125" s="98"/>
      <c r="Z125" s="98"/>
      <c r="AA125" s="98"/>
      <c r="AB125" s="98"/>
      <c r="AC125" s="98"/>
      <c r="AD125" s="98"/>
      <c r="AE125" s="98"/>
      <c r="AF125" s="98"/>
      <c r="AG125" s="98"/>
      <c r="AH125" s="98"/>
      <c r="AI125" s="98"/>
      <c r="AJ125" s="98"/>
      <c r="AK125" s="98"/>
      <c r="AL125" s="98"/>
      <c r="AM125" s="156"/>
      <c r="BH125" s="1" t="s">
        <v>28</v>
      </c>
    </row>
    <row r="126" spans="1:61" ht="9.75" customHeight="1">
      <c r="A126" s="120" t="s">
        <v>514</v>
      </c>
      <c r="B126" s="121"/>
      <c r="C126" s="121"/>
      <c r="D126" s="121"/>
      <c r="E126" s="121"/>
      <c r="F126" s="121"/>
      <c r="G126" s="121"/>
      <c r="H126" s="121"/>
      <c r="I126" s="121"/>
      <c r="J126" s="121"/>
      <c r="K126" s="121"/>
      <c r="L126" s="121"/>
      <c r="M126" s="121"/>
      <c r="N126" s="121"/>
      <c r="O126" s="121"/>
      <c r="P126" s="121"/>
      <c r="Q126" s="121"/>
      <c r="R126" s="121"/>
      <c r="S126" s="121"/>
      <c r="T126" s="121"/>
      <c r="U126" s="121"/>
      <c r="V126" s="121"/>
      <c r="W126" s="121"/>
      <c r="X126" s="121"/>
      <c r="Y126" s="121"/>
      <c r="Z126" s="121"/>
      <c r="AA126" s="121"/>
      <c r="AB126" s="121"/>
      <c r="AC126" s="121"/>
      <c r="AD126" s="121"/>
      <c r="AE126" s="121"/>
      <c r="AF126" s="121"/>
      <c r="AG126" s="121"/>
      <c r="AH126" s="121"/>
      <c r="AI126" s="121"/>
      <c r="AJ126" s="121"/>
      <c r="AK126" s="121"/>
      <c r="AL126" s="121"/>
      <c r="AM126" s="122"/>
    </row>
    <row r="127" spans="1:61" ht="9.75" customHeight="1">
      <c r="A127" s="123"/>
      <c r="B127" s="124"/>
      <c r="C127" s="124"/>
      <c r="D127" s="124"/>
      <c r="E127" s="124"/>
      <c r="F127" s="124"/>
      <c r="G127" s="124"/>
      <c r="H127" s="124"/>
      <c r="I127" s="124"/>
      <c r="J127" s="124"/>
      <c r="K127" s="124"/>
      <c r="L127" s="124"/>
      <c r="M127" s="124"/>
      <c r="N127" s="124"/>
      <c r="O127" s="124"/>
      <c r="P127" s="124"/>
      <c r="Q127" s="124"/>
      <c r="R127" s="124"/>
      <c r="S127" s="124"/>
      <c r="T127" s="124"/>
      <c r="U127" s="124"/>
      <c r="V127" s="124"/>
      <c r="W127" s="124"/>
      <c r="X127" s="124"/>
      <c r="Y127" s="124"/>
      <c r="Z127" s="124"/>
      <c r="AA127" s="124"/>
      <c r="AB127" s="124"/>
      <c r="AC127" s="124"/>
      <c r="AD127" s="124"/>
      <c r="AE127" s="124"/>
      <c r="AF127" s="124"/>
      <c r="AG127" s="124"/>
      <c r="AH127" s="124"/>
      <c r="AI127" s="124"/>
      <c r="AJ127" s="124"/>
      <c r="AK127" s="124"/>
      <c r="AL127" s="124"/>
      <c r="AM127" s="125"/>
    </row>
    <row r="128" spans="1:61" ht="58.95" customHeight="1">
      <c r="A128" s="153" t="s">
        <v>488</v>
      </c>
      <c r="B128" s="153"/>
      <c r="C128" s="153"/>
      <c r="D128" s="153"/>
      <c r="E128" s="153"/>
      <c r="F128" s="153"/>
      <c r="G128" s="153"/>
      <c r="H128" s="153"/>
      <c r="I128" s="153"/>
      <c r="J128" s="114" t="s">
        <v>1218</v>
      </c>
      <c r="K128" s="115"/>
      <c r="L128" s="115"/>
      <c r="M128" s="115"/>
      <c r="N128" s="115"/>
      <c r="O128" s="115"/>
      <c r="P128" s="115"/>
      <c r="Q128" s="115"/>
      <c r="R128" s="115"/>
      <c r="S128" s="115"/>
      <c r="T128" s="115"/>
      <c r="U128" s="115"/>
      <c r="V128" s="115"/>
      <c r="W128" s="115"/>
      <c r="X128" s="115"/>
      <c r="Y128" s="115"/>
      <c r="Z128" s="115"/>
      <c r="AA128" s="115"/>
      <c r="AB128" s="115"/>
      <c r="AC128" s="115"/>
      <c r="AD128" s="115"/>
      <c r="AE128" s="115"/>
      <c r="AF128" s="115"/>
      <c r="AG128" s="115"/>
      <c r="AH128" s="115"/>
      <c r="AI128" s="115"/>
      <c r="AJ128" s="115"/>
      <c r="AK128" s="115"/>
      <c r="AL128" s="115"/>
      <c r="AM128" s="116"/>
      <c r="BH128" s="1">
        <v>32</v>
      </c>
      <c r="BI128" s="1" t="str">
        <f>"ITEM"&amp;BH128&amp; BG128 &amp;"="&amp; IF(TRIM($J128)="","",$J128)</f>
        <v>ITEM32=都道府県サーバの運用管理を行っている委託先以外は、特定個人情報ファイルを複製できないことをシステム上担保している。また、委託先においても、適切なシステム運用管理権限を有する者以外は、定期運用に基づくバックアップ時等以外では複製できないことをシステム上担保している。加えて、当該バックアップ時等以外にファイルを複製しないよう、上記の権限を有する者に研修を実施している。更に、委託契約の中で、個人情報取扱特記事項を定め、秘密の保持や従事者への教育を実施し、義務に違反した場合、契約の解除や損害賠償を請求する旨を規定している。</v>
      </c>
    </row>
    <row r="129" spans="1:61" ht="9.75" customHeight="1">
      <c r="A129" s="153"/>
      <c r="B129" s="153"/>
      <c r="C129" s="153"/>
      <c r="D129" s="153"/>
      <c r="E129" s="153"/>
      <c r="F129" s="153"/>
      <c r="G129" s="153"/>
      <c r="H129" s="153"/>
      <c r="I129" s="153"/>
      <c r="J129" s="146"/>
      <c r="K129" s="147"/>
      <c r="L129" s="147"/>
      <c r="M129" s="147"/>
      <c r="N129" s="147"/>
      <c r="O129" s="147"/>
      <c r="P129" s="147"/>
      <c r="Q129" s="147"/>
      <c r="R129" s="147"/>
      <c r="S129" s="147"/>
      <c r="T129" s="147"/>
      <c r="U129" s="147"/>
      <c r="V129" s="147"/>
      <c r="W129" s="147"/>
      <c r="X129" s="147"/>
      <c r="Y129" s="147"/>
      <c r="Z129" s="147"/>
      <c r="AA129" s="147"/>
      <c r="AB129" s="147"/>
      <c r="AC129" s="147"/>
      <c r="AD129" s="147"/>
      <c r="AE129" s="147"/>
      <c r="AF129" s="147"/>
      <c r="AG129" s="147"/>
      <c r="AH129" s="147"/>
      <c r="AI129" s="147"/>
      <c r="AJ129" s="147"/>
      <c r="AK129" s="147"/>
      <c r="AL129" s="147"/>
      <c r="AM129" s="148"/>
    </row>
    <row r="130" spans="1:61" ht="9.75" customHeight="1">
      <c r="A130" s="153"/>
      <c r="B130" s="153"/>
      <c r="C130" s="153"/>
      <c r="D130" s="153"/>
      <c r="E130" s="153"/>
      <c r="F130" s="153"/>
      <c r="G130" s="153"/>
      <c r="H130" s="153"/>
      <c r="I130" s="153"/>
      <c r="J130" s="117"/>
      <c r="K130" s="118"/>
      <c r="L130" s="118"/>
      <c r="M130" s="118"/>
      <c r="N130" s="118"/>
      <c r="O130" s="118"/>
      <c r="P130" s="118"/>
      <c r="Q130" s="118"/>
      <c r="R130" s="118"/>
      <c r="S130" s="118"/>
      <c r="T130" s="118"/>
      <c r="U130" s="118"/>
      <c r="V130" s="118"/>
      <c r="W130" s="118"/>
      <c r="X130" s="118"/>
      <c r="Y130" s="118"/>
      <c r="Z130" s="118"/>
      <c r="AA130" s="118"/>
      <c r="AB130" s="118"/>
      <c r="AC130" s="118"/>
      <c r="AD130" s="118"/>
      <c r="AE130" s="118"/>
      <c r="AF130" s="118"/>
      <c r="AG130" s="118"/>
      <c r="AH130" s="118"/>
      <c r="AI130" s="118"/>
      <c r="AJ130" s="118"/>
      <c r="AK130" s="118"/>
      <c r="AL130" s="118"/>
      <c r="AM130" s="119"/>
    </row>
    <row r="131" spans="1:61" ht="10.050000000000001" customHeight="1">
      <c r="A131" s="197" t="s">
        <v>483</v>
      </c>
      <c r="B131" s="198"/>
      <c r="C131" s="198"/>
      <c r="D131" s="198"/>
      <c r="E131" s="198"/>
      <c r="F131" s="198"/>
      <c r="G131" s="198"/>
      <c r="H131" s="198"/>
      <c r="I131" s="203"/>
      <c r="J131" s="216" t="s">
        <v>37</v>
      </c>
      <c r="K131" s="249" t="s">
        <v>786</v>
      </c>
      <c r="L131" s="249"/>
      <c r="M131" s="249"/>
      <c r="N131" s="249"/>
      <c r="O131" s="249"/>
      <c r="P131" s="249"/>
      <c r="Q131" s="249"/>
      <c r="R131" s="249"/>
      <c r="S131" s="249"/>
      <c r="T131" s="154" t="s">
        <v>38</v>
      </c>
      <c r="U131" s="154"/>
      <c r="V131" s="154" t="s">
        <v>36</v>
      </c>
      <c r="W131" s="154"/>
      <c r="X131" s="154"/>
      <c r="Y131" s="154"/>
      <c r="Z131" s="154"/>
      <c r="AA131" s="154"/>
      <c r="AB131" s="154"/>
      <c r="AC131" s="154"/>
      <c r="AD131" s="154"/>
      <c r="AE131" s="154"/>
      <c r="AF131" s="154"/>
      <c r="AG131" s="154"/>
      <c r="AH131" s="154"/>
      <c r="AI131" s="154"/>
      <c r="AJ131" s="154"/>
      <c r="AK131" s="154"/>
      <c r="AL131" s="154"/>
      <c r="AM131" s="155"/>
      <c r="BE131" s="1" t="str">
        <f ca="1">MID(CELL("address",$CA$2),2,2)</f>
        <v>CA</v>
      </c>
      <c r="BF131" s="1">
        <f>IF(TRIM($K131)="","",IF(ISERROR(MATCH($K131,$CA$3:$CA$5,0)),"INPUT_ERROR",MATCH($K131,$CA$3:$CA$5,0)))</f>
        <v>2</v>
      </c>
      <c r="BH131" s="1">
        <v>33</v>
      </c>
      <c r="BI131" s="1" t="str">
        <f>"ITEM"&amp;BH131&amp; BG131 &amp;"=" &amp; $BF131</f>
        <v>ITEM33=2</v>
      </c>
    </row>
    <row r="132" spans="1:61" ht="9.75" customHeight="1">
      <c r="A132" s="199"/>
      <c r="B132" s="200"/>
      <c r="C132" s="200"/>
      <c r="D132" s="200"/>
      <c r="E132" s="200"/>
      <c r="F132" s="200"/>
      <c r="G132" s="200"/>
      <c r="H132" s="200"/>
      <c r="I132" s="215"/>
      <c r="J132" s="144"/>
      <c r="K132" s="145"/>
      <c r="L132" s="145"/>
      <c r="M132" s="145"/>
      <c r="N132" s="145"/>
      <c r="O132" s="145"/>
      <c r="P132" s="145"/>
      <c r="Q132" s="145"/>
      <c r="R132" s="145"/>
      <c r="S132" s="145"/>
      <c r="T132" s="82"/>
      <c r="U132" s="82"/>
      <c r="V132" s="82" t="s">
        <v>484</v>
      </c>
      <c r="W132" s="82"/>
      <c r="X132" s="82"/>
      <c r="Y132" s="82"/>
      <c r="Z132" s="82"/>
      <c r="AA132" s="82"/>
      <c r="AB132" s="82"/>
      <c r="AC132" s="82"/>
      <c r="AD132" s="82"/>
      <c r="AE132" s="82" t="s">
        <v>485</v>
      </c>
      <c r="AF132" s="82"/>
      <c r="AG132" s="82"/>
      <c r="AH132" s="82"/>
      <c r="AI132" s="82"/>
      <c r="AJ132" s="82"/>
      <c r="AK132" s="82"/>
      <c r="AL132" s="82"/>
      <c r="AM132" s="138"/>
      <c r="BH132" s="1" t="s">
        <v>28</v>
      </c>
    </row>
    <row r="133" spans="1:61" ht="9.75" customHeight="1">
      <c r="A133" s="199"/>
      <c r="B133" s="200"/>
      <c r="C133" s="200"/>
      <c r="D133" s="200"/>
      <c r="E133" s="200"/>
      <c r="F133" s="200"/>
      <c r="G133" s="200"/>
      <c r="H133" s="200"/>
      <c r="I133" s="215"/>
      <c r="J133" s="157"/>
      <c r="K133" s="98"/>
      <c r="L133" s="98"/>
      <c r="M133" s="98"/>
      <c r="N133" s="98"/>
      <c r="O133" s="98"/>
      <c r="P133" s="98"/>
      <c r="Q133" s="98"/>
      <c r="R133" s="98"/>
      <c r="S133" s="98"/>
      <c r="T133" s="98"/>
      <c r="U133" s="98"/>
      <c r="V133" s="98" t="s">
        <v>486</v>
      </c>
      <c r="W133" s="98"/>
      <c r="X133" s="98"/>
      <c r="Y133" s="98"/>
      <c r="Z133" s="98"/>
      <c r="AA133" s="98"/>
      <c r="AB133" s="98"/>
      <c r="AC133" s="98"/>
      <c r="AD133" s="98"/>
      <c r="AE133" s="98"/>
      <c r="AF133" s="98"/>
      <c r="AG133" s="98"/>
      <c r="AH133" s="98"/>
      <c r="AI133" s="98"/>
      <c r="AJ133" s="98"/>
      <c r="AK133" s="98"/>
      <c r="AL133" s="98"/>
      <c r="AM133" s="156"/>
      <c r="BH133" s="1" t="s">
        <v>28</v>
      </c>
    </row>
    <row r="134" spans="1:61" ht="9.75" customHeight="1">
      <c r="A134" s="153" t="s">
        <v>515</v>
      </c>
      <c r="B134" s="153"/>
      <c r="C134" s="153"/>
      <c r="D134" s="153"/>
      <c r="E134" s="153"/>
      <c r="F134" s="153"/>
      <c r="G134" s="153"/>
      <c r="H134" s="153"/>
      <c r="I134" s="153"/>
      <c r="J134" s="153"/>
      <c r="K134" s="153"/>
      <c r="L134" s="153"/>
      <c r="M134" s="153"/>
      <c r="N134" s="153"/>
      <c r="O134" s="153"/>
      <c r="P134" s="153"/>
      <c r="Q134" s="153"/>
      <c r="R134" s="153"/>
      <c r="S134" s="153"/>
      <c r="T134" s="153"/>
      <c r="U134" s="153"/>
      <c r="V134" s="153"/>
      <c r="W134" s="153"/>
      <c r="X134" s="153"/>
      <c r="Y134" s="153"/>
      <c r="Z134" s="153"/>
      <c r="AA134" s="153"/>
      <c r="AB134" s="153"/>
      <c r="AC134" s="153"/>
      <c r="AD134" s="153"/>
      <c r="AE134" s="153"/>
      <c r="AF134" s="153"/>
      <c r="AG134" s="153"/>
      <c r="AH134" s="153"/>
      <c r="AI134" s="153"/>
      <c r="AJ134" s="153"/>
      <c r="AK134" s="153"/>
      <c r="AL134" s="153"/>
      <c r="AM134" s="153"/>
    </row>
    <row r="135" spans="1:61" ht="9.75" customHeight="1">
      <c r="A135" s="153"/>
      <c r="B135" s="153"/>
      <c r="C135" s="153"/>
      <c r="D135" s="153"/>
      <c r="E135" s="153"/>
      <c r="F135" s="153"/>
      <c r="G135" s="153"/>
      <c r="H135" s="153"/>
      <c r="I135" s="153"/>
      <c r="J135" s="153"/>
      <c r="K135" s="153"/>
      <c r="L135" s="153"/>
      <c r="M135" s="153"/>
      <c r="N135" s="153"/>
      <c r="O135" s="153"/>
      <c r="P135" s="153"/>
      <c r="Q135" s="153"/>
      <c r="R135" s="153"/>
      <c r="S135" s="153"/>
      <c r="T135" s="153"/>
      <c r="U135" s="153"/>
      <c r="V135" s="153"/>
      <c r="W135" s="153"/>
      <c r="X135" s="153"/>
      <c r="Y135" s="153"/>
      <c r="Z135" s="153"/>
      <c r="AA135" s="153"/>
      <c r="AB135" s="153"/>
      <c r="AC135" s="153"/>
      <c r="AD135" s="153"/>
      <c r="AE135" s="153"/>
      <c r="AF135" s="153"/>
      <c r="AG135" s="153"/>
      <c r="AH135" s="153"/>
      <c r="AI135" s="153"/>
      <c r="AJ135" s="153"/>
      <c r="AK135" s="153"/>
      <c r="AL135" s="153"/>
      <c r="AM135" s="153"/>
    </row>
    <row r="136" spans="1:61" ht="10.050000000000001" customHeight="1">
      <c r="A136" s="136" t="s">
        <v>721</v>
      </c>
      <c r="B136" s="126"/>
      <c r="C136" s="126"/>
      <c r="D136" s="126"/>
      <c r="E136" s="126"/>
      <c r="F136" s="126"/>
      <c r="G136" s="126"/>
      <c r="H136" s="126"/>
      <c r="I136" s="126"/>
      <c r="J136" s="126"/>
      <c r="K136" s="126"/>
      <c r="L136" s="126"/>
      <c r="M136" s="126"/>
      <c r="N136" s="126"/>
      <c r="O136" s="126"/>
      <c r="P136" s="126"/>
      <c r="Q136" s="126"/>
      <c r="R136" s="126"/>
      <c r="S136" s="126"/>
      <c r="T136" s="126"/>
      <c r="U136" s="126"/>
      <c r="V136" s="126"/>
      <c r="W136" s="126"/>
      <c r="X136" s="126"/>
      <c r="Y136" s="126"/>
      <c r="Z136" s="126"/>
      <c r="AA136" s="126"/>
      <c r="AB136" s="126"/>
      <c r="AC136" s="126"/>
      <c r="AD136" s="126"/>
      <c r="AE136" s="126"/>
      <c r="AF136" s="126"/>
      <c r="AG136" s="126"/>
      <c r="AH136" s="126"/>
      <c r="AI136" s="126"/>
      <c r="AJ136" s="126"/>
      <c r="AK136" s="126"/>
      <c r="AL136" s="126"/>
      <c r="AM136" s="127"/>
      <c r="BH136" s="1" t="s">
        <v>516</v>
      </c>
      <c r="BI136" s="1" t="str">
        <f>"ITEM"&amp;BH136&amp; BG136 &amp;"="&amp; IF(TRIM($A136)="","",$A136)</f>
        <v>ITEM34_1=―</v>
      </c>
    </row>
    <row r="137" spans="1:61" ht="9.75" customHeight="1">
      <c r="A137" s="150"/>
      <c r="B137" s="151"/>
      <c r="C137" s="151"/>
      <c r="D137" s="151"/>
      <c r="E137" s="151"/>
      <c r="F137" s="151"/>
      <c r="G137" s="151"/>
      <c r="H137" s="151"/>
      <c r="I137" s="151"/>
      <c r="J137" s="151"/>
      <c r="K137" s="151"/>
      <c r="L137" s="151"/>
      <c r="M137" s="151"/>
      <c r="N137" s="151"/>
      <c r="O137" s="151"/>
      <c r="P137" s="151"/>
      <c r="Q137" s="151"/>
      <c r="R137" s="151"/>
      <c r="S137" s="151"/>
      <c r="T137" s="151"/>
      <c r="U137" s="151"/>
      <c r="V137" s="151"/>
      <c r="W137" s="151"/>
      <c r="X137" s="151"/>
      <c r="Y137" s="151"/>
      <c r="Z137" s="151"/>
      <c r="AA137" s="151"/>
      <c r="AB137" s="151"/>
      <c r="AC137" s="151"/>
      <c r="AD137" s="151"/>
      <c r="AE137" s="151"/>
      <c r="AF137" s="151"/>
      <c r="AG137" s="151"/>
      <c r="AH137" s="151"/>
      <c r="AI137" s="151"/>
      <c r="AJ137" s="151"/>
      <c r="AK137" s="151"/>
      <c r="AL137" s="151"/>
      <c r="AM137" s="152"/>
      <c r="BH137" s="1" t="s">
        <v>28</v>
      </c>
    </row>
    <row r="138" spans="1:61" ht="9.75" customHeight="1">
      <c r="A138" s="150"/>
      <c r="B138" s="151"/>
      <c r="C138" s="151"/>
      <c r="D138" s="151"/>
      <c r="E138" s="151"/>
      <c r="F138" s="151"/>
      <c r="G138" s="151"/>
      <c r="H138" s="151"/>
      <c r="I138" s="151"/>
      <c r="J138" s="151"/>
      <c r="K138" s="151"/>
      <c r="L138" s="151"/>
      <c r="M138" s="151"/>
      <c r="N138" s="151"/>
      <c r="O138" s="151"/>
      <c r="P138" s="151"/>
      <c r="Q138" s="151"/>
      <c r="R138" s="151"/>
      <c r="S138" s="151"/>
      <c r="T138" s="151"/>
      <c r="U138" s="151"/>
      <c r="V138" s="151"/>
      <c r="W138" s="151"/>
      <c r="X138" s="151"/>
      <c r="Y138" s="151"/>
      <c r="Z138" s="151"/>
      <c r="AA138" s="151"/>
      <c r="AB138" s="151"/>
      <c r="AC138" s="151"/>
      <c r="AD138" s="151"/>
      <c r="AE138" s="151"/>
      <c r="AF138" s="151"/>
      <c r="AG138" s="151"/>
      <c r="AH138" s="151"/>
      <c r="AI138" s="151"/>
      <c r="AJ138" s="151"/>
      <c r="AK138" s="151"/>
      <c r="AL138" s="151"/>
      <c r="AM138" s="152"/>
      <c r="BH138" s="1" t="s">
        <v>28</v>
      </c>
    </row>
    <row r="139" spans="1:61" ht="9.75" customHeight="1">
      <c r="A139" s="150"/>
      <c r="B139" s="151"/>
      <c r="C139" s="151"/>
      <c r="D139" s="151"/>
      <c r="E139" s="151"/>
      <c r="F139" s="151"/>
      <c r="G139" s="151"/>
      <c r="H139" s="151"/>
      <c r="I139" s="151"/>
      <c r="J139" s="151"/>
      <c r="K139" s="151"/>
      <c r="L139" s="151"/>
      <c r="M139" s="151"/>
      <c r="N139" s="151"/>
      <c r="O139" s="151"/>
      <c r="P139" s="151"/>
      <c r="Q139" s="151"/>
      <c r="R139" s="151"/>
      <c r="S139" s="151"/>
      <c r="T139" s="151"/>
      <c r="U139" s="151"/>
      <c r="V139" s="151"/>
      <c r="W139" s="151"/>
      <c r="X139" s="151"/>
      <c r="Y139" s="151"/>
      <c r="Z139" s="151"/>
      <c r="AA139" s="151"/>
      <c r="AB139" s="151"/>
      <c r="AC139" s="151"/>
      <c r="AD139" s="151"/>
      <c r="AE139" s="151"/>
      <c r="AF139" s="151"/>
      <c r="AG139" s="151"/>
      <c r="AH139" s="151"/>
      <c r="AI139" s="151"/>
      <c r="AJ139" s="151"/>
      <c r="AK139" s="151"/>
      <c r="AL139" s="151"/>
      <c r="AM139" s="152"/>
      <c r="BH139" s="1" t="s">
        <v>517</v>
      </c>
      <c r="BI139" s="1" t="str">
        <f>"ITEM"&amp;BH139&amp; BG139 &amp;"="&amp; IF(TRIM($A139)="","",$A139)</f>
        <v>ITEM34_2=</v>
      </c>
    </row>
    <row r="140" spans="1:61" ht="9.75" customHeight="1">
      <c r="A140" s="137"/>
      <c r="B140" s="128"/>
      <c r="C140" s="128"/>
      <c r="D140" s="128"/>
      <c r="E140" s="128"/>
      <c r="F140" s="128"/>
      <c r="G140" s="128"/>
      <c r="H140" s="128"/>
      <c r="I140" s="128"/>
      <c r="J140" s="128"/>
      <c r="K140" s="128"/>
      <c r="L140" s="128"/>
      <c r="M140" s="128"/>
      <c r="N140" s="128"/>
      <c r="O140" s="128"/>
      <c r="P140" s="128"/>
      <c r="Q140" s="128"/>
      <c r="R140" s="128"/>
      <c r="S140" s="128"/>
      <c r="T140" s="128"/>
      <c r="U140" s="128"/>
      <c r="V140" s="128"/>
      <c r="W140" s="128"/>
      <c r="X140" s="128"/>
      <c r="Y140" s="128"/>
      <c r="Z140" s="128"/>
      <c r="AA140" s="128"/>
      <c r="AB140" s="128"/>
      <c r="AC140" s="128"/>
      <c r="AD140" s="128"/>
      <c r="AE140" s="128"/>
      <c r="AF140" s="128"/>
      <c r="AG140" s="128"/>
      <c r="AH140" s="128"/>
      <c r="AI140" s="128"/>
      <c r="AJ140" s="128"/>
      <c r="AK140" s="128"/>
      <c r="AL140" s="128"/>
      <c r="AM140" s="129"/>
      <c r="BH140" s="1" t="s">
        <v>518</v>
      </c>
      <c r="BI140" s="1" t="str">
        <f>"ITEM"&amp;BH140&amp; BG140 &amp;"="&amp; IF(TRIM($A140)="","",$A140)</f>
        <v>ITEM34_3=</v>
      </c>
    </row>
    <row r="141" spans="1:61" ht="9.75" customHeight="1">
      <c r="A141" s="130" t="s">
        <v>241</v>
      </c>
      <c r="B141" s="131"/>
      <c r="C141" s="131"/>
      <c r="D141" s="131"/>
      <c r="E141" s="131"/>
      <c r="F141" s="131"/>
      <c r="G141" s="131"/>
      <c r="H141" s="131"/>
      <c r="I141" s="131"/>
      <c r="J141" s="131"/>
      <c r="K141" s="131"/>
      <c r="L141" s="131"/>
      <c r="M141" s="131"/>
      <c r="N141" s="131"/>
      <c r="O141" s="131"/>
      <c r="P141" s="131"/>
      <c r="Q141" s="131"/>
      <c r="R141" s="131"/>
      <c r="S141" s="131"/>
      <c r="T141" s="131"/>
      <c r="U141" s="131"/>
      <c r="V141" s="131"/>
      <c r="W141" s="131"/>
      <c r="X141" s="131"/>
      <c r="Y141" s="131"/>
      <c r="Z141" s="131"/>
      <c r="AA141" s="131"/>
      <c r="AB141" s="131"/>
      <c r="AC141" s="131"/>
      <c r="AD141" s="131"/>
      <c r="AE141" s="293" t="s">
        <v>37</v>
      </c>
      <c r="AF141" s="291"/>
      <c r="AG141" s="131" t="s">
        <v>519</v>
      </c>
      <c r="AH141" s="131"/>
      <c r="AI141" s="131"/>
      <c r="AJ141" s="131"/>
      <c r="AK141" s="131"/>
      <c r="AL141" s="131"/>
      <c r="AM141" s="132"/>
      <c r="BF141" s="1" t="b">
        <f>IF($AF141=$CN$3,TRUE,IF($AF141="",FALSE,"INPUT_ERROR"))</f>
        <v>0</v>
      </c>
      <c r="BH141" s="1">
        <v>35</v>
      </c>
      <c r="BI141" s="1" t="str">
        <f>"ITEM"&amp;BH141&amp; BG141 &amp;"=" &amp; $BF141</f>
        <v>ITEM35=FALSE</v>
      </c>
    </row>
    <row r="142" spans="1:61" ht="9.75" customHeight="1">
      <c r="A142" s="133"/>
      <c r="B142" s="134"/>
      <c r="C142" s="134"/>
      <c r="D142" s="134"/>
      <c r="E142" s="134"/>
      <c r="F142" s="134"/>
      <c r="G142" s="134"/>
      <c r="H142" s="134"/>
      <c r="I142" s="134"/>
      <c r="J142" s="134"/>
      <c r="K142" s="134"/>
      <c r="L142" s="134"/>
      <c r="M142" s="134"/>
      <c r="N142" s="134"/>
      <c r="O142" s="134"/>
      <c r="P142" s="134"/>
      <c r="Q142" s="134"/>
      <c r="R142" s="134"/>
      <c r="S142" s="134"/>
      <c r="T142" s="134"/>
      <c r="U142" s="134"/>
      <c r="V142" s="134"/>
      <c r="W142" s="134"/>
      <c r="X142" s="134"/>
      <c r="Y142" s="134"/>
      <c r="Z142" s="134"/>
      <c r="AA142" s="134"/>
      <c r="AB142" s="134"/>
      <c r="AC142" s="134"/>
      <c r="AD142" s="134"/>
      <c r="AE142" s="294"/>
      <c r="AF142" s="292"/>
      <c r="AG142" s="134"/>
      <c r="AH142" s="134"/>
      <c r="AI142" s="134"/>
      <c r="AJ142" s="134"/>
      <c r="AK142" s="134"/>
      <c r="AL142" s="134"/>
      <c r="AM142" s="135"/>
    </row>
    <row r="143" spans="1:61" ht="9.75" customHeight="1">
      <c r="A143" s="120" t="s">
        <v>520</v>
      </c>
      <c r="B143" s="121"/>
      <c r="C143" s="121"/>
      <c r="D143" s="121"/>
      <c r="E143" s="121"/>
      <c r="F143" s="121"/>
      <c r="G143" s="121"/>
      <c r="H143" s="121"/>
      <c r="I143" s="121"/>
      <c r="J143" s="121"/>
      <c r="K143" s="121"/>
      <c r="L143" s="121"/>
      <c r="M143" s="121"/>
      <c r="N143" s="121"/>
      <c r="O143" s="121"/>
      <c r="P143" s="121"/>
      <c r="Q143" s="121"/>
      <c r="R143" s="121"/>
      <c r="S143" s="121"/>
      <c r="T143" s="121"/>
      <c r="U143" s="121"/>
      <c r="V143" s="121"/>
      <c r="W143" s="121"/>
      <c r="X143" s="121"/>
      <c r="Y143" s="121"/>
      <c r="Z143" s="121"/>
      <c r="AA143" s="121"/>
      <c r="AB143" s="121"/>
      <c r="AC143" s="121"/>
      <c r="AD143" s="121"/>
      <c r="AE143" s="121"/>
      <c r="AF143" s="121"/>
      <c r="AG143" s="121"/>
      <c r="AH143" s="121"/>
      <c r="AI143" s="121"/>
      <c r="AJ143" s="121"/>
      <c r="AK143" s="121"/>
      <c r="AL143" s="121"/>
      <c r="AM143" s="122"/>
    </row>
    <row r="144" spans="1:61" ht="9.75" customHeight="1">
      <c r="A144" s="141"/>
      <c r="B144" s="142"/>
      <c r="C144" s="142"/>
      <c r="D144" s="142"/>
      <c r="E144" s="142"/>
      <c r="F144" s="142"/>
      <c r="G144" s="142"/>
      <c r="H144" s="142"/>
      <c r="I144" s="142"/>
      <c r="J144" s="142"/>
      <c r="K144" s="142"/>
      <c r="L144" s="142"/>
      <c r="M144" s="142"/>
      <c r="N144" s="142"/>
      <c r="O144" s="142"/>
      <c r="P144" s="142"/>
      <c r="Q144" s="142"/>
      <c r="R144" s="142"/>
      <c r="S144" s="142"/>
      <c r="T144" s="142"/>
      <c r="U144" s="142"/>
      <c r="V144" s="142"/>
      <c r="W144" s="142"/>
      <c r="X144" s="142"/>
      <c r="Y144" s="142"/>
      <c r="Z144" s="142"/>
      <c r="AA144" s="142"/>
      <c r="AB144" s="142"/>
      <c r="AC144" s="142"/>
      <c r="AD144" s="142"/>
      <c r="AE144" s="142"/>
      <c r="AF144" s="142"/>
      <c r="AG144" s="142"/>
      <c r="AH144" s="142"/>
      <c r="AI144" s="142"/>
      <c r="AJ144" s="142"/>
      <c r="AK144" s="142"/>
      <c r="AL144" s="142"/>
      <c r="AM144" s="143"/>
    </row>
    <row r="145" spans="1:61" ht="9.75" customHeight="1">
      <c r="A145" s="141"/>
      <c r="B145" s="142"/>
      <c r="C145" s="142"/>
      <c r="D145" s="142"/>
      <c r="E145" s="142"/>
      <c r="F145" s="142"/>
      <c r="G145" s="142"/>
      <c r="H145" s="142"/>
      <c r="I145" s="142"/>
      <c r="J145" s="142"/>
      <c r="K145" s="142"/>
      <c r="L145" s="142"/>
      <c r="M145" s="142"/>
      <c r="N145" s="142"/>
      <c r="O145" s="142"/>
      <c r="P145" s="142"/>
      <c r="Q145" s="142"/>
      <c r="R145" s="142"/>
      <c r="S145" s="142"/>
      <c r="T145" s="142"/>
      <c r="U145" s="142"/>
      <c r="V145" s="142"/>
      <c r="W145" s="142"/>
      <c r="X145" s="142"/>
      <c r="Y145" s="142"/>
      <c r="Z145" s="142"/>
      <c r="AA145" s="142"/>
      <c r="AB145" s="142"/>
      <c r="AC145" s="142"/>
      <c r="AD145" s="142"/>
      <c r="AE145" s="142"/>
      <c r="AF145" s="142"/>
      <c r="AG145" s="142"/>
      <c r="AH145" s="142"/>
      <c r="AI145" s="142"/>
      <c r="AJ145" s="142"/>
      <c r="AK145" s="142"/>
      <c r="AL145" s="142"/>
      <c r="AM145" s="143"/>
    </row>
    <row r="146" spans="1:61" ht="9.75" customHeight="1">
      <c r="A146" s="141"/>
      <c r="B146" s="142"/>
      <c r="C146" s="142"/>
      <c r="D146" s="142"/>
      <c r="E146" s="142"/>
      <c r="F146" s="142"/>
      <c r="G146" s="142"/>
      <c r="H146" s="142"/>
      <c r="I146" s="142"/>
      <c r="J146" s="142"/>
      <c r="K146" s="142"/>
      <c r="L146" s="142"/>
      <c r="M146" s="142"/>
      <c r="N146" s="142"/>
      <c r="O146" s="142"/>
      <c r="P146" s="142"/>
      <c r="Q146" s="142"/>
      <c r="R146" s="142"/>
      <c r="S146" s="142"/>
      <c r="T146" s="142"/>
      <c r="U146" s="142"/>
      <c r="V146" s="142"/>
      <c r="W146" s="142"/>
      <c r="X146" s="142"/>
      <c r="Y146" s="142"/>
      <c r="Z146" s="142"/>
      <c r="AA146" s="142"/>
      <c r="AB146" s="142"/>
      <c r="AC146" s="142"/>
      <c r="AD146" s="142"/>
      <c r="AE146" s="142"/>
      <c r="AF146" s="142"/>
      <c r="AG146" s="142"/>
      <c r="AH146" s="142"/>
      <c r="AI146" s="142"/>
      <c r="AJ146" s="142"/>
      <c r="AK146" s="142"/>
      <c r="AL146" s="142"/>
      <c r="AM146" s="143"/>
    </row>
    <row r="147" spans="1:61" ht="9.75" customHeight="1">
      <c r="A147" s="141"/>
      <c r="B147" s="142"/>
      <c r="C147" s="142"/>
      <c r="D147" s="142"/>
      <c r="E147" s="142"/>
      <c r="F147" s="142"/>
      <c r="G147" s="142"/>
      <c r="H147" s="142"/>
      <c r="I147" s="142"/>
      <c r="J147" s="142"/>
      <c r="K147" s="142"/>
      <c r="L147" s="142"/>
      <c r="M147" s="142"/>
      <c r="N147" s="142"/>
      <c r="O147" s="142"/>
      <c r="P147" s="142"/>
      <c r="Q147" s="142"/>
      <c r="R147" s="142"/>
      <c r="S147" s="142"/>
      <c r="T147" s="142"/>
      <c r="U147" s="142"/>
      <c r="V147" s="142"/>
      <c r="W147" s="142"/>
      <c r="X147" s="142"/>
      <c r="Y147" s="142"/>
      <c r="Z147" s="142"/>
      <c r="AA147" s="142"/>
      <c r="AB147" s="142"/>
      <c r="AC147" s="142"/>
      <c r="AD147" s="142"/>
      <c r="AE147" s="142"/>
      <c r="AF147" s="142"/>
      <c r="AG147" s="142"/>
      <c r="AH147" s="142"/>
      <c r="AI147" s="142"/>
      <c r="AJ147" s="142"/>
      <c r="AK147" s="142"/>
      <c r="AL147" s="142"/>
      <c r="AM147" s="143"/>
    </row>
    <row r="148" spans="1:61" ht="9.75" customHeight="1">
      <c r="A148" s="123"/>
      <c r="B148" s="124"/>
      <c r="C148" s="124"/>
      <c r="D148" s="124"/>
      <c r="E148" s="124"/>
      <c r="F148" s="124"/>
      <c r="G148" s="124"/>
      <c r="H148" s="124"/>
      <c r="I148" s="124"/>
      <c r="J148" s="124"/>
      <c r="K148" s="124"/>
      <c r="L148" s="124"/>
      <c r="M148" s="124"/>
      <c r="N148" s="124"/>
      <c r="O148" s="124"/>
      <c r="P148" s="124"/>
      <c r="Q148" s="124"/>
      <c r="R148" s="124"/>
      <c r="S148" s="124"/>
      <c r="T148" s="124"/>
      <c r="U148" s="124"/>
      <c r="V148" s="124"/>
      <c r="W148" s="124"/>
      <c r="X148" s="124"/>
      <c r="Y148" s="124"/>
      <c r="Z148" s="124"/>
      <c r="AA148" s="124"/>
      <c r="AB148" s="124"/>
      <c r="AC148" s="124"/>
      <c r="AD148" s="124"/>
      <c r="AE148" s="124"/>
      <c r="AF148" s="124"/>
      <c r="AG148" s="124"/>
      <c r="AH148" s="124"/>
      <c r="AI148" s="124"/>
      <c r="AJ148" s="124"/>
      <c r="AK148" s="124"/>
      <c r="AL148" s="124"/>
      <c r="AM148" s="125"/>
    </row>
    <row r="149" spans="1:61" ht="103.05" customHeight="1">
      <c r="A149" s="120" t="s">
        <v>521</v>
      </c>
      <c r="B149" s="121"/>
      <c r="C149" s="121"/>
      <c r="D149" s="121"/>
      <c r="E149" s="121"/>
      <c r="F149" s="121"/>
      <c r="G149" s="121"/>
      <c r="H149" s="121"/>
      <c r="I149" s="122"/>
      <c r="J149" s="136" t="s">
        <v>1217</v>
      </c>
      <c r="K149" s="126"/>
      <c r="L149" s="126"/>
      <c r="M149" s="126"/>
      <c r="N149" s="126"/>
      <c r="O149" s="126"/>
      <c r="P149" s="126"/>
      <c r="Q149" s="126"/>
      <c r="R149" s="126"/>
      <c r="S149" s="126"/>
      <c r="T149" s="126"/>
      <c r="U149" s="126"/>
      <c r="V149" s="126"/>
      <c r="W149" s="126"/>
      <c r="X149" s="126"/>
      <c r="Y149" s="126"/>
      <c r="Z149" s="126"/>
      <c r="AA149" s="126"/>
      <c r="AB149" s="126"/>
      <c r="AC149" s="126"/>
      <c r="AD149" s="126"/>
      <c r="AE149" s="126"/>
      <c r="AF149" s="126"/>
      <c r="AG149" s="126"/>
      <c r="AH149" s="126"/>
      <c r="AI149" s="126"/>
      <c r="AJ149" s="126"/>
      <c r="AK149" s="126"/>
      <c r="AL149" s="126"/>
      <c r="AM149" s="127"/>
      <c r="BH149" s="1">
        <v>36</v>
      </c>
      <c r="BI149" s="1" t="str">
        <f>"ITEM"&amp;BH149&amp; BG149 &amp;"="&amp; IF(TRIM($J149)="","",$J149)</f>
        <v>ITEM36=・平成２４年６月１２日、住民基本台帳ネットワークシステム推進協議会（４７都道府県が構成員）において、都道府県サーバ集約化の実施および集約化された都道府県サーバの運用及び監視に関する業務を機構の前身である財団法人地方自治情報センターへ委託することを議決している。
・委託先である機構は、地方公共団体情報システム機構法（平成２５年５月３１日法律第２９号）に基づき平成２６年４月１日に設立された組織であり、住基法に基づき住民基本台帳ネットワークシステムの運用を行っている実績がある。
・そのため、委託先として社会的信用と特定個人情報の保護を継続的に履行する能力があると認められるとともに、プライバシーマークの付与を受けており、情報保護管理体制は十分である。
・都道府県サーバの運用及び監視に関する業務委託において、委託先の本人確認情報保護管理体制を確認するとともに、必要に応じて立ち入り調査を行う。</v>
      </c>
    </row>
    <row r="150" spans="1:61" ht="9.75" customHeight="1">
      <c r="A150" s="141"/>
      <c r="B150" s="142"/>
      <c r="C150" s="142"/>
      <c r="D150" s="142"/>
      <c r="E150" s="142"/>
      <c r="F150" s="142"/>
      <c r="G150" s="142"/>
      <c r="H150" s="142"/>
      <c r="I150" s="143"/>
      <c r="J150" s="150"/>
      <c r="K150" s="151"/>
      <c r="L150" s="151"/>
      <c r="M150" s="151"/>
      <c r="N150" s="151"/>
      <c r="O150" s="151"/>
      <c r="P150" s="151"/>
      <c r="Q150" s="151"/>
      <c r="R150" s="151"/>
      <c r="S150" s="151"/>
      <c r="T150" s="151"/>
      <c r="U150" s="151"/>
      <c r="V150" s="151"/>
      <c r="W150" s="151"/>
      <c r="X150" s="151"/>
      <c r="Y150" s="151"/>
      <c r="Z150" s="151"/>
      <c r="AA150" s="151"/>
      <c r="AB150" s="151"/>
      <c r="AC150" s="151"/>
      <c r="AD150" s="151"/>
      <c r="AE150" s="151"/>
      <c r="AF150" s="151"/>
      <c r="AG150" s="151"/>
      <c r="AH150" s="151"/>
      <c r="AI150" s="151"/>
      <c r="AJ150" s="151"/>
      <c r="AK150" s="151"/>
      <c r="AL150" s="151"/>
      <c r="AM150" s="152"/>
    </row>
    <row r="151" spans="1:61" ht="9.75" customHeight="1">
      <c r="A151" s="141"/>
      <c r="B151" s="142"/>
      <c r="C151" s="142"/>
      <c r="D151" s="142"/>
      <c r="E151" s="142"/>
      <c r="F151" s="142"/>
      <c r="G151" s="142"/>
      <c r="H151" s="142"/>
      <c r="I151" s="143"/>
      <c r="J151" s="150"/>
      <c r="K151" s="151"/>
      <c r="L151" s="151"/>
      <c r="M151" s="151"/>
      <c r="N151" s="151"/>
      <c r="O151" s="151"/>
      <c r="P151" s="151"/>
      <c r="Q151" s="151"/>
      <c r="R151" s="151"/>
      <c r="S151" s="151"/>
      <c r="T151" s="151"/>
      <c r="U151" s="151"/>
      <c r="V151" s="151"/>
      <c r="W151" s="151"/>
      <c r="X151" s="151"/>
      <c r="Y151" s="151"/>
      <c r="Z151" s="151"/>
      <c r="AA151" s="151"/>
      <c r="AB151" s="151"/>
      <c r="AC151" s="151"/>
      <c r="AD151" s="151"/>
      <c r="AE151" s="151"/>
      <c r="AF151" s="151"/>
      <c r="AG151" s="151"/>
      <c r="AH151" s="151"/>
      <c r="AI151" s="151"/>
      <c r="AJ151" s="151"/>
      <c r="AK151" s="151"/>
      <c r="AL151" s="151"/>
      <c r="AM151" s="152"/>
    </row>
    <row r="152" spans="1:61" ht="9.75" customHeight="1">
      <c r="A152" s="141"/>
      <c r="B152" s="142"/>
      <c r="C152" s="142"/>
      <c r="D152" s="142"/>
      <c r="E152" s="142"/>
      <c r="F152" s="142"/>
      <c r="G152" s="142"/>
      <c r="H152" s="142"/>
      <c r="I152" s="143"/>
      <c r="J152" s="150"/>
      <c r="K152" s="151"/>
      <c r="L152" s="151"/>
      <c r="M152" s="151"/>
      <c r="N152" s="151"/>
      <c r="O152" s="151"/>
      <c r="P152" s="151"/>
      <c r="Q152" s="151"/>
      <c r="R152" s="151"/>
      <c r="S152" s="151"/>
      <c r="T152" s="151"/>
      <c r="U152" s="151"/>
      <c r="V152" s="151"/>
      <c r="W152" s="151"/>
      <c r="X152" s="151"/>
      <c r="Y152" s="151"/>
      <c r="Z152" s="151"/>
      <c r="AA152" s="151"/>
      <c r="AB152" s="151"/>
      <c r="AC152" s="151"/>
      <c r="AD152" s="151"/>
      <c r="AE152" s="151"/>
      <c r="AF152" s="151"/>
      <c r="AG152" s="151"/>
      <c r="AH152" s="151"/>
      <c r="AI152" s="151"/>
      <c r="AJ152" s="151"/>
      <c r="AK152" s="151"/>
      <c r="AL152" s="151"/>
      <c r="AM152" s="152"/>
    </row>
    <row r="153" spans="1:61" ht="10.050000000000001" customHeight="1">
      <c r="A153" s="120" t="s">
        <v>522</v>
      </c>
      <c r="B153" s="121"/>
      <c r="C153" s="121"/>
      <c r="D153" s="121"/>
      <c r="E153" s="121"/>
      <c r="F153" s="121"/>
      <c r="G153" s="121"/>
      <c r="H153" s="121"/>
      <c r="I153" s="121"/>
      <c r="J153" s="216" t="s">
        <v>37</v>
      </c>
      <c r="K153" s="249" t="s">
        <v>448</v>
      </c>
      <c r="L153" s="249"/>
      <c r="M153" s="249"/>
      <c r="N153" s="249"/>
      <c r="O153" s="249"/>
      <c r="P153" s="249"/>
      <c r="Q153" s="249"/>
      <c r="R153" s="249"/>
      <c r="S153" s="249"/>
      <c r="T153" s="154" t="s">
        <v>38</v>
      </c>
      <c r="U153" s="154"/>
      <c r="V153" s="154" t="s">
        <v>36</v>
      </c>
      <c r="W153" s="154"/>
      <c r="X153" s="154"/>
      <c r="Y153" s="154"/>
      <c r="Z153" s="154"/>
      <c r="AA153" s="154"/>
      <c r="AB153" s="154"/>
      <c r="AC153" s="154"/>
      <c r="AD153" s="154"/>
      <c r="AE153" s="154"/>
      <c r="AF153" s="154"/>
      <c r="AG153" s="154"/>
      <c r="AH153" s="154"/>
      <c r="AI153" s="154"/>
      <c r="AJ153" s="154"/>
      <c r="AK153" s="154"/>
      <c r="AL153" s="154"/>
      <c r="AM153" s="155"/>
      <c r="BE153" s="1" t="str">
        <f ca="1">MID(CELL("address",$CC$2),2,2)</f>
        <v>CC</v>
      </c>
      <c r="BF153" s="1">
        <f>IF(TRIM($K153)="","",IF(ISERROR(MATCH($K153,$CC$3:$CC$4,0)),"INPUT_ERROR",MATCH($K153,$CC$3:$CC$4,0)))</f>
        <v>1</v>
      </c>
      <c r="BH153" s="1">
        <v>37</v>
      </c>
      <c r="BI153" s="1" t="str">
        <f>"ITEM"&amp;BH153&amp; BG153 &amp;"=" &amp; $BF153</f>
        <v>ITEM37=1</v>
      </c>
    </row>
    <row r="154" spans="1:61" ht="9.75" customHeight="1">
      <c r="A154" s="141"/>
      <c r="B154" s="142"/>
      <c r="C154" s="142"/>
      <c r="D154" s="142"/>
      <c r="E154" s="142"/>
      <c r="F154" s="142"/>
      <c r="G154" s="142"/>
      <c r="H154" s="142"/>
      <c r="I154" s="142"/>
      <c r="J154" s="144"/>
      <c r="K154" s="145"/>
      <c r="L154" s="145"/>
      <c r="M154" s="145"/>
      <c r="N154" s="145"/>
      <c r="O154" s="145"/>
      <c r="P154" s="145"/>
      <c r="Q154" s="145"/>
      <c r="R154" s="145"/>
      <c r="S154" s="145"/>
      <c r="T154" s="82"/>
      <c r="U154" s="82"/>
      <c r="V154" s="82" t="s">
        <v>523</v>
      </c>
      <c r="W154" s="82"/>
      <c r="X154" s="82"/>
      <c r="Y154" s="82"/>
      <c r="Z154" s="82"/>
      <c r="AA154" s="82"/>
      <c r="AB154" s="82"/>
      <c r="AC154" s="82"/>
      <c r="AD154" s="82"/>
      <c r="AE154" s="82" t="s">
        <v>524</v>
      </c>
      <c r="AF154" s="82"/>
      <c r="AG154" s="82"/>
      <c r="AH154" s="82"/>
      <c r="AI154" s="82"/>
      <c r="AJ154" s="82"/>
      <c r="AK154" s="82"/>
      <c r="AL154" s="82"/>
      <c r="AM154" s="138"/>
    </row>
    <row r="155" spans="1:61" ht="9.75" customHeight="1">
      <c r="A155" s="141"/>
      <c r="B155" s="142"/>
      <c r="C155" s="142"/>
      <c r="D155" s="142"/>
      <c r="E155" s="142"/>
      <c r="F155" s="142"/>
      <c r="G155" s="142"/>
      <c r="H155" s="142"/>
      <c r="I155" s="142"/>
      <c r="J155" s="157"/>
      <c r="K155" s="98"/>
      <c r="L155" s="98"/>
      <c r="M155" s="98"/>
      <c r="N155" s="98"/>
      <c r="O155" s="98"/>
      <c r="P155" s="98"/>
      <c r="Q155" s="98"/>
      <c r="R155" s="98"/>
      <c r="S155" s="98"/>
      <c r="T155" s="98"/>
      <c r="U155" s="98"/>
      <c r="V155" s="98"/>
      <c r="W155" s="98"/>
      <c r="X155" s="98"/>
      <c r="Y155" s="98"/>
      <c r="Z155" s="98"/>
      <c r="AA155" s="98"/>
      <c r="AB155" s="98"/>
      <c r="AC155" s="98"/>
      <c r="AD155" s="98"/>
      <c r="AE155" s="98"/>
      <c r="AF155" s="98"/>
      <c r="AG155" s="98"/>
      <c r="AH155" s="98"/>
      <c r="AI155" s="98"/>
      <c r="AJ155" s="98"/>
      <c r="AK155" s="98"/>
      <c r="AL155" s="98"/>
      <c r="AM155" s="156"/>
    </row>
    <row r="156" spans="1:61" ht="97.05" customHeight="1">
      <c r="A156" s="141"/>
      <c r="B156" s="143"/>
      <c r="C156" s="120" t="s">
        <v>525</v>
      </c>
      <c r="D156" s="121"/>
      <c r="E156" s="121"/>
      <c r="F156" s="121"/>
      <c r="G156" s="121"/>
      <c r="H156" s="121"/>
      <c r="I156" s="122"/>
      <c r="J156" s="150" t="s">
        <v>1216</v>
      </c>
      <c r="K156" s="151"/>
      <c r="L156" s="151"/>
      <c r="M156" s="151"/>
      <c r="N156" s="151"/>
      <c r="O156" s="151"/>
      <c r="P156" s="151"/>
      <c r="Q156" s="151"/>
      <c r="R156" s="151"/>
      <c r="S156" s="151"/>
      <c r="T156" s="151"/>
      <c r="U156" s="151"/>
      <c r="V156" s="151"/>
      <c r="W156" s="151"/>
      <c r="X156" s="151"/>
      <c r="Y156" s="151"/>
      <c r="Z156" s="151"/>
      <c r="AA156" s="151"/>
      <c r="AB156" s="151"/>
      <c r="AC156" s="151"/>
      <c r="AD156" s="151"/>
      <c r="AE156" s="151"/>
      <c r="AF156" s="151"/>
      <c r="AG156" s="151"/>
      <c r="AH156" s="151"/>
      <c r="AI156" s="151"/>
      <c r="AJ156" s="151"/>
      <c r="AK156" s="151"/>
      <c r="AL156" s="151"/>
      <c r="AM156" s="152"/>
      <c r="BH156" s="1">
        <v>38</v>
      </c>
      <c r="BI156" s="1" t="str">
        <f>"ITEM"&amp;BH156&amp; BG156 &amp;"="&amp; IF(TRIM($J156)="","",$J156)</f>
        <v>ITEM38=・都道府県サーバの運用及び監視に関する業務委託において、委託先（再委託先）に本人確認情報の更新及び本人確認情報の整合性確認業務のため特定個人情報ファイルを提供する場合が想定されるが、その場合はシステムで自動的に暗号化を行った上で提供することとしており、システム設計上、特定個人情報にアクセスできず閲覧・更新もできない。また、委託先（再委託先を含む。）は、災害等におけるデータの損失等に対する対策のため、日次で特定個人情報ファイルをバックアップすることが想定されるが、バックアップのために特定個人情報ファイルを媒体に格納する場合は、システムで自動的に暗号化を行うこととしており、システム設計上、特定個人情報にアクセスできず閲覧・更新もできない。
・契約書に基づき、委託業務に係る作業者名簿を提出させ、作業者を限定している。</v>
      </c>
    </row>
    <row r="157" spans="1:61" ht="9.75" customHeight="1">
      <c r="A157" s="141"/>
      <c r="B157" s="143"/>
      <c r="C157" s="141"/>
      <c r="D157" s="142"/>
      <c r="E157" s="142"/>
      <c r="F157" s="142"/>
      <c r="G157" s="142"/>
      <c r="H157" s="142"/>
      <c r="I157" s="143"/>
      <c r="J157" s="150"/>
      <c r="K157" s="151"/>
      <c r="L157" s="151"/>
      <c r="M157" s="151"/>
      <c r="N157" s="151"/>
      <c r="O157" s="151"/>
      <c r="P157" s="151"/>
      <c r="Q157" s="151"/>
      <c r="R157" s="151"/>
      <c r="S157" s="151"/>
      <c r="T157" s="151"/>
      <c r="U157" s="151"/>
      <c r="V157" s="151"/>
      <c r="W157" s="151"/>
      <c r="X157" s="151"/>
      <c r="Y157" s="151"/>
      <c r="Z157" s="151"/>
      <c r="AA157" s="151"/>
      <c r="AB157" s="151"/>
      <c r="AC157" s="151"/>
      <c r="AD157" s="151"/>
      <c r="AE157" s="151"/>
      <c r="AF157" s="151"/>
      <c r="AG157" s="151"/>
      <c r="AH157" s="151"/>
      <c r="AI157" s="151"/>
      <c r="AJ157" s="151"/>
      <c r="AK157" s="151"/>
      <c r="AL157" s="151"/>
      <c r="AM157" s="152"/>
    </row>
    <row r="158" spans="1:61" ht="9.75" customHeight="1">
      <c r="A158" s="123"/>
      <c r="B158" s="125"/>
      <c r="C158" s="123"/>
      <c r="D158" s="124"/>
      <c r="E158" s="124"/>
      <c r="F158" s="124"/>
      <c r="G158" s="124"/>
      <c r="H158" s="124"/>
      <c r="I158" s="125"/>
      <c r="J158" s="137"/>
      <c r="K158" s="128"/>
      <c r="L158" s="128"/>
      <c r="M158" s="128"/>
      <c r="N158" s="128"/>
      <c r="O158" s="128"/>
      <c r="P158" s="128"/>
      <c r="Q158" s="128"/>
      <c r="R158" s="128"/>
      <c r="S158" s="128"/>
      <c r="T158" s="128"/>
      <c r="U158" s="128"/>
      <c r="V158" s="128"/>
      <c r="W158" s="128"/>
      <c r="X158" s="128"/>
      <c r="Y158" s="128"/>
      <c r="Z158" s="128"/>
      <c r="AA158" s="128"/>
      <c r="AB158" s="128"/>
      <c r="AC158" s="128"/>
      <c r="AD158" s="128"/>
      <c r="AE158" s="128"/>
      <c r="AF158" s="128"/>
      <c r="AG158" s="128"/>
      <c r="AH158" s="128"/>
      <c r="AI158" s="128"/>
      <c r="AJ158" s="128"/>
      <c r="AK158" s="128"/>
      <c r="AL158" s="128"/>
      <c r="AM158" s="129"/>
    </row>
    <row r="159" spans="1:61" ht="10.050000000000001" customHeight="1">
      <c r="A159" s="120" t="s">
        <v>526</v>
      </c>
      <c r="B159" s="121"/>
      <c r="C159" s="121"/>
      <c r="D159" s="121"/>
      <c r="E159" s="121"/>
      <c r="F159" s="121"/>
      <c r="G159" s="121"/>
      <c r="H159" s="121"/>
      <c r="I159" s="122"/>
      <c r="J159" s="216" t="s">
        <v>37</v>
      </c>
      <c r="K159" s="249" t="s">
        <v>798</v>
      </c>
      <c r="L159" s="249"/>
      <c r="M159" s="249"/>
      <c r="N159" s="249"/>
      <c r="O159" s="249"/>
      <c r="P159" s="249"/>
      <c r="Q159" s="249"/>
      <c r="R159" s="249"/>
      <c r="S159" s="249"/>
      <c r="T159" s="154" t="s">
        <v>38</v>
      </c>
      <c r="U159" s="154"/>
      <c r="V159" s="154" t="s">
        <v>36</v>
      </c>
      <c r="W159" s="154"/>
      <c r="X159" s="154"/>
      <c r="Y159" s="154"/>
      <c r="Z159" s="154"/>
      <c r="AA159" s="154"/>
      <c r="AB159" s="154"/>
      <c r="AC159" s="154"/>
      <c r="AD159" s="154"/>
      <c r="AE159" s="154"/>
      <c r="AF159" s="154"/>
      <c r="AG159" s="154"/>
      <c r="AH159" s="154"/>
      <c r="AI159" s="154"/>
      <c r="AJ159" s="154"/>
      <c r="AK159" s="154"/>
      <c r="AL159" s="154"/>
      <c r="AM159" s="155"/>
      <c r="BE159" s="1" t="str">
        <f ca="1">MID(CELL("address",$CD$2),2,2)</f>
        <v>CD</v>
      </c>
      <c r="BF159" s="1">
        <f>IF(TRIM($K159)="","",IF(ISERROR(MATCH($K159,$CD$3:$CD$4,0)),"INPUT_ERROR",MATCH($K159,$CD$3:$CD$4,0)))</f>
        <v>1</v>
      </c>
      <c r="BH159" s="1">
        <v>39</v>
      </c>
      <c r="BI159" s="1" t="str">
        <f>"ITEM"&amp;BH159&amp; BG159 &amp;"=" &amp; $BF159</f>
        <v>ITEM39=1</v>
      </c>
    </row>
    <row r="160" spans="1:61" ht="9.75" customHeight="1">
      <c r="A160" s="141"/>
      <c r="B160" s="142"/>
      <c r="C160" s="142"/>
      <c r="D160" s="142"/>
      <c r="E160" s="142"/>
      <c r="F160" s="142"/>
      <c r="G160" s="142"/>
      <c r="H160" s="142"/>
      <c r="I160" s="143"/>
      <c r="J160" s="144"/>
      <c r="K160" s="145"/>
      <c r="L160" s="145"/>
      <c r="M160" s="145"/>
      <c r="N160" s="145"/>
      <c r="O160" s="145"/>
      <c r="P160" s="145"/>
      <c r="Q160" s="145"/>
      <c r="R160" s="145"/>
      <c r="S160" s="145"/>
      <c r="T160" s="82"/>
      <c r="U160" s="82"/>
      <c r="V160" s="82" t="s">
        <v>527</v>
      </c>
      <c r="W160" s="82"/>
      <c r="X160" s="82"/>
      <c r="Y160" s="82"/>
      <c r="Z160" s="82"/>
      <c r="AA160" s="82"/>
      <c r="AB160" s="82"/>
      <c r="AC160" s="82"/>
      <c r="AD160" s="82"/>
      <c r="AE160" s="82" t="s">
        <v>528</v>
      </c>
      <c r="AF160" s="82"/>
      <c r="AG160" s="82"/>
      <c r="AH160" s="82"/>
      <c r="AI160" s="82"/>
      <c r="AJ160" s="82"/>
      <c r="AK160" s="82"/>
      <c r="AL160" s="82"/>
      <c r="AM160" s="138"/>
    </row>
    <row r="161" spans="1:61" ht="9.75" customHeight="1">
      <c r="A161" s="141"/>
      <c r="B161" s="142"/>
      <c r="C161" s="142"/>
      <c r="D161" s="142"/>
      <c r="E161" s="142"/>
      <c r="F161" s="142"/>
      <c r="G161" s="142"/>
      <c r="H161" s="142"/>
      <c r="I161" s="143"/>
      <c r="J161" s="157"/>
      <c r="K161" s="98"/>
      <c r="L161" s="98"/>
      <c r="M161" s="98"/>
      <c r="N161" s="98"/>
      <c r="O161" s="98"/>
      <c r="P161" s="98"/>
      <c r="Q161" s="98"/>
      <c r="R161" s="98"/>
      <c r="S161" s="98"/>
      <c r="T161" s="98"/>
      <c r="U161" s="98"/>
      <c r="V161" s="98"/>
      <c r="W161" s="98"/>
      <c r="X161" s="98"/>
      <c r="Y161" s="98"/>
      <c r="Z161" s="98"/>
      <c r="AA161" s="98"/>
      <c r="AB161" s="98"/>
      <c r="AC161" s="98"/>
      <c r="AD161" s="98"/>
      <c r="AE161" s="98"/>
      <c r="AF161" s="98"/>
      <c r="AG161" s="98"/>
      <c r="AH161" s="98"/>
      <c r="AI161" s="98"/>
      <c r="AJ161" s="98"/>
      <c r="AK161" s="98"/>
      <c r="AL161" s="98"/>
      <c r="AM161" s="156"/>
    </row>
    <row r="162" spans="1:61" ht="144.6" customHeight="1">
      <c r="A162" s="141"/>
      <c r="B162" s="143"/>
      <c r="C162" s="120" t="s">
        <v>512</v>
      </c>
      <c r="D162" s="121"/>
      <c r="E162" s="121"/>
      <c r="F162" s="121"/>
      <c r="G162" s="121"/>
      <c r="H162" s="121"/>
      <c r="I162" s="122"/>
      <c r="J162" s="136" t="s">
        <v>1215</v>
      </c>
      <c r="K162" s="126"/>
      <c r="L162" s="126"/>
      <c r="M162" s="126"/>
      <c r="N162" s="126"/>
      <c r="O162" s="126"/>
      <c r="P162" s="126"/>
      <c r="Q162" s="126"/>
      <c r="R162" s="126"/>
      <c r="S162" s="126"/>
      <c r="T162" s="126"/>
      <c r="U162" s="126"/>
      <c r="V162" s="126"/>
      <c r="W162" s="126"/>
      <c r="X162" s="126"/>
      <c r="Y162" s="126"/>
      <c r="Z162" s="126"/>
      <c r="AA162" s="126"/>
      <c r="AB162" s="126"/>
      <c r="AC162" s="126"/>
      <c r="AD162" s="126"/>
      <c r="AE162" s="126"/>
      <c r="AF162" s="126"/>
      <c r="AG162" s="126"/>
      <c r="AH162" s="126"/>
      <c r="AI162" s="126"/>
      <c r="AJ162" s="126"/>
      <c r="AK162" s="126"/>
      <c r="AL162" s="126"/>
      <c r="AM162" s="127"/>
      <c r="BH162" s="1">
        <v>40</v>
      </c>
      <c r="BI162" s="1" t="str">
        <f>"ITEM"&amp;BH162&amp; BG162 &amp;"="&amp; IF(TRIM($J162)="","",$J162)</f>
        <v>ITEM40=・都道府県サーバの運用及び監視に関する業務委託において、委託先（再委託先を含む。）には、本人確認情報の更新及び本人確認情報の整合性確認業務のため特定個人情報ファイルを提供する場合が想定されるが、その場合はシステムで自動的に暗号化を行った上で提供することとしており、システム設計上、特定個人情報にアクセスできず閲覧・更新もできない。
・委託先（再委託先を含む。）は、災害等におけるデータの損失等に対する対策のため、日次で特定個人情報ファイルをバックアップすることが想定されるが、バックアップのために特定個人情報ファイルを媒体に格納する場合は、システムで自動的に暗号化を行うこととしており、システム設計上、特定個人情報にアクセスできず閲覧・更新もできない。
・上記のとおり、委託先（再委託先を含む。）は特定個人情報にアクセスできないが、バックアップ媒体については、記録簿により管理し、保管庫に保管している。週次で管理簿と保管庫の媒体をチェックし、チェックリストに記入している。バックアップの不正取得や持ち出しのリスクに対し、サーバ室に物理的対策（監視カメラなど）を講じ、不正作業が行われないようにしている。
・チェックリストの結果について、委託先である機構より、月次で書面により「都道府県サーバ集約センターの運用監視等に係る作業報告について　６．セキュリティ確認結果報告」の報告を受けている。</v>
      </c>
    </row>
    <row r="163" spans="1:61" ht="9.75" customHeight="1">
      <c r="A163" s="141"/>
      <c r="B163" s="143"/>
      <c r="C163" s="141"/>
      <c r="D163" s="142"/>
      <c r="E163" s="142"/>
      <c r="F163" s="142"/>
      <c r="G163" s="142"/>
      <c r="H163" s="142"/>
      <c r="I163" s="143"/>
      <c r="J163" s="150"/>
      <c r="K163" s="151"/>
      <c r="L163" s="151"/>
      <c r="M163" s="151"/>
      <c r="N163" s="151"/>
      <c r="O163" s="151"/>
      <c r="P163" s="151"/>
      <c r="Q163" s="151"/>
      <c r="R163" s="151"/>
      <c r="S163" s="151"/>
      <c r="T163" s="151"/>
      <c r="U163" s="151"/>
      <c r="V163" s="151"/>
      <c r="W163" s="151"/>
      <c r="X163" s="151"/>
      <c r="Y163" s="151"/>
      <c r="Z163" s="151"/>
      <c r="AA163" s="151"/>
      <c r="AB163" s="151"/>
      <c r="AC163" s="151"/>
      <c r="AD163" s="151"/>
      <c r="AE163" s="151"/>
      <c r="AF163" s="151"/>
      <c r="AG163" s="151"/>
      <c r="AH163" s="151"/>
      <c r="AI163" s="151"/>
      <c r="AJ163" s="151"/>
      <c r="AK163" s="151"/>
      <c r="AL163" s="151"/>
      <c r="AM163" s="152"/>
    </row>
    <row r="164" spans="1:61" ht="9.75" customHeight="1">
      <c r="A164" s="123"/>
      <c r="B164" s="125"/>
      <c r="C164" s="141"/>
      <c r="D164" s="142"/>
      <c r="E164" s="142"/>
      <c r="F164" s="142"/>
      <c r="G164" s="142"/>
      <c r="H164" s="142"/>
      <c r="I164" s="143"/>
      <c r="J164" s="150"/>
      <c r="K164" s="151"/>
      <c r="L164" s="151"/>
      <c r="M164" s="151"/>
      <c r="N164" s="151"/>
      <c r="O164" s="151"/>
      <c r="P164" s="151"/>
      <c r="Q164" s="151"/>
      <c r="R164" s="151"/>
      <c r="S164" s="151"/>
      <c r="T164" s="151"/>
      <c r="U164" s="151"/>
      <c r="V164" s="151"/>
      <c r="W164" s="151"/>
      <c r="X164" s="151"/>
      <c r="Y164" s="151"/>
      <c r="Z164" s="151"/>
      <c r="AA164" s="151"/>
      <c r="AB164" s="151"/>
      <c r="AC164" s="151"/>
      <c r="AD164" s="151"/>
      <c r="AE164" s="151"/>
      <c r="AF164" s="151"/>
      <c r="AG164" s="151"/>
      <c r="AH164" s="151"/>
      <c r="AI164" s="151"/>
      <c r="AJ164" s="151"/>
      <c r="AK164" s="151"/>
      <c r="AL164" s="151"/>
      <c r="AM164" s="152"/>
    </row>
    <row r="165" spans="1:61" ht="10.050000000000001" customHeight="1">
      <c r="A165" s="120" t="s">
        <v>529</v>
      </c>
      <c r="B165" s="121"/>
      <c r="C165" s="121"/>
      <c r="D165" s="121"/>
      <c r="E165" s="121"/>
      <c r="F165" s="121"/>
      <c r="G165" s="121"/>
      <c r="H165" s="121"/>
      <c r="I165" s="122"/>
      <c r="J165" s="216" t="s">
        <v>37</v>
      </c>
      <c r="K165" s="249" t="s">
        <v>802</v>
      </c>
      <c r="L165" s="249"/>
      <c r="M165" s="249"/>
      <c r="N165" s="249"/>
      <c r="O165" s="249"/>
      <c r="P165" s="249"/>
      <c r="Q165" s="249"/>
      <c r="R165" s="249"/>
      <c r="S165" s="249"/>
      <c r="T165" s="154" t="s">
        <v>38</v>
      </c>
      <c r="U165" s="154"/>
      <c r="V165" s="154" t="s">
        <v>36</v>
      </c>
      <c r="W165" s="154"/>
      <c r="X165" s="154"/>
      <c r="Y165" s="154"/>
      <c r="Z165" s="154"/>
      <c r="AA165" s="154"/>
      <c r="AB165" s="154"/>
      <c r="AC165" s="154"/>
      <c r="AD165" s="154"/>
      <c r="AE165" s="154"/>
      <c r="AF165" s="154"/>
      <c r="AG165" s="154"/>
      <c r="AH165" s="154"/>
      <c r="AI165" s="154"/>
      <c r="AJ165" s="154"/>
      <c r="AK165" s="154"/>
      <c r="AL165" s="154"/>
      <c r="AM165" s="155"/>
      <c r="BE165" s="1" t="str">
        <f ca="1">MID(CELL("address",$CE$2),2,2)</f>
        <v>CE</v>
      </c>
      <c r="BF165" s="1">
        <f>IF(TRIM($K165)="","",IF(ISERROR(MATCH($K165,$CE$3:$CE$4,0)),"INPUT_ERROR",MATCH($K165,$CE$3:$CE$4,0)))</f>
        <v>1</v>
      </c>
      <c r="BH165" s="1">
        <v>41</v>
      </c>
      <c r="BI165" s="1" t="str">
        <f>"ITEM"&amp;BH165&amp; BG165 &amp;"=" &amp; $BF165</f>
        <v>ITEM41=1</v>
      </c>
    </row>
    <row r="166" spans="1:61" ht="9.75" customHeight="1">
      <c r="A166" s="141"/>
      <c r="B166" s="142"/>
      <c r="C166" s="142"/>
      <c r="D166" s="142"/>
      <c r="E166" s="142"/>
      <c r="F166" s="142"/>
      <c r="G166" s="142"/>
      <c r="H166" s="142"/>
      <c r="I166" s="143"/>
      <c r="J166" s="144"/>
      <c r="K166" s="145"/>
      <c r="L166" s="145"/>
      <c r="M166" s="145"/>
      <c r="N166" s="145"/>
      <c r="O166" s="145"/>
      <c r="P166" s="145"/>
      <c r="Q166" s="145"/>
      <c r="R166" s="145"/>
      <c r="S166" s="145"/>
      <c r="T166" s="98"/>
      <c r="U166" s="98"/>
      <c r="V166" s="98" t="s">
        <v>530</v>
      </c>
      <c r="W166" s="98"/>
      <c r="X166" s="98"/>
      <c r="Y166" s="98"/>
      <c r="Z166" s="98"/>
      <c r="AA166" s="98"/>
      <c r="AB166" s="98"/>
      <c r="AC166" s="98"/>
      <c r="AD166" s="98"/>
      <c r="AE166" s="98" t="s">
        <v>531</v>
      </c>
      <c r="AF166" s="98"/>
      <c r="AG166" s="98"/>
      <c r="AH166" s="98"/>
      <c r="AI166" s="98"/>
      <c r="AJ166" s="98"/>
      <c r="AK166" s="98"/>
      <c r="AL166" s="98"/>
      <c r="AM166" s="156"/>
    </row>
    <row r="167" spans="1:61" ht="10.050000000000001" customHeight="1">
      <c r="A167" s="141"/>
      <c r="B167" s="143"/>
      <c r="C167" s="120" t="s">
        <v>532</v>
      </c>
      <c r="D167" s="121"/>
      <c r="E167" s="121"/>
      <c r="F167" s="121"/>
      <c r="G167" s="121"/>
      <c r="H167" s="121"/>
      <c r="I167" s="122"/>
      <c r="J167" s="136" t="s">
        <v>1214</v>
      </c>
      <c r="K167" s="126"/>
      <c r="L167" s="126"/>
      <c r="M167" s="126"/>
      <c r="N167" s="126"/>
      <c r="O167" s="126"/>
      <c r="P167" s="126"/>
      <c r="Q167" s="126"/>
      <c r="R167" s="126"/>
      <c r="S167" s="126"/>
      <c r="T167" s="126"/>
      <c r="U167" s="126"/>
      <c r="V167" s="126"/>
      <c r="W167" s="126"/>
      <c r="X167" s="126"/>
      <c r="Y167" s="126"/>
      <c r="Z167" s="126"/>
      <c r="AA167" s="126"/>
      <c r="AB167" s="126"/>
      <c r="AC167" s="126"/>
      <c r="AD167" s="126"/>
      <c r="AE167" s="126"/>
      <c r="AF167" s="126"/>
      <c r="AG167" s="126"/>
      <c r="AH167" s="126"/>
      <c r="AI167" s="126"/>
      <c r="AJ167" s="126"/>
      <c r="AK167" s="126"/>
      <c r="AL167" s="126"/>
      <c r="AM167" s="127"/>
      <c r="BH167" s="1">
        <v>42</v>
      </c>
      <c r="BI167" s="1" t="str">
        <f>"ITEM"&amp;BH167&amp; BG167 &amp;"="&amp; IF(TRIM($J167)="","",$J167)</f>
        <v>ITEM42=・都道府県サーバの運用及び監視に関する業務委託において、委託先である機構に対し、特定個人情報の目的外利用及び提供は認めないことを契約書上明記している。
・委託先である機構は、日次、月次、年次で目的外利用及び提供についてのチェックを含むセキュリティチェックを行い、委託元である本府は、チェックリストの結果について、機構より、月次で書面により「都道府県サーバ集約センターの運用監視等に係る作業報告について　６．セキュリティ確認結果報告」の報告を受けている。
・必要があれば、本府職員が委託業務について機構の履行状況を立ち会いまたは報告を受けることを契約書上明記している。</v>
      </c>
    </row>
    <row r="168" spans="1:61" ht="52.8" customHeight="1">
      <c r="A168" s="141"/>
      <c r="B168" s="143"/>
      <c r="C168" s="141"/>
      <c r="D168" s="142"/>
      <c r="E168" s="142"/>
      <c r="F168" s="142"/>
      <c r="G168" s="142"/>
      <c r="H168" s="142"/>
      <c r="I168" s="143"/>
      <c r="J168" s="150"/>
      <c r="K168" s="151"/>
      <c r="L168" s="151"/>
      <c r="M168" s="151"/>
      <c r="N168" s="151"/>
      <c r="O168" s="151"/>
      <c r="P168" s="151"/>
      <c r="Q168" s="151"/>
      <c r="R168" s="151"/>
      <c r="S168" s="151"/>
      <c r="T168" s="151"/>
      <c r="U168" s="151"/>
      <c r="V168" s="151"/>
      <c r="W168" s="151"/>
      <c r="X168" s="151"/>
      <c r="Y168" s="151"/>
      <c r="Z168" s="151"/>
      <c r="AA168" s="151"/>
      <c r="AB168" s="151"/>
      <c r="AC168" s="151"/>
      <c r="AD168" s="151"/>
      <c r="AE168" s="151"/>
      <c r="AF168" s="151"/>
      <c r="AG168" s="151"/>
      <c r="AH168" s="151"/>
      <c r="AI168" s="151"/>
      <c r="AJ168" s="151"/>
      <c r="AK168" s="151"/>
      <c r="AL168" s="151"/>
      <c r="AM168" s="152"/>
    </row>
    <row r="169" spans="1:61" ht="9.75" customHeight="1">
      <c r="A169" s="141"/>
      <c r="B169" s="143"/>
      <c r="C169" s="141"/>
      <c r="D169" s="142"/>
      <c r="E169" s="142"/>
      <c r="F169" s="142"/>
      <c r="G169" s="142"/>
      <c r="H169" s="142"/>
      <c r="I169" s="143"/>
      <c r="J169" s="150"/>
      <c r="K169" s="151"/>
      <c r="L169" s="151"/>
      <c r="M169" s="151"/>
      <c r="N169" s="151"/>
      <c r="O169" s="151"/>
      <c r="P169" s="151"/>
      <c r="Q169" s="151"/>
      <c r="R169" s="151"/>
      <c r="S169" s="151"/>
      <c r="T169" s="151"/>
      <c r="U169" s="151"/>
      <c r="V169" s="151"/>
      <c r="W169" s="151"/>
      <c r="X169" s="151"/>
      <c r="Y169" s="151"/>
      <c r="Z169" s="151"/>
      <c r="AA169" s="151"/>
      <c r="AB169" s="151"/>
      <c r="AC169" s="151"/>
      <c r="AD169" s="151"/>
      <c r="AE169" s="151"/>
      <c r="AF169" s="151"/>
      <c r="AG169" s="151"/>
      <c r="AH169" s="151"/>
      <c r="AI169" s="151"/>
      <c r="AJ169" s="151"/>
      <c r="AK169" s="151"/>
      <c r="AL169" s="151"/>
      <c r="AM169" s="152"/>
    </row>
    <row r="170" spans="1:61" ht="9.75" customHeight="1">
      <c r="A170" s="141"/>
      <c r="B170" s="143"/>
      <c r="C170" s="141"/>
      <c r="D170" s="142"/>
      <c r="E170" s="142"/>
      <c r="F170" s="142"/>
      <c r="G170" s="142"/>
      <c r="H170" s="142"/>
      <c r="I170" s="143"/>
      <c r="J170" s="150"/>
      <c r="K170" s="151"/>
      <c r="L170" s="151"/>
      <c r="M170" s="151"/>
      <c r="N170" s="151"/>
      <c r="O170" s="151"/>
      <c r="P170" s="151"/>
      <c r="Q170" s="151"/>
      <c r="R170" s="151"/>
      <c r="S170" s="151"/>
      <c r="T170" s="151"/>
      <c r="U170" s="151"/>
      <c r="V170" s="151"/>
      <c r="W170" s="151"/>
      <c r="X170" s="151"/>
      <c r="Y170" s="151"/>
      <c r="Z170" s="151"/>
      <c r="AA170" s="151"/>
      <c r="AB170" s="151"/>
      <c r="AC170" s="151"/>
      <c r="AD170" s="151"/>
      <c r="AE170" s="151"/>
      <c r="AF170" s="151"/>
      <c r="AG170" s="151"/>
      <c r="AH170" s="151"/>
      <c r="AI170" s="151"/>
      <c r="AJ170" s="151"/>
      <c r="AK170" s="151"/>
      <c r="AL170" s="151"/>
      <c r="AM170" s="152"/>
    </row>
    <row r="171" spans="1:61" ht="27" customHeight="1">
      <c r="A171" s="141"/>
      <c r="B171" s="143"/>
      <c r="C171" s="141"/>
      <c r="D171" s="142"/>
      <c r="E171" s="142"/>
      <c r="F171" s="142"/>
      <c r="G171" s="142"/>
      <c r="H171" s="142"/>
      <c r="I171" s="143"/>
      <c r="J171" s="137"/>
      <c r="K171" s="128"/>
      <c r="L171" s="128"/>
      <c r="M171" s="128"/>
      <c r="N171" s="128"/>
      <c r="O171" s="128"/>
      <c r="P171" s="128"/>
      <c r="Q171" s="128"/>
      <c r="R171" s="128"/>
      <c r="S171" s="128"/>
      <c r="T171" s="128"/>
      <c r="U171" s="128"/>
      <c r="V171" s="128"/>
      <c r="W171" s="128"/>
      <c r="X171" s="128"/>
      <c r="Y171" s="128"/>
      <c r="Z171" s="128"/>
      <c r="AA171" s="128"/>
      <c r="AB171" s="128"/>
      <c r="AC171" s="128"/>
      <c r="AD171" s="128"/>
      <c r="AE171" s="128"/>
      <c r="AF171" s="128"/>
      <c r="AG171" s="128"/>
      <c r="AH171" s="128"/>
      <c r="AI171" s="128"/>
      <c r="AJ171" s="128"/>
      <c r="AK171" s="128"/>
      <c r="AL171" s="128"/>
      <c r="AM171" s="129"/>
    </row>
    <row r="172" spans="1:61" ht="10.050000000000001" customHeight="1">
      <c r="A172" s="141"/>
      <c r="B172" s="143"/>
      <c r="C172" s="120" t="s">
        <v>533</v>
      </c>
      <c r="D172" s="121"/>
      <c r="E172" s="121"/>
      <c r="F172" s="121"/>
      <c r="G172" s="121"/>
      <c r="H172" s="121"/>
      <c r="I172" s="122"/>
      <c r="J172" s="150" t="s">
        <v>803</v>
      </c>
      <c r="K172" s="151"/>
      <c r="L172" s="151"/>
      <c r="M172" s="151"/>
      <c r="N172" s="151"/>
      <c r="O172" s="151"/>
      <c r="P172" s="151"/>
      <c r="Q172" s="151"/>
      <c r="R172" s="151"/>
      <c r="S172" s="151"/>
      <c r="T172" s="151"/>
      <c r="U172" s="151"/>
      <c r="V172" s="151"/>
      <c r="W172" s="151"/>
      <c r="X172" s="151"/>
      <c r="Y172" s="151"/>
      <c r="Z172" s="151"/>
      <c r="AA172" s="151"/>
      <c r="AB172" s="151"/>
      <c r="AC172" s="151"/>
      <c r="AD172" s="151"/>
      <c r="AE172" s="151"/>
      <c r="AF172" s="151"/>
      <c r="AG172" s="151"/>
      <c r="AH172" s="151"/>
      <c r="AI172" s="151"/>
      <c r="AJ172" s="151"/>
      <c r="AK172" s="151"/>
      <c r="AL172" s="151"/>
      <c r="AM172" s="152"/>
      <c r="BH172" s="1">
        <v>43</v>
      </c>
      <c r="BI172" s="1" t="str">
        <f>"ITEM"&amp;BH172&amp; BG172 &amp;"="&amp; IF(TRIM($J172)="","",$J172)</f>
        <v>ITEM43=都道府県サーバの運用及び監視に関する業務において、委託先（再委託先を含む。）に送付する特定個人情報ファイルは暗号化されているため、委託先（再委託先を含む。）がファイル内の特定個人情報にアクセスしないシステム設計としている。</v>
      </c>
    </row>
    <row r="173" spans="1:61" ht="9.75" customHeight="1">
      <c r="A173" s="141"/>
      <c r="B173" s="143"/>
      <c r="C173" s="141"/>
      <c r="D173" s="142"/>
      <c r="E173" s="142"/>
      <c r="F173" s="142"/>
      <c r="G173" s="142"/>
      <c r="H173" s="142"/>
      <c r="I173" s="143"/>
      <c r="J173" s="150"/>
      <c r="K173" s="151"/>
      <c r="L173" s="151"/>
      <c r="M173" s="151"/>
      <c r="N173" s="151"/>
      <c r="O173" s="151"/>
      <c r="P173" s="151"/>
      <c r="Q173" s="151"/>
      <c r="R173" s="151"/>
      <c r="S173" s="151"/>
      <c r="T173" s="151"/>
      <c r="U173" s="151"/>
      <c r="V173" s="151"/>
      <c r="W173" s="151"/>
      <c r="X173" s="151"/>
      <c r="Y173" s="151"/>
      <c r="Z173" s="151"/>
      <c r="AA173" s="151"/>
      <c r="AB173" s="151"/>
      <c r="AC173" s="151"/>
      <c r="AD173" s="151"/>
      <c r="AE173" s="151"/>
      <c r="AF173" s="151"/>
      <c r="AG173" s="151"/>
      <c r="AH173" s="151"/>
      <c r="AI173" s="151"/>
      <c r="AJ173" s="151"/>
      <c r="AK173" s="151"/>
      <c r="AL173" s="151"/>
      <c r="AM173" s="152"/>
    </row>
    <row r="174" spans="1:61" ht="9.75" customHeight="1">
      <c r="A174" s="141"/>
      <c r="B174" s="143"/>
      <c r="C174" s="141"/>
      <c r="D174" s="142"/>
      <c r="E174" s="142"/>
      <c r="F174" s="142"/>
      <c r="G174" s="142"/>
      <c r="H174" s="142"/>
      <c r="I174" s="143"/>
      <c r="J174" s="150"/>
      <c r="K174" s="151"/>
      <c r="L174" s="151"/>
      <c r="M174" s="151"/>
      <c r="N174" s="151"/>
      <c r="O174" s="151"/>
      <c r="P174" s="151"/>
      <c r="Q174" s="151"/>
      <c r="R174" s="151"/>
      <c r="S174" s="151"/>
      <c r="T174" s="151"/>
      <c r="U174" s="151"/>
      <c r="V174" s="151"/>
      <c r="W174" s="151"/>
      <c r="X174" s="151"/>
      <c r="Y174" s="151"/>
      <c r="Z174" s="151"/>
      <c r="AA174" s="151"/>
      <c r="AB174" s="151"/>
      <c r="AC174" s="151"/>
      <c r="AD174" s="151"/>
      <c r="AE174" s="151"/>
      <c r="AF174" s="151"/>
      <c r="AG174" s="151"/>
      <c r="AH174" s="151"/>
      <c r="AI174" s="151"/>
      <c r="AJ174" s="151"/>
      <c r="AK174" s="151"/>
      <c r="AL174" s="151"/>
      <c r="AM174" s="152"/>
    </row>
    <row r="175" spans="1:61" ht="9.75" customHeight="1">
      <c r="A175" s="141"/>
      <c r="B175" s="143"/>
      <c r="C175" s="141"/>
      <c r="D175" s="142"/>
      <c r="E175" s="142"/>
      <c r="F175" s="142"/>
      <c r="G175" s="142"/>
      <c r="H175" s="142"/>
      <c r="I175" s="143"/>
      <c r="J175" s="150"/>
      <c r="K175" s="151"/>
      <c r="L175" s="151"/>
      <c r="M175" s="151"/>
      <c r="N175" s="151"/>
      <c r="O175" s="151"/>
      <c r="P175" s="151"/>
      <c r="Q175" s="151"/>
      <c r="R175" s="151"/>
      <c r="S175" s="151"/>
      <c r="T175" s="151"/>
      <c r="U175" s="151"/>
      <c r="V175" s="151"/>
      <c r="W175" s="151"/>
      <c r="X175" s="151"/>
      <c r="Y175" s="151"/>
      <c r="Z175" s="151"/>
      <c r="AA175" s="151"/>
      <c r="AB175" s="151"/>
      <c r="AC175" s="151"/>
      <c r="AD175" s="151"/>
      <c r="AE175" s="151"/>
      <c r="AF175" s="151"/>
      <c r="AG175" s="151"/>
      <c r="AH175" s="151"/>
      <c r="AI175" s="151"/>
      <c r="AJ175" s="151"/>
      <c r="AK175" s="151"/>
      <c r="AL175" s="151"/>
      <c r="AM175" s="152"/>
    </row>
    <row r="176" spans="1:61" ht="9.75" customHeight="1">
      <c r="A176" s="123"/>
      <c r="B176" s="125"/>
      <c r="C176" s="141"/>
      <c r="D176" s="142"/>
      <c r="E176" s="142"/>
      <c r="F176" s="142"/>
      <c r="G176" s="142"/>
      <c r="H176" s="142"/>
      <c r="I176" s="143"/>
      <c r="J176" s="150"/>
      <c r="K176" s="151"/>
      <c r="L176" s="151"/>
      <c r="M176" s="151"/>
      <c r="N176" s="151"/>
      <c r="O176" s="151"/>
      <c r="P176" s="151"/>
      <c r="Q176" s="151"/>
      <c r="R176" s="151"/>
      <c r="S176" s="151"/>
      <c r="T176" s="151"/>
      <c r="U176" s="151"/>
      <c r="V176" s="151"/>
      <c r="W176" s="151"/>
      <c r="X176" s="151"/>
      <c r="Y176" s="151"/>
      <c r="Z176" s="151"/>
      <c r="AA176" s="151"/>
      <c r="AB176" s="151"/>
      <c r="AC176" s="151"/>
      <c r="AD176" s="151"/>
      <c r="AE176" s="151"/>
      <c r="AF176" s="151"/>
      <c r="AG176" s="151"/>
      <c r="AH176" s="151"/>
      <c r="AI176" s="151"/>
      <c r="AJ176" s="151"/>
      <c r="AK176" s="151"/>
      <c r="AL176" s="151"/>
      <c r="AM176" s="152"/>
    </row>
    <row r="177" spans="1:61" ht="10.050000000000001" customHeight="1">
      <c r="A177" s="120" t="s">
        <v>534</v>
      </c>
      <c r="B177" s="121"/>
      <c r="C177" s="121"/>
      <c r="D177" s="121"/>
      <c r="E177" s="121"/>
      <c r="F177" s="121"/>
      <c r="G177" s="121"/>
      <c r="H177" s="121"/>
      <c r="I177" s="122"/>
      <c r="J177" s="216" t="s">
        <v>37</v>
      </c>
      <c r="K177" s="249" t="s">
        <v>802</v>
      </c>
      <c r="L177" s="249"/>
      <c r="M177" s="249"/>
      <c r="N177" s="249"/>
      <c r="O177" s="249"/>
      <c r="P177" s="249"/>
      <c r="Q177" s="249"/>
      <c r="R177" s="249"/>
      <c r="S177" s="249"/>
      <c r="T177" s="154" t="s">
        <v>38</v>
      </c>
      <c r="U177" s="154"/>
      <c r="V177" s="154" t="s">
        <v>36</v>
      </c>
      <c r="W177" s="154"/>
      <c r="X177" s="154"/>
      <c r="Y177" s="154"/>
      <c r="Z177" s="154"/>
      <c r="AA177" s="154"/>
      <c r="AB177" s="154"/>
      <c r="AC177" s="154"/>
      <c r="AD177" s="154"/>
      <c r="AE177" s="154"/>
      <c r="AF177" s="154"/>
      <c r="AG177" s="154"/>
      <c r="AH177" s="154"/>
      <c r="AI177" s="154"/>
      <c r="AJ177" s="154"/>
      <c r="AK177" s="154"/>
      <c r="AL177" s="154"/>
      <c r="AM177" s="155"/>
      <c r="BE177" s="1" t="str">
        <f ca="1">MID(CELL("address",$CE$2),2,2)</f>
        <v>CE</v>
      </c>
      <c r="BF177" s="1">
        <f>IF(TRIM($K177)="","",IF(ISERROR(MATCH($K177,$CE$3:$CE$4,0)),"INPUT_ERROR",MATCH($K177,$CE$3:$CE$4,0)))</f>
        <v>1</v>
      </c>
      <c r="BH177" s="1">
        <v>44</v>
      </c>
      <c r="BI177" s="1" t="str">
        <f>"ITEM"&amp;BH177&amp; BG177 &amp;"=" &amp; $BF177</f>
        <v>ITEM44=1</v>
      </c>
    </row>
    <row r="178" spans="1:61" ht="9.75" customHeight="1">
      <c r="A178" s="141"/>
      <c r="B178" s="142"/>
      <c r="C178" s="142"/>
      <c r="D178" s="142"/>
      <c r="E178" s="142"/>
      <c r="F178" s="142"/>
      <c r="G178" s="142"/>
      <c r="H178" s="142"/>
      <c r="I178" s="143"/>
      <c r="J178" s="144"/>
      <c r="K178" s="145"/>
      <c r="L178" s="145"/>
      <c r="M178" s="145"/>
      <c r="N178" s="145"/>
      <c r="O178" s="145"/>
      <c r="P178" s="145"/>
      <c r="Q178" s="145"/>
      <c r="R178" s="145"/>
      <c r="S178" s="145"/>
      <c r="T178" s="98"/>
      <c r="U178" s="98"/>
      <c r="V178" s="98" t="s">
        <v>530</v>
      </c>
      <c r="W178" s="98"/>
      <c r="X178" s="98"/>
      <c r="Y178" s="98"/>
      <c r="Z178" s="98"/>
      <c r="AA178" s="98"/>
      <c r="AB178" s="98"/>
      <c r="AC178" s="98"/>
      <c r="AD178" s="98"/>
      <c r="AE178" s="98" t="s">
        <v>531</v>
      </c>
      <c r="AF178" s="98"/>
      <c r="AG178" s="98"/>
      <c r="AH178" s="98"/>
      <c r="AI178" s="98"/>
      <c r="AJ178" s="98"/>
      <c r="AK178" s="98"/>
      <c r="AL178" s="98"/>
      <c r="AM178" s="156"/>
    </row>
    <row r="179" spans="1:61" ht="82.05" customHeight="1">
      <c r="A179" s="141"/>
      <c r="B179" s="143"/>
      <c r="C179" s="120" t="s">
        <v>535</v>
      </c>
      <c r="D179" s="121"/>
      <c r="E179" s="121"/>
      <c r="F179" s="121"/>
      <c r="G179" s="121"/>
      <c r="H179" s="121"/>
      <c r="I179" s="122"/>
      <c r="J179" s="136" t="s">
        <v>1213</v>
      </c>
      <c r="K179" s="126"/>
      <c r="L179" s="126"/>
      <c r="M179" s="126"/>
      <c r="N179" s="126"/>
      <c r="O179" s="126"/>
      <c r="P179" s="126"/>
      <c r="Q179" s="126"/>
      <c r="R179" s="126"/>
      <c r="S179" s="126"/>
      <c r="T179" s="126"/>
      <c r="U179" s="126"/>
      <c r="V179" s="126"/>
      <c r="W179" s="126"/>
      <c r="X179" s="126"/>
      <c r="Y179" s="126"/>
      <c r="Z179" s="126"/>
      <c r="AA179" s="126"/>
      <c r="AB179" s="126"/>
      <c r="AC179" s="126"/>
      <c r="AD179" s="126"/>
      <c r="AE179" s="126"/>
      <c r="AF179" s="126"/>
      <c r="AG179" s="126"/>
      <c r="AH179" s="126"/>
      <c r="AI179" s="126"/>
      <c r="AJ179" s="126"/>
      <c r="AK179" s="126"/>
      <c r="AL179" s="126"/>
      <c r="AM179" s="127"/>
      <c r="BH179" s="1">
        <v>45</v>
      </c>
      <c r="BI179" s="1" t="str">
        <f>"ITEM"&amp;BH179&amp; BG179 &amp;"="&amp; IF(TRIM($J179)="","",$J179)</f>
        <v>ITEM45=・都道府県サーバの運用及び監視に関する業務において委託契約上、委託先である機構に提供された特定個人情報ファイルについては、住基法施行令第３０条の６に規定された本人確認情報の保存期間（１５０年間）が過ぎた際に、システムにて自動判別し消去することを規定している。
・バックアップ媒体については、「運用設計書」において、「媒体が破損や耐用年数、耐用回数を超過したとき、管理簿に理由を明記し、媒体は引き続きデータ保管庫に格納」することにしているが、委託契約上、委託先である機構に提供された特定個人情報ファイルについては、契約完了時に返還または廃棄することを規定する。
・委託契約の報告条項に基づき、月次の完了届において、特定個人情報の取扱いについて書面にて報告を受ける。また、必要があれば、本府職員又は監査法人などの第三者が現地調査し、適正に運用されているか確認する。</v>
      </c>
    </row>
    <row r="180" spans="1:61" ht="9.75" customHeight="1">
      <c r="A180" s="141"/>
      <c r="B180" s="143"/>
      <c r="C180" s="141"/>
      <c r="D180" s="142"/>
      <c r="E180" s="142"/>
      <c r="F180" s="142"/>
      <c r="G180" s="142"/>
      <c r="H180" s="142"/>
      <c r="I180" s="143"/>
      <c r="J180" s="150"/>
      <c r="K180" s="151"/>
      <c r="L180" s="151"/>
      <c r="M180" s="151"/>
      <c r="N180" s="151"/>
      <c r="O180" s="151"/>
      <c r="P180" s="151"/>
      <c r="Q180" s="151"/>
      <c r="R180" s="151"/>
      <c r="S180" s="151"/>
      <c r="T180" s="151"/>
      <c r="U180" s="151"/>
      <c r="V180" s="151"/>
      <c r="W180" s="151"/>
      <c r="X180" s="151"/>
      <c r="Y180" s="151"/>
      <c r="Z180" s="151"/>
      <c r="AA180" s="151"/>
      <c r="AB180" s="151"/>
      <c r="AC180" s="151"/>
      <c r="AD180" s="151"/>
      <c r="AE180" s="151"/>
      <c r="AF180" s="151"/>
      <c r="AG180" s="151"/>
      <c r="AH180" s="151"/>
      <c r="AI180" s="151"/>
      <c r="AJ180" s="151"/>
      <c r="AK180" s="151"/>
      <c r="AL180" s="151"/>
      <c r="AM180" s="152"/>
    </row>
    <row r="181" spans="1:61" ht="9.75" customHeight="1">
      <c r="A181" s="141"/>
      <c r="B181" s="143"/>
      <c r="C181" s="141"/>
      <c r="D181" s="142"/>
      <c r="E181" s="142"/>
      <c r="F181" s="142"/>
      <c r="G181" s="142"/>
      <c r="H181" s="142"/>
      <c r="I181" s="143"/>
      <c r="J181" s="150"/>
      <c r="K181" s="151"/>
      <c r="L181" s="151"/>
      <c r="M181" s="151"/>
      <c r="N181" s="151"/>
      <c r="O181" s="151"/>
      <c r="P181" s="151"/>
      <c r="Q181" s="151"/>
      <c r="R181" s="151"/>
      <c r="S181" s="151"/>
      <c r="T181" s="151"/>
      <c r="U181" s="151"/>
      <c r="V181" s="151"/>
      <c r="W181" s="151"/>
      <c r="X181" s="151"/>
      <c r="Y181" s="151"/>
      <c r="Z181" s="151"/>
      <c r="AA181" s="151"/>
      <c r="AB181" s="151"/>
      <c r="AC181" s="151"/>
      <c r="AD181" s="151"/>
      <c r="AE181" s="151"/>
      <c r="AF181" s="151"/>
      <c r="AG181" s="151"/>
      <c r="AH181" s="151"/>
      <c r="AI181" s="151"/>
      <c r="AJ181" s="151"/>
      <c r="AK181" s="151"/>
      <c r="AL181" s="151"/>
      <c r="AM181" s="152"/>
    </row>
    <row r="182" spans="1:61" ht="28.8" customHeight="1">
      <c r="A182" s="123"/>
      <c r="B182" s="125"/>
      <c r="C182" s="123"/>
      <c r="D182" s="124"/>
      <c r="E182" s="124"/>
      <c r="F182" s="124"/>
      <c r="G182" s="124"/>
      <c r="H182" s="124"/>
      <c r="I182" s="125"/>
      <c r="J182" s="137"/>
      <c r="K182" s="128"/>
      <c r="L182" s="128"/>
      <c r="M182" s="128"/>
      <c r="N182" s="128"/>
      <c r="O182" s="128"/>
      <c r="P182" s="128"/>
      <c r="Q182" s="128"/>
      <c r="R182" s="128"/>
      <c r="S182" s="128"/>
      <c r="T182" s="128"/>
      <c r="U182" s="128"/>
      <c r="V182" s="128"/>
      <c r="W182" s="128"/>
      <c r="X182" s="128"/>
      <c r="Y182" s="128"/>
      <c r="Z182" s="128"/>
      <c r="AA182" s="128"/>
      <c r="AB182" s="128"/>
      <c r="AC182" s="128"/>
      <c r="AD182" s="128"/>
      <c r="AE182" s="128"/>
      <c r="AF182" s="128"/>
      <c r="AG182" s="128"/>
      <c r="AH182" s="128"/>
      <c r="AI182" s="128"/>
      <c r="AJ182" s="128"/>
      <c r="AK182" s="128"/>
      <c r="AL182" s="128"/>
      <c r="AM182" s="129"/>
    </row>
    <row r="183" spans="1:61" ht="9.75" customHeight="1">
      <c r="A183" s="120" t="s">
        <v>536</v>
      </c>
      <c r="B183" s="121"/>
      <c r="C183" s="121"/>
      <c r="D183" s="121"/>
      <c r="E183" s="121"/>
      <c r="F183" s="121"/>
      <c r="G183" s="121"/>
      <c r="H183" s="121"/>
      <c r="I183" s="122"/>
      <c r="J183" s="158"/>
      <c r="K183" s="154"/>
      <c r="L183" s="154"/>
      <c r="M183" s="154"/>
      <c r="N183" s="154"/>
      <c r="O183" s="154"/>
      <c r="P183" s="154"/>
      <c r="Q183" s="154"/>
      <c r="R183" s="154"/>
      <c r="S183" s="154"/>
      <c r="T183" s="154"/>
      <c r="U183" s="154"/>
      <c r="V183" s="154" t="s">
        <v>36</v>
      </c>
      <c r="W183" s="154"/>
      <c r="X183" s="154"/>
      <c r="Y183" s="154"/>
      <c r="Z183" s="154"/>
      <c r="AA183" s="154"/>
      <c r="AB183" s="154"/>
      <c r="AC183" s="154"/>
      <c r="AD183" s="154"/>
      <c r="AE183" s="154"/>
      <c r="AF183" s="154"/>
      <c r="AG183" s="154"/>
      <c r="AH183" s="154"/>
      <c r="AI183" s="154"/>
      <c r="AJ183" s="154"/>
      <c r="AK183" s="154"/>
      <c r="AL183" s="154"/>
      <c r="AM183" s="155"/>
      <c r="BE183" s="1" t="str">
        <f ca="1">MID(CELL("address",$CE$2),2,2)</f>
        <v>CE</v>
      </c>
      <c r="BF183" s="1">
        <f>IF(TRIM($K184)="","",IF(ISERROR(MATCH($K184,$CE$3:$CE$4,0)),"INPUT_ERROR",MATCH($K184,$CE$3:$CE$4,0)))</f>
        <v>1</v>
      </c>
      <c r="BH183" s="1">
        <v>46</v>
      </c>
      <c r="BI183" s="1" t="str">
        <f>"ITEM"&amp;BH183&amp; BG183 &amp;"=" &amp; $BF183</f>
        <v>ITEM46=1</v>
      </c>
    </row>
    <row r="184" spans="1:61" ht="10.050000000000001" customHeight="1">
      <c r="A184" s="141"/>
      <c r="B184" s="142"/>
      <c r="C184" s="142"/>
      <c r="D184" s="142"/>
      <c r="E184" s="142"/>
      <c r="F184" s="142"/>
      <c r="G184" s="142"/>
      <c r="H184" s="142"/>
      <c r="I184" s="142"/>
      <c r="J184" s="144" t="s">
        <v>37</v>
      </c>
      <c r="K184" s="145" t="s">
        <v>802</v>
      </c>
      <c r="L184" s="145"/>
      <c r="M184" s="145"/>
      <c r="N184" s="145"/>
      <c r="O184" s="145"/>
      <c r="P184" s="145"/>
      <c r="Q184" s="145"/>
      <c r="R184" s="145"/>
      <c r="S184" s="145"/>
      <c r="T184" s="82" t="s">
        <v>38</v>
      </c>
      <c r="U184" s="82"/>
      <c r="V184" s="82" t="s">
        <v>530</v>
      </c>
      <c r="W184" s="82"/>
      <c r="X184" s="82"/>
      <c r="Y184" s="82"/>
      <c r="Z184" s="82"/>
      <c r="AA184" s="82"/>
      <c r="AB184" s="82"/>
      <c r="AC184" s="82"/>
      <c r="AD184" s="82"/>
      <c r="AE184" s="82" t="s">
        <v>531</v>
      </c>
      <c r="AF184" s="82"/>
      <c r="AG184" s="82"/>
      <c r="AH184" s="82"/>
      <c r="AI184" s="82"/>
      <c r="AJ184" s="82"/>
      <c r="AK184" s="82"/>
      <c r="AL184" s="82"/>
      <c r="AM184" s="138"/>
    </row>
    <row r="185" spans="1:61" ht="9.75" customHeight="1">
      <c r="A185" s="141"/>
      <c r="B185" s="142"/>
      <c r="C185" s="142"/>
      <c r="D185" s="142"/>
      <c r="E185" s="142"/>
      <c r="F185" s="142"/>
      <c r="G185" s="142"/>
      <c r="H185" s="142"/>
      <c r="I185" s="142"/>
      <c r="J185" s="144"/>
      <c r="K185" s="145"/>
      <c r="L185" s="145"/>
      <c r="M185" s="145"/>
      <c r="N185" s="145"/>
      <c r="O185" s="145"/>
      <c r="P185" s="145"/>
      <c r="Q185" s="145"/>
      <c r="R185" s="145"/>
      <c r="S185" s="145"/>
      <c r="T185" s="82"/>
      <c r="U185" s="82"/>
      <c r="V185" s="82"/>
      <c r="W185" s="82"/>
      <c r="X185" s="82"/>
      <c r="Y185" s="82"/>
      <c r="Z185" s="82"/>
      <c r="AA185" s="82"/>
      <c r="AB185" s="82"/>
      <c r="AC185" s="82"/>
      <c r="AD185" s="82"/>
      <c r="AE185" s="82"/>
      <c r="AF185" s="82"/>
      <c r="AG185" s="82"/>
      <c r="AH185" s="82"/>
      <c r="AI185" s="82"/>
      <c r="AJ185" s="82"/>
      <c r="AK185" s="82"/>
      <c r="AL185" s="82"/>
      <c r="AM185" s="138"/>
    </row>
    <row r="186" spans="1:61" ht="9.75" customHeight="1">
      <c r="A186" s="141"/>
      <c r="B186" s="142"/>
      <c r="C186" s="142"/>
      <c r="D186" s="142"/>
      <c r="E186" s="142"/>
      <c r="F186" s="142"/>
      <c r="G186" s="142"/>
      <c r="H186" s="142"/>
      <c r="I186" s="143"/>
      <c r="J186" s="157"/>
      <c r="K186" s="98"/>
      <c r="L186" s="98"/>
      <c r="M186" s="98"/>
      <c r="N186" s="98"/>
      <c r="O186" s="98"/>
      <c r="P186" s="98"/>
      <c r="Q186" s="98"/>
      <c r="R186" s="98"/>
      <c r="S186" s="98"/>
      <c r="T186" s="98"/>
      <c r="U186" s="98"/>
      <c r="V186" s="98"/>
      <c r="W186" s="98"/>
      <c r="X186" s="98"/>
      <c r="Y186" s="98"/>
      <c r="Z186" s="98"/>
      <c r="AA186" s="98"/>
      <c r="AB186" s="98"/>
      <c r="AC186" s="98"/>
      <c r="AD186" s="98"/>
      <c r="AE186" s="98"/>
      <c r="AF186" s="98"/>
      <c r="AG186" s="98"/>
      <c r="AH186" s="98"/>
      <c r="AI186" s="98"/>
      <c r="AJ186" s="98"/>
      <c r="AK186" s="98"/>
      <c r="AL186" s="98"/>
      <c r="AM186" s="156"/>
    </row>
    <row r="187" spans="1:61" ht="103.95" customHeight="1">
      <c r="A187" s="141"/>
      <c r="B187" s="143"/>
      <c r="C187" s="120" t="s">
        <v>537</v>
      </c>
      <c r="D187" s="121"/>
      <c r="E187" s="121"/>
      <c r="F187" s="121"/>
      <c r="G187" s="121"/>
      <c r="H187" s="121"/>
      <c r="I187" s="122"/>
      <c r="J187" s="136" t="s">
        <v>1212</v>
      </c>
      <c r="K187" s="126"/>
      <c r="L187" s="126"/>
      <c r="M187" s="126"/>
      <c r="N187" s="126"/>
      <c r="O187" s="126"/>
      <c r="P187" s="126"/>
      <c r="Q187" s="126"/>
      <c r="R187" s="126"/>
      <c r="S187" s="126"/>
      <c r="T187" s="126"/>
      <c r="U187" s="126"/>
      <c r="V187" s="126"/>
      <c r="W187" s="126"/>
      <c r="X187" s="126"/>
      <c r="Y187" s="126"/>
      <c r="Z187" s="126"/>
      <c r="AA187" s="126"/>
      <c r="AB187" s="126"/>
      <c r="AC187" s="126"/>
      <c r="AD187" s="126"/>
      <c r="AE187" s="126"/>
      <c r="AF187" s="126"/>
      <c r="AG187" s="126"/>
      <c r="AH187" s="126"/>
      <c r="AI187" s="126"/>
      <c r="AJ187" s="126"/>
      <c r="AK187" s="126"/>
      <c r="AL187" s="126"/>
      <c r="AM187" s="127"/>
      <c r="BH187" s="1">
        <v>47</v>
      </c>
      <c r="BI187" s="1" t="str">
        <f>"ITEM"&amp;BH187&amp; BG187 &amp;"="&amp; IF(TRIM($J187)="","",$J187)</f>
        <v>ITEM47=・秘密保持義務
・事業所内からの特定個人情報の持出しの禁止
・特定個人情報の目的外利用の禁止
・再委託における条件
・漏えい事案等が発生した場合の委託先の責任
・委託契約終了後の特定個人情報の返却又は廃棄
・従業者に対する監督・教育
・契約内容の遵守状況について報告を求める規定
・委託先の個人情報保護管理体制に関する調査を行うことができる規定等を契約書において定めるとともに、本府と同様の安全管理措置を義務付ける。</v>
      </c>
    </row>
    <row r="188" spans="1:61" ht="9.75" customHeight="1">
      <c r="A188" s="141"/>
      <c r="B188" s="143"/>
      <c r="C188" s="141"/>
      <c r="D188" s="142"/>
      <c r="E188" s="142"/>
      <c r="F188" s="142"/>
      <c r="G188" s="142"/>
      <c r="H188" s="142"/>
      <c r="I188" s="143"/>
      <c r="J188" s="150"/>
      <c r="K188" s="151"/>
      <c r="L188" s="151"/>
      <c r="M188" s="151"/>
      <c r="N188" s="151"/>
      <c r="O188" s="151"/>
      <c r="P188" s="151"/>
      <c r="Q188" s="151"/>
      <c r="R188" s="151"/>
      <c r="S188" s="151"/>
      <c r="T188" s="151"/>
      <c r="U188" s="151"/>
      <c r="V188" s="151"/>
      <c r="W188" s="151"/>
      <c r="X188" s="151"/>
      <c r="Y188" s="151"/>
      <c r="Z188" s="151"/>
      <c r="AA188" s="151"/>
      <c r="AB188" s="151"/>
      <c r="AC188" s="151"/>
      <c r="AD188" s="151"/>
      <c r="AE188" s="151"/>
      <c r="AF188" s="151"/>
      <c r="AG188" s="151"/>
      <c r="AH188" s="151"/>
      <c r="AI188" s="151"/>
      <c r="AJ188" s="151"/>
      <c r="AK188" s="151"/>
      <c r="AL188" s="151"/>
      <c r="AM188" s="152"/>
    </row>
    <row r="189" spans="1:61" ht="9.75" customHeight="1">
      <c r="A189" s="123"/>
      <c r="B189" s="125"/>
      <c r="C189" s="123"/>
      <c r="D189" s="124"/>
      <c r="E189" s="124"/>
      <c r="F189" s="124"/>
      <c r="G189" s="124"/>
      <c r="H189" s="124"/>
      <c r="I189" s="125"/>
      <c r="J189" s="137"/>
      <c r="K189" s="128"/>
      <c r="L189" s="128"/>
      <c r="M189" s="128"/>
      <c r="N189" s="128"/>
      <c r="O189" s="128"/>
      <c r="P189" s="128"/>
      <c r="Q189" s="128"/>
      <c r="R189" s="128"/>
      <c r="S189" s="128"/>
      <c r="T189" s="128"/>
      <c r="U189" s="128"/>
      <c r="V189" s="128"/>
      <c r="W189" s="128"/>
      <c r="X189" s="128"/>
      <c r="Y189" s="128"/>
      <c r="Z189" s="128"/>
      <c r="AA189" s="128"/>
      <c r="AB189" s="128"/>
      <c r="AC189" s="128"/>
      <c r="AD189" s="128"/>
      <c r="AE189" s="128"/>
      <c r="AF189" s="128"/>
      <c r="AG189" s="128"/>
      <c r="AH189" s="128"/>
      <c r="AI189" s="128"/>
      <c r="AJ189" s="128"/>
      <c r="AK189" s="128"/>
      <c r="AL189" s="128"/>
      <c r="AM189" s="129"/>
    </row>
    <row r="190" spans="1:61" ht="9.75" customHeight="1">
      <c r="A190" s="120" t="s">
        <v>538</v>
      </c>
      <c r="B190" s="121"/>
      <c r="C190" s="121"/>
      <c r="D190" s="121"/>
      <c r="E190" s="121"/>
      <c r="F190" s="121"/>
      <c r="G190" s="121"/>
      <c r="H190" s="121"/>
      <c r="I190" s="122"/>
      <c r="J190" s="158"/>
      <c r="K190" s="154"/>
      <c r="L190" s="154"/>
      <c r="M190" s="154"/>
      <c r="N190" s="154"/>
      <c r="O190" s="154"/>
      <c r="P190" s="154"/>
      <c r="Q190" s="154"/>
      <c r="R190" s="154"/>
      <c r="S190" s="154"/>
      <c r="T190" s="154"/>
      <c r="U190" s="154"/>
      <c r="V190" s="154" t="s">
        <v>36</v>
      </c>
      <c r="W190" s="154"/>
      <c r="X190" s="154"/>
      <c r="Y190" s="154"/>
      <c r="Z190" s="154"/>
      <c r="AA190" s="154"/>
      <c r="AB190" s="154"/>
      <c r="AC190" s="154"/>
      <c r="AD190" s="154"/>
      <c r="AE190" s="154"/>
      <c r="AF190" s="154"/>
      <c r="AG190" s="154"/>
      <c r="AH190" s="154"/>
      <c r="AI190" s="154"/>
      <c r="AJ190" s="154"/>
      <c r="AK190" s="154"/>
      <c r="AL190" s="154"/>
      <c r="AM190" s="155"/>
      <c r="BE190" s="1" t="str">
        <f ca="1">MID(CELL("address",$CF$2),2,2)</f>
        <v>CF</v>
      </c>
      <c r="BF190" s="1">
        <f>IF(TRIM($K191)="","",IF(ISERROR(MATCH($K191,$CF$3:$CF$6,0)),"INPUT_ERROR",MATCH($K191,$CF$3:$CF$6,0)))</f>
        <v>2</v>
      </c>
      <c r="BH190" s="1">
        <v>48</v>
      </c>
      <c r="BI190" s="1" t="str">
        <f>"ITEM"&amp;BH190&amp; BG190 &amp;"=" &amp; $BF190</f>
        <v>ITEM48=2</v>
      </c>
    </row>
    <row r="191" spans="1:61" ht="10.050000000000001" customHeight="1">
      <c r="A191" s="141"/>
      <c r="B191" s="142"/>
      <c r="C191" s="142"/>
      <c r="D191" s="142"/>
      <c r="E191" s="142"/>
      <c r="F191" s="142"/>
      <c r="G191" s="142"/>
      <c r="H191" s="142"/>
      <c r="I191" s="143"/>
      <c r="J191" s="144" t="s">
        <v>37</v>
      </c>
      <c r="K191" s="145" t="s">
        <v>466</v>
      </c>
      <c r="L191" s="145"/>
      <c r="M191" s="145"/>
      <c r="N191" s="145"/>
      <c r="O191" s="145"/>
      <c r="P191" s="145"/>
      <c r="Q191" s="145"/>
      <c r="R191" s="145"/>
      <c r="S191" s="145"/>
      <c r="T191" s="82" t="s">
        <v>38</v>
      </c>
      <c r="U191" s="82"/>
      <c r="V191" s="82" t="s">
        <v>539</v>
      </c>
      <c r="W191" s="82"/>
      <c r="X191" s="82"/>
      <c r="Y191" s="82"/>
      <c r="Z191" s="82"/>
      <c r="AA191" s="82"/>
      <c r="AB191" s="82"/>
      <c r="AC191" s="82"/>
      <c r="AD191" s="82"/>
      <c r="AE191" s="82" t="s">
        <v>540</v>
      </c>
      <c r="AF191" s="82"/>
      <c r="AG191" s="82"/>
      <c r="AH191" s="82"/>
      <c r="AI191" s="82"/>
      <c r="AJ191" s="82"/>
      <c r="AK191" s="82"/>
      <c r="AL191" s="82"/>
      <c r="AM191" s="138"/>
    </row>
    <row r="192" spans="1:61" ht="9.75" customHeight="1">
      <c r="A192" s="141"/>
      <c r="B192" s="142"/>
      <c r="C192" s="142"/>
      <c r="D192" s="142"/>
      <c r="E192" s="142"/>
      <c r="F192" s="142"/>
      <c r="G192" s="142"/>
      <c r="H192" s="142"/>
      <c r="I192" s="143"/>
      <c r="J192" s="144"/>
      <c r="K192" s="145"/>
      <c r="L192" s="145"/>
      <c r="M192" s="145"/>
      <c r="N192" s="145"/>
      <c r="O192" s="145"/>
      <c r="P192" s="145"/>
      <c r="Q192" s="145"/>
      <c r="R192" s="145"/>
      <c r="S192" s="145"/>
      <c r="T192" s="82"/>
      <c r="U192" s="82"/>
      <c r="V192" s="82" t="s">
        <v>541</v>
      </c>
      <c r="W192" s="82"/>
      <c r="X192" s="82"/>
      <c r="Y192" s="82"/>
      <c r="Z192" s="82"/>
      <c r="AA192" s="82"/>
      <c r="AB192" s="82"/>
      <c r="AC192" s="82"/>
      <c r="AD192" s="82"/>
      <c r="AE192" s="82" t="s">
        <v>542</v>
      </c>
      <c r="AF192" s="82"/>
      <c r="AG192" s="82"/>
      <c r="AH192" s="82"/>
      <c r="AI192" s="82"/>
      <c r="AJ192" s="82"/>
      <c r="AK192" s="82"/>
      <c r="AL192" s="82"/>
      <c r="AM192" s="138"/>
    </row>
    <row r="193" spans="1:61" ht="9.75" customHeight="1">
      <c r="A193" s="141"/>
      <c r="B193" s="142"/>
      <c r="C193" s="142"/>
      <c r="D193" s="142"/>
      <c r="E193" s="142"/>
      <c r="F193" s="142"/>
      <c r="G193" s="142"/>
      <c r="H193" s="142"/>
      <c r="I193" s="143"/>
      <c r="J193" s="157"/>
      <c r="K193" s="98"/>
      <c r="L193" s="98"/>
      <c r="M193" s="98"/>
      <c r="N193" s="98"/>
      <c r="O193" s="98"/>
      <c r="P193" s="98"/>
      <c r="Q193" s="98"/>
      <c r="R193" s="98"/>
      <c r="S193" s="98"/>
      <c r="T193" s="98"/>
      <c r="U193" s="98"/>
      <c r="V193" s="98"/>
      <c r="W193" s="98"/>
      <c r="X193" s="98"/>
      <c r="Y193" s="98"/>
      <c r="Z193" s="98"/>
      <c r="AA193" s="98"/>
      <c r="AB193" s="98"/>
      <c r="AC193" s="98"/>
      <c r="AD193" s="98"/>
      <c r="AE193" s="98"/>
      <c r="AF193" s="98"/>
      <c r="AG193" s="98"/>
      <c r="AH193" s="98"/>
      <c r="AI193" s="98"/>
      <c r="AJ193" s="98"/>
      <c r="AK193" s="98"/>
      <c r="AL193" s="98"/>
      <c r="AM193" s="156"/>
    </row>
    <row r="194" spans="1:61" ht="106.05" customHeight="1">
      <c r="A194" s="141"/>
      <c r="B194" s="143"/>
      <c r="C194" s="120" t="s">
        <v>512</v>
      </c>
      <c r="D194" s="121"/>
      <c r="E194" s="121"/>
      <c r="F194" s="121"/>
      <c r="G194" s="121"/>
      <c r="H194" s="121"/>
      <c r="I194" s="122"/>
      <c r="J194" s="136" t="s">
        <v>1211</v>
      </c>
      <c r="K194" s="126"/>
      <c r="L194" s="126"/>
      <c r="M194" s="126"/>
      <c r="N194" s="126"/>
      <c r="O194" s="126"/>
      <c r="P194" s="126"/>
      <c r="Q194" s="126"/>
      <c r="R194" s="126"/>
      <c r="S194" s="126"/>
      <c r="T194" s="126"/>
      <c r="U194" s="126"/>
      <c r="V194" s="126"/>
      <c r="W194" s="126"/>
      <c r="X194" s="126"/>
      <c r="Y194" s="126"/>
      <c r="Z194" s="126"/>
      <c r="AA194" s="126"/>
      <c r="AB194" s="126"/>
      <c r="AC194" s="126"/>
      <c r="AD194" s="126"/>
      <c r="AE194" s="126"/>
      <c r="AF194" s="126"/>
      <c r="AG194" s="126"/>
      <c r="AH194" s="126"/>
      <c r="AI194" s="126"/>
      <c r="AJ194" s="126"/>
      <c r="AK194" s="126"/>
      <c r="AL194" s="126"/>
      <c r="AM194" s="127"/>
      <c r="BH194" s="1">
        <v>49</v>
      </c>
      <c r="BI194" s="1" t="str">
        <f>"ITEM"&amp;BH194&amp; BG194 &amp;"="&amp; IF(TRIM($J194)="","",$J194)</f>
        <v>ITEM49=・都道府県サーバの構築・運用等を行う再委託先については、平成２５年１月２４日に開催された都道府県サーバ集約に伴う調達評価委員会（都道府県の各ブロックから推薦された新潟県、長野県、富山県、和歌山県、香川県、愛媛県、岡山県および福岡県により構成）において審査のうえ策定された入札の評価基準により選定されているため、構築・運用等の適正が担保されている。
・委託先である機構と再委託先の契約において、個人情報保護の条項を設けており、従事者への周知を契約で規定している。
・再委託する業務は、直接本人確認情報に係らない（直接本人確認情報にアクセスできず、閲覧・更新・削除等を行わない）業務を対象としている。
・再委託を行う場合は、委託元がその必要性を厳しく審査し、再委託先に対して、委託先と同等の安全管理措置を義務付けるとともに、委託先に対して定期的に実施状況等を報告させること等により、必要かつ適切な監督を行っている。</v>
      </c>
    </row>
    <row r="195" spans="1:61" ht="9.75" customHeight="1">
      <c r="A195" s="141"/>
      <c r="B195" s="143"/>
      <c r="C195" s="141"/>
      <c r="D195" s="142"/>
      <c r="E195" s="142"/>
      <c r="F195" s="142"/>
      <c r="G195" s="142"/>
      <c r="H195" s="142"/>
      <c r="I195" s="143"/>
      <c r="J195" s="150"/>
      <c r="K195" s="151"/>
      <c r="L195" s="151"/>
      <c r="M195" s="151"/>
      <c r="N195" s="151"/>
      <c r="O195" s="151"/>
      <c r="P195" s="151"/>
      <c r="Q195" s="151"/>
      <c r="R195" s="151"/>
      <c r="S195" s="151"/>
      <c r="T195" s="151"/>
      <c r="U195" s="151"/>
      <c r="V195" s="151"/>
      <c r="W195" s="151"/>
      <c r="X195" s="151"/>
      <c r="Y195" s="151"/>
      <c r="Z195" s="151"/>
      <c r="AA195" s="151"/>
      <c r="AB195" s="151"/>
      <c r="AC195" s="151"/>
      <c r="AD195" s="151"/>
      <c r="AE195" s="151"/>
      <c r="AF195" s="151"/>
      <c r="AG195" s="151"/>
      <c r="AH195" s="151"/>
      <c r="AI195" s="151"/>
      <c r="AJ195" s="151"/>
      <c r="AK195" s="151"/>
      <c r="AL195" s="151"/>
      <c r="AM195" s="152"/>
    </row>
    <row r="196" spans="1:61" ht="29.4" customHeight="1">
      <c r="A196" s="123"/>
      <c r="B196" s="125"/>
      <c r="C196" s="141"/>
      <c r="D196" s="142"/>
      <c r="E196" s="142"/>
      <c r="F196" s="142"/>
      <c r="G196" s="142"/>
      <c r="H196" s="142"/>
      <c r="I196" s="143"/>
      <c r="J196" s="150"/>
      <c r="K196" s="151"/>
      <c r="L196" s="151"/>
      <c r="M196" s="151"/>
      <c r="N196" s="151"/>
      <c r="O196" s="151"/>
      <c r="P196" s="151"/>
      <c r="Q196" s="151"/>
      <c r="R196" s="151"/>
      <c r="S196" s="151"/>
      <c r="T196" s="151"/>
      <c r="U196" s="151"/>
      <c r="V196" s="151"/>
      <c r="W196" s="151"/>
      <c r="X196" s="151"/>
      <c r="Y196" s="151"/>
      <c r="Z196" s="151"/>
      <c r="AA196" s="151"/>
      <c r="AB196" s="151"/>
      <c r="AC196" s="151"/>
      <c r="AD196" s="151"/>
      <c r="AE196" s="151"/>
      <c r="AF196" s="151"/>
      <c r="AG196" s="151"/>
      <c r="AH196" s="151"/>
      <c r="AI196" s="151"/>
      <c r="AJ196" s="151"/>
      <c r="AK196" s="151"/>
      <c r="AL196" s="151"/>
      <c r="AM196" s="152"/>
    </row>
    <row r="197" spans="1:61" ht="10.050000000000001" customHeight="1">
      <c r="A197" s="290" t="s">
        <v>482</v>
      </c>
      <c r="B197" s="290"/>
      <c r="C197" s="290"/>
      <c r="D197" s="290"/>
      <c r="E197" s="290"/>
      <c r="F197" s="290"/>
      <c r="G197" s="290"/>
      <c r="H197" s="290"/>
      <c r="I197" s="290"/>
      <c r="J197" s="27" t="s">
        <v>721</v>
      </c>
      <c r="K197" s="27"/>
      <c r="L197" s="27"/>
      <c r="M197" s="27"/>
      <c r="N197" s="27"/>
      <c r="O197" s="27"/>
      <c r="P197" s="27"/>
      <c r="Q197" s="27"/>
      <c r="R197" s="27"/>
      <c r="S197" s="27"/>
      <c r="T197" s="27"/>
      <c r="U197" s="27"/>
      <c r="V197" s="27"/>
      <c r="W197" s="27"/>
      <c r="X197" s="27"/>
      <c r="Y197" s="27"/>
      <c r="Z197" s="27"/>
      <c r="AA197" s="27"/>
      <c r="AB197" s="27"/>
      <c r="AC197" s="27"/>
      <c r="AD197" s="27"/>
      <c r="AE197" s="27"/>
      <c r="AF197" s="27"/>
      <c r="AG197" s="27"/>
      <c r="AH197" s="27"/>
      <c r="AI197" s="27"/>
      <c r="AJ197" s="27"/>
      <c r="AK197" s="27"/>
      <c r="AL197" s="27"/>
      <c r="AM197" s="27"/>
      <c r="BH197" s="1">
        <v>50</v>
      </c>
      <c r="BI197" s="1" t="str">
        <f>"ITEM"&amp;BH197&amp; BG197 &amp;"="&amp; IF(TRIM($J197)="","",$J197)</f>
        <v>ITEM50=―</v>
      </c>
    </row>
    <row r="198" spans="1:61" ht="9.75" customHeight="1">
      <c r="A198" s="290"/>
      <c r="B198" s="290"/>
      <c r="C198" s="290"/>
      <c r="D198" s="290"/>
      <c r="E198" s="290"/>
      <c r="F198" s="290"/>
      <c r="G198" s="290"/>
      <c r="H198" s="290"/>
      <c r="I198" s="290"/>
      <c r="J198" s="27"/>
      <c r="K198" s="27"/>
      <c r="L198" s="27"/>
      <c r="M198" s="27"/>
      <c r="N198" s="27"/>
      <c r="O198" s="27"/>
      <c r="P198" s="27"/>
      <c r="Q198" s="27"/>
      <c r="R198" s="27"/>
      <c r="S198" s="27"/>
      <c r="T198" s="27"/>
      <c r="U198" s="27"/>
      <c r="V198" s="27"/>
      <c r="W198" s="27"/>
      <c r="X198" s="27"/>
      <c r="Y198" s="27"/>
      <c r="Z198" s="27"/>
      <c r="AA198" s="27"/>
      <c r="AB198" s="27"/>
      <c r="AC198" s="27"/>
      <c r="AD198" s="27"/>
      <c r="AE198" s="27"/>
      <c r="AF198" s="27"/>
      <c r="AG198" s="27"/>
      <c r="AH198" s="27"/>
      <c r="AI198" s="27"/>
      <c r="AJ198" s="27"/>
      <c r="AK198" s="27"/>
      <c r="AL198" s="27"/>
      <c r="AM198" s="27"/>
    </row>
    <row r="199" spans="1:61" ht="9.75" customHeight="1">
      <c r="A199" s="290"/>
      <c r="B199" s="290"/>
      <c r="C199" s="290"/>
      <c r="D199" s="290"/>
      <c r="E199" s="290"/>
      <c r="F199" s="290"/>
      <c r="G199" s="290"/>
      <c r="H199" s="290"/>
      <c r="I199" s="290"/>
      <c r="J199" s="27"/>
      <c r="K199" s="27"/>
      <c r="L199" s="27"/>
      <c r="M199" s="27"/>
      <c r="N199" s="27"/>
      <c r="O199" s="27"/>
      <c r="P199" s="27"/>
      <c r="Q199" s="27"/>
      <c r="R199" s="27"/>
      <c r="S199" s="27"/>
      <c r="T199" s="27"/>
      <c r="U199" s="27"/>
      <c r="V199" s="27"/>
      <c r="W199" s="27"/>
      <c r="X199" s="27"/>
      <c r="Y199" s="27"/>
      <c r="Z199" s="27"/>
      <c r="AA199" s="27"/>
      <c r="AB199" s="27"/>
      <c r="AC199" s="27"/>
      <c r="AD199" s="27"/>
      <c r="AE199" s="27"/>
      <c r="AF199" s="27"/>
      <c r="AG199" s="27"/>
      <c r="AH199" s="27"/>
      <c r="AI199" s="27"/>
      <c r="AJ199" s="27"/>
      <c r="AK199" s="27"/>
      <c r="AL199" s="27"/>
      <c r="AM199" s="27"/>
    </row>
    <row r="200" spans="1:61" ht="10.050000000000001" customHeight="1">
      <c r="A200" s="197" t="s">
        <v>483</v>
      </c>
      <c r="B200" s="198"/>
      <c r="C200" s="198"/>
      <c r="D200" s="198"/>
      <c r="E200" s="198"/>
      <c r="F200" s="198"/>
      <c r="G200" s="198"/>
      <c r="H200" s="198"/>
      <c r="I200" s="203"/>
      <c r="J200" s="216" t="s">
        <v>37</v>
      </c>
      <c r="K200" s="249" t="s">
        <v>786</v>
      </c>
      <c r="L200" s="249"/>
      <c r="M200" s="249"/>
      <c r="N200" s="249"/>
      <c r="O200" s="249"/>
      <c r="P200" s="249"/>
      <c r="Q200" s="249"/>
      <c r="R200" s="249"/>
      <c r="S200" s="249"/>
      <c r="T200" s="154" t="s">
        <v>38</v>
      </c>
      <c r="U200" s="154"/>
      <c r="V200" s="154" t="s">
        <v>36</v>
      </c>
      <c r="W200" s="154"/>
      <c r="X200" s="154"/>
      <c r="Y200" s="154"/>
      <c r="Z200" s="154"/>
      <c r="AA200" s="154"/>
      <c r="AB200" s="154"/>
      <c r="AC200" s="154"/>
      <c r="AD200" s="154"/>
      <c r="AE200" s="154"/>
      <c r="AF200" s="154"/>
      <c r="AG200" s="154"/>
      <c r="AH200" s="154"/>
      <c r="AI200" s="154"/>
      <c r="AJ200" s="154"/>
      <c r="AK200" s="154"/>
      <c r="AL200" s="154"/>
      <c r="AM200" s="155"/>
      <c r="BE200" s="1" t="str">
        <f ca="1">MID(CELL("address",$CA$2),2,2)</f>
        <v>CA</v>
      </c>
      <c r="BF200" s="1">
        <f>IF(TRIM($K200)="","",IF(ISERROR(MATCH($K200,$CA$3:$CA$5,0)),"INPUT_ERROR",MATCH($K200,$CA$3:$CA$5,0)))</f>
        <v>2</v>
      </c>
      <c r="BH200" s="1">
        <v>51</v>
      </c>
      <c r="BI200" s="1" t="str">
        <f>"ITEM"&amp;BH200&amp; BG200 &amp;"=" &amp; $BF200</f>
        <v>ITEM51=2</v>
      </c>
    </row>
    <row r="201" spans="1:61" ht="9.75" customHeight="1">
      <c r="A201" s="199"/>
      <c r="B201" s="200"/>
      <c r="C201" s="200"/>
      <c r="D201" s="200"/>
      <c r="E201" s="200"/>
      <c r="F201" s="200"/>
      <c r="G201" s="200"/>
      <c r="H201" s="200"/>
      <c r="I201" s="215"/>
      <c r="J201" s="144"/>
      <c r="K201" s="145"/>
      <c r="L201" s="145"/>
      <c r="M201" s="145"/>
      <c r="N201" s="145"/>
      <c r="O201" s="145"/>
      <c r="P201" s="145"/>
      <c r="Q201" s="145"/>
      <c r="R201" s="145"/>
      <c r="S201" s="145"/>
      <c r="T201" s="82"/>
      <c r="U201" s="82"/>
      <c r="V201" s="82" t="s">
        <v>484</v>
      </c>
      <c r="W201" s="82"/>
      <c r="X201" s="82"/>
      <c r="Y201" s="82"/>
      <c r="Z201" s="82"/>
      <c r="AA201" s="82"/>
      <c r="AB201" s="82"/>
      <c r="AC201" s="82"/>
      <c r="AD201" s="82"/>
      <c r="AE201" s="82" t="s">
        <v>485</v>
      </c>
      <c r="AF201" s="82"/>
      <c r="AG201" s="82"/>
      <c r="AH201" s="82"/>
      <c r="AI201" s="82"/>
      <c r="AJ201" s="82"/>
      <c r="AK201" s="82"/>
      <c r="AL201" s="82"/>
      <c r="AM201" s="138"/>
      <c r="BH201" s="1" t="s">
        <v>28</v>
      </c>
    </row>
    <row r="202" spans="1:61" ht="9.75" customHeight="1">
      <c r="A202" s="199"/>
      <c r="B202" s="200"/>
      <c r="C202" s="200"/>
      <c r="D202" s="200"/>
      <c r="E202" s="200"/>
      <c r="F202" s="200"/>
      <c r="G202" s="200"/>
      <c r="H202" s="200"/>
      <c r="I202" s="215"/>
      <c r="J202" s="157"/>
      <c r="K202" s="98"/>
      <c r="L202" s="98"/>
      <c r="M202" s="98"/>
      <c r="N202" s="98"/>
      <c r="O202" s="98"/>
      <c r="P202" s="98"/>
      <c r="Q202" s="98"/>
      <c r="R202" s="98"/>
      <c r="S202" s="98"/>
      <c r="T202" s="98"/>
      <c r="U202" s="98"/>
      <c r="V202" s="98" t="s">
        <v>486</v>
      </c>
      <c r="W202" s="98"/>
      <c r="X202" s="98"/>
      <c r="Y202" s="98"/>
      <c r="Z202" s="98"/>
      <c r="AA202" s="98"/>
      <c r="AB202" s="98"/>
      <c r="AC202" s="98"/>
      <c r="AD202" s="98"/>
      <c r="AE202" s="98"/>
      <c r="AF202" s="98"/>
      <c r="AG202" s="98"/>
      <c r="AH202" s="98"/>
      <c r="AI202" s="98"/>
      <c r="AJ202" s="98"/>
      <c r="AK202" s="98"/>
      <c r="AL202" s="98"/>
      <c r="AM202" s="156"/>
      <c r="BH202" s="1" t="s">
        <v>28</v>
      </c>
    </row>
    <row r="203" spans="1:61" ht="9.75" customHeight="1">
      <c r="A203" s="153" t="s">
        <v>543</v>
      </c>
      <c r="B203" s="153"/>
      <c r="C203" s="153"/>
      <c r="D203" s="153"/>
      <c r="E203" s="153"/>
      <c r="F203" s="153"/>
      <c r="G203" s="153"/>
      <c r="H203" s="153"/>
      <c r="I203" s="153"/>
      <c r="J203" s="153"/>
      <c r="K203" s="153"/>
      <c r="L203" s="153"/>
      <c r="M203" s="153"/>
      <c r="N203" s="153"/>
      <c r="O203" s="153"/>
      <c r="P203" s="153"/>
      <c r="Q203" s="153"/>
      <c r="R203" s="153"/>
      <c r="S203" s="153"/>
      <c r="T203" s="153"/>
      <c r="U203" s="153"/>
      <c r="V203" s="153"/>
      <c r="W203" s="153"/>
      <c r="X203" s="153"/>
      <c r="Y203" s="153"/>
      <c r="Z203" s="153"/>
      <c r="AA203" s="153"/>
      <c r="AB203" s="153"/>
      <c r="AC203" s="153"/>
      <c r="AD203" s="153"/>
      <c r="AE203" s="153"/>
      <c r="AF203" s="153"/>
      <c r="AG203" s="153"/>
      <c r="AH203" s="153"/>
      <c r="AI203" s="153"/>
      <c r="AJ203" s="153"/>
      <c r="AK203" s="153"/>
      <c r="AL203" s="153"/>
      <c r="AM203" s="153"/>
    </row>
    <row r="204" spans="1:61" ht="9.75" customHeight="1">
      <c r="A204" s="153"/>
      <c r="B204" s="153"/>
      <c r="C204" s="153"/>
      <c r="D204" s="153"/>
      <c r="E204" s="153"/>
      <c r="F204" s="153"/>
      <c r="G204" s="153"/>
      <c r="H204" s="153"/>
      <c r="I204" s="153"/>
      <c r="J204" s="153"/>
      <c r="K204" s="153"/>
      <c r="L204" s="153"/>
      <c r="M204" s="153"/>
      <c r="N204" s="153"/>
      <c r="O204" s="153"/>
      <c r="P204" s="153"/>
      <c r="Q204" s="153"/>
      <c r="R204" s="153"/>
      <c r="S204" s="153"/>
      <c r="T204" s="153"/>
      <c r="U204" s="153"/>
      <c r="V204" s="153"/>
      <c r="W204" s="153"/>
      <c r="X204" s="153"/>
      <c r="Y204" s="153"/>
      <c r="Z204" s="153"/>
      <c r="AA204" s="153"/>
      <c r="AB204" s="153"/>
      <c r="AC204" s="153"/>
      <c r="AD204" s="153"/>
      <c r="AE204" s="153"/>
      <c r="AF204" s="153"/>
      <c r="AG204" s="153"/>
      <c r="AH204" s="153"/>
      <c r="AI204" s="153"/>
      <c r="AJ204" s="153"/>
      <c r="AK204" s="153"/>
      <c r="AL204" s="153"/>
      <c r="AM204" s="153"/>
    </row>
    <row r="205" spans="1:61" ht="4.2" customHeight="1">
      <c r="A205" s="299" t="s">
        <v>785</v>
      </c>
      <c r="B205" s="300"/>
      <c r="C205" s="300"/>
      <c r="D205" s="300"/>
      <c r="E205" s="300"/>
      <c r="F205" s="300"/>
      <c r="G205" s="300"/>
      <c r="H205" s="300"/>
      <c r="I205" s="300"/>
      <c r="J205" s="300"/>
      <c r="K205" s="300"/>
      <c r="L205" s="300"/>
      <c r="M205" s="300"/>
      <c r="N205" s="300"/>
      <c r="O205" s="300"/>
      <c r="P205" s="300"/>
      <c r="Q205" s="300"/>
      <c r="R205" s="300"/>
      <c r="S205" s="300"/>
      <c r="T205" s="300"/>
      <c r="U205" s="300"/>
      <c r="V205" s="300"/>
      <c r="W205" s="300"/>
      <c r="X205" s="300"/>
      <c r="Y205" s="300"/>
      <c r="Z205" s="300"/>
      <c r="AA205" s="300"/>
      <c r="AB205" s="300"/>
      <c r="AC205" s="300"/>
      <c r="AD205" s="300"/>
      <c r="AE205" s="300"/>
      <c r="AF205" s="300"/>
      <c r="AG205" s="300"/>
      <c r="AH205" s="300"/>
      <c r="AI205" s="300"/>
      <c r="AJ205" s="300"/>
      <c r="AK205" s="300"/>
      <c r="AL205" s="300"/>
      <c r="AM205" s="301"/>
      <c r="BH205" s="1" t="s">
        <v>544</v>
      </c>
      <c r="BI205" s="1" t="str">
        <f>"ITEM"&amp;BH205&amp; BG205 &amp;"="&amp; IF(TRIM($A205)="","",$A205)</f>
        <v>ITEM52_1=-</v>
      </c>
    </row>
    <row r="206" spans="1:61" ht="6" customHeight="1">
      <c r="A206" s="302"/>
      <c r="B206" s="303"/>
      <c r="C206" s="303"/>
      <c r="D206" s="303"/>
      <c r="E206" s="303"/>
      <c r="F206" s="303"/>
      <c r="G206" s="303"/>
      <c r="H206" s="303"/>
      <c r="I206" s="303"/>
      <c r="J206" s="303"/>
      <c r="K206" s="303"/>
      <c r="L206" s="303"/>
      <c r="M206" s="303"/>
      <c r="N206" s="303"/>
      <c r="O206" s="303"/>
      <c r="P206" s="303"/>
      <c r="Q206" s="303"/>
      <c r="R206" s="303"/>
      <c r="S206" s="303"/>
      <c r="T206" s="303"/>
      <c r="U206" s="303"/>
      <c r="V206" s="303"/>
      <c r="W206" s="303"/>
      <c r="X206" s="303"/>
      <c r="Y206" s="303"/>
      <c r="Z206" s="303"/>
      <c r="AA206" s="303"/>
      <c r="AB206" s="303"/>
      <c r="AC206" s="303"/>
      <c r="AD206" s="303"/>
      <c r="AE206" s="303"/>
      <c r="AF206" s="303"/>
      <c r="AG206" s="303"/>
      <c r="AH206" s="303"/>
      <c r="AI206" s="303"/>
      <c r="AJ206" s="303"/>
      <c r="AK206" s="303"/>
      <c r="AL206" s="303"/>
      <c r="AM206" s="304"/>
      <c r="BH206" s="1" t="s">
        <v>28</v>
      </c>
    </row>
    <row r="207" spans="1:61" ht="4.2" customHeight="1">
      <c r="A207" s="302"/>
      <c r="B207" s="303"/>
      <c r="C207" s="303"/>
      <c r="D207" s="303"/>
      <c r="E207" s="303"/>
      <c r="F207" s="303"/>
      <c r="G207" s="303"/>
      <c r="H207" s="303"/>
      <c r="I207" s="303"/>
      <c r="J207" s="303"/>
      <c r="K207" s="303"/>
      <c r="L207" s="303"/>
      <c r="M207" s="303"/>
      <c r="N207" s="303"/>
      <c r="O207" s="303"/>
      <c r="P207" s="303"/>
      <c r="Q207" s="303"/>
      <c r="R207" s="303"/>
      <c r="S207" s="303"/>
      <c r="T207" s="303"/>
      <c r="U207" s="303"/>
      <c r="V207" s="303"/>
      <c r="W207" s="303"/>
      <c r="X207" s="303"/>
      <c r="Y207" s="303"/>
      <c r="Z207" s="303"/>
      <c r="AA207" s="303"/>
      <c r="AB207" s="303"/>
      <c r="AC207" s="303"/>
      <c r="AD207" s="303"/>
      <c r="AE207" s="303"/>
      <c r="AF207" s="303"/>
      <c r="AG207" s="303"/>
      <c r="AH207" s="303"/>
      <c r="AI207" s="303"/>
      <c r="AJ207" s="303"/>
      <c r="AK207" s="303"/>
      <c r="AL207" s="303"/>
      <c r="AM207" s="304"/>
      <c r="BH207" s="1" t="s">
        <v>28</v>
      </c>
    </row>
    <row r="208" spans="1:61" ht="5.4" customHeight="1">
      <c r="A208" s="302"/>
      <c r="B208" s="303"/>
      <c r="C208" s="303"/>
      <c r="D208" s="303"/>
      <c r="E208" s="303"/>
      <c r="F208" s="303"/>
      <c r="G208" s="303"/>
      <c r="H208" s="303"/>
      <c r="I208" s="303"/>
      <c r="J208" s="303"/>
      <c r="K208" s="303"/>
      <c r="L208" s="303"/>
      <c r="M208" s="303"/>
      <c r="N208" s="303"/>
      <c r="O208" s="303"/>
      <c r="P208" s="303"/>
      <c r="Q208" s="303"/>
      <c r="R208" s="303"/>
      <c r="S208" s="303"/>
      <c r="T208" s="303"/>
      <c r="U208" s="303"/>
      <c r="V208" s="303"/>
      <c r="W208" s="303"/>
      <c r="X208" s="303"/>
      <c r="Y208" s="303"/>
      <c r="Z208" s="303"/>
      <c r="AA208" s="303"/>
      <c r="AB208" s="303"/>
      <c r="AC208" s="303"/>
      <c r="AD208" s="303"/>
      <c r="AE208" s="303"/>
      <c r="AF208" s="303"/>
      <c r="AG208" s="303"/>
      <c r="AH208" s="303"/>
      <c r="AI208" s="303"/>
      <c r="AJ208" s="303"/>
      <c r="AK208" s="303"/>
      <c r="AL208" s="303"/>
      <c r="AM208" s="304"/>
    </row>
    <row r="209" spans="1:61" ht="4.2" customHeight="1">
      <c r="A209" s="302"/>
      <c r="B209" s="303"/>
      <c r="C209" s="303"/>
      <c r="D209" s="303"/>
      <c r="E209" s="303"/>
      <c r="F209" s="303"/>
      <c r="G209" s="303"/>
      <c r="H209" s="303"/>
      <c r="I209" s="303"/>
      <c r="J209" s="303"/>
      <c r="K209" s="303"/>
      <c r="L209" s="303"/>
      <c r="M209" s="303"/>
      <c r="N209" s="303"/>
      <c r="O209" s="303"/>
      <c r="P209" s="303"/>
      <c r="Q209" s="303"/>
      <c r="R209" s="303"/>
      <c r="S209" s="303"/>
      <c r="T209" s="303"/>
      <c r="U209" s="303"/>
      <c r="V209" s="303"/>
      <c r="W209" s="303"/>
      <c r="X209" s="303"/>
      <c r="Y209" s="303"/>
      <c r="Z209" s="303"/>
      <c r="AA209" s="303"/>
      <c r="AB209" s="303"/>
      <c r="AC209" s="303"/>
      <c r="AD209" s="303"/>
      <c r="AE209" s="303"/>
      <c r="AF209" s="303"/>
      <c r="AG209" s="303"/>
      <c r="AH209" s="303"/>
      <c r="AI209" s="303"/>
      <c r="AJ209" s="303"/>
      <c r="AK209" s="303"/>
      <c r="AL209" s="303"/>
      <c r="AM209" s="304"/>
      <c r="BH209" s="1" t="s">
        <v>545</v>
      </c>
      <c r="BI209" s="1" t="str">
        <f>"ITEM"&amp;BH209&amp; BG209 &amp;"="&amp; IF(TRIM($A209)="","",$A209)</f>
        <v>ITEM52_2=</v>
      </c>
    </row>
    <row r="210" spans="1:61" ht="9.75" customHeight="1">
      <c r="A210" s="305"/>
      <c r="B210" s="306"/>
      <c r="C210" s="306"/>
      <c r="D210" s="306"/>
      <c r="E210" s="306"/>
      <c r="F210" s="306"/>
      <c r="G210" s="306"/>
      <c r="H210" s="306"/>
      <c r="I210" s="306"/>
      <c r="J210" s="306"/>
      <c r="K210" s="306"/>
      <c r="L210" s="306"/>
      <c r="M210" s="306"/>
      <c r="N210" s="306"/>
      <c r="O210" s="306"/>
      <c r="P210" s="306"/>
      <c r="Q210" s="306"/>
      <c r="R210" s="306"/>
      <c r="S210" s="306"/>
      <c r="T210" s="306"/>
      <c r="U210" s="306"/>
      <c r="V210" s="306"/>
      <c r="W210" s="306"/>
      <c r="X210" s="306"/>
      <c r="Y210" s="306"/>
      <c r="Z210" s="306"/>
      <c r="AA210" s="306"/>
      <c r="AB210" s="306"/>
      <c r="AC210" s="306"/>
      <c r="AD210" s="306"/>
      <c r="AE210" s="306"/>
      <c r="AF210" s="306"/>
      <c r="AG210" s="306"/>
      <c r="AH210" s="306"/>
      <c r="AI210" s="306"/>
      <c r="AJ210" s="306"/>
      <c r="AK210" s="306"/>
      <c r="AL210" s="306"/>
      <c r="AM210" s="307"/>
      <c r="BH210" s="1" t="s">
        <v>546</v>
      </c>
      <c r="BI210" s="1" t="str">
        <f>"ITEM"&amp;BH210&amp; BG210 &amp;"="&amp; IF(TRIM($A210)="","",$A210)</f>
        <v>ITEM52_3=</v>
      </c>
    </row>
    <row r="211" spans="1:61" ht="10.5" customHeight="1">
      <c r="A211" s="295" t="s">
        <v>547</v>
      </c>
      <c r="B211" s="296"/>
      <c r="C211" s="296"/>
      <c r="D211" s="296"/>
      <c r="E211" s="296"/>
      <c r="F211" s="296"/>
      <c r="G211" s="296"/>
      <c r="H211" s="296"/>
      <c r="I211" s="296"/>
      <c r="J211" s="296"/>
      <c r="K211" s="296"/>
      <c r="L211" s="296"/>
      <c r="M211" s="296"/>
      <c r="N211" s="296"/>
      <c r="O211" s="296"/>
      <c r="P211" s="296"/>
      <c r="Q211" s="296"/>
      <c r="R211" s="296"/>
      <c r="S211" s="296"/>
      <c r="T211" s="296"/>
      <c r="U211" s="296"/>
      <c r="V211" s="296"/>
      <c r="W211" s="296"/>
      <c r="X211" s="296"/>
      <c r="Y211" s="296"/>
      <c r="Z211" s="296"/>
      <c r="AA211" s="296"/>
      <c r="AB211" s="296"/>
      <c r="AC211" s="296"/>
      <c r="AD211" s="296"/>
      <c r="AE211" s="293" t="s">
        <v>37</v>
      </c>
      <c r="AF211" s="291"/>
      <c r="AG211" s="131" t="s">
        <v>548</v>
      </c>
      <c r="AH211" s="131"/>
      <c r="AI211" s="131"/>
      <c r="AJ211" s="131"/>
      <c r="AK211" s="131"/>
      <c r="AL211" s="131"/>
      <c r="AM211" s="132"/>
      <c r="BF211" s="1" t="b">
        <f>IF($AF211=$CN$3,TRUE,IF($AF211="",FALSE,"INPUT_ERROR"))</f>
        <v>0</v>
      </c>
      <c r="BH211" s="1">
        <v>53</v>
      </c>
      <c r="BI211" s="1" t="str">
        <f>"ITEM"&amp;BH211&amp; BG211 &amp;"=" &amp; $BF211</f>
        <v>ITEM53=FALSE</v>
      </c>
    </row>
    <row r="212" spans="1:61" ht="10.5" customHeight="1">
      <c r="A212" s="297"/>
      <c r="B212" s="298"/>
      <c r="C212" s="298"/>
      <c r="D212" s="298"/>
      <c r="E212" s="298"/>
      <c r="F212" s="298"/>
      <c r="G212" s="298"/>
      <c r="H212" s="298"/>
      <c r="I212" s="298"/>
      <c r="J212" s="298"/>
      <c r="K212" s="298"/>
      <c r="L212" s="298"/>
      <c r="M212" s="298"/>
      <c r="N212" s="298"/>
      <c r="O212" s="298"/>
      <c r="P212" s="298"/>
      <c r="Q212" s="298"/>
      <c r="R212" s="298"/>
      <c r="S212" s="298"/>
      <c r="T212" s="298"/>
      <c r="U212" s="298"/>
      <c r="V212" s="298"/>
      <c r="W212" s="298"/>
      <c r="X212" s="298"/>
      <c r="Y212" s="298"/>
      <c r="Z212" s="298"/>
      <c r="AA212" s="298"/>
      <c r="AB212" s="298"/>
      <c r="AC212" s="298"/>
      <c r="AD212" s="298"/>
      <c r="AE212" s="294"/>
      <c r="AF212" s="292"/>
      <c r="AG212" s="134"/>
      <c r="AH212" s="134"/>
      <c r="AI212" s="134"/>
      <c r="AJ212" s="134"/>
      <c r="AK212" s="134"/>
      <c r="AL212" s="134"/>
      <c r="AM212" s="135"/>
    </row>
    <row r="213" spans="1:61" ht="9.75" customHeight="1">
      <c r="A213" s="153" t="s">
        <v>549</v>
      </c>
      <c r="B213" s="153"/>
      <c r="C213" s="153"/>
      <c r="D213" s="153"/>
      <c r="E213" s="153"/>
      <c r="F213" s="153"/>
      <c r="G213" s="153"/>
      <c r="H213" s="153"/>
      <c r="I213" s="153"/>
      <c r="J213" s="153"/>
      <c r="K213" s="153"/>
      <c r="L213" s="153"/>
      <c r="M213" s="153"/>
      <c r="N213" s="153"/>
      <c r="O213" s="153"/>
      <c r="P213" s="153"/>
      <c r="Q213" s="153"/>
      <c r="R213" s="153"/>
      <c r="S213" s="153"/>
      <c r="T213" s="153"/>
      <c r="U213" s="153"/>
      <c r="V213" s="153"/>
      <c r="W213" s="153"/>
      <c r="X213" s="153"/>
      <c r="Y213" s="153"/>
      <c r="Z213" s="153"/>
      <c r="AA213" s="153"/>
      <c r="AB213" s="153"/>
      <c r="AC213" s="153"/>
      <c r="AD213" s="153"/>
      <c r="AE213" s="153"/>
      <c r="AF213" s="153"/>
      <c r="AG213" s="153"/>
      <c r="AH213" s="153"/>
      <c r="AI213" s="153"/>
      <c r="AJ213" s="153"/>
      <c r="AK213" s="153"/>
      <c r="AL213" s="153"/>
      <c r="AM213" s="153"/>
    </row>
    <row r="214" spans="1:61" ht="9.75" customHeight="1">
      <c r="A214" s="153"/>
      <c r="B214" s="153"/>
      <c r="C214" s="153"/>
      <c r="D214" s="153"/>
      <c r="E214" s="153"/>
      <c r="F214" s="153"/>
      <c r="G214" s="153"/>
      <c r="H214" s="153"/>
      <c r="I214" s="153"/>
      <c r="J214" s="153"/>
      <c r="K214" s="153"/>
      <c r="L214" s="153"/>
      <c r="M214" s="153"/>
      <c r="N214" s="153"/>
      <c r="O214" s="153"/>
      <c r="P214" s="153"/>
      <c r="Q214" s="153"/>
      <c r="R214" s="153"/>
      <c r="S214" s="153"/>
      <c r="T214" s="153"/>
      <c r="U214" s="153"/>
      <c r="V214" s="153"/>
      <c r="W214" s="153"/>
      <c r="X214" s="153"/>
      <c r="Y214" s="153"/>
      <c r="Z214" s="153"/>
      <c r="AA214" s="153"/>
      <c r="AB214" s="153"/>
      <c r="AC214" s="153"/>
      <c r="AD214" s="153"/>
      <c r="AE214" s="153"/>
      <c r="AF214" s="153"/>
      <c r="AG214" s="153"/>
      <c r="AH214" s="153"/>
      <c r="AI214" s="153"/>
      <c r="AJ214" s="153"/>
      <c r="AK214" s="153"/>
      <c r="AL214" s="153"/>
      <c r="AM214" s="153"/>
    </row>
    <row r="215" spans="1:61" ht="10.050000000000001" customHeight="1">
      <c r="A215" s="120" t="s">
        <v>550</v>
      </c>
      <c r="B215" s="121"/>
      <c r="C215" s="121"/>
      <c r="D215" s="121"/>
      <c r="E215" s="121"/>
      <c r="F215" s="121"/>
      <c r="G215" s="121"/>
      <c r="H215" s="121"/>
      <c r="I215" s="122"/>
      <c r="J215" s="216" t="s">
        <v>37</v>
      </c>
      <c r="K215" s="249" t="s">
        <v>798</v>
      </c>
      <c r="L215" s="249"/>
      <c r="M215" s="249"/>
      <c r="N215" s="249"/>
      <c r="O215" s="249"/>
      <c r="P215" s="249"/>
      <c r="Q215" s="249"/>
      <c r="R215" s="249"/>
      <c r="S215" s="249"/>
      <c r="T215" s="154" t="s">
        <v>38</v>
      </c>
      <c r="U215" s="154"/>
      <c r="V215" s="154" t="s">
        <v>36</v>
      </c>
      <c r="W215" s="154"/>
      <c r="X215" s="154"/>
      <c r="Y215" s="154"/>
      <c r="Z215" s="154"/>
      <c r="AA215" s="154"/>
      <c r="AB215" s="154"/>
      <c r="AC215" s="154"/>
      <c r="AD215" s="154"/>
      <c r="AE215" s="154"/>
      <c r="AF215" s="154"/>
      <c r="AG215" s="154"/>
      <c r="AH215" s="154"/>
      <c r="AI215" s="154"/>
      <c r="AJ215" s="154"/>
      <c r="AK215" s="154"/>
      <c r="AL215" s="154"/>
      <c r="AM215" s="155"/>
      <c r="BE215" s="1" t="str">
        <f ca="1">MID(CELL("address",$CD$2),2,2)</f>
        <v>CD</v>
      </c>
      <c r="BF215" s="1">
        <f>IF(TRIM($K215)="","",IF(ISERROR(MATCH($K215,$CD$3:$CD$4,0)),"INPUT_ERROR",MATCH($K215,$CD$3:$CD$4,0)))</f>
        <v>1</v>
      </c>
      <c r="BH215" s="1">
        <v>54</v>
      </c>
      <c r="BI215" s="1" t="str">
        <f>"ITEM"&amp;BH215&amp; BG215 &amp;"=" &amp; $BF215</f>
        <v>ITEM54=1</v>
      </c>
    </row>
    <row r="216" spans="1:61" ht="9.75" customHeight="1">
      <c r="A216" s="141"/>
      <c r="B216" s="142"/>
      <c r="C216" s="142"/>
      <c r="D216" s="142"/>
      <c r="E216" s="142"/>
      <c r="F216" s="142"/>
      <c r="G216" s="142"/>
      <c r="H216" s="142"/>
      <c r="I216" s="143"/>
      <c r="J216" s="144"/>
      <c r="K216" s="145"/>
      <c r="L216" s="145"/>
      <c r="M216" s="145"/>
      <c r="N216" s="145"/>
      <c r="O216" s="145"/>
      <c r="P216" s="145"/>
      <c r="Q216" s="145"/>
      <c r="R216" s="145"/>
      <c r="S216" s="145"/>
      <c r="T216" s="82"/>
      <c r="U216" s="82"/>
      <c r="V216" s="82" t="s">
        <v>527</v>
      </c>
      <c r="W216" s="82"/>
      <c r="X216" s="82"/>
      <c r="Y216" s="82"/>
      <c r="Z216" s="82"/>
      <c r="AA216" s="82"/>
      <c r="AB216" s="82"/>
      <c r="AC216" s="82"/>
      <c r="AD216" s="82"/>
      <c r="AE216" s="82" t="s">
        <v>528</v>
      </c>
      <c r="AF216" s="82"/>
      <c r="AG216" s="82"/>
      <c r="AH216" s="82"/>
      <c r="AI216" s="82"/>
      <c r="AJ216" s="82"/>
      <c r="AK216" s="82"/>
      <c r="AL216" s="82"/>
      <c r="AM216" s="138"/>
    </row>
    <row r="217" spans="1:61" ht="9.75" customHeight="1">
      <c r="A217" s="141"/>
      <c r="B217" s="142"/>
      <c r="C217" s="142"/>
      <c r="D217" s="142"/>
      <c r="E217" s="142"/>
      <c r="F217" s="142"/>
      <c r="G217" s="142"/>
      <c r="H217" s="142"/>
      <c r="I217" s="143"/>
      <c r="J217" s="157"/>
      <c r="K217" s="98"/>
      <c r="L217" s="98"/>
      <c r="M217" s="98"/>
      <c r="N217" s="98"/>
      <c r="O217" s="98"/>
      <c r="P217" s="98"/>
      <c r="Q217" s="98"/>
      <c r="R217" s="98"/>
      <c r="S217" s="98"/>
      <c r="T217" s="98"/>
      <c r="U217" s="98"/>
      <c r="V217" s="98"/>
      <c r="W217" s="98"/>
      <c r="X217" s="98"/>
      <c r="Y217" s="98"/>
      <c r="Z217" s="98"/>
      <c r="AA217" s="98"/>
      <c r="AB217" s="98"/>
      <c r="AC217" s="98"/>
      <c r="AD217" s="98"/>
      <c r="AE217" s="98"/>
      <c r="AF217" s="98"/>
      <c r="AG217" s="98"/>
      <c r="AH217" s="98"/>
      <c r="AI217" s="98"/>
      <c r="AJ217" s="98"/>
      <c r="AK217" s="98"/>
      <c r="AL217" s="98"/>
      <c r="AM217" s="156"/>
    </row>
    <row r="218" spans="1:61" ht="10.050000000000001" customHeight="1">
      <c r="A218" s="141"/>
      <c r="B218" s="143"/>
      <c r="C218" s="120" t="s">
        <v>512</v>
      </c>
      <c r="D218" s="121"/>
      <c r="E218" s="121"/>
      <c r="F218" s="121"/>
      <c r="G218" s="121"/>
      <c r="H218" s="121"/>
      <c r="I218" s="122"/>
      <c r="J218" s="136" t="s">
        <v>1284</v>
      </c>
      <c r="K218" s="126"/>
      <c r="L218" s="126"/>
      <c r="M218" s="126"/>
      <c r="N218" s="126"/>
      <c r="O218" s="126"/>
      <c r="P218" s="126"/>
      <c r="Q218" s="126"/>
      <c r="R218" s="126"/>
      <c r="S218" s="126"/>
      <c r="T218" s="126"/>
      <c r="U218" s="126"/>
      <c r="V218" s="126"/>
      <c r="W218" s="126"/>
      <c r="X218" s="126"/>
      <c r="Y218" s="126"/>
      <c r="Z218" s="126"/>
      <c r="AA218" s="126"/>
      <c r="AB218" s="126"/>
      <c r="AC218" s="126"/>
      <c r="AD218" s="126"/>
      <c r="AE218" s="126"/>
      <c r="AF218" s="126"/>
      <c r="AG218" s="126"/>
      <c r="AH218" s="126"/>
      <c r="AI218" s="126"/>
      <c r="AJ218" s="126"/>
      <c r="AK218" s="126"/>
      <c r="AL218" s="126"/>
      <c r="AM218" s="127"/>
      <c r="BH218" s="1">
        <v>55</v>
      </c>
      <c r="BI218" s="1" t="str">
        <f>"ITEM"&amp;BH218&amp; BG218 &amp;"="&amp; IF(TRIM($J218)="","",$J218)</f>
        <v>ITEM55=特定個人情報（個人番号、５情報等）の提供・移転を行う際に、提供・移転の記録（提供・移転日時、操作者等）をシステム上で管理し、7年間保存する。</v>
      </c>
    </row>
    <row r="219" spans="1:61" ht="9.75" customHeight="1">
      <c r="A219" s="141"/>
      <c r="B219" s="143"/>
      <c r="C219" s="141"/>
      <c r="D219" s="142"/>
      <c r="E219" s="142"/>
      <c r="F219" s="142"/>
      <c r="G219" s="142"/>
      <c r="H219" s="142"/>
      <c r="I219" s="143"/>
      <c r="J219" s="150"/>
      <c r="K219" s="151"/>
      <c r="L219" s="151"/>
      <c r="M219" s="151"/>
      <c r="N219" s="151"/>
      <c r="O219" s="151"/>
      <c r="P219" s="151"/>
      <c r="Q219" s="151"/>
      <c r="R219" s="151"/>
      <c r="S219" s="151"/>
      <c r="T219" s="151"/>
      <c r="U219" s="151"/>
      <c r="V219" s="151"/>
      <c r="W219" s="151"/>
      <c r="X219" s="151"/>
      <c r="Y219" s="151"/>
      <c r="Z219" s="151"/>
      <c r="AA219" s="151"/>
      <c r="AB219" s="151"/>
      <c r="AC219" s="151"/>
      <c r="AD219" s="151"/>
      <c r="AE219" s="151"/>
      <c r="AF219" s="151"/>
      <c r="AG219" s="151"/>
      <c r="AH219" s="151"/>
      <c r="AI219" s="151"/>
      <c r="AJ219" s="151"/>
      <c r="AK219" s="151"/>
      <c r="AL219" s="151"/>
      <c r="AM219" s="152"/>
    </row>
    <row r="220" spans="1:61" ht="9.75" customHeight="1">
      <c r="A220" s="141"/>
      <c r="B220" s="143"/>
      <c r="C220" s="141"/>
      <c r="D220" s="142"/>
      <c r="E220" s="142"/>
      <c r="F220" s="142"/>
      <c r="G220" s="142"/>
      <c r="H220" s="142"/>
      <c r="I220" s="143"/>
      <c r="J220" s="150"/>
      <c r="K220" s="151"/>
      <c r="L220" s="151"/>
      <c r="M220" s="151"/>
      <c r="N220" s="151"/>
      <c r="O220" s="151"/>
      <c r="P220" s="151"/>
      <c r="Q220" s="151"/>
      <c r="R220" s="151"/>
      <c r="S220" s="151"/>
      <c r="T220" s="151"/>
      <c r="U220" s="151"/>
      <c r="V220" s="151"/>
      <c r="W220" s="151"/>
      <c r="X220" s="151"/>
      <c r="Y220" s="151"/>
      <c r="Z220" s="151"/>
      <c r="AA220" s="151"/>
      <c r="AB220" s="151"/>
      <c r="AC220" s="151"/>
      <c r="AD220" s="151"/>
      <c r="AE220" s="151"/>
      <c r="AF220" s="151"/>
      <c r="AG220" s="151"/>
      <c r="AH220" s="151"/>
      <c r="AI220" s="151"/>
      <c r="AJ220" s="151"/>
      <c r="AK220" s="151"/>
      <c r="AL220" s="151"/>
      <c r="AM220" s="152"/>
    </row>
    <row r="221" spans="1:61" ht="9.75" customHeight="1">
      <c r="A221" s="123"/>
      <c r="B221" s="125"/>
      <c r="C221" s="123"/>
      <c r="D221" s="124"/>
      <c r="E221" s="124"/>
      <c r="F221" s="124"/>
      <c r="G221" s="124"/>
      <c r="H221" s="124"/>
      <c r="I221" s="125"/>
      <c r="J221" s="137"/>
      <c r="K221" s="128"/>
      <c r="L221" s="128"/>
      <c r="M221" s="128"/>
      <c r="N221" s="128"/>
      <c r="O221" s="128"/>
      <c r="P221" s="128"/>
      <c r="Q221" s="128"/>
      <c r="R221" s="128"/>
      <c r="S221" s="128"/>
      <c r="T221" s="128"/>
      <c r="U221" s="128"/>
      <c r="V221" s="128"/>
      <c r="W221" s="128"/>
      <c r="X221" s="128"/>
      <c r="Y221" s="128"/>
      <c r="Z221" s="128"/>
      <c r="AA221" s="128"/>
      <c r="AB221" s="128"/>
      <c r="AC221" s="128"/>
      <c r="AD221" s="128"/>
      <c r="AE221" s="128"/>
      <c r="AF221" s="128"/>
      <c r="AG221" s="128"/>
      <c r="AH221" s="128"/>
      <c r="AI221" s="128"/>
      <c r="AJ221" s="128"/>
      <c r="AK221" s="128"/>
      <c r="AL221" s="128"/>
      <c r="AM221" s="129"/>
    </row>
    <row r="222" spans="1:61" ht="10.050000000000001" customHeight="1">
      <c r="A222" s="120" t="s">
        <v>551</v>
      </c>
      <c r="B222" s="121"/>
      <c r="C222" s="121"/>
      <c r="D222" s="121"/>
      <c r="E222" s="121"/>
      <c r="F222" s="121"/>
      <c r="G222" s="121"/>
      <c r="H222" s="121"/>
      <c r="I222" s="122"/>
      <c r="J222" s="216" t="s">
        <v>37</v>
      </c>
      <c r="K222" s="249" t="s">
        <v>802</v>
      </c>
      <c r="L222" s="249"/>
      <c r="M222" s="249"/>
      <c r="N222" s="249"/>
      <c r="O222" s="249"/>
      <c r="P222" s="249"/>
      <c r="Q222" s="249"/>
      <c r="R222" s="249"/>
      <c r="S222" s="249"/>
      <c r="T222" s="154" t="s">
        <v>38</v>
      </c>
      <c r="U222" s="154"/>
      <c r="V222" s="154" t="s">
        <v>36</v>
      </c>
      <c r="W222" s="154"/>
      <c r="X222" s="154"/>
      <c r="Y222" s="154"/>
      <c r="Z222" s="154"/>
      <c r="AA222" s="154"/>
      <c r="AB222" s="154"/>
      <c r="AC222" s="154"/>
      <c r="AD222" s="154"/>
      <c r="AE222" s="154"/>
      <c r="AF222" s="154"/>
      <c r="AG222" s="154"/>
      <c r="AH222" s="154"/>
      <c r="AI222" s="154"/>
      <c r="AJ222" s="154"/>
      <c r="AK222" s="154"/>
      <c r="AL222" s="154"/>
      <c r="AM222" s="155"/>
      <c r="BE222" s="1" t="str">
        <f ca="1">MID(CELL("address",$CE$2),2,2)</f>
        <v>CE</v>
      </c>
      <c r="BF222" s="1">
        <f>IF(TRIM($K222)="","",IF(ISERROR(MATCH($K222,$CE$3:$CE$4,0)),"INPUT_ERROR",MATCH($K222,$CE$3:$CE$4,0)))</f>
        <v>1</v>
      </c>
      <c r="BH222" s="1">
        <v>56</v>
      </c>
      <c r="BI222" s="1" t="str">
        <f>"ITEM"&amp;BH222&amp; BG222 &amp;"=" &amp; $BF222</f>
        <v>ITEM56=1</v>
      </c>
    </row>
    <row r="223" spans="1:61" ht="9.6" customHeight="1">
      <c r="A223" s="141"/>
      <c r="B223" s="142"/>
      <c r="C223" s="142"/>
      <c r="D223" s="142"/>
      <c r="E223" s="142"/>
      <c r="F223" s="142"/>
      <c r="G223" s="142"/>
      <c r="H223" s="142"/>
      <c r="I223" s="143"/>
      <c r="J223" s="144"/>
      <c r="K223" s="145"/>
      <c r="L223" s="145"/>
      <c r="M223" s="145"/>
      <c r="N223" s="145"/>
      <c r="O223" s="145"/>
      <c r="P223" s="145"/>
      <c r="Q223" s="145"/>
      <c r="R223" s="145"/>
      <c r="S223" s="145"/>
      <c r="T223" s="82"/>
      <c r="U223" s="82"/>
      <c r="V223" s="82" t="s">
        <v>530</v>
      </c>
      <c r="W223" s="82"/>
      <c r="X223" s="82"/>
      <c r="Y223" s="82"/>
      <c r="Z223" s="82"/>
      <c r="AA223" s="82"/>
      <c r="AB223" s="82"/>
      <c r="AC223" s="82"/>
      <c r="AD223" s="82"/>
      <c r="AE223" s="82" t="s">
        <v>531</v>
      </c>
      <c r="AF223" s="82"/>
      <c r="AG223" s="82"/>
      <c r="AH223" s="82"/>
      <c r="AI223" s="82"/>
      <c r="AJ223" s="82"/>
      <c r="AK223" s="82"/>
      <c r="AL223" s="82"/>
      <c r="AM223" s="138"/>
    </row>
    <row r="224" spans="1:61" ht="9.75" customHeight="1">
      <c r="A224" s="141"/>
      <c r="B224" s="142"/>
      <c r="C224" s="142"/>
      <c r="D224" s="142"/>
      <c r="E224" s="142"/>
      <c r="F224" s="142"/>
      <c r="G224" s="142"/>
      <c r="H224" s="142"/>
      <c r="I224" s="143"/>
      <c r="J224" s="157"/>
      <c r="K224" s="98"/>
      <c r="L224" s="98"/>
      <c r="M224" s="98"/>
      <c r="N224" s="98"/>
      <c r="O224" s="98"/>
      <c r="P224" s="98"/>
      <c r="Q224" s="98"/>
      <c r="R224" s="98"/>
      <c r="S224" s="98"/>
      <c r="T224" s="98"/>
      <c r="U224" s="98"/>
      <c r="V224" s="98"/>
      <c r="W224" s="98"/>
      <c r="X224" s="98"/>
      <c r="Y224" s="98"/>
      <c r="Z224" s="98"/>
      <c r="AA224" s="98"/>
      <c r="AB224" s="98"/>
      <c r="AC224" s="98"/>
      <c r="AD224" s="98"/>
      <c r="AE224" s="98"/>
      <c r="AF224" s="98"/>
      <c r="AG224" s="98"/>
      <c r="AH224" s="98"/>
      <c r="AI224" s="98"/>
      <c r="AJ224" s="98"/>
      <c r="AK224" s="98"/>
      <c r="AL224" s="98"/>
      <c r="AM224" s="156"/>
    </row>
    <row r="225" spans="1:61" ht="115.95" customHeight="1">
      <c r="A225" s="141"/>
      <c r="B225" s="143"/>
      <c r="C225" s="120" t="s">
        <v>535</v>
      </c>
      <c r="D225" s="121"/>
      <c r="E225" s="121"/>
      <c r="F225" s="121"/>
      <c r="G225" s="121"/>
      <c r="H225" s="121"/>
      <c r="I225" s="122"/>
      <c r="J225" s="136" t="s">
        <v>1210</v>
      </c>
      <c r="K225" s="126"/>
      <c r="L225" s="126"/>
      <c r="M225" s="126"/>
      <c r="N225" s="126"/>
      <c r="O225" s="126"/>
      <c r="P225" s="126"/>
      <c r="Q225" s="126"/>
      <c r="R225" s="126"/>
      <c r="S225" s="126"/>
      <c r="T225" s="126"/>
      <c r="U225" s="126"/>
      <c r="V225" s="126"/>
      <c r="W225" s="126"/>
      <c r="X225" s="126"/>
      <c r="Y225" s="126"/>
      <c r="Z225" s="126"/>
      <c r="AA225" s="126"/>
      <c r="AB225" s="126"/>
      <c r="AC225" s="126"/>
      <c r="AD225" s="126"/>
      <c r="AE225" s="126"/>
      <c r="AF225" s="126"/>
      <c r="AG225" s="126"/>
      <c r="AH225" s="126"/>
      <c r="AI225" s="126"/>
      <c r="AJ225" s="126"/>
      <c r="AK225" s="126"/>
      <c r="AL225" s="126"/>
      <c r="AM225" s="127"/>
      <c r="BH225" s="1">
        <v>57</v>
      </c>
      <c r="BI225" s="1" t="str">
        <f>"ITEM"&amp;BH225&amp; BG225 &amp;"="&amp; IF(TRIM($J225)="","",$J225)</f>
        <v>ITEM57=以下の法令等に基づいて、特定個人情報の提供・移転を行っている。
・住基法第３０条の７（都道府県から機構への本人確認情報の通知等）
・住基法第３０条の１５（本人確認情報の利用）
・電気通信回線を通じた送信又は磁気ディスクの送付の方法並びに磁気ディスクへの記録及びその保存の方法に関する技術的基準
・大阪府住民基本台帳ネットワークシステム管理運用要領
・大阪府住民基本台帳ネットワークシステム管理運用細則
・大阪府本人確認情報利用手続要領
また、大阪府独自で導入している大阪府庁内に設置された住基ネット機器の監視を行う監視サーバを活用した常時監視やシステム操作履歴（業務アクセスログ・操作ログ）の確認によって、上記法令等に基づいた特定個人情報の提供・移転が行われていることの確認を行っている。</v>
      </c>
    </row>
    <row r="226" spans="1:61" ht="9.75" customHeight="1">
      <c r="A226" s="141"/>
      <c r="B226" s="143"/>
      <c r="C226" s="141"/>
      <c r="D226" s="142"/>
      <c r="E226" s="142"/>
      <c r="F226" s="142"/>
      <c r="G226" s="142"/>
      <c r="H226" s="142"/>
      <c r="I226" s="143"/>
      <c r="J226" s="150"/>
      <c r="K226" s="151"/>
      <c r="L226" s="151"/>
      <c r="M226" s="151"/>
      <c r="N226" s="151"/>
      <c r="O226" s="151"/>
      <c r="P226" s="151"/>
      <c r="Q226" s="151"/>
      <c r="R226" s="151"/>
      <c r="S226" s="151"/>
      <c r="T226" s="151"/>
      <c r="U226" s="151"/>
      <c r="V226" s="151"/>
      <c r="W226" s="151"/>
      <c r="X226" s="151"/>
      <c r="Y226" s="151"/>
      <c r="Z226" s="151"/>
      <c r="AA226" s="151"/>
      <c r="AB226" s="151"/>
      <c r="AC226" s="151"/>
      <c r="AD226" s="151"/>
      <c r="AE226" s="151"/>
      <c r="AF226" s="151"/>
      <c r="AG226" s="151"/>
      <c r="AH226" s="151"/>
      <c r="AI226" s="151"/>
      <c r="AJ226" s="151"/>
      <c r="AK226" s="151"/>
      <c r="AL226" s="151"/>
      <c r="AM226" s="152"/>
    </row>
    <row r="227" spans="1:61" ht="9.75" customHeight="1">
      <c r="A227" s="141"/>
      <c r="B227" s="143"/>
      <c r="C227" s="141"/>
      <c r="D227" s="142"/>
      <c r="E227" s="142"/>
      <c r="F227" s="142"/>
      <c r="G227" s="142"/>
      <c r="H227" s="142"/>
      <c r="I227" s="143"/>
      <c r="J227" s="150"/>
      <c r="K227" s="151"/>
      <c r="L227" s="151"/>
      <c r="M227" s="151"/>
      <c r="N227" s="151"/>
      <c r="O227" s="151"/>
      <c r="P227" s="151"/>
      <c r="Q227" s="151"/>
      <c r="R227" s="151"/>
      <c r="S227" s="151"/>
      <c r="T227" s="151"/>
      <c r="U227" s="151"/>
      <c r="V227" s="151"/>
      <c r="W227" s="151"/>
      <c r="X227" s="151"/>
      <c r="Y227" s="151"/>
      <c r="Z227" s="151"/>
      <c r="AA227" s="151"/>
      <c r="AB227" s="151"/>
      <c r="AC227" s="151"/>
      <c r="AD227" s="151"/>
      <c r="AE227" s="151"/>
      <c r="AF227" s="151"/>
      <c r="AG227" s="151"/>
      <c r="AH227" s="151"/>
      <c r="AI227" s="151"/>
      <c r="AJ227" s="151"/>
      <c r="AK227" s="151"/>
      <c r="AL227" s="151"/>
      <c r="AM227" s="152"/>
    </row>
    <row r="228" spans="1:61" ht="9.75" customHeight="1">
      <c r="A228" s="123"/>
      <c r="B228" s="125"/>
      <c r="C228" s="123"/>
      <c r="D228" s="124"/>
      <c r="E228" s="124"/>
      <c r="F228" s="124"/>
      <c r="G228" s="124"/>
      <c r="H228" s="124"/>
      <c r="I228" s="125"/>
      <c r="J228" s="137"/>
      <c r="K228" s="128"/>
      <c r="L228" s="128"/>
      <c r="M228" s="128"/>
      <c r="N228" s="128"/>
      <c r="O228" s="128"/>
      <c r="P228" s="128"/>
      <c r="Q228" s="128"/>
      <c r="R228" s="128"/>
      <c r="S228" s="128"/>
      <c r="T228" s="128"/>
      <c r="U228" s="128"/>
      <c r="V228" s="128"/>
      <c r="W228" s="128"/>
      <c r="X228" s="128"/>
      <c r="Y228" s="128"/>
      <c r="Z228" s="128"/>
      <c r="AA228" s="128"/>
      <c r="AB228" s="128"/>
      <c r="AC228" s="128"/>
      <c r="AD228" s="128"/>
      <c r="AE228" s="128"/>
      <c r="AF228" s="128"/>
      <c r="AG228" s="128"/>
      <c r="AH228" s="128"/>
      <c r="AI228" s="128"/>
      <c r="AJ228" s="128"/>
      <c r="AK228" s="128"/>
      <c r="AL228" s="128"/>
      <c r="AM228" s="129"/>
    </row>
    <row r="229" spans="1:61" ht="10.050000000000001" customHeight="1">
      <c r="A229" s="290" t="s">
        <v>482</v>
      </c>
      <c r="B229" s="290"/>
      <c r="C229" s="290"/>
      <c r="D229" s="290"/>
      <c r="E229" s="290"/>
      <c r="F229" s="290"/>
      <c r="G229" s="290"/>
      <c r="H229" s="290"/>
      <c r="I229" s="290"/>
      <c r="J229" s="27" t="s">
        <v>721</v>
      </c>
      <c r="K229" s="27"/>
      <c r="L229" s="27"/>
      <c r="M229" s="27"/>
      <c r="N229" s="27"/>
      <c r="O229" s="27"/>
      <c r="P229" s="27"/>
      <c r="Q229" s="27"/>
      <c r="R229" s="27"/>
      <c r="S229" s="27"/>
      <c r="T229" s="27"/>
      <c r="U229" s="27"/>
      <c r="V229" s="27"/>
      <c r="W229" s="27"/>
      <c r="X229" s="27"/>
      <c r="Y229" s="27"/>
      <c r="Z229" s="27"/>
      <c r="AA229" s="27"/>
      <c r="AB229" s="27"/>
      <c r="AC229" s="27"/>
      <c r="AD229" s="27"/>
      <c r="AE229" s="27"/>
      <c r="AF229" s="27"/>
      <c r="AG229" s="27"/>
      <c r="AH229" s="27"/>
      <c r="AI229" s="27"/>
      <c r="AJ229" s="27"/>
      <c r="AK229" s="27"/>
      <c r="AL229" s="27"/>
      <c r="AM229" s="27"/>
      <c r="BH229" s="1">
        <v>58</v>
      </c>
      <c r="BI229" s="1" t="str">
        <f>"ITEM"&amp;BH229&amp; BG229 &amp;"="&amp; IF(TRIM($J229)="","",$J229)</f>
        <v>ITEM58=―</v>
      </c>
    </row>
    <row r="230" spans="1:61" ht="9.75" customHeight="1">
      <c r="A230" s="290"/>
      <c r="B230" s="290"/>
      <c r="C230" s="290"/>
      <c r="D230" s="290"/>
      <c r="E230" s="290"/>
      <c r="F230" s="290"/>
      <c r="G230" s="290"/>
      <c r="H230" s="290"/>
      <c r="I230" s="290"/>
      <c r="J230" s="27"/>
      <c r="K230" s="27"/>
      <c r="L230" s="27"/>
      <c r="M230" s="27"/>
      <c r="N230" s="27"/>
      <c r="O230" s="27"/>
      <c r="P230" s="27"/>
      <c r="Q230" s="27"/>
      <c r="R230" s="27"/>
      <c r="S230" s="27"/>
      <c r="T230" s="27"/>
      <c r="U230" s="27"/>
      <c r="V230" s="27"/>
      <c r="W230" s="27"/>
      <c r="X230" s="27"/>
      <c r="Y230" s="27"/>
      <c r="Z230" s="27"/>
      <c r="AA230" s="27"/>
      <c r="AB230" s="27"/>
      <c r="AC230" s="27"/>
      <c r="AD230" s="27"/>
      <c r="AE230" s="27"/>
      <c r="AF230" s="27"/>
      <c r="AG230" s="27"/>
      <c r="AH230" s="27"/>
      <c r="AI230" s="27"/>
      <c r="AJ230" s="27"/>
      <c r="AK230" s="27"/>
      <c r="AL230" s="27"/>
      <c r="AM230" s="27"/>
    </row>
    <row r="231" spans="1:61" ht="9.75" customHeight="1">
      <c r="A231" s="290"/>
      <c r="B231" s="290"/>
      <c r="C231" s="290"/>
      <c r="D231" s="290"/>
      <c r="E231" s="290"/>
      <c r="F231" s="290"/>
      <c r="G231" s="290"/>
      <c r="H231" s="290"/>
      <c r="I231" s="290"/>
      <c r="J231" s="27"/>
      <c r="K231" s="27"/>
      <c r="L231" s="27"/>
      <c r="M231" s="27"/>
      <c r="N231" s="27"/>
      <c r="O231" s="27"/>
      <c r="P231" s="27"/>
      <c r="Q231" s="27"/>
      <c r="R231" s="27"/>
      <c r="S231" s="27"/>
      <c r="T231" s="27"/>
      <c r="U231" s="27"/>
      <c r="V231" s="27"/>
      <c r="W231" s="27"/>
      <c r="X231" s="27"/>
      <c r="Y231" s="27"/>
      <c r="Z231" s="27"/>
      <c r="AA231" s="27"/>
      <c r="AB231" s="27"/>
      <c r="AC231" s="27"/>
      <c r="AD231" s="27"/>
      <c r="AE231" s="27"/>
      <c r="AF231" s="27"/>
      <c r="AG231" s="27"/>
      <c r="AH231" s="27"/>
      <c r="AI231" s="27"/>
      <c r="AJ231" s="27"/>
      <c r="AK231" s="27"/>
      <c r="AL231" s="27"/>
      <c r="AM231" s="27"/>
    </row>
    <row r="232" spans="1:61" ht="10.050000000000001" customHeight="1">
      <c r="A232" s="197" t="s">
        <v>483</v>
      </c>
      <c r="B232" s="198"/>
      <c r="C232" s="198"/>
      <c r="D232" s="198"/>
      <c r="E232" s="198"/>
      <c r="F232" s="198"/>
      <c r="G232" s="198"/>
      <c r="H232" s="198"/>
      <c r="I232" s="203"/>
      <c r="J232" s="216" t="s">
        <v>37</v>
      </c>
      <c r="K232" s="249" t="s">
        <v>786</v>
      </c>
      <c r="L232" s="249"/>
      <c r="M232" s="249"/>
      <c r="N232" s="249"/>
      <c r="O232" s="249"/>
      <c r="P232" s="249"/>
      <c r="Q232" s="249"/>
      <c r="R232" s="249"/>
      <c r="S232" s="249"/>
      <c r="T232" s="154" t="s">
        <v>38</v>
      </c>
      <c r="U232" s="154"/>
      <c r="V232" s="154" t="s">
        <v>36</v>
      </c>
      <c r="W232" s="154"/>
      <c r="X232" s="154"/>
      <c r="Y232" s="154"/>
      <c r="Z232" s="154"/>
      <c r="AA232" s="154"/>
      <c r="AB232" s="154"/>
      <c r="AC232" s="154"/>
      <c r="AD232" s="154"/>
      <c r="AE232" s="154"/>
      <c r="AF232" s="154"/>
      <c r="AG232" s="154"/>
      <c r="AH232" s="154"/>
      <c r="AI232" s="154"/>
      <c r="AJ232" s="154"/>
      <c r="AK232" s="154"/>
      <c r="AL232" s="154"/>
      <c r="AM232" s="155"/>
      <c r="BE232" s="1" t="str">
        <f ca="1">MID(CELL("address",$CA$2),2,2)</f>
        <v>CA</v>
      </c>
      <c r="BF232" s="1">
        <f>IF(TRIM($K232)="","",IF(ISERROR(MATCH($K232,$CA$3:$CA$5,0)),"INPUT_ERROR",MATCH($K232,$CA$3:$CA$5,0)))</f>
        <v>2</v>
      </c>
      <c r="BH232" s="1">
        <v>59</v>
      </c>
      <c r="BI232" s="1" t="str">
        <f>"ITEM"&amp;BH232&amp; BG232 &amp;"=" &amp; $BF232</f>
        <v>ITEM59=2</v>
      </c>
    </row>
    <row r="233" spans="1:61" ht="9.75" customHeight="1">
      <c r="A233" s="199"/>
      <c r="B233" s="200"/>
      <c r="C233" s="200"/>
      <c r="D233" s="200"/>
      <c r="E233" s="200"/>
      <c r="F233" s="200"/>
      <c r="G233" s="200"/>
      <c r="H233" s="200"/>
      <c r="I233" s="215"/>
      <c r="J233" s="144"/>
      <c r="K233" s="145"/>
      <c r="L233" s="145"/>
      <c r="M233" s="145"/>
      <c r="N233" s="145"/>
      <c r="O233" s="145"/>
      <c r="P233" s="145"/>
      <c r="Q233" s="145"/>
      <c r="R233" s="145"/>
      <c r="S233" s="145"/>
      <c r="T233" s="82"/>
      <c r="U233" s="82"/>
      <c r="V233" s="82" t="s">
        <v>484</v>
      </c>
      <c r="W233" s="82"/>
      <c r="X233" s="82"/>
      <c r="Y233" s="82"/>
      <c r="Z233" s="82"/>
      <c r="AA233" s="82"/>
      <c r="AB233" s="82"/>
      <c r="AC233" s="82"/>
      <c r="AD233" s="82"/>
      <c r="AE233" s="82" t="s">
        <v>485</v>
      </c>
      <c r="AF233" s="82"/>
      <c r="AG233" s="82"/>
      <c r="AH233" s="82"/>
      <c r="AI233" s="82"/>
      <c r="AJ233" s="82"/>
      <c r="AK233" s="82"/>
      <c r="AL233" s="82"/>
      <c r="AM233" s="138"/>
      <c r="BH233" s="1" t="s">
        <v>28</v>
      </c>
    </row>
    <row r="234" spans="1:61" ht="9.75" customHeight="1">
      <c r="A234" s="199"/>
      <c r="B234" s="200"/>
      <c r="C234" s="200"/>
      <c r="D234" s="200"/>
      <c r="E234" s="200"/>
      <c r="F234" s="200"/>
      <c r="G234" s="200"/>
      <c r="H234" s="200"/>
      <c r="I234" s="215"/>
      <c r="J234" s="157"/>
      <c r="K234" s="98"/>
      <c r="L234" s="98"/>
      <c r="M234" s="98"/>
      <c r="N234" s="98"/>
      <c r="O234" s="98"/>
      <c r="P234" s="98"/>
      <c r="Q234" s="98"/>
      <c r="R234" s="98"/>
      <c r="S234" s="98"/>
      <c r="T234" s="98"/>
      <c r="U234" s="98"/>
      <c r="V234" s="98" t="s">
        <v>486</v>
      </c>
      <c r="W234" s="98"/>
      <c r="X234" s="98"/>
      <c r="Y234" s="98"/>
      <c r="Z234" s="98"/>
      <c r="AA234" s="98"/>
      <c r="AB234" s="98"/>
      <c r="AC234" s="98"/>
      <c r="AD234" s="98"/>
      <c r="AE234" s="98"/>
      <c r="AF234" s="98"/>
      <c r="AG234" s="98"/>
      <c r="AH234" s="98"/>
      <c r="AI234" s="98"/>
      <c r="AJ234" s="98"/>
      <c r="AK234" s="98"/>
      <c r="AL234" s="98"/>
      <c r="AM234" s="156"/>
      <c r="BH234" s="1" t="s">
        <v>28</v>
      </c>
    </row>
    <row r="235" spans="1:61" ht="9.75" customHeight="1">
      <c r="A235" s="153" t="s">
        <v>552</v>
      </c>
      <c r="B235" s="153"/>
      <c r="C235" s="153"/>
      <c r="D235" s="153"/>
      <c r="E235" s="153"/>
      <c r="F235" s="153"/>
      <c r="G235" s="153"/>
      <c r="H235" s="153"/>
      <c r="I235" s="153"/>
      <c r="J235" s="153"/>
      <c r="K235" s="153"/>
      <c r="L235" s="153"/>
      <c r="M235" s="153"/>
      <c r="N235" s="153"/>
      <c r="O235" s="153"/>
      <c r="P235" s="153"/>
      <c r="Q235" s="153"/>
      <c r="R235" s="153"/>
      <c r="S235" s="153"/>
      <c r="T235" s="153"/>
      <c r="U235" s="153"/>
      <c r="V235" s="153"/>
      <c r="W235" s="153"/>
      <c r="X235" s="153"/>
      <c r="Y235" s="153"/>
      <c r="Z235" s="153"/>
      <c r="AA235" s="153"/>
      <c r="AB235" s="153"/>
      <c r="AC235" s="153"/>
      <c r="AD235" s="153"/>
      <c r="AE235" s="153"/>
      <c r="AF235" s="153"/>
      <c r="AG235" s="153"/>
      <c r="AH235" s="153"/>
      <c r="AI235" s="153"/>
      <c r="AJ235" s="153"/>
      <c r="AK235" s="153"/>
      <c r="AL235" s="153"/>
      <c r="AM235" s="153"/>
    </row>
    <row r="236" spans="1:61" ht="9.75" customHeight="1">
      <c r="A236" s="153"/>
      <c r="B236" s="153"/>
      <c r="C236" s="153"/>
      <c r="D236" s="153"/>
      <c r="E236" s="153"/>
      <c r="F236" s="153"/>
      <c r="G236" s="153"/>
      <c r="H236" s="153"/>
      <c r="I236" s="153"/>
      <c r="J236" s="153"/>
      <c r="K236" s="153"/>
      <c r="L236" s="153"/>
      <c r="M236" s="153"/>
      <c r="N236" s="153"/>
      <c r="O236" s="153"/>
      <c r="P236" s="153"/>
      <c r="Q236" s="153"/>
      <c r="R236" s="153"/>
      <c r="S236" s="153"/>
      <c r="T236" s="153"/>
      <c r="U236" s="153"/>
      <c r="V236" s="153"/>
      <c r="W236" s="153"/>
      <c r="X236" s="153"/>
      <c r="Y236" s="153"/>
      <c r="Z236" s="153"/>
      <c r="AA236" s="153"/>
      <c r="AB236" s="153"/>
      <c r="AC236" s="153"/>
      <c r="AD236" s="153"/>
      <c r="AE236" s="153"/>
      <c r="AF236" s="153"/>
      <c r="AG236" s="153"/>
      <c r="AH236" s="153"/>
      <c r="AI236" s="153"/>
      <c r="AJ236" s="153"/>
      <c r="AK236" s="153"/>
      <c r="AL236" s="153"/>
      <c r="AM236" s="153"/>
    </row>
    <row r="237" spans="1:61" ht="79.05" customHeight="1">
      <c r="A237" s="153" t="s">
        <v>488</v>
      </c>
      <c r="B237" s="153"/>
      <c r="C237" s="153"/>
      <c r="D237" s="153"/>
      <c r="E237" s="153"/>
      <c r="F237" s="153"/>
      <c r="G237" s="153"/>
      <c r="H237" s="153"/>
      <c r="I237" s="153"/>
      <c r="J237" s="114" t="s">
        <v>1209</v>
      </c>
      <c r="K237" s="115"/>
      <c r="L237" s="115"/>
      <c r="M237" s="115"/>
      <c r="N237" s="115"/>
      <c r="O237" s="115"/>
      <c r="P237" s="115"/>
      <c r="Q237" s="115"/>
      <c r="R237" s="115"/>
      <c r="S237" s="115"/>
      <c r="T237" s="115"/>
      <c r="U237" s="115"/>
      <c r="V237" s="115"/>
      <c r="W237" s="115"/>
      <c r="X237" s="115"/>
      <c r="Y237" s="115"/>
      <c r="Z237" s="115"/>
      <c r="AA237" s="115"/>
      <c r="AB237" s="115"/>
      <c r="AC237" s="115"/>
      <c r="AD237" s="115"/>
      <c r="AE237" s="115"/>
      <c r="AF237" s="115"/>
      <c r="AG237" s="115"/>
      <c r="AH237" s="115"/>
      <c r="AI237" s="115"/>
      <c r="AJ237" s="115"/>
      <c r="AK237" s="115"/>
      <c r="AL237" s="115"/>
      <c r="AM237" s="116"/>
      <c r="BH237" s="1">
        <v>60</v>
      </c>
      <c r="BI237" s="1" t="str">
        <f>"ITEM"&amp;BH237&amp; BG237 &amp;"="&amp; IF(TRIM($J237)="","",$J237)</f>
        <v>ITEM60=・連携手段として通信の記録が逐一保存され、また、連携するデータが暗号化される仕組みが確立した住民基本台帳ネットワークシステムを用いることにより、不適切な方法による特定個人情報の提供を防止する。
　なお、相手方（全国サーバ）と大阪府サーバの間の通信では相互認証を実施しているため、認証できない相手先への情報の提供はなされないことがシステム上担保される。
　また、大阪府の他の執行機関への提供及び他の部署への移転のため、媒体へ出力する必要がある場合には、出力の記録が残される仕組みを構築している。
・提供先・移転先における特定個人情報の使途については、住基法等で制限されている。</v>
      </c>
    </row>
    <row r="238" spans="1:61" ht="9.75" customHeight="1">
      <c r="A238" s="153"/>
      <c r="B238" s="153"/>
      <c r="C238" s="153"/>
      <c r="D238" s="153"/>
      <c r="E238" s="153"/>
      <c r="F238" s="153"/>
      <c r="G238" s="153"/>
      <c r="H238" s="153"/>
      <c r="I238" s="153"/>
      <c r="J238" s="146"/>
      <c r="K238" s="147"/>
      <c r="L238" s="147"/>
      <c r="M238" s="147"/>
      <c r="N238" s="147"/>
      <c r="O238" s="147"/>
      <c r="P238" s="147"/>
      <c r="Q238" s="147"/>
      <c r="R238" s="147"/>
      <c r="S238" s="147"/>
      <c r="T238" s="147"/>
      <c r="U238" s="147"/>
      <c r="V238" s="147"/>
      <c r="W238" s="147"/>
      <c r="X238" s="147"/>
      <c r="Y238" s="147"/>
      <c r="Z238" s="147"/>
      <c r="AA238" s="147"/>
      <c r="AB238" s="147"/>
      <c r="AC238" s="147"/>
      <c r="AD238" s="147"/>
      <c r="AE238" s="147"/>
      <c r="AF238" s="147"/>
      <c r="AG238" s="147"/>
      <c r="AH238" s="147"/>
      <c r="AI238" s="147"/>
      <c r="AJ238" s="147"/>
      <c r="AK238" s="147"/>
      <c r="AL238" s="147"/>
      <c r="AM238" s="148"/>
    </row>
    <row r="239" spans="1:61" ht="9.75" customHeight="1">
      <c r="A239" s="153"/>
      <c r="B239" s="153"/>
      <c r="C239" s="153"/>
      <c r="D239" s="153"/>
      <c r="E239" s="153"/>
      <c r="F239" s="153"/>
      <c r="G239" s="153"/>
      <c r="H239" s="153"/>
      <c r="I239" s="153"/>
      <c r="J239" s="146"/>
      <c r="K239" s="147"/>
      <c r="L239" s="147"/>
      <c r="M239" s="147"/>
      <c r="N239" s="147"/>
      <c r="O239" s="147"/>
      <c r="P239" s="147"/>
      <c r="Q239" s="147"/>
      <c r="R239" s="147"/>
      <c r="S239" s="147"/>
      <c r="T239" s="147"/>
      <c r="U239" s="147"/>
      <c r="V239" s="147"/>
      <c r="W239" s="147"/>
      <c r="X239" s="147"/>
      <c r="Y239" s="147"/>
      <c r="Z239" s="147"/>
      <c r="AA239" s="147"/>
      <c r="AB239" s="147"/>
      <c r="AC239" s="147"/>
      <c r="AD239" s="147"/>
      <c r="AE239" s="147"/>
      <c r="AF239" s="147"/>
      <c r="AG239" s="147"/>
      <c r="AH239" s="147"/>
      <c r="AI239" s="147"/>
      <c r="AJ239" s="147"/>
      <c r="AK239" s="147"/>
      <c r="AL239" s="147"/>
      <c r="AM239" s="148"/>
    </row>
    <row r="240" spans="1:61" ht="9.75" customHeight="1">
      <c r="A240" s="153"/>
      <c r="B240" s="153"/>
      <c r="C240" s="153"/>
      <c r="D240" s="153"/>
      <c r="E240" s="153"/>
      <c r="F240" s="153"/>
      <c r="G240" s="153"/>
      <c r="H240" s="153"/>
      <c r="I240" s="153"/>
      <c r="J240" s="117"/>
      <c r="K240" s="118"/>
      <c r="L240" s="118"/>
      <c r="M240" s="118"/>
      <c r="N240" s="118"/>
      <c r="O240" s="118"/>
      <c r="P240" s="118"/>
      <c r="Q240" s="118"/>
      <c r="R240" s="118"/>
      <c r="S240" s="118"/>
      <c r="T240" s="118"/>
      <c r="U240" s="118"/>
      <c r="V240" s="118"/>
      <c r="W240" s="118"/>
      <c r="X240" s="118"/>
      <c r="Y240" s="118"/>
      <c r="Z240" s="118"/>
      <c r="AA240" s="118"/>
      <c r="AB240" s="118"/>
      <c r="AC240" s="118"/>
      <c r="AD240" s="118"/>
      <c r="AE240" s="118"/>
      <c r="AF240" s="118"/>
      <c r="AG240" s="118"/>
      <c r="AH240" s="118"/>
      <c r="AI240" s="118"/>
      <c r="AJ240" s="118"/>
      <c r="AK240" s="118"/>
      <c r="AL240" s="118"/>
      <c r="AM240" s="119"/>
    </row>
    <row r="241" spans="1:61" ht="10.050000000000001" customHeight="1">
      <c r="A241" s="197" t="s">
        <v>483</v>
      </c>
      <c r="B241" s="198"/>
      <c r="C241" s="198"/>
      <c r="D241" s="198"/>
      <c r="E241" s="198"/>
      <c r="F241" s="198"/>
      <c r="G241" s="198"/>
      <c r="H241" s="198"/>
      <c r="I241" s="203"/>
      <c r="J241" s="216" t="s">
        <v>37</v>
      </c>
      <c r="K241" s="249" t="s">
        <v>786</v>
      </c>
      <c r="L241" s="249"/>
      <c r="M241" s="249"/>
      <c r="N241" s="249"/>
      <c r="O241" s="249"/>
      <c r="P241" s="249"/>
      <c r="Q241" s="249"/>
      <c r="R241" s="249"/>
      <c r="S241" s="249"/>
      <c r="T241" s="154" t="s">
        <v>38</v>
      </c>
      <c r="U241" s="154"/>
      <c r="V241" s="154" t="s">
        <v>36</v>
      </c>
      <c r="W241" s="154"/>
      <c r="X241" s="154"/>
      <c r="Y241" s="154"/>
      <c r="Z241" s="154"/>
      <c r="AA241" s="154"/>
      <c r="AB241" s="154"/>
      <c r="AC241" s="154"/>
      <c r="AD241" s="154"/>
      <c r="AE241" s="154"/>
      <c r="AF241" s="154"/>
      <c r="AG241" s="154"/>
      <c r="AH241" s="154"/>
      <c r="AI241" s="154"/>
      <c r="AJ241" s="154"/>
      <c r="AK241" s="154"/>
      <c r="AL241" s="154"/>
      <c r="AM241" s="155"/>
      <c r="BE241" s="1" t="str">
        <f ca="1">MID(CELL("address",$CA$2),2,2)</f>
        <v>CA</v>
      </c>
      <c r="BF241" s="1">
        <f>IF(TRIM($K241)="","",IF(ISERROR(MATCH($K241,$CA$3:$CA$5,0)),"INPUT_ERROR",MATCH($K241,$CA$3:$CA$5,0)))</f>
        <v>2</v>
      </c>
      <c r="BH241" s="1">
        <v>61</v>
      </c>
      <c r="BI241" s="1" t="str">
        <f>"ITEM"&amp;BH241&amp; BG241 &amp;"=" &amp; $BF241</f>
        <v>ITEM61=2</v>
      </c>
    </row>
    <row r="242" spans="1:61" ht="9.75" customHeight="1">
      <c r="A242" s="199"/>
      <c r="B242" s="200"/>
      <c r="C242" s="200"/>
      <c r="D242" s="200"/>
      <c r="E242" s="200"/>
      <c r="F242" s="200"/>
      <c r="G242" s="200"/>
      <c r="H242" s="200"/>
      <c r="I242" s="215"/>
      <c r="J242" s="144"/>
      <c r="K242" s="145"/>
      <c r="L242" s="145"/>
      <c r="M242" s="145"/>
      <c r="N242" s="145"/>
      <c r="O242" s="145"/>
      <c r="P242" s="145"/>
      <c r="Q242" s="145"/>
      <c r="R242" s="145"/>
      <c r="S242" s="145"/>
      <c r="T242" s="82"/>
      <c r="U242" s="82"/>
      <c r="V242" s="82" t="s">
        <v>484</v>
      </c>
      <c r="W242" s="82"/>
      <c r="X242" s="82"/>
      <c r="Y242" s="82"/>
      <c r="Z242" s="82"/>
      <c r="AA242" s="82"/>
      <c r="AB242" s="82"/>
      <c r="AC242" s="82"/>
      <c r="AD242" s="82"/>
      <c r="AE242" s="82" t="s">
        <v>485</v>
      </c>
      <c r="AF242" s="82"/>
      <c r="AG242" s="82"/>
      <c r="AH242" s="82"/>
      <c r="AI242" s="82"/>
      <c r="AJ242" s="82"/>
      <c r="AK242" s="82"/>
      <c r="AL242" s="82"/>
      <c r="AM242" s="138"/>
      <c r="BH242" s="1" t="s">
        <v>28</v>
      </c>
    </row>
    <row r="243" spans="1:61" ht="9.75" customHeight="1">
      <c r="A243" s="199"/>
      <c r="B243" s="200"/>
      <c r="C243" s="200"/>
      <c r="D243" s="200"/>
      <c r="E243" s="200"/>
      <c r="F243" s="200"/>
      <c r="G243" s="200"/>
      <c r="H243" s="200"/>
      <c r="I243" s="215"/>
      <c r="J243" s="157"/>
      <c r="K243" s="98"/>
      <c r="L243" s="98"/>
      <c r="M243" s="98"/>
      <c r="N243" s="98"/>
      <c r="O243" s="98"/>
      <c r="P243" s="98"/>
      <c r="Q243" s="98"/>
      <c r="R243" s="98"/>
      <c r="S243" s="98"/>
      <c r="T243" s="98"/>
      <c r="U243" s="98"/>
      <c r="V243" s="98" t="s">
        <v>486</v>
      </c>
      <c r="W243" s="98"/>
      <c r="X243" s="98"/>
      <c r="Y243" s="98"/>
      <c r="Z243" s="98"/>
      <c r="AA243" s="98"/>
      <c r="AB243" s="98"/>
      <c r="AC243" s="98"/>
      <c r="AD243" s="98"/>
      <c r="AE243" s="98"/>
      <c r="AF243" s="98"/>
      <c r="AG243" s="98"/>
      <c r="AH243" s="98"/>
      <c r="AI243" s="98"/>
      <c r="AJ243" s="98"/>
      <c r="AK243" s="98"/>
      <c r="AL243" s="98"/>
      <c r="AM243" s="156"/>
      <c r="BH243" s="1" t="s">
        <v>28</v>
      </c>
    </row>
    <row r="244" spans="1:61" ht="9.75" customHeight="1">
      <c r="A244" s="153" t="s">
        <v>553</v>
      </c>
      <c r="B244" s="153"/>
      <c r="C244" s="153"/>
      <c r="D244" s="153"/>
      <c r="E244" s="153"/>
      <c r="F244" s="153"/>
      <c r="G244" s="153"/>
      <c r="H244" s="153"/>
      <c r="I244" s="153"/>
      <c r="J244" s="153"/>
      <c r="K244" s="153"/>
      <c r="L244" s="153"/>
      <c r="M244" s="153"/>
      <c r="N244" s="153"/>
      <c r="O244" s="153"/>
      <c r="P244" s="153"/>
      <c r="Q244" s="153"/>
      <c r="R244" s="153"/>
      <c r="S244" s="153"/>
      <c r="T244" s="153"/>
      <c r="U244" s="153"/>
      <c r="V244" s="153"/>
      <c r="W244" s="153"/>
      <c r="X244" s="153"/>
      <c r="Y244" s="153"/>
      <c r="Z244" s="153"/>
      <c r="AA244" s="153"/>
      <c r="AB244" s="153"/>
      <c r="AC244" s="153"/>
      <c r="AD244" s="153"/>
      <c r="AE244" s="153"/>
      <c r="AF244" s="153"/>
      <c r="AG244" s="153"/>
      <c r="AH244" s="153"/>
      <c r="AI244" s="153"/>
      <c r="AJ244" s="153"/>
      <c r="AK244" s="153"/>
      <c r="AL244" s="153"/>
      <c r="AM244" s="153"/>
    </row>
    <row r="245" spans="1:61" ht="9.75" customHeight="1">
      <c r="A245" s="153"/>
      <c r="B245" s="153"/>
      <c r="C245" s="153"/>
      <c r="D245" s="153"/>
      <c r="E245" s="153"/>
      <c r="F245" s="153"/>
      <c r="G245" s="153"/>
      <c r="H245" s="153"/>
      <c r="I245" s="153"/>
      <c r="J245" s="153"/>
      <c r="K245" s="153"/>
      <c r="L245" s="153"/>
      <c r="M245" s="153"/>
      <c r="N245" s="153"/>
      <c r="O245" s="153"/>
      <c r="P245" s="153"/>
      <c r="Q245" s="153"/>
      <c r="R245" s="153"/>
      <c r="S245" s="153"/>
      <c r="T245" s="153"/>
      <c r="U245" s="153"/>
      <c r="V245" s="153"/>
      <c r="W245" s="153"/>
      <c r="X245" s="153"/>
      <c r="Y245" s="153"/>
      <c r="Z245" s="153"/>
      <c r="AA245" s="153"/>
      <c r="AB245" s="153"/>
      <c r="AC245" s="153"/>
      <c r="AD245" s="153"/>
      <c r="AE245" s="153"/>
      <c r="AF245" s="153"/>
      <c r="AG245" s="153"/>
      <c r="AH245" s="153"/>
      <c r="AI245" s="153"/>
      <c r="AJ245" s="153"/>
      <c r="AK245" s="153"/>
      <c r="AL245" s="153"/>
      <c r="AM245" s="153"/>
    </row>
    <row r="246" spans="1:61" ht="10.050000000000001" customHeight="1">
      <c r="A246" s="153" t="s">
        <v>488</v>
      </c>
      <c r="B246" s="153"/>
      <c r="C246" s="153"/>
      <c r="D246" s="153"/>
      <c r="E246" s="153"/>
      <c r="F246" s="153"/>
      <c r="G246" s="153"/>
      <c r="H246" s="153"/>
      <c r="I246" s="153"/>
      <c r="J246" s="114" t="s">
        <v>805</v>
      </c>
      <c r="K246" s="115"/>
      <c r="L246" s="115"/>
      <c r="M246" s="115"/>
      <c r="N246" s="115"/>
      <c r="O246" s="115"/>
      <c r="P246" s="115"/>
      <c r="Q246" s="115"/>
      <c r="R246" s="115"/>
      <c r="S246" s="115"/>
      <c r="T246" s="115"/>
      <c r="U246" s="115"/>
      <c r="V246" s="115"/>
      <c r="W246" s="115"/>
      <c r="X246" s="115"/>
      <c r="Y246" s="115"/>
      <c r="Z246" s="115"/>
      <c r="AA246" s="115"/>
      <c r="AB246" s="115"/>
      <c r="AC246" s="115"/>
      <c r="AD246" s="115"/>
      <c r="AE246" s="115"/>
      <c r="AF246" s="115"/>
      <c r="AG246" s="115"/>
      <c r="AH246" s="115"/>
      <c r="AI246" s="115"/>
      <c r="AJ246" s="115"/>
      <c r="AK246" s="115"/>
      <c r="AL246" s="115"/>
      <c r="AM246" s="116"/>
      <c r="BH246" s="1">
        <v>62</v>
      </c>
      <c r="BI246" s="1" t="str">
        <f>"ITEM"&amp;BH246&amp; BG246 &amp;"="&amp; IF(TRIM($J246)="","",$J246)</f>
        <v>ITEM62=・誤った情報を提供・移転してしまうリスクへの措置
：システム上、照会元から指定された検索条件に基づき得た結果を適切に提供・移転することを担保する。
・誤った相手に提供・移転してしまうリスクへの措置
：相手方（全国サーバ）と大阪府サーバの間の通信では相互認証を実施しているため、認証できない相手先への情報の提供はなされないことがシステム上担保される。
また、情報を暗号化し格納した媒体による情報の提供・移転が必要な場合には文書による確認を実施し、法令上の根拠のない相手先へ情報の提供・移転を防止している。</v>
      </c>
    </row>
    <row r="247" spans="1:61" ht="9.75" customHeight="1">
      <c r="A247" s="153"/>
      <c r="B247" s="153"/>
      <c r="C247" s="153"/>
      <c r="D247" s="153"/>
      <c r="E247" s="153"/>
      <c r="F247" s="153"/>
      <c r="G247" s="153"/>
      <c r="H247" s="153"/>
      <c r="I247" s="153"/>
      <c r="J247" s="146"/>
      <c r="K247" s="147"/>
      <c r="L247" s="147"/>
      <c r="M247" s="147"/>
      <c r="N247" s="147"/>
      <c r="O247" s="147"/>
      <c r="P247" s="147"/>
      <c r="Q247" s="147"/>
      <c r="R247" s="147"/>
      <c r="S247" s="147"/>
      <c r="T247" s="147"/>
      <c r="U247" s="147"/>
      <c r="V247" s="147"/>
      <c r="W247" s="147"/>
      <c r="X247" s="147"/>
      <c r="Y247" s="147"/>
      <c r="Z247" s="147"/>
      <c r="AA247" s="147"/>
      <c r="AB247" s="147"/>
      <c r="AC247" s="147"/>
      <c r="AD247" s="147"/>
      <c r="AE247" s="147"/>
      <c r="AF247" s="147"/>
      <c r="AG247" s="147"/>
      <c r="AH247" s="147"/>
      <c r="AI247" s="147"/>
      <c r="AJ247" s="147"/>
      <c r="AK247" s="147"/>
      <c r="AL247" s="147"/>
      <c r="AM247" s="148"/>
    </row>
    <row r="248" spans="1:61" ht="9.75" customHeight="1">
      <c r="A248" s="153"/>
      <c r="B248" s="153"/>
      <c r="C248" s="153"/>
      <c r="D248" s="153"/>
      <c r="E248" s="153"/>
      <c r="F248" s="153"/>
      <c r="G248" s="153"/>
      <c r="H248" s="153"/>
      <c r="I248" s="153"/>
      <c r="J248" s="146"/>
      <c r="K248" s="147"/>
      <c r="L248" s="147"/>
      <c r="M248" s="147"/>
      <c r="N248" s="147"/>
      <c r="O248" s="147"/>
      <c r="P248" s="147"/>
      <c r="Q248" s="147"/>
      <c r="R248" s="147"/>
      <c r="S248" s="147"/>
      <c r="T248" s="147"/>
      <c r="U248" s="147"/>
      <c r="V248" s="147"/>
      <c r="W248" s="147"/>
      <c r="X248" s="147"/>
      <c r="Y248" s="147"/>
      <c r="Z248" s="147"/>
      <c r="AA248" s="147"/>
      <c r="AB248" s="147"/>
      <c r="AC248" s="147"/>
      <c r="AD248" s="147"/>
      <c r="AE248" s="147"/>
      <c r="AF248" s="147"/>
      <c r="AG248" s="147"/>
      <c r="AH248" s="147"/>
      <c r="AI248" s="147"/>
      <c r="AJ248" s="147"/>
      <c r="AK248" s="147"/>
      <c r="AL248" s="147"/>
      <c r="AM248" s="148"/>
    </row>
    <row r="249" spans="1:61" ht="88.8" customHeight="1">
      <c r="A249" s="153"/>
      <c r="B249" s="153"/>
      <c r="C249" s="153"/>
      <c r="D249" s="153"/>
      <c r="E249" s="153"/>
      <c r="F249" s="153"/>
      <c r="G249" s="153"/>
      <c r="H249" s="153"/>
      <c r="I249" s="153"/>
      <c r="J249" s="117"/>
      <c r="K249" s="118"/>
      <c r="L249" s="118"/>
      <c r="M249" s="118"/>
      <c r="N249" s="118"/>
      <c r="O249" s="118"/>
      <c r="P249" s="118"/>
      <c r="Q249" s="118"/>
      <c r="R249" s="118"/>
      <c r="S249" s="118"/>
      <c r="T249" s="118"/>
      <c r="U249" s="118"/>
      <c r="V249" s="118"/>
      <c r="W249" s="118"/>
      <c r="X249" s="118"/>
      <c r="Y249" s="118"/>
      <c r="Z249" s="118"/>
      <c r="AA249" s="118"/>
      <c r="AB249" s="118"/>
      <c r="AC249" s="118"/>
      <c r="AD249" s="118"/>
      <c r="AE249" s="118"/>
      <c r="AF249" s="118"/>
      <c r="AG249" s="118"/>
      <c r="AH249" s="118"/>
      <c r="AI249" s="118"/>
      <c r="AJ249" s="118"/>
      <c r="AK249" s="118"/>
      <c r="AL249" s="118"/>
      <c r="AM249" s="119"/>
    </row>
    <row r="250" spans="1:61" ht="10.050000000000001" customHeight="1">
      <c r="A250" s="197" t="s">
        <v>483</v>
      </c>
      <c r="B250" s="198"/>
      <c r="C250" s="198"/>
      <c r="D250" s="198"/>
      <c r="E250" s="198"/>
      <c r="F250" s="198"/>
      <c r="G250" s="198"/>
      <c r="H250" s="198"/>
      <c r="I250" s="203"/>
      <c r="J250" s="216" t="s">
        <v>37</v>
      </c>
      <c r="K250" s="249" t="s">
        <v>786</v>
      </c>
      <c r="L250" s="249"/>
      <c r="M250" s="249"/>
      <c r="N250" s="249"/>
      <c r="O250" s="249"/>
      <c r="P250" s="249"/>
      <c r="Q250" s="249"/>
      <c r="R250" s="249"/>
      <c r="S250" s="249"/>
      <c r="T250" s="154" t="s">
        <v>38</v>
      </c>
      <c r="U250" s="154"/>
      <c r="V250" s="154" t="s">
        <v>36</v>
      </c>
      <c r="W250" s="154"/>
      <c r="X250" s="154"/>
      <c r="Y250" s="154"/>
      <c r="Z250" s="154"/>
      <c r="AA250" s="154"/>
      <c r="AB250" s="154"/>
      <c r="AC250" s="154"/>
      <c r="AD250" s="154"/>
      <c r="AE250" s="154"/>
      <c r="AF250" s="154"/>
      <c r="AG250" s="154"/>
      <c r="AH250" s="154"/>
      <c r="AI250" s="154"/>
      <c r="AJ250" s="154"/>
      <c r="AK250" s="154"/>
      <c r="AL250" s="154"/>
      <c r="AM250" s="155"/>
      <c r="BE250" s="1" t="str">
        <f ca="1">MID(CELL("address",$CA$2),2,2)</f>
        <v>CA</v>
      </c>
      <c r="BF250" s="1">
        <f>IF(TRIM($K250)="","",IF(ISERROR(MATCH($K250,$CA$3:$CA$5,0)),"INPUT_ERROR",MATCH($K250,$CA$3:$CA$5,0)))</f>
        <v>2</v>
      </c>
      <c r="BH250" s="1">
        <v>63</v>
      </c>
      <c r="BI250" s="1" t="str">
        <f>"ITEM"&amp;BH250&amp; BG250 &amp;"=" &amp; $BF250</f>
        <v>ITEM63=2</v>
      </c>
    </row>
    <row r="251" spans="1:61" ht="9.75" customHeight="1">
      <c r="A251" s="199"/>
      <c r="B251" s="200"/>
      <c r="C251" s="200"/>
      <c r="D251" s="200"/>
      <c r="E251" s="200"/>
      <c r="F251" s="200"/>
      <c r="G251" s="200"/>
      <c r="H251" s="200"/>
      <c r="I251" s="215"/>
      <c r="J251" s="144"/>
      <c r="K251" s="145"/>
      <c r="L251" s="145"/>
      <c r="M251" s="145"/>
      <c r="N251" s="145"/>
      <c r="O251" s="145"/>
      <c r="P251" s="145"/>
      <c r="Q251" s="145"/>
      <c r="R251" s="145"/>
      <c r="S251" s="145"/>
      <c r="T251" s="82"/>
      <c r="U251" s="82"/>
      <c r="V251" s="82" t="s">
        <v>484</v>
      </c>
      <c r="W251" s="82"/>
      <c r="X251" s="82"/>
      <c r="Y251" s="82"/>
      <c r="Z251" s="82"/>
      <c r="AA251" s="82"/>
      <c r="AB251" s="82"/>
      <c r="AC251" s="82"/>
      <c r="AD251" s="82"/>
      <c r="AE251" s="82" t="s">
        <v>485</v>
      </c>
      <c r="AF251" s="82"/>
      <c r="AG251" s="82"/>
      <c r="AH251" s="82"/>
      <c r="AI251" s="82"/>
      <c r="AJ251" s="82"/>
      <c r="AK251" s="82"/>
      <c r="AL251" s="82"/>
      <c r="AM251" s="138"/>
      <c r="BH251" s="1" t="s">
        <v>28</v>
      </c>
    </row>
    <row r="252" spans="1:61" ht="9.75" customHeight="1">
      <c r="A252" s="199"/>
      <c r="B252" s="200"/>
      <c r="C252" s="200"/>
      <c r="D252" s="200"/>
      <c r="E252" s="200"/>
      <c r="F252" s="200"/>
      <c r="G252" s="200"/>
      <c r="H252" s="200"/>
      <c r="I252" s="215"/>
      <c r="J252" s="157"/>
      <c r="K252" s="98"/>
      <c r="L252" s="98"/>
      <c r="M252" s="98"/>
      <c r="N252" s="98"/>
      <c r="O252" s="98"/>
      <c r="P252" s="98"/>
      <c r="Q252" s="98"/>
      <c r="R252" s="98"/>
      <c r="S252" s="98"/>
      <c r="T252" s="98"/>
      <c r="U252" s="98"/>
      <c r="V252" s="98" t="s">
        <v>486</v>
      </c>
      <c r="W252" s="98"/>
      <c r="X252" s="98"/>
      <c r="Y252" s="98"/>
      <c r="Z252" s="98"/>
      <c r="AA252" s="98"/>
      <c r="AB252" s="98"/>
      <c r="AC252" s="98"/>
      <c r="AD252" s="98"/>
      <c r="AE252" s="98"/>
      <c r="AF252" s="98"/>
      <c r="AG252" s="98"/>
      <c r="AH252" s="98"/>
      <c r="AI252" s="98"/>
      <c r="AJ252" s="98"/>
      <c r="AK252" s="98"/>
      <c r="AL252" s="98"/>
      <c r="AM252" s="156"/>
      <c r="BH252" s="1" t="s">
        <v>28</v>
      </c>
    </row>
    <row r="253" spans="1:61" ht="9.75" customHeight="1">
      <c r="A253" s="153" t="s">
        <v>554</v>
      </c>
      <c r="B253" s="153"/>
      <c r="C253" s="153"/>
      <c r="D253" s="153"/>
      <c r="E253" s="153"/>
      <c r="F253" s="153"/>
      <c r="G253" s="153"/>
      <c r="H253" s="153"/>
      <c r="I253" s="153"/>
      <c r="J253" s="153"/>
      <c r="K253" s="153"/>
      <c r="L253" s="153"/>
      <c r="M253" s="153"/>
      <c r="N253" s="153"/>
      <c r="O253" s="153"/>
      <c r="P253" s="153"/>
      <c r="Q253" s="153"/>
      <c r="R253" s="153"/>
      <c r="S253" s="153"/>
      <c r="T253" s="153"/>
      <c r="U253" s="153"/>
      <c r="V253" s="153"/>
      <c r="W253" s="153"/>
      <c r="X253" s="153"/>
      <c r="Y253" s="153"/>
      <c r="Z253" s="153"/>
      <c r="AA253" s="153"/>
      <c r="AB253" s="153"/>
      <c r="AC253" s="153"/>
      <c r="AD253" s="153"/>
      <c r="AE253" s="153"/>
      <c r="AF253" s="153"/>
      <c r="AG253" s="153"/>
      <c r="AH253" s="153"/>
      <c r="AI253" s="153"/>
      <c r="AJ253" s="153"/>
      <c r="AK253" s="153"/>
      <c r="AL253" s="153"/>
      <c r="AM253" s="153"/>
    </row>
    <row r="254" spans="1:61" ht="9.75" customHeight="1">
      <c r="A254" s="153"/>
      <c r="B254" s="153"/>
      <c r="C254" s="153"/>
      <c r="D254" s="153"/>
      <c r="E254" s="153"/>
      <c r="F254" s="153"/>
      <c r="G254" s="153"/>
      <c r="H254" s="153"/>
      <c r="I254" s="153"/>
      <c r="J254" s="153"/>
      <c r="K254" s="153"/>
      <c r="L254" s="153"/>
      <c r="M254" s="153"/>
      <c r="N254" s="153"/>
      <c r="O254" s="153"/>
      <c r="P254" s="153"/>
      <c r="Q254" s="153"/>
      <c r="R254" s="153"/>
      <c r="S254" s="153"/>
      <c r="T254" s="153"/>
      <c r="U254" s="153"/>
      <c r="V254" s="153"/>
      <c r="W254" s="153"/>
      <c r="X254" s="153"/>
      <c r="Y254" s="153"/>
      <c r="Z254" s="153"/>
      <c r="AA254" s="153"/>
      <c r="AB254" s="153"/>
      <c r="AC254" s="153"/>
      <c r="AD254" s="153"/>
      <c r="AE254" s="153"/>
      <c r="AF254" s="153"/>
      <c r="AG254" s="153"/>
      <c r="AH254" s="153"/>
      <c r="AI254" s="153"/>
      <c r="AJ254" s="153"/>
      <c r="AK254" s="153"/>
      <c r="AL254" s="153"/>
      <c r="AM254" s="153"/>
    </row>
    <row r="255" spans="1:61" ht="9.75" customHeight="1">
      <c r="A255" s="153"/>
      <c r="B255" s="153"/>
      <c r="C255" s="153"/>
      <c r="D255" s="153"/>
      <c r="E255" s="153"/>
      <c r="F255" s="153"/>
      <c r="G255" s="153"/>
      <c r="H255" s="153"/>
      <c r="I255" s="153"/>
      <c r="J255" s="153"/>
      <c r="K255" s="153"/>
      <c r="L255" s="153"/>
      <c r="M255" s="153"/>
      <c r="N255" s="153"/>
      <c r="O255" s="153"/>
      <c r="P255" s="153"/>
      <c r="Q255" s="153"/>
      <c r="R255" s="153"/>
      <c r="S255" s="153"/>
      <c r="T255" s="153"/>
      <c r="U255" s="153"/>
      <c r="V255" s="153"/>
      <c r="W255" s="153"/>
      <c r="X255" s="153"/>
      <c r="Y255" s="153"/>
      <c r="Z255" s="153"/>
      <c r="AA255" s="153"/>
      <c r="AB255" s="153"/>
      <c r="AC255" s="153"/>
      <c r="AD255" s="153"/>
      <c r="AE255" s="153"/>
      <c r="AF255" s="153"/>
      <c r="AG255" s="153"/>
      <c r="AH255" s="153"/>
      <c r="AI255" s="153"/>
      <c r="AJ255" s="153"/>
      <c r="AK255" s="153"/>
      <c r="AL255" s="153"/>
      <c r="AM255" s="153"/>
    </row>
    <row r="256" spans="1:61" ht="3" customHeight="1">
      <c r="A256" s="114" t="s">
        <v>721</v>
      </c>
      <c r="B256" s="115"/>
      <c r="C256" s="115"/>
      <c r="D256" s="115"/>
      <c r="E256" s="115"/>
      <c r="F256" s="115"/>
      <c r="G256" s="115"/>
      <c r="H256" s="115"/>
      <c r="I256" s="115"/>
      <c r="J256" s="115"/>
      <c r="K256" s="115"/>
      <c r="L256" s="115"/>
      <c r="M256" s="115"/>
      <c r="N256" s="115"/>
      <c r="O256" s="115"/>
      <c r="P256" s="115"/>
      <c r="Q256" s="115"/>
      <c r="R256" s="115"/>
      <c r="S256" s="115"/>
      <c r="T256" s="115"/>
      <c r="U256" s="115"/>
      <c r="V256" s="115"/>
      <c r="W256" s="115"/>
      <c r="X256" s="115"/>
      <c r="Y256" s="115"/>
      <c r="Z256" s="115"/>
      <c r="AA256" s="115"/>
      <c r="AB256" s="115"/>
      <c r="AC256" s="115"/>
      <c r="AD256" s="115"/>
      <c r="AE256" s="115"/>
      <c r="AF256" s="115"/>
      <c r="AG256" s="115"/>
      <c r="AH256" s="115"/>
      <c r="AI256" s="115"/>
      <c r="AJ256" s="115"/>
      <c r="AK256" s="115"/>
      <c r="AL256" s="115"/>
      <c r="AM256" s="116"/>
      <c r="BH256" s="1" t="s">
        <v>555</v>
      </c>
      <c r="BI256" s="1" t="str">
        <f>"ITEM"&amp;BH256&amp; BG256 &amp;"="&amp; IF(TRIM($A256)="","",$A256)</f>
        <v>ITEM64_1=―</v>
      </c>
    </row>
    <row r="257" spans="1:61" ht="1.8" customHeight="1">
      <c r="A257" s="146"/>
      <c r="B257" s="147"/>
      <c r="C257" s="147"/>
      <c r="D257" s="147"/>
      <c r="E257" s="147"/>
      <c r="F257" s="147"/>
      <c r="G257" s="147"/>
      <c r="H257" s="147"/>
      <c r="I257" s="147"/>
      <c r="J257" s="147"/>
      <c r="K257" s="147"/>
      <c r="L257" s="147"/>
      <c r="M257" s="147"/>
      <c r="N257" s="147"/>
      <c r="O257" s="147"/>
      <c r="P257" s="147"/>
      <c r="Q257" s="147"/>
      <c r="R257" s="147"/>
      <c r="S257" s="147"/>
      <c r="T257" s="147"/>
      <c r="U257" s="147"/>
      <c r="V257" s="147"/>
      <c r="W257" s="147"/>
      <c r="X257" s="147"/>
      <c r="Y257" s="147"/>
      <c r="Z257" s="147"/>
      <c r="AA257" s="147"/>
      <c r="AB257" s="147"/>
      <c r="AC257" s="147"/>
      <c r="AD257" s="147"/>
      <c r="AE257" s="147"/>
      <c r="AF257" s="147"/>
      <c r="AG257" s="147"/>
      <c r="AH257" s="147"/>
      <c r="AI257" s="147"/>
      <c r="AJ257" s="147"/>
      <c r="AK257" s="147"/>
      <c r="AL257" s="147"/>
      <c r="AM257" s="148"/>
      <c r="BH257" s="1" t="s">
        <v>28</v>
      </c>
    </row>
    <row r="258" spans="1:61" ht="3.6" customHeight="1">
      <c r="A258" s="146"/>
      <c r="B258" s="147"/>
      <c r="C258" s="147"/>
      <c r="D258" s="147"/>
      <c r="E258" s="147"/>
      <c r="F258" s="147"/>
      <c r="G258" s="147"/>
      <c r="H258" s="147"/>
      <c r="I258" s="147"/>
      <c r="J258" s="147"/>
      <c r="K258" s="147"/>
      <c r="L258" s="147"/>
      <c r="M258" s="147"/>
      <c r="N258" s="147"/>
      <c r="O258" s="147"/>
      <c r="P258" s="147"/>
      <c r="Q258" s="147"/>
      <c r="R258" s="147"/>
      <c r="S258" s="147"/>
      <c r="T258" s="147"/>
      <c r="U258" s="147"/>
      <c r="V258" s="147"/>
      <c r="W258" s="147"/>
      <c r="X258" s="147"/>
      <c r="Y258" s="147"/>
      <c r="Z258" s="147"/>
      <c r="AA258" s="147"/>
      <c r="AB258" s="147"/>
      <c r="AC258" s="147"/>
      <c r="AD258" s="147"/>
      <c r="AE258" s="147"/>
      <c r="AF258" s="147"/>
      <c r="AG258" s="147"/>
      <c r="AH258" s="147"/>
      <c r="AI258" s="147"/>
      <c r="AJ258" s="147"/>
      <c r="AK258" s="147"/>
      <c r="AL258" s="147"/>
      <c r="AM258" s="148"/>
      <c r="BH258" s="1" t="s">
        <v>28</v>
      </c>
    </row>
    <row r="259" spans="1:61" ht="4.8" customHeight="1">
      <c r="A259" s="146"/>
      <c r="B259" s="147"/>
      <c r="C259" s="147"/>
      <c r="D259" s="147"/>
      <c r="E259" s="147"/>
      <c r="F259" s="147"/>
      <c r="G259" s="147"/>
      <c r="H259" s="147"/>
      <c r="I259" s="147"/>
      <c r="J259" s="147"/>
      <c r="K259" s="147"/>
      <c r="L259" s="147"/>
      <c r="M259" s="147"/>
      <c r="N259" s="147"/>
      <c r="O259" s="147"/>
      <c r="P259" s="147"/>
      <c r="Q259" s="147"/>
      <c r="R259" s="147"/>
      <c r="S259" s="147"/>
      <c r="T259" s="147"/>
      <c r="U259" s="147"/>
      <c r="V259" s="147"/>
      <c r="W259" s="147"/>
      <c r="X259" s="147"/>
      <c r="Y259" s="147"/>
      <c r="Z259" s="147"/>
      <c r="AA259" s="147"/>
      <c r="AB259" s="147"/>
      <c r="AC259" s="147"/>
      <c r="AD259" s="147"/>
      <c r="AE259" s="147"/>
      <c r="AF259" s="147"/>
      <c r="AG259" s="147"/>
      <c r="AH259" s="147"/>
      <c r="AI259" s="147"/>
      <c r="AJ259" s="147"/>
      <c r="AK259" s="147"/>
      <c r="AL259" s="147"/>
      <c r="AM259" s="148"/>
    </row>
    <row r="260" spans="1:61" ht="3.6" customHeight="1">
      <c r="A260" s="146"/>
      <c r="B260" s="147"/>
      <c r="C260" s="147"/>
      <c r="D260" s="147"/>
      <c r="E260" s="147"/>
      <c r="F260" s="147"/>
      <c r="G260" s="147"/>
      <c r="H260" s="147"/>
      <c r="I260" s="147"/>
      <c r="J260" s="147"/>
      <c r="K260" s="147"/>
      <c r="L260" s="147"/>
      <c r="M260" s="147"/>
      <c r="N260" s="147"/>
      <c r="O260" s="147"/>
      <c r="P260" s="147"/>
      <c r="Q260" s="147"/>
      <c r="R260" s="147"/>
      <c r="S260" s="147"/>
      <c r="T260" s="147"/>
      <c r="U260" s="147"/>
      <c r="V260" s="147"/>
      <c r="W260" s="147"/>
      <c r="X260" s="147"/>
      <c r="Y260" s="147"/>
      <c r="Z260" s="147"/>
      <c r="AA260" s="147"/>
      <c r="AB260" s="147"/>
      <c r="AC260" s="147"/>
      <c r="AD260" s="147"/>
      <c r="AE260" s="147"/>
      <c r="AF260" s="147"/>
      <c r="AG260" s="147"/>
      <c r="AH260" s="147"/>
      <c r="AI260" s="147"/>
      <c r="AJ260" s="147"/>
      <c r="AK260" s="147"/>
      <c r="AL260" s="147"/>
      <c r="AM260" s="148"/>
    </row>
    <row r="261" spans="1:61" ht="1.8" customHeight="1">
      <c r="A261" s="146"/>
      <c r="B261" s="147"/>
      <c r="C261" s="147"/>
      <c r="D261" s="147"/>
      <c r="E261" s="147"/>
      <c r="F261" s="147"/>
      <c r="G261" s="147"/>
      <c r="H261" s="147"/>
      <c r="I261" s="147"/>
      <c r="J261" s="147"/>
      <c r="K261" s="147"/>
      <c r="L261" s="147"/>
      <c r="M261" s="147"/>
      <c r="N261" s="147"/>
      <c r="O261" s="147"/>
      <c r="P261" s="147"/>
      <c r="Q261" s="147"/>
      <c r="R261" s="147"/>
      <c r="S261" s="147"/>
      <c r="T261" s="147"/>
      <c r="U261" s="147"/>
      <c r="V261" s="147"/>
      <c r="W261" s="147"/>
      <c r="X261" s="147"/>
      <c r="Y261" s="147"/>
      <c r="Z261" s="147"/>
      <c r="AA261" s="147"/>
      <c r="AB261" s="147"/>
      <c r="AC261" s="147"/>
      <c r="AD261" s="147"/>
      <c r="AE261" s="147"/>
      <c r="AF261" s="147"/>
      <c r="AG261" s="147"/>
      <c r="AH261" s="147"/>
      <c r="AI261" s="147"/>
      <c r="AJ261" s="147"/>
      <c r="AK261" s="147"/>
      <c r="AL261" s="147"/>
      <c r="AM261" s="148"/>
    </row>
    <row r="262" spans="1:61" ht="9.75" customHeight="1">
      <c r="A262" s="146"/>
      <c r="B262" s="147"/>
      <c r="C262" s="147"/>
      <c r="D262" s="147"/>
      <c r="E262" s="147"/>
      <c r="F262" s="147"/>
      <c r="G262" s="147"/>
      <c r="H262" s="147"/>
      <c r="I262" s="147"/>
      <c r="J262" s="147"/>
      <c r="K262" s="147"/>
      <c r="L262" s="147"/>
      <c r="M262" s="147"/>
      <c r="N262" s="147"/>
      <c r="O262" s="147"/>
      <c r="P262" s="147"/>
      <c r="Q262" s="147"/>
      <c r="R262" s="147"/>
      <c r="S262" s="147"/>
      <c r="T262" s="147"/>
      <c r="U262" s="147"/>
      <c r="V262" s="147"/>
      <c r="W262" s="147"/>
      <c r="X262" s="147"/>
      <c r="Y262" s="147"/>
      <c r="Z262" s="147"/>
      <c r="AA262" s="147"/>
      <c r="AB262" s="147"/>
      <c r="AC262" s="147"/>
      <c r="AD262" s="147"/>
      <c r="AE262" s="147"/>
      <c r="AF262" s="147"/>
      <c r="AG262" s="147"/>
      <c r="AH262" s="147"/>
      <c r="AI262" s="147"/>
      <c r="AJ262" s="147"/>
      <c r="AK262" s="147"/>
      <c r="AL262" s="147"/>
      <c r="AM262" s="148"/>
    </row>
    <row r="263" spans="1:61" ht="9.75" customHeight="1">
      <c r="A263" s="146"/>
      <c r="B263" s="147"/>
      <c r="C263" s="147"/>
      <c r="D263" s="147"/>
      <c r="E263" s="147"/>
      <c r="F263" s="147"/>
      <c r="G263" s="147"/>
      <c r="H263" s="147"/>
      <c r="I263" s="147"/>
      <c r="J263" s="147"/>
      <c r="K263" s="147"/>
      <c r="L263" s="147"/>
      <c r="M263" s="147"/>
      <c r="N263" s="147"/>
      <c r="O263" s="147"/>
      <c r="P263" s="147"/>
      <c r="Q263" s="147"/>
      <c r="R263" s="147"/>
      <c r="S263" s="147"/>
      <c r="T263" s="147"/>
      <c r="U263" s="147"/>
      <c r="V263" s="147"/>
      <c r="W263" s="147"/>
      <c r="X263" s="147"/>
      <c r="Y263" s="147"/>
      <c r="Z263" s="147"/>
      <c r="AA263" s="147"/>
      <c r="AB263" s="147"/>
      <c r="AC263" s="147"/>
      <c r="AD263" s="147"/>
      <c r="AE263" s="147"/>
      <c r="AF263" s="147"/>
      <c r="AG263" s="147"/>
      <c r="AH263" s="147"/>
      <c r="AI263" s="147"/>
      <c r="AJ263" s="147"/>
      <c r="AK263" s="147"/>
      <c r="AL263" s="147"/>
      <c r="AM263" s="148"/>
    </row>
    <row r="264" spans="1:61" ht="9.75" customHeight="1">
      <c r="A264" s="146"/>
      <c r="B264" s="147"/>
      <c r="C264" s="147"/>
      <c r="D264" s="147"/>
      <c r="E264" s="147"/>
      <c r="F264" s="147"/>
      <c r="G264" s="147"/>
      <c r="H264" s="147"/>
      <c r="I264" s="147"/>
      <c r="J264" s="147"/>
      <c r="K264" s="147"/>
      <c r="L264" s="147"/>
      <c r="M264" s="147"/>
      <c r="N264" s="147"/>
      <c r="O264" s="147"/>
      <c r="P264" s="147"/>
      <c r="Q264" s="147"/>
      <c r="R264" s="147"/>
      <c r="S264" s="147"/>
      <c r="T264" s="147"/>
      <c r="U264" s="147"/>
      <c r="V264" s="147"/>
      <c r="W264" s="147"/>
      <c r="X264" s="147"/>
      <c r="Y264" s="147"/>
      <c r="Z264" s="147"/>
      <c r="AA264" s="147"/>
      <c r="AB264" s="147"/>
      <c r="AC264" s="147"/>
      <c r="AD264" s="147"/>
      <c r="AE264" s="147"/>
      <c r="AF264" s="147"/>
      <c r="AG264" s="147"/>
      <c r="AH264" s="147"/>
      <c r="AI264" s="147"/>
      <c r="AJ264" s="147"/>
      <c r="AK264" s="147"/>
      <c r="AL264" s="147"/>
      <c r="AM264" s="148"/>
    </row>
    <row r="265" spans="1:61" ht="9.75" customHeight="1">
      <c r="A265" s="146"/>
      <c r="B265" s="147"/>
      <c r="C265" s="147"/>
      <c r="D265" s="147"/>
      <c r="E265" s="147"/>
      <c r="F265" s="147"/>
      <c r="G265" s="147"/>
      <c r="H265" s="147"/>
      <c r="I265" s="147"/>
      <c r="J265" s="147"/>
      <c r="K265" s="147"/>
      <c r="L265" s="147"/>
      <c r="M265" s="147"/>
      <c r="N265" s="147"/>
      <c r="O265" s="147"/>
      <c r="P265" s="147"/>
      <c r="Q265" s="147"/>
      <c r="R265" s="147"/>
      <c r="S265" s="147"/>
      <c r="T265" s="147"/>
      <c r="U265" s="147"/>
      <c r="V265" s="147"/>
      <c r="W265" s="147"/>
      <c r="X265" s="147"/>
      <c r="Y265" s="147"/>
      <c r="Z265" s="147"/>
      <c r="AA265" s="147"/>
      <c r="AB265" s="147"/>
      <c r="AC265" s="147"/>
      <c r="AD265" s="147"/>
      <c r="AE265" s="147"/>
      <c r="AF265" s="147"/>
      <c r="AG265" s="147"/>
      <c r="AH265" s="147"/>
      <c r="AI265" s="147"/>
      <c r="AJ265" s="147"/>
      <c r="AK265" s="147"/>
      <c r="AL265" s="147"/>
      <c r="AM265" s="148"/>
    </row>
    <row r="266" spans="1:61" ht="9.75" customHeight="1">
      <c r="A266" s="146"/>
      <c r="B266" s="147"/>
      <c r="C266" s="147"/>
      <c r="D266" s="147"/>
      <c r="E266" s="147"/>
      <c r="F266" s="147"/>
      <c r="G266" s="147"/>
      <c r="H266" s="147"/>
      <c r="I266" s="147"/>
      <c r="J266" s="147"/>
      <c r="K266" s="147"/>
      <c r="L266" s="147"/>
      <c r="M266" s="147"/>
      <c r="N266" s="147"/>
      <c r="O266" s="147"/>
      <c r="P266" s="147"/>
      <c r="Q266" s="147"/>
      <c r="R266" s="147"/>
      <c r="S266" s="147"/>
      <c r="T266" s="147"/>
      <c r="U266" s="147"/>
      <c r="V266" s="147"/>
      <c r="W266" s="147"/>
      <c r="X266" s="147"/>
      <c r="Y266" s="147"/>
      <c r="Z266" s="147"/>
      <c r="AA266" s="147"/>
      <c r="AB266" s="147"/>
      <c r="AC266" s="147"/>
      <c r="AD266" s="147"/>
      <c r="AE266" s="147"/>
      <c r="AF266" s="147"/>
      <c r="AG266" s="147"/>
      <c r="AH266" s="147"/>
      <c r="AI266" s="147"/>
      <c r="AJ266" s="147"/>
      <c r="AK266" s="147"/>
      <c r="AL266" s="147"/>
      <c r="AM266" s="148"/>
      <c r="BH266" s="1" t="s">
        <v>556</v>
      </c>
      <c r="BI266" s="1" t="str">
        <f>"ITEM"&amp;BH266&amp; BG266 &amp;"="&amp; IF(TRIM($A266)="","",$A266)</f>
        <v>ITEM64_2=</v>
      </c>
    </row>
    <row r="267" spans="1:61" ht="9.75" customHeight="1">
      <c r="A267" s="117"/>
      <c r="B267" s="118"/>
      <c r="C267" s="118"/>
      <c r="D267" s="118"/>
      <c r="E267" s="118"/>
      <c r="F267" s="118"/>
      <c r="G267" s="118"/>
      <c r="H267" s="118"/>
      <c r="I267" s="118"/>
      <c r="J267" s="118"/>
      <c r="K267" s="118"/>
      <c r="L267" s="118"/>
      <c r="M267" s="118"/>
      <c r="N267" s="118"/>
      <c r="O267" s="118"/>
      <c r="P267" s="118"/>
      <c r="Q267" s="118"/>
      <c r="R267" s="118"/>
      <c r="S267" s="118"/>
      <c r="T267" s="118"/>
      <c r="U267" s="118"/>
      <c r="V267" s="118"/>
      <c r="W267" s="118"/>
      <c r="X267" s="118"/>
      <c r="Y267" s="118"/>
      <c r="Z267" s="118"/>
      <c r="AA267" s="118"/>
      <c r="AB267" s="118"/>
      <c r="AC267" s="118"/>
      <c r="AD267" s="118"/>
      <c r="AE267" s="118"/>
      <c r="AF267" s="118"/>
      <c r="AG267" s="118"/>
      <c r="AH267" s="118"/>
      <c r="AI267" s="118"/>
      <c r="AJ267" s="118"/>
      <c r="AK267" s="118"/>
      <c r="AL267" s="118"/>
      <c r="AM267" s="119"/>
      <c r="BH267" s="1" t="s">
        <v>557</v>
      </c>
      <c r="BI267" s="1" t="str">
        <f>"ITEM"&amp;BH267&amp; BG267 &amp;"="&amp; IF(TRIM($A267)="","",$A267)</f>
        <v>ITEM64_3=</v>
      </c>
    </row>
    <row r="268" spans="1:61" ht="10.050000000000001" customHeight="1">
      <c r="A268" s="130" t="s">
        <v>558</v>
      </c>
      <c r="B268" s="131"/>
      <c r="C268" s="131"/>
      <c r="D268" s="131"/>
      <c r="E268" s="131"/>
      <c r="F268" s="131"/>
      <c r="G268" s="131"/>
      <c r="H268" s="131"/>
      <c r="I268" s="131"/>
      <c r="J268" s="131"/>
      <c r="K268" s="131"/>
      <c r="L268" s="131"/>
      <c r="M268" s="131"/>
      <c r="N268" s="131"/>
      <c r="O268" s="131"/>
      <c r="P268" s="131"/>
      <c r="Q268" s="131"/>
      <c r="R268" s="131"/>
      <c r="S268" s="131"/>
      <c r="T268" s="131"/>
      <c r="U268" s="131"/>
      <c r="V268" s="293" t="s">
        <v>37</v>
      </c>
      <c r="W268" s="291" t="s">
        <v>712</v>
      </c>
      <c r="X268" s="131" t="s">
        <v>559</v>
      </c>
      <c r="Y268" s="131"/>
      <c r="Z268" s="131"/>
      <c r="AA268" s="131"/>
      <c r="AB268" s="131"/>
      <c r="AC268" s="131"/>
      <c r="AD268" s="131"/>
      <c r="AE268" s="293" t="s">
        <v>37</v>
      </c>
      <c r="AF268" s="291" t="s">
        <v>712</v>
      </c>
      <c r="AG268" s="131" t="s">
        <v>560</v>
      </c>
      <c r="AH268" s="131"/>
      <c r="AI268" s="131"/>
      <c r="AJ268" s="131"/>
      <c r="AK268" s="131"/>
      <c r="AL268" s="131"/>
      <c r="AM268" s="132"/>
      <c r="BF268" s="1" t="b">
        <f>IF($W268=$CN$3,TRUE,IF($W268="",FALSE,"INPUT_ERROR"))</f>
        <v>1</v>
      </c>
      <c r="BH268" s="1">
        <v>65</v>
      </c>
      <c r="BI268" s="1" t="str">
        <f>"ITEM"&amp;BH268&amp;"="&amp; BF268</f>
        <v>ITEM65=TRUE</v>
      </c>
    </row>
    <row r="269" spans="1:61" ht="9.75" customHeight="1">
      <c r="A269" s="133"/>
      <c r="B269" s="134"/>
      <c r="C269" s="134"/>
      <c r="D269" s="134"/>
      <c r="E269" s="134"/>
      <c r="F269" s="134"/>
      <c r="G269" s="134"/>
      <c r="H269" s="134"/>
      <c r="I269" s="134"/>
      <c r="J269" s="134"/>
      <c r="K269" s="134"/>
      <c r="L269" s="134"/>
      <c r="M269" s="134"/>
      <c r="N269" s="134"/>
      <c r="O269" s="134"/>
      <c r="P269" s="134"/>
      <c r="Q269" s="134"/>
      <c r="R269" s="134"/>
      <c r="S269" s="134"/>
      <c r="T269" s="134"/>
      <c r="U269" s="134"/>
      <c r="V269" s="294"/>
      <c r="W269" s="292"/>
      <c r="X269" s="134"/>
      <c r="Y269" s="134"/>
      <c r="Z269" s="134"/>
      <c r="AA269" s="134"/>
      <c r="AB269" s="134"/>
      <c r="AC269" s="134"/>
      <c r="AD269" s="134"/>
      <c r="AE269" s="294"/>
      <c r="AF269" s="292"/>
      <c r="AG269" s="134"/>
      <c r="AH269" s="134"/>
      <c r="AI269" s="134"/>
      <c r="AJ269" s="134"/>
      <c r="AK269" s="134"/>
      <c r="AL269" s="134"/>
      <c r="AM269" s="135"/>
      <c r="BF269" s="1" t="b">
        <f>IF($AF268=$CN$3,TRUE,IF($AF268="",FALSE,"INPUT_ERROR"))</f>
        <v>1</v>
      </c>
      <c r="BH269" s="1">
        <v>66</v>
      </c>
      <c r="BI269" s="1" t="str">
        <f>"ITEM"&amp;BH269&amp;"="&amp; BF269</f>
        <v>ITEM66=TRUE</v>
      </c>
    </row>
    <row r="270" spans="1:61" ht="9.75" customHeight="1">
      <c r="A270" s="153" t="s">
        <v>479</v>
      </c>
      <c r="B270" s="153"/>
      <c r="C270" s="153"/>
      <c r="D270" s="153"/>
      <c r="E270" s="153"/>
      <c r="F270" s="153"/>
      <c r="G270" s="153"/>
      <c r="H270" s="153"/>
      <c r="I270" s="153"/>
      <c r="J270" s="153"/>
      <c r="K270" s="153"/>
      <c r="L270" s="153"/>
      <c r="M270" s="153"/>
      <c r="N270" s="153"/>
      <c r="O270" s="153"/>
      <c r="P270" s="153"/>
      <c r="Q270" s="153"/>
      <c r="R270" s="153"/>
      <c r="S270" s="153"/>
      <c r="T270" s="153"/>
      <c r="U270" s="153"/>
      <c r="V270" s="153"/>
      <c r="W270" s="153"/>
      <c r="X270" s="153"/>
      <c r="Y270" s="153"/>
      <c r="Z270" s="153"/>
      <c r="AA270" s="153"/>
      <c r="AB270" s="153"/>
      <c r="AC270" s="153"/>
      <c r="AD270" s="153"/>
      <c r="AE270" s="153"/>
      <c r="AF270" s="153"/>
      <c r="AG270" s="153"/>
      <c r="AH270" s="153"/>
      <c r="AI270" s="153"/>
      <c r="AJ270" s="153"/>
      <c r="AK270" s="153"/>
      <c r="AL270" s="153"/>
      <c r="AM270" s="153"/>
    </row>
    <row r="271" spans="1:61" ht="9.75" customHeight="1">
      <c r="A271" s="153"/>
      <c r="B271" s="153"/>
      <c r="C271" s="153"/>
      <c r="D271" s="153"/>
      <c r="E271" s="153"/>
      <c r="F271" s="153"/>
      <c r="G271" s="153"/>
      <c r="H271" s="153"/>
      <c r="I271" s="153"/>
      <c r="J271" s="153"/>
      <c r="K271" s="153"/>
      <c r="L271" s="153"/>
      <c r="M271" s="153"/>
      <c r="N271" s="153"/>
      <c r="O271" s="153"/>
      <c r="P271" s="153"/>
      <c r="Q271" s="153"/>
      <c r="R271" s="153"/>
      <c r="S271" s="153"/>
      <c r="T271" s="153"/>
      <c r="U271" s="153"/>
      <c r="V271" s="153"/>
      <c r="W271" s="153"/>
      <c r="X271" s="153"/>
      <c r="Y271" s="153"/>
      <c r="Z271" s="153"/>
      <c r="AA271" s="153"/>
      <c r="AB271" s="153"/>
      <c r="AC271" s="153"/>
      <c r="AD271" s="153"/>
      <c r="AE271" s="153"/>
      <c r="AF271" s="153"/>
      <c r="AG271" s="153"/>
      <c r="AH271" s="153"/>
      <c r="AI271" s="153"/>
      <c r="AJ271" s="153"/>
      <c r="AK271" s="153"/>
      <c r="AL271" s="153"/>
      <c r="AM271" s="153"/>
    </row>
    <row r="272" spans="1:61" ht="9.75" customHeight="1">
      <c r="A272" s="197" t="s">
        <v>488</v>
      </c>
      <c r="B272" s="198"/>
      <c r="C272" s="198"/>
      <c r="D272" s="198"/>
      <c r="E272" s="198"/>
      <c r="F272" s="198"/>
      <c r="G272" s="198"/>
      <c r="H272" s="198"/>
      <c r="I272" s="203"/>
      <c r="J272" s="136"/>
      <c r="K272" s="126"/>
      <c r="L272" s="126"/>
      <c r="M272" s="126"/>
      <c r="N272" s="126"/>
      <c r="O272" s="126"/>
      <c r="P272" s="126"/>
      <c r="Q272" s="126"/>
      <c r="R272" s="126"/>
      <c r="S272" s="126"/>
      <c r="T272" s="126"/>
      <c r="U272" s="126"/>
      <c r="V272" s="126"/>
      <c r="W272" s="126"/>
      <c r="X272" s="126"/>
      <c r="Y272" s="126"/>
      <c r="Z272" s="126"/>
      <c r="AA272" s="126"/>
      <c r="AB272" s="126"/>
      <c r="AC272" s="126"/>
      <c r="AD272" s="126"/>
      <c r="AE272" s="126"/>
      <c r="AF272" s="126"/>
      <c r="AG272" s="126"/>
      <c r="AH272" s="126"/>
      <c r="AI272" s="126"/>
      <c r="AJ272" s="126"/>
      <c r="AK272" s="126"/>
      <c r="AL272" s="126"/>
      <c r="AM272" s="127"/>
      <c r="BH272" s="1">
        <v>67</v>
      </c>
      <c r="BI272" s="1" t="str">
        <f>"ITEM"&amp;BH272&amp; BG272 &amp;"="&amp; IF(TRIM($J272)="","",$J272)</f>
        <v>ITEM67=</v>
      </c>
    </row>
    <row r="273" spans="1:61" ht="9.75" customHeight="1">
      <c r="A273" s="199"/>
      <c r="B273" s="200"/>
      <c r="C273" s="200"/>
      <c r="D273" s="200"/>
      <c r="E273" s="200"/>
      <c r="F273" s="200"/>
      <c r="G273" s="200"/>
      <c r="H273" s="200"/>
      <c r="I273" s="215"/>
      <c r="J273" s="150"/>
      <c r="K273" s="151"/>
      <c r="L273" s="151"/>
      <c r="M273" s="151"/>
      <c r="N273" s="151"/>
      <c r="O273" s="151"/>
      <c r="P273" s="151"/>
      <c r="Q273" s="151"/>
      <c r="R273" s="151"/>
      <c r="S273" s="151"/>
      <c r="T273" s="151"/>
      <c r="U273" s="151"/>
      <c r="V273" s="151"/>
      <c r="W273" s="151"/>
      <c r="X273" s="151"/>
      <c r="Y273" s="151"/>
      <c r="Z273" s="151"/>
      <c r="AA273" s="151"/>
      <c r="AB273" s="151"/>
      <c r="AC273" s="151"/>
      <c r="AD273" s="151"/>
      <c r="AE273" s="151"/>
      <c r="AF273" s="151"/>
      <c r="AG273" s="151"/>
      <c r="AH273" s="151"/>
      <c r="AI273" s="151"/>
      <c r="AJ273" s="151"/>
      <c r="AK273" s="151"/>
      <c r="AL273" s="151"/>
      <c r="AM273" s="152"/>
    </row>
    <row r="274" spans="1:61" ht="9.75" customHeight="1">
      <c r="A274" s="201"/>
      <c r="B274" s="202"/>
      <c r="C274" s="202"/>
      <c r="D274" s="202"/>
      <c r="E274" s="202"/>
      <c r="F274" s="202"/>
      <c r="G274" s="202"/>
      <c r="H274" s="202"/>
      <c r="I274" s="204"/>
      <c r="J274" s="137"/>
      <c r="K274" s="128"/>
      <c r="L274" s="128"/>
      <c r="M274" s="128"/>
      <c r="N274" s="128"/>
      <c r="O274" s="128"/>
      <c r="P274" s="128"/>
      <c r="Q274" s="128"/>
      <c r="R274" s="128"/>
      <c r="S274" s="128"/>
      <c r="T274" s="128"/>
      <c r="U274" s="128"/>
      <c r="V274" s="128"/>
      <c r="W274" s="128"/>
      <c r="X274" s="128"/>
      <c r="Y274" s="128"/>
      <c r="Z274" s="128"/>
      <c r="AA274" s="128"/>
      <c r="AB274" s="128"/>
      <c r="AC274" s="128"/>
      <c r="AD274" s="128"/>
      <c r="AE274" s="128"/>
      <c r="AF274" s="128"/>
      <c r="AG274" s="128"/>
      <c r="AH274" s="128"/>
      <c r="AI274" s="128"/>
      <c r="AJ274" s="128"/>
      <c r="AK274" s="128"/>
      <c r="AL274" s="128"/>
      <c r="AM274" s="129"/>
    </row>
    <row r="275" spans="1:61" ht="9.75" customHeight="1">
      <c r="A275" s="197" t="s">
        <v>483</v>
      </c>
      <c r="B275" s="198"/>
      <c r="C275" s="198"/>
      <c r="D275" s="198"/>
      <c r="E275" s="198"/>
      <c r="F275" s="198"/>
      <c r="G275" s="198"/>
      <c r="H275" s="198"/>
      <c r="I275" s="203"/>
      <c r="J275" s="216" t="s">
        <v>37</v>
      </c>
      <c r="K275" s="249"/>
      <c r="L275" s="249"/>
      <c r="M275" s="249"/>
      <c r="N275" s="249"/>
      <c r="O275" s="249"/>
      <c r="P275" s="249"/>
      <c r="Q275" s="249"/>
      <c r="R275" s="249"/>
      <c r="S275" s="249"/>
      <c r="T275" s="154" t="s">
        <v>38</v>
      </c>
      <c r="U275" s="154"/>
      <c r="V275" s="154" t="s">
        <v>36</v>
      </c>
      <c r="W275" s="154"/>
      <c r="X275" s="154"/>
      <c r="Y275" s="154"/>
      <c r="Z275" s="154"/>
      <c r="AA275" s="154"/>
      <c r="AB275" s="154"/>
      <c r="AC275" s="154"/>
      <c r="AD275" s="154"/>
      <c r="AE275" s="154"/>
      <c r="AF275" s="154"/>
      <c r="AG275" s="154"/>
      <c r="AH275" s="154"/>
      <c r="AI275" s="154"/>
      <c r="AJ275" s="154"/>
      <c r="AK275" s="154"/>
      <c r="AL275" s="154"/>
      <c r="AM275" s="155"/>
      <c r="BE275" s="1" t="str">
        <f ca="1">MID(CELL("address",$CA$2),2,2)</f>
        <v>CA</v>
      </c>
      <c r="BF275" s="1" t="str">
        <f>IF(TRIM($K275)="","",IF(ISERROR(MATCH($K275,$CA$3:$CA$5,0)),"INPUT_ERROR",MATCH($K275,$CA$3:$CA$5,0)))</f>
        <v/>
      </c>
      <c r="BH275" s="1">
        <v>68</v>
      </c>
      <c r="BI275" s="1" t="str">
        <f>"ITEM"&amp;BH275&amp; BG275 &amp;"=" &amp; $BF275</f>
        <v>ITEM68=</v>
      </c>
    </row>
    <row r="276" spans="1:61" ht="9.75" customHeight="1">
      <c r="A276" s="199"/>
      <c r="B276" s="200"/>
      <c r="C276" s="200"/>
      <c r="D276" s="200"/>
      <c r="E276" s="200"/>
      <c r="F276" s="200"/>
      <c r="G276" s="200"/>
      <c r="H276" s="200"/>
      <c r="I276" s="215"/>
      <c r="J276" s="144"/>
      <c r="K276" s="145"/>
      <c r="L276" s="145"/>
      <c r="M276" s="145"/>
      <c r="N276" s="145"/>
      <c r="O276" s="145"/>
      <c r="P276" s="145"/>
      <c r="Q276" s="145"/>
      <c r="R276" s="145"/>
      <c r="S276" s="145"/>
      <c r="T276" s="82"/>
      <c r="U276" s="82"/>
      <c r="V276" s="82" t="s">
        <v>484</v>
      </c>
      <c r="W276" s="82"/>
      <c r="X276" s="82"/>
      <c r="Y276" s="82"/>
      <c r="Z276" s="82"/>
      <c r="AA276" s="82"/>
      <c r="AB276" s="82"/>
      <c r="AC276" s="82"/>
      <c r="AD276" s="82"/>
      <c r="AE276" s="82" t="s">
        <v>485</v>
      </c>
      <c r="AF276" s="82"/>
      <c r="AG276" s="82"/>
      <c r="AH276" s="82"/>
      <c r="AI276" s="82"/>
      <c r="AJ276" s="82"/>
      <c r="AK276" s="82"/>
      <c r="AL276" s="82"/>
      <c r="AM276" s="138"/>
      <c r="BH276" s="1" t="s">
        <v>28</v>
      </c>
    </row>
    <row r="277" spans="1:61" ht="9.75" customHeight="1">
      <c r="A277" s="199"/>
      <c r="B277" s="200"/>
      <c r="C277" s="200"/>
      <c r="D277" s="200"/>
      <c r="E277" s="200"/>
      <c r="F277" s="200"/>
      <c r="G277" s="200"/>
      <c r="H277" s="200"/>
      <c r="I277" s="215"/>
      <c r="J277" s="157"/>
      <c r="K277" s="98"/>
      <c r="L277" s="98"/>
      <c r="M277" s="98"/>
      <c r="N277" s="98"/>
      <c r="O277" s="98"/>
      <c r="P277" s="98"/>
      <c r="Q277" s="98"/>
      <c r="R277" s="98"/>
      <c r="S277" s="98"/>
      <c r="T277" s="98"/>
      <c r="U277" s="98"/>
      <c r="V277" s="98" t="s">
        <v>486</v>
      </c>
      <c r="W277" s="98"/>
      <c r="X277" s="98"/>
      <c r="Y277" s="98"/>
      <c r="Z277" s="98"/>
      <c r="AA277" s="98"/>
      <c r="AB277" s="98"/>
      <c r="AC277" s="98"/>
      <c r="AD277" s="98"/>
      <c r="AE277" s="98"/>
      <c r="AF277" s="98"/>
      <c r="AG277" s="98"/>
      <c r="AH277" s="98"/>
      <c r="AI277" s="98"/>
      <c r="AJ277" s="98"/>
      <c r="AK277" s="98"/>
      <c r="AL277" s="98"/>
      <c r="AM277" s="156"/>
      <c r="BH277" s="1" t="s">
        <v>28</v>
      </c>
    </row>
    <row r="278" spans="1:61" ht="9.75" customHeight="1">
      <c r="A278" s="153" t="s">
        <v>561</v>
      </c>
      <c r="B278" s="153"/>
      <c r="C278" s="153"/>
      <c r="D278" s="153"/>
      <c r="E278" s="153"/>
      <c r="F278" s="153"/>
      <c r="G278" s="153"/>
      <c r="H278" s="153"/>
      <c r="I278" s="153"/>
      <c r="J278" s="153"/>
      <c r="K278" s="153"/>
      <c r="L278" s="153"/>
      <c r="M278" s="153"/>
      <c r="N278" s="153"/>
      <c r="O278" s="153"/>
      <c r="P278" s="153"/>
      <c r="Q278" s="153"/>
      <c r="R278" s="153"/>
      <c r="S278" s="153"/>
      <c r="T278" s="153"/>
      <c r="U278" s="153"/>
      <c r="V278" s="153"/>
      <c r="W278" s="153"/>
      <c r="X278" s="153"/>
      <c r="Y278" s="153"/>
      <c r="Z278" s="153"/>
      <c r="AA278" s="153"/>
      <c r="AB278" s="153"/>
      <c r="AC278" s="153"/>
      <c r="AD278" s="153"/>
      <c r="AE278" s="153"/>
      <c r="AF278" s="153"/>
      <c r="AG278" s="153"/>
      <c r="AH278" s="153"/>
      <c r="AI278" s="153"/>
      <c r="AJ278" s="153"/>
      <c r="AK278" s="153"/>
      <c r="AL278" s="153"/>
      <c r="AM278" s="153"/>
    </row>
    <row r="279" spans="1:61" ht="9.75" customHeight="1">
      <c r="A279" s="153"/>
      <c r="B279" s="153"/>
      <c r="C279" s="153"/>
      <c r="D279" s="153"/>
      <c r="E279" s="153"/>
      <c r="F279" s="153"/>
      <c r="G279" s="153"/>
      <c r="H279" s="153"/>
      <c r="I279" s="153"/>
      <c r="J279" s="153"/>
      <c r="K279" s="153"/>
      <c r="L279" s="153"/>
      <c r="M279" s="153"/>
      <c r="N279" s="153"/>
      <c r="O279" s="153"/>
      <c r="P279" s="153"/>
      <c r="Q279" s="153"/>
      <c r="R279" s="153"/>
      <c r="S279" s="153"/>
      <c r="T279" s="153"/>
      <c r="U279" s="153"/>
      <c r="V279" s="153"/>
      <c r="W279" s="153"/>
      <c r="X279" s="153"/>
      <c r="Y279" s="153"/>
      <c r="Z279" s="153"/>
      <c r="AA279" s="153"/>
      <c r="AB279" s="153"/>
      <c r="AC279" s="153"/>
      <c r="AD279" s="153"/>
      <c r="AE279" s="153"/>
      <c r="AF279" s="153"/>
      <c r="AG279" s="153"/>
      <c r="AH279" s="153"/>
      <c r="AI279" s="153"/>
      <c r="AJ279" s="153"/>
      <c r="AK279" s="153"/>
      <c r="AL279" s="153"/>
      <c r="AM279" s="153"/>
    </row>
    <row r="280" spans="1:61" ht="9.75" customHeight="1">
      <c r="A280" s="153" t="s">
        <v>488</v>
      </c>
      <c r="B280" s="153"/>
      <c r="C280" s="153"/>
      <c r="D280" s="153"/>
      <c r="E280" s="153"/>
      <c r="F280" s="153"/>
      <c r="G280" s="153"/>
      <c r="H280" s="153"/>
      <c r="I280" s="153"/>
      <c r="J280" s="27"/>
      <c r="K280" s="27"/>
      <c r="L280" s="27"/>
      <c r="M280" s="27"/>
      <c r="N280" s="27"/>
      <c r="O280" s="27"/>
      <c r="P280" s="27"/>
      <c r="Q280" s="27"/>
      <c r="R280" s="27"/>
      <c r="S280" s="27"/>
      <c r="T280" s="27"/>
      <c r="U280" s="27"/>
      <c r="V280" s="27"/>
      <c r="W280" s="27"/>
      <c r="X280" s="27"/>
      <c r="Y280" s="27"/>
      <c r="Z280" s="27"/>
      <c r="AA280" s="27"/>
      <c r="AB280" s="27"/>
      <c r="AC280" s="27"/>
      <c r="AD280" s="27"/>
      <c r="AE280" s="27"/>
      <c r="AF280" s="27"/>
      <c r="AG280" s="27"/>
      <c r="AH280" s="27"/>
      <c r="AI280" s="27"/>
      <c r="AJ280" s="27"/>
      <c r="AK280" s="27"/>
      <c r="AL280" s="27"/>
      <c r="AM280" s="27"/>
      <c r="BH280" s="1">
        <v>69</v>
      </c>
      <c r="BI280" s="1" t="str">
        <f>"ITEM"&amp;BH280&amp; BG280 &amp;"="&amp; IF(TRIM($J280)="","",$J280)</f>
        <v>ITEM69=</v>
      </c>
    </row>
    <row r="281" spans="1:61" ht="9.75" customHeight="1">
      <c r="A281" s="153"/>
      <c r="B281" s="153"/>
      <c r="C281" s="153"/>
      <c r="D281" s="153"/>
      <c r="E281" s="153"/>
      <c r="F281" s="153"/>
      <c r="G281" s="153"/>
      <c r="H281" s="153"/>
      <c r="I281" s="153"/>
      <c r="J281" s="27"/>
      <c r="K281" s="27"/>
      <c r="L281" s="27"/>
      <c r="M281" s="27"/>
      <c r="N281" s="27"/>
      <c r="O281" s="27"/>
      <c r="P281" s="27"/>
      <c r="Q281" s="27"/>
      <c r="R281" s="27"/>
      <c r="S281" s="27"/>
      <c r="T281" s="27"/>
      <c r="U281" s="27"/>
      <c r="V281" s="27"/>
      <c r="W281" s="27"/>
      <c r="X281" s="27"/>
      <c r="Y281" s="27"/>
      <c r="Z281" s="27"/>
      <c r="AA281" s="27"/>
      <c r="AB281" s="27"/>
      <c r="AC281" s="27"/>
      <c r="AD281" s="27"/>
      <c r="AE281" s="27"/>
      <c r="AF281" s="27"/>
      <c r="AG281" s="27"/>
      <c r="AH281" s="27"/>
      <c r="AI281" s="27"/>
      <c r="AJ281" s="27"/>
      <c r="AK281" s="27"/>
      <c r="AL281" s="27"/>
      <c r="AM281" s="27"/>
    </row>
    <row r="282" spans="1:61" ht="9.75" customHeight="1">
      <c r="A282" s="153"/>
      <c r="B282" s="153"/>
      <c r="C282" s="153"/>
      <c r="D282" s="153"/>
      <c r="E282" s="153"/>
      <c r="F282" s="153"/>
      <c r="G282" s="153"/>
      <c r="H282" s="153"/>
      <c r="I282" s="153"/>
      <c r="J282" s="27"/>
      <c r="K282" s="27"/>
      <c r="L282" s="27"/>
      <c r="M282" s="27"/>
      <c r="N282" s="27"/>
      <c r="O282" s="27"/>
      <c r="P282" s="27"/>
      <c r="Q282" s="27"/>
      <c r="R282" s="27"/>
      <c r="S282" s="27"/>
      <c r="T282" s="27"/>
      <c r="U282" s="27"/>
      <c r="V282" s="27"/>
      <c r="W282" s="27"/>
      <c r="X282" s="27"/>
      <c r="Y282" s="27"/>
      <c r="Z282" s="27"/>
      <c r="AA282" s="27"/>
      <c r="AB282" s="27"/>
      <c r="AC282" s="27"/>
      <c r="AD282" s="27"/>
      <c r="AE282" s="27"/>
      <c r="AF282" s="27"/>
      <c r="AG282" s="27"/>
      <c r="AH282" s="27"/>
      <c r="AI282" s="27"/>
      <c r="AJ282" s="27"/>
      <c r="AK282" s="27"/>
      <c r="AL282" s="27"/>
      <c r="AM282" s="27"/>
    </row>
    <row r="283" spans="1:61" ht="9.75" customHeight="1">
      <c r="A283" s="197" t="s">
        <v>483</v>
      </c>
      <c r="B283" s="198"/>
      <c r="C283" s="198"/>
      <c r="D283" s="198"/>
      <c r="E283" s="198"/>
      <c r="F283" s="198"/>
      <c r="G283" s="198"/>
      <c r="H283" s="198"/>
      <c r="I283" s="203"/>
      <c r="J283" s="216" t="s">
        <v>37</v>
      </c>
      <c r="K283" s="249"/>
      <c r="L283" s="249"/>
      <c r="M283" s="249"/>
      <c r="N283" s="249"/>
      <c r="O283" s="249"/>
      <c r="P283" s="249"/>
      <c r="Q283" s="249"/>
      <c r="R283" s="249"/>
      <c r="S283" s="249"/>
      <c r="T283" s="154" t="s">
        <v>38</v>
      </c>
      <c r="U283" s="154"/>
      <c r="V283" s="154" t="s">
        <v>36</v>
      </c>
      <c r="W283" s="154"/>
      <c r="X283" s="154"/>
      <c r="Y283" s="154"/>
      <c r="Z283" s="154"/>
      <c r="AA283" s="154"/>
      <c r="AB283" s="154"/>
      <c r="AC283" s="154"/>
      <c r="AD283" s="154"/>
      <c r="AE283" s="154"/>
      <c r="AF283" s="154"/>
      <c r="AG283" s="154"/>
      <c r="AH283" s="154"/>
      <c r="AI283" s="154"/>
      <c r="AJ283" s="154"/>
      <c r="AK283" s="154"/>
      <c r="AL283" s="154"/>
      <c r="AM283" s="155"/>
      <c r="BE283" s="1" t="str">
        <f ca="1">MID(CELL("address",$CA$2),2,2)</f>
        <v>CA</v>
      </c>
      <c r="BF283" s="1" t="str">
        <f>IF(TRIM($K283)="","",IF(ISERROR(MATCH($K283,$CA$3:$CA$5,0)),"INPUT_ERROR",MATCH($K283,$CA$3:$CA$5,0)))</f>
        <v/>
      </c>
      <c r="BH283" s="1">
        <v>70</v>
      </c>
      <c r="BI283" s="1" t="str">
        <f>"ITEM"&amp;BH283&amp; BG283 &amp;"=" &amp; $BF283</f>
        <v>ITEM70=</v>
      </c>
    </row>
    <row r="284" spans="1:61" ht="9.75" customHeight="1">
      <c r="A284" s="199"/>
      <c r="B284" s="200"/>
      <c r="C284" s="200"/>
      <c r="D284" s="200"/>
      <c r="E284" s="200"/>
      <c r="F284" s="200"/>
      <c r="G284" s="200"/>
      <c r="H284" s="200"/>
      <c r="I284" s="215"/>
      <c r="J284" s="144"/>
      <c r="K284" s="145"/>
      <c r="L284" s="145"/>
      <c r="M284" s="145"/>
      <c r="N284" s="145"/>
      <c r="O284" s="145"/>
      <c r="P284" s="145"/>
      <c r="Q284" s="145"/>
      <c r="R284" s="145"/>
      <c r="S284" s="145"/>
      <c r="T284" s="82"/>
      <c r="U284" s="82"/>
      <c r="V284" s="82" t="s">
        <v>484</v>
      </c>
      <c r="W284" s="82"/>
      <c r="X284" s="82"/>
      <c r="Y284" s="82"/>
      <c r="Z284" s="82"/>
      <c r="AA284" s="82"/>
      <c r="AB284" s="82"/>
      <c r="AC284" s="82"/>
      <c r="AD284" s="82"/>
      <c r="AE284" s="82" t="s">
        <v>485</v>
      </c>
      <c r="AF284" s="82"/>
      <c r="AG284" s="82"/>
      <c r="AH284" s="82"/>
      <c r="AI284" s="82"/>
      <c r="AJ284" s="82"/>
      <c r="AK284" s="82"/>
      <c r="AL284" s="82"/>
      <c r="AM284" s="138"/>
      <c r="BH284" s="1" t="s">
        <v>28</v>
      </c>
    </row>
    <row r="285" spans="1:61" ht="9.75" customHeight="1">
      <c r="A285" s="199"/>
      <c r="B285" s="200"/>
      <c r="C285" s="200"/>
      <c r="D285" s="200"/>
      <c r="E285" s="200"/>
      <c r="F285" s="200"/>
      <c r="G285" s="200"/>
      <c r="H285" s="200"/>
      <c r="I285" s="215"/>
      <c r="J285" s="157"/>
      <c r="K285" s="98"/>
      <c r="L285" s="98"/>
      <c r="M285" s="98"/>
      <c r="N285" s="98"/>
      <c r="O285" s="98"/>
      <c r="P285" s="98"/>
      <c r="Q285" s="98"/>
      <c r="R285" s="98"/>
      <c r="S285" s="98"/>
      <c r="T285" s="98"/>
      <c r="U285" s="98"/>
      <c r="V285" s="98" t="s">
        <v>486</v>
      </c>
      <c r="W285" s="98"/>
      <c r="X285" s="98"/>
      <c r="Y285" s="98"/>
      <c r="Z285" s="98"/>
      <c r="AA285" s="98"/>
      <c r="AB285" s="98"/>
      <c r="AC285" s="98"/>
      <c r="AD285" s="98"/>
      <c r="AE285" s="98"/>
      <c r="AF285" s="98"/>
      <c r="AG285" s="98"/>
      <c r="AH285" s="98"/>
      <c r="AI285" s="98"/>
      <c r="AJ285" s="98"/>
      <c r="AK285" s="98"/>
      <c r="AL285" s="98"/>
      <c r="AM285" s="156"/>
      <c r="BH285" s="1" t="s">
        <v>28</v>
      </c>
    </row>
    <row r="286" spans="1:61" ht="9.75" customHeight="1">
      <c r="A286" s="153" t="s">
        <v>489</v>
      </c>
      <c r="B286" s="153"/>
      <c r="C286" s="153"/>
      <c r="D286" s="153"/>
      <c r="E286" s="153"/>
      <c r="F286" s="153"/>
      <c r="G286" s="153"/>
      <c r="H286" s="153"/>
      <c r="I286" s="153"/>
      <c r="J286" s="153"/>
      <c r="K286" s="153"/>
      <c r="L286" s="153"/>
      <c r="M286" s="153"/>
      <c r="N286" s="153"/>
      <c r="O286" s="153"/>
      <c r="P286" s="153"/>
      <c r="Q286" s="153"/>
      <c r="R286" s="153"/>
      <c r="S286" s="153"/>
      <c r="T286" s="153"/>
      <c r="U286" s="153"/>
      <c r="V286" s="153"/>
      <c r="W286" s="153"/>
      <c r="X286" s="153"/>
      <c r="Y286" s="153"/>
      <c r="Z286" s="153"/>
      <c r="AA286" s="153"/>
      <c r="AB286" s="153"/>
      <c r="AC286" s="153"/>
      <c r="AD286" s="153"/>
      <c r="AE286" s="153"/>
      <c r="AF286" s="153"/>
      <c r="AG286" s="153"/>
      <c r="AH286" s="153"/>
      <c r="AI286" s="153"/>
      <c r="AJ286" s="153"/>
      <c r="AK286" s="153"/>
      <c r="AL286" s="153"/>
      <c r="AM286" s="153"/>
    </row>
    <row r="287" spans="1:61" ht="9.75" customHeight="1">
      <c r="A287" s="153"/>
      <c r="B287" s="153"/>
      <c r="C287" s="153"/>
      <c r="D287" s="153"/>
      <c r="E287" s="153"/>
      <c r="F287" s="153"/>
      <c r="G287" s="153"/>
      <c r="H287" s="153"/>
      <c r="I287" s="153"/>
      <c r="J287" s="153"/>
      <c r="K287" s="153"/>
      <c r="L287" s="153"/>
      <c r="M287" s="153"/>
      <c r="N287" s="153"/>
      <c r="O287" s="153"/>
      <c r="P287" s="153"/>
      <c r="Q287" s="153"/>
      <c r="R287" s="153"/>
      <c r="S287" s="153"/>
      <c r="T287" s="153"/>
      <c r="U287" s="153"/>
      <c r="V287" s="153"/>
      <c r="W287" s="153"/>
      <c r="X287" s="153"/>
      <c r="Y287" s="153"/>
      <c r="Z287" s="153"/>
      <c r="AA287" s="153"/>
      <c r="AB287" s="153"/>
      <c r="AC287" s="153"/>
      <c r="AD287" s="153"/>
      <c r="AE287" s="153"/>
      <c r="AF287" s="153"/>
      <c r="AG287" s="153"/>
      <c r="AH287" s="153"/>
      <c r="AI287" s="153"/>
      <c r="AJ287" s="153"/>
      <c r="AK287" s="153"/>
      <c r="AL287" s="153"/>
      <c r="AM287" s="153"/>
    </row>
    <row r="288" spans="1:61" ht="9.75" customHeight="1">
      <c r="A288" s="290" t="s">
        <v>488</v>
      </c>
      <c r="B288" s="290"/>
      <c r="C288" s="290"/>
      <c r="D288" s="290"/>
      <c r="E288" s="290"/>
      <c r="F288" s="290"/>
      <c r="G288" s="290"/>
      <c r="H288" s="290"/>
      <c r="I288" s="290"/>
      <c r="J288" s="27"/>
      <c r="K288" s="27"/>
      <c r="L288" s="27"/>
      <c r="M288" s="27"/>
      <c r="N288" s="27"/>
      <c r="O288" s="27"/>
      <c r="P288" s="27"/>
      <c r="Q288" s="27"/>
      <c r="R288" s="27"/>
      <c r="S288" s="27"/>
      <c r="T288" s="27"/>
      <c r="U288" s="27"/>
      <c r="V288" s="27"/>
      <c r="W288" s="27"/>
      <c r="X288" s="27"/>
      <c r="Y288" s="27"/>
      <c r="Z288" s="27"/>
      <c r="AA288" s="27"/>
      <c r="AB288" s="27"/>
      <c r="AC288" s="27"/>
      <c r="AD288" s="27"/>
      <c r="AE288" s="27"/>
      <c r="AF288" s="27"/>
      <c r="AG288" s="27"/>
      <c r="AH288" s="27"/>
      <c r="AI288" s="27"/>
      <c r="AJ288" s="27"/>
      <c r="AK288" s="27"/>
      <c r="AL288" s="27"/>
      <c r="AM288" s="27"/>
      <c r="BH288" s="1">
        <v>71</v>
      </c>
      <c r="BI288" s="1" t="str">
        <f>"ITEM"&amp;BH288&amp; BG288 &amp;"="&amp; IF(TRIM($J288)="","",$J288)</f>
        <v>ITEM71=</v>
      </c>
    </row>
    <row r="289" spans="1:61" ht="9.75" customHeight="1">
      <c r="A289" s="290"/>
      <c r="B289" s="290"/>
      <c r="C289" s="290"/>
      <c r="D289" s="290"/>
      <c r="E289" s="290"/>
      <c r="F289" s="290"/>
      <c r="G289" s="290"/>
      <c r="H289" s="290"/>
      <c r="I289" s="290"/>
      <c r="J289" s="27"/>
      <c r="K289" s="27"/>
      <c r="L289" s="27"/>
      <c r="M289" s="27"/>
      <c r="N289" s="27"/>
      <c r="O289" s="27"/>
      <c r="P289" s="27"/>
      <c r="Q289" s="27"/>
      <c r="R289" s="27"/>
      <c r="S289" s="27"/>
      <c r="T289" s="27"/>
      <c r="U289" s="27"/>
      <c r="V289" s="27"/>
      <c r="W289" s="27"/>
      <c r="X289" s="27"/>
      <c r="Y289" s="27"/>
      <c r="Z289" s="27"/>
      <c r="AA289" s="27"/>
      <c r="AB289" s="27"/>
      <c r="AC289" s="27"/>
      <c r="AD289" s="27"/>
      <c r="AE289" s="27"/>
      <c r="AF289" s="27"/>
      <c r="AG289" s="27"/>
      <c r="AH289" s="27"/>
      <c r="AI289" s="27"/>
      <c r="AJ289" s="27"/>
      <c r="AK289" s="27"/>
      <c r="AL289" s="27"/>
      <c r="AM289" s="27"/>
    </row>
    <row r="290" spans="1:61" ht="9.75" customHeight="1">
      <c r="A290" s="290"/>
      <c r="B290" s="290"/>
      <c r="C290" s="290"/>
      <c r="D290" s="290"/>
      <c r="E290" s="290"/>
      <c r="F290" s="290"/>
      <c r="G290" s="290"/>
      <c r="H290" s="290"/>
      <c r="I290" s="290"/>
      <c r="J290" s="27"/>
      <c r="K290" s="27"/>
      <c r="L290" s="27"/>
      <c r="M290" s="27"/>
      <c r="N290" s="27"/>
      <c r="O290" s="27"/>
      <c r="P290" s="27"/>
      <c r="Q290" s="27"/>
      <c r="R290" s="27"/>
      <c r="S290" s="27"/>
      <c r="T290" s="27"/>
      <c r="U290" s="27"/>
      <c r="V290" s="27"/>
      <c r="W290" s="27"/>
      <c r="X290" s="27"/>
      <c r="Y290" s="27"/>
      <c r="Z290" s="27"/>
      <c r="AA290" s="27"/>
      <c r="AB290" s="27"/>
      <c r="AC290" s="27"/>
      <c r="AD290" s="27"/>
      <c r="AE290" s="27"/>
      <c r="AF290" s="27"/>
      <c r="AG290" s="27"/>
      <c r="AH290" s="27"/>
      <c r="AI290" s="27"/>
      <c r="AJ290" s="27"/>
      <c r="AK290" s="27"/>
      <c r="AL290" s="27"/>
      <c r="AM290" s="27"/>
    </row>
    <row r="291" spans="1:61" ht="9.75" customHeight="1">
      <c r="A291" s="197" t="s">
        <v>483</v>
      </c>
      <c r="B291" s="198"/>
      <c r="C291" s="198"/>
      <c r="D291" s="198"/>
      <c r="E291" s="198"/>
      <c r="F291" s="198"/>
      <c r="G291" s="198"/>
      <c r="H291" s="198"/>
      <c r="I291" s="203"/>
      <c r="J291" s="216" t="s">
        <v>37</v>
      </c>
      <c r="K291" s="249"/>
      <c r="L291" s="249"/>
      <c r="M291" s="249"/>
      <c r="N291" s="249"/>
      <c r="O291" s="249"/>
      <c r="P291" s="249"/>
      <c r="Q291" s="249"/>
      <c r="R291" s="249"/>
      <c r="S291" s="249"/>
      <c r="T291" s="154" t="s">
        <v>38</v>
      </c>
      <c r="U291" s="154"/>
      <c r="V291" s="154" t="s">
        <v>36</v>
      </c>
      <c r="W291" s="154"/>
      <c r="X291" s="154"/>
      <c r="Y291" s="154"/>
      <c r="Z291" s="154"/>
      <c r="AA291" s="154"/>
      <c r="AB291" s="154"/>
      <c r="AC291" s="154"/>
      <c r="AD291" s="154"/>
      <c r="AE291" s="154"/>
      <c r="AF291" s="154"/>
      <c r="AG291" s="154"/>
      <c r="AH291" s="154"/>
      <c r="AI291" s="154"/>
      <c r="AJ291" s="154"/>
      <c r="AK291" s="154"/>
      <c r="AL291" s="154"/>
      <c r="AM291" s="155"/>
      <c r="BE291" s="1" t="str">
        <f ca="1">MID(CELL("address",$CA$2),2,2)</f>
        <v>CA</v>
      </c>
      <c r="BF291" s="1" t="str">
        <f>IF(TRIM($K291)="","",IF(ISERROR(MATCH($K291,$CA$3:$CA$5,0)),"INPUT_ERROR",MATCH($K291,$CA$3:$CA$5,0)))</f>
        <v/>
      </c>
      <c r="BH291" s="1">
        <v>72</v>
      </c>
      <c r="BI291" s="1" t="str">
        <f>"ITEM"&amp;BH291&amp; BG291 &amp;"=" &amp; $BF291</f>
        <v>ITEM72=</v>
      </c>
    </row>
    <row r="292" spans="1:61" ht="9.75" customHeight="1">
      <c r="A292" s="199"/>
      <c r="B292" s="200"/>
      <c r="C292" s="200"/>
      <c r="D292" s="200"/>
      <c r="E292" s="200"/>
      <c r="F292" s="200"/>
      <c r="G292" s="200"/>
      <c r="H292" s="200"/>
      <c r="I292" s="215"/>
      <c r="J292" s="144"/>
      <c r="K292" s="145"/>
      <c r="L292" s="145"/>
      <c r="M292" s="145"/>
      <c r="N292" s="145"/>
      <c r="O292" s="145"/>
      <c r="P292" s="145"/>
      <c r="Q292" s="145"/>
      <c r="R292" s="145"/>
      <c r="S292" s="145"/>
      <c r="T292" s="82"/>
      <c r="U292" s="82"/>
      <c r="V292" s="82" t="s">
        <v>484</v>
      </c>
      <c r="W292" s="82"/>
      <c r="X292" s="82"/>
      <c r="Y292" s="82"/>
      <c r="Z292" s="82"/>
      <c r="AA292" s="82"/>
      <c r="AB292" s="82"/>
      <c r="AC292" s="82"/>
      <c r="AD292" s="82"/>
      <c r="AE292" s="82" t="s">
        <v>485</v>
      </c>
      <c r="AF292" s="82"/>
      <c r="AG292" s="82"/>
      <c r="AH292" s="82"/>
      <c r="AI292" s="82"/>
      <c r="AJ292" s="82"/>
      <c r="AK292" s="82"/>
      <c r="AL292" s="82"/>
      <c r="AM292" s="138"/>
      <c r="BH292" s="1" t="s">
        <v>28</v>
      </c>
    </row>
    <row r="293" spans="1:61" ht="9.75" customHeight="1">
      <c r="A293" s="199"/>
      <c r="B293" s="200"/>
      <c r="C293" s="200"/>
      <c r="D293" s="200"/>
      <c r="E293" s="200"/>
      <c r="F293" s="200"/>
      <c r="G293" s="200"/>
      <c r="H293" s="200"/>
      <c r="I293" s="215"/>
      <c r="J293" s="157"/>
      <c r="K293" s="98"/>
      <c r="L293" s="98"/>
      <c r="M293" s="98"/>
      <c r="N293" s="98"/>
      <c r="O293" s="98"/>
      <c r="P293" s="98"/>
      <c r="Q293" s="98"/>
      <c r="R293" s="98"/>
      <c r="S293" s="98"/>
      <c r="T293" s="98"/>
      <c r="U293" s="98"/>
      <c r="V293" s="98" t="s">
        <v>486</v>
      </c>
      <c r="W293" s="98"/>
      <c r="X293" s="98"/>
      <c r="Y293" s="98"/>
      <c r="Z293" s="98"/>
      <c r="AA293" s="98"/>
      <c r="AB293" s="98"/>
      <c r="AC293" s="98"/>
      <c r="AD293" s="98"/>
      <c r="AE293" s="98"/>
      <c r="AF293" s="98"/>
      <c r="AG293" s="98"/>
      <c r="AH293" s="98"/>
      <c r="AI293" s="98"/>
      <c r="AJ293" s="98"/>
      <c r="AK293" s="98"/>
      <c r="AL293" s="98"/>
      <c r="AM293" s="156"/>
      <c r="BH293" s="1" t="s">
        <v>28</v>
      </c>
    </row>
    <row r="294" spans="1:61" ht="9.75" customHeight="1">
      <c r="A294" s="290" t="s">
        <v>493</v>
      </c>
      <c r="B294" s="290"/>
      <c r="C294" s="290"/>
      <c r="D294" s="290"/>
      <c r="E294" s="290"/>
      <c r="F294" s="290"/>
      <c r="G294" s="290"/>
      <c r="H294" s="290"/>
      <c r="I294" s="290"/>
      <c r="J294" s="290"/>
      <c r="K294" s="290"/>
      <c r="L294" s="290"/>
      <c r="M294" s="290"/>
      <c r="N294" s="290"/>
      <c r="O294" s="290"/>
      <c r="P294" s="290"/>
      <c r="Q294" s="290"/>
      <c r="R294" s="290"/>
      <c r="S294" s="290"/>
      <c r="T294" s="290"/>
      <c r="U294" s="290"/>
      <c r="V294" s="290"/>
      <c r="W294" s="290"/>
      <c r="X294" s="290"/>
      <c r="Y294" s="290"/>
      <c r="Z294" s="290"/>
      <c r="AA294" s="290"/>
      <c r="AB294" s="290"/>
      <c r="AC294" s="290"/>
      <c r="AD294" s="290"/>
      <c r="AE294" s="290"/>
      <c r="AF294" s="290"/>
      <c r="AG294" s="290"/>
      <c r="AH294" s="290"/>
      <c r="AI294" s="290"/>
      <c r="AJ294" s="290"/>
      <c r="AK294" s="290"/>
      <c r="AL294" s="290"/>
      <c r="AM294" s="290"/>
    </row>
    <row r="295" spans="1:61" ht="9.75" customHeight="1">
      <c r="A295" s="290"/>
      <c r="B295" s="290"/>
      <c r="C295" s="290"/>
      <c r="D295" s="290"/>
      <c r="E295" s="290"/>
      <c r="F295" s="290"/>
      <c r="G295" s="290"/>
      <c r="H295" s="290"/>
      <c r="I295" s="290"/>
      <c r="J295" s="290"/>
      <c r="K295" s="290"/>
      <c r="L295" s="290"/>
      <c r="M295" s="290"/>
      <c r="N295" s="290"/>
      <c r="O295" s="290"/>
      <c r="P295" s="290"/>
      <c r="Q295" s="290"/>
      <c r="R295" s="290"/>
      <c r="S295" s="290"/>
      <c r="T295" s="290"/>
      <c r="U295" s="290"/>
      <c r="V295" s="290"/>
      <c r="W295" s="290"/>
      <c r="X295" s="290"/>
      <c r="Y295" s="290"/>
      <c r="Z295" s="290"/>
      <c r="AA295" s="290"/>
      <c r="AB295" s="290"/>
      <c r="AC295" s="290"/>
      <c r="AD295" s="290"/>
      <c r="AE295" s="290"/>
      <c r="AF295" s="290"/>
      <c r="AG295" s="290"/>
      <c r="AH295" s="290"/>
      <c r="AI295" s="290"/>
      <c r="AJ295" s="290"/>
      <c r="AK295" s="290"/>
      <c r="AL295" s="290"/>
      <c r="AM295" s="290"/>
    </row>
    <row r="296" spans="1:61" ht="9.75" customHeight="1">
      <c r="A296" s="153" t="s">
        <v>488</v>
      </c>
      <c r="B296" s="153"/>
      <c r="C296" s="153"/>
      <c r="D296" s="153"/>
      <c r="E296" s="153"/>
      <c r="F296" s="153"/>
      <c r="G296" s="153"/>
      <c r="H296" s="153"/>
      <c r="I296" s="153"/>
      <c r="J296" s="27"/>
      <c r="K296" s="27"/>
      <c r="L296" s="27"/>
      <c r="M296" s="27"/>
      <c r="N296" s="27"/>
      <c r="O296" s="27"/>
      <c r="P296" s="27"/>
      <c r="Q296" s="27"/>
      <c r="R296" s="27"/>
      <c r="S296" s="27"/>
      <c r="T296" s="27"/>
      <c r="U296" s="27"/>
      <c r="V296" s="27"/>
      <c r="W296" s="27"/>
      <c r="X296" s="27"/>
      <c r="Y296" s="27"/>
      <c r="Z296" s="27"/>
      <c r="AA296" s="27"/>
      <c r="AB296" s="27"/>
      <c r="AC296" s="27"/>
      <c r="AD296" s="27"/>
      <c r="AE296" s="27"/>
      <c r="AF296" s="27"/>
      <c r="AG296" s="27"/>
      <c r="AH296" s="27"/>
      <c r="AI296" s="27"/>
      <c r="AJ296" s="27"/>
      <c r="AK296" s="27"/>
      <c r="AL296" s="27"/>
      <c r="AM296" s="27"/>
      <c r="BH296" s="1">
        <v>73</v>
      </c>
      <c r="BI296" s="1" t="str">
        <f>"ITEM"&amp;BH296&amp; BG296 &amp;"="&amp; IF(TRIM($J296)="","",$J296)</f>
        <v>ITEM73=</v>
      </c>
    </row>
    <row r="297" spans="1:61" ht="9.75" customHeight="1">
      <c r="A297" s="153"/>
      <c r="B297" s="153"/>
      <c r="C297" s="153"/>
      <c r="D297" s="153"/>
      <c r="E297" s="153"/>
      <c r="F297" s="153"/>
      <c r="G297" s="153"/>
      <c r="H297" s="153"/>
      <c r="I297" s="153"/>
      <c r="J297" s="27"/>
      <c r="K297" s="27"/>
      <c r="L297" s="27"/>
      <c r="M297" s="27"/>
      <c r="N297" s="27"/>
      <c r="O297" s="27"/>
      <c r="P297" s="27"/>
      <c r="Q297" s="27"/>
      <c r="R297" s="27"/>
      <c r="S297" s="27"/>
      <c r="T297" s="27"/>
      <c r="U297" s="27"/>
      <c r="V297" s="27"/>
      <c r="W297" s="27"/>
      <c r="X297" s="27"/>
      <c r="Y297" s="27"/>
      <c r="Z297" s="27"/>
      <c r="AA297" s="27"/>
      <c r="AB297" s="27"/>
      <c r="AC297" s="27"/>
      <c r="AD297" s="27"/>
      <c r="AE297" s="27"/>
      <c r="AF297" s="27"/>
      <c r="AG297" s="27"/>
      <c r="AH297" s="27"/>
      <c r="AI297" s="27"/>
      <c r="AJ297" s="27"/>
      <c r="AK297" s="27"/>
      <c r="AL297" s="27"/>
      <c r="AM297" s="27"/>
    </row>
    <row r="298" spans="1:61" ht="9.75" customHeight="1">
      <c r="A298" s="153"/>
      <c r="B298" s="153"/>
      <c r="C298" s="153"/>
      <c r="D298" s="153"/>
      <c r="E298" s="153"/>
      <c r="F298" s="153"/>
      <c r="G298" s="153"/>
      <c r="H298" s="153"/>
      <c r="I298" s="153"/>
      <c r="J298" s="27"/>
      <c r="K298" s="27"/>
      <c r="L298" s="27"/>
      <c r="M298" s="27"/>
      <c r="N298" s="27"/>
      <c r="O298" s="27"/>
      <c r="P298" s="27"/>
      <c r="Q298" s="27"/>
      <c r="R298" s="27"/>
      <c r="S298" s="27"/>
      <c r="T298" s="27"/>
      <c r="U298" s="27"/>
      <c r="V298" s="27"/>
      <c r="W298" s="27"/>
      <c r="X298" s="27"/>
      <c r="Y298" s="27"/>
      <c r="Z298" s="27"/>
      <c r="AA298" s="27"/>
      <c r="AB298" s="27"/>
      <c r="AC298" s="27"/>
      <c r="AD298" s="27"/>
      <c r="AE298" s="27"/>
      <c r="AF298" s="27"/>
      <c r="AG298" s="27"/>
      <c r="AH298" s="27"/>
      <c r="AI298" s="27"/>
      <c r="AJ298" s="27"/>
      <c r="AK298" s="27"/>
      <c r="AL298" s="27"/>
      <c r="AM298" s="27"/>
    </row>
    <row r="299" spans="1:61" ht="9.75" customHeight="1">
      <c r="A299" s="197" t="s">
        <v>483</v>
      </c>
      <c r="B299" s="198"/>
      <c r="C299" s="198"/>
      <c r="D299" s="198"/>
      <c r="E299" s="198"/>
      <c r="F299" s="198"/>
      <c r="G299" s="198"/>
      <c r="H299" s="198"/>
      <c r="I299" s="203"/>
      <c r="J299" s="216" t="s">
        <v>37</v>
      </c>
      <c r="K299" s="249"/>
      <c r="L299" s="249"/>
      <c r="M299" s="249"/>
      <c r="N299" s="249"/>
      <c r="O299" s="249"/>
      <c r="P299" s="249"/>
      <c r="Q299" s="249"/>
      <c r="R299" s="249"/>
      <c r="S299" s="249"/>
      <c r="T299" s="154" t="s">
        <v>38</v>
      </c>
      <c r="U299" s="154"/>
      <c r="V299" s="154" t="s">
        <v>36</v>
      </c>
      <c r="W299" s="154"/>
      <c r="X299" s="154"/>
      <c r="Y299" s="154"/>
      <c r="Z299" s="154"/>
      <c r="AA299" s="154"/>
      <c r="AB299" s="154"/>
      <c r="AC299" s="154"/>
      <c r="AD299" s="154"/>
      <c r="AE299" s="154"/>
      <c r="AF299" s="154"/>
      <c r="AG299" s="154"/>
      <c r="AH299" s="154"/>
      <c r="AI299" s="154"/>
      <c r="AJ299" s="154"/>
      <c r="AK299" s="154"/>
      <c r="AL299" s="154"/>
      <c r="AM299" s="155"/>
      <c r="BE299" s="1" t="str">
        <f ca="1">MID(CELL("address",$CA$2),2,2)</f>
        <v>CA</v>
      </c>
      <c r="BF299" s="1" t="str">
        <f>IF(TRIM($K299)="","",IF(ISERROR(MATCH($K299,$CA$3:$CA$5,0)),"INPUT_ERROR",MATCH($K299,$CA$3:$CA$5,0)))</f>
        <v/>
      </c>
      <c r="BH299" s="1">
        <v>74</v>
      </c>
      <c r="BI299" s="1" t="str">
        <f>"ITEM"&amp;BH299&amp; BG299 &amp;"=" &amp; $BF299</f>
        <v>ITEM74=</v>
      </c>
    </row>
    <row r="300" spans="1:61" ht="9.75" customHeight="1">
      <c r="A300" s="199"/>
      <c r="B300" s="200"/>
      <c r="C300" s="200"/>
      <c r="D300" s="200"/>
      <c r="E300" s="200"/>
      <c r="F300" s="200"/>
      <c r="G300" s="200"/>
      <c r="H300" s="200"/>
      <c r="I300" s="215"/>
      <c r="J300" s="144"/>
      <c r="K300" s="145"/>
      <c r="L300" s="145"/>
      <c r="M300" s="145"/>
      <c r="N300" s="145"/>
      <c r="O300" s="145"/>
      <c r="P300" s="145"/>
      <c r="Q300" s="145"/>
      <c r="R300" s="145"/>
      <c r="S300" s="145"/>
      <c r="T300" s="82"/>
      <c r="U300" s="82"/>
      <c r="V300" s="82" t="s">
        <v>484</v>
      </c>
      <c r="W300" s="82"/>
      <c r="X300" s="82"/>
      <c r="Y300" s="82"/>
      <c r="Z300" s="82"/>
      <c r="AA300" s="82"/>
      <c r="AB300" s="82"/>
      <c r="AC300" s="82"/>
      <c r="AD300" s="82"/>
      <c r="AE300" s="82" t="s">
        <v>485</v>
      </c>
      <c r="AF300" s="82"/>
      <c r="AG300" s="82"/>
      <c r="AH300" s="82"/>
      <c r="AI300" s="82"/>
      <c r="AJ300" s="82"/>
      <c r="AK300" s="82"/>
      <c r="AL300" s="82"/>
      <c r="AM300" s="138"/>
      <c r="BH300" s="1" t="s">
        <v>28</v>
      </c>
    </row>
    <row r="301" spans="1:61" ht="9.75" customHeight="1">
      <c r="A301" s="199"/>
      <c r="B301" s="200"/>
      <c r="C301" s="200"/>
      <c r="D301" s="200"/>
      <c r="E301" s="200"/>
      <c r="F301" s="200"/>
      <c r="G301" s="200"/>
      <c r="H301" s="200"/>
      <c r="I301" s="215"/>
      <c r="J301" s="157"/>
      <c r="K301" s="98"/>
      <c r="L301" s="98"/>
      <c r="M301" s="98"/>
      <c r="N301" s="98"/>
      <c r="O301" s="98"/>
      <c r="P301" s="98"/>
      <c r="Q301" s="98"/>
      <c r="R301" s="98"/>
      <c r="S301" s="98"/>
      <c r="T301" s="98"/>
      <c r="U301" s="98"/>
      <c r="V301" s="98" t="s">
        <v>486</v>
      </c>
      <c r="W301" s="98"/>
      <c r="X301" s="98"/>
      <c r="Y301" s="98"/>
      <c r="Z301" s="98"/>
      <c r="AA301" s="98"/>
      <c r="AB301" s="98"/>
      <c r="AC301" s="98"/>
      <c r="AD301" s="98"/>
      <c r="AE301" s="98"/>
      <c r="AF301" s="98"/>
      <c r="AG301" s="98"/>
      <c r="AH301" s="98"/>
      <c r="AI301" s="98"/>
      <c r="AJ301" s="98"/>
      <c r="AK301" s="98"/>
      <c r="AL301" s="98"/>
      <c r="AM301" s="156"/>
      <c r="BH301" s="1" t="s">
        <v>28</v>
      </c>
    </row>
    <row r="302" spans="1:61" ht="9.75" customHeight="1">
      <c r="A302" s="153" t="s">
        <v>562</v>
      </c>
      <c r="B302" s="153"/>
      <c r="C302" s="153"/>
      <c r="D302" s="153"/>
      <c r="E302" s="153"/>
      <c r="F302" s="153"/>
      <c r="G302" s="153"/>
      <c r="H302" s="153"/>
      <c r="I302" s="153"/>
      <c r="J302" s="153"/>
      <c r="K302" s="153"/>
      <c r="L302" s="153"/>
      <c r="M302" s="153"/>
      <c r="N302" s="153"/>
      <c r="O302" s="153"/>
      <c r="P302" s="153"/>
      <c r="Q302" s="153"/>
      <c r="R302" s="153"/>
      <c r="S302" s="153"/>
      <c r="T302" s="153"/>
      <c r="U302" s="153"/>
      <c r="V302" s="153"/>
      <c r="W302" s="153"/>
      <c r="X302" s="153"/>
      <c r="Y302" s="153"/>
      <c r="Z302" s="153"/>
      <c r="AA302" s="153"/>
      <c r="AB302" s="153"/>
      <c r="AC302" s="153"/>
      <c r="AD302" s="153"/>
      <c r="AE302" s="153"/>
      <c r="AF302" s="153"/>
      <c r="AG302" s="153"/>
      <c r="AH302" s="153"/>
      <c r="AI302" s="153"/>
      <c r="AJ302" s="153"/>
      <c r="AK302" s="153"/>
      <c r="AL302" s="153"/>
      <c r="AM302" s="153"/>
    </row>
    <row r="303" spans="1:61" ht="9.75" customHeight="1">
      <c r="A303" s="153"/>
      <c r="B303" s="153"/>
      <c r="C303" s="153"/>
      <c r="D303" s="153"/>
      <c r="E303" s="153"/>
      <c r="F303" s="153"/>
      <c r="G303" s="153"/>
      <c r="H303" s="153"/>
      <c r="I303" s="153"/>
      <c r="J303" s="153"/>
      <c r="K303" s="153"/>
      <c r="L303" s="153"/>
      <c r="M303" s="153"/>
      <c r="N303" s="153"/>
      <c r="O303" s="153"/>
      <c r="P303" s="153"/>
      <c r="Q303" s="153"/>
      <c r="R303" s="153"/>
      <c r="S303" s="153"/>
      <c r="T303" s="153"/>
      <c r="U303" s="153"/>
      <c r="V303" s="153"/>
      <c r="W303" s="153"/>
      <c r="X303" s="153"/>
      <c r="Y303" s="153"/>
      <c r="Z303" s="153"/>
      <c r="AA303" s="153"/>
      <c r="AB303" s="153"/>
      <c r="AC303" s="153"/>
      <c r="AD303" s="153"/>
      <c r="AE303" s="153"/>
      <c r="AF303" s="153"/>
      <c r="AG303" s="153"/>
      <c r="AH303" s="153"/>
      <c r="AI303" s="153"/>
      <c r="AJ303" s="153"/>
      <c r="AK303" s="153"/>
      <c r="AL303" s="153"/>
      <c r="AM303" s="153"/>
    </row>
    <row r="304" spans="1:61" ht="9.75" customHeight="1">
      <c r="A304" s="290" t="s">
        <v>488</v>
      </c>
      <c r="B304" s="290"/>
      <c r="C304" s="290"/>
      <c r="D304" s="290"/>
      <c r="E304" s="290"/>
      <c r="F304" s="290"/>
      <c r="G304" s="290"/>
      <c r="H304" s="290"/>
      <c r="I304" s="290"/>
      <c r="J304" s="27"/>
      <c r="K304" s="27"/>
      <c r="L304" s="27"/>
      <c r="M304" s="27"/>
      <c r="N304" s="27"/>
      <c r="O304" s="27"/>
      <c r="P304" s="27"/>
      <c r="Q304" s="27"/>
      <c r="R304" s="27"/>
      <c r="S304" s="27"/>
      <c r="T304" s="27"/>
      <c r="U304" s="27"/>
      <c r="V304" s="27"/>
      <c r="W304" s="27"/>
      <c r="X304" s="27"/>
      <c r="Y304" s="27"/>
      <c r="Z304" s="27"/>
      <c r="AA304" s="27"/>
      <c r="AB304" s="27"/>
      <c r="AC304" s="27"/>
      <c r="AD304" s="27"/>
      <c r="AE304" s="27"/>
      <c r="AF304" s="27"/>
      <c r="AG304" s="27"/>
      <c r="AH304" s="27"/>
      <c r="AI304" s="27"/>
      <c r="AJ304" s="27"/>
      <c r="AK304" s="27"/>
      <c r="AL304" s="27"/>
      <c r="AM304" s="27"/>
      <c r="BH304" s="1">
        <v>75</v>
      </c>
      <c r="BI304" s="1" t="str">
        <f>"ITEM"&amp;BH304&amp; BG304 &amp;"="&amp; IF(TRIM($J304)="","",$J304)</f>
        <v>ITEM75=</v>
      </c>
    </row>
    <row r="305" spans="1:61" ht="9.75" customHeight="1">
      <c r="A305" s="290"/>
      <c r="B305" s="290"/>
      <c r="C305" s="290"/>
      <c r="D305" s="290"/>
      <c r="E305" s="290"/>
      <c r="F305" s="290"/>
      <c r="G305" s="290"/>
      <c r="H305" s="290"/>
      <c r="I305" s="290"/>
      <c r="J305" s="27"/>
      <c r="K305" s="27"/>
      <c r="L305" s="27"/>
      <c r="M305" s="27"/>
      <c r="N305" s="27"/>
      <c r="O305" s="27"/>
      <c r="P305" s="27"/>
      <c r="Q305" s="27"/>
      <c r="R305" s="27"/>
      <c r="S305" s="27"/>
      <c r="T305" s="27"/>
      <c r="U305" s="27"/>
      <c r="V305" s="27"/>
      <c r="W305" s="27"/>
      <c r="X305" s="27"/>
      <c r="Y305" s="27"/>
      <c r="Z305" s="27"/>
      <c r="AA305" s="27"/>
      <c r="AB305" s="27"/>
      <c r="AC305" s="27"/>
      <c r="AD305" s="27"/>
      <c r="AE305" s="27"/>
      <c r="AF305" s="27"/>
      <c r="AG305" s="27"/>
      <c r="AH305" s="27"/>
      <c r="AI305" s="27"/>
      <c r="AJ305" s="27"/>
      <c r="AK305" s="27"/>
      <c r="AL305" s="27"/>
      <c r="AM305" s="27"/>
    </row>
    <row r="306" spans="1:61" ht="9.75" customHeight="1">
      <c r="A306" s="290"/>
      <c r="B306" s="290"/>
      <c r="C306" s="290"/>
      <c r="D306" s="290"/>
      <c r="E306" s="290"/>
      <c r="F306" s="290"/>
      <c r="G306" s="290"/>
      <c r="H306" s="290"/>
      <c r="I306" s="290"/>
      <c r="J306" s="27"/>
      <c r="K306" s="27"/>
      <c r="L306" s="27"/>
      <c r="M306" s="27"/>
      <c r="N306" s="27"/>
      <c r="O306" s="27"/>
      <c r="P306" s="27"/>
      <c r="Q306" s="27"/>
      <c r="R306" s="27"/>
      <c r="S306" s="27"/>
      <c r="T306" s="27"/>
      <c r="U306" s="27"/>
      <c r="V306" s="27"/>
      <c r="W306" s="27"/>
      <c r="X306" s="27"/>
      <c r="Y306" s="27"/>
      <c r="Z306" s="27"/>
      <c r="AA306" s="27"/>
      <c r="AB306" s="27"/>
      <c r="AC306" s="27"/>
      <c r="AD306" s="27"/>
      <c r="AE306" s="27"/>
      <c r="AF306" s="27"/>
      <c r="AG306" s="27"/>
      <c r="AH306" s="27"/>
      <c r="AI306" s="27"/>
      <c r="AJ306" s="27"/>
      <c r="AK306" s="27"/>
      <c r="AL306" s="27"/>
      <c r="AM306" s="27"/>
    </row>
    <row r="307" spans="1:61" ht="9.75" customHeight="1">
      <c r="A307" s="197" t="s">
        <v>483</v>
      </c>
      <c r="B307" s="198"/>
      <c r="C307" s="198"/>
      <c r="D307" s="198"/>
      <c r="E307" s="198"/>
      <c r="F307" s="198"/>
      <c r="G307" s="198"/>
      <c r="H307" s="198"/>
      <c r="I307" s="203"/>
      <c r="J307" s="216" t="s">
        <v>37</v>
      </c>
      <c r="K307" s="249"/>
      <c r="L307" s="249"/>
      <c r="M307" s="249"/>
      <c r="N307" s="249"/>
      <c r="O307" s="249"/>
      <c r="P307" s="249"/>
      <c r="Q307" s="249"/>
      <c r="R307" s="249"/>
      <c r="S307" s="249"/>
      <c r="T307" s="154" t="s">
        <v>38</v>
      </c>
      <c r="U307" s="154"/>
      <c r="V307" s="154" t="s">
        <v>36</v>
      </c>
      <c r="W307" s="154"/>
      <c r="X307" s="154"/>
      <c r="Y307" s="154"/>
      <c r="Z307" s="154"/>
      <c r="AA307" s="154"/>
      <c r="AB307" s="154"/>
      <c r="AC307" s="154"/>
      <c r="AD307" s="154"/>
      <c r="AE307" s="154"/>
      <c r="AF307" s="154"/>
      <c r="AG307" s="154"/>
      <c r="AH307" s="154"/>
      <c r="AI307" s="154"/>
      <c r="AJ307" s="154"/>
      <c r="AK307" s="154"/>
      <c r="AL307" s="154"/>
      <c r="AM307" s="155"/>
      <c r="BE307" s="1" t="str">
        <f ca="1">MID(CELL("address",$CA$2),2,2)</f>
        <v>CA</v>
      </c>
      <c r="BF307" s="1" t="str">
        <f>IF(TRIM($K307)="","",IF(ISERROR(MATCH($K307,$CA$3:$CA$5,0)),"INPUT_ERROR",MATCH($K307,$CA$3:$CA$5,0)))</f>
        <v/>
      </c>
      <c r="BH307" s="1">
        <v>76</v>
      </c>
      <c r="BI307" s="1" t="str">
        <f>"ITEM"&amp;BH307&amp; BG307 &amp;"=" &amp; $BF307</f>
        <v>ITEM76=</v>
      </c>
    </row>
    <row r="308" spans="1:61" ht="9.75" customHeight="1">
      <c r="A308" s="199"/>
      <c r="B308" s="200"/>
      <c r="C308" s="200"/>
      <c r="D308" s="200"/>
      <c r="E308" s="200"/>
      <c r="F308" s="200"/>
      <c r="G308" s="200"/>
      <c r="H308" s="200"/>
      <c r="I308" s="215"/>
      <c r="J308" s="144"/>
      <c r="K308" s="145"/>
      <c r="L308" s="145"/>
      <c r="M308" s="145"/>
      <c r="N308" s="145"/>
      <c r="O308" s="145"/>
      <c r="P308" s="145"/>
      <c r="Q308" s="145"/>
      <c r="R308" s="145"/>
      <c r="S308" s="145"/>
      <c r="T308" s="82"/>
      <c r="U308" s="82"/>
      <c r="V308" s="82" t="s">
        <v>484</v>
      </c>
      <c r="W308" s="82"/>
      <c r="X308" s="82"/>
      <c r="Y308" s="82"/>
      <c r="Z308" s="82"/>
      <c r="AA308" s="82"/>
      <c r="AB308" s="82"/>
      <c r="AC308" s="82"/>
      <c r="AD308" s="82"/>
      <c r="AE308" s="82" t="s">
        <v>485</v>
      </c>
      <c r="AF308" s="82"/>
      <c r="AG308" s="82"/>
      <c r="AH308" s="82"/>
      <c r="AI308" s="82"/>
      <c r="AJ308" s="82"/>
      <c r="AK308" s="82"/>
      <c r="AL308" s="82"/>
      <c r="AM308" s="138"/>
      <c r="BH308" s="1" t="s">
        <v>28</v>
      </c>
    </row>
    <row r="309" spans="1:61" ht="9.75" customHeight="1">
      <c r="A309" s="199"/>
      <c r="B309" s="200"/>
      <c r="C309" s="200"/>
      <c r="D309" s="200"/>
      <c r="E309" s="200"/>
      <c r="F309" s="200"/>
      <c r="G309" s="200"/>
      <c r="H309" s="200"/>
      <c r="I309" s="215"/>
      <c r="J309" s="157"/>
      <c r="K309" s="98"/>
      <c r="L309" s="98"/>
      <c r="M309" s="98"/>
      <c r="N309" s="98"/>
      <c r="O309" s="98"/>
      <c r="P309" s="98"/>
      <c r="Q309" s="98"/>
      <c r="R309" s="98"/>
      <c r="S309" s="98"/>
      <c r="T309" s="98"/>
      <c r="U309" s="98"/>
      <c r="V309" s="98" t="s">
        <v>486</v>
      </c>
      <c r="W309" s="98"/>
      <c r="X309" s="98"/>
      <c r="Y309" s="98"/>
      <c r="Z309" s="98"/>
      <c r="AA309" s="98"/>
      <c r="AB309" s="98"/>
      <c r="AC309" s="98"/>
      <c r="AD309" s="98"/>
      <c r="AE309" s="98"/>
      <c r="AF309" s="98"/>
      <c r="AG309" s="98"/>
      <c r="AH309" s="98"/>
      <c r="AI309" s="98"/>
      <c r="AJ309" s="98"/>
      <c r="AK309" s="98"/>
      <c r="AL309" s="98"/>
      <c r="AM309" s="156"/>
      <c r="BH309" s="1" t="s">
        <v>28</v>
      </c>
    </row>
    <row r="310" spans="1:61" ht="9.75" customHeight="1">
      <c r="A310" s="153" t="s">
        <v>563</v>
      </c>
      <c r="B310" s="153"/>
      <c r="C310" s="153"/>
      <c r="D310" s="153"/>
      <c r="E310" s="153"/>
      <c r="F310" s="153"/>
      <c r="G310" s="153"/>
      <c r="H310" s="153"/>
      <c r="I310" s="153"/>
      <c r="J310" s="153"/>
      <c r="K310" s="153"/>
      <c r="L310" s="153"/>
      <c r="M310" s="153"/>
      <c r="N310" s="153"/>
      <c r="O310" s="153"/>
      <c r="P310" s="153"/>
      <c r="Q310" s="153"/>
      <c r="R310" s="153"/>
      <c r="S310" s="153"/>
      <c r="T310" s="153"/>
      <c r="U310" s="153"/>
      <c r="V310" s="153"/>
      <c r="W310" s="153"/>
      <c r="X310" s="153"/>
      <c r="Y310" s="153"/>
      <c r="Z310" s="153"/>
      <c r="AA310" s="153"/>
      <c r="AB310" s="153"/>
      <c r="AC310" s="153"/>
      <c r="AD310" s="153"/>
      <c r="AE310" s="153"/>
      <c r="AF310" s="153"/>
      <c r="AG310" s="153"/>
      <c r="AH310" s="153"/>
      <c r="AI310" s="153"/>
      <c r="AJ310" s="153"/>
      <c r="AK310" s="153"/>
      <c r="AL310" s="153"/>
      <c r="AM310" s="153"/>
    </row>
    <row r="311" spans="1:61" ht="9.75" customHeight="1">
      <c r="A311" s="153"/>
      <c r="B311" s="153"/>
      <c r="C311" s="153"/>
      <c r="D311" s="153"/>
      <c r="E311" s="153"/>
      <c r="F311" s="153"/>
      <c r="G311" s="153"/>
      <c r="H311" s="153"/>
      <c r="I311" s="153"/>
      <c r="J311" s="153"/>
      <c r="K311" s="153"/>
      <c r="L311" s="153"/>
      <c r="M311" s="153"/>
      <c r="N311" s="153"/>
      <c r="O311" s="153"/>
      <c r="P311" s="153"/>
      <c r="Q311" s="153"/>
      <c r="R311" s="153"/>
      <c r="S311" s="153"/>
      <c r="T311" s="153"/>
      <c r="U311" s="153"/>
      <c r="V311" s="153"/>
      <c r="W311" s="153"/>
      <c r="X311" s="153"/>
      <c r="Y311" s="153"/>
      <c r="Z311" s="153"/>
      <c r="AA311" s="153"/>
      <c r="AB311" s="153"/>
      <c r="AC311" s="153"/>
      <c r="AD311" s="153"/>
      <c r="AE311" s="153"/>
      <c r="AF311" s="153"/>
      <c r="AG311" s="153"/>
      <c r="AH311" s="153"/>
      <c r="AI311" s="153"/>
      <c r="AJ311" s="153"/>
      <c r="AK311" s="153"/>
      <c r="AL311" s="153"/>
      <c r="AM311" s="153"/>
    </row>
    <row r="312" spans="1:61" ht="9.75" customHeight="1">
      <c r="A312" s="153" t="s">
        <v>488</v>
      </c>
      <c r="B312" s="153"/>
      <c r="C312" s="153"/>
      <c r="D312" s="153"/>
      <c r="E312" s="153"/>
      <c r="F312" s="153"/>
      <c r="G312" s="153"/>
      <c r="H312" s="153"/>
      <c r="I312" s="153"/>
      <c r="J312" s="114"/>
      <c r="K312" s="115"/>
      <c r="L312" s="115"/>
      <c r="M312" s="115"/>
      <c r="N312" s="115"/>
      <c r="O312" s="115"/>
      <c r="P312" s="115"/>
      <c r="Q312" s="115"/>
      <c r="R312" s="115"/>
      <c r="S312" s="115"/>
      <c r="T312" s="115"/>
      <c r="U312" s="115"/>
      <c r="V312" s="115"/>
      <c r="W312" s="115"/>
      <c r="X312" s="115"/>
      <c r="Y312" s="115"/>
      <c r="Z312" s="115"/>
      <c r="AA312" s="115"/>
      <c r="AB312" s="115"/>
      <c r="AC312" s="115"/>
      <c r="AD312" s="115"/>
      <c r="AE312" s="115"/>
      <c r="AF312" s="115"/>
      <c r="AG312" s="115"/>
      <c r="AH312" s="115"/>
      <c r="AI312" s="115"/>
      <c r="AJ312" s="115"/>
      <c r="AK312" s="115"/>
      <c r="AL312" s="115"/>
      <c r="AM312" s="116"/>
      <c r="BH312" s="1">
        <v>77</v>
      </c>
      <c r="BI312" s="1" t="str">
        <f>"ITEM"&amp;BH312&amp; BG312 &amp;"="&amp; IF(TRIM($J312)="","",$J312)</f>
        <v>ITEM77=</v>
      </c>
    </row>
    <row r="313" spans="1:61" ht="9.75" customHeight="1">
      <c r="A313" s="153"/>
      <c r="B313" s="153"/>
      <c r="C313" s="153"/>
      <c r="D313" s="153"/>
      <c r="E313" s="153"/>
      <c r="F313" s="153"/>
      <c r="G313" s="153"/>
      <c r="H313" s="153"/>
      <c r="I313" s="153"/>
      <c r="J313" s="146"/>
      <c r="K313" s="147"/>
      <c r="L313" s="147"/>
      <c r="M313" s="147"/>
      <c r="N313" s="147"/>
      <c r="O313" s="147"/>
      <c r="P313" s="147"/>
      <c r="Q313" s="147"/>
      <c r="R313" s="147"/>
      <c r="S313" s="147"/>
      <c r="T313" s="147"/>
      <c r="U313" s="147"/>
      <c r="V313" s="147"/>
      <c r="W313" s="147"/>
      <c r="X313" s="147"/>
      <c r="Y313" s="147"/>
      <c r="Z313" s="147"/>
      <c r="AA313" s="147"/>
      <c r="AB313" s="147"/>
      <c r="AC313" s="147"/>
      <c r="AD313" s="147"/>
      <c r="AE313" s="147"/>
      <c r="AF313" s="147"/>
      <c r="AG313" s="147"/>
      <c r="AH313" s="147"/>
      <c r="AI313" s="147"/>
      <c r="AJ313" s="147"/>
      <c r="AK313" s="147"/>
      <c r="AL313" s="147"/>
      <c r="AM313" s="148"/>
    </row>
    <row r="314" spans="1:61" ht="9.75" customHeight="1">
      <c r="A314" s="153"/>
      <c r="B314" s="153"/>
      <c r="C314" s="153"/>
      <c r="D314" s="153"/>
      <c r="E314" s="153"/>
      <c r="F314" s="153"/>
      <c r="G314" s="153"/>
      <c r="H314" s="153"/>
      <c r="I314" s="153"/>
      <c r="J314" s="117"/>
      <c r="K314" s="118"/>
      <c r="L314" s="118"/>
      <c r="M314" s="118"/>
      <c r="N314" s="118"/>
      <c r="O314" s="118"/>
      <c r="P314" s="118"/>
      <c r="Q314" s="118"/>
      <c r="R314" s="118"/>
      <c r="S314" s="118"/>
      <c r="T314" s="118"/>
      <c r="U314" s="118"/>
      <c r="V314" s="118"/>
      <c r="W314" s="118"/>
      <c r="X314" s="118"/>
      <c r="Y314" s="118"/>
      <c r="Z314" s="118"/>
      <c r="AA314" s="118"/>
      <c r="AB314" s="118"/>
      <c r="AC314" s="118"/>
      <c r="AD314" s="118"/>
      <c r="AE314" s="118"/>
      <c r="AF314" s="118"/>
      <c r="AG314" s="118"/>
      <c r="AH314" s="118"/>
      <c r="AI314" s="118"/>
      <c r="AJ314" s="118"/>
      <c r="AK314" s="118"/>
      <c r="AL314" s="118"/>
      <c r="AM314" s="119"/>
    </row>
    <row r="315" spans="1:61" ht="9.75" customHeight="1">
      <c r="A315" s="197" t="s">
        <v>483</v>
      </c>
      <c r="B315" s="198"/>
      <c r="C315" s="198"/>
      <c r="D315" s="198"/>
      <c r="E315" s="198"/>
      <c r="F315" s="198"/>
      <c r="G315" s="198"/>
      <c r="H315" s="198"/>
      <c r="I315" s="203"/>
      <c r="J315" s="216" t="s">
        <v>37</v>
      </c>
      <c r="K315" s="249"/>
      <c r="L315" s="249"/>
      <c r="M315" s="249"/>
      <c r="N315" s="249"/>
      <c r="O315" s="249"/>
      <c r="P315" s="249"/>
      <c r="Q315" s="249"/>
      <c r="R315" s="249"/>
      <c r="S315" s="249"/>
      <c r="T315" s="154" t="s">
        <v>38</v>
      </c>
      <c r="U315" s="154"/>
      <c r="V315" s="154" t="s">
        <v>36</v>
      </c>
      <c r="W315" s="154"/>
      <c r="X315" s="154"/>
      <c r="Y315" s="154"/>
      <c r="Z315" s="154"/>
      <c r="AA315" s="154"/>
      <c r="AB315" s="154"/>
      <c r="AC315" s="154"/>
      <c r="AD315" s="154"/>
      <c r="AE315" s="154"/>
      <c r="AF315" s="154"/>
      <c r="AG315" s="154"/>
      <c r="AH315" s="154"/>
      <c r="AI315" s="154"/>
      <c r="AJ315" s="154"/>
      <c r="AK315" s="154"/>
      <c r="AL315" s="154"/>
      <c r="AM315" s="155"/>
      <c r="BE315" s="1" t="str">
        <f ca="1">MID(CELL("address",$CA$2),2,2)</f>
        <v>CA</v>
      </c>
      <c r="BF315" s="1" t="str">
        <f>IF(TRIM($K315)="","",IF(ISERROR(MATCH($K315,$CA$3:$CA$5,0)),"INPUT_ERROR",MATCH($K315,$CA$3:$CA$5,0)))</f>
        <v/>
      </c>
      <c r="BH315" s="1">
        <v>78</v>
      </c>
      <c r="BI315" s="1" t="str">
        <f>"ITEM"&amp;BH315&amp; BG315 &amp;"=" &amp; $BF315</f>
        <v>ITEM78=</v>
      </c>
    </row>
    <row r="316" spans="1:61" ht="9.75" customHeight="1">
      <c r="A316" s="199"/>
      <c r="B316" s="200"/>
      <c r="C316" s="200"/>
      <c r="D316" s="200"/>
      <c r="E316" s="200"/>
      <c r="F316" s="200"/>
      <c r="G316" s="200"/>
      <c r="H316" s="200"/>
      <c r="I316" s="215"/>
      <c r="J316" s="144"/>
      <c r="K316" s="145"/>
      <c r="L316" s="145"/>
      <c r="M316" s="145"/>
      <c r="N316" s="145"/>
      <c r="O316" s="145"/>
      <c r="P316" s="145"/>
      <c r="Q316" s="145"/>
      <c r="R316" s="145"/>
      <c r="S316" s="145"/>
      <c r="T316" s="82"/>
      <c r="U316" s="82"/>
      <c r="V316" s="82" t="s">
        <v>484</v>
      </c>
      <c r="W316" s="82"/>
      <c r="X316" s="82"/>
      <c r="Y316" s="82"/>
      <c r="Z316" s="82"/>
      <c r="AA316" s="82"/>
      <c r="AB316" s="82"/>
      <c r="AC316" s="82"/>
      <c r="AD316" s="82"/>
      <c r="AE316" s="82" t="s">
        <v>485</v>
      </c>
      <c r="AF316" s="82"/>
      <c r="AG316" s="82"/>
      <c r="AH316" s="82"/>
      <c r="AI316" s="82"/>
      <c r="AJ316" s="82"/>
      <c r="AK316" s="82"/>
      <c r="AL316" s="82"/>
      <c r="AM316" s="138"/>
      <c r="BH316" s="1" t="s">
        <v>28</v>
      </c>
    </row>
    <row r="317" spans="1:61" ht="9.75" customHeight="1">
      <c r="A317" s="199"/>
      <c r="B317" s="200"/>
      <c r="C317" s="200"/>
      <c r="D317" s="200"/>
      <c r="E317" s="200"/>
      <c r="F317" s="200"/>
      <c r="G317" s="200"/>
      <c r="H317" s="200"/>
      <c r="I317" s="215"/>
      <c r="J317" s="157"/>
      <c r="K317" s="98"/>
      <c r="L317" s="98"/>
      <c r="M317" s="98"/>
      <c r="N317" s="98"/>
      <c r="O317" s="98"/>
      <c r="P317" s="98"/>
      <c r="Q317" s="98"/>
      <c r="R317" s="98"/>
      <c r="S317" s="98"/>
      <c r="T317" s="98"/>
      <c r="U317" s="98"/>
      <c r="V317" s="98" t="s">
        <v>486</v>
      </c>
      <c r="W317" s="98"/>
      <c r="X317" s="98"/>
      <c r="Y317" s="98"/>
      <c r="Z317" s="98"/>
      <c r="AA317" s="98"/>
      <c r="AB317" s="98"/>
      <c r="AC317" s="98"/>
      <c r="AD317" s="98"/>
      <c r="AE317" s="98"/>
      <c r="AF317" s="98"/>
      <c r="AG317" s="98"/>
      <c r="AH317" s="98"/>
      <c r="AI317" s="98"/>
      <c r="AJ317" s="98"/>
      <c r="AK317" s="98"/>
      <c r="AL317" s="98"/>
      <c r="AM317" s="156"/>
      <c r="BH317" s="1" t="s">
        <v>28</v>
      </c>
    </row>
    <row r="318" spans="1:61" ht="9.75" customHeight="1">
      <c r="A318" s="153" t="s">
        <v>564</v>
      </c>
      <c r="B318" s="153"/>
      <c r="C318" s="153"/>
      <c r="D318" s="153"/>
      <c r="E318" s="153"/>
      <c r="F318" s="153"/>
      <c r="G318" s="153"/>
      <c r="H318" s="153"/>
      <c r="I318" s="153"/>
      <c r="J318" s="153"/>
      <c r="K318" s="153"/>
      <c r="L318" s="153"/>
      <c r="M318" s="153"/>
      <c r="N318" s="153"/>
      <c r="O318" s="153"/>
      <c r="P318" s="153"/>
      <c r="Q318" s="153"/>
      <c r="R318" s="153"/>
      <c r="S318" s="153"/>
      <c r="T318" s="153"/>
      <c r="U318" s="153"/>
      <c r="V318" s="153"/>
      <c r="W318" s="153"/>
      <c r="X318" s="153"/>
      <c r="Y318" s="153"/>
      <c r="Z318" s="153"/>
      <c r="AA318" s="153"/>
      <c r="AB318" s="153"/>
      <c r="AC318" s="153"/>
      <c r="AD318" s="153"/>
      <c r="AE318" s="153"/>
      <c r="AF318" s="153"/>
      <c r="AG318" s="153"/>
      <c r="AH318" s="153"/>
      <c r="AI318" s="153"/>
      <c r="AJ318" s="153"/>
      <c r="AK318" s="153"/>
      <c r="AL318" s="153"/>
      <c r="AM318" s="153"/>
    </row>
    <row r="319" spans="1:61" ht="9.75" customHeight="1">
      <c r="A319" s="153"/>
      <c r="B319" s="153"/>
      <c r="C319" s="153"/>
      <c r="D319" s="153"/>
      <c r="E319" s="153"/>
      <c r="F319" s="153"/>
      <c r="G319" s="153"/>
      <c r="H319" s="153"/>
      <c r="I319" s="153"/>
      <c r="J319" s="153"/>
      <c r="K319" s="153"/>
      <c r="L319" s="153"/>
      <c r="M319" s="153"/>
      <c r="N319" s="153"/>
      <c r="O319" s="153"/>
      <c r="P319" s="153"/>
      <c r="Q319" s="153"/>
      <c r="R319" s="153"/>
      <c r="S319" s="153"/>
      <c r="T319" s="153"/>
      <c r="U319" s="153"/>
      <c r="V319" s="153"/>
      <c r="W319" s="153"/>
      <c r="X319" s="153"/>
      <c r="Y319" s="153"/>
      <c r="Z319" s="153"/>
      <c r="AA319" s="153"/>
      <c r="AB319" s="153"/>
      <c r="AC319" s="153"/>
      <c r="AD319" s="153"/>
      <c r="AE319" s="153"/>
      <c r="AF319" s="153"/>
      <c r="AG319" s="153"/>
      <c r="AH319" s="153"/>
      <c r="AI319" s="153"/>
      <c r="AJ319" s="153"/>
      <c r="AK319" s="153"/>
      <c r="AL319" s="153"/>
      <c r="AM319" s="153"/>
    </row>
    <row r="320" spans="1:61" ht="9.75" customHeight="1">
      <c r="A320" s="153" t="s">
        <v>488</v>
      </c>
      <c r="B320" s="153"/>
      <c r="C320" s="153"/>
      <c r="D320" s="153"/>
      <c r="E320" s="153"/>
      <c r="F320" s="153"/>
      <c r="G320" s="153"/>
      <c r="H320" s="153"/>
      <c r="I320" s="153"/>
      <c r="J320" s="114"/>
      <c r="K320" s="115"/>
      <c r="L320" s="115"/>
      <c r="M320" s="115"/>
      <c r="N320" s="115"/>
      <c r="O320" s="115"/>
      <c r="P320" s="115"/>
      <c r="Q320" s="115"/>
      <c r="R320" s="115"/>
      <c r="S320" s="115"/>
      <c r="T320" s="115"/>
      <c r="U320" s="115"/>
      <c r="V320" s="115"/>
      <c r="W320" s="115"/>
      <c r="X320" s="115"/>
      <c r="Y320" s="115"/>
      <c r="Z320" s="115"/>
      <c r="AA320" s="115"/>
      <c r="AB320" s="115"/>
      <c r="AC320" s="115"/>
      <c r="AD320" s="115"/>
      <c r="AE320" s="115"/>
      <c r="AF320" s="115"/>
      <c r="AG320" s="115"/>
      <c r="AH320" s="115"/>
      <c r="AI320" s="115"/>
      <c r="AJ320" s="115"/>
      <c r="AK320" s="115"/>
      <c r="AL320" s="115"/>
      <c r="AM320" s="116"/>
      <c r="BH320" s="1">
        <v>79</v>
      </c>
      <c r="BI320" s="1" t="str">
        <f>"ITEM"&amp;BH320&amp; BG320 &amp;"="&amp; IF(TRIM($J320)="","",$J320)</f>
        <v>ITEM79=</v>
      </c>
    </row>
    <row r="321" spans="1:61" ht="9.75" customHeight="1">
      <c r="A321" s="153"/>
      <c r="B321" s="153"/>
      <c r="C321" s="153"/>
      <c r="D321" s="153"/>
      <c r="E321" s="153"/>
      <c r="F321" s="153"/>
      <c r="G321" s="153"/>
      <c r="H321" s="153"/>
      <c r="I321" s="153"/>
      <c r="J321" s="146"/>
      <c r="K321" s="147"/>
      <c r="L321" s="147"/>
      <c r="M321" s="147"/>
      <c r="N321" s="147"/>
      <c r="O321" s="147"/>
      <c r="P321" s="147"/>
      <c r="Q321" s="147"/>
      <c r="R321" s="147"/>
      <c r="S321" s="147"/>
      <c r="T321" s="147"/>
      <c r="U321" s="147"/>
      <c r="V321" s="147"/>
      <c r="W321" s="147"/>
      <c r="X321" s="147"/>
      <c r="Y321" s="147"/>
      <c r="Z321" s="147"/>
      <c r="AA321" s="147"/>
      <c r="AB321" s="147"/>
      <c r="AC321" s="147"/>
      <c r="AD321" s="147"/>
      <c r="AE321" s="147"/>
      <c r="AF321" s="147"/>
      <c r="AG321" s="147"/>
      <c r="AH321" s="147"/>
      <c r="AI321" s="147"/>
      <c r="AJ321" s="147"/>
      <c r="AK321" s="147"/>
      <c r="AL321" s="147"/>
      <c r="AM321" s="148"/>
    </row>
    <row r="322" spans="1:61" ht="9.75" customHeight="1">
      <c r="A322" s="153"/>
      <c r="B322" s="153"/>
      <c r="C322" s="153"/>
      <c r="D322" s="153"/>
      <c r="E322" s="153"/>
      <c r="F322" s="153"/>
      <c r="G322" s="153"/>
      <c r="H322" s="153"/>
      <c r="I322" s="153"/>
      <c r="J322" s="117"/>
      <c r="K322" s="118"/>
      <c r="L322" s="118"/>
      <c r="M322" s="118"/>
      <c r="N322" s="118"/>
      <c r="O322" s="118"/>
      <c r="P322" s="118"/>
      <c r="Q322" s="118"/>
      <c r="R322" s="118"/>
      <c r="S322" s="118"/>
      <c r="T322" s="118"/>
      <c r="U322" s="118"/>
      <c r="V322" s="118"/>
      <c r="W322" s="118"/>
      <c r="X322" s="118"/>
      <c r="Y322" s="118"/>
      <c r="Z322" s="118"/>
      <c r="AA322" s="118"/>
      <c r="AB322" s="118"/>
      <c r="AC322" s="118"/>
      <c r="AD322" s="118"/>
      <c r="AE322" s="118"/>
      <c r="AF322" s="118"/>
      <c r="AG322" s="118"/>
      <c r="AH322" s="118"/>
      <c r="AI322" s="118"/>
      <c r="AJ322" s="118"/>
      <c r="AK322" s="118"/>
      <c r="AL322" s="118"/>
      <c r="AM322" s="119"/>
    </row>
    <row r="323" spans="1:61" ht="9.75" customHeight="1">
      <c r="A323" s="197" t="s">
        <v>483</v>
      </c>
      <c r="B323" s="198"/>
      <c r="C323" s="198"/>
      <c r="D323" s="198"/>
      <c r="E323" s="198"/>
      <c r="F323" s="198"/>
      <c r="G323" s="198"/>
      <c r="H323" s="198"/>
      <c r="I323" s="203"/>
      <c r="J323" s="216" t="s">
        <v>37</v>
      </c>
      <c r="K323" s="249"/>
      <c r="L323" s="249"/>
      <c r="M323" s="249"/>
      <c r="N323" s="249"/>
      <c r="O323" s="249"/>
      <c r="P323" s="249"/>
      <c r="Q323" s="249"/>
      <c r="R323" s="249"/>
      <c r="S323" s="249"/>
      <c r="T323" s="154" t="s">
        <v>38</v>
      </c>
      <c r="U323" s="154"/>
      <c r="V323" s="154" t="s">
        <v>36</v>
      </c>
      <c r="W323" s="154"/>
      <c r="X323" s="154"/>
      <c r="Y323" s="154"/>
      <c r="Z323" s="154"/>
      <c r="AA323" s="154"/>
      <c r="AB323" s="154"/>
      <c r="AC323" s="154"/>
      <c r="AD323" s="154"/>
      <c r="AE323" s="154"/>
      <c r="AF323" s="154"/>
      <c r="AG323" s="154"/>
      <c r="AH323" s="154"/>
      <c r="AI323" s="154"/>
      <c r="AJ323" s="154"/>
      <c r="AK323" s="154"/>
      <c r="AL323" s="154"/>
      <c r="AM323" s="155"/>
      <c r="BE323" s="1" t="str">
        <f ca="1">MID(CELL("address",$CA$2),2,2)</f>
        <v>CA</v>
      </c>
      <c r="BF323" s="1" t="str">
        <f>IF(TRIM($K323)="","",IF(ISERROR(MATCH($K323,$CA$3:$CA$5,0)),"INPUT_ERROR",MATCH($K323,$CA$3:$CA$5,0)))</f>
        <v/>
      </c>
      <c r="BH323" s="1">
        <v>80</v>
      </c>
      <c r="BI323" s="1" t="str">
        <f>"ITEM"&amp;BH323&amp; BG323 &amp;"=" &amp; $BF323</f>
        <v>ITEM80=</v>
      </c>
    </row>
    <row r="324" spans="1:61" ht="9.75" customHeight="1">
      <c r="A324" s="199"/>
      <c r="B324" s="200"/>
      <c r="C324" s="200"/>
      <c r="D324" s="200"/>
      <c r="E324" s="200"/>
      <c r="F324" s="200"/>
      <c r="G324" s="200"/>
      <c r="H324" s="200"/>
      <c r="I324" s="215"/>
      <c r="J324" s="144"/>
      <c r="K324" s="145"/>
      <c r="L324" s="145"/>
      <c r="M324" s="145"/>
      <c r="N324" s="145"/>
      <c r="O324" s="145"/>
      <c r="P324" s="145"/>
      <c r="Q324" s="145"/>
      <c r="R324" s="145"/>
      <c r="S324" s="145"/>
      <c r="T324" s="82"/>
      <c r="U324" s="82"/>
      <c r="V324" s="82" t="s">
        <v>484</v>
      </c>
      <c r="W324" s="82"/>
      <c r="X324" s="82"/>
      <c r="Y324" s="82"/>
      <c r="Z324" s="82"/>
      <c r="AA324" s="82"/>
      <c r="AB324" s="82"/>
      <c r="AC324" s="82"/>
      <c r="AD324" s="82"/>
      <c r="AE324" s="82" t="s">
        <v>485</v>
      </c>
      <c r="AF324" s="82"/>
      <c r="AG324" s="82"/>
      <c r="AH324" s="82"/>
      <c r="AI324" s="82"/>
      <c r="AJ324" s="82"/>
      <c r="AK324" s="82"/>
      <c r="AL324" s="82"/>
      <c r="AM324" s="138"/>
      <c r="BH324" s="1" t="s">
        <v>28</v>
      </c>
    </row>
    <row r="325" spans="1:61" ht="9.75" customHeight="1">
      <c r="A325" s="199"/>
      <c r="B325" s="200"/>
      <c r="C325" s="200"/>
      <c r="D325" s="200"/>
      <c r="E325" s="200"/>
      <c r="F325" s="200"/>
      <c r="G325" s="200"/>
      <c r="H325" s="200"/>
      <c r="I325" s="215"/>
      <c r="J325" s="157"/>
      <c r="K325" s="98"/>
      <c r="L325" s="98"/>
      <c r="M325" s="98"/>
      <c r="N325" s="98"/>
      <c r="O325" s="98"/>
      <c r="P325" s="98"/>
      <c r="Q325" s="98"/>
      <c r="R325" s="98"/>
      <c r="S325" s="98"/>
      <c r="T325" s="98"/>
      <c r="U325" s="98"/>
      <c r="V325" s="98" t="s">
        <v>486</v>
      </c>
      <c r="W325" s="98"/>
      <c r="X325" s="98"/>
      <c r="Y325" s="98"/>
      <c r="Z325" s="98"/>
      <c r="AA325" s="98"/>
      <c r="AB325" s="98"/>
      <c r="AC325" s="98"/>
      <c r="AD325" s="98"/>
      <c r="AE325" s="98"/>
      <c r="AF325" s="98"/>
      <c r="AG325" s="98"/>
      <c r="AH325" s="98"/>
      <c r="AI325" s="98"/>
      <c r="AJ325" s="98"/>
      <c r="AK325" s="98"/>
      <c r="AL325" s="98"/>
      <c r="AM325" s="156"/>
      <c r="BH325" s="1" t="s">
        <v>28</v>
      </c>
    </row>
    <row r="326" spans="1:61" ht="9.75" customHeight="1">
      <c r="A326" s="153" t="s">
        <v>565</v>
      </c>
      <c r="B326" s="153"/>
      <c r="C326" s="153"/>
      <c r="D326" s="153"/>
      <c r="E326" s="153"/>
      <c r="F326" s="153"/>
      <c r="G326" s="153"/>
      <c r="H326" s="153"/>
      <c r="I326" s="153"/>
      <c r="J326" s="153"/>
      <c r="K326" s="153"/>
      <c r="L326" s="153"/>
      <c r="M326" s="153"/>
      <c r="N326" s="153"/>
      <c r="O326" s="153"/>
      <c r="P326" s="153"/>
      <c r="Q326" s="153"/>
      <c r="R326" s="153"/>
      <c r="S326" s="153"/>
      <c r="T326" s="153"/>
      <c r="U326" s="153"/>
      <c r="V326" s="153"/>
      <c r="W326" s="153"/>
      <c r="X326" s="153"/>
      <c r="Y326" s="153"/>
      <c r="Z326" s="153"/>
      <c r="AA326" s="153"/>
      <c r="AB326" s="153"/>
      <c r="AC326" s="153"/>
      <c r="AD326" s="153"/>
      <c r="AE326" s="153"/>
      <c r="AF326" s="153"/>
      <c r="AG326" s="153"/>
      <c r="AH326" s="153"/>
      <c r="AI326" s="153"/>
      <c r="AJ326" s="153"/>
      <c r="AK326" s="153"/>
      <c r="AL326" s="153"/>
      <c r="AM326" s="153"/>
    </row>
    <row r="327" spans="1:61" ht="9.75" customHeight="1">
      <c r="A327" s="153"/>
      <c r="B327" s="153"/>
      <c r="C327" s="153"/>
      <c r="D327" s="153"/>
      <c r="E327" s="153"/>
      <c r="F327" s="153"/>
      <c r="G327" s="153"/>
      <c r="H327" s="153"/>
      <c r="I327" s="153"/>
      <c r="J327" s="153"/>
      <c r="K327" s="153"/>
      <c r="L327" s="153"/>
      <c r="M327" s="153"/>
      <c r="N327" s="153"/>
      <c r="O327" s="153"/>
      <c r="P327" s="153"/>
      <c r="Q327" s="153"/>
      <c r="R327" s="153"/>
      <c r="S327" s="153"/>
      <c r="T327" s="153"/>
      <c r="U327" s="153"/>
      <c r="V327" s="153"/>
      <c r="W327" s="153"/>
      <c r="X327" s="153"/>
      <c r="Y327" s="153"/>
      <c r="Z327" s="153"/>
      <c r="AA327" s="153"/>
      <c r="AB327" s="153"/>
      <c r="AC327" s="153"/>
      <c r="AD327" s="153"/>
      <c r="AE327" s="153"/>
      <c r="AF327" s="153"/>
      <c r="AG327" s="153"/>
      <c r="AH327" s="153"/>
      <c r="AI327" s="153"/>
      <c r="AJ327" s="153"/>
      <c r="AK327" s="153"/>
      <c r="AL327" s="153"/>
      <c r="AM327" s="153"/>
    </row>
    <row r="328" spans="1:61" ht="9.75" customHeight="1">
      <c r="A328" s="114"/>
      <c r="B328" s="115"/>
      <c r="C328" s="115"/>
      <c r="D328" s="115"/>
      <c r="E328" s="115"/>
      <c r="F328" s="115"/>
      <c r="G328" s="115"/>
      <c r="H328" s="115"/>
      <c r="I328" s="115"/>
      <c r="J328" s="115"/>
      <c r="K328" s="115"/>
      <c r="L328" s="115"/>
      <c r="M328" s="115"/>
      <c r="N328" s="115"/>
      <c r="O328" s="115"/>
      <c r="P328" s="115"/>
      <c r="Q328" s="115"/>
      <c r="R328" s="115"/>
      <c r="S328" s="115"/>
      <c r="T328" s="115"/>
      <c r="U328" s="115"/>
      <c r="V328" s="115"/>
      <c r="W328" s="115"/>
      <c r="X328" s="115"/>
      <c r="Y328" s="115"/>
      <c r="Z328" s="115"/>
      <c r="AA328" s="115"/>
      <c r="AB328" s="115"/>
      <c r="AC328" s="115"/>
      <c r="AD328" s="115"/>
      <c r="AE328" s="115"/>
      <c r="AF328" s="115"/>
      <c r="AG328" s="115"/>
      <c r="AH328" s="115"/>
      <c r="AI328" s="115"/>
      <c r="AJ328" s="115"/>
      <c r="AK328" s="115"/>
      <c r="AL328" s="115"/>
      <c r="AM328" s="116"/>
      <c r="BH328" s="1" t="s">
        <v>566</v>
      </c>
      <c r="BI328" s="1" t="str">
        <f>"ITEM"&amp;BH328&amp; BG328 &amp;"="&amp; IF(TRIM($A328)="","",$A328)</f>
        <v>ITEM81_1=</v>
      </c>
    </row>
    <row r="329" spans="1:61" ht="9.75" customHeight="1">
      <c r="A329" s="146"/>
      <c r="B329" s="147"/>
      <c r="C329" s="147"/>
      <c r="D329" s="147"/>
      <c r="E329" s="147"/>
      <c r="F329" s="147"/>
      <c r="G329" s="147"/>
      <c r="H329" s="147"/>
      <c r="I329" s="147"/>
      <c r="J329" s="147"/>
      <c r="K329" s="147"/>
      <c r="L329" s="147"/>
      <c r="M329" s="147"/>
      <c r="N329" s="147"/>
      <c r="O329" s="147"/>
      <c r="P329" s="147"/>
      <c r="Q329" s="147"/>
      <c r="R329" s="147"/>
      <c r="S329" s="147"/>
      <c r="T329" s="147"/>
      <c r="U329" s="147"/>
      <c r="V329" s="147"/>
      <c r="W329" s="147"/>
      <c r="X329" s="147"/>
      <c r="Y329" s="147"/>
      <c r="Z329" s="147"/>
      <c r="AA329" s="147"/>
      <c r="AB329" s="147"/>
      <c r="AC329" s="147"/>
      <c r="AD329" s="147"/>
      <c r="AE329" s="147"/>
      <c r="AF329" s="147"/>
      <c r="AG329" s="147"/>
      <c r="AH329" s="147"/>
      <c r="AI329" s="147"/>
      <c r="AJ329" s="147"/>
      <c r="AK329" s="147"/>
      <c r="AL329" s="147"/>
      <c r="AM329" s="148"/>
      <c r="BH329" s="1" t="s">
        <v>28</v>
      </c>
    </row>
    <row r="330" spans="1:61" ht="9.75" customHeight="1">
      <c r="A330" s="146"/>
      <c r="B330" s="147"/>
      <c r="C330" s="147"/>
      <c r="D330" s="147"/>
      <c r="E330" s="147"/>
      <c r="F330" s="147"/>
      <c r="G330" s="147"/>
      <c r="H330" s="147"/>
      <c r="I330" s="147"/>
      <c r="J330" s="147"/>
      <c r="K330" s="147"/>
      <c r="L330" s="147"/>
      <c r="M330" s="147"/>
      <c r="N330" s="147"/>
      <c r="O330" s="147"/>
      <c r="P330" s="147"/>
      <c r="Q330" s="147"/>
      <c r="R330" s="147"/>
      <c r="S330" s="147"/>
      <c r="T330" s="147"/>
      <c r="U330" s="147"/>
      <c r="V330" s="147"/>
      <c r="W330" s="147"/>
      <c r="X330" s="147"/>
      <c r="Y330" s="147"/>
      <c r="Z330" s="147"/>
      <c r="AA330" s="147"/>
      <c r="AB330" s="147"/>
      <c r="AC330" s="147"/>
      <c r="AD330" s="147"/>
      <c r="AE330" s="147"/>
      <c r="AF330" s="147"/>
      <c r="AG330" s="147"/>
      <c r="AH330" s="147"/>
      <c r="AI330" s="147"/>
      <c r="AJ330" s="147"/>
      <c r="AK330" s="147"/>
      <c r="AL330" s="147"/>
      <c r="AM330" s="148"/>
      <c r="BH330" s="1" t="s">
        <v>28</v>
      </c>
    </row>
    <row r="331" spans="1:61" ht="9.75" customHeight="1">
      <c r="A331" s="146"/>
      <c r="B331" s="147"/>
      <c r="C331" s="147"/>
      <c r="D331" s="147"/>
      <c r="E331" s="147"/>
      <c r="F331" s="147"/>
      <c r="G331" s="147"/>
      <c r="H331" s="147"/>
      <c r="I331" s="147"/>
      <c r="J331" s="147"/>
      <c r="K331" s="147"/>
      <c r="L331" s="147"/>
      <c r="M331" s="147"/>
      <c r="N331" s="147"/>
      <c r="O331" s="147"/>
      <c r="P331" s="147"/>
      <c r="Q331" s="147"/>
      <c r="R331" s="147"/>
      <c r="S331" s="147"/>
      <c r="T331" s="147"/>
      <c r="U331" s="147"/>
      <c r="V331" s="147"/>
      <c r="W331" s="147"/>
      <c r="X331" s="147"/>
      <c r="Y331" s="147"/>
      <c r="Z331" s="147"/>
      <c r="AA331" s="147"/>
      <c r="AB331" s="147"/>
      <c r="AC331" s="147"/>
      <c r="AD331" s="147"/>
      <c r="AE331" s="147"/>
      <c r="AF331" s="147"/>
      <c r="AG331" s="147"/>
      <c r="AH331" s="147"/>
      <c r="AI331" s="147"/>
      <c r="AJ331" s="147"/>
      <c r="AK331" s="147"/>
      <c r="AL331" s="147"/>
      <c r="AM331" s="148"/>
    </row>
    <row r="332" spans="1:61" ht="9.75" customHeight="1">
      <c r="A332" s="146"/>
      <c r="B332" s="147"/>
      <c r="C332" s="147"/>
      <c r="D332" s="147"/>
      <c r="E332" s="147"/>
      <c r="F332" s="147"/>
      <c r="G332" s="147"/>
      <c r="H332" s="147"/>
      <c r="I332" s="147"/>
      <c r="J332" s="147"/>
      <c r="K332" s="147"/>
      <c r="L332" s="147"/>
      <c r="M332" s="147"/>
      <c r="N332" s="147"/>
      <c r="O332" s="147"/>
      <c r="P332" s="147"/>
      <c r="Q332" s="147"/>
      <c r="R332" s="147"/>
      <c r="S332" s="147"/>
      <c r="T332" s="147"/>
      <c r="U332" s="147"/>
      <c r="V332" s="147"/>
      <c r="W332" s="147"/>
      <c r="X332" s="147"/>
      <c r="Y332" s="147"/>
      <c r="Z332" s="147"/>
      <c r="AA332" s="147"/>
      <c r="AB332" s="147"/>
      <c r="AC332" s="147"/>
      <c r="AD332" s="147"/>
      <c r="AE332" s="147"/>
      <c r="AF332" s="147"/>
      <c r="AG332" s="147"/>
      <c r="AH332" s="147"/>
      <c r="AI332" s="147"/>
      <c r="AJ332" s="147"/>
      <c r="AK332" s="147"/>
      <c r="AL332" s="147"/>
      <c r="AM332" s="148"/>
    </row>
    <row r="333" spans="1:61" ht="9.75" customHeight="1">
      <c r="A333" s="146"/>
      <c r="B333" s="147"/>
      <c r="C333" s="147"/>
      <c r="D333" s="147"/>
      <c r="E333" s="147"/>
      <c r="F333" s="147"/>
      <c r="G333" s="147"/>
      <c r="H333" s="147"/>
      <c r="I333" s="147"/>
      <c r="J333" s="147"/>
      <c r="K333" s="147"/>
      <c r="L333" s="147"/>
      <c r="M333" s="147"/>
      <c r="N333" s="147"/>
      <c r="O333" s="147"/>
      <c r="P333" s="147"/>
      <c r="Q333" s="147"/>
      <c r="R333" s="147"/>
      <c r="S333" s="147"/>
      <c r="T333" s="147"/>
      <c r="U333" s="147"/>
      <c r="V333" s="147"/>
      <c r="W333" s="147"/>
      <c r="X333" s="147"/>
      <c r="Y333" s="147"/>
      <c r="Z333" s="147"/>
      <c r="AA333" s="147"/>
      <c r="AB333" s="147"/>
      <c r="AC333" s="147"/>
      <c r="AD333" s="147"/>
      <c r="AE333" s="147"/>
      <c r="AF333" s="147"/>
      <c r="AG333" s="147"/>
      <c r="AH333" s="147"/>
      <c r="AI333" s="147"/>
      <c r="AJ333" s="147"/>
      <c r="AK333" s="147"/>
      <c r="AL333" s="147"/>
      <c r="AM333" s="148"/>
    </row>
    <row r="334" spans="1:61" ht="9.75" customHeight="1">
      <c r="A334" s="146"/>
      <c r="B334" s="147"/>
      <c r="C334" s="147"/>
      <c r="D334" s="147"/>
      <c r="E334" s="147"/>
      <c r="F334" s="147"/>
      <c r="G334" s="147"/>
      <c r="H334" s="147"/>
      <c r="I334" s="147"/>
      <c r="J334" s="147"/>
      <c r="K334" s="147"/>
      <c r="L334" s="147"/>
      <c r="M334" s="147"/>
      <c r="N334" s="147"/>
      <c r="O334" s="147"/>
      <c r="P334" s="147"/>
      <c r="Q334" s="147"/>
      <c r="R334" s="147"/>
      <c r="S334" s="147"/>
      <c r="T334" s="147"/>
      <c r="U334" s="147"/>
      <c r="V334" s="147"/>
      <c r="W334" s="147"/>
      <c r="X334" s="147"/>
      <c r="Y334" s="147"/>
      <c r="Z334" s="147"/>
      <c r="AA334" s="147"/>
      <c r="AB334" s="147"/>
      <c r="AC334" s="147"/>
      <c r="AD334" s="147"/>
      <c r="AE334" s="147"/>
      <c r="AF334" s="147"/>
      <c r="AG334" s="147"/>
      <c r="AH334" s="147"/>
      <c r="AI334" s="147"/>
      <c r="AJ334" s="147"/>
      <c r="AK334" s="147"/>
      <c r="AL334" s="147"/>
      <c r="AM334" s="148"/>
    </row>
    <row r="335" spans="1:61" ht="9.75" customHeight="1">
      <c r="A335" s="146"/>
      <c r="B335" s="147"/>
      <c r="C335" s="147"/>
      <c r="D335" s="147"/>
      <c r="E335" s="147"/>
      <c r="F335" s="147"/>
      <c r="G335" s="147"/>
      <c r="H335" s="147"/>
      <c r="I335" s="147"/>
      <c r="J335" s="147"/>
      <c r="K335" s="147"/>
      <c r="L335" s="147"/>
      <c r="M335" s="147"/>
      <c r="N335" s="147"/>
      <c r="O335" s="147"/>
      <c r="P335" s="147"/>
      <c r="Q335" s="147"/>
      <c r="R335" s="147"/>
      <c r="S335" s="147"/>
      <c r="T335" s="147"/>
      <c r="U335" s="147"/>
      <c r="V335" s="147"/>
      <c r="W335" s="147"/>
      <c r="X335" s="147"/>
      <c r="Y335" s="147"/>
      <c r="Z335" s="147"/>
      <c r="AA335" s="147"/>
      <c r="AB335" s="147"/>
      <c r="AC335" s="147"/>
      <c r="AD335" s="147"/>
      <c r="AE335" s="147"/>
      <c r="AF335" s="147"/>
      <c r="AG335" s="147"/>
      <c r="AH335" s="147"/>
      <c r="AI335" s="147"/>
      <c r="AJ335" s="147"/>
      <c r="AK335" s="147"/>
      <c r="AL335" s="147"/>
      <c r="AM335" s="148"/>
    </row>
    <row r="336" spans="1:61" ht="9.75" customHeight="1">
      <c r="A336" s="146"/>
      <c r="B336" s="147"/>
      <c r="C336" s="147"/>
      <c r="D336" s="147"/>
      <c r="E336" s="147"/>
      <c r="F336" s="147"/>
      <c r="G336" s="147"/>
      <c r="H336" s="147"/>
      <c r="I336" s="147"/>
      <c r="J336" s="147"/>
      <c r="K336" s="147"/>
      <c r="L336" s="147"/>
      <c r="M336" s="147"/>
      <c r="N336" s="147"/>
      <c r="O336" s="147"/>
      <c r="P336" s="147"/>
      <c r="Q336" s="147"/>
      <c r="R336" s="147"/>
      <c r="S336" s="147"/>
      <c r="T336" s="147"/>
      <c r="U336" s="147"/>
      <c r="V336" s="147"/>
      <c r="W336" s="147"/>
      <c r="X336" s="147"/>
      <c r="Y336" s="147"/>
      <c r="Z336" s="147"/>
      <c r="AA336" s="147"/>
      <c r="AB336" s="147"/>
      <c r="AC336" s="147"/>
      <c r="AD336" s="147"/>
      <c r="AE336" s="147"/>
      <c r="AF336" s="147"/>
      <c r="AG336" s="147"/>
      <c r="AH336" s="147"/>
      <c r="AI336" s="147"/>
      <c r="AJ336" s="147"/>
      <c r="AK336" s="147"/>
      <c r="AL336" s="147"/>
      <c r="AM336" s="148"/>
      <c r="BH336" s="1" t="s">
        <v>567</v>
      </c>
      <c r="BI336" s="1" t="str">
        <f>"ITEM"&amp;BH336&amp; BG336 &amp;"="&amp; IF(TRIM($A336)="","",$A336)</f>
        <v>ITEM81_2=</v>
      </c>
    </row>
    <row r="337" spans="1:61" ht="9.75" customHeight="1">
      <c r="A337" s="117"/>
      <c r="B337" s="118"/>
      <c r="C337" s="118"/>
      <c r="D337" s="118"/>
      <c r="E337" s="118"/>
      <c r="F337" s="118"/>
      <c r="G337" s="118"/>
      <c r="H337" s="118"/>
      <c r="I337" s="118"/>
      <c r="J337" s="118"/>
      <c r="K337" s="118"/>
      <c r="L337" s="118"/>
      <c r="M337" s="118"/>
      <c r="N337" s="118"/>
      <c r="O337" s="118"/>
      <c r="P337" s="118"/>
      <c r="Q337" s="118"/>
      <c r="R337" s="118"/>
      <c r="S337" s="118"/>
      <c r="T337" s="118"/>
      <c r="U337" s="118"/>
      <c r="V337" s="118"/>
      <c r="W337" s="118"/>
      <c r="X337" s="118"/>
      <c r="Y337" s="118"/>
      <c r="Z337" s="118"/>
      <c r="AA337" s="118"/>
      <c r="AB337" s="118"/>
      <c r="AC337" s="118"/>
      <c r="AD337" s="118"/>
      <c r="AE337" s="118"/>
      <c r="AF337" s="118"/>
      <c r="AG337" s="118"/>
      <c r="AH337" s="118"/>
      <c r="AI337" s="118"/>
      <c r="AJ337" s="118"/>
      <c r="AK337" s="118"/>
      <c r="AL337" s="118"/>
      <c r="AM337" s="119"/>
      <c r="BH337" s="1" t="s">
        <v>568</v>
      </c>
      <c r="BI337" s="1" t="str">
        <f>"ITEM"&amp;BH337&amp; BG337 &amp;"="&amp; IF(TRIM($A337)="","",$A337)</f>
        <v>ITEM81_3=</v>
      </c>
    </row>
    <row r="338" spans="1:61" ht="9.75" customHeight="1">
      <c r="A338" s="113" t="s">
        <v>569</v>
      </c>
      <c r="B338" s="113"/>
      <c r="C338" s="113"/>
      <c r="D338" s="113"/>
      <c r="E338" s="113"/>
      <c r="F338" s="113"/>
      <c r="G338" s="113"/>
      <c r="H338" s="113"/>
      <c r="I338" s="113"/>
      <c r="J338" s="113"/>
      <c r="K338" s="113"/>
      <c r="L338" s="113"/>
      <c r="M338" s="113"/>
      <c r="N338" s="113"/>
      <c r="O338" s="113"/>
      <c r="P338" s="113"/>
      <c r="Q338" s="113"/>
      <c r="R338" s="113"/>
      <c r="S338" s="113"/>
      <c r="T338" s="113"/>
      <c r="U338" s="113"/>
      <c r="V338" s="113"/>
      <c r="W338" s="113"/>
      <c r="X338" s="113"/>
      <c r="Y338" s="113"/>
      <c r="Z338" s="113"/>
      <c r="AA338" s="113"/>
      <c r="AB338" s="113"/>
      <c r="AC338" s="113"/>
      <c r="AD338" s="113"/>
      <c r="AE338" s="113"/>
      <c r="AF338" s="113"/>
      <c r="AG338" s="113"/>
      <c r="AH338" s="113"/>
      <c r="AI338" s="113"/>
      <c r="AJ338" s="113"/>
      <c r="AK338" s="113"/>
      <c r="AL338" s="113"/>
      <c r="AM338" s="113"/>
    </row>
    <row r="339" spans="1:61" ht="9.75" customHeight="1">
      <c r="A339" s="113"/>
      <c r="B339" s="113"/>
      <c r="C339" s="113"/>
      <c r="D339" s="113"/>
      <c r="E339" s="113"/>
      <c r="F339" s="113"/>
      <c r="G339" s="113"/>
      <c r="H339" s="113"/>
      <c r="I339" s="113"/>
      <c r="J339" s="113"/>
      <c r="K339" s="113"/>
      <c r="L339" s="113"/>
      <c r="M339" s="113"/>
      <c r="N339" s="113"/>
      <c r="O339" s="113"/>
      <c r="P339" s="113"/>
      <c r="Q339" s="113"/>
      <c r="R339" s="113"/>
      <c r="S339" s="113"/>
      <c r="T339" s="113"/>
      <c r="U339" s="113"/>
      <c r="V339" s="113"/>
      <c r="W339" s="113"/>
      <c r="X339" s="113"/>
      <c r="Y339" s="113"/>
      <c r="Z339" s="113"/>
      <c r="AA339" s="113"/>
      <c r="AB339" s="113"/>
      <c r="AC339" s="113"/>
      <c r="AD339" s="113"/>
      <c r="AE339" s="113"/>
      <c r="AF339" s="113"/>
      <c r="AG339" s="113"/>
      <c r="AH339" s="113"/>
      <c r="AI339" s="113"/>
      <c r="AJ339" s="113"/>
      <c r="AK339" s="113"/>
      <c r="AL339" s="113"/>
      <c r="AM339" s="113"/>
    </row>
    <row r="340" spans="1:61" ht="9.75" customHeight="1">
      <c r="A340" s="153" t="s">
        <v>570</v>
      </c>
      <c r="B340" s="153"/>
      <c r="C340" s="153"/>
      <c r="D340" s="153"/>
      <c r="E340" s="153"/>
      <c r="F340" s="153"/>
      <c r="G340" s="153"/>
      <c r="H340" s="153"/>
      <c r="I340" s="153"/>
      <c r="J340" s="153"/>
      <c r="K340" s="153"/>
      <c r="L340" s="153"/>
      <c r="M340" s="153"/>
      <c r="N340" s="153"/>
      <c r="O340" s="153"/>
      <c r="P340" s="153"/>
      <c r="Q340" s="153"/>
      <c r="R340" s="153"/>
      <c r="S340" s="153"/>
      <c r="T340" s="153"/>
      <c r="U340" s="153"/>
      <c r="V340" s="153"/>
      <c r="W340" s="153"/>
      <c r="X340" s="153"/>
      <c r="Y340" s="153"/>
      <c r="Z340" s="153"/>
      <c r="AA340" s="153"/>
      <c r="AB340" s="153"/>
      <c r="AC340" s="153"/>
      <c r="AD340" s="153"/>
      <c r="AE340" s="153"/>
      <c r="AF340" s="153"/>
      <c r="AG340" s="153"/>
      <c r="AH340" s="153"/>
      <c r="AI340" s="153"/>
      <c r="AJ340" s="153"/>
      <c r="AK340" s="153"/>
      <c r="AL340" s="153"/>
      <c r="AM340" s="153"/>
    </row>
    <row r="341" spans="1:61" ht="9.75" customHeight="1">
      <c r="A341" s="153"/>
      <c r="B341" s="153"/>
      <c r="C341" s="153"/>
      <c r="D341" s="153"/>
      <c r="E341" s="153"/>
      <c r="F341" s="153"/>
      <c r="G341" s="153"/>
      <c r="H341" s="153"/>
      <c r="I341" s="153"/>
      <c r="J341" s="153"/>
      <c r="K341" s="153"/>
      <c r="L341" s="153"/>
      <c r="M341" s="153"/>
      <c r="N341" s="153"/>
      <c r="O341" s="153"/>
      <c r="P341" s="153"/>
      <c r="Q341" s="153"/>
      <c r="R341" s="153"/>
      <c r="S341" s="153"/>
      <c r="T341" s="153"/>
      <c r="U341" s="153"/>
      <c r="V341" s="153"/>
      <c r="W341" s="153"/>
      <c r="X341" s="153"/>
      <c r="Y341" s="153"/>
      <c r="Z341" s="153"/>
      <c r="AA341" s="153"/>
      <c r="AB341" s="153"/>
      <c r="AC341" s="153"/>
      <c r="AD341" s="153"/>
      <c r="AE341" s="153"/>
      <c r="AF341" s="153"/>
      <c r="AG341" s="153"/>
      <c r="AH341" s="153"/>
      <c r="AI341" s="153"/>
      <c r="AJ341" s="153"/>
      <c r="AK341" s="153"/>
      <c r="AL341" s="153"/>
      <c r="AM341" s="153"/>
    </row>
    <row r="342" spans="1:61" ht="10.050000000000001" customHeight="1">
      <c r="A342" s="120" t="s">
        <v>571</v>
      </c>
      <c r="B342" s="121"/>
      <c r="C342" s="121"/>
      <c r="D342" s="121"/>
      <c r="E342" s="121"/>
      <c r="F342" s="121"/>
      <c r="G342" s="121"/>
      <c r="H342" s="121"/>
      <c r="I342" s="122"/>
      <c r="J342" s="216" t="s">
        <v>37</v>
      </c>
      <c r="K342" s="249" t="s">
        <v>806</v>
      </c>
      <c r="L342" s="249"/>
      <c r="M342" s="249"/>
      <c r="N342" s="249"/>
      <c r="O342" s="249"/>
      <c r="P342" s="249"/>
      <c r="Q342" s="249"/>
      <c r="R342" s="249"/>
      <c r="S342" s="249"/>
      <c r="T342" s="249"/>
      <c r="U342" s="154" t="s">
        <v>38</v>
      </c>
      <c r="V342" s="154" t="s">
        <v>155</v>
      </c>
      <c r="W342" s="154"/>
      <c r="X342" s="154"/>
      <c r="Y342" s="154"/>
      <c r="Z342" s="154"/>
      <c r="AA342" s="154"/>
      <c r="AB342" s="154"/>
      <c r="AC342" s="154"/>
      <c r="AD342" s="154"/>
      <c r="AE342" s="154"/>
      <c r="AF342" s="154"/>
      <c r="AG342" s="154"/>
      <c r="AH342" s="154"/>
      <c r="AI342" s="154"/>
      <c r="AJ342" s="154"/>
      <c r="AK342" s="154"/>
      <c r="AL342" s="154"/>
      <c r="AM342" s="155"/>
      <c r="BE342" s="1" t="str">
        <f ca="1">MID(CELL("address",$CG$2),2,2)</f>
        <v>CG</v>
      </c>
      <c r="BF342" s="1">
        <f>IF(TRIM($K342)="","",IF(ISERROR(MATCH($K342,$CG$3:$CG$6,0)),"INPUT_ERROR",MATCH($K342,$CG$3:$CG$6,0)))</f>
        <v>4</v>
      </c>
      <c r="BH342" s="1">
        <v>82</v>
      </c>
      <c r="BI342" s="1" t="str">
        <f>"ITEM"&amp;BH342&amp; BG342 &amp;"=" &amp; $BF342</f>
        <v>ITEM82=4</v>
      </c>
    </row>
    <row r="343" spans="1:61" ht="9.75" customHeight="1">
      <c r="A343" s="141"/>
      <c r="B343" s="142"/>
      <c r="C343" s="142"/>
      <c r="D343" s="142"/>
      <c r="E343" s="142"/>
      <c r="F343" s="142"/>
      <c r="G343" s="142"/>
      <c r="H343" s="142"/>
      <c r="I343" s="143"/>
      <c r="J343" s="144"/>
      <c r="K343" s="145"/>
      <c r="L343" s="145"/>
      <c r="M343" s="145"/>
      <c r="N343" s="145"/>
      <c r="O343" s="145"/>
      <c r="P343" s="145"/>
      <c r="Q343" s="145"/>
      <c r="R343" s="145"/>
      <c r="S343" s="145"/>
      <c r="T343" s="145"/>
      <c r="U343" s="82"/>
      <c r="V343" s="82" t="s">
        <v>572</v>
      </c>
      <c r="W343" s="82"/>
      <c r="X343" s="82"/>
      <c r="Y343" s="82"/>
      <c r="Z343" s="82"/>
      <c r="AA343" s="82"/>
      <c r="AB343" s="82"/>
      <c r="AC343" s="82"/>
      <c r="AD343" s="82"/>
      <c r="AE343" s="82"/>
      <c r="AF343" s="82" t="s">
        <v>573</v>
      </c>
      <c r="AG343" s="82"/>
      <c r="AH343" s="82"/>
      <c r="AI343" s="82"/>
      <c r="AJ343" s="82"/>
      <c r="AK343" s="82"/>
      <c r="AL343" s="82"/>
      <c r="AM343" s="138"/>
    </row>
    <row r="344" spans="1:61" ht="9.75" customHeight="1">
      <c r="A344" s="141"/>
      <c r="B344" s="142"/>
      <c r="C344" s="142"/>
      <c r="D344" s="142"/>
      <c r="E344" s="142"/>
      <c r="F344" s="142"/>
      <c r="G344" s="142"/>
      <c r="H344" s="142"/>
      <c r="I344" s="143"/>
      <c r="J344" s="157"/>
      <c r="K344" s="98"/>
      <c r="L344" s="98"/>
      <c r="M344" s="98"/>
      <c r="N344" s="98"/>
      <c r="O344" s="98"/>
      <c r="P344" s="98"/>
      <c r="Q344" s="98"/>
      <c r="R344" s="98"/>
      <c r="S344" s="98"/>
      <c r="T344" s="98"/>
      <c r="U344" s="98"/>
      <c r="V344" s="98" t="s">
        <v>574</v>
      </c>
      <c r="W344" s="98"/>
      <c r="X344" s="98"/>
      <c r="Y344" s="98"/>
      <c r="Z344" s="98"/>
      <c r="AA344" s="98"/>
      <c r="AB344" s="98"/>
      <c r="AC344" s="98"/>
      <c r="AD344" s="98"/>
      <c r="AE344" s="98"/>
      <c r="AF344" s="98" t="s">
        <v>575</v>
      </c>
      <c r="AG344" s="98"/>
      <c r="AH344" s="98"/>
      <c r="AI344" s="98"/>
      <c r="AJ344" s="98"/>
      <c r="AK344" s="98"/>
      <c r="AL344" s="98"/>
      <c r="AM344" s="156"/>
    </row>
    <row r="345" spans="1:61" ht="10.050000000000001" customHeight="1">
      <c r="A345" s="120" t="s">
        <v>576</v>
      </c>
      <c r="B345" s="121"/>
      <c r="C345" s="121"/>
      <c r="D345" s="121"/>
      <c r="E345" s="121"/>
      <c r="F345" s="121"/>
      <c r="G345" s="121"/>
      <c r="H345" s="121"/>
      <c r="I345" s="122"/>
      <c r="J345" s="216" t="s">
        <v>37</v>
      </c>
      <c r="K345" s="249" t="s">
        <v>807</v>
      </c>
      <c r="L345" s="249"/>
      <c r="M345" s="249"/>
      <c r="N345" s="249"/>
      <c r="O345" s="249"/>
      <c r="P345" s="249"/>
      <c r="Q345" s="249"/>
      <c r="R345" s="249"/>
      <c r="S345" s="249"/>
      <c r="T345" s="249"/>
      <c r="U345" s="154" t="s">
        <v>38</v>
      </c>
      <c r="V345" s="154" t="s">
        <v>36</v>
      </c>
      <c r="W345" s="154"/>
      <c r="X345" s="154"/>
      <c r="Y345" s="154"/>
      <c r="Z345" s="154"/>
      <c r="AA345" s="154"/>
      <c r="AB345" s="154"/>
      <c r="AC345" s="154"/>
      <c r="AD345" s="154"/>
      <c r="AE345" s="154"/>
      <c r="AF345" s="154"/>
      <c r="AG345" s="154"/>
      <c r="AH345" s="154"/>
      <c r="AI345" s="154"/>
      <c r="AJ345" s="154"/>
      <c r="AK345" s="154"/>
      <c r="AL345" s="154"/>
      <c r="AM345" s="155"/>
      <c r="BE345" s="1" t="str">
        <f ca="1">MID(CELL("address",$CH$2),2,2)</f>
        <v>CH</v>
      </c>
      <c r="BF345" s="1">
        <f>IF(TRIM($K345)="","",IF(ISERROR(MATCH($K345,$CH$3:$CH$5,0)),"INPUT_ERROR",MATCH($K345,$CH$3:$CH$5,0)))</f>
        <v>2</v>
      </c>
      <c r="BH345" s="1">
        <v>83</v>
      </c>
      <c r="BI345" s="1" t="str">
        <f>"ITEM"&amp;BH345&amp; BG345 &amp;"=" &amp; $BF345</f>
        <v>ITEM83=2</v>
      </c>
    </row>
    <row r="346" spans="1:61" ht="9.75" customHeight="1">
      <c r="A346" s="141"/>
      <c r="B346" s="142"/>
      <c r="C346" s="142"/>
      <c r="D346" s="142"/>
      <c r="E346" s="142"/>
      <c r="F346" s="142"/>
      <c r="G346" s="142"/>
      <c r="H346" s="142"/>
      <c r="I346" s="143"/>
      <c r="J346" s="144"/>
      <c r="K346" s="145"/>
      <c r="L346" s="145"/>
      <c r="M346" s="145"/>
      <c r="N346" s="145"/>
      <c r="O346" s="145"/>
      <c r="P346" s="145"/>
      <c r="Q346" s="145"/>
      <c r="R346" s="145"/>
      <c r="S346" s="145"/>
      <c r="T346" s="145"/>
      <c r="U346" s="82"/>
      <c r="V346" s="82" t="s">
        <v>577</v>
      </c>
      <c r="W346" s="82"/>
      <c r="X346" s="82"/>
      <c r="Y346" s="82"/>
      <c r="Z346" s="82"/>
      <c r="AA346" s="82"/>
      <c r="AB346" s="82"/>
      <c r="AC346" s="82"/>
      <c r="AD346" s="82"/>
      <c r="AE346" s="82"/>
      <c r="AF346" s="82" t="s">
        <v>578</v>
      </c>
      <c r="AG346" s="82"/>
      <c r="AH346" s="82"/>
      <c r="AI346" s="82"/>
      <c r="AJ346" s="82"/>
      <c r="AK346" s="82"/>
      <c r="AL346" s="82"/>
      <c r="AM346" s="138"/>
    </row>
    <row r="347" spans="1:61" ht="9.75" customHeight="1">
      <c r="A347" s="141"/>
      <c r="B347" s="142"/>
      <c r="C347" s="142"/>
      <c r="D347" s="142"/>
      <c r="E347" s="142"/>
      <c r="F347" s="142"/>
      <c r="G347" s="142"/>
      <c r="H347" s="142"/>
      <c r="I347" s="143"/>
      <c r="J347" s="157"/>
      <c r="K347" s="98"/>
      <c r="L347" s="98"/>
      <c r="M347" s="98"/>
      <c r="N347" s="98"/>
      <c r="O347" s="98"/>
      <c r="P347" s="98"/>
      <c r="Q347" s="98"/>
      <c r="R347" s="98"/>
      <c r="S347" s="98"/>
      <c r="T347" s="98"/>
      <c r="U347" s="98"/>
      <c r="V347" s="98" t="s">
        <v>579</v>
      </c>
      <c r="W347" s="98"/>
      <c r="X347" s="98"/>
      <c r="Y347" s="98"/>
      <c r="Z347" s="98"/>
      <c r="AA347" s="98"/>
      <c r="AB347" s="98"/>
      <c r="AC347" s="98"/>
      <c r="AD347" s="98"/>
      <c r="AE347" s="98"/>
      <c r="AF347" s="98"/>
      <c r="AG347" s="98"/>
      <c r="AH347" s="98"/>
      <c r="AI347" s="98"/>
      <c r="AJ347" s="98"/>
      <c r="AK347" s="98"/>
      <c r="AL347" s="98"/>
      <c r="AM347" s="156"/>
    </row>
    <row r="348" spans="1:61" ht="10.050000000000001" customHeight="1">
      <c r="A348" s="120" t="s">
        <v>580</v>
      </c>
      <c r="B348" s="121"/>
      <c r="C348" s="121"/>
      <c r="D348" s="121"/>
      <c r="E348" s="121"/>
      <c r="F348" s="121"/>
      <c r="G348" s="121"/>
      <c r="H348" s="121"/>
      <c r="I348" s="122"/>
      <c r="J348" s="216" t="s">
        <v>37</v>
      </c>
      <c r="K348" s="249" t="s">
        <v>807</v>
      </c>
      <c r="L348" s="249"/>
      <c r="M348" s="249"/>
      <c r="N348" s="249"/>
      <c r="O348" s="249"/>
      <c r="P348" s="249"/>
      <c r="Q348" s="249"/>
      <c r="R348" s="249"/>
      <c r="S348" s="249"/>
      <c r="T348" s="249"/>
      <c r="U348" s="154" t="s">
        <v>38</v>
      </c>
      <c r="V348" s="154" t="s">
        <v>36</v>
      </c>
      <c r="W348" s="154"/>
      <c r="X348" s="154"/>
      <c r="Y348" s="154"/>
      <c r="Z348" s="154"/>
      <c r="AA348" s="154"/>
      <c r="AB348" s="154"/>
      <c r="AC348" s="154"/>
      <c r="AD348" s="154"/>
      <c r="AE348" s="154"/>
      <c r="AF348" s="154"/>
      <c r="AG348" s="154"/>
      <c r="AH348" s="154"/>
      <c r="AI348" s="154"/>
      <c r="AJ348" s="154"/>
      <c r="AK348" s="154"/>
      <c r="AL348" s="154"/>
      <c r="AM348" s="155"/>
      <c r="BE348" s="1" t="str">
        <f ca="1">MID(CELL("address",$CH$2),2,2)</f>
        <v>CH</v>
      </c>
      <c r="BF348" s="1">
        <f>IF(TRIM($K348)="","",IF(ISERROR(MATCH($K348,$CH$3:$CH$5,0)),"INPUT_ERROR",MATCH($K348,$CH$3:$CH$5,0)))</f>
        <v>2</v>
      </c>
      <c r="BH348" s="1">
        <v>84</v>
      </c>
      <c r="BI348" s="1" t="str">
        <f>"ITEM"&amp;BH348&amp; BG348 &amp;"=" &amp; $BF348</f>
        <v>ITEM84=2</v>
      </c>
    </row>
    <row r="349" spans="1:61" ht="9.75" customHeight="1">
      <c r="A349" s="141"/>
      <c r="B349" s="142"/>
      <c r="C349" s="142"/>
      <c r="D349" s="142"/>
      <c r="E349" s="142"/>
      <c r="F349" s="142"/>
      <c r="G349" s="142"/>
      <c r="H349" s="142"/>
      <c r="I349" s="143"/>
      <c r="J349" s="144"/>
      <c r="K349" s="145"/>
      <c r="L349" s="145"/>
      <c r="M349" s="145"/>
      <c r="N349" s="145"/>
      <c r="O349" s="145"/>
      <c r="P349" s="145"/>
      <c r="Q349" s="145"/>
      <c r="R349" s="145"/>
      <c r="S349" s="145"/>
      <c r="T349" s="145"/>
      <c r="U349" s="82"/>
      <c r="V349" s="82" t="s">
        <v>577</v>
      </c>
      <c r="W349" s="82"/>
      <c r="X349" s="82"/>
      <c r="Y349" s="82"/>
      <c r="Z349" s="82"/>
      <c r="AA349" s="82"/>
      <c r="AB349" s="82"/>
      <c r="AC349" s="82"/>
      <c r="AD349" s="82"/>
      <c r="AE349" s="82"/>
      <c r="AF349" s="82" t="s">
        <v>578</v>
      </c>
      <c r="AG349" s="82"/>
      <c r="AH349" s="82"/>
      <c r="AI349" s="82"/>
      <c r="AJ349" s="82"/>
      <c r="AK349" s="82"/>
      <c r="AL349" s="82"/>
      <c r="AM349" s="138"/>
    </row>
    <row r="350" spans="1:61" ht="9.75" customHeight="1">
      <c r="A350" s="141"/>
      <c r="B350" s="142"/>
      <c r="C350" s="142"/>
      <c r="D350" s="142"/>
      <c r="E350" s="142"/>
      <c r="F350" s="142"/>
      <c r="G350" s="142"/>
      <c r="H350" s="142"/>
      <c r="I350" s="143"/>
      <c r="J350" s="157"/>
      <c r="K350" s="98"/>
      <c r="L350" s="98"/>
      <c r="M350" s="98"/>
      <c r="N350" s="98"/>
      <c r="O350" s="98"/>
      <c r="P350" s="98"/>
      <c r="Q350" s="98"/>
      <c r="R350" s="98"/>
      <c r="S350" s="98"/>
      <c r="T350" s="98"/>
      <c r="U350" s="98"/>
      <c r="V350" s="98" t="s">
        <v>579</v>
      </c>
      <c r="W350" s="98"/>
      <c r="X350" s="98"/>
      <c r="Y350" s="98"/>
      <c r="Z350" s="98"/>
      <c r="AA350" s="98"/>
      <c r="AB350" s="98"/>
      <c r="AC350" s="98"/>
      <c r="AD350" s="98"/>
      <c r="AE350" s="98"/>
      <c r="AF350" s="98"/>
      <c r="AG350" s="98"/>
      <c r="AH350" s="98"/>
      <c r="AI350" s="98"/>
      <c r="AJ350" s="98"/>
      <c r="AK350" s="98"/>
      <c r="AL350" s="98"/>
      <c r="AM350" s="156"/>
    </row>
    <row r="351" spans="1:61" ht="10.050000000000001" customHeight="1">
      <c r="A351" s="120" t="s">
        <v>581</v>
      </c>
      <c r="B351" s="121"/>
      <c r="C351" s="121"/>
      <c r="D351" s="121"/>
      <c r="E351" s="121"/>
      <c r="F351" s="121"/>
      <c r="G351" s="121"/>
      <c r="H351" s="121"/>
      <c r="I351" s="122"/>
      <c r="J351" s="216" t="s">
        <v>37</v>
      </c>
      <c r="K351" s="249" t="s">
        <v>808</v>
      </c>
      <c r="L351" s="249"/>
      <c r="M351" s="249"/>
      <c r="N351" s="249"/>
      <c r="O351" s="249"/>
      <c r="P351" s="249"/>
      <c r="Q351" s="249"/>
      <c r="R351" s="249"/>
      <c r="S351" s="249"/>
      <c r="T351" s="249"/>
      <c r="U351" s="154" t="s">
        <v>38</v>
      </c>
      <c r="V351" s="154" t="s">
        <v>36</v>
      </c>
      <c r="W351" s="154"/>
      <c r="X351" s="154"/>
      <c r="Y351" s="154"/>
      <c r="Z351" s="154"/>
      <c r="AA351" s="154"/>
      <c r="AB351" s="154"/>
      <c r="AC351" s="154"/>
      <c r="AD351" s="154"/>
      <c r="AE351" s="154"/>
      <c r="AF351" s="154"/>
      <c r="AG351" s="154"/>
      <c r="AH351" s="154"/>
      <c r="AI351" s="154"/>
      <c r="AJ351" s="154"/>
      <c r="AK351" s="154"/>
      <c r="AL351" s="154"/>
      <c r="AM351" s="155"/>
      <c r="BE351" s="1" t="str">
        <f ca="1">MID(CELL("address",$CI$2),2,2)</f>
        <v>CI</v>
      </c>
      <c r="BF351" s="1">
        <f>IF(TRIM($K351)="","",IF(ISERROR(MATCH($K351,$CI$3:$CI$5,0)),"INPUT_ERROR",MATCH($K351,$CI$3:$CI$5,0)))</f>
        <v>2</v>
      </c>
      <c r="BH351" s="1">
        <v>85</v>
      </c>
      <c r="BI351" s="1" t="str">
        <f>"ITEM"&amp;BH351&amp; BG351 &amp;"=" &amp; $BF351</f>
        <v>ITEM85=2</v>
      </c>
    </row>
    <row r="352" spans="1:61" ht="9.75" customHeight="1">
      <c r="A352" s="141"/>
      <c r="B352" s="142"/>
      <c r="C352" s="142"/>
      <c r="D352" s="142"/>
      <c r="E352" s="142"/>
      <c r="F352" s="142"/>
      <c r="G352" s="142"/>
      <c r="H352" s="142"/>
      <c r="I352" s="143"/>
      <c r="J352" s="144"/>
      <c r="K352" s="145"/>
      <c r="L352" s="145"/>
      <c r="M352" s="145"/>
      <c r="N352" s="145"/>
      <c r="O352" s="145"/>
      <c r="P352" s="145"/>
      <c r="Q352" s="145"/>
      <c r="R352" s="145"/>
      <c r="S352" s="145"/>
      <c r="T352" s="145"/>
      <c r="U352" s="82"/>
      <c r="V352" s="82" t="s">
        <v>582</v>
      </c>
      <c r="W352" s="82"/>
      <c r="X352" s="82"/>
      <c r="Y352" s="82"/>
      <c r="Z352" s="82"/>
      <c r="AA352" s="82"/>
      <c r="AB352" s="82"/>
      <c r="AC352" s="82"/>
      <c r="AD352" s="82"/>
      <c r="AE352" s="82"/>
      <c r="AF352" s="82" t="s">
        <v>583</v>
      </c>
      <c r="AG352" s="82"/>
      <c r="AH352" s="82"/>
      <c r="AI352" s="82"/>
      <c r="AJ352" s="82"/>
      <c r="AK352" s="82"/>
      <c r="AL352" s="82"/>
      <c r="AM352" s="138"/>
    </row>
    <row r="353" spans="1:61" ht="9.75" customHeight="1">
      <c r="A353" s="141"/>
      <c r="B353" s="142"/>
      <c r="C353" s="142"/>
      <c r="D353" s="142"/>
      <c r="E353" s="142"/>
      <c r="F353" s="142"/>
      <c r="G353" s="142"/>
      <c r="H353" s="142"/>
      <c r="I353" s="143"/>
      <c r="J353" s="157"/>
      <c r="K353" s="98"/>
      <c r="L353" s="98"/>
      <c r="M353" s="98"/>
      <c r="N353" s="98"/>
      <c r="O353" s="98"/>
      <c r="P353" s="98"/>
      <c r="Q353" s="98"/>
      <c r="R353" s="98"/>
      <c r="S353" s="98"/>
      <c r="T353" s="98"/>
      <c r="U353" s="98"/>
      <c r="V353" s="98" t="s">
        <v>584</v>
      </c>
      <c r="W353" s="98"/>
      <c r="X353" s="98"/>
      <c r="Y353" s="98"/>
      <c r="Z353" s="98"/>
      <c r="AA353" s="98"/>
      <c r="AB353" s="98"/>
      <c r="AC353" s="98"/>
      <c r="AD353" s="98"/>
      <c r="AE353" s="98"/>
      <c r="AF353" s="98"/>
      <c r="AG353" s="98"/>
      <c r="AH353" s="98"/>
      <c r="AI353" s="98"/>
      <c r="AJ353" s="98"/>
      <c r="AK353" s="98"/>
      <c r="AL353" s="98"/>
      <c r="AM353" s="156"/>
    </row>
    <row r="354" spans="1:61" ht="10.050000000000001" customHeight="1">
      <c r="A354" s="120" t="s">
        <v>585</v>
      </c>
      <c r="B354" s="121"/>
      <c r="C354" s="121"/>
      <c r="D354" s="121"/>
      <c r="E354" s="121"/>
      <c r="F354" s="121"/>
      <c r="G354" s="121"/>
      <c r="H354" s="121"/>
      <c r="I354" s="122"/>
      <c r="J354" s="216" t="s">
        <v>37</v>
      </c>
      <c r="K354" s="249" t="s">
        <v>466</v>
      </c>
      <c r="L354" s="249"/>
      <c r="M354" s="249"/>
      <c r="N354" s="249"/>
      <c r="O354" s="249"/>
      <c r="P354" s="249"/>
      <c r="Q354" s="249"/>
      <c r="R354" s="249"/>
      <c r="S354" s="249"/>
      <c r="T354" s="154" t="s">
        <v>38</v>
      </c>
      <c r="U354" s="154"/>
      <c r="V354" s="154" t="s">
        <v>36</v>
      </c>
      <c r="W354" s="154"/>
      <c r="X354" s="154"/>
      <c r="Y354" s="154"/>
      <c r="Z354" s="154"/>
      <c r="AA354" s="154"/>
      <c r="AB354" s="154"/>
      <c r="AC354" s="154"/>
      <c r="AD354" s="154"/>
      <c r="AE354" s="154"/>
      <c r="AF354" s="154"/>
      <c r="AG354" s="154"/>
      <c r="AH354" s="154"/>
      <c r="AI354" s="154"/>
      <c r="AJ354" s="154"/>
      <c r="AK354" s="154"/>
      <c r="AL354" s="154"/>
      <c r="AM354" s="155"/>
      <c r="BE354" s="1" t="str">
        <f ca="1">MID(CELL("address",$CJ$2),2,2)</f>
        <v>CJ</v>
      </c>
      <c r="BF354" s="1">
        <f>IF(TRIM($K354)="","",IF(ISERROR(MATCH($K354,$CJ$3:$CJ$5,0)),"INPUT_ERROR",MATCH($K354,$CJ$3:$CJ$5,0)))</f>
        <v>2</v>
      </c>
      <c r="BH354" s="1">
        <v>86</v>
      </c>
      <c r="BI354" s="1" t="str">
        <f>"ITEM"&amp;BH354&amp; BG354 &amp;"=" &amp; $BF354</f>
        <v>ITEM86=2</v>
      </c>
    </row>
    <row r="355" spans="1:61" ht="9.75" customHeight="1">
      <c r="A355" s="141"/>
      <c r="B355" s="142"/>
      <c r="C355" s="142"/>
      <c r="D355" s="142"/>
      <c r="E355" s="142"/>
      <c r="F355" s="142"/>
      <c r="G355" s="142"/>
      <c r="H355" s="142"/>
      <c r="I355" s="143"/>
      <c r="J355" s="144"/>
      <c r="K355" s="145"/>
      <c r="L355" s="145"/>
      <c r="M355" s="145"/>
      <c r="N355" s="145"/>
      <c r="O355" s="145"/>
      <c r="P355" s="145"/>
      <c r="Q355" s="145"/>
      <c r="R355" s="145"/>
      <c r="S355" s="145"/>
      <c r="T355" s="82"/>
      <c r="U355" s="82"/>
      <c r="V355" s="82" t="s">
        <v>539</v>
      </c>
      <c r="W355" s="82"/>
      <c r="X355" s="82"/>
      <c r="Y355" s="82"/>
      <c r="Z355" s="82"/>
      <c r="AA355" s="82"/>
      <c r="AB355" s="82"/>
      <c r="AC355" s="82"/>
      <c r="AD355" s="82"/>
      <c r="AE355" s="82"/>
      <c r="AF355" s="82" t="s">
        <v>540</v>
      </c>
      <c r="AG355" s="82"/>
      <c r="AH355" s="82"/>
      <c r="AI355" s="82"/>
      <c r="AJ355" s="82"/>
      <c r="AK355" s="82"/>
      <c r="AL355" s="82"/>
      <c r="AM355" s="138"/>
    </row>
    <row r="356" spans="1:61" ht="9.75" customHeight="1">
      <c r="A356" s="141"/>
      <c r="B356" s="142"/>
      <c r="C356" s="142"/>
      <c r="D356" s="142"/>
      <c r="E356" s="142"/>
      <c r="F356" s="142"/>
      <c r="G356" s="142"/>
      <c r="H356" s="142"/>
      <c r="I356" s="143"/>
      <c r="J356" s="157"/>
      <c r="K356" s="98"/>
      <c r="L356" s="98"/>
      <c r="M356" s="98"/>
      <c r="N356" s="98"/>
      <c r="O356" s="98"/>
      <c r="P356" s="98"/>
      <c r="Q356" s="98"/>
      <c r="R356" s="98"/>
      <c r="S356" s="98"/>
      <c r="T356" s="98"/>
      <c r="U356" s="98"/>
      <c r="V356" s="98" t="s">
        <v>541</v>
      </c>
      <c r="W356" s="98"/>
      <c r="X356" s="98"/>
      <c r="Y356" s="98"/>
      <c r="Z356" s="98"/>
      <c r="AA356" s="98"/>
      <c r="AB356" s="98"/>
      <c r="AC356" s="98"/>
      <c r="AD356" s="98"/>
      <c r="AE356" s="98"/>
      <c r="AF356" s="98"/>
      <c r="AG356" s="98"/>
      <c r="AH356" s="98"/>
      <c r="AI356" s="98"/>
      <c r="AJ356" s="98"/>
      <c r="AK356" s="98"/>
      <c r="AL356" s="98"/>
      <c r="AM356" s="156"/>
    </row>
    <row r="357" spans="1:61" ht="70.95" customHeight="1">
      <c r="A357" s="141"/>
      <c r="B357" s="143"/>
      <c r="C357" s="120" t="s">
        <v>586</v>
      </c>
      <c r="D357" s="121"/>
      <c r="E357" s="121"/>
      <c r="F357" s="121"/>
      <c r="G357" s="121"/>
      <c r="H357" s="121"/>
      <c r="I357" s="122"/>
      <c r="J357" s="136" t="s">
        <v>809</v>
      </c>
      <c r="K357" s="126"/>
      <c r="L357" s="126"/>
      <c r="M357" s="126"/>
      <c r="N357" s="126"/>
      <c r="O357" s="126"/>
      <c r="P357" s="126"/>
      <c r="Q357" s="126"/>
      <c r="R357" s="126"/>
      <c r="S357" s="126"/>
      <c r="T357" s="126"/>
      <c r="U357" s="126"/>
      <c r="V357" s="126"/>
      <c r="W357" s="126"/>
      <c r="X357" s="126"/>
      <c r="Y357" s="126"/>
      <c r="Z357" s="126"/>
      <c r="AA357" s="126"/>
      <c r="AB357" s="126"/>
      <c r="AC357" s="126"/>
      <c r="AD357" s="126"/>
      <c r="AE357" s="126"/>
      <c r="AF357" s="126"/>
      <c r="AG357" s="126"/>
      <c r="AH357" s="126"/>
      <c r="AI357" s="126"/>
      <c r="AJ357" s="126"/>
      <c r="AK357" s="126"/>
      <c r="AL357" s="126"/>
      <c r="AM357" s="127"/>
      <c r="BH357" s="1">
        <v>87</v>
      </c>
      <c r="BI357" s="1" t="str">
        <f>"ITEM"&amp;BH357&amp; BG357 &amp;"="&amp; IF(TRIM($J357)="","",$J357)</f>
        <v>ITEM87=・都道府県サーバの集約センターにおいて、監視カメラを設置してサーバ設置場所への入退室者を特定し、管理する。
・都道府県サーバの集約センターにおいて、不要な電子機器等を持ち込まないようにするため、電子機器等の持ち込みについてあらかじめ申請・確認を実施する。
・都道府県サーバの集約センターにおいては、サーバ設置場所、記録媒体の保管場所を施錠管理する。
・大阪府においては、端末設置場所、記録媒体の保管場所を施錠管理する。
・磁気ディスクの廃棄時は、府職員が要領・手順書等に基づき、内容の消去、破壊等を行うとともに、磁気ディスク管理簿にその記録を残す。
・保存期間が経過した帳票等の紙媒体については、府職員が要領にもとづき溶解処理等を行う。</v>
      </c>
    </row>
    <row r="358" spans="1:61" ht="9.75" customHeight="1">
      <c r="A358" s="141"/>
      <c r="B358" s="143"/>
      <c r="C358" s="141"/>
      <c r="D358" s="142"/>
      <c r="E358" s="142"/>
      <c r="F358" s="142"/>
      <c r="G358" s="142"/>
      <c r="H358" s="142"/>
      <c r="I358" s="143"/>
      <c r="J358" s="150"/>
      <c r="K358" s="151"/>
      <c r="L358" s="151"/>
      <c r="M358" s="151"/>
      <c r="N358" s="151"/>
      <c r="O358" s="151"/>
      <c r="P358" s="151"/>
      <c r="Q358" s="151"/>
      <c r="R358" s="151"/>
      <c r="S358" s="151"/>
      <c r="T358" s="151"/>
      <c r="U358" s="151"/>
      <c r="V358" s="151"/>
      <c r="W358" s="151"/>
      <c r="X358" s="151"/>
      <c r="Y358" s="151"/>
      <c r="Z358" s="151"/>
      <c r="AA358" s="151"/>
      <c r="AB358" s="151"/>
      <c r="AC358" s="151"/>
      <c r="AD358" s="151"/>
      <c r="AE358" s="151"/>
      <c r="AF358" s="151"/>
      <c r="AG358" s="151"/>
      <c r="AH358" s="151"/>
      <c r="AI358" s="151"/>
      <c r="AJ358" s="151"/>
      <c r="AK358" s="151"/>
      <c r="AL358" s="151"/>
      <c r="AM358" s="152"/>
    </row>
    <row r="359" spans="1:61" ht="9.75" customHeight="1">
      <c r="A359" s="141"/>
      <c r="B359" s="143"/>
      <c r="C359" s="141"/>
      <c r="D359" s="142"/>
      <c r="E359" s="142"/>
      <c r="F359" s="142"/>
      <c r="G359" s="142"/>
      <c r="H359" s="142"/>
      <c r="I359" s="143"/>
      <c r="J359" s="150"/>
      <c r="K359" s="151"/>
      <c r="L359" s="151"/>
      <c r="M359" s="151"/>
      <c r="N359" s="151"/>
      <c r="O359" s="151"/>
      <c r="P359" s="151"/>
      <c r="Q359" s="151"/>
      <c r="R359" s="151"/>
      <c r="S359" s="151"/>
      <c r="T359" s="151"/>
      <c r="U359" s="151"/>
      <c r="V359" s="151"/>
      <c r="W359" s="151"/>
      <c r="X359" s="151"/>
      <c r="Y359" s="151"/>
      <c r="Z359" s="151"/>
      <c r="AA359" s="151"/>
      <c r="AB359" s="151"/>
      <c r="AC359" s="151"/>
      <c r="AD359" s="151"/>
      <c r="AE359" s="151"/>
      <c r="AF359" s="151"/>
      <c r="AG359" s="151"/>
      <c r="AH359" s="151"/>
      <c r="AI359" s="151"/>
      <c r="AJ359" s="151"/>
      <c r="AK359" s="151"/>
      <c r="AL359" s="151"/>
      <c r="AM359" s="152"/>
    </row>
    <row r="360" spans="1:61" ht="9.75" customHeight="1">
      <c r="A360" s="141"/>
      <c r="B360" s="143"/>
      <c r="C360" s="141"/>
      <c r="D360" s="142"/>
      <c r="E360" s="142"/>
      <c r="F360" s="142"/>
      <c r="G360" s="142"/>
      <c r="H360" s="142"/>
      <c r="I360" s="143"/>
      <c r="J360" s="150"/>
      <c r="K360" s="151"/>
      <c r="L360" s="151"/>
      <c r="M360" s="151"/>
      <c r="N360" s="151"/>
      <c r="O360" s="151"/>
      <c r="P360" s="151"/>
      <c r="Q360" s="151"/>
      <c r="R360" s="151"/>
      <c r="S360" s="151"/>
      <c r="T360" s="151"/>
      <c r="U360" s="151"/>
      <c r="V360" s="151"/>
      <c r="W360" s="151"/>
      <c r="X360" s="151"/>
      <c r="Y360" s="151"/>
      <c r="Z360" s="151"/>
      <c r="AA360" s="151"/>
      <c r="AB360" s="151"/>
      <c r="AC360" s="151"/>
      <c r="AD360" s="151"/>
      <c r="AE360" s="151"/>
      <c r="AF360" s="151"/>
      <c r="AG360" s="151"/>
      <c r="AH360" s="151"/>
      <c r="AI360" s="151"/>
      <c r="AJ360" s="151"/>
      <c r="AK360" s="151"/>
      <c r="AL360" s="151"/>
      <c r="AM360" s="152"/>
    </row>
    <row r="361" spans="1:61" ht="9.75" customHeight="1">
      <c r="A361" s="141"/>
      <c r="B361" s="143"/>
      <c r="C361" s="141"/>
      <c r="D361" s="142"/>
      <c r="E361" s="142"/>
      <c r="F361" s="142"/>
      <c r="G361" s="142"/>
      <c r="H361" s="142"/>
      <c r="I361" s="143"/>
      <c r="J361" s="150"/>
      <c r="K361" s="151"/>
      <c r="L361" s="151"/>
      <c r="M361" s="151"/>
      <c r="N361" s="151"/>
      <c r="O361" s="151"/>
      <c r="P361" s="151"/>
      <c r="Q361" s="151"/>
      <c r="R361" s="151"/>
      <c r="S361" s="151"/>
      <c r="T361" s="151"/>
      <c r="U361" s="151"/>
      <c r="V361" s="151"/>
      <c r="W361" s="151"/>
      <c r="X361" s="151"/>
      <c r="Y361" s="151"/>
      <c r="Z361" s="151"/>
      <c r="AA361" s="151"/>
      <c r="AB361" s="151"/>
      <c r="AC361" s="151"/>
      <c r="AD361" s="151"/>
      <c r="AE361" s="151"/>
      <c r="AF361" s="151"/>
      <c r="AG361" s="151"/>
      <c r="AH361" s="151"/>
      <c r="AI361" s="151"/>
      <c r="AJ361" s="151"/>
      <c r="AK361" s="151"/>
      <c r="AL361" s="151"/>
      <c r="AM361" s="152"/>
    </row>
    <row r="362" spans="1:61" ht="9.75" customHeight="1">
      <c r="A362" s="123"/>
      <c r="B362" s="125"/>
      <c r="C362" s="123"/>
      <c r="D362" s="124"/>
      <c r="E362" s="124"/>
      <c r="F362" s="124"/>
      <c r="G362" s="124"/>
      <c r="H362" s="124"/>
      <c r="I362" s="125"/>
      <c r="J362" s="137"/>
      <c r="K362" s="128"/>
      <c r="L362" s="128"/>
      <c r="M362" s="128"/>
      <c r="N362" s="128"/>
      <c r="O362" s="128"/>
      <c r="P362" s="128"/>
      <c r="Q362" s="128"/>
      <c r="R362" s="128"/>
      <c r="S362" s="128"/>
      <c r="T362" s="128"/>
      <c r="U362" s="128"/>
      <c r="V362" s="128"/>
      <c r="W362" s="128"/>
      <c r="X362" s="128"/>
      <c r="Y362" s="128"/>
      <c r="Z362" s="128"/>
      <c r="AA362" s="128"/>
      <c r="AB362" s="128"/>
      <c r="AC362" s="128"/>
      <c r="AD362" s="128"/>
      <c r="AE362" s="128"/>
      <c r="AF362" s="128"/>
      <c r="AG362" s="128"/>
      <c r="AH362" s="128"/>
      <c r="AI362" s="128"/>
      <c r="AJ362" s="128"/>
      <c r="AK362" s="128"/>
      <c r="AL362" s="128"/>
      <c r="AM362" s="129"/>
    </row>
    <row r="363" spans="1:61" ht="10.050000000000001" customHeight="1">
      <c r="A363" s="120" t="s">
        <v>587</v>
      </c>
      <c r="B363" s="121"/>
      <c r="C363" s="121"/>
      <c r="D363" s="121"/>
      <c r="E363" s="121"/>
      <c r="F363" s="121"/>
      <c r="G363" s="121"/>
      <c r="H363" s="121"/>
      <c r="I363" s="122"/>
      <c r="J363" s="216" t="s">
        <v>37</v>
      </c>
      <c r="K363" s="249" t="s">
        <v>466</v>
      </c>
      <c r="L363" s="249"/>
      <c r="M363" s="249"/>
      <c r="N363" s="249"/>
      <c r="O363" s="249"/>
      <c r="P363" s="249"/>
      <c r="Q363" s="249"/>
      <c r="R363" s="249"/>
      <c r="S363" s="249"/>
      <c r="T363" s="154" t="s">
        <v>38</v>
      </c>
      <c r="U363" s="154"/>
      <c r="V363" s="154" t="s">
        <v>36</v>
      </c>
      <c r="W363" s="154"/>
      <c r="X363" s="154"/>
      <c r="Y363" s="154"/>
      <c r="Z363" s="154"/>
      <c r="AA363" s="154"/>
      <c r="AB363" s="154"/>
      <c r="AC363" s="154"/>
      <c r="AD363" s="154"/>
      <c r="AE363" s="154"/>
      <c r="AF363" s="154"/>
      <c r="AG363" s="154"/>
      <c r="AH363" s="154"/>
      <c r="AI363" s="154"/>
      <c r="AJ363" s="154"/>
      <c r="AK363" s="154"/>
      <c r="AL363" s="154"/>
      <c r="AM363" s="155"/>
      <c r="BE363" s="1" t="str">
        <f ca="1">MID(CELL("address",$CJ$2),2,2)</f>
        <v>CJ</v>
      </c>
      <c r="BF363" s="1">
        <f>IF(TRIM($K363)="","",IF(ISERROR(MATCH($K363,$CJ$3:$CJ$5,0)),"INPUT_ERROR",MATCH($K363,$CJ$3:$CJ$5,0)))</f>
        <v>2</v>
      </c>
      <c r="BH363" s="1">
        <v>88</v>
      </c>
      <c r="BI363" s="1" t="str">
        <f>"ITEM"&amp;BH363&amp; BG363 &amp;"=" &amp; $BF363</f>
        <v>ITEM88=2</v>
      </c>
    </row>
    <row r="364" spans="1:61" ht="9.75" customHeight="1">
      <c r="A364" s="141"/>
      <c r="B364" s="142"/>
      <c r="C364" s="142"/>
      <c r="D364" s="142"/>
      <c r="E364" s="142"/>
      <c r="F364" s="142"/>
      <c r="G364" s="142"/>
      <c r="H364" s="142"/>
      <c r="I364" s="143"/>
      <c r="J364" s="144"/>
      <c r="K364" s="145"/>
      <c r="L364" s="145"/>
      <c r="M364" s="145"/>
      <c r="N364" s="145"/>
      <c r="O364" s="145"/>
      <c r="P364" s="145"/>
      <c r="Q364" s="145"/>
      <c r="R364" s="145"/>
      <c r="S364" s="145"/>
      <c r="T364" s="82"/>
      <c r="U364" s="82"/>
      <c r="V364" s="82" t="s">
        <v>539</v>
      </c>
      <c r="W364" s="82"/>
      <c r="X364" s="82"/>
      <c r="Y364" s="82"/>
      <c r="Z364" s="82"/>
      <c r="AA364" s="82"/>
      <c r="AB364" s="82"/>
      <c r="AC364" s="82"/>
      <c r="AD364" s="82"/>
      <c r="AE364" s="82"/>
      <c r="AF364" s="82" t="s">
        <v>540</v>
      </c>
      <c r="AG364" s="82"/>
      <c r="AH364" s="82"/>
      <c r="AI364" s="82"/>
      <c r="AJ364" s="82"/>
      <c r="AK364" s="82"/>
      <c r="AL364" s="82"/>
      <c r="AM364" s="138"/>
    </row>
    <row r="365" spans="1:61" ht="9.75" customHeight="1">
      <c r="A365" s="141"/>
      <c r="B365" s="142"/>
      <c r="C365" s="142"/>
      <c r="D365" s="142"/>
      <c r="E365" s="142"/>
      <c r="F365" s="142"/>
      <c r="G365" s="142"/>
      <c r="H365" s="142"/>
      <c r="I365" s="143"/>
      <c r="J365" s="157"/>
      <c r="K365" s="98"/>
      <c r="L365" s="98"/>
      <c r="M365" s="98"/>
      <c r="N365" s="98"/>
      <c r="O365" s="98"/>
      <c r="P365" s="98"/>
      <c r="Q365" s="98"/>
      <c r="R365" s="98"/>
      <c r="S365" s="98"/>
      <c r="T365" s="98"/>
      <c r="U365" s="98"/>
      <c r="V365" s="98" t="s">
        <v>541</v>
      </c>
      <c r="W365" s="98"/>
      <c r="X365" s="98"/>
      <c r="Y365" s="98"/>
      <c r="Z365" s="98"/>
      <c r="AA365" s="98"/>
      <c r="AB365" s="98"/>
      <c r="AC365" s="98"/>
      <c r="AD365" s="98"/>
      <c r="AE365" s="98"/>
      <c r="AF365" s="98"/>
      <c r="AG365" s="98"/>
      <c r="AH365" s="98"/>
      <c r="AI365" s="98"/>
      <c r="AJ365" s="98"/>
      <c r="AK365" s="98"/>
      <c r="AL365" s="98"/>
      <c r="AM365" s="156"/>
    </row>
    <row r="366" spans="1:61" ht="10.050000000000001" customHeight="1">
      <c r="A366" s="141"/>
      <c r="B366" s="143"/>
      <c r="C366" s="120" t="s">
        <v>586</v>
      </c>
      <c r="D366" s="121"/>
      <c r="E366" s="121"/>
      <c r="F366" s="121"/>
      <c r="G366" s="121"/>
      <c r="H366" s="121"/>
      <c r="I366" s="122"/>
      <c r="J366" s="27" t="s">
        <v>810</v>
      </c>
      <c r="K366" s="27"/>
      <c r="L366" s="27"/>
      <c r="M366" s="27"/>
      <c r="N366" s="27"/>
      <c r="O366" s="27"/>
      <c r="P366" s="27"/>
      <c r="Q366" s="27"/>
      <c r="R366" s="27"/>
      <c r="S366" s="27"/>
      <c r="T366" s="27"/>
      <c r="U366" s="27"/>
      <c r="V366" s="27"/>
      <c r="W366" s="27"/>
      <c r="X366" s="27"/>
      <c r="Y366" s="27"/>
      <c r="Z366" s="27"/>
      <c r="AA366" s="27"/>
      <c r="AB366" s="27"/>
      <c r="AC366" s="27"/>
      <c r="AD366" s="27"/>
      <c r="AE366" s="27"/>
      <c r="AF366" s="27"/>
      <c r="AG366" s="27"/>
      <c r="AH366" s="27"/>
      <c r="AI366" s="27"/>
      <c r="AJ366" s="27"/>
      <c r="AK366" s="27"/>
      <c r="AL366" s="27"/>
      <c r="AM366" s="27"/>
      <c r="BH366" s="1">
        <v>89</v>
      </c>
      <c r="BI366" s="1" t="str">
        <f>"ITEM"&amp;BH366&amp; BG366 &amp;"="&amp; IF(TRIM($J366)="","",$J366)</f>
        <v>ITEM89=主に下記の対策を講じている。
・ファイアーウォールの導入、ファイアーウォールログの解析
・専用回線の利用
・データの暗号化
・サーバ間の相互認証
・ウイルス対策ソフトの定期的パターン更新を行う。
・OSのセキュリティ更新プログラム、住基ネットアプリケーションの修正プログラムを配信の都度更新する。</v>
      </c>
    </row>
    <row r="367" spans="1:61" ht="38.4" customHeight="1">
      <c r="A367" s="141"/>
      <c r="B367" s="143"/>
      <c r="C367" s="141"/>
      <c r="D367" s="142"/>
      <c r="E367" s="142"/>
      <c r="F367" s="142"/>
      <c r="G367" s="142"/>
      <c r="H367" s="142"/>
      <c r="I367" s="143"/>
      <c r="J367" s="27"/>
      <c r="K367" s="27"/>
      <c r="L367" s="27"/>
      <c r="M367" s="27"/>
      <c r="N367" s="27"/>
      <c r="O367" s="27"/>
      <c r="P367" s="27"/>
      <c r="Q367" s="27"/>
      <c r="R367" s="27"/>
      <c r="S367" s="27"/>
      <c r="T367" s="27"/>
      <c r="U367" s="27"/>
      <c r="V367" s="27"/>
      <c r="W367" s="27"/>
      <c r="X367" s="27"/>
      <c r="Y367" s="27"/>
      <c r="Z367" s="27"/>
      <c r="AA367" s="27"/>
      <c r="AB367" s="27"/>
      <c r="AC367" s="27"/>
      <c r="AD367" s="27"/>
      <c r="AE367" s="27"/>
      <c r="AF367" s="27"/>
      <c r="AG367" s="27"/>
      <c r="AH367" s="27"/>
      <c r="AI367" s="27"/>
      <c r="AJ367" s="27"/>
      <c r="AK367" s="27"/>
      <c r="AL367" s="27"/>
      <c r="AM367" s="27"/>
    </row>
    <row r="368" spans="1:61" ht="9.75" customHeight="1">
      <c r="A368" s="141"/>
      <c r="B368" s="143"/>
      <c r="C368" s="141"/>
      <c r="D368" s="142"/>
      <c r="E368" s="142"/>
      <c r="F368" s="142"/>
      <c r="G368" s="142"/>
      <c r="H368" s="142"/>
      <c r="I368" s="143"/>
      <c r="J368" s="27"/>
      <c r="K368" s="27"/>
      <c r="L368" s="27"/>
      <c r="M368" s="27"/>
      <c r="N368" s="27"/>
      <c r="O368" s="27"/>
      <c r="P368" s="27"/>
      <c r="Q368" s="27"/>
      <c r="R368" s="27"/>
      <c r="S368" s="27"/>
      <c r="T368" s="27"/>
      <c r="U368" s="27"/>
      <c r="V368" s="27"/>
      <c r="W368" s="27"/>
      <c r="X368" s="27"/>
      <c r="Y368" s="27"/>
      <c r="Z368" s="27"/>
      <c r="AA368" s="27"/>
      <c r="AB368" s="27"/>
      <c r="AC368" s="27"/>
      <c r="AD368" s="27"/>
      <c r="AE368" s="27"/>
      <c r="AF368" s="27"/>
      <c r="AG368" s="27"/>
      <c r="AH368" s="27"/>
      <c r="AI368" s="27"/>
      <c r="AJ368" s="27"/>
      <c r="AK368" s="27"/>
      <c r="AL368" s="27"/>
      <c r="AM368" s="27"/>
    </row>
    <row r="369" spans="1:61" ht="9.75" customHeight="1">
      <c r="A369" s="141"/>
      <c r="B369" s="143"/>
      <c r="C369" s="141"/>
      <c r="D369" s="142"/>
      <c r="E369" s="142"/>
      <c r="F369" s="142"/>
      <c r="G369" s="142"/>
      <c r="H369" s="142"/>
      <c r="I369" s="143"/>
      <c r="J369" s="27"/>
      <c r="K369" s="27"/>
      <c r="L369" s="27"/>
      <c r="M369" s="27"/>
      <c r="N369" s="27"/>
      <c r="O369" s="27"/>
      <c r="P369" s="27"/>
      <c r="Q369" s="27"/>
      <c r="R369" s="27"/>
      <c r="S369" s="27"/>
      <c r="T369" s="27"/>
      <c r="U369" s="27"/>
      <c r="V369" s="27"/>
      <c r="W369" s="27"/>
      <c r="X369" s="27"/>
      <c r="Y369" s="27"/>
      <c r="Z369" s="27"/>
      <c r="AA369" s="27"/>
      <c r="AB369" s="27"/>
      <c r="AC369" s="27"/>
      <c r="AD369" s="27"/>
      <c r="AE369" s="27"/>
      <c r="AF369" s="27"/>
      <c r="AG369" s="27"/>
      <c r="AH369" s="27"/>
      <c r="AI369" s="27"/>
      <c r="AJ369" s="27"/>
      <c r="AK369" s="27"/>
      <c r="AL369" s="27"/>
      <c r="AM369" s="27"/>
    </row>
    <row r="370" spans="1:61" ht="9.75" customHeight="1">
      <c r="A370" s="141"/>
      <c r="B370" s="143"/>
      <c r="C370" s="141"/>
      <c r="D370" s="142"/>
      <c r="E370" s="142"/>
      <c r="F370" s="142"/>
      <c r="G370" s="142"/>
      <c r="H370" s="142"/>
      <c r="I370" s="143"/>
      <c r="J370" s="27"/>
      <c r="K370" s="27"/>
      <c r="L370" s="27"/>
      <c r="M370" s="27"/>
      <c r="N370" s="27"/>
      <c r="O370" s="27"/>
      <c r="P370" s="27"/>
      <c r="Q370" s="27"/>
      <c r="R370" s="27"/>
      <c r="S370" s="27"/>
      <c r="T370" s="27"/>
      <c r="U370" s="27"/>
      <c r="V370" s="27"/>
      <c r="W370" s="27"/>
      <c r="X370" s="27"/>
      <c r="Y370" s="27"/>
      <c r="Z370" s="27"/>
      <c r="AA370" s="27"/>
      <c r="AB370" s="27"/>
      <c r="AC370" s="27"/>
      <c r="AD370" s="27"/>
      <c r="AE370" s="27"/>
      <c r="AF370" s="27"/>
      <c r="AG370" s="27"/>
      <c r="AH370" s="27"/>
      <c r="AI370" s="27"/>
      <c r="AJ370" s="27"/>
      <c r="AK370" s="27"/>
      <c r="AL370" s="27"/>
      <c r="AM370" s="27"/>
    </row>
    <row r="371" spans="1:61" ht="9.75" customHeight="1">
      <c r="A371" s="123"/>
      <c r="B371" s="125"/>
      <c r="C371" s="123"/>
      <c r="D371" s="124"/>
      <c r="E371" s="124"/>
      <c r="F371" s="124"/>
      <c r="G371" s="124"/>
      <c r="H371" s="124"/>
      <c r="I371" s="125"/>
      <c r="J371" s="27"/>
      <c r="K371" s="27"/>
      <c r="L371" s="27"/>
      <c r="M371" s="27"/>
      <c r="N371" s="27"/>
      <c r="O371" s="27"/>
      <c r="P371" s="27"/>
      <c r="Q371" s="27"/>
      <c r="R371" s="27"/>
      <c r="S371" s="27"/>
      <c r="T371" s="27"/>
      <c r="U371" s="27"/>
      <c r="V371" s="27"/>
      <c r="W371" s="27"/>
      <c r="X371" s="27"/>
      <c r="Y371" s="27"/>
      <c r="Z371" s="27"/>
      <c r="AA371" s="27"/>
      <c r="AB371" s="27"/>
      <c r="AC371" s="27"/>
      <c r="AD371" s="27"/>
      <c r="AE371" s="27"/>
      <c r="AF371" s="27"/>
      <c r="AG371" s="27"/>
      <c r="AH371" s="27"/>
      <c r="AI371" s="27"/>
      <c r="AJ371" s="27"/>
      <c r="AK371" s="27"/>
      <c r="AL371" s="27"/>
      <c r="AM371" s="27"/>
    </row>
    <row r="372" spans="1:61" ht="10.050000000000001" customHeight="1">
      <c r="A372" s="120" t="s">
        <v>588</v>
      </c>
      <c r="B372" s="121"/>
      <c r="C372" s="121"/>
      <c r="D372" s="121"/>
      <c r="E372" s="121"/>
      <c r="F372" s="121"/>
      <c r="G372" s="121"/>
      <c r="H372" s="121"/>
      <c r="I372" s="122"/>
      <c r="J372" s="216" t="s">
        <v>37</v>
      </c>
      <c r="K372" s="249" t="s">
        <v>466</v>
      </c>
      <c r="L372" s="249"/>
      <c r="M372" s="249"/>
      <c r="N372" s="249"/>
      <c r="O372" s="249"/>
      <c r="P372" s="249"/>
      <c r="Q372" s="249"/>
      <c r="R372" s="249"/>
      <c r="S372" s="249"/>
      <c r="T372" s="154" t="s">
        <v>38</v>
      </c>
      <c r="U372" s="154"/>
      <c r="V372" s="154" t="s">
        <v>36</v>
      </c>
      <c r="W372" s="154"/>
      <c r="X372" s="154"/>
      <c r="Y372" s="154"/>
      <c r="Z372" s="154"/>
      <c r="AA372" s="154"/>
      <c r="AB372" s="154"/>
      <c r="AC372" s="154"/>
      <c r="AD372" s="154"/>
      <c r="AE372" s="154"/>
      <c r="AF372" s="154"/>
      <c r="AG372" s="154"/>
      <c r="AH372" s="154"/>
      <c r="AI372" s="154"/>
      <c r="AJ372" s="154"/>
      <c r="AK372" s="154"/>
      <c r="AL372" s="154"/>
      <c r="AM372" s="155"/>
      <c r="BE372" s="1" t="str">
        <f ca="1">MID(CELL("address",$CJ$2),2,2)</f>
        <v>CJ</v>
      </c>
      <c r="BF372" s="1">
        <f>IF(TRIM($K372)="","",IF(ISERROR(MATCH($K372,$CJ$3:$CJ$5,0)),"INPUT_ERROR",MATCH($K372,$CJ$3:$CJ$5,0)))</f>
        <v>2</v>
      </c>
      <c r="BH372" s="1">
        <v>90</v>
      </c>
      <c r="BI372" s="1" t="str">
        <f>"ITEM"&amp;BH372&amp; BG372 &amp;"=" &amp; $BF372</f>
        <v>ITEM90=2</v>
      </c>
    </row>
    <row r="373" spans="1:61" ht="9.75" customHeight="1">
      <c r="A373" s="141"/>
      <c r="B373" s="142"/>
      <c r="C373" s="142"/>
      <c r="D373" s="142"/>
      <c r="E373" s="142"/>
      <c r="F373" s="142"/>
      <c r="G373" s="142"/>
      <c r="H373" s="142"/>
      <c r="I373" s="143"/>
      <c r="J373" s="144"/>
      <c r="K373" s="145"/>
      <c r="L373" s="145"/>
      <c r="M373" s="145"/>
      <c r="N373" s="145"/>
      <c r="O373" s="145"/>
      <c r="P373" s="145"/>
      <c r="Q373" s="145"/>
      <c r="R373" s="145"/>
      <c r="S373" s="145"/>
      <c r="T373" s="82"/>
      <c r="U373" s="82"/>
      <c r="V373" s="82" t="s">
        <v>539</v>
      </c>
      <c r="W373" s="82"/>
      <c r="X373" s="82"/>
      <c r="Y373" s="82"/>
      <c r="Z373" s="82"/>
      <c r="AA373" s="82"/>
      <c r="AB373" s="82"/>
      <c r="AC373" s="82"/>
      <c r="AD373" s="82"/>
      <c r="AE373" s="82"/>
      <c r="AF373" s="82" t="s">
        <v>540</v>
      </c>
      <c r="AG373" s="82"/>
      <c r="AH373" s="82"/>
      <c r="AI373" s="82"/>
      <c r="AJ373" s="82"/>
      <c r="AK373" s="82"/>
      <c r="AL373" s="82"/>
      <c r="AM373" s="138"/>
    </row>
    <row r="374" spans="1:61" ht="9.75" customHeight="1">
      <c r="A374" s="141"/>
      <c r="B374" s="142"/>
      <c r="C374" s="142"/>
      <c r="D374" s="142"/>
      <c r="E374" s="142"/>
      <c r="F374" s="142"/>
      <c r="G374" s="142"/>
      <c r="H374" s="142"/>
      <c r="I374" s="143"/>
      <c r="J374" s="157"/>
      <c r="K374" s="98"/>
      <c r="L374" s="98"/>
      <c r="M374" s="98"/>
      <c r="N374" s="98"/>
      <c r="O374" s="98"/>
      <c r="P374" s="98"/>
      <c r="Q374" s="98"/>
      <c r="R374" s="98"/>
      <c r="S374" s="98"/>
      <c r="T374" s="98"/>
      <c r="U374" s="98"/>
      <c r="V374" s="98" t="s">
        <v>541</v>
      </c>
      <c r="W374" s="98"/>
      <c r="X374" s="98"/>
      <c r="Y374" s="98"/>
      <c r="Z374" s="98"/>
      <c r="AA374" s="98"/>
      <c r="AB374" s="98"/>
      <c r="AC374" s="98"/>
      <c r="AD374" s="98"/>
      <c r="AE374" s="98"/>
      <c r="AF374" s="98"/>
      <c r="AG374" s="98"/>
      <c r="AH374" s="98"/>
      <c r="AI374" s="98"/>
      <c r="AJ374" s="98"/>
      <c r="AK374" s="98"/>
      <c r="AL374" s="98"/>
      <c r="AM374" s="156"/>
    </row>
    <row r="375" spans="1:61" ht="10.050000000000001" customHeight="1">
      <c r="A375" s="120" t="s">
        <v>589</v>
      </c>
      <c r="B375" s="121"/>
      <c r="C375" s="121"/>
      <c r="D375" s="121"/>
      <c r="E375" s="121"/>
      <c r="F375" s="121"/>
      <c r="G375" s="121"/>
      <c r="H375" s="121"/>
      <c r="I375" s="122"/>
      <c r="J375" s="216" t="s">
        <v>37</v>
      </c>
      <c r="K375" s="249" t="s">
        <v>466</v>
      </c>
      <c r="L375" s="249"/>
      <c r="M375" s="249"/>
      <c r="N375" s="249"/>
      <c r="O375" s="249"/>
      <c r="P375" s="249"/>
      <c r="Q375" s="249"/>
      <c r="R375" s="249"/>
      <c r="S375" s="249"/>
      <c r="T375" s="154" t="s">
        <v>38</v>
      </c>
      <c r="U375" s="154"/>
      <c r="V375" s="154" t="s">
        <v>36</v>
      </c>
      <c r="W375" s="154"/>
      <c r="X375" s="154"/>
      <c r="Y375" s="154"/>
      <c r="Z375" s="154"/>
      <c r="AA375" s="154"/>
      <c r="AB375" s="154"/>
      <c r="AC375" s="154"/>
      <c r="AD375" s="154"/>
      <c r="AE375" s="154"/>
      <c r="AF375" s="154"/>
      <c r="AG375" s="154"/>
      <c r="AH375" s="154"/>
      <c r="AI375" s="154"/>
      <c r="AJ375" s="154"/>
      <c r="AK375" s="154"/>
      <c r="AL375" s="154"/>
      <c r="AM375" s="155"/>
      <c r="BE375" s="1" t="str">
        <f ca="1">MID(CELL("address",$CJ$2),2,2)</f>
        <v>CJ</v>
      </c>
      <c r="BF375" s="1">
        <f>IF(TRIM($K375)="","",IF(ISERROR(MATCH($K375,$CJ$3:$CJ$5,0)),"INPUT_ERROR",MATCH($K375,$CJ$3:$CJ$5,0)))</f>
        <v>2</v>
      </c>
      <c r="BH375" s="1">
        <v>91</v>
      </c>
      <c r="BI375" s="1" t="str">
        <f>"ITEM"&amp;BH375&amp; BG375 &amp;"=" &amp; $BF375</f>
        <v>ITEM91=2</v>
      </c>
    </row>
    <row r="376" spans="1:61" ht="9.75" customHeight="1">
      <c r="A376" s="141"/>
      <c r="B376" s="142"/>
      <c r="C376" s="142"/>
      <c r="D376" s="142"/>
      <c r="E376" s="142"/>
      <c r="F376" s="142"/>
      <c r="G376" s="142"/>
      <c r="H376" s="142"/>
      <c r="I376" s="143"/>
      <c r="J376" s="144"/>
      <c r="K376" s="145"/>
      <c r="L376" s="145"/>
      <c r="M376" s="145"/>
      <c r="N376" s="145"/>
      <c r="O376" s="145"/>
      <c r="P376" s="145"/>
      <c r="Q376" s="145"/>
      <c r="R376" s="145"/>
      <c r="S376" s="145"/>
      <c r="T376" s="82"/>
      <c r="U376" s="82"/>
      <c r="V376" s="82" t="s">
        <v>539</v>
      </c>
      <c r="W376" s="82"/>
      <c r="X376" s="82"/>
      <c r="Y376" s="82"/>
      <c r="Z376" s="82"/>
      <c r="AA376" s="82"/>
      <c r="AB376" s="82"/>
      <c r="AC376" s="82"/>
      <c r="AD376" s="82"/>
      <c r="AE376" s="82"/>
      <c r="AF376" s="82" t="s">
        <v>540</v>
      </c>
      <c r="AG376" s="82"/>
      <c r="AH376" s="82"/>
      <c r="AI376" s="82"/>
      <c r="AJ376" s="82"/>
      <c r="AK376" s="82"/>
      <c r="AL376" s="82"/>
      <c r="AM376" s="138"/>
    </row>
    <row r="377" spans="1:61" ht="9.75" customHeight="1">
      <c r="A377" s="141"/>
      <c r="B377" s="142"/>
      <c r="C377" s="142"/>
      <c r="D377" s="142"/>
      <c r="E377" s="142"/>
      <c r="F377" s="142"/>
      <c r="G377" s="142"/>
      <c r="H377" s="142"/>
      <c r="I377" s="143"/>
      <c r="J377" s="157"/>
      <c r="K377" s="98"/>
      <c r="L377" s="98"/>
      <c r="M377" s="98"/>
      <c r="N377" s="98"/>
      <c r="O377" s="98"/>
      <c r="P377" s="98"/>
      <c r="Q377" s="98"/>
      <c r="R377" s="98"/>
      <c r="S377" s="98"/>
      <c r="T377" s="98"/>
      <c r="U377" s="98"/>
      <c r="V377" s="98" t="s">
        <v>541</v>
      </c>
      <c r="W377" s="98"/>
      <c r="X377" s="98"/>
      <c r="Y377" s="98"/>
      <c r="Z377" s="98"/>
      <c r="AA377" s="98"/>
      <c r="AB377" s="98"/>
      <c r="AC377" s="98"/>
      <c r="AD377" s="98"/>
      <c r="AE377" s="98"/>
      <c r="AF377" s="98"/>
      <c r="AG377" s="98"/>
      <c r="AH377" s="98"/>
      <c r="AI377" s="98"/>
      <c r="AJ377" s="98"/>
      <c r="AK377" s="98"/>
      <c r="AL377" s="98"/>
      <c r="AM377" s="156"/>
    </row>
    <row r="378" spans="1:61" ht="9.75" customHeight="1">
      <c r="A378" s="120" t="s">
        <v>590</v>
      </c>
      <c r="B378" s="121"/>
      <c r="C378" s="121"/>
      <c r="D378" s="121"/>
      <c r="E378" s="121"/>
      <c r="F378" s="121"/>
      <c r="G378" s="121"/>
      <c r="H378" s="121"/>
      <c r="I378" s="122"/>
      <c r="J378" s="158"/>
      <c r="K378" s="154"/>
      <c r="L378" s="154"/>
      <c r="M378" s="154"/>
      <c r="N378" s="154"/>
      <c r="O378" s="154"/>
      <c r="P378" s="154"/>
      <c r="Q378" s="154"/>
      <c r="R378" s="154"/>
      <c r="S378" s="154"/>
      <c r="T378" s="154"/>
      <c r="U378" s="154"/>
      <c r="V378" s="154"/>
      <c r="W378" s="154"/>
      <c r="X378" s="154"/>
      <c r="Y378" s="154"/>
      <c r="Z378" s="154"/>
      <c r="AA378" s="154"/>
      <c r="AB378" s="154"/>
      <c r="AC378" s="154"/>
      <c r="AD378" s="154"/>
      <c r="AE378" s="154"/>
      <c r="AF378" s="154"/>
      <c r="AG378" s="154"/>
      <c r="AH378" s="154"/>
      <c r="AI378" s="154"/>
      <c r="AJ378" s="154"/>
      <c r="AK378" s="154"/>
      <c r="AL378" s="154"/>
      <c r="AM378" s="155"/>
      <c r="BE378" s="1" t="str">
        <f ca="1">MID(CELL("address",$CK$2),2,2)</f>
        <v>CK</v>
      </c>
      <c r="BF378" s="1">
        <f>IF(TRIM($K379)="","",IF(ISERROR(MATCH($K379,$CK$3:$CK$4,0)),"INPUT_ERROR",MATCH($K379,$CK$3:$CK$4,0)))</f>
        <v>1</v>
      </c>
      <c r="BH378" s="1">
        <v>92</v>
      </c>
      <c r="BI378" s="1" t="str">
        <f>"ITEM"&amp;BH378&amp; BG378 &amp;"=" &amp; $BF378</f>
        <v>ITEM92=1</v>
      </c>
    </row>
    <row r="379" spans="1:61" ht="10.050000000000001" customHeight="1">
      <c r="A379" s="141"/>
      <c r="B379" s="142"/>
      <c r="C379" s="142"/>
      <c r="D379" s="142"/>
      <c r="E379" s="142"/>
      <c r="F379" s="142"/>
      <c r="G379" s="142"/>
      <c r="H379" s="142"/>
      <c r="I379" s="143"/>
      <c r="J379" s="160" t="s">
        <v>37</v>
      </c>
      <c r="K379" s="145" t="s">
        <v>811</v>
      </c>
      <c r="L379" s="145"/>
      <c r="M379" s="145"/>
      <c r="N379" s="145"/>
      <c r="O379" s="145"/>
      <c r="P379" s="82" t="s">
        <v>38</v>
      </c>
      <c r="Q379" s="82"/>
      <c r="R379" s="82"/>
      <c r="S379" s="82"/>
      <c r="T379" s="82"/>
      <c r="U379" s="82"/>
      <c r="V379" s="82" t="s">
        <v>36</v>
      </c>
      <c r="W379" s="82"/>
      <c r="X379" s="82"/>
      <c r="Y379" s="82"/>
      <c r="Z379" s="82"/>
      <c r="AA379" s="82"/>
      <c r="AB379" s="82"/>
      <c r="AC379" s="82"/>
      <c r="AD379" s="82"/>
      <c r="AE379" s="82"/>
      <c r="AF379" s="82"/>
      <c r="AG379" s="82"/>
      <c r="AH379" s="82"/>
      <c r="AI379" s="82"/>
      <c r="AJ379" s="82"/>
      <c r="AK379" s="82"/>
      <c r="AL379" s="82"/>
      <c r="AM379" s="138"/>
    </row>
    <row r="380" spans="1:61" ht="9.75" customHeight="1">
      <c r="A380" s="141"/>
      <c r="B380" s="142"/>
      <c r="C380" s="142"/>
      <c r="D380" s="142"/>
      <c r="E380" s="142"/>
      <c r="F380" s="142"/>
      <c r="G380" s="142"/>
      <c r="H380" s="142"/>
      <c r="I380" s="143"/>
      <c r="J380" s="160"/>
      <c r="K380" s="145"/>
      <c r="L380" s="145"/>
      <c r="M380" s="145"/>
      <c r="N380" s="145"/>
      <c r="O380" s="145"/>
      <c r="P380" s="82"/>
      <c r="Q380" s="82"/>
      <c r="R380" s="82"/>
      <c r="S380" s="82"/>
      <c r="T380" s="82"/>
      <c r="U380" s="82"/>
      <c r="V380" s="82" t="s">
        <v>591</v>
      </c>
      <c r="W380" s="82"/>
      <c r="X380" s="82"/>
      <c r="Y380" s="82"/>
      <c r="Z380" s="82"/>
      <c r="AA380" s="82"/>
      <c r="AB380" s="82"/>
      <c r="AC380" s="82"/>
      <c r="AD380" s="82"/>
      <c r="AE380" s="82" t="s">
        <v>592</v>
      </c>
      <c r="AF380" s="82"/>
      <c r="AG380" s="82"/>
      <c r="AH380" s="82"/>
      <c r="AI380" s="82"/>
      <c r="AJ380" s="82"/>
      <c r="AK380" s="82"/>
      <c r="AL380" s="82"/>
      <c r="AM380" s="138"/>
    </row>
    <row r="381" spans="1:61" ht="9.75" customHeight="1">
      <c r="A381" s="141"/>
      <c r="B381" s="142"/>
      <c r="C381" s="142"/>
      <c r="D381" s="142"/>
      <c r="E381" s="142"/>
      <c r="F381" s="142"/>
      <c r="G381" s="142"/>
      <c r="H381" s="142"/>
      <c r="I381" s="143"/>
      <c r="J381" s="189"/>
      <c r="K381" s="82"/>
      <c r="L381" s="82"/>
      <c r="M381" s="82"/>
      <c r="N381" s="82"/>
      <c r="O381" s="82"/>
      <c r="P381" s="82"/>
      <c r="Q381" s="82"/>
      <c r="R381" s="82"/>
      <c r="S381" s="82"/>
      <c r="T381" s="82"/>
      <c r="U381" s="82"/>
      <c r="V381" s="82"/>
      <c r="W381" s="82"/>
      <c r="X381" s="82"/>
      <c r="Y381" s="82"/>
      <c r="Z381" s="82"/>
      <c r="AA381" s="82"/>
      <c r="AB381" s="82"/>
      <c r="AC381" s="82"/>
      <c r="AD381" s="82"/>
      <c r="AE381" s="82"/>
      <c r="AF381" s="82"/>
      <c r="AG381" s="82"/>
      <c r="AH381" s="82"/>
      <c r="AI381" s="82"/>
      <c r="AJ381" s="82"/>
      <c r="AK381" s="82"/>
      <c r="AL381" s="82"/>
      <c r="AM381" s="138"/>
    </row>
    <row r="382" spans="1:61" ht="9.75" customHeight="1">
      <c r="A382" s="141"/>
      <c r="B382" s="142"/>
      <c r="C382" s="142"/>
      <c r="D382" s="142"/>
      <c r="E382" s="142"/>
      <c r="F382" s="142"/>
      <c r="G382" s="142"/>
      <c r="H382" s="142"/>
      <c r="I382" s="143"/>
      <c r="J382" s="157"/>
      <c r="K382" s="98"/>
      <c r="L382" s="98"/>
      <c r="M382" s="98"/>
      <c r="N382" s="98"/>
      <c r="O382" s="98"/>
      <c r="P382" s="98"/>
      <c r="Q382" s="98"/>
      <c r="R382" s="98"/>
      <c r="S382" s="98"/>
      <c r="T382" s="98"/>
      <c r="U382" s="98"/>
      <c r="V382" s="98"/>
      <c r="W382" s="98"/>
      <c r="X382" s="98"/>
      <c r="Y382" s="98"/>
      <c r="Z382" s="98"/>
      <c r="AA382" s="98"/>
      <c r="AB382" s="98"/>
      <c r="AC382" s="98"/>
      <c r="AD382" s="98"/>
      <c r="AE382" s="98"/>
      <c r="AF382" s="98"/>
      <c r="AG382" s="98"/>
      <c r="AH382" s="98"/>
      <c r="AI382" s="98"/>
      <c r="AJ382" s="98"/>
      <c r="AK382" s="98"/>
      <c r="AL382" s="98"/>
      <c r="AM382" s="156"/>
    </row>
    <row r="383" spans="1:61" ht="151.05000000000001" customHeight="1">
      <c r="A383" s="141"/>
      <c r="B383" s="143"/>
      <c r="C383" s="120" t="s">
        <v>593</v>
      </c>
      <c r="D383" s="121"/>
      <c r="E383" s="121"/>
      <c r="F383" s="121"/>
      <c r="G383" s="121"/>
      <c r="H383" s="121"/>
      <c r="I383" s="122"/>
      <c r="J383" s="27" t="s">
        <v>812</v>
      </c>
      <c r="K383" s="27"/>
      <c r="L383" s="27"/>
      <c r="M383" s="27"/>
      <c r="N383" s="27"/>
      <c r="O383" s="27"/>
      <c r="P383" s="27"/>
      <c r="Q383" s="27"/>
      <c r="R383" s="27"/>
      <c r="S383" s="27"/>
      <c r="T383" s="27"/>
      <c r="U383" s="27"/>
      <c r="V383" s="27"/>
      <c r="W383" s="27"/>
      <c r="X383" s="27"/>
      <c r="Y383" s="27"/>
      <c r="Z383" s="27"/>
      <c r="AA383" s="27"/>
      <c r="AB383" s="27"/>
      <c r="AC383" s="27"/>
      <c r="AD383" s="27"/>
      <c r="AE383" s="27"/>
      <c r="AF383" s="27"/>
      <c r="AG383" s="27"/>
      <c r="AH383" s="27"/>
      <c r="AI383" s="27"/>
      <c r="AJ383" s="27"/>
      <c r="AK383" s="27"/>
      <c r="AL383" s="27"/>
      <c r="AM383" s="27"/>
      <c r="BH383" s="1">
        <v>93</v>
      </c>
      <c r="BI383" s="1" t="str">
        <f>"ITEM"&amp;BH383&amp; BG383 &amp;"="&amp; IF(TRIM($J383)="","",$J383)</f>
        <v>ITEM93=①府の委託事業受託事業者において、事業者が利用登録施設を電子メールで送信する際、BCC欄にアドレスを入力すべきところ、宛先欄に入力したため、メールアドレスを互いに見える状態で送信した。（145名分）
②協会会員に対し、電子メールで送信した際、BCC欄にアドレスを入力すべきところ、宛先欄に入力したため、メールアドレスを互いに見える状態で送信した。（118名分）
③電子メールを送信する際に「BCC」欄にアドレスを入力すべきところを誤って「CC」欄に入力したため、電子メールアドレスが互いに見える状態で送信した。（123名分）
④講演会の申込者の個人情報のデータをホームページに掲載し、閲覧及びダウンロードできる状態となった。（963名分）
⑤担当者が電子メールを送信する際、「Bcc」欄にアドレスを入力すべきところ、誤って「宛先」欄に入力し一斉送信を行ったため、アドレスが互いに見える状態となった。（111名分）
※住民基本台帳ネットワークシステムに係る本人確認情報の管理及び提供等に関する事務においては、個人情報に関する重大事故の発生はない。　</v>
      </c>
    </row>
    <row r="384" spans="1:61" ht="9.75" customHeight="1">
      <c r="A384" s="141"/>
      <c r="B384" s="143"/>
      <c r="C384" s="141"/>
      <c r="D384" s="142"/>
      <c r="E384" s="142"/>
      <c r="F384" s="142"/>
      <c r="G384" s="142"/>
      <c r="H384" s="142"/>
      <c r="I384" s="143"/>
      <c r="J384" s="27"/>
      <c r="K384" s="27"/>
      <c r="L384" s="27"/>
      <c r="M384" s="27"/>
      <c r="N384" s="27"/>
      <c r="O384" s="27"/>
      <c r="P384" s="27"/>
      <c r="Q384" s="27"/>
      <c r="R384" s="27"/>
      <c r="S384" s="27"/>
      <c r="T384" s="27"/>
      <c r="U384" s="27"/>
      <c r="V384" s="27"/>
      <c r="W384" s="27"/>
      <c r="X384" s="27"/>
      <c r="Y384" s="27"/>
      <c r="Z384" s="27"/>
      <c r="AA384" s="27"/>
      <c r="AB384" s="27"/>
      <c r="AC384" s="27"/>
      <c r="AD384" s="27"/>
      <c r="AE384" s="27"/>
      <c r="AF384" s="27"/>
      <c r="AG384" s="27"/>
      <c r="AH384" s="27"/>
      <c r="AI384" s="27"/>
      <c r="AJ384" s="27"/>
      <c r="AK384" s="27"/>
      <c r="AL384" s="27"/>
      <c r="AM384" s="27"/>
    </row>
    <row r="385" spans="1:61" ht="9.75" customHeight="1">
      <c r="A385" s="141"/>
      <c r="B385" s="143"/>
      <c r="C385" s="141"/>
      <c r="D385" s="142"/>
      <c r="E385" s="142"/>
      <c r="F385" s="142"/>
      <c r="G385" s="142"/>
      <c r="H385" s="142"/>
      <c r="I385" s="143"/>
      <c r="J385" s="27"/>
      <c r="K385" s="27"/>
      <c r="L385" s="27"/>
      <c r="M385" s="27"/>
      <c r="N385" s="27"/>
      <c r="O385" s="27"/>
      <c r="P385" s="27"/>
      <c r="Q385" s="27"/>
      <c r="R385" s="27"/>
      <c r="S385" s="27"/>
      <c r="T385" s="27"/>
      <c r="U385" s="27"/>
      <c r="V385" s="27"/>
      <c r="W385" s="27"/>
      <c r="X385" s="27"/>
      <c r="Y385" s="27"/>
      <c r="Z385" s="27"/>
      <c r="AA385" s="27"/>
      <c r="AB385" s="27"/>
      <c r="AC385" s="27"/>
      <c r="AD385" s="27"/>
      <c r="AE385" s="27"/>
      <c r="AF385" s="27"/>
      <c r="AG385" s="27"/>
      <c r="AH385" s="27"/>
      <c r="AI385" s="27"/>
      <c r="AJ385" s="27"/>
      <c r="AK385" s="27"/>
      <c r="AL385" s="27"/>
      <c r="AM385" s="27"/>
    </row>
    <row r="386" spans="1:61" ht="94.05" customHeight="1">
      <c r="A386" s="141"/>
      <c r="B386" s="143"/>
      <c r="C386" s="120" t="s">
        <v>594</v>
      </c>
      <c r="D386" s="121"/>
      <c r="E386" s="121"/>
      <c r="F386" s="121"/>
      <c r="G386" s="121"/>
      <c r="H386" s="121"/>
      <c r="I386" s="122"/>
      <c r="J386" s="27" t="s">
        <v>1208</v>
      </c>
      <c r="K386" s="27"/>
      <c r="L386" s="27"/>
      <c r="M386" s="27"/>
      <c r="N386" s="27"/>
      <c r="O386" s="27"/>
      <c r="P386" s="27"/>
      <c r="Q386" s="27"/>
      <c r="R386" s="27"/>
      <c r="S386" s="27"/>
      <c r="T386" s="27"/>
      <c r="U386" s="27"/>
      <c r="V386" s="27"/>
      <c r="W386" s="27"/>
      <c r="X386" s="27"/>
      <c r="Y386" s="27"/>
      <c r="Z386" s="27"/>
      <c r="AA386" s="27"/>
      <c r="AB386" s="27"/>
      <c r="AC386" s="27"/>
      <c r="AD386" s="27"/>
      <c r="AE386" s="27"/>
      <c r="AF386" s="27"/>
      <c r="AG386" s="27"/>
      <c r="AH386" s="27"/>
      <c r="AI386" s="27"/>
      <c r="AJ386" s="27"/>
      <c r="AK386" s="27"/>
      <c r="AL386" s="27"/>
      <c r="AM386" s="27"/>
      <c r="BH386" s="1">
        <v>94</v>
      </c>
      <c r="BI386" s="1" t="str">
        <f>"ITEM"&amp;BH386&amp; BG386 &amp;"="&amp; IF(TRIM($J386)="","",$J386)</f>
        <v>ITEM94=①事業者に対して、再発防止策の検討を指示した。
②庁外に多数の電子メール発信が必要な場合には、安心一斉送信システムを活用する。その他、「Bcc」を活用するケースにおいては、ダブルチェックを再度徹底する。
③庁外に多数の電子メールを送信する際には、「BCC」欄にアドレスを入力しているかを、複数人で確認することを再度徹底し、安心一斉送信システムも活用する。
④ホームページの更新作業マニュアルを作成し、操作手順や掲載するデータに個人情報が含まれていないかを複数人で確認することを徹底する。
⑤庁外に多数の電子メール発信が必要な場合には、安心一斉送信システムを活用する。その他、「Bcc」を活用するケースにおいては、ダブルチェックを再度徹底する。</v>
      </c>
    </row>
    <row r="387" spans="1:61" ht="9.75" customHeight="1">
      <c r="A387" s="141"/>
      <c r="B387" s="143"/>
      <c r="C387" s="141"/>
      <c r="D387" s="142"/>
      <c r="E387" s="142"/>
      <c r="F387" s="142"/>
      <c r="G387" s="142"/>
      <c r="H387" s="142"/>
      <c r="I387" s="143"/>
      <c r="J387" s="27"/>
      <c r="K387" s="27"/>
      <c r="L387" s="27"/>
      <c r="M387" s="27"/>
      <c r="N387" s="27"/>
      <c r="O387" s="27"/>
      <c r="P387" s="27"/>
      <c r="Q387" s="27"/>
      <c r="R387" s="27"/>
      <c r="S387" s="27"/>
      <c r="T387" s="27"/>
      <c r="U387" s="27"/>
      <c r="V387" s="27"/>
      <c r="W387" s="27"/>
      <c r="X387" s="27"/>
      <c r="Y387" s="27"/>
      <c r="Z387" s="27"/>
      <c r="AA387" s="27"/>
      <c r="AB387" s="27"/>
      <c r="AC387" s="27"/>
      <c r="AD387" s="27"/>
      <c r="AE387" s="27"/>
      <c r="AF387" s="27"/>
      <c r="AG387" s="27"/>
      <c r="AH387" s="27"/>
      <c r="AI387" s="27"/>
      <c r="AJ387" s="27"/>
      <c r="AK387" s="27"/>
      <c r="AL387" s="27"/>
      <c r="AM387" s="27"/>
    </row>
    <row r="388" spans="1:61" ht="9.75" customHeight="1">
      <c r="A388" s="123"/>
      <c r="B388" s="125"/>
      <c r="C388" s="141"/>
      <c r="D388" s="142"/>
      <c r="E388" s="142"/>
      <c r="F388" s="142"/>
      <c r="G388" s="142"/>
      <c r="H388" s="142"/>
      <c r="I388" s="143"/>
      <c r="J388" s="27"/>
      <c r="K388" s="27"/>
      <c r="L388" s="27"/>
      <c r="M388" s="27"/>
      <c r="N388" s="27"/>
      <c r="O388" s="27"/>
      <c r="P388" s="27"/>
      <c r="Q388" s="27"/>
      <c r="R388" s="27"/>
      <c r="S388" s="27"/>
      <c r="T388" s="27"/>
      <c r="U388" s="27"/>
      <c r="V388" s="27"/>
      <c r="W388" s="27"/>
      <c r="X388" s="27"/>
      <c r="Y388" s="27"/>
      <c r="Z388" s="27"/>
      <c r="AA388" s="27"/>
      <c r="AB388" s="27"/>
      <c r="AC388" s="27"/>
      <c r="AD388" s="27"/>
      <c r="AE388" s="27"/>
      <c r="AF388" s="27"/>
      <c r="AG388" s="27"/>
      <c r="AH388" s="27"/>
      <c r="AI388" s="27"/>
      <c r="AJ388" s="27"/>
      <c r="AK388" s="27"/>
      <c r="AL388" s="27"/>
      <c r="AM388" s="27"/>
    </row>
    <row r="389" spans="1:61" ht="10.050000000000001" customHeight="1">
      <c r="A389" s="120" t="s">
        <v>595</v>
      </c>
      <c r="B389" s="121"/>
      <c r="C389" s="121"/>
      <c r="D389" s="121"/>
      <c r="E389" s="121"/>
      <c r="F389" s="121"/>
      <c r="G389" s="121"/>
      <c r="H389" s="121"/>
      <c r="I389" s="122"/>
      <c r="J389" s="216" t="s">
        <v>37</v>
      </c>
      <c r="K389" s="249" t="s">
        <v>814</v>
      </c>
      <c r="L389" s="249"/>
      <c r="M389" s="249"/>
      <c r="N389" s="249"/>
      <c r="O389" s="249"/>
      <c r="P389" s="249"/>
      <c r="Q389" s="249"/>
      <c r="R389" s="249"/>
      <c r="S389" s="249"/>
      <c r="T389" s="154" t="s">
        <v>38</v>
      </c>
      <c r="U389" s="154"/>
      <c r="V389" s="154" t="s">
        <v>36</v>
      </c>
      <c r="W389" s="154"/>
      <c r="X389" s="154"/>
      <c r="Y389" s="154"/>
      <c r="Z389" s="154"/>
      <c r="AA389" s="154"/>
      <c r="AB389" s="154"/>
      <c r="AC389" s="154"/>
      <c r="AD389" s="154"/>
      <c r="AE389" s="154"/>
      <c r="AF389" s="154"/>
      <c r="AG389" s="154"/>
      <c r="AH389" s="154"/>
      <c r="AI389" s="154"/>
      <c r="AJ389" s="154"/>
      <c r="AK389" s="154"/>
      <c r="AL389" s="154"/>
      <c r="AM389" s="155"/>
      <c r="BE389" s="1" t="str">
        <f ca="1">MID(CELL("address",$CL$2),2,2)</f>
        <v>CL</v>
      </c>
      <c r="BF389" s="1">
        <f>IF(TRIM($K389)="","",IF(ISERROR(MATCH($K389,$CL$3:$CL$4,0)),"INPUT_ERROR",MATCH($K389,$CL$3:$CL$4,0)))</f>
        <v>1</v>
      </c>
      <c r="BH389" s="1">
        <v>95</v>
      </c>
      <c r="BI389" s="1" t="str">
        <f>"ITEM"&amp;BH389&amp; BG389 &amp;"=" &amp; $BF389</f>
        <v>ITEM95=1</v>
      </c>
    </row>
    <row r="390" spans="1:61" ht="9.75" customHeight="1">
      <c r="A390" s="141"/>
      <c r="B390" s="142"/>
      <c r="C390" s="142"/>
      <c r="D390" s="142"/>
      <c r="E390" s="142"/>
      <c r="F390" s="142"/>
      <c r="G390" s="142"/>
      <c r="H390" s="142"/>
      <c r="I390" s="143"/>
      <c r="J390" s="144"/>
      <c r="K390" s="145"/>
      <c r="L390" s="145"/>
      <c r="M390" s="145"/>
      <c r="N390" s="145"/>
      <c r="O390" s="145"/>
      <c r="P390" s="145"/>
      <c r="Q390" s="145"/>
      <c r="R390" s="145"/>
      <c r="S390" s="145"/>
      <c r="T390" s="98"/>
      <c r="U390" s="98"/>
      <c r="V390" s="98" t="s">
        <v>596</v>
      </c>
      <c r="W390" s="98"/>
      <c r="X390" s="98"/>
      <c r="Y390" s="98"/>
      <c r="Z390" s="98"/>
      <c r="AA390" s="98"/>
      <c r="AB390" s="98"/>
      <c r="AC390" s="98"/>
      <c r="AD390" s="98"/>
      <c r="AE390" s="98" t="s">
        <v>597</v>
      </c>
      <c r="AF390" s="98"/>
      <c r="AG390" s="98"/>
      <c r="AH390" s="98"/>
      <c r="AI390" s="98"/>
      <c r="AJ390" s="98"/>
      <c r="AK390" s="98"/>
      <c r="AL390" s="98"/>
      <c r="AM390" s="156"/>
    </row>
    <row r="391" spans="1:61" ht="10.050000000000001" customHeight="1">
      <c r="A391" s="141"/>
      <c r="B391" s="143"/>
      <c r="C391" s="120" t="s">
        <v>598</v>
      </c>
      <c r="D391" s="121"/>
      <c r="E391" s="121"/>
      <c r="F391" s="121"/>
      <c r="G391" s="121"/>
      <c r="H391" s="121"/>
      <c r="I391" s="122"/>
      <c r="J391" s="27" t="s">
        <v>815</v>
      </c>
      <c r="K391" s="27"/>
      <c r="L391" s="27"/>
      <c r="M391" s="27"/>
      <c r="N391" s="27"/>
      <c r="O391" s="27"/>
      <c r="P391" s="27"/>
      <c r="Q391" s="27"/>
      <c r="R391" s="27"/>
      <c r="S391" s="27"/>
      <c r="T391" s="27"/>
      <c r="U391" s="27"/>
      <c r="V391" s="27"/>
      <c r="W391" s="27"/>
      <c r="X391" s="27"/>
      <c r="Y391" s="27"/>
      <c r="Z391" s="27"/>
      <c r="AA391" s="27"/>
      <c r="AB391" s="27"/>
      <c r="AC391" s="27"/>
      <c r="AD391" s="27"/>
      <c r="AE391" s="27"/>
      <c r="AF391" s="27"/>
      <c r="AG391" s="27"/>
      <c r="AH391" s="27"/>
      <c r="AI391" s="27"/>
      <c r="AJ391" s="27"/>
      <c r="AK391" s="27"/>
      <c r="AL391" s="27"/>
      <c r="AM391" s="27"/>
      <c r="BH391" s="1">
        <v>96</v>
      </c>
      <c r="BI391" s="1" t="str">
        <f>"ITEM"&amp;BH391&amp; BG391 &amp;"="&amp; IF(TRIM($J391)="","",$J391)</f>
        <v>ITEM96=生存する個人の個人番号とともに、死亡による消除後、住基法施行令第３０条の６（都道府県における本人確認情報の保存期間）に定める期間（１５０年間）保管する。</v>
      </c>
    </row>
    <row r="392" spans="1:61" ht="9.75" customHeight="1">
      <c r="A392" s="141"/>
      <c r="B392" s="143"/>
      <c r="C392" s="141"/>
      <c r="D392" s="142"/>
      <c r="E392" s="142"/>
      <c r="F392" s="142"/>
      <c r="G392" s="142"/>
      <c r="H392" s="142"/>
      <c r="I392" s="143"/>
      <c r="J392" s="27"/>
      <c r="K392" s="27"/>
      <c r="L392" s="27"/>
      <c r="M392" s="27"/>
      <c r="N392" s="27"/>
      <c r="O392" s="27"/>
      <c r="P392" s="27"/>
      <c r="Q392" s="27"/>
      <c r="R392" s="27"/>
      <c r="S392" s="27"/>
      <c r="T392" s="27"/>
      <c r="U392" s="27"/>
      <c r="V392" s="27"/>
      <c r="W392" s="27"/>
      <c r="X392" s="27"/>
      <c r="Y392" s="27"/>
      <c r="Z392" s="27"/>
      <c r="AA392" s="27"/>
      <c r="AB392" s="27"/>
      <c r="AC392" s="27"/>
      <c r="AD392" s="27"/>
      <c r="AE392" s="27"/>
      <c r="AF392" s="27"/>
      <c r="AG392" s="27"/>
      <c r="AH392" s="27"/>
      <c r="AI392" s="27"/>
      <c r="AJ392" s="27"/>
      <c r="AK392" s="27"/>
      <c r="AL392" s="27"/>
      <c r="AM392" s="27"/>
    </row>
    <row r="393" spans="1:61" ht="9.75" customHeight="1">
      <c r="A393" s="123"/>
      <c r="B393" s="125"/>
      <c r="C393" s="123"/>
      <c r="D393" s="124"/>
      <c r="E393" s="124"/>
      <c r="F393" s="124"/>
      <c r="G393" s="124"/>
      <c r="H393" s="124"/>
      <c r="I393" s="125"/>
      <c r="J393" s="27"/>
      <c r="K393" s="27"/>
      <c r="L393" s="27"/>
      <c r="M393" s="27"/>
      <c r="N393" s="27"/>
      <c r="O393" s="27"/>
      <c r="P393" s="27"/>
      <c r="Q393" s="27"/>
      <c r="R393" s="27"/>
      <c r="S393" s="27"/>
      <c r="T393" s="27"/>
      <c r="U393" s="27"/>
      <c r="V393" s="27"/>
      <c r="W393" s="27"/>
      <c r="X393" s="27"/>
      <c r="Y393" s="27"/>
      <c r="Z393" s="27"/>
      <c r="AA393" s="27"/>
      <c r="AB393" s="27"/>
      <c r="AC393" s="27"/>
      <c r="AD393" s="27"/>
      <c r="AE393" s="27"/>
      <c r="AF393" s="27"/>
      <c r="AG393" s="27"/>
      <c r="AH393" s="27"/>
      <c r="AI393" s="27"/>
      <c r="AJ393" s="27"/>
      <c r="AK393" s="27"/>
      <c r="AL393" s="27"/>
      <c r="AM393" s="27"/>
    </row>
    <row r="394" spans="1:61" ht="10.050000000000001" customHeight="1">
      <c r="A394" s="290" t="s">
        <v>482</v>
      </c>
      <c r="B394" s="290"/>
      <c r="C394" s="290"/>
      <c r="D394" s="290"/>
      <c r="E394" s="290"/>
      <c r="F394" s="290"/>
      <c r="G394" s="290"/>
      <c r="H394" s="290"/>
      <c r="I394" s="290"/>
      <c r="J394" s="27" t="s">
        <v>721</v>
      </c>
      <c r="K394" s="27"/>
      <c r="L394" s="27"/>
      <c r="M394" s="27"/>
      <c r="N394" s="27"/>
      <c r="O394" s="27"/>
      <c r="P394" s="27"/>
      <c r="Q394" s="27"/>
      <c r="R394" s="27"/>
      <c r="S394" s="27"/>
      <c r="T394" s="27"/>
      <c r="U394" s="27"/>
      <c r="V394" s="27"/>
      <c r="W394" s="27"/>
      <c r="X394" s="27"/>
      <c r="Y394" s="27"/>
      <c r="Z394" s="27"/>
      <c r="AA394" s="27"/>
      <c r="AB394" s="27"/>
      <c r="AC394" s="27"/>
      <c r="AD394" s="27"/>
      <c r="AE394" s="27"/>
      <c r="AF394" s="27"/>
      <c r="AG394" s="27"/>
      <c r="AH394" s="27"/>
      <c r="AI394" s="27"/>
      <c r="AJ394" s="27"/>
      <c r="AK394" s="27"/>
      <c r="AL394" s="27"/>
      <c r="AM394" s="27"/>
      <c r="BH394" s="1">
        <v>97</v>
      </c>
      <c r="BI394" s="1" t="str">
        <f>"ITEM"&amp;BH394&amp; BG394 &amp;"="&amp; IF(TRIM($J394)="","",$J394)</f>
        <v>ITEM97=―</v>
      </c>
    </row>
    <row r="395" spans="1:61" ht="9.75" customHeight="1">
      <c r="A395" s="290"/>
      <c r="B395" s="290"/>
      <c r="C395" s="290"/>
      <c r="D395" s="290"/>
      <c r="E395" s="290"/>
      <c r="F395" s="290"/>
      <c r="G395" s="290"/>
      <c r="H395" s="290"/>
      <c r="I395" s="290"/>
      <c r="J395" s="27"/>
      <c r="K395" s="27"/>
      <c r="L395" s="27"/>
      <c r="M395" s="27"/>
      <c r="N395" s="27"/>
      <c r="O395" s="27"/>
      <c r="P395" s="27"/>
      <c r="Q395" s="27"/>
      <c r="R395" s="27"/>
      <c r="S395" s="27"/>
      <c r="T395" s="27"/>
      <c r="U395" s="27"/>
      <c r="V395" s="27"/>
      <c r="W395" s="27"/>
      <c r="X395" s="27"/>
      <c r="Y395" s="27"/>
      <c r="Z395" s="27"/>
      <c r="AA395" s="27"/>
      <c r="AB395" s="27"/>
      <c r="AC395" s="27"/>
      <c r="AD395" s="27"/>
      <c r="AE395" s="27"/>
      <c r="AF395" s="27"/>
      <c r="AG395" s="27"/>
      <c r="AH395" s="27"/>
      <c r="AI395" s="27"/>
      <c r="AJ395" s="27"/>
      <c r="AK395" s="27"/>
      <c r="AL395" s="27"/>
      <c r="AM395" s="27"/>
    </row>
    <row r="396" spans="1:61" ht="9.75" customHeight="1">
      <c r="A396" s="290"/>
      <c r="B396" s="290"/>
      <c r="C396" s="290"/>
      <c r="D396" s="290"/>
      <c r="E396" s="290"/>
      <c r="F396" s="290"/>
      <c r="G396" s="290"/>
      <c r="H396" s="290"/>
      <c r="I396" s="290"/>
      <c r="J396" s="27"/>
      <c r="K396" s="27"/>
      <c r="L396" s="27"/>
      <c r="M396" s="27"/>
      <c r="N396" s="27"/>
      <c r="O396" s="27"/>
      <c r="P396" s="27"/>
      <c r="Q396" s="27"/>
      <c r="R396" s="27"/>
      <c r="S396" s="27"/>
      <c r="T396" s="27"/>
      <c r="U396" s="27"/>
      <c r="V396" s="27"/>
      <c r="W396" s="27"/>
      <c r="X396" s="27"/>
      <c r="Y396" s="27"/>
      <c r="Z396" s="27"/>
      <c r="AA396" s="27"/>
      <c r="AB396" s="27"/>
      <c r="AC396" s="27"/>
      <c r="AD396" s="27"/>
      <c r="AE396" s="27"/>
      <c r="AF396" s="27"/>
      <c r="AG396" s="27"/>
      <c r="AH396" s="27"/>
      <c r="AI396" s="27"/>
      <c r="AJ396" s="27"/>
      <c r="AK396" s="27"/>
      <c r="AL396" s="27"/>
      <c r="AM396" s="27"/>
    </row>
    <row r="397" spans="1:61" ht="10.050000000000001" customHeight="1">
      <c r="A397" s="197" t="s">
        <v>483</v>
      </c>
      <c r="B397" s="198"/>
      <c r="C397" s="198"/>
      <c r="D397" s="198"/>
      <c r="E397" s="198"/>
      <c r="F397" s="198"/>
      <c r="G397" s="198"/>
      <c r="H397" s="198"/>
      <c r="I397" s="203"/>
      <c r="J397" s="216" t="s">
        <v>37</v>
      </c>
      <c r="K397" s="249" t="s">
        <v>786</v>
      </c>
      <c r="L397" s="249"/>
      <c r="M397" s="249"/>
      <c r="N397" s="249"/>
      <c r="O397" s="249"/>
      <c r="P397" s="249"/>
      <c r="Q397" s="249"/>
      <c r="R397" s="249"/>
      <c r="S397" s="249"/>
      <c r="T397" s="154" t="s">
        <v>38</v>
      </c>
      <c r="U397" s="154"/>
      <c r="V397" s="154" t="s">
        <v>36</v>
      </c>
      <c r="W397" s="154"/>
      <c r="X397" s="154"/>
      <c r="Y397" s="154"/>
      <c r="Z397" s="154"/>
      <c r="AA397" s="154"/>
      <c r="AB397" s="154"/>
      <c r="AC397" s="154"/>
      <c r="AD397" s="154"/>
      <c r="AE397" s="154"/>
      <c r="AF397" s="154"/>
      <c r="AG397" s="154"/>
      <c r="AH397" s="154"/>
      <c r="AI397" s="154"/>
      <c r="AJ397" s="154"/>
      <c r="AK397" s="154"/>
      <c r="AL397" s="154"/>
      <c r="AM397" s="155"/>
      <c r="BE397" s="1" t="str">
        <f ca="1">MID(CELL("address",$CA$2),2,2)</f>
        <v>CA</v>
      </c>
      <c r="BF397" s="1">
        <f>IF(TRIM($K397)="","",IF(ISERROR(MATCH($K397,$CA$3:$CA$5,0)),"INPUT_ERROR",MATCH($K397,$CA$3:$CA$5,0)))</f>
        <v>2</v>
      </c>
      <c r="BH397" s="1">
        <v>98</v>
      </c>
      <c r="BI397" s="1" t="str">
        <f>"ITEM"&amp;BH397&amp; BG397 &amp;"=" &amp; $BF397</f>
        <v>ITEM98=2</v>
      </c>
    </row>
    <row r="398" spans="1:61" ht="9.75" customHeight="1">
      <c r="A398" s="199"/>
      <c r="B398" s="200"/>
      <c r="C398" s="200"/>
      <c r="D398" s="200"/>
      <c r="E398" s="200"/>
      <c r="F398" s="200"/>
      <c r="G398" s="200"/>
      <c r="H398" s="200"/>
      <c r="I398" s="215"/>
      <c r="J398" s="144"/>
      <c r="K398" s="145"/>
      <c r="L398" s="145"/>
      <c r="M398" s="145"/>
      <c r="N398" s="145"/>
      <c r="O398" s="145"/>
      <c r="P398" s="145"/>
      <c r="Q398" s="145"/>
      <c r="R398" s="145"/>
      <c r="S398" s="145"/>
      <c r="T398" s="82"/>
      <c r="U398" s="82"/>
      <c r="V398" s="82" t="s">
        <v>484</v>
      </c>
      <c r="W398" s="82"/>
      <c r="X398" s="82"/>
      <c r="Y398" s="82"/>
      <c r="Z398" s="82"/>
      <c r="AA398" s="82"/>
      <c r="AB398" s="82"/>
      <c r="AC398" s="82"/>
      <c r="AD398" s="82"/>
      <c r="AE398" s="82" t="s">
        <v>485</v>
      </c>
      <c r="AF398" s="82"/>
      <c r="AG398" s="82"/>
      <c r="AH398" s="82"/>
      <c r="AI398" s="82"/>
      <c r="AJ398" s="82"/>
      <c r="AK398" s="82"/>
      <c r="AL398" s="82"/>
      <c r="AM398" s="138"/>
      <c r="BH398" s="1" t="s">
        <v>28</v>
      </c>
    </row>
    <row r="399" spans="1:61" ht="9.75" customHeight="1">
      <c r="A399" s="201"/>
      <c r="B399" s="202"/>
      <c r="C399" s="202"/>
      <c r="D399" s="202"/>
      <c r="E399" s="202"/>
      <c r="F399" s="202"/>
      <c r="G399" s="202"/>
      <c r="H399" s="202"/>
      <c r="I399" s="204"/>
      <c r="J399" s="157"/>
      <c r="K399" s="98"/>
      <c r="L399" s="98"/>
      <c r="M399" s="98"/>
      <c r="N399" s="98"/>
      <c r="O399" s="98"/>
      <c r="P399" s="98"/>
      <c r="Q399" s="98"/>
      <c r="R399" s="98"/>
      <c r="S399" s="98"/>
      <c r="T399" s="98"/>
      <c r="U399" s="98"/>
      <c r="V399" s="98" t="s">
        <v>486</v>
      </c>
      <c r="W399" s="98"/>
      <c r="X399" s="98"/>
      <c r="Y399" s="98"/>
      <c r="Z399" s="98"/>
      <c r="AA399" s="98"/>
      <c r="AB399" s="98"/>
      <c r="AC399" s="98"/>
      <c r="AD399" s="98"/>
      <c r="AE399" s="98"/>
      <c r="AF399" s="98"/>
      <c r="AG399" s="98"/>
      <c r="AH399" s="98"/>
      <c r="AI399" s="98"/>
      <c r="AJ399" s="98"/>
      <c r="AK399" s="98"/>
      <c r="AL399" s="98"/>
      <c r="AM399" s="156"/>
      <c r="BH399" s="1" t="s">
        <v>28</v>
      </c>
    </row>
    <row r="400" spans="1:61" ht="9.75" customHeight="1">
      <c r="A400" s="153" t="s">
        <v>599</v>
      </c>
      <c r="B400" s="153"/>
      <c r="C400" s="153"/>
      <c r="D400" s="153"/>
      <c r="E400" s="153"/>
      <c r="F400" s="153"/>
      <c r="G400" s="153"/>
      <c r="H400" s="153"/>
      <c r="I400" s="153"/>
      <c r="J400" s="153"/>
      <c r="K400" s="153"/>
      <c r="L400" s="153"/>
      <c r="M400" s="153"/>
      <c r="N400" s="153"/>
      <c r="O400" s="153"/>
      <c r="P400" s="153"/>
      <c r="Q400" s="153"/>
      <c r="R400" s="153"/>
      <c r="S400" s="153"/>
      <c r="T400" s="153"/>
      <c r="U400" s="153"/>
      <c r="V400" s="153"/>
      <c r="W400" s="153"/>
      <c r="X400" s="153"/>
      <c r="Y400" s="153"/>
      <c r="Z400" s="153"/>
      <c r="AA400" s="153"/>
      <c r="AB400" s="153"/>
      <c r="AC400" s="153"/>
      <c r="AD400" s="153"/>
      <c r="AE400" s="153"/>
      <c r="AF400" s="153"/>
      <c r="AG400" s="153"/>
      <c r="AH400" s="153"/>
      <c r="AI400" s="153"/>
      <c r="AJ400" s="153"/>
      <c r="AK400" s="153"/>
      <c r="AL400" s="153"/>
      <c r="AM400" s="153"/>
    </row>
    <row r="401" spans="1:61" ht="9.75" customHeight="1">
      <c r="A401" s="153"/>
      <c r="B401" s="153"/>
      <c r="C401" s="153"/>
      <c r="D401" s="153"/>
      <c r="E401" s="153"/>
      <c r="F401" s="153"/>
      <c r="G401" s="153"/>
      <c r="H401" s="153"/>
      <c r="I401" s="153"/>
      <c r="J401" s="153"/>
      <c r="K401" s="153"/>
      <c r="L401" s="153"/>
      <c r="M401" s="153"/>
      <c r="N401" s="153"/>
      <c r="O401" s="153"/>
      <c r="P401" s="153"/>
      <c r="Q401" s="153"/>
      <c r="R401" s="153"/>
      <c r="S401" s="153"/>
      <c r="T401" s="153"/>
      <c r="U401" s="153"/>
      <c r="V401" s="153"/>
      <c r="W401" s="153"/>
      <c r="X401" s="153"/>
      <c r="Y401" s="153"/>
      <c r="Z401" s="153"/>
      <c r="AA401" s="153"/>
      <c r="AB401" s="153"/>
      <c r="AC401" s="153"/>
      <c r="AD401" s="153"/>
      <c r="AE401" s="153"/>
      <c r="AF401" s="153"/>
      <c r="AG401" s="153"/>
      <c r="AH401" s="153"/>
      <c r="AI401" s="153"/>
      <c r="AJ401" s="153"/>
      <c r="AK401" s="153"/>
      <c r="AL401" s="153"/>
      <c r="AM401" s="153"/>
    </row>
    <row r="402" spans="1:61" ht="10.050000000000001" customHeight="1">
      <c r="A402" s="153" t="s">
        <v>488</v>
      </c>
      <c r="B402" s="153"/>
      <c r="C402" s="153"/>
      <c r="D402" s="153"/>
      <c r="E402" s="153"/>
      <c r="F402" s="153"/>
      <c r="G402" s="153"/>
      <c r="H402" s="153"/>
      <c r="I402" s="153"/>
      <c r="J402" s="114" t="s">
        <v>1207</v>
      </c>
      <c r="K402" s="115"/>
      <c r="L402" s="115"/>
      <c r="M402" s="115"/>
      <c r="N402" s="115"/>
      <c r="O402" s="115"/>
      <c r="P402" s="115"/>
      <c r="Q402" s="115"/>
      <c r="R402" s="115"/>
      <c r="S402" s="115"/>
      <c r="T402" s="115"/>
      <c r="U402" s="115"/>
      <c r="V402" s="115"/>
      <c r="W402" s="115"/>
      <c r="X402" s="115"/>
      <c r="Y402" s="115"/>
      <c r="Z402" s="115"/>
      <c r="AA402" s="115"/>
      <c r="AB402" s="115"/>
      <c r="AC402" s="115"/>
      <c r="AD402" s="115"/>
      <c r="AE402" s="115"/>
      <c r="AF402" s="115"/>
      <c r="AG402" s="115"/>
      <c r="AH402" s="115"/>
      <c r="AI402" s="115"/>
      <c r="AJ402" s="115"/>
      <c r="AK402" s="115"/>
      <c r="AL402" s="115"/>
      <c r="AM402" s="116"/>
      <c r="BH402" s="1">
        <v>99</v>
      </c>
      <c r="BI402" s="1" t="str">
        <f>"ITEM"&amp;BH402&amp; BG402 &amp;"="&amp; IF(TRIM($J402)="","",$J402)</f>
        <v>ITEM99=市町村の住民基本台帳で本人確認情報の変更があった場合には住基ネットを通して本人確認情報の更新が行われる仕組みとなっているため、古い情報のまま保管されることはない。
また、市町村ＣＳとの整合処理を定期的に実施し、保存する本人確認情報が最新であるかどうかを確認する。</v>
      </c>
    </row>
    <row r="403" spans="1:61" ht="9.75" customHeight="1">
      <c r="A403" s="153"/>
      <c r="B403" s="153"/>
      <c r="C403" s="153"/>
      <c r="D403" s="153"/>
      <c r="E403" s="153"/>
      <c r="F403" s="153"/>
      <c r="G403" s="153"/>
      <c r="H403" s="153"/>
      <c r="I403" s="153"/>
      <c r="J403" s="146"/>
      <c r="K403" s="147"/>
      <c r="L403" s="147"/>
      <c r="M403" s="147"/>
      <c r="N403" s="147"/>
      <c r="O403" s="147"/>
      <c r="P403" s="147"/>
      <c r="Q403" s="147"/>
      <c r="R403" s="147"/>
      <c r="S403" s="147"/>
      <c r="T403" s="147"/>
      <c r="U403" s="147"/>
      <c r="V403" s="147"/>
      <c r="W403" s="147"/>
      <c r="X403" s="147"/>
      <c r="Y403" s="147"/>
      <c r="Z403" s="147"/>
      <c r="AA403" s="147"/>
      <c r="AB403" s="147"/>
      <c r="AC403" s="147"/>
      <c r="AD403" s="147"/>
      <c r="AE403" s="147"/>
      <c r="AF403" s="147"/>
      <c r="AG403" s="147"/>
      <c r="AH403" s="147"/>
      <c r="AI403" s="147"/>
      <c r="AJ403" s="147"/>
      <c r="AK403" s="147"/>
      <c r="AL403" s="147"/>
      <c r="AM403" s="148"/>
    </row>
    <row r="404" spans="1:61" ht="9.75" customHeight="1">
      <c r="A404" s="153"/>
      <c r="B404" s="153"/>
      <c r="C404" s="153"/>
      <c r="D404" s="153"/>
      <c r="E404" s="153"/>
      <c r="F404" s="153"/>
      <c r="G404" s="153"/>
      <c r="H404" s="153"/>
      <c r="I404" s="153"/>
      <c r="J404" s="146"/>
      <c r="K404" s="147"/>
      <c r="L404" s="147"/>
      <c r="M404" s="147"/>
      <c r="N404" s="147"/>
      <c r="O404" s="147"/>
      <c r="P404" s="147"/>
      <c r="Q404" s="147"/>
      <c r="R404" s="147"/>
      <c r="S404" s="147"/>
      <c r="T404" s="147"/>
      <c r="U404" s="147"/>
      <c r="V404" s="147"/>
      <c r="W404" s="147"/>
      <c r="X404" s="147"/>
      <c r="Y404" s="147"/>
      <c r="Z404" s="147"/>
      <c r="AA404" s="147"/>
      <c r="AB404" s="147"/>
      <c r="AC404" s="147"/>
      <c r="AD404" s="147"/>
      <c r="AE404" s="147"/>
      <c r="AF404" s="147"/>
      <c r="AG404" s="147"/>
      <c r="AH404" s="147"/>
      <c r="AI404" s="147"/>
      <c r="AJ404" s="147"/>
      <c r="AK404" s="147"/>
      <c r="AL404" s="147"/>
      <c r="AM404" s="148"/>
    </row>
    <row r="405" spans="1:61" ht="25.8" customHeight="1">
      <c r="A405" s="153"/>
      <c r="B405" s="153"/>
      <c r="C405" s="153"/>
      <c r="D405" s="153"/>
      <c r="E405" s="153"/>
      <c r="F405" s="153"/>
      <c r="G405" s="153"/>
      <c r="H405" s="153"/>
      <c r="I405" s="153"/>
      <c r="J405" s="117"/>
      <c r="K405" s="118"/>
      <c r="L405" s="118"/>
      <c r="M405" s="118"/>
      <c r="N405" s="118"/>
      <c r="O405" s="118"/>
      <c r="P405" s="118"/>
      <c r="Q405" s="118"/>
      <c r="R405" s="118"/>
      <c r="S405" s="118"/>
      <c r="T405" s="118"/>
      <c r="U405" s="118"/>
      <c r="V405" s="118"/>
      <c r="W405" s="118"/>
      <c r="X405" s="118"/>
      <c r="Y405" s="118"/>
      <c r="Z405" s="118"/>
      <c r="AA405" s="118"/>
      <c r="AB405" s="118"/>
      <c r="AC405" s="118"/>
      <c r="AD405" s="118"/>
      <c r="AE405" s="118"/>
      <c r="AF405" s="118"/>
      <c r="AG405" s="118"/>
      <c r="AH405" s="118"/>
      <c r="AI405" s="118"/>
      <c r="AJ405" s="118"/>
      <c r="AK405" s="118"/>
      <c r="AL405" s="118"/>
      <c r="AM405" s="119"/>
    </row>
    <row r="406" spans="1:61" ht="10.050000000000001" customHeight="1">
      <c r="A406" s="197" t="s">
        <v>483</v>
      </c>
      <c r="B406" s="198"/>
      <c r="C406" s="198"/>
      <c r="D406" s="198"/>
      <c r="E406" s="198"/>
      <c r="F406" s="198"/>
      <c r="G406" s="198"/>
      <c r="H406" s="198"/>
      <c r="I406" s="203"/>
      <c r="J406" s="216" t="s">
        <v>37</v>
      </c>
      <c r="K406" s="249" t="s">
        <v>786</v>
      </c>
      <c r="L406" s="249"/>
      <c r="M406" s="249"/>
      <c r="N406" s="249"/>
      <c r="O406" s="249"/>
      <c r="P406" s="249"/>
      <c r="Q406" s="249"/>
      <c r="R406" s="249"/>
      <c r="S406" s="249"/>
      <c r="T406" s="154" t="s">
        <v>38</v>
      </c>
      <c r="U406" s="154"/>
      <c r="V406" s="154" t="s">
        <v>36</v>
      </c>
      <c r="W406" s="154"/>
      <c r="X406" s="154"/>
      <c r="Y406" s="154"/>
      <c r="Z406" s="154"/>
      <c r="AA406" s="154"/>
      <c r="AB406" s="154"/>
      <c r="AC406" s="154"/>
      <c r="AD406" s="154"/>
      <c r="AE406" s="154"/>
      <c r="AF406" s="154"/>
      <c r="AG406" s="154"/>
      <c r="AH406" s="154"/>
      <c r="AI406" s="154"/>
      <c r="AJ406" s="154"/>
      <c r="AK406" s="154"/>
      <c r="AL406" s="154"/>
      <c r="AM406" s="155"/>
      <c r="BE406" s="1" t="str">
        <f ca="1">MID(CELL("address",$CA$2),2,2)</f>
        <v>CA</v>
      </c>
      <c r="BF406" s="1">
        <f>IF(TRIM($K406)="","",IF(ISERROR(MATCH($K406,$CA$3:$CA$5,0)),"INPUT_ERROR",MATCH($K406,$CA$3:$CA$5,0)))</f>
        <v>2</v>
      </c>
      <c r="BH406" s="1">
        <v>100</v>
      </c>
      <c r="BI406" s="1" t="str">
        <f>"ITEM"&amp;BH406&amp; BG406 &amp;"=" &amp; $BF406</f>
        <v>ITEM100=2</v>
      </c>
    </row>
    <row r="407" spans="1:61" ht="9.75" customHeight="1">
      <c r="A407" s="199"/>
      <c r="B407" s="200"/>
      <c r="C407" s="200"/>
      <c r="D407" s="200"/>
      <c r="E407" s="200"/>
      <c r="F407" s="200"/>
      <c r="G407" s="200"/>
      <c r="H407" s="200"/>
      <c r="I407" s="215"/>
      <c r="J407" s="144"/>
      <c r="K407" s="145"/>
      <c r="L407" s="145"/>
      <c r="M407" s="145"/>
      <c r="N407" s="145"/>
      <c r="O407" s="145"/>
      <c r="P407" s="145"/>
      <c r="Q407" s="145"/>
      <c r="R407" s="145"/>
      <c r="S407" s="145"/>
      <c r="T407" s="82"/>
      <c r="U407" s="82"/>
      <c r="V407" s="82" t="s">
        <v>484</v>
      </c>
      <c r="W407" s="82"/>
      <c r="X407" s="82"/>
      <c r="Y407" s="82"/>
      <c r="Z407" s="82"/>
      <c r="AA407" s="82"/>
      <c r="AB407" s="82"/>
      <c r="AC407" s="82"/>
      <c r="AD407" s="82"/>
      <c r="AE407" s="82" t="s">
        <v>485</v>
      </c>
      <c r="AF407" s="82"/>
      <c r="AG407" s="82"/>
      <c r="AH407" s="82"/>
      <c r="AI407" s="82"/>
      <c r="AJ407" s="82"/>
      <c r="AK407" s="82"/>
      <c r="AL407" s="82"/>
      <c r="AM407" s="138"/>
      <c r="BH407" s="1" t="s">
        <v>28</v>
      </c>
    </row>
    <row r="408" spans="1:61" ht="9.75" customHeight="1">
      <c r="A408" s="199"/>
      <c r="B408" s="200"/>
      <c r="C408" s="200"/>
      <c r="D408" s="200"/>
      <c r="E408" s="200"/>
      <c r="F408" s="200"/>
      <c r="G408" s="200"/>
      <c r="H408" s="200"/>
      <c r="I408" s="215"/>
      <c r="J408" s="157"/>
      <c r="K408" s="98"/>
      <c r="L408" s="98"/>
      <c r="M408" s="98"/>
      <c r="N408" s="98"/>
      <c r="O408" s="98"/>
      <c r="P408" s="98"/>
      <c r="Q408" s="98"/>
      <c r="R408" s="98"/>
      <c r="S408" s="98"/>
      <c r="T408" s="98"/>
      <c r="U408" s="98"/>
      <c r="V408" s="98" t="s">
        <v>486</v>
      </c>
      <c r="W408" s="98"/>
      <c r="X408" s="98"/>
      <c r="Y408" s="98"/>
      <c r="Z408" s="98"/>
      <c r="AA408" s="98"/>
      <c r="AB408" s="98"/>
      <c r="AC408" s="98"/>
      <c r="AD408" s="98"/>
      <c r="AE408" s="98"/>
      <c r="AF408" s="98"/>
      <c r="AG408" s="98"/>
      <c r="AH408" s="98"/>
      <c r="AI408" s="98"/>
      <c r="AJ408" s="98"/>
      <c r="AK408" s="98"/>
      <c r="AL408" s="98"/>
      <c r="AM408" s="156"/>
      <c r="BH408" s="1" t="s">
        <v>28</v>
      </c>
    </row>
    <row r="409" spans="1:61" ht="9.75" customHeight="1">
      <c r="A409" s="120" t="s">
        <v>600</v>
      </c>
      <c r="B409" s="121"/>
      <c r="C409" s="121"/>
      <c r="D409" s="121"/>
      <c r="E409" s="121"/>
      <c r="F409" s="121"/>
      <c r="G409" s="121"/>
      <c r="H409" s="121"/>
      <c r="I409" s="121"/>
      <c r="J409" s="121"/>
      <c r="K409" s="121"/>
      <c r="L409" s="121"/>
      <c r="M409" s="121"/>
      <c r="N409" s="121"/>
      <c r="O409" s="121"/>
      <c r="P409" s="121"/>
      <c r="Q409" s="121"/>
      <c r="R409" s="121"/>
      <c r="S409" s="121"/>
      <c r="T409" s="121"/>
      <c r="U409" s="121"/>
      <c r="V409" s="121"/>
      <c r="W409" s="121"/>
      <c r="X409" s="121"/>
      <c r="Y409" s="121"/>
      <c r="Z409" s="121"/>
      <c r="AA409" s="121"/>
      <c r="AB409" s="121"/>
      <c r="AC409" s="121"/>
      <c r="AD409" s="121"/>
      <c r="AE409" s="121"/>
      <c r="AF409" s="121"/>
      <c r="AG409" s="121"/>
      <c r="AH409" s="121"/>
      <c r="AI409" s="121"/>
      <c r="AJ409" s="121"/>
      <c r="AK409" s="121"/>
      <c r="AL409" s="121"/>
      <c r="AM409" s="122"/>
    </row>
    <row r="410" spans="1:61" ht="9.75" customHeight="1">
      <c r="A410" s="123"/>
      <c r="B410" s="124"/>
      <c r="C410" s="124"/>
      <c r="D410" s="124"/>
      <c r="E410" s="124"/>
      <c r="F410" s="124"/>
      <c r="G410" s="124"/>
      <c r="H410" s="124"/>
      <c r="I410" s="124"/>
      <c r="J410" s="124"/>
      <c r="K410" s="124"/>
      <c r="L410" s="124"/>
      <c r="M410" s="124"/>
      <c r="N410" s="124"/>
      <c r="O410" s="124"/>
      <c r="P410" s="124"/>
      <c r="Q410" s="124"/>
      <c r="R410" s="124"/>
      <c r="S410" s="124"/>
      <c r="T410" s="124"/>
      <c r="U410" s="124"/>
      <c r="V410" s="124"/>
      <c r="W410" s="124"/>
      <c r="X410" s="124"/>
      <c r="Y410" s="124"/>
      <c r="Z410" s="124"/>
      <c r="AA410" s="124"/>
      <c r="AB410" s="124"/>
      <c r="AC410" s="124"/>
      <c r="AD410" s="124"/>
      <c r="AE410" s="124"/>
      <c r="AF410" s="124"/>
      <c r="AG410" s="124"/>
      <c r="AH410" s="124"/>
      <c r="AI410" s="124"/>
      <c r="AJ410" s="124"/>
      <c r="AK410" s="124"/>
      <c r="AL410" s="124"/>
      <c r="AM410" s="125"/>
    </row>
    <row r="411" spans="1:61" ht="10.050000000000001" customHeight="1">
      <c r="A411" s="141" t="s">
        <v>601</v>
      </c>
      <c r="B411" s="142"/>
      <c r="C411" s="142"/>
      <c r="D411" s="142"/>
      <c r="E411" s="142"/>
      <c r="F411" s="142"/>
      <c r="G411" s="142"/>
      <c r="H411" s="142"/>
      <c r="I411" s="143"/>
      <c r="J411" s="160" t="s">
        <v>37</v>
      </c>
      <c r="K411" s="145" t="s">
        <v>802</v>
      </c>
      <c r="L411" s="145"/>
      <c r="M411" s="145"/>
      <c r="N411" s="145"/>
      <c r="O411" s="145"/>
      <c r="P411" s="145"/>
      <c r="Q411" s="145"/>
      <c r="R411" s="145"/>
      <c r="S411" s="145"/>
      <c r="T411" s="154" t="s">
        <v>38</v>
      </c>
      <c r="U411" s="154"/>
      <c r="V411" s="154" t="s">
        <v>36</v>
      </c>
      <c r="W411" s="154"/>
      <c r="X411" s="154"/>
      <c r="Y411" s="154"/>
      <c r="Z411" s="154"/>
      <c r="AA411" s="154"/>
      <c r="AB411" s="154"/>
      <c r="AC411" s="154"/>
      <c r="AD411" s="154"/>
      <c r="AE411" s="154"/>
      <c r="AF411" s="154"/>
      <c r="AG411" s="154"/>
      <c r="AH411" s="154"/>
      <c r="AI411" s="154"/>
      <c r="AJ411" s="154"/>
      <c r="AK411" s="154"/>
      <c r="AL411" s="154"/>
      <c r="AM411" s="155"/>
      <c r="BE411" s="1" t="str">
        <f ca="1">MID(CELL("address",$CE$2),2,2)</f>
        <v>CE</v>
      </c>
      <c r="BF411" s="1">
        <f>IF(TRIM($K411)="","",IF(ISERROR(MATCH($K411,$CE$3:$CE$4,0)),"INPUT_ERROR",MATCH($K411,$CE$3:$CE$4,0)))</f>
        <v>1</v>
      </c>
      <c r="BH411" s="1">
        <v>101</v>
      </c>
      <c r="BI411" s="1" t="str">
        <f>"ITEM"&amp;BH411&amp; BG411 &amp;"=" &amp; $BF411</f>
        <v>ITEM101=1</v>
      </c>
    </row>
    <row r="412" spans="1:61" ht="9.75" customHeight="1">
      <c r="A412" s="141"/>
      <c r="B412" s="142"/>
      <c r="C412" s="142"/>
      <c r="D412" s="142"/>
      <c r="E412" s="142"/>
      <c r="F412" s="142"/>
      <c r="G412" s="142"/>
      <c r="H412" s="142"/>
      <c r="I412" s="143"/>
      <c r="J412" s="160"/>
      <c r="K412" s="145"/>
      <c r="L412" s="145"/>
      <c r="M412" s="145"/>
      <c r="N412" s="145"/>
      <c r="O412" s="145"/>
      <c r="P412" s="145"/>
      <c r="Q412" s="145"/>
      <c r="R412" s="145"/>
      <c r="S412" s="145"/>
      <c r="T412" s="98"/>
      <c r="U412" s="98"/>
      <c r="V412" s="98" t="s">
        <v>530</v>
      </c>
      <c r="W412" s="98"/>
      <c r="X412" s="98"/>
      <c r="Y412" s="98"/>
      <c r="Z412" s="98"/>
      <c r="AA412" s="98"/>
      <c r="AB412" s="98"/>
      <c r="AC412" s="98"/>
      <c r="AD412" s="98"/>
      <c r="AE412" s="98" t="s">
        <v>531</v>
      </c>
      <c r="AF412" s="98"/>
      <c r="AG412" s="98"/>
      <c r="AH412" s="98"/>
      <c r="AI412" s="98"/>
      <c r="AJ412" s="98"/>
      <c r="AK412" s="98"/>
      <c r="AL412" s="98"/>
      <c r="AM412" s="156"/>
    </row>
    <row r="413" spans="1:61" ht="40.950000000000003" customHeight="1">
      <c r="A413" s="141"/>
      <c r="B413" s="143"/>
      <c r="C413" s="120" t="s">
        <v>602</v>
      </c>
      <c r="D413" s="121"/>
      <c r="E413" s="121"/>
      <c r="F413" s="121"/>
      <c r="G413" s="121"/>
      <c r="H413" s="121"/>
      <c r="I413" s="122"/>
      <c r="J413" s="136" t="s">
        <v>816</v>
      </c>
      <c r="K413" s="126"/>
      <c r="L413" s="126"/>
      <c r="M413" s="126"/>
      <c r="N413" s="126"/>
      <c r="O413" s="126"/>
      <c r="P413" s="126"/>
      <c r="Q413" s="126"/>
      <c r="R413" s="126"/>
      <c r="S413" s="126"/>
      <c r="T413" s="126"/>
      <c r="U413" s="126"/>
      <c r="V413" s="126"/>
      <c r="W413" s="126"/>
      <c r="X413" s="126"/>
      <c r="Y413" s="126"/>
      <c r="Z413" s="126"/>
      <c r="AA413" s="126"/>
      <c r="AB413" s="126"/>
      <c r="AC413" s="126"/>
      <c r="AD413" s="126"/>
      <c r="AE413" s="126"/>
      <c r="AF413" s="126"/>
      <c r="AG413" s="126"/>
      <c r="AH413" s="126"/>
      <c r="AI413" s="126"/>
      <c r="AJ413" s="126"/>
      <c r="AK413" s="126"/>
      <c r="AL413" s="126"/>
      <c r="AM413" s="127"/>
      <c r="BH413" s="1">
        <v>102</v>
      </c>
      <c r="BI413" s="1" t="str">
        <f>"ITEM"&amp;BH413&amp; BG413 &amp;"="&amp; IF(TRIM($J413)="","",$J413)</f>
        <v>ITEM102=・住民基本台帳法施行令第３０条の６に定める保存期間を経過した本人確認情報は、システムにて自動判別のうえ、復元できないように消去を行っている。
・磁気ディスクの廃棄時は、府職員が要領・手順書等に基づき、内容の消去、破壊等を行うとともに、磁気ディスク管理簿にその記録を残す。
・保存期間が経過した帳票等の紙媒体については、府職員が要領にもとづき溶解処理等を行う。</v>
      </c>
    </row>
    <row r="414" spans="1:61" ht="9.75" customHeight="1">
      <c r="A414" s="141"/>
      <c r="B414" s="143"/>
      <c r="C414" s="141"/>
      <c r="D414" s="142"/>
      <c r="E414" s="142"/>
      <c r="F414" s="142"/>
      <c r="G414" s="142"/>
      <c r="H414" s="142"/>
      <c r="I414" s="143"/>
      <c r="J414" s="150"/>
      <c r="K414" s="151"/>
      <c r="L414" s="151"/>
      <c r="M414" s="151"/>
      <c r="N414" s="151"/>
      <c r="O414" s="151"/>
      <c r="P414" s="151"/>
      <c r="Q414" s="151"/>
      <c r="R414" s="151"/>
      <c r="S414" s="151"/>
      <c r="T414" s="151"/>
      <c r="U414" s="151"/>
      <c r="V414" s="151"/>
      <c r="W414" s="151"/>
      <c r="X414" s="151"/>
      <c r="Y414" s="151"/>
      <c r="Z414" s="151"/>
      <c r="AA414" s="151"/>
      <c r="AB414" s="151"/>
      <c r="AC414" s="151"/>
      <c r="AD414" s="151"/>
      <c r="AE414" s="151"/>
      <c r="AF414" s="151"/>
      <c r="AG414" s="151"/>
      <c r="AH414" s="151"/>
      <c r="AI414" s="151"/>
      <c r="AJ414" s="151"/>
      <c r="AK414" s="151"/>
      <c r="AL414" s="151"/>
      <c r="AM414" s="152"/>
    </row>
    <row r="415" spans="1:61" ht="9.75" customHeight="1">
      <c r="A415" s="141"/>
      <c r="B415" s="143"/>
      <c r="C415" s="141"/>
      <c r="D415" s="142"/>
      <c r="E415" s="142"/>
      <c r="F415" s="142"/>
      <c r="G415" s="142"/>
      <c r="H415" s="142"/>
      <c r="I415" s="143"/>
      <c r="J415" s="150"/>
      <c r="K415" s="151"/>
      <c r="L415" s="151"/>
      <c r="M415" s="151"/>
      <c r="N415" s="151"/>
      <c r="O415" s="151"/>
      <c r="P415" s="151"/>
      <c r="Q415" s="151"/>
      <c r="R415" s="151"/>
      <c r="S415" s="151"/>
      <c r="T415" s="151"/>
      <c r="U415" s="151"/>
      <c r="V415" s="151"/>
      <c r="W415" s="151"/>
      <c r="X415" s="151"/>
      <c r="Y415" s="151"/>
      <c r="Z415" s="151"/>
      <c r="AA415" s="151"/>
      <c r="AB415" s="151"/>
      <c r="AC415" s="151"/>
      <c r="AD415" s="151"/>
      <c r="AE415" s="151"/>
      <c r="AF415" s="151"/>
      <c r="AG415" s="151"/>
      <c r="AH415" s="151"/>
      <c r="AI415" s="151"/>
      <c r="AJ415" s="151"/>
      <c r="AK415" s="151"/>
      <c r="AL415" s="151"/>
      <c r="AM415" s="152"/>
    </row>
    <row r="416" spans="1:61" ht="9.75" customHeight="1">
      <c r="A416" s="123"/>
      <c r="B416" s="125"/>
      <c r="C416" s="123"/>
      <c r="D416" s="124"/>
      <c r="E416" s="124"/>
      <c r="F416" s="124"/>
      <c r="G416" s="124"/>
      <c r="H416" s="124"/>
      <c r="I416" s="125"/>
      <c r="J416" s="137"/>
      <c r="K416" s="128"/>
      <c r="L416" s="128"/>
      <c r="M416" s="128"/>
      <c r="N416" s="128"/>
      <c r="O416" s="128"/>
      <c r="P416" s="128"/>
      <c r="Q416" s="128"/>
      <c r="R416" s="128"/>
      <c r="S416" s="128"/>
      <c r="T416" s="128"/>
      <c r="U416" s="128"/>
      <c r="V416" s="128"/>
      <c r="W416" s="128"/>
      <c r="X416" s="128"/>
      <c r="Y416" s="128"/>
      <c r="Z416" s="128"/>
      <c r="AA416" s="128"/>
      <c r="AB416" s="128"/>
      <c r="AC416" s="128"/>
      <c r="AD416" s="128"/>
      <c r="AE416" s="128"/>
      <c r="AF416" s="128"/>
      <c r="AG416" s="128"/>
      <c r="AH416" s="128"/>
      <c r="AI416" s="128"/>
      <c r="AJ416" s="128"/>
      <c r="AK416" s="128"/>
      <c r="AL416" s="128"/>
      <c r="AM416" s="129"/>
    </row>
    <row r="417" spans="1:61" ht="10.050000000000001" customHeight="1">
      <c r="A417" s="290" t="s">
        <v>482</v>
      </c>
      <c r="B417" s="290"/>
      <c r="C417" s="290"/>
      <c r="D417" s="290"/>
      <c r="E417" s="290"/>
      <c r="F417" s="290"/>
      <c r="G417" s="290"/>
      <c r="H417" s="290"/>
      <c r="I417" s="290"/>
      <c r="J417" s="27" t="s">
        <v>721</v>
      </c>
      <c r="K417" s="27"/>
      <c r="L417" s="27"/>
      <c r="M417" s="27"/>
      <c r="N417" s="27"/>
      <c r="O417" s="27"/>
      <c r="P417" s="27"/>
      <c r="Q417" s="27"/>
      <c r="R417" s="27"/>
      <c r="S417" s="27"/>
      <c r="T417" s="27"/>
      <c r="U417" s="27"/>
      <c r="V417" s="27"/>
      <c r="W417" s="27"/>
      <c r="X417" s="27"/>
      <c r="Y417" s="27"/>
      <c r="Z417" s="27"/>
      <c r="AA417" s="27"/>
      <c r="AB417" s="27"/>
      <c r="AC417" s="27"/>
      <c r="AD417" s="27"/>
      <c r="AE417" s="27"/>
      <c r="AF417" s="27"/>
      <c r="AG417" s="27"/>
      <c r="AH417" s="27"/>
      <c r="AI417" s="27"/>
      <c r="AJ417" s="27"/>
      <c r="AK417" s="27"/>
      <c r="AL417" s="27"/>
      <c r="AM417" s="27"/>
      <c r="BH417" s="1">
        <v>103</v>
      </c>
      <c r="BI417" s="1" t="str">
        <f>"ITEM"&amp;BH417&amp; BG417 &amp;"="&amp; IF(TRIM($J417)="","",$J417)</f>
        <v>ITEM103=―</v>
      </c>
    </row>
    <row r="418" spans="1:61" ht="9.75" customHeight="1">
      <c r="A418" s="290"/>
      <c r="B418" s="290"/>
      <c r="C418" s="290"/>
      <c r="D418" s="290"/>
      <c r="E418" s="290"/>
      <c r="F418" s="290"/>
      <c r="G418" s="290"/>
      <c r="H418" s="290"/>
      <c r="I418" s="290"/>
      <c r="J418" s="27"/>
      <c r="K418" s="27"/>
      <c r="L418" s="27"/>
      <c r="M418" s="27"/>
      <c r="N418" s="27"/>
      <c r="O418" s="27"/>
      <c r="P418" s="27"/>
      <c r="Q418" s="27"/>
      <c r="R418" s="27"/>
      <c r="S418" s="27"/>
      <c r="T418" s="27"/>
      <c r="U418" s="27"/>
      <c r="V418" s="27"/>
      <c r="W418" s="27"/>
      <c r="X418" s="27"/>
      <c r="Y418" s="27"/>
      <c r="Z418" s="27"/>
      <c r="AA418" s="27"/>
      <c r="AB418" s="27"/>
      <c r="AC418" s="27"/>
      <c r="AD418" s="27"/>
      <c r="AE418" s="27"/>
      <c r="AF418" s="27"/>
      <c r="AG418" s="27"/>
      <c r="AH418" s="27"/>
      <c r="AI418" s="27"/>
      <c r="AJ418" s="27"/>
      <c r="AK418" s="27"/>
      <c r="AL418" s="27"/>
      <c r="AM418" s="27"/>
    </row>
    <row r="419" spans="1:61" ht="9.75" customHeight="1">
      <c r="A419" s="290"/>
      <c r="B419" s="290"/>
      <c r="C419" s="290"/>
      <c r="D419" s="290"/>
      <c r="E419" s="290"/>
      <c r="F419" s="290"/>
      <c r="G419" s="290"/>
      <c r="H419" s="290"/>
      <c r="I419" s="290"/>
      <c r="J419" s="27"/>
      <c r="K419" s="27"/>
      <c r="L419" s="27"/>
      <c r="M419" s="27"/>
      <c r="N419" s="27"/>
      <c r="O419" s="27"/>
      <c r="P419" s="27"/>
      <c r="Q419" s="27"/>
      <c r="R419" s="27"/>
      <c r="S419" s="27"/>
      <c r="T419" s="27"/>
      <c r="U419" s="27"/>
      <c r="V419" s="27"/>
      <c r="W419" s="27"/>
      <c r="X419" s="27"/>
      <c r="Y419" s="27"/>
      <c r="Z419" s="27"/>
      <c r="AA419" s="27"/>
      <c r="AB419" s="27"/>
      <c r="AC419" s="27"/>
      <c r="AD419" s="27"/>
      <c r="AE419" s="27"/>
      <c r="AF419" s="27"/>
      <c r="AG419" s="27"/>
      <c r="AH419" s="27"/>
      <c r="AI419" s="27"/>
      <c r="AJ419" s="27"/>
      <c r="AK419" s="27"/>
      <c r="AL419" s="27"/>
      <c r="AM419" s="27"/>
    </row>
    <row r="420" spans="1:61" ht="10.050000000000001" customHeight="1">
      <c r="A420" s="197" t="s">
        <v>483</v>
      </c>
      <c r="B420" s="198"/>
      <c r="C420" s="198"/>
      <c r="D420" s="198"/>
      <c r="E420" s="198"/>
      <c r="F420" s="198"/>
      <c r="G420" s="198"/>
      <c r="H420" s="198"/>
      <c r="I420" s="203"/>
      <c r="J420" s="216" t="s">
        <v>37</v>
      </c>
      <c r="K420" s="249" t="s">
        <v>786</v>
      </c>
      <c r="L420" s="249"/>
      <c r="M420" s="249"/>
      <c r="N420" s="249"/>
      <c r="O420" s="249"/>
      <c r="P420" s="249"/>
      <c r="Q420" s="249"/>
      <c r="R420" s="249"/>
      <c r="S420" s="249"/>
      <c r="T420" s="154" t="s">
        <v>38</v>
      </c>
      <c r="U420" s="154"/>
      <c r="V420" s="154" t="s">
        <v>36</v>
      </c>
      <c r="W420" s="154"/>
      <c r="X420" s="154"/>
      <c r="Y420" s="154"/>
      <c r="Z420" s="154"/>
      <c r="AA420" s="154"/>
      <c r="AB420" s="154"/>
      <c r="AC420" s="154"/>
      <c r="AD420" s="154"/>
      <c r="AE420" s="154"/>
      <c r="AF420" s="154"/>
      <c r="AG420" s="154"/>
      <c r="AH420" s="154"/>
      <c r="AI420" s="154"/>
      <c r="AJ420" s="154"/>
      <c r="AK420" s="154"/>
      <c r="AL420" s="154"/>
      <c r="AM420" s="155"/>
      <c r="BE420" s="1" t="str">
        <f ca="1">MID(CELL("address",$CA$2),2,2)</f>
        <v>CA</v>
      </c>
      <c r="BF420" s="1">
        <f>IF(TRIM($K420)="","",IF(ISERROR(MATCH($K420,$CA$3:$CA$5,0)),"INPUT_ERROR",MATCH($K420,$CA$3:$CA$5,0)))</f>
        <v>2</v>
      </c>
      <c r="BH420" s="1">
        <v>104</v>
      </c>
      <c r="BI420" s="1" t="str">
        <f>"ITEM"&amp;BH420&amp; BG420 &amp;"=" &amp; $BF420</f>
        <v>ITEM104=2</v>
      </c>
    </row>
    <row r="421" spans="1:61" ht="9.75" customHeight="1">
      <c r="A421" s="199"/>
      <c r="B421" s="200"/>
      <c r="C421" s="200"/>
      <c r="D421" s="200"/>
      <c r="E421" s="200"/>
      <c r="F421" s="200"/>
      <c r="G421" s="200"/>
      <c r="H421" s="200"/>
      <c r="I421" s="215"/>
      <c r="J421" s="144"/>
      <c r="K421" s="145"/>
      <c r="L421" s="145"/>
      <c r="M421" s="145"/>
      <c r="N421" s="145"/>
      <c r="O421" s="145"/>
      <c r="P421" s="145"/>
      <c r="Q421" s="145"/>
      <c r="R421" s="145"/>
      <c r="S421" s="145"/>
      <c r="T421" s="82"/>
      <c r="U421" s="82"/>
      <c r="V421" s="82" t="s">
        <v>484</v>
      </c>
      <c r="W421" s="82"/>
      <c r="X421" s="82"/>
      <c r="Y421" s="82"/>
      <c r="Z421" s="82"/>
      <c r="AA421" s="82"/>
      <c r="AB421" s="82"/>
      <c r="AC421" s="82"/>
      <c r="AD421" s="82"/>
      <c r="AE421" s="82" t="s">
        <v>485</v>
      </c>
      <c r="AF421" s="82"/>
      <c r="AG421" s="82"/>
      <c r="AH421" s="82"/>
      <c r="AI421" s="82"/>
      <c r="AJ421" s="82"/>
      <c r="AK421" s="82"/>
      <c r="AL421" s="82"/>
      <c r="AM421" s="138"/>
      <c r="BH421" s="1" t="s">
        <v>28</v>
      </c>
    </row>
    <row r="422" spans="1:61" ht="9.75" customHeight="1">
      <c r="A422" s="199"/>
      <c r="B422" s="200"/>
      <c r="C422" s="200"/>
      <c r="D422" s="200"/>
      <c r="E422" s="200"/>
      <c r="F422" s="200"/>
      <c r="G422" s="200"/>
      <c r="H422" s="200"/>
      <c r="I422" s="215"/>
      <c r="J422" s="157"/>
      <c r="K422" s="98"/>
      <c r="L422" s="98"/>
      <c r="M422" s="98"/>
      <c r="N422" s="98"/>
      <c r="O422" s="98"/>
      <c r="P422" s="98"/>
      <c r="Q422" s="98"/>
      <c r="R422" s="98"/>
      <c r="S422" s="98"/>
      <c r="T422" s="98"/>
      <c r="U422" s="98"/>
      <c r="V422" s="98" t="s">
        <v>486</v>
      </c>
      <c r="W422" s="98"/>
      <c r="X422" s="98"/>
      <c r="Y422" s="98"/>
      <c r="Z422" s="98"/>
      <c r="AA422" s="98"/>
      <c r="AB422" s="98"/>
      <c r="AC422" s="98"/>
      <c r="AD422" s="98"/>
      <c r="AE422" s="98"/>
      <c r="AF422" s="98"/>
      <c r="AG422" s="98"/>
      <c r="AH422" s="98"/>
      <c r="AI422" s="98"/>
      <c r="AJ422" s="98"/>
      <c r="AK422" s="98"/>
      <c r="AL422" s="98"/>
      <c r="AM422" s="156"/>
      <c r="BH422" s="1" t="s">
        <v>28</v>
      </c>
    </row>
    <row r="423" spans="1:61" ht="9.75" customHeight="1">
      <c r="A423" s="153" t="s">
        <v>603</v>
      </c>
      <c r="B423" s="153"/>
      <c r="C423" s="153"/>
      <c r="D423" s="153"/>
      <c r="E423" s="153"/>
      <c r="F423" s="153"/>
      <c r="G423" s="153"/>
      <c r="H423" s="153"/>
      <c r="I423" s="153"/>
      <c r="J423" s="153"/>
      <c r="K423" s="153"/>
      <c r="L423" s="153"/>
      <c r="M423" s="153"/>
      <c r="N423" s="153"/>
      <c r="O423" s="153"/>
      <c r="P423" s="153"/>
      <c r="Q423" s="153"/>
      <c r="R423" s="153"/>
      <c r="S423" s="153"/>
      <c r="T423" s="153"/>
      <c r="U423" s="153"/>
      <c r="V423" s="153"/>
      <c r="W423" s="153"/>
      <c r="X423" s="153"/>
      <c r="Y423" s="153"/>
      <c r="Z423" s="153"/>
      <c r="AA423" s="153"/>
      <c r="AB423" s="153"/>
      <c r="AC423" s="153"/>
      <c r="AD423" s="153"/>
      <c r="AE423" s="153"/>
      <c r="AF423" s="153"/>
      <c r="AG423" s="153"/>
      <c r="AH423" s="153"/>
      <c r="AI423" s="153"/>
      <c r="AJ423" s="153"/>
      <c r="AK423" s="153"/>
      <c r="AL423" s="153"/>
      <c r="AM423" s="153"/>
    </row>
    <row r="424" spans="1:61" ht="9.75" customHeight="1">
      <c r="A424" s="153"/>
      <c r="B424" s="153"/>
      <c r="C424" s="153"/>
      <c r="D424" s="153"/>
      <c r="E424" s="153"/>
      <c r="F424" s="153"/>
      <c r="G424" s="153"/>
      <c r="H424" s="153"/>
      <c r="I424" s="153"/>
      <c r="J424" s="153"/>
      <c r="K424" s="153"/>
      <c r="L424" s="153"/>
      <c r="M424" s="153"/>
      <c r="N424" s="153"/>
      <c r="O424" s="153"/>
      <c r="P424" s="153"/>
      <c r="Q424" s="153"/>
      <c r="R424" s="153"/>
      <c r="S424" s="153"/>
      <c r="T424" s="153"/>
      <c r="U424" s="153"/>
      <c r="V424" s="153"/>
      <c r="W424" s="153"/>
      <c r="X424" s="153"/>
      <c r="Y424" s="153"/>
      <c r="Z424" s="153"/>
      <c r="AA424" s="153"/>
      <c r="AB424" s="153"/>
      <c r="AC424" s="153"/>
      <c r="AD424" s="153"/>
      <c r="AE424" s="153"/>
      <c r="AF424" s="153"/>
      <c r="AG424" s="153"/>
      <c r="AH424" s="153"/>
      <c r="AI424" s="153"/>
      <c r="AJ424" s="153"/>
      <c r="AK424" s="153"/>
      <c r="AL424" s="153"/>
      <c r="AM424" s="153"/>
    </row>
    <row r="425" spans="1:61" ht="5.4" customHeight="1">
      <c r="A425" s="114" t="s">
        <v>721</v>
      </c>
      <c r="B425" s="115"/>
      <c r="C425" s="115"/>
      <c r="D425" s="115"/>
      <c r="E425" s="115"/>
      <c r="F425" s="115"/>
      <c r="G425" s="115"/>
      <c r="H425" s="115"/>
      <c r="I425" s="115"/>
      <c r="J425" s="115"/>
      <c r="K425" s="115"/>
      <c r="L425" s="115"/>
      <c r="M425" s="115"/>
      <c r="N425" s="115"/>
      <c r="O425" s="115"/>
      <c r="P425" s="115"/>
      <c r="Q425" s="115"/>
      <c r="R425" s="115"/>
      <c r="S425" s="115"/>
      <c r="T425" s="115"/>
      <c r="U425" s="115"/>
      <c r="V425" s="115"/>
      <c r="W425" s="115"/>
      <c r="X425" s="115"/>
      <c r="Y425" s="115"/>
      <c r="Z425" s="115"/>
      <c r="AA425" s="115"/>
      <c r="AB425" s="115"/>
      <c r="AC425" s="115"/>
      <c r="AD425" s="115"/>
      <c r="AE425" s="115"/>
      <c r="AF425" s="115"/>
      <c r="AG425" s="115"/>
      <c r="AH425" s="115"/>
      <c r="AI425" s="115"/>
      <c r="AJ425" s="115"/>
      <c r="AK425" s="115"/>
      <c r="AL425" s="115"/>
      <c r="AM425" s="116"/>
      <c r="BH425" s="1" t="s">
        <v>604</v>
      </c>
      <c r="BI425" s="1" t="str">
        <f>"ITEM"&amp;BH425&amp; BG425 &amp;"="&amp; IF(TRIM($A425)="","",$A425)</f>
        <v>ITEM105_1=―</v>
      </c>
    </row>
    <row r="426" spans="1:61" ht="5.4" customHeight="1">
      <c r="A426" s="146"/>
      <c r="B426" s="147"/>
      <c r="C426" s="147"/>
      <c r="D426" s="147"/>
      <c r="E426" s="147"/>
      <c r="F426" s="147"/>
      <c r="G426" s="147"/>
      <c r="H426" s="147"/>
      <c r="I426" s="147"/>
      <c r="J426" s="147"/>
      <c r="K426" s="147"/>
      <c r="L426" s="147"/>
      <c r="M426" s="147"/>
      <c r="N426" s="147"/>
      <c r="O426" s="147"/>
      <c r="P426" s="147"/>
      <c r="Q426" s="147"/>
      <c r="R426" s="147"/>
      <c r="S426" s="147"/>
      <c r="T426" s="147"/>
      <c r="U426" s="147"/>
      <c r="V426" s="147"/>
      <c r="W426" s="147"/>
      <c r="X426" s="147"/>
      <c r="Y426" s="147"/>
      <c r="Z426" s="147"/>
      <c r="AA426" s="147"/>
      <c r="AB426" s="147"/>
      <c r="AC426" s="147"/>
      <c r="AD426" s="147"/>
      <c r="AE426" s="147"/>
      <c r="AF426" s="147"/>
      <c r="AG426" s="147"/>
      <c r="AH426" s="147"/>
      <c r="AI426" s="147"/>
      <c r="AJ426" s="147"/>
      <c r="AK426" s="147"/>
      <c r="AL426" s="147"/>
      <c r="AM426" s="148"/>
      <c r="BH426" s="1" t="s">
        <v>28</v>
      </c>
    </row>
    <row r="427" spans="1:61" ht="6.6" customHeight="1">
      <c r="A427" s="146"/>
      <c r="B427" s="147"/>
      <c r="C427" s="147"/>
      <c r="D427" s="147"/>
      <c r="E427" s="147"/>
      <c r="F427" s="147"/>
      <c r="G427" s="147"/>
      <c r="H427" s="147"/>
      <c r="I427" s="147"/>
      <c r="J427" s="147"/>
      <c r="K427" s="147"/>
      <c r="L427" s="147"/>
      <c r="M427" s="147"/>
      <c r="N427" s="147"/>
      <c r="O427" s="147"/>
      <c r="P427" s="147"/>
      <c r="Q427" s="147"/>
      <c r="R427" s="147"/>
      <c r="S427" s="147"/>
      <c r="T427" s="147"/>
      <c r="U427" s="147"/>
      <c r="V427" s="147"/>
      <c r="W427" s="147"/>
      <c r="X427" s="147"/>
      <c r="Y427" s="147"/>
      <c r="Z427" s="147"/>
      <c r="AA427" s="147"/>
      <c r="AB427" s="147"/>
      <c r="AC427" s="147"/>
      <c r="AD427" s="147"/>
      <c r="AE427" s="147"/>
      <c r="AF427" s="147"/>
      <c r="AG427" s="147"/>
      <c r="AH427" s="147"/>
      <c r="AI427" s="147"/>
      <c r="AJ427" s="147"/>
      <c r="AK427" s="147"/>
      <c r="AL427" s="147"/>
      <c r="AM427" s="148"/>
      <c r="BH427" s="1" t="s">
        <v>28</v>
      </c>
    </row>
    <row r="428" spans="1:61" ht="2.4" customHeight="1">
      <c r="A428" s="146"/>
      <c r="B428" s="147"/>
      <c r="C428" s="147"/>
      <c r="D428" s="147"/>
      <c r="E428" s="147"/>
      <c r="F428" s="147"/>
      <c r="G428" s="147"/>
      <c r="H428" s="147"/>
      <c r="I428" s="147"/>
      <c r="J428" s="147"/>
      <c r="K428" s="147"/>
      <c r="L428" s="147"/>
      <c r="M428" s="147"/>
      <c r="N428" s="147"/>
      <c r="O428" s="147"/>
      <c r="P428" s="147"/>
      <c r="Q428" s="147"/>
      <c r="R428" s="147"/>
      <c r="S428" s="147"/>
      <c r="T428" s="147"/>
      <c r="U428" s="147"/>
      <c r="V428" s="147"/>
      <c r="W428" s="147"/>
      <c r="X428" s="147"/>
      <c r="Y428" s="147"/>
      <c r="Z428" s="147"/>
      <c r="AA428" s="147"/>
      <c r="AB428" s="147"/>
      <c r="AC428" s="147"/>
      <c r="AD428" s="147"/>
      <c r="AE428" s="147"/>
      <c r="AF428" s="147"/>
      <c r="AG428" s="147"/>
      <c r="AH428" s="147"/>
      <c r="AI428" s="147"/>
      <c r="AJ428" s="147"/>
      <c r="AK428" s="147"/>
      <c r="AL428" s="147"/>
      <c r="AM428" s="148"/>
    </row>
    <row r="429" spans="1:61" ht="4.2" customHeight="1">
      <c r="A429" s="146"/>
      <c r="B429" s="147"/>
      <c r="C429" s="147"/>
      <c r="D429" s="147"/>
      <c r="E429" s="147"/>
      <c r="F429" s="147"/>
      <c r="G429" s="147"/>
      <c r="H429" s="147"/>
      <c r="I429" s="147"/>
      <c r="J429" s="147"/>
      <c r="K429" s="147"/>
      <c r="L429" s="147"/>
      <c r="M429" s="147"/>
      <c r="N429" s="147"/>
      <c r="O429" s="147"/>
      <c r="P429" s="147"/>
      <c r="Q429" s="147"/>
      <c r="R429" s="147"/>
      <c r="S429" s="147"/>
      <c r="T429" s="147"/>
      <c r="U429" s="147"/>
      <c r="V429" s="147"/>
      <c r="W429" s="147"/>
      <c r="X429" s="147"/>
      <c r="Y429" s="147"/>
      <c r="Z429" s="147"/>
      <c r="AA429" s="147"/>
      <c r="AB429" s="147"/>
      <c r="AC429" s="147"/>
      <c r="AD429" s="147"/>
      <c r="AE429" s="147"/>
      <c r="AF429" s="147"/>
      <c r="AG429" s="147"/>
      <c r="AH429" s="147"/>
      <c r="AI429" s="147"/>
      <c r="AJ429" s="147"/>
      <c r="AK429" s="147"/>
      <c r="AL429" s="147"/>
      <c r="AM429" s="148"/>
    </row>
    <row r="430" spans="1:61" ht="5.4" customHeight="1">
      <c r="A430" s="146"/>
      <c r="B430" s="147"/>
      <c r="C430" s="147"/>
      <c r="D430" s="147"/>
      <c r="E430" s="147"/>
      <c r="F430" s="147"/>
      <c r="G430" s="147"/>
      <c r="H430" s="147"/>
      <c r="I430" s="147"/>
      <c r="J430" s="147"/>
      <c r="K430" s="147"/>
      <c r="L430" s="147"/>
      <c r="M430" s="147"/>
      <c r="N430" s="147"/>
      <c r="O430" s="147"/>
      <c r="P430" s="147"/>
      <c r="Q430" s="147"/>
      <c r="R430" s="147"/>
      <c r="S430" s="147"/>
      <c r="T430" s="147"/>
      <c r="U430" s="147"/>
      <c r="V430" s="147"/>
      <c r="W430" s="147"/>
      <c r="X430" s="147"/>
      <c r="Y430" s="147"/>
      <c r="Z430" s="147"/>
      <c r="AA430" s="147"/>
      <c r="AB430" s="147"/>
      <c r="AC430" s="147"/>
      <c r="AD430" s="147"/>
      <c r="AE430" s="147"/>
      <c r="AF430" s="147"/>
      <c r="AG430" s="147"/>
      <c r="AH430" s="147"/>
      <c r="AI430" s="147"/>
      <c r="AJ430" s="147"/>
      <c r="AK430" s="147"/>
      <c r="AL430" s="147"/>
      <c r="AM430" s="148"/>
    </row>
    <row r="431" spans="1:61" ht="2.4" customHeight="1">
      <c r="A431" s="146"/>
      <c r="B431" s="147"/>
      <c r="C431" s="147"/>
      <c r="D431" s="147"/>
      <c r="E431" s="147"/>
      <c r="F431" s="147"/>
      <c r="G431" s="147"/>
      <c r="H431" s="147"/>
      <c r="I431" s="147"/>
      <c r="J431" s="147"/>
      <c r="K431" s="147"/>
      <c r="L431" s="147"/>
      <c r="M431" s="147"/>
      <c r="N431" s="147"/>
      <c r="O431" s="147"/>
      <c r="P431" s="147"/>
      <c r="Q431" s="147"/>
      <c r="R431" s="147"/>
      <c r="S431" s="147"/>
      <c r="T431" s="147"/>
      <c r="U431" s="147"/>
      <c r="V431" s="147"/>
      <c r="W431" s="147"/>
      <c r="X431" s="147"/>
      <c r="Y431" s="147"/>
      <c r="Z431" s="147"/>
      <c r="AA431" s="147"/>
      <c r="AB431" s="147"/>
      <c r="AC431" s="147"/>
      <c r="AD431" s="147"/>
      <c r="AE431" s="147"/>
      <c r="AF431" s="147"/>
      <c r="AG431" s="147"/>
      <c r="AH431" s="147"/>
      <c r="AI431" s="147"/>
      <c r="AJ431" s="147"/>
      <c r="AK431" s="147"/>
      <c r="AL431" s="147"/>
      <c r="AM431" s="148"/>
    </row>
    <row r="432" spans="1:61" ht="9.75" customHeight="1">
      <c r="A432" s="146"/>
      <c r="B432" s="147"/>
      <c r="C432" s="147"/>
      <c r="D432" s="147"/>
      <c r="E432" s="147"/>
      <c r="F432" s="147"/>
      <c r="G432" s="147"/>
      <c r="H432" s="147"/>
      <c r="I432" s="147"/>
      <c r="J432" s="147"/>
      <c r="K432" s="147"/>
      <c r="L432" s="147"/>
      <c r="M432" s="147"/>
      <c r="N432" s="147"/>
      <c r="O432" s="147"/>
      <c r="P432" s="147"/>
      <c r="Q432" s="147"/>
      <c r="R432" s="147"/>
      <c r="S432" s="147"/>
      <c r="T432" s="147"/>
      <c r="U432" s="147"/>
      <c r="V432" s="147"/>
      <c r="W432" s="147"/>
      <c r="X432" s="147"/>
      <c r="Y432" s="147"/>
      <c r="Z432" s="147"/>
      <c r="AA432" s="147"/>
      <c r="AB432" s="147"/>
      <c r="AC432" s="147"/>
      <c r="AD432" s="147"/>
      <c r="AE432" s="147"/>
      <c r="AF432" s="147"/>
      <c r="AG432" s="147"/>
      <c r="AH432" s="147"/>
      <c r="AI432" s="147"/>
      <c r="AJ432" s="147"/>
      <c r="AK432" s="147"/>
      <c r="AL432" s="147"/>
      <c r="AM432" s="148"/>
    </row>
    <row r="433" spans="1:61" ht="9.75" customHeight="1">
      <c r="A433" s="146"/>
      <c r="B433" s="147"/>
      <c r="C433" s="147"/>
      <c r="D433" s="147"/>
      <c r="E433" s="147"/>
      <c r="F433" s="147"/>
      <c r="G433" s="147"/>
      <c r="H433" s="147"/>
      <c r="I433" s="147"/>
      <c r="J433" s="147"/>
      <c r="K433" s="147"/>
      <c r="L433" s="147"/>
      <c r="M433" s="147"/>
      <c r="N433" s="147"/>
      <c r="O433" s="147"/>
      <c r="P433" s="147"/>
      <c r="Q433" s="147"/>
      <c r="R433" s="147"/>
      <c r="S433" s="147"/>
      <c r="T433" s="147"/>
      <c r="U433" s="147"/>
      <c r="V433" s="147"/>
      <c r="W433" s="147"/>
      <c r="X433" s="147"/>
      <c r="Y433" s="147"/>
      <c r="Z433" s="147"/>
      <c r="AA433" s="147"/>
      <c r="AB433" s="147"/>
      <c r="AC433" s="147"/>
      <c r="AD433" s="147"/>
      <c r="AE433" s="147"/>
      <c r="AF433" s="147"/>
      <c r="AG433" s="147"/>
      <c r="AH433" s="147"/>
      <c r="AI433" s="147"/>
      <c r="AJ433" s="147"/>
      <c r="AK433" s="147"/>
      <c r="AL433" s="147"/>
      <c r="AM433" s="148"/>
    </row>
    <row r="434" spans="1:61" ht="9.75" customHeight="1">
      <c r="A434" s="146"/>
      <c r="B434" s="147"/>
      <c r="C434" s="147"/>
      <c r="D434" s="147"/>
      <c r="E434" s="147"/>
      <c r="F434" s="147"/>
      <c r="G434" s="147"/>
      <c r="H434" s="147"/>
      <c r="I434" s="147"/>
      <c r="J434" s="147"/>
      <c r="K434" s="147"/>
      <c r="L434" s="147"/>
      <c r="M434" s="147"/>
      <c r="N434" s="147"/>
      <c r="O434" s="147"/>
      <c r="P434" s="147"/>
      <c r="Q434" s="147"/>
      <c r="R434" s="147"/>
      <c r="S434" s="147"/>
      <c r="T434" s="147"/>
      <c r="U434" s="147"/>
      <c r="V434" s="147"/>
      <c r="W434" s="147"/>
      <c r="X434" s="147"/>
      <c r="Y434" s="147"/>
      <c r="Z434" s="147"/>
      <c r="AA434" s="147"/>
      <c r="AB434" s="147"/>
      <c r="AC434" s="147"/>
      <c r="AD434" s="147"/>
      <c r="AE434" s="147"/>
      <c r="AF434" s="147"/>
      <c r="AG434" s="147"/>
      <c r="AH434" s="147"/>
      <c r="AI434" s="147"/>
      <c r="AJ434" s="147"/>
      <c r="AK434" s="147"/>
      <c r="AL434" s="147"/>
      <c r="AM434" s="148"/>
    </row>
    <row r="435" spans="1:61" ht="9.75" customHeight="1">
      <c r="A435" s="146"/>
      <c r="B435" s="147"/>
      <c r="C435" s="147"/>
      <c r="D435" s="147"/>
      <c r="E435" s="147"/>
      <c r="F435" s="147"/>
      <c r="G435" s="147"/>
      <c r="H435" s="147"/>
      <c r="I435" s="147"/>
      <c r="J435" s="147"/>
      <c r="K435" s="147"/>
      <c r="L435" s="147"/>
      <c r="M435" s="147"/>
      <c r="N435" s="147"/>
      <c r="O435" s="147"/>
      <c r="P435" s="147"/>
      <c r="Q435" s="147"/>
      <c r="R435" s="147"/>
      <c r="S435" s="147"/>
      <c r="T435" s="147"/>
      <c r="U435" s="147"/>
      <c r="V435" s="147"/>
      <c r="W435" s="147"/>
      <c r="X435" s="147"/>
      <c r="Y435" s="147"/>
      <c r="Z435" s="147"/>
      <c r="AA435" s="147"/>
      <c r="AB435" s="147"/>
      <c r="AC435" s="147"/>
      <c r="AD435" s="147"/>
      <c r="AE435" s="147"/>
      <c r="AF435" s="147"/>
      <c r="AG435" s="147"/>
      <c r="AH435" s="147"/>
      <c r="AI435" s="147"/>
      <c r="AJ435" s="147"/>
      <c r="AK435" s="147"/>
      <c r="AL435" s="147"/>
      <c r="AM435" s="148"/>
      <c r="BH435" s="1" t="s">
        <v>605</v>
      </c>
      <c r="BI435" s="1" t="str">
        <f>"ITEM"&amp;BH435&amp; BG435 &amp;"="&amp; IF(TRIM($A435)="","",$A435)</f>
        <v>ITEM105_2=</v>
      </c>
    </row>
    <row r="436" spans="1:61" ht="9.75" customHeight="1">
      <c r="A436" s="117"/>
      <c r="B436" s="118"/>
      <c r="C436" s="118"/>
      <c r="D436" s="118"/>
      <c r="E436" s="118"/>
      <c r="F436" s="118"/>
      <c r="G436" s="118"/>
      <c r="H436" s="118"/>
      <c r="I436" s="118"/>
      <c r="J436" s="118"/>
      <c r="K436" s="118"/>
      <c r="L436" s="118"/>
      <c r="M436" s="118"/>
      <c r="N436" s="118"/>
      <c r="O436" s="118"/>
      <c r="P436" s="118"/>
      <c r="Q436" s="118"/>
      <c r="R436" s="118"/>
      <c r="S436" s="118"/>
      <c r="T436" s="118"/>
      <c r="U436" s="118"/>
      <c r="V436" s="118"/>
      <c r="W436" s="118"/>
      <c r="X436" s="118"/>
      <c r="Y436" s="118"/>
      <c r="Z436" s="118"/>
      <c r="AA436" s="118"/>
      <c r="AB436" s="118"/>
      <c r="AC436" s="118"/>
      <c r="AD436" s="118"/>
      <c r="AE436" s="118"/>
      <c r="AF436" s="118"/>
      <c r="AG436" s="118"/>
      <c r="AH436" s="118"/>
      <c r="AI436" s="118"/>
      <c r="AJ436" s="118"/>
      <c r="AK436" s="118"/>
      <c r="AL436" s="118"/>
      <c r="AM436" s="119"/>
      <c r="BH436" s="1" t="s">
        <v>606</v>
      </c>
      <c r="BI436" s="1" t="str">
        <f>"ITEM"&amp;BH436&amp; BG436 &amp;"="&amp; IF(TRIM($A436)="","",$A436)</f>
        <v>ITEM105_3=</v>
      </c>
    </row>
    <row r="437" spans="1:61" ht="9.75" customHeight="1">
      <c r="A437" s="6"/>
      <c r="B437" s="6"/>
      <c r="C437" s="6"/>
      <c r="D437" s="6"/>
      <c r="E437" s="6"/>
      <c r="F437" s="6"/>
      <c r="G437" s="6"/>
      <c r="H437" s="6"/>
      <c r="I437" s="6"/>
      <c r="J437" s="6"/>
      <c r="K437" s="6"/>
      <c r="L437" s="6"/>
      <c r="M437" s="6"/>
      <c r="N437" s="6"/>
      <c r="O437" s="6"/>
      <c r="P437" s="6"/>
      <c r="Q437" s="6"/>
      <c r="R437" s="6"/>
      <c r="S437" s="6"/>
      <c r="T437" s="6"/>
      <c r="U437" s="6"/>
      <c r="V437" s="6"/>
      <c r="W437" s="6"/>
      <c r="X437" s="6"/>
      <c r="Y437" s="6"/>
      <c r="Z437" s="6"/>
      <c r="AA437" s="6"/>
      <c r="AB437" s="6"/>
      <c r="AC437" s="6"/>
      <c r="AD437" s="6"/>
      <c r="AE437" s="6"/>
      <c r="AF437" s="6"/>
      <c r="AG437" s="6"/>
      <c r="AH437" s="6"/>
      <c r="AI437" s="6"/>
      <c r="AJ437" s="6"/>
      <c r="AK437" s="6"/>
      <c r="AL437" s="6"/>
      <c r="AM437" s="6"/>
      <c r="BI437" s="1" t="s">
        <v>8</v>
      </c>
    </row>
    <row r="438" spans="1:61" ht="9.75" customHeight="1">
      <c r="A438" s="6"/>
      <c r="B438" s="6"/>
      <c r="C438" s="6"/>
      <c r="D438" s="6"/>
      <c r="E438" s="6"/>
      <c r="F438" s="6"/>
      <c r="G438" s="6"/>
      <c r="H438" s="6"/>
      <c r="I438" s="6"/>
      <c r="J438" s="6"/>
      <c r="K438" s="6"/>
      <c r="L438" s="6"/>
      <c r="M438" s="6"/>
      <c r="N438" s="6"/>
      <c r="O438" s="6"/>
      <c r="P438" s="6"/>
      <c r="Q438" s="6"/>
      <c r="R438" s="6"/>
      <c r="S438" s="6"/>
      <c r="T438" s="6"/>
      <c r="U438" s="6"/>
      <c r="V438" s="6"/>
      <c r="W438" s="6"/>
      <c r="X438" s="6"/>
      <c r="Y438" s="6"/>
      <c r="Z438" s="6"/>
      <c r="AA438" s="6"/>
      <c r="AB438" s="6"/>
      <c r="AC438" s="6"/>
      <c r="AD438" s="6"/>
      <c r="AE438" s="6"/>
      <c r="AF438" s="6"/>
      <c r="AG438" s="6"/>
      <c r="AH438" s="6"/>
      <c r="AI438" s="6"/>
      <c r="AJ438" s="6"/>
      <c r="AK438" s="6"/>
      <c r="AL438" s="6"/>
      <c r="AM438" s="6"/>
    </row>
    <row r="439" spans="1:61" ht="9.75" customHeight="1">
      <c r="A439" s="6"/>
      <c r="B439" s="6"/>
      <c r="C439" s="6"/>
      <c r="D439" s="6"/>
      <c r="E439" s="6"/>
      <c r="F439" s="6"/>
      <c r="G439" s="6"/>
      <c r="H439" s="6"/>
      <c r="I439" s="6"/>
      <c r="J439" s="6"/>
      <c r="K439" s="6"/>
      <c r="L439" s="6"/>
      <c r="M439" s="6"/>
      <c r="N439" s="6"/>
      <c r="O439" s="6"/>
      <c r="P439" s="6"/>
      <c r="Q439" s="6"/>
      <c r="R439" s="6"/>
      <c r="S439" s="6"/>
      <c r="T439" s="6"/>
      <c r="U439" s="6"/>
      <c r="V439" s="6"/>
      <c r="W439" s="6"/>
      <c r="X439" s="6"/>
      <c r="Y439" s="6"/>
      <c r="Z439" s="6"/>
      <c r="AA439" s="6"/>
      <c r="AB439" s="6"/>
      <c r="AC439" s="6"/>
      <c r="AD439" s="6"/>
      <c r="AE439" s="6"/>
      <c r="AF439" s="6"/>
      <c r="AG439" s="6"/>
      <c r="AH439" s="6"/>
      <c r="AI439" s="6"/>
      <c r="AJ439" s="6"/>
      <c r="AK439" s="6"/>
      <c r="AL439" s="6"/>
      <c r="AM439" s="6"/>
    </row>
    <row r="440" spans="1:61" ht="9.75" customHeight="1">
      <c r="A440" s="6"/>
      <c r="B440" s="6"/>
      <c r="C440" s="6"/>
      <c r="D440" s="6"/>
      <c r="E440" s="6"/>
      <c r="F440" s="6"/>
      <c r="G440" s="6"/>
      <c r="H440" s="6"/>
      <c r="I440" s="6"/>
      <c r="J440" s="6"/>
      <c r="K440" s="6"/>
      <c r="L440" s="6"/>
      <c r="M440" s="6"/>
      <c r="N440" s="6"/>
      <c r="O440" s="6"/>
      <c r="P440" s="6"/>
      <c r="Q440" s="6"/>
      <c r="R440" s="6"/>
      <c r="S440" s="6"/>
      <c r="T440" s="6"/>
      <c r="U440" s="6"/>
      <c r="V440" s="6"/>
      <c r="W440" s="6"/>
      <c r="X440" s="6"/>
      <c r="Y440" s="6"/>
      <c r="Z440" s="6"/>
      <c r="AA440" s="6"/>
      <c r="AB440" s="6"/>
      <c r="AC440" s="6"/>
      <c r="AD440" s="6"/>
      <c r="AE440" s="6"/>
      <c r="AF440" s="6"/>
      <c r="AG440" s="6"/>
      <c r="AH440" s="6"/>
      <c r="AI440" s="6"/>
      <c r="AJ440" s="6"/>
      <c r="AK440" s="6"/>
      <c r="AL440" s="6"/>
      <c r="AM440" s="6"/>
    </row>
    <row r="441" spans="1:61" ht="9.75" customHeight="1">
      <c r="A441" s="6"/>
      <c r="B441" s="6"/>
      <c r="C441" s="6"/>
      <c r="D441" s="6"/>
      <c r="E441" s="6"/>
      <c r="F441" s="6"/>
      <c r="G441" s="6"/>
      <c r="H441" s="6"/>
      <c r="I441" s="6"/>
      <c r="J441" s="6"/>
      <c r="K441" s="6"/>
      <c r="L441" s="6"/>
      <c r="M441" s="6"/>
      <c r="N441" s="6"/>
      <c r="O441" s="6"/>
      <c r="P441" s="6"/>
      <c r="Q441" s="6"/>
      <c r="R441" s="6"/>
      <c r="S441" s="6"/>
      <c r="T441" s="6"/>
      <c r="U441" s="6"/>
      <c r="V441" s="6"/>
      <c r="W441" s="6"/>
      <c r="X441" s="6"/>
      <c r="Y441" s="6"/>
      <c r="Z441" s="6"/>
      <c r="AA441" s="6"/>
      <c r="AB441" s="6"/>
      <c r="AC441" s="6"/>
      <c r="AD441" s="6"/>
      <c r="AE441" s="6"/>
      <c r="AF441" s="6"/>
      <c r="AG441" s="6"/>
      <c r="AH441" s="6"/>
      <c r="AI441" s="6"/>
      <c r="AJ441" s="6"/>
      <c r="AK441" s="6"/>
      <c r="AL441" s="6"/>
      <c r="AM441" s="6"/>
    </row>
    <row r="442" spans="1:61" ht="9.75" customHeight="1">
      <c r="A442" s="6"/>
      <c r="B442" s="6"/>
      <c r="C442" s="6"/>
      <c r="D442" s="6"/>
      <c r="E442" s="6"/>
      <c r="F442" s="6"/>
      <c r="G442" s="6"/>
      <c r="H442" s="6"/>
      <c r="I442" s="6"/>
      <c r="J442" s="6"/>
      <c r="K442" s="6"/>
      <c r="L442" s="6"/>
      <c r="M442" s="6"/>
      <c r="N442" s="6"/>
      <c r="O442" s="6"/>
      <c r="P442" s="6"/>
      <c r="Q442" s="6"/>
      <c r="R442" s="6"/>
      <c r="S442" s="6"/>
      <c r="T442" s="6"/>
      <c r="U442" s="6"/>
      <c r="V442" s="6"/>
      <c r="W442" s="6"/>
      <c r="X442" s="6"/>
      <c r="Y442" s="6"/>
      <c r="Z442" s="6"/>
      <c r="AA442" s="6"/>
      <c r="AB442" s="6"/>
      <c r="AC442" s="6"/>
      <c r="AD442" s="6"/>
      <c r="AE442" s="6"/>
      <c r="AF442" s="6"/>
      <c r="AG442" s="6"/>
      <c r="AH442" s="6"/>
      <c r="AI442" s="6"/>
      <c r="AJ442" s="6"/>
      <c r="AK442" s="6"/>
      <c r="AL442" s="6"/>
      <c r="AM442" s="6"/>
    </row>
    <row r="443" spans="1:61" ht="9.75" customHeight="1">
      <c r="A443" s="6"/>
      <c r="B443" s="6"/>
      <c r="C443" s="6"/>
      <c r="D443" s="6"/>
      <c r="E443" s="6"/>
      <c r="F443" s="6"/>
      <c r="G443" s="6"/>
      <c r="H443" s="6"/>
      <c r="I443" s="6"/>
      <c r="J443" s="6"/>
      <c r="K443" s="6"/>
      <c r="L443" s="6"/>
      <c r="M443" s="6"/>
      <c r="N443" s="6"/>
      <c r="O443" s="6"/>
      <c r="P443" s="6"/>
      <c r="Q443" s="6"/>
      <c r="R443" s="6"/>
      <c r="S443" s="6"/>
      <c r="T443" s="6"/>
      <c r="U443" s="6"/>
      <c r="V443" s="6"/>
      <c r="W443" s="6"/>
      <c r="X443" s="6"/>
      <c r="Y443" s="6"/>
      <c r="Z443" s="6"/>
      <c r="AA443" s="6"/>
      <c r="AB443" s="6"/>
      <c r="AC443" s="6"/>
      <c r="AD443" s="6"/>
      <c r="AE443" s="6"/>
      <c r="AF443" s="6"/>
      <c r="AG443" s="6"/>
      <c r="AH443" s="6"/>
      <c r="AI443" s="6"/>
      <c r="AJ443" s="6"/>
      <c r="AK443" s="6"/>
      <c r="AL443" s="6"/>
      <c r="AM443" s="6"/>
    </row>
    <row r="444" spans="1:61" ht="9.75" customHeight="1">
      <c r="A444" s="6"/>
      <c r="B444" s="6"/>
      <c r="C444" s="6"/>
      <c r="D444" s="6"/>
      <c r="E444" s="6"/>
      <c r="F444" s="6"/>
      <c r="G444" s="6"/>
      <c r="H444" s="6"/>
      <c r="I444" s="6"/>
      <c r="J444" s="6"/>
      <c r="K444" s="6"/>
      <c r="L444" s="6"/>
      <c r="M444" s="6"/>
      <c r="N444" s="6"/>
      <c r="O444" s="6"/>
      <c r="P444" s="6"/>
      <c r="Q444" s="6"/>
      <c r="R444" s="6"/>
      <c r="S444" s="6"/>
      <c r="T444" s="6"/>
      <c r="U444" s="6"/>
      <c r="V444" s="6"/>
      <c r="W444" s="6"/>
      <c r="X444" s="6"/>
      <c r="Y444" s="6"/>
      <c r="Z444" s="6"/>
      <c r="AA444" s="6"/>
      <c r="AB444" s="6"/>
      <c r="AC444" s="6"/>
      <c r="AD444" s="6"/>
      <c r="AE444" s="6"/>
      <c r="AF444" s="6"/>
      <c r="AG444" s="6"/>
      <c r="AH444" s="6"/>
      <c r="AI444" s="6"/>
      <c r="AJ444" s="6"/>
      <c r="AK444" s="6"/>
      <c r="AL444" s="6"/>
      <c r="AM444" s="6"/>
    </row>
    <row r="445" spans="1:61" ht="9.75" customHeight="1">
      <c r="A445" s="6"/>
      <c r="B445" s="6"/>
      <c r="C445" s="6"/>
      <c r="D445" s="6"/>
      <c r="E445" s="6"/>
      <c r="F445" s="6"/>
      <c r="G445" s="6"/>
      <c r="H445" s="6"/>
      <c r="I445" s="6"/>
      <c r="J445" s="6"/>
      <c r="K445" s="6"/>
      <c r="L445" s="6"/>
      <c r="M445" s="6"/>
      <c r="N445" s="6"/>
      <c r="O445" s="6"/>
      <c r="P445" s="6"/>
      <c r="Q445" s="6"/>
      <c r="R445" s="6"/>
      <c r="S445" s="6"/>
      <c r="T445" s="6"/>
      <c r="U445" s="6"/>
      <c r="V445" s="6"/>
      <c r="W445" s="6"/>
      <c r="X445" s="6"/>
      <c r="Y445" s="6"/>
      <c r="Z445" s="6"/>
      <c r="AA445" s="6"/>
      <c r="AB445" s="6"/>
      <c r="AC445" s="6"/>
      <c r="AD445" s="6"/>
      <c r="AE445" s="6"/>
      <c r="AF445" s="6"/>
      <c r="AG445" s="6"/>
      <c r="AH445" s="6"/>
      <c r="AI445" s="6"/>
      <c r="AJ445" s="6"/>
      <c r="AK445" s="6"/>
      <c r="AL445" s="6"/>
      <c r="AM445" s="6"/>
    </row>
    <row r="446" spans="1:61" ht="9.75" customHeight="1">
      <c r="A446" s="6"/>
      <c r="B446" s="6"/>
      <c r="C446" s="6"/>
      <c r="D446" s="6"/>
      <c r="E446" s="6"/>
      <c r="F446" s="6"/>
      <c r="G446" s="6"/>
      <c r="H446" s="6"/>
      <c r="I446" s="6"/>
      <c r="J446" s="6"/>
      <c r="K446" s="6"/>
      <c r="L446" s="6"/>
      <c r="M446" s="6"/>
      <c r="N446" s="6"/>
      <c r="O446" s="6"/>
      <c r="P446" s="6"/>
      <c r="Q446" s="6"/>
      <c r="R446" s="6"/>
      <c r="S446" s="6"/>
      <c r="T446" s="6"/>
      <c r="U446" s="6"/>
      <c r="V446" s="6"/>
      <c r="W446" s="6"/>
      <c r="X446" s="6"/>
      <c r="Y446" s="6"/>
      <c r="Z446" s="6"/>
      <c r="AA446" s="6"/>
      <c r="AB446" s="6"/>
      <c r="AC446" s="6"/>
      <c r="AD446" s="6"/>
      <c r="AE446" s="6"/>
      <c r="AF446" s="6"/>
      <c r="AG446" s="6"/>
      <c r="AH446" s="6"/>
      <c r="AI446" s="6"/>
      <c r="AJ446" s="6"/>
      <c r="AK446" s="6"/>
      <c r="AL446" s="6"/>
      <c r="AM446" s="6"/>
    </row>
    <row r="447" spans="1:61" ht="9.75" customHeight="1">
      <c r="A447" s="6"/>
      <c r="B447" s="6"/>
      <c r="C447" s="6"/>
      <c r="D447" s="6"/>
      <c r="E447" s="6"/>
      <c r="F447" s="6"/>
      <c r="G447" s="6"/>
      <c r="H447" s="6"/>
      <c r="I447" s="6"/>
      <c r="J447" s="6"/>
      <c r="K447" s="6"/>
      <c r="L447" s="6"/>
      <c r="M447" s="6"/>
      <c r="N447" s="6"/>
      <c r="O447" s="6"/>
      <c r="P447" s="6"/>
      <c r="Q447" s="6"/>
      <c r="R447" s="6"/>
      <c r="S447" s="6"/>
      <c r="T447" s="6"/>
      <c r="U447" s="6"/>
      <c r="V447" s="6"/>
      <c r="W447" s="6"/>
      <c r="X447" s="6"/>
      <c r="Y447" s="6"/>
      <c r="Z447" s="6"/>
      <c r="AA447" s="6"/>
      <c r="AB447" s="6"/>
      <c r="AC447" s="6"/>
      <c r="AD447" s="6"/>
      <c r="AE447" s="6"/>
      <c r="AF447" s="6"/>
      <c r="AG447" s="6"/>
      <c r="AH447" s="6"/>
      <c r="AI447" s="6"/>
      <c r="AJ447" s="6"/>
      <c r="AK447" s="6"/>
      <c r="AL447" s="6"/>
      <c r="AM447" s="6"/>
    </row>
  </sheetData>
  <sheetProtection algorithmName="SHA-512" hashValue="xMYoed2jExClimy8q/6WUkRrvcxydIsCHpRctfVn69pUZK1cM8Lx14t9HFH71ylUu0NeVS/ScIvqgVvFVh8qwQ==" saltValue="hH0QChL1PXp+BLQyJ2/rTw==" spinCount="100000" sheet="1" objects="1" scenarios="1" formatCells="0" formatRows="0"/>
  <mergeCells count="560">
    <mergeCell ref="A15:I18"/>
    <mergeCell ref="J15:AM18"/>
    <mergeCell ref="A19:I21"/>
    <mergeCell ref="J19:AM21"/>
    <mergeCell ref="A22:I24"/>
    <mergeCell ref="J22:J23"/>
    <mergeCell ref="K22:S23"/>
    <mergeCell ref="A1:AM2"/>
    <mergeCell ref="A7:AM8"/>
    <mergeCell ref="A9:AM10"/>
    <mergeCell ref="A11:I14"/>
    <mergeCell ref="J11:AM14"/>
    <mergeCell ref="A3:AM4"/>
    <mergeCell ref="A5:AM6"/>
    <mergeCell ref="V24:AM24"/>
    <mergeCell ref="V23:AD23"/>
    <mergeCell ref="AE23:AM23"/>
    <mergeCell ref="V22:AM22"/>
    <mergeCell ref="J24:U24"/>
    <mergeCell ref="T22:U23"/>
    <mergeCell ref="A34:AM35"/>
    <mergeCell ref="A36:I39"/>
    <mergeCell ref="J36:AM39"/>
    <mergeCell ref="A40:I43"/>
    <mergeCell ref="J40:AM43"/>
    <mergeCell ref="A44:I47"/>
    <mergeCell ref="J44:AM47"/>
    <mergeCell ref="A25:AM26"/>
    <mergeCell ref="A27:I30"/>
    <mergeCell ref="J27:AM30"/>
    <mergeCell ref="A31:I33"/>
    <mergeCell ref="J31:J32"/>
    <mergeCell ref="K31:S32"/>
    <mergeCell ref="V33:AM33"/>
    <mergeCell ref="V32:AD32"/>
    <mergeCell ref="AE32:AM32"/>
    <mergeCell ref="V31:AM31"/>
    <mergeCell ref="J33:U33"/>
    <mergeCell ref="T31:U32"/>
    <mergeCell ref="A48:I50"/>
    <mergeCell ref="J48:AM50"/>
    <mergeCell ref="A51:I53"/>
    <mergeCell ref="J51:J52"/>
    <mergeCell ref="K51:S52"/>
    <mergeCell ref="V62:AM62"/>
    <mergeCell ref="AE61:AM61"/>
    <mergeCell ref="V61:AD61"/>
    <mergeCell ref="V53:AM53"/>
    <mergeCell ref="V52:AD52"/>
    <mergeCell ref="AE52:AM52"/>
    <mergeCell ref="V51:AM51"/>
    <mergeCell ref="V60:AM60"/>
    <mergeCell ref="J62:U62"/>
    <mergeCell ref="T60:U61"/>
    <mergeCell ref="J53:U53"/>
    <mergeCell ref="T51:U52"/>
    <mergeCell ref="A86:I88"/>
    <mergeCell ref="J86:J87"/>
    <mergeCell ref="K86:S87"/>
    <mergeCell ref="A89:AM90"/>
    <mergeCell ref="A91:I92"/>
    <mergeCell ref="J91:J92"/>
    <mergeCell ref="K91:O92"/>
    <mergeCell ref="A75:I78"/>
    <mergeCell ref="J75:AM78"/>
    <mergeCell ref="A79:I82"/>
    <mergeCell ref="J79:AM82"/>
    <mergeCell ref="A83:I85"/>
    <mergeCell ref="J83:AM85"/>
    <mergeCell ref="V88:AM88"/>
    <mergeCell ref="V87:AD87"/>
    <mergeCell ref="AE87:AM87"/>
    <mergeCell ref="V86:AM86"/>
    <mergeCell ref="J88:U88"/>
    <mergeCell ref="T86:U87"/>
    <mergeCell ref="V92:AD92"/>
    <mergeCell ref="AE92:AM92"/>
    <mergeCell ref="V91:AM91"/>
    <mergeCell ref="P91:U92"/>
    <mergeCell ref="A99:B101"/>
    <mergeCell ref="C99:I101"/>
    <mergeCell ref="J99:AM101"/>
    <mergeCell ref="A102:I103"/>
    <mergeCell ref="J102:J103"/>
    <mergeCell ref="K102:O103"/>
    <mergeCell ref="A93:B95"/>
    <mergeCell ref="C93:I95"/>
    <mergeCell ref="J93:AM95"/>
    <mergeCell ref="A96:I98"/>
    <mergeCell ref="J96:J97"/>
    <mergeCell ref="K96:O97"/>
    <mergeCell ref="V96:AM96"/>
    <mergeCell ref="V97:AD97"/>
    <mergeCell ref="AE97:AM97"/>
    <mergeCell ref="J98:AM98"/>
    <mergeCell ref="V102:AM102"/>
    <mergeCell ref="V103:AD103"/>
    <mergeCell ref="AE103:AM103"/>
    <mergeCell ref="P102:U103"/>
    <mergeCell ref="P96:U97"/>
    <mergeCell ref="A104:B106"/>
    <mergeCell ref="C104:I106"/>
    <mergeCell ref="J104:AM106"/>
    <mergeCell ref="A107:I108"/>
    <mergeCell ref="A109:B111"/>
    <mergeCell ref="C109:I111"/>
    <mergeCell ref="J109:AM111"/>
    <mergeCell ref="K107:S108"/>
    <mergeCell ref="J107:J108"/>
    <mergeCell ref="AE108:AM108"/>
    <mergeCell ref="V108:AD108"/>
    <mergeCell ref="V107:AM107"/>
    <mergeCell ref="T107:U108"/>
    <mergeCell ref="A120:I122"/>
    <mergeCell ref="J120:AM122"/>
    <mergeCell ref="A123:I125"/>
    <mergeCell ref="J123:J124"/>
    <mergeCell ref="K123:S124"/>
    <mergeCell ref="A112:I114"/>
    <mergeCell ref="J112:AM114"/>
    <mergeCell ref="A115:I117"/>
    <mergeCell ref="J115:J116"/>
    <mergeCell ref="K115:S116"/>
    <mergeCell ref="AE116:AM116"/>
    <mergeCell ref="V116:AD116"/>
    <mergeCell ref="V117:AM117"/>
    <mergeCell ref="V115:AM115"/>
    <mergeCell ref="J117:U117"/>
    <mergeCell ref="T115:U116"/>
    <mergeCell ref="A118:AM119"/>
    <mergeCell ref="A143:AM148"/>
    <mergeCell ref="A149:I152"/>
    <mergeCell ref="A153:I155"/>
    <mergeCell ref="A134:AM135"/>
    <mergeCell ref="AG141:AM142"/>
    <mergeCell ref="J153:J154"/>
    <mergeCell ref="K153:S154"/>
    <mergeCell ref="J149:AM152"/>
    <mergeCell ref="AF141:AF142"/>
    <mergeCell ref="AE141:AE142"/>
    <mergeCell ref="A141:AD142"/>
    <mergeCell ref="AE154:AM154"/>
    <mergeCell ref="V154:AD154"/>
    <mergeCell ref="V153:AM153"/>
    <mergeCell ref="T153:U154"/>
    <mergeCell ref="J155:AM155"/>
    <mergeCell ref="A136:AM140"/>
    <mergeCell ref="A156:B158"/>
    <mergeCell ref="C156:I158"/>
    <mergeCell ref="J156:AM158"/>
    <mergeCell ref="A159:I161"/>
    <mergeCell ref="J159:J160"/>
    <mergeCell ref="K159:S160"/>
    <mergeCell ref="T165:U166"/>
    <mergeCell ref="V166:AD166"/>
    <mergeCell ref="AE166:AM166"/>
    <mergeCell ref="V165:AM165"/>
    <mergeCell ref="AE160:AM160"/>
    <mergeCell ref="V160:AD160"/>
    <mergeCell ref="V159:AM159"/>
    <mergeCell ref="J161:AM161"/>
    <mergeCell ref="T159:U160"/>
    <mergeCell ref="A162:B164"/>
    <mergeCell ref="C162:I164"/>
    <mergeCell ref="J162:AM164"/>
    <mergeCell ref="A165:I166"/>
    <mergeCell ref="J165:J166"/>
    <mergeCell ref="K165:S166"/>
    <mergeCell ref="J183:U183"/>
    <mergeCell ref="V178:AD178"/>
    <mergeCell ref="AE178:AM178"/>
    <mergeCell ref="V177:AM177"/>
    <mergeCell ref="T177:U178"/>
    <mergeCell ref="V184:AD184"/>
    <mergeCell ref="AE184:AM184"/>
    <mergeCell ref="V183:AM183"/>
    <mergeCell ref="A167:B176"/>
    <mergeCell ref="C167:I171"/>
    <mergeCell ref="J167:AM171"/>
    <mergeCell ref="C172:I176"/>
    <mergeCell ref="J172:AM176"/>
    <mergeCell ref="A177:I178"/>
    <mergeCell ref="J177:J178"/>
    <mergeCell ref="K177:S178"/>
    <mergeCell ref="V191:AD191"/>
    <mergeCell ref="J190:U190"/>
    <mergeCell ref="T191:U192"/>
    <mergeCell ref="AE192:AM192"/>
    <mergeCell ref="AE191:AM191"/>
    <mergeCell ref="V190:AM190"/>
    <mergeCell ref="V185:AM185"/>
    <mergeCell ref="J186:AM186"/>
    <mergeCell ref="T184:U185"/>
    <mergeCell ref="A229:I231"/>
    <mergeCell ref="J229:AM231"/>
    <mergeCell ref="A232:I234"/>
    <mergeCell ref="J232:J233"/>
    <mergeCell ref="K232:S233"/>
    <mergeCell ref="A222:I224"/>
    <mergeCell ref="A225:B228"/>
    <mergeCell ref="C225:I228"/>
    <mergeCell ref="J225:AM228"/>
    <mergeCell ref="K222:S223"/>
    <mergeCell ref="J222:J223"/>
    <mergeCell ref="T222:U223"/>
    <mergeCell ref="V223:AD223"/>
    <mergeCell ref="AE223:AM223"/>
    <mergeCell ref="V222:AM222"/>
    <mergeCell ref="J224:AM224"/>
    <mergeCell ref="J234:U234"/>
    <mergeCell ref="T232:U233"/>
    <mergeCell ref="V234:AM234"/>
    <mergeCell ref="V233:AD233"/>
    <mergeCell ref="AE233:AM233"/>
    <mergeCell ref="V232:AM232"/>
    <mergeCell ref="A244:AM245"/>
    <mergeCell ref="A246:I249"/>
    <mergeCell ref="J246:AM249"/>
    <mergeCell ref="A250:I252"/>
    <mergeCell ref="J250:J251"/>
    <mergeCell ref="K250:S251"/>
    <mergeCell ref="A235:AM236"/>
    <mergeCell ref="A237:I240"/>
    <mergeCell ref="J237:AM240"/>
    <mergeCell ref="A241:I243"/>
    <mergeCell ref="J241:J242"/>
    <mergeCell ref="K241:S242"/>
    <mergeCell ref="J252:U252"/>
    <mergeCell ref="T250:U251"/>
    <mergeCell ref="V252:AM252"/>
    <mergeCell ref="V251:AD251"/>
    <mergeCell ref="AE251:AM251"/>
    <mergeCell ref="V250:AM250"/>
    <mergeCell ref="V243:AM243"/>
    <mergeCell ref="V242:AD242"/>
    <mergeCell ref="AE242:AM242"/>
    <mergeCell ref="V241:AM241"/>
    <mergeCell ref="J243:U243"/>
    <mergeCell ref="T241:U242"/>
    <mergeCell ref="A270:AM271"/>
    <mergeCell ref="A272:I274"/>
    <mergeCell ref="J272:AM274"/>
    <mergeCell ref="A275:I277"/>
    <mergeCell ref="J275:J276"/>
    <mergeCell ref="K275:S276"/>
    <mergeCell ref="A253:AM255"/>
    <mergeCell ref="AF268:AF269"/>
    <mergeCell ref="AG268:AM269"/>
    <mergeCell ref="AE268:AE269"/>
    <mergeCell ref="X268:AD269"/>
    <mergeCell ref="W268:W269"/>
    <mergeCell ref="V268:V269"/>
    <mergeCell ref="A268:U269"/>
    <mergeCell ref="V276:AD276"/>
    <mergeCell ref="AE276:AM276"/>
    <mergeCell ref="V275:AM275"/>
    <mergeCell ref="T275:U276"/>
    <mergeCell ref="J277:U277"/>
    <mergeCell ref="V277:AM277"/>
    <mergeCell ref="A256:AM267"/>
    <mergeCell ref="A286:AM287"/>
    <mergeCell ref="A288:I290"/>
    <mergeCell ref="J288:AM290"/>
    <mergeCell ref="A291:I293"/>
    <mergeCell ref="J291:J292"/>
    <mergeCell ref="K291:S292"/>
    <mergeCell ref="A278:AM279"/>
    <mergeCell ref="A280:I282"/>
    <mergeCell ref="J280:AM282"/>
    <mergeCell ref="A283:I285"/>
    <mergeCell ref="J283:J284"/>
    <mergeCell ref="K283:S284"/>
    <mergeCell ref="V293:AM293"/>
    <mergeCell ref="V292:AD292"/>
    <mergeCell ref="AE292:AM292"/>
    <mergeCell ref="V291:AM291"/>
    <mergeCell ref="J293:U293"/>
    <mergeCell ref="T291:U292"/>
    <mergeCell ref="J285:U285"/>
    <mergeCell ref="T283:U284"/>
    <mergeCell ref="V285:AM285"/>
    <mergeCell ref="V284:AD284"/>
    <mergeCell ref="AE284:AM284"/>
    <mergeCell ref="V283:AM283"/>
    <mergeCell ref="T315:U316"/>
    <mergeCell ref="V317:AM317"/>
    <mergeCell ref="V316:AD316"/>
    <mergeCell ref="T299:U300"/>
    <mergeCell ref="V300:AD300"/>
    <mergeCell ref="AE300:AM300"/>
    <mergeCell ref="V299:AM299"/>
    <mergeCell ref="J309:U309"/>
    <mergeCell ref="T307:U308"/>
    <mergeCell ref="J301:U301"/>
    <mergeCell ref="V301:AM301"/>
    <mergeCell ref="A302:AM303"/>
    <mergeCell ref="A304:I306"/>
    <mergeCell ref="J304:AM306"/>
    <mergeCell ref="A307:I309"/>
    <mergeCell ref="J307:J308"/>
    <mergeCell ref="K307:S308"/>
    <mergeCell ref="V308:AD308"/>
    <mergeCell ref="AE308:AM308"/>
    <mergeCell ref="V307:AM307"/>
    <mergeCell ref="A345:I347"/>
    <mergeCell ref="A326:AM327"/>
    <mergeCell ref="A338:AM339"/>
    <mergeCell ref="A340:AM341"/>
    <mergeCell ref="J342:J343"/>
    <mergeCell ref="J345:J346"/>
    <mergeCell ref="U342:U343"/>
    <mergeCell ref="U345:U346"/>
    <mergeCell ref="K342:T343"/>
    <mergeCell ref="K345:T346"/>
    <mergeCell ref="AF344:AM344"/>
    <mergeCell ref="V344:AE344"/>
    <mergeCell ref="V347:AM347"/>
    <mergeCell ref="A328:AM337"/>
    <mergeCell ref="A354:I356"/>
    <mergeCell ref="A357:B362"/>
    <mergeCell ref="C357:I362"/>
    <mergeCell ref="J357:AM362"/>
    <mergeCell ref="A348:I350"/>
    <mergeCell ref="A351:I353"/>
    <mergeCell ref="K354:S355"/>
    <mergeCell ref="J348:J349"/>
    <mergeCell ref="J351:J352"/>
    <mergeCell ref="J354:J355"/>
    <mergeCell ref="U348:U349"/>
    <mergeCell ref="U351:U352"/>
    <mergeCell ref="K351:T352"/>
    <mergeCell ref="K348:T349"/>
    <mergeCell ref="V356:AM356"/>
    <mergeCell ref="V355:AE355"/>
    <mergeCell ref="AF355:AM355"/>
    <mergeCell ref="V354:AM354"/>
    <mergeCell ref="AF352:AM352"/>
    <mergeCell ref="V352:AE352"/>
    <mergeCell ref="V351:AM351"/>
    <mergeCell ref="AF349:AM349"/>
    <mergeCell ref="V349:AE349"/>
    <mergeCell ref="J356:U356"/>
    <mergeCell ref="A363:I365"/>
    <mergeCell ref="A366:B371"/>
    <mergeCell ref="C366:I371"/>
    <mergeCell ref="J366:AM371"/>
    <mergeCell ref="K375:S376"/>
    <mergeCell ref="K372:S373"/>
    <mergeCell ref="K363:S364"/>
    <mergeCell ref="J375:J376"/>
    <mergeCell ref="J372:J373"/>
    <mergeCell ref="J363:J364"/>
    <mergeCell ref="V365:AM365"/>
    <mergeCell ref="AF364:AM364"/>
    <mergeCell ref="V364:AE364"/>
    <mergeCell ref="V363:AM363"/>
    <mergeCell ref="J365:U365"/>
    <mergeCell ref="A378:I382"/>
    <mergeCell ref="J379:J380"/>
    <mergeCell ref="K379:O380"/>
    <mergeCell ref="A383:B388"/>
    <mergeCell ref="C383:I385"/>
    <mergeCell ref="J383:AM385"/>
    <mergeCell ref="C386:I388"/>
    <mergeCell ref="J386:AM388"/>
    <mergeCell ref="A372:I374"/>
    <mergeCell ref="A375:I377"/>
    <mergeCell ref="V377:AM377"/>
    <mergeCell ref="V376:AE376"/>
    <mergeCell ref="AF376:AM376"/>
    <mergeCell ref="V375:AM375"/>
    <mergeCell ref="T375:U376"/>
    <mergeCell ref="J374:U374"/>
    <mergeCell ref="J377:U377"/>
    <mergeCell ref="V379:AM379"/>
    <mergeCell ref="V380:AD380"/>
    <mergeCell ref="AE380:AM380"/>
    <mergeCell ref="J381:AM382"/>
    <mergeCell ref="P379:U380"/>
    <mergeCell ref="J378:AM378"/>
    <mergeCell ref="V374:AM374"/>
    <mergeCell ref="A394:I396"/>
    <mergeCell ref="J394:AM396"/>
    <mergeCell ref="A397:I399"/>
    <mergeCell ref="J397:J398"/>
    <mergeCell ref="K397:S398"/>
    <mergeCell ref="A389:I390"/>
    <mergeCell ref="J389:J390"/>
    <mergeCell ref="K389:S390"/>
    <mergeCell ref="A391:B393"/>
    <mergeCell ref="C391:I393"/>
    <mergeCell ref="J391:AM393"/>
    <mergeCell ref="V399:AM399"/>
    <mergeCell ref="V398:AD398"/>
    <mergeCell ref="AE398:AM398"/>
    <mergeCell ref="V397:AM397"/>
    <mergeCell ref="J399:U399"/>
    <mergeCell ref="T397:U398"/>
    <mergeCell ref="V390:AD390"/>
    <mergeCell ref="AE390:AM390"/>
    <mergeCell ref="V389:AM389"/>
    <mergeCell ref="T389:U390"/>
    <mergeCell ref="A423:AM424"/>
    <mergeCell ref="A417:I419"/>
    <mergeCell ref="J417:AM419"/>
    <mergeCell ref="A420:I422"/>
    <mergeCell ref="J420:J421"/>
    <mergeCell ref="K420:S421"/>
    <mergeCell ref="J422:U422"/>
    <mergeCell ref="T420:U421"/>
    <mergeCell ref="V422:AM422"/>
    <mergeCell ref="V421:AD421"/>
    <mergeCell ref="AE421:AM421"/>
    <mergeCell ref="V420:AM420"/>
    <mergeCell ref="A425:AM436"/>
    <mergeCell ref="A63:AM64"/>
    <mergeCell ref="A71:AM72"/>
    <mergeCell ref="A73:AM74"/>
    <mergeCell ref="A54:AM55"/>
    <mergeCell ref="A56:I59"/>
    <mergeCell ref="J56:AM59"/>
    <mergeCell ref="A60:I62"/>
    <mergeCell ref="J60:J61"/>
    <mergeCell ref="K60:S61"/>
    <mergeCell ref="A65:AM70"/>
    <mergeCell ref="V133:AM133"/>
    <mergeCell ref="AE132:AM132"/>
    <mergeCell ref="V132:AD132"/>
    <mergeCell ref="V125:AM125"/>
    <mergeCell ref="V124:AD124"/>
    <mergeCell ref="AE124:AM124"/>
    <mergeCell ref="V123:AM123"/>
    <mergeCell ref="V131:AM131"/>
    <mergeCell ref="J133:U133"/>
    <mergeCell ref="T131:U132"/>
    <mergeCell ref="J125:U125"/>
    <mergeCell ref="T123:U124"/>
    <mergeCell ref="A126:AM127"/>
    <mergeCell ref="A128:I130"/>
    <mergeCell ref="J128:AM130"/>
    <mergeCell ref="A131:I133"/>
    <mergeCell ref="J131:J132"/>
    <mergeCell ref="K131:S132"/>
    <mergeCell ref="A194:B196"/>
    <mergeCell ref="C194:I196"/>
    <mergeCell ref="J194:AM196"/>
    <mergeCell ref="A197:I199"/>
    <mergeCell ref="J197:AM199"/>
    <mergeCell ref="A187:B189"/>
    <mergeCell ref="C187:I189"/>
    <mergeCell ref="J187:AM189"/>
    <mergeCell ref="A190:I193"/>
    <mergeCell ref="J191:J192"/>
    <mergeCell ref="K191:S192"/>
    <mergeCell ref="A179:B182"/>
    <mergeCell ref="C179:I182"/>
    <mergeCell ref="J179:AM182"/>
    <mergeCell ref="A183:I186"/>
    <mergeCell ref="K184:S185"/>
    <mergeCell ref="J184:J185"/>
    <mergeCell ref="J193:AM193"/>
    <mergeCell ref="V192:AD192"/>
    <mergeCell ref="A200:I202"/>
    <mergeCell ref="J200:J201"/>
    <mergeCell ref="K200:S201"/>
    <mergeCell ref="V202:AM202"/>
    <mergeCell ref="AE201:AM201"/>
    <mergeCell ref="V201:AD201"/>
    <mergeCell ref="V200:AM200"/>
    <mergeCell ref="J202:U202"/>
    <mergeCell ref="T200:U201"/>
    <mergeCell ref="A218:B221"/>
    <mergeCell ref="C218:I221"/>
    <mergeCell ref="J218:AM221"/>
    <mergeCell ref="A203:AM204"/>
    <mergeCell ref="AG211:AM212"/>
    <mergeCell ref="K215:S216"/>
    <mergeCell ref="J215:J216"/>
    <mergeCell ref="AF211:AF212"/>
    <mergeCell ref="AE211:AE212"/>
    <mergeCell ref="A213:AM214"/>
    <mergeCell ref="A215:I217"/>
    <mergeCell ref="A211:AD212"/>
    <mergeCell ref="J217:AM217"/>
    <mergeCell ref="V216:AD216"/>
    <mergeCell ref="AE216:AM216"/>
    <mergeCell ref="V215:AM215"/>
    <mergeCell ref="T215:U216"/>
    <mergeCell ref="A205:AM210"/>
    <mergeCell ref="A294:AM295"/>
    <mergeCell ref="A296:I298"/>
    <mergeCell ref="J296:AM298"/>
    <mergeCell ref="A299:I301"/>
    <mergeCell ref="J299:J300"/>
    <mergeCell ref="K299:S300"/>
    <mergeCell ref="T354:U355"/>
    <mergeCell ref="T363:U364"/>
    <mergeCell ref="T372:U373"/>
    <mergeCell ref="V373:AE373"/>
    <mergeCell ref="AF373:AM373"/>
    <mergeCell ref="V372:AM372"/>
    <mergeCell ref="AE316:AM316"/>
    <mergeCell ref="V315:AM315"/>
    <mergeCell ref="J347:U347"/>
    <mergeCell ref="J344:U344"/>
    <mergeCell ref="V348:AM348"/>
    <mergeCell ref="V346:AE346"/>
    <mergeCell ref="AF346:AM346"/>
    <mergeCell ref="V345:AM345"/>
    <mergeCell ref="V350:AM350"/>
    <mergeCell ref="V353:AM353"/>
    <mergeCell ref="J353:U353"/>
    <mergeCell ref="J350:U350"/>
    <mergeCell ref="J325:U325"/>
    <mergeCell ref="T323:U324"/>
    <mergeCell ref="V325:AM325"/>
    <mergeCell ref="V324:AD324"/>
    <mergeCell ref="AE324:AM324"/>
    <mergeCell ref="V309:AM309"/>
    <mergeCell ref="V342:AM342"/>
    <mergeCell ref="V343:AE343"/>
    <mergeCell ref="AF343:AM343"/>
    <mergeCell ref="A318:AM319"/>
    <mergeCell ref="A320:I322"/>
    <mergeCell ref="J320:AM322"/>
    <mergeCell ref="A323:I325"/>
    <mergeCell ref="J323:J324"/>
    <mergeCell ref="K323:S324"/>
    <mergeCell ref="A310:AM311"/>
    <mergeCell ref="A312:I314"/>
    <mergeCell ref="J312:AM314"/>
    <mergeCell ref="A315:I317"/>
    <mergeCell ref="J315:J316"/>
    <mergeCell ref="K315:S316"/>
    <mergeCell ref="A342:I344"/>
    <mergeCell ref="V323:AM323"/>
    <mergeCell ref="J317:U317"/>
    <mergeCell ref="A413:B416"/>
    <mergeCell ref="C413:I416"/>
    <mergeCell ref="J413:AM416"/>
    <mergeCell ref="A400:AM401"/>
    <mergeCell ref="A402:I405"/>
    <mergeCell ref="J402:AM405"/>
    <mergeCell ref="A406:I408"/>
    <mergeCell ref="J406:J407"/>
    <mergeCell ref="K406:S407"/>
    <mergeCell ref="V412:AD412"/>
    <mergeCell ref="AE412:AM412"/>
    <mergeCell ref="V408:AM408"/>
    <mergeCell ref="AE407:AM407"/>
    <mergeCell ref="V407:AD407"/>
    <mergeCell ref="V406:AM406"/>
    <mergeCell ref="V411:AM411"/>
    <mergeCell ref="T411:U412"/>
    <mergeCell ref="T406:U407"/>
    <mergeCell ref="J408:U408"/>
    <mergeCell ref="A409:AM410"/>
    <mergeCell ref="A411:I412"/>
    <mergeCell ref="J411:J412"/>
    <mergeCell ref="K411:S412"/>
  </mergeCells>
  <phoneticPr fontId="1"/>
  <conditionalFormatting sqref="A328">
    <cfRule type="expression" dxfId="9" priority="1582">
      <formula>AND($BF$268=TRUE,$BF$269=TRUE)</formula>
    </cfRule>
  </conditionalFormatting>
  <conditionalFormatting sqref="J215:K215 T215 V215:V216 AE216 J217 J218:AM221 J222:K222 T222 V222:V223 AE223 J224 J225:AM231 J232:K232 T232 V232:V234 AE233 J234 J237:AM240 J241:K241 T241 V241:V243 AE242 J243 J246:AM249 J250:K250 T250 V250:V252 AE251 J252 A256">
    <cfRule type="expression" dxfId="8" priority="1580">
      <formula>$BF$211=TRUE</formula>
    </cfRule>
  </conditionalFormatting>
  <conditionalFormatting sqref="J149:AM152 J153:K153 T153 V153:V154 AE154 J155 J156:AM158 J159:K159 T159 V159:V160 AE160 J161 J162:AM164 J165:K165 T165 V165:V166 AE166 J167:AM176 J177:K177 T177 V177:V178 AE178 J179:AM182 J183 V183:V185 J184:K184 T184 AE184 J186 J187:AM189 J190 V190:V192 J191:T191 AE191:AE192 J192:S192 J193 J194:AM199 J200:K200 T200 V200:V202 AE201 J202 A205">
    <cfRule type="expression" dxfId="7" priority="1581">
      <formula>$BF$141=TRUE</formula>
    </cfRule>
  </conditionalFormatting>
  <conditionalFormatting sqref="J272:AM274 J275:T275 V275:V277 J276:S276 AE276 J277 J280:AM282 J283:T283 V283:V285 J284:S284 AE284 J285 J288:AM290 J291:T291 V291:V293 J292:S292 AE292 J293 J296:AM298 J299:T299 V299:V301 J300:S300 AE300 J301">
    <cfRule type="expression" dxfId="6" priority="1583">
      <formula>$BF$268=TRUE</formula>
    </cfRule>
  </conditionalFormatting>
  <conditionalFormatting sqref="J304:AM306 J307:T307 V307:V309 J308:S308 AE308 J309 J312:AM314 J315:T315 V315:V317 J316:S316 AE316 J317 J320:AM322 J323:T323 V323:V325 J324:S324 AE324 J325">
    <cfRule type="expression" dxfId="5" priority="1587">
      <formula>$BF$269=TRUE</formula>
    </cfRule>
  </conditionalFormatting>
  <dataValidations count="14">
    <dataValidation imeMode="hiragana" allowBlank="1" showInputMessage="1" showErrorMessage="1" sqref="J312:AM314 J320:AM322 A65 J149:AM152 J75:AM85 A256 J167:AM176 J179:AM182 J194:AM199 J218:AM221 J225:AM231 J237:AM240 J246:AM249 A205 J272:AM274 J357:AM362 J366:AM371 J383:AM388 J391:AM396 J402:AM405 J413:AM419 A328 J93:AM95 J99:AM101 J104:AM106 J109:AM114 J120:AM122 J128:AM130 J156:AM158 J162:AM164 J187:AM189 A136 J280:AM282 J288:AM290 J296:AM298 J304:AM306 A5:AM6 J11:AM21 J27:AM30 J36:AM50 J56:AM59 A425" xr:uid="{00000000-0002-0000-0600-000000000000}"/>
    <dataValidation type="list" allowBlank="1" showInputMessage="1" showErrorMessage="1" errorTitle="入力エラー" error="正しい選択肢を選んでください。" sqref="K379:O380" xr:uid="{00000000-0002-0000-0600-000001000000}">
      <formula1>$CK$2:$CK$4</formula1>
    </dataValidation>
    <dataValidation type="list" allowBlank="1" showInputMessage="1" showErrorMessage="1" errorTitle="入力エラー" error="正しい選択肢を選んでください。" sqref="K389:S390" xr:uid="{00000000-0002-0000-0600-000002000000}">
      <formula1>$CL$2:$CL$4</formula1>
    </dataValidation>
    <dataValidation type="list" allowBlank="1" showInputMessage="1" showErrorMessage="1" errorTitle="入力エラー" error="正しい選択肢を選んでください。" sqref="K411:S412 K222:S223 K184:S185 K177:S178 K165:S166" xr:uid="{00000000-0002-0000-0600-000003000000}">
      <formula1>$CE$2:$CE$4</formula1>
    </dataValidation>
    <dataValidation type="list" allowBlank="1" showInputMessage="1" showErrorMessage="1" errorTitle="入力エラー" error="正しい選択肢を選んでください。" sqref="K215:S216 K159:S160 K107:S108" xr:uid="{00000000-0002-0000-0600-000004000000}">
      <formula1>$CD$2:$CD$4</formula1>
    </dataValidation>
    <dataValidation type="list" allowBlank="1" showInputMessage="1" showErrorMessage="1" errorTitle="入力エラー" error="正しい選択肢を選んでください。" sqref="K102:O103 K96:O97 K91:O92" xr:uid="{00000000-0002-0000-0600-000005000000}">
      <formula1>$CB$2:$CB$4</formula1>
    </dataValidation>
    <dataValidation type="list" allowBlank="1" showInputMessage="1" showErrorMessage="1" errorTitle="入力エラー" error="正しい選択肢を選んでください。" sqref="K354:S355 K363:S364 K372:S373 K375:S376" xr:uid="{00000000-0002-0000-0600-000006000000}">
      <formula1>$CJ$2:$CJ$5</formula1>
    </dataValidation>
    <dataValidation type="list" allowBlank="1" showInputMessage="1" showErrorMessage="1" errorTitle="入力エラー" error="正しい選択肢を選んでください。" sqref="K191:S192" xr:uid="{00000000-0002-0000-0600-000007000000}">
      <formula1>$CF$2:$CF$6</formula1>
    </dataValidation>
    <dataValidation type="list" allowBlank="1" showInputMessage="1" showErrorMessage="1" errorTitle="入力エラー" error="正しい選択肢を選んでください。" sqref="K397:S398 K406:S407 K420:S421 K323:S324 K315:S316 K307:S308 K299:S300 K291:S292 K283:S284 K275:S276 K250:S251 K241:S242 K232:S233 K200:S201 K131:S132 K123:S124 K115:S116 K86:S87 K51:S52 K60:S61 K31:S32 K22:S23" xr:uid="{00000000-0002-0000-0600-000008000000}">
      <formula1>$CA$2:$CA$5</formula1>
    </dataValidation>
    <dataValidation type="list" allowBlank="1" showInputMessage="1" showErrorMessage="1" errorTitle="入力エラー" error="正しい選択肢を選んでください。" sqref="K342:T343" xr:uid="{00000000-0002-0000-0600-000009000000}">
      <formula1>$CG$2:$CG$6</formula1>
    </dataValidation>
    <dataValidation type="list" allowBlank="1" showInputMessage="1" showErrorMessage="1" errorTitle="入力エラー" error="正しい選択肢を選んでください。" sqref="K345:T346 K348:T349" xr:uid="{00000000-0002-0000-0600-00000A000000}">
      <formula1>$CH$2:$CH$5</formula1>
    </dataValidation>
    <dataValidation type="list" allowBlank="1" showInputMessage="1" showErrorMessage="1" errorTitle="入力エラー" error="正しい選択肢を選んでください。" sqref="K351:T352" xr:uid="{00000000-0002-0000-0600-00000B000000}">
      <formula1>$CI$2:$CI$5</formula1>
    </dataValidation>
    <dataValidation type="list" allowBlank="1" showInputMessage="1" showErrorMessage="1" sqref="W268:W269 AF268:AF269 AF211:AF212 AF141:AF142" xr:uid="{00000000-0002-0000-0600-00000C000000}">
      <formula1>$CN$2:$CN$3</formula1>
    </dataValidation>
    <dataValidation type="list" allowBlank="1" showInputMessage="1" showErrorMessage="1" errorTitle="入力エラー" error="正しい選択肢を選んでください。" sqref="K153:S154" xr:uid="{00000000-0002-0000-0600-00000D000000}">
      <formula1>$CC$2:$CC$4</formula1>
    </dataValidation>
  </dataValidations>
  <pageMargins left="0.78740157480314965" right="0.27559055118110237" top="0.74803149606299213" bottom="0.74803149606299213" header="0.31496062992125984" footer="0.31496062992125984"/>
  <pageSetup paperSize="9" fitToHeight="0" orientation="portrait" r:id="rId1"/>
  <rowBreaks count="7" manualBreakCount="7">
    <brk id="62" max="38" man="1"/>
    <brk id="125" max="38" man="1"/>
    <brk id="164" max="38" man="1"/>
    <brk id="210" max="39" man="1"/>
    <brk id="267" max="39" man="1"/>
    <brk id="337" max="39" man="1"/>
    <brk id="382" max="38" man="1"/>
  </rowBreaks>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8B0302-68BB-427C-B867-856A48B39033}">
  <dimension ref="A1:CN447"/>
  <sheetViews>
    <sheetView view="pageBreakPreview" topLeftCell="A304" zoomScaleNormal="100" zoomScaleSheetLayoutView="100" zoomScalePageLayoutView="85" workbookViewId="0">
      <selection activeCell="J218" sqref="J218:AM221"/>
    </sheetView>
  </sheetViews>
  <sheetFormatPr defaultColWidth="2.33203125" defaultRowHeight="9.75" customHeight="1"/>
  <cols>
    <col min="1" max="40" width="2.33203125" style="1"/>
    <col min="41" max="41" width="2.33203125" style="1" customWidth="1"/>
    <col min="42" max="56" width="2.33203125" style="1"/>
    <col min="57" max="61" width="2.33203125" style="1" hidden="1" customWidth="1"/>
    <col min="62" max="78" width="2.33203125" style="1" customWidth="1"/>
    <col min="79" max="92" width="2.33203125" style="1" hidden="1" customWidth="1"/>
    <col min="93" max="16384" width="2.33203125" style="1"/>
  </cols>
  <sheetData>
    <row r="1" spans="1:92" ht="9.75" customHeight="1">
      <c r="A1" s="39" t="s">
        <v>445</v>
      </c>
      <c r="B1" s="39"/>
      <c r="C1" s="39"/>
      <c r="D1" s="39"/>
      <c r="E1" s="39"/>
      <c r="F1" s="39"/>
      <c r="G1" s="39"/>
      <c r="H1" s="39"/>
      <c r="I1" s="39"/>
      <c r="J1" s="39"/>
      <c r="K1" s="39"/>
      <c r="L1" s="39"/>
      <c r="M1" s="39"/>
      <c r="N1" s="39"/>
      <c r="O1" s="39"/>
      <c r="P1" s="39"/>
      <c r="Q1" s="39"/>
      <c r="R1" s="39"/>
      <c r="S1" s="39"/>
      <c r="T1" s="39"/>
      <c r="U1" s="39"/>
      <c r="V1" s="39"/>
      <c r="W1" s="39"/>
      <c r="X1" s="39"/>
      <c r="Y1" s="39"/>
      <c r="Z1" s="39"/>
      <c r="AA1" s="39"/>
      <c r="AB1" s="39"/>
      <c r="AC1" s="39"/>
      <c r="AD1" s="39"/>
      <c r="AE1" s="39"/>
      <c r="AF1" s="39"/>
      <c r="AG1" s="39"/>
      <c r="AH1" s="39"/>
      <c r="AI1" s="39"/>
      <c r="AJ1" s="39"/>
      <c r="AK1" s="39"/>
      <c r="AL1" s="39"/>
      <c r="AM1" s="39"/>
      <c r="BI1" s="1" t="str">
        <f>"FORM=4"</f>
        <v>FORM=4</v>
      </c>
    </row>
    <row r="2" spans="1:92" ht="9.75" customHeight="1">
      <c r="A2" s="39"/>
      <c r="B2" s="39"/>
      <c r="C2" s="39"/>
      <c r="D2" s="39"/>
      <c r="E2" s="39"/>
      <c r="F2" s="39"/>
      <c r="G2" s="39"/>
      <c r="H2" s="39"/>
      <c r="I2" s="39"/>
      <c r="J2" s="39"/>
      <c r="K2" s="39"/>
      <c r="L2" s="39"/>
      <c r="M2" s="39"/>
      <c r="N2" s="39"/>
      <c r="O2" s="39"/>
      <c r="P2" s="39"/>
      <c r="Q2" s="39"/>
      <c r="R2" s="39"/>
      <c r="S2" s="39"/>
      <c r="T2" s="39"/>
      <c r="U2" s="39"/>
      <c r="V2" s="39"/>
      <c r="W2" s="39"/>
      <c r="X2" s="39"/>
      <c r="Y2" s="39"/>
      <c r="Z2" s="39"/>
      <c r="AA2" s="39"/>
      <c r="AB2" s="39"/>
      <c r="AC2" s="39"/>
      <c r="AD2" s="39"/>
      <c r="AE2" s="39"/>
      <c r="AF2" s="39"/>
      <c r="AG2" s="39"/>
      <c r="AH2" s="39"/>
      <c r="AI2" s="39"/>
      <c r="AJ2" s="39"/>
      <c r="AK2" s="39"/>
      <c r="AL2" s="39"/>
      <c r="AM2" s="39"/>
      <c r="BI2" s="1" t="str">
        <f>"VER=1.10"</f>
        <v>VER=1.10</v>
      </c>
    </row>
    <row r="3" spans="1:92" ht="9.75" customHeight="1">
      <c r="A3" s="113" t="s">
        <v>123</v>
      </c>
      <c r="B3" s="113"/>
      <c r="C3" s="113"/>
      <c r="D3" s="113"/>
      <c r="E3" s="113"/>
      <c r="F3" s="113"/>
      <c r="G3" s="113"/>
      <c r="H3" s="113"/>
      <c r="I3" s="113"/>
      <c r="J3" s="113"/>
      <c r="K3" s="113"/>
      <c r="L3" s="113"/>
      <c r="M3" s="113"/>
      <c r="N3" s="113"/>
      <c r="O3" s="113"/>
      <c r="P3" s="113"/>
      <c r="Q3" s="113"/>
      <c r="R3" s="113"/>
      <c r="S3" s="113"/>
      <c r="T3" s="113"/>
      <c r="U3" s="113"/>
      <c r="V3" s="113"/>
      <c r="W3" s="113"/>
      <c r="X3" s="113"/>
      <c r="Y3" s="113"/>
      <c r="Z3" s="113"/>
      <c r="AA3" s="113"/>
      <c r="AB3" s="113"/>
      <c r="AC3" s="113"/>
      <c r="AD3" s="113"/>
      <c r="AE3" s="113"/>
      <c r="AF3" s="113"/>
      <c r="AG3" s="113"/>
      <c r="AH3" s="113"/>
      <c r="AI3" s="113"/>
      <c r="AJ3" s="113"/>
      <c r="AK3" s="113"/>
      <c r="AL3" s="113"/>
      <c r="AM3" s="113"/>
      <c r="BI3" s="1" t="str">
        <f>"SHEET=6"</f>
        <v>SHEET=6</v>
      </c>
      <c r="CA3" s="1" t="s">
        <v>446</v>
      </c>
      <c r="CB3" s="1" t="s">
        <v>447</v>
      </c>
      <c r="CC3" s="1" t="s">
        <v>448</v>
      </c>
      <c r="CD3" s="1" t="s">
        <v>449</v>
      </c>
      <c r="CE3" s="1" t="s">
        <v>450</v>
      </c>
      <c r="CF3" s="1" t="s">
        <v>451</v>
      </c>
      <c r="CG3" s="1" t="s">
        <v>452</v>
      </c>
      <c r="CH3" s="1" t="s">
        <v>453</v>
      </c>
      <c r="CI3" s="1" t="s">
        <v>454</v>
      </c>
      <c r="CJ3" s="1" t="s">
        <v>451</v>
      </c>
      <c r="CK3" s="1" t="s">
        <v>455</v>
      </c>
      <c r="CL3" s="1" t="s">
        <v>456</v>
      </c>
      <c r="CM3" s="1" t="s">
        <v>446</v>
      </c>
      <c r="CN3" s="1" t="s">
        <v>21</v>
      </c>
    </row>
    <row r="4" spans="1:92" ht="9.75" customHeight="1">
      <c r="A4" s="113"/>
      <c r="B4" s="113"/>
      <c r="C4" s="113"/>
      <c r="D4" s="113"/>
      <c r="E4" s="113"/>
      <c r="F4" s="113"/>
      <c r="G4" s="113"/>
      <c r="H4" s="113"/>
      <c r="I4" s="113"/>
      <c r="J4" s="113"/>
      <c r="K4" s="113"/>
      <c r="L4" s="113"/>
      <c r="M4" s="113"/>
      <c r="N4" s="113"/>
      <c r="O4" s="113"/>
      <c r="P4" s="113"/>
      <c r="Q4" s="113"/>
      <c r="R4" s="113"/>
      <c r="S4" s="113"/>
      <c r="T4" s="113"/>
      <c r="U4" s="113"/>
      <c r="V4" s="113"/>
      <c r="W4" s="113"/>
      <c r="X4" s="113"/>
      <c r="Y4" s="113"/>
      <c r="Z4" s="113"/>
      <c r="AA4" s="113"/>
      <c r="AB4" s="113"/>
      <c r="AC4" s="113"/>
      <c r="AD4" s="113"/>
      <c r="AE4" s="113"/>
      <c r="AF4" s="113"/>
      <c r="AG4" s="113"/>
      <c r="AH4" s="113"/>
      <c r="AI4" s="113"/>
      <c r="AJ4" s="113"/>
      <c r="AK4" s="113"/>
      <c r="AL4" s="113"/>
      <c r="AM4" s="113"/>
      <c r="CA4" s="1" t="s">
        <v>457</v>
      </c>
      <c r="CB4" s="1" t="s">
        <v>458</v>
      </c>
      <c r="CC4" s="1" t="s">
        <v>459</v>
      </c>
      <c r="CD4" s="1" t="s">
        <v>460</v>
      </c>
      <c r="CE4" s="1" t="s">
        <v>461</v>
      </c>
      <c r="CF4" s="1" t="s">
        <v>462</v>
      </c>
      <c r="CG4" s="1" t="s">
        <v>463</v>
      </c>
      <c r="CH4" s="1" t="s">
        <v>464</v>
      </c>
      <c r="CI4" s="1" t="s">
        <v>465</v>
      </c>
      <c r="CJ4" s="1" t="s">
        <v>466</v>
      </c>
      <c r="CK4" s="1" t="s">
        <v>467</v>
      </c>
      <c r="CL4" s="1" t="s">
        <v>468</v>
      </c>
      <c r="CM4" s="1" t="s">
        <v>457</v>
      </c>
    </row>
    <row r="5" spans="1:92" ht="10.050000000000001" customHeight="1">
      <c r="A5" s="136" t="s">
        <v>759</v>
      </c>
      <c r="B5" s="126"/>
      <c r="C5" s="126"/>
      <c r="D5" s="126"/>
      <c r="E5" s="126"/>
      <c r="F5" s="126"/>
      <c r="G5" s="126"/>
      <c r="H5" s="126"/>
      <c r="I5" s="126"/>
      <c r="J5" s="126"/>
      <c r="K5" s="126"/>
      <c r="L5" s="126"/>
      <c r="M5" s="126"/>
      <c r="N5" s="126"/>
      <c r="O5" s="126"/>
      <c r="P5" s="126"/>
      <c r="Q5" s="126"/>
      <c r="R5" s="126"/>
      <c r="S5" s="126"/>
      <c r="T5" s="126"/>
      <c r="U5" s="126"/>
      <c r="V5" s="126"/>
      <c r="W5" s="126"/>
      <c r="X5" s="126"/>
      <c r="Y5" s="126"/>
      <c r="Z5" s="126"/>
      <c r="AA5" s="126"/>
      <c r="AB5" s="126"/>
      <c r="AC5" s="126"/>
      <c r="AD5" s="126"/>
      <c r="AE5" s="126"/>
      <c r="AF5" s="126"/>
      <c r="AG5" s="126"/>
      <c r="AH5" s="126"/>
      <c r="AI5" s="126"/>
      <c r="AJ5" s="126"/>
      <c r="AK5" s="126"/>
      <c r="AL5" s="126"/>
      <c r="AM5" s="127"/>
      <c r="BH5" s="1">
        <v>1</v>
      </c>
      <c r="BI5" s="1" t="str">
        <f>"ITEM"&amp;BH5&amp; BG5 &amp;"="&amp; IF(TRIM($A5)="","",$A5)</f>
        <v>ITEM1=(2)都道府県知事保存附票本人確認情報ファイル</v>
      </c>
      <c r="CA5" s="1" t="s">
        <v>469</v>
      </c>
      <c r="CF5" s="1" t="s">
        <v>470</v>
      </c>
      <c r="CG5" s="1" t="s">
        <v>471</v>
      </c>
      <c r="CH5" s="1" t="s">
        <v>472</v>
      </c>
      <c r="CI5" s="1" t="s">
        <v>473</v>
      </c>
      <c r="CJ5" s="1" t="s">
        <v>474</v>
      </c>
      <c r="CM5" s="1" t="s">
        <v>475</v>
      </c>
    </row>
    <row r="6" spans="1:92" ht="9.75" customHeight="1">
      <c r="A6" s="137"/>
      <c r="B6" s="128"/>
      <c r="C6" s="128"/>
      <c r="D6" s="128"/>
      <c r="E6" s="128"/>
      <c r="F6" s="128"/>
      <c r="G6" s="128"/>
      <c r="H6" s="128"/>
      <c r="I6" s="128"/>
      <c r="J6" s="128"/>
      <c r="K6" s="128"/>
      <c r="L6" s="128"/>
      <c r="M6" s="128"/>
      <c r="N6" s="128"/>
      <c r="O6" s="128"/>
      <c r="P6" s="128"/>
      <c r="Q6" s="128"/>
      <c r="R6" s="128"/>
      <c r="S6" s="128"/>
      <c r="T6" s="128"/>
      <c r="U6" s="128"/>
      <c r="V6" s="128"/>
      <c r="W6" s="128"/>
      <c r="X6" s="128"/>
      <c r="Y6" s="128"/>
      <c r="Z6" s="128"/>
      <c r="AA6" s="128"/>
      <c r="AB6" s="128"/>
      <c r="AC6" s="128"/>
      <c r="AD6" s="128"/>
      <c r="AE6" s="128"/>
      <c r="AF6" s="128"/>
      <c r="AG6" s="128"/>
      <c r="AH6" s="128"/>
      <c r="AI6" s="128"/>
      <c r="AJ6" s="128"/>
      <c r="AK6" s="128"/>
      <c r="AL6" s="128"/>
      <c r="AM6" s="129"/>
      <c r="BH6" s="1" t="s">
        <v>28</v>
      </c>
      <c r="CF6" s="1" t="s">
        <v>476</v>
      </c>
      <c r="CG6" s="1" t="s">
        <v>477</v>
      </c>
    </row>
    <row r="7" spans="1:92" ht="9.75" customHeight="1">
      <c r="A7" s="308" t="s">
        <v>478</v>
      </c>
      <c r="B7" s="308"/>
      <c r="C7" s="308"/>
      <c r="D7" s="308"/>
      <c r="E7" s="308"/>
      <c r="F7" s="308"/>
      <c r="G7" s="308"/>
      <c r="H7" s="308"/>
      <c r="I7" s="308"/>
      <c r="J7" s="308"/>
      <c r="K7" s="308"/>
      <c r="L7" s="308"/>
      <c r="M7" s="308"/>
      <c r="N7" s="308"/>
      <c r="O7" s="308"/>
      <c r="P7" s="308"/>
      <c r="Q7" s="308"/>
      <c r="R7" s="308"/>
      <c r="S7" s="308"/>
      <c r="T7" s="308"/>
      <c r="U7" s="308"/>
      <c r="V7" s="308"/>
      <c r="W7" s="308"/>
      <c r="X7" s="308"/>
      <c r="Y7" s="308"/>
      <c r="Z7" s="308"/>
      <c r="AA7" s="308"/>
      <c r="AB7" s="308"/>
      <c r="AC7" s="308"/>
      <c r="AD7" s="308"/>
      <c r="AE7" s="308"/>
      <c r="AF7" s="308"/>
      <c r="AG7" s="308"/>
      <c r="AH7" s="308"/>
      <c r="AI7" s="308"/>
      <c r="AJ7" s="308"/>
      <c r="AK7" s="308"/>
      <c r="AL7" s="308"/>
      <c r="AM7" s="308"/>
      <c r="BH7" s="1" t="s">
        <v>28</v>
      </c>
    </row>
    <row r="8" spans="1:92" ht="9.75" customHeight="1">
      <c r="A8" s="113"/>
      <c r="B8" s="113"/>
      <c r="C8" s="113"/>
      <c r="D8" s="113"/>
      <c r="E8" s="113"/>
      <c r="F8" s="113"/>
      <c r="G8" s="113"/>
      <c r="H8" s="113"/>
      <c r="I8" s="113"/>
      <c r="J8" s="113"/>
      <c r="K8" s="113"/>
      <c r="L8" s="113"/>
      <c r="M8" s="113"/>
      <c r="N8" s="113"/>
      <c r="O8" s="113"/>
      <c r="P8" s="113"/>
      <c r="Q8" s="113"/>
      <c r="R8" s="113"/>
      <c r="S8" s="113"/>
      <c r="T8" s="113"/>
      <c r="U8" s="113"/>
      <c r="V8" s="113"/>
      <c r="W8" s="113"/>
      <c r="X8" s="113"/>
      <c r="Y8" s="113"/>
      <c r="Z8" s="113"/>
      <c r="AA8" s="113"/>
      <c r="AB8" s="113"/>
      <c r="AC8" s="113"/>
      <c r="AD8" s="113"/>
      <c r="AE8" s="113"/>
      <c r="AF8" s="113"/>
      <c r="AG8" s="113"/>
      <c r="AH8" s="113"/>
      <c r="AI8" s="113"/>
      <c r="AJ8" s="113"/>
      <c r="AK8" s="113"/>
      <c r="AL8" s="113"/>
      <c r="AM8" s="113"/>
      <c r="BH8" s="1" t="s">
        <v>28</v>
      </c>
    </row>
    <row r="9" spans="1:92" ht="9.75" customHeight="1">
      <c r="A9" s="153" t="s">
        <v>479</v>
      </c>
      <c r="B9" s="153"/>
      <c r="C9" s="153"/>
      <c r="D9" s="153"/>
      <c r="E9" s="153"/>
      <c r="F9" s="153"/>
      <c r="G9" s="153"/>
      <c r="H9" s="153"/>
      <c r="I9" s="153"/>
      <c r="J9" s="153"/>
      <c r="K9" s="153"/>
      <c r="L9" s="153"/>
      <c r="M9" s="153"/>
      <c r="N9" s="153"/>
      <c r="O9" s="153"/>
      <c r="P9" s="153"/>
      <c r="Q9" s="153"/>
      <c r="R9" s="153"/>
      <c r="S9" s="153"/>
      <c r="T9" s="153"/>
      <c r="U9" s="153"/>
      <c r="V9" s="153"/>
      <c r="W9" s="153"/>
      <c r="X9" s="153"/>
      <c r="Y9" s="153"/>
      <c r="Z9" s="153"/>
      <c r="AA9" s="153"/>
      <c r="AB9" s="153"/>
      <c r="AC9" s="153"/>
      <c r="AD9" s="153"/>
      <c r="AE9" s="153"/>
      <c r="AF9" s="153"/>
      <c r="AG9" s="153"/>
      <c r="AH9" s="153"/>
      <c r="AI9" s="153"/>
      <c r="AJ9" s="153"/>
      <c r="AK9" s="153"/>
      <c r="AL9" s="153"/>
      <c r="AM9" s="153"/>
      <c r="BH9" s="1" t="s">
        <v>28</v>
      </c>
    </row>
    <row r="10" spans="1:92" ht="9.75" customHeight="1">
      <c r="A10" s="153"/>
      <c r="B10" s="153"/>
      <c r="C10" s="153"/>
      <c r="D10" s="153"/>
      <c r="E10" s="153"/>
      <c r="F10" s="153"/>
      <c r="G10" s="153"/>
      <c r="H10" s="153"/>
      <c r="I10" s="153"/>
      <c r="J10" s="153"/>
      <c r="K10" s="153"/>
      <c r="L10" s="153"/>
      <c r="M10" s="153"/>
      <c r="N10" s="153"/>
      <c r="O10" s="153"/>
      <c r="P10" s="153"/>
      <c r="Q10" s="153"/>
      <c r="R10" s="153"/>
      <c r="S10" s="153"/>
      <c r="T10" s="153"/>
      <c r="U10" s="153"/>
      <c r="V10" s="153"/>
      <c r="W10" s="153"/>
      <c r="X10" s="153"/>
      <c r="Y10" s="153"/>
      <c r="Z10" s="153"/>
      <c r="AA10" s="153"/>
      <c r="AB10" s="153"/>
      <c r="AC10" s="153"/>
      <c r="AD10" s="153"/>
      <c r="AE10" s="153"/>
      <c r="AF10" s="153"/>
      <c r="AG10" s="153"/>
      <c r="AH10" s="153"/>
      <c r="AI10" s="153"/>
      <c r="AJ10" s="153"/>
      <c r="AK10" s="153"/>
      <c r="AL10" s="153"/>
      <c r="AM10" s="153"/>
      <c r="BH10" s="1" t="s">
        <v>28</v>
      </c>
    </row>
    <row r="11" spans="1:92" ht="76.05" customHeight="1">
      <c r="A11" s="197" t="s">
        <v>480</v>
      </c>
      <c r="B11" s="198"/>
      <c r="C11" s="198"/>
      <c r="D11" s="198"/>
      <c r="E11" s="198"/>
      <c r="F11" s="198"/>
      <c r="G11" s="198"/>
      <c r="H11" s="198"/>
      <c r="I11" s="203"/>
      <c r="J11" s="136" t="s">
        <v>817</v>
      </c>
      <c r="K11" s="126"/>
      <c r="L11" s="126"/>
      <c r="M11" s="126"/>
      <c r="N11" s="126"/>
      <c r="O11" s="126"/>
      <c r="P11" s="126"/>
      <c r="Q11" s="126"/>
      <c r="R11" s="126"/>
      <c r="S11" s="126"/>
      <c r="T11" s="126"/>
      <c r="U11" s="126"/>
      <c r="V11" s="126"/>
      <c r="W11" s="126"/>
      <c r="X11" s="126"/>
      <c r="Y11" s="126"/>
      <c r="Z11" s="126"/>
      <c r="AA11" s="126"/>
      <c r="AB11" s="126"/>
      <c r="AC11" s="126"/>
      <c r="AD11" s="126"/>
      <c r="AE11" s="126"/>
      <c r="AF11" s="126"/>
      <c r="AG11" s="126"/>
      <c r="AH11" s="126"/>
      <c r="AI11" s="126"/>
      <c r="AJ11" s="126"/>
      <c r="AK11" s="126"/>
      <c r="AL11" s="126"/>
      <c r="AM11" s="127"/>
      <c r="BH11" s="1">
        <v>2</v>
      </c>
      <c r="BI11" s="1" t="str">
        <f>"ITEM"&amp;BH11&amp; BG11 &amp;"="&amp; IF(TRIM($J11)="","",$J11)</f>
        <v>ITEM2=都道府県知事保存附票本人確認情報ファイルにおける特定個人情報の入手手段は、市町村CSからの附票本人確認情報更新要求の際に通知される附票本人確認情報に限定される。この場合、市町村CSから対象者以外の情報が通知されてしまうことがリスクとして想定されるが、制度上、対象者の真正性は府内市町村における厳格な確認により担保されている。
※市町村の窓口では、住民の異動情報の届出等を受け付ける際などにおいて、対面で身分証明書（個人番号カード等）の提示を受け、本人確認を行っている。
また、対象者以外の個人番号は入手できないことを、システムにより担保する。</v>
      </c>
    </row>
    <row r="12" spans="1:92" ht="9.75" customHeight="1">
      <c r="A12" s="199"/>
      <c r="B12" s="200"/>
      <c r="C12" s="200"/>
      <c r="D12" s="200"/>
      <c r="E12" s="200"/>
      <c r="F12" s="200"/>
      <c r="G12" s="200"/>
      <c r="H12" s="200"/>
      <c r="I12" s="215"/>
      <c r="J12" s="150"/>
      <c r="K12" s="151"/>
      <c r="L12" s="151"/>
      <c r="M12" s="151"/>
      <c r="N12" s="151"/>
      <c r="O12" s="151"/>
      <c r="P12" s="151"/>
      <c r="Q12" s="151"/>
      <c r="R12" s="151"/>
      <c r="S12" s="151"/>
      <c r="T12" s="151"/>
      <c r="U12" s="151"/>
      <c r="V12" s="151"/>
      <c r="W12" s="151"/>
      <c r="X12" s="151"/>
      <c r="Y12" s="151"/>
      <c r="Z12" s="151"/>
      <c r="AA12" s="151"/>
      <c r="AB12" s="151"/>
      <c r="AC12" s="151"/>
      <c r="AD12" s="151"/>
      <c r="AE12" s="151"/>
      <c r="AF12" s="151"/>
      <c r="AG12" s="151"/>
      <c r="AH12" s="151"/>
      <c r="AI12" s="151"/>
      <c r="AJ12" s="151"/>
      <c r="AK12" s="151"/>
      <c r="AL12" s="151"/>
      <c r="AM12" s="152"/>
      <c r="BH12" s="1" t="s">
        <v>28</v>
      </c>
    </row>
    <row r="13" spans="1:92" ht="9.75" customHeight="1">
      <c r="A13" s="199"/>
      <c r="B13" s="200"/>
      <c r="C13" s="200"/>
      <c r="D13" s="200"/>
      <c r="E13" s="200"/>
      <c r="F13" s="200"/>
      <c r="G13" s="200"/>
      <c r="H13" s="200"/>
      <c r="I13" s="215"/>
      <c r="J13" s="150"/>
      <c r="K13" s="151"/>
      <c r="L13" s="151"/>
      <c r="M13" s="151"/>
      <c r="N13" s="151"/>
      <c r="O13" s="151"/>
      <c r="P13" s="151"/>
      <c r="Q13" s="151"/>
      <c r="R13" s="151"/>
      <c r="S13" s="151"/>
      <c r="T13" s="151"/>
      <c r="U13" s="151"/>
      <c r="V13" s="151"/>
      <c r="W13" s="151"/>
      <c r="X13" s="151"/>
      <c r="Y13" s="151"/>
      <c r="Z13" s="151"/>
      <c r="AA13" s="151"/>
      <c r="AB13" s="151"/>
      <c r="AC13" s="151"/>
      <c r="AD13" s="151"/>
      <c r="AE13" s="151"/>
      <c r="AF13" s="151"/>
      <c r="AG13" s="151"/>
      <c r="AH13" s="151"/>
      <c r="AI13" s="151"/>
      <c r="AJ13" s="151"/>
      <c r="AK13" s="151"/>
      <c r="AL13" s="151"/>
      <c r="AM13" s="152"/>
      <c r="BH13" s="1" t="s">
        <v>28</v>
      </c>
    </row>
    <row r="14" spans="1:92" ht="9.75" customHeight="1">
      <c r="A14" s="199"/>
      <c r="B14" s="200"/>
      <c r="C14" s="200"/>
      <c r="D14" s="200"/>
      <c r="E14" s="200"/>
      <c r="F14" s="200"/>
      <c r="G14" s="200"/>
      <c r="H14" s="200"/>
      <c r="I14" s="215"/>
      <c r="J14" s="150"/>
      <c r="K14" s="151"/>
      <c r="L14" s="151"/>
      <c r="M14" s="151"/>
      <c r="N14" s="151"/>
      <c r="O14" s="151"/>
      <c r="P14" s="151"/>
      <c r="Q14" s="151"/>
      <c r="R14" s="151"/>
      <c r="S14" s="151"/>
      <c r="T14" s="151"/>
      <c r="U14" s="151"/>
      <c r="V14" s="151"/>
      <c r="W14" s="151"/>
      <c r="X14" s="151"/>
      <c r="Y14" s="151"/>
      <c r="Z14" s="151"/>
      <c r="AA14" s="151"/>
      <c r="AB14" s="151"/>
      <c r="AC14" s="151"/>
      <c r="AD14" s="151"/>
      <c r="AE14" s="151"/>
      <c r="AF14" s="151"/>
      <c r="AG14" s="151"/>
      <c r="AH14" s="151"/>
      <c r="AI14" s="151"/>
      <c r="AJ14" s="151"/>
      <c r="AK14" s="151"/>
      <c r="AL14" s="151"/>
      <c r="AM14" s="152"/>
      <c r="BH14" s="1" t="s">
        <v>28</v>
      </c>
    </row>
    <row r="15" spans="1:92" ht="10.050000000000001" customHeight="1">
      <c r="A15" s="197" t="s">
        <v>481</v>
      </c>
      <c r="B15" s="198"/>
      <c r="C15" s="198"/>
      <c r="D15" s="198"/>
      <c r="E15" s="198"/>
      <c r="F15" s="198"/>
      <c r="G15" s="198"/>
      <c r="H15" s="198"/>
      <c r="I15" s="203"/>
      <c r="J15" s="114" t="s">
        <v>818</v>
      </c>
      <c r="K15" s="115"/>
      <c r="L15" s="115"/>
      <c r="M15" s="115"/>
      <c r="N15" s="115"/>
      <c r="O15" s="115"/>
      <c r="P15" s="115"/>
      <c r="Q15" s="115"/>
      <c r="R15" s="115"/>
      <c r="S15" s="115"/>
      <c r="T15" s="115"/>
      <c r="U15" s="115"/>
      <c r="V15" s="115"/>
      <c r="W15" s="115"/>
      <c r="X15" s="115"/>
      <c r="Y15" s="115"/>
      <c r="Z15" s="115"/>
      <c r="AA15" s="115"/>
      <c r="AB15" s="115"/>
      <c r="AC15" s="115"/>
      <c r="AD15" s="115"/>
      <c r="AE15" s="115"/>
      <c r="AF15" s="115"/>
      <c r="AG15" s="115"/>
      <c r="AH15" s="115"/>
      <c r="AI15" s="115"/>
      <c r="AJ15" s="115"/>
      <c r="AK15" s="115"/>
      <c r="AL15" s="115"/>
      <c r="AM15" s="116"/>
      <c r="BH15" s="1">
        <v>3</v>
      </c>
      <c r="BI15" s="1" t="str">
        <f>"ITEM"&amp;BH15&amp; BG15 &amp;"="&amp; IF(TRIM($J15)="","",$J15)</f>
        <v>ITEM3=法令により市町村から通知を受けることとされている情報のみを入手できることを、システム上で担保する。
また、対象者の個人番号以外の個人番号は入手できないことを、システムにより担保する。</v>
      </c>
    </row>
    <row r="16" spans="1:92" ht="9.75" customHeight="1">
      <c r="A16" s="199"/>
      <c r="B16" s="200"/>
      <c r="C16" s="200"/>
      <c r="D16" s="200"/>
      <c r="E16" s="200"/>
      <c r="F16" s="200"/>
      <c r="G16" s="200"/>
      <c r="H16" s="200"/>
      <c r="I16" s="215"/>
      <c r="J16" s="146"/>
      <c r="K16" s="147"/>
      <c r="L16" s="147"/>
      <c r="M16" s="147"/>
      <c r="N16" s="147"/>
      <c r="O16" s="147"/>
      <c r="P16" s="147"/>
      <c r="Q16" s="147"/>
      <c r="R16" s="147"/>
      <c r="S16" s="147"/>
      <c r="T16" s="147"/>
      <c r="U16" s="147"/>
      <c r="V16" s="147"/>
      <c r="W16" s="147"/>
      <c r="X16" s="147"/>
      <c r="Y16" s="147"/>
      <c r="Z16" s="147"/>
      <c r="AA16" s="147"/>
      <c r="AB16" s="147"/>
      <c r="AC16" s="147"/>
      <c r="AD16" s="147"/>
      <c r="AE16" s="147"/>
      <c r="AF16" s="147"/>
      <c r="AG16" s="147"/>
      <c r="AH16" s="147"/>
      <c r="AI16" s="147"/>
      <c r="AJ16" s="147"/>
      <c r="AK16" s="147"/>
      <c r="AL16" s="147"/>
      <c r="AM16" s="148"/>
      <c r="BH16" s="1" t="s">
        <v>28</v>
      </c>
    </row>
    <row r="17" spans="1:61" ht="9.75" customHeight="1">
      <c r="A17" s="199"/>
      <c r="B17" s="200"/>
      <c r="C17" s="200"/>
      <c r="D17" s="200"/>
      <c r="E17" s="200"/>
      <c r="F17" s="200"/>
      <c r="G17" s="200"/>
      <c r="H17" s="200"/>
      <c r="I17" s="215"/>
      <c r="J17" s="146"/>
      <c r="K17" s="147"/>
      <c r="L17" s="147"/>
      <c r="M17" s="147"/>
      <c r="N17" s="147"/>
      <c r="O17" s="147"/>
      <c r="P17" s="147"/>
      <c r="Q17" s="147"/>
      <c r="R17" s="147"/>
      <c r="S17" s="147"/>
      <c r="T17" s="147"/>
      <c r="U17" s="147"/>
      <c r="V17" s="147"/>
      <c r="W17" s="147"/>
      <c r="X17" s="147"/>
      <c r="Y17" s="147"/>
      <c r="Z17" s="147"/>
      <c r="AA17" s="147"/>
      <c r="AB17" s="147"/>
      <c r="AC17" s="147"/>
      <c r="AD17" s="147"/>
      <c r="AE17" s="147"/>
      <c r="AF17" s="147"/>
      <c r="AG17" s="147"/>
      <c r="AH17" s="147"/>
      <c r="AI17" s="147"/>
      <c r="AJ17" s="147"/>
      <c r="AK17" s="147"/>
      <c r="AL17" s="147"/>
      <c r="AM17" s="148"/>
      <c r="BH17" s="1" t="s">
        <v>28</v>
      </c>
    </row>
    <row r="18" spans="1:61" ht="9.75" customHeight="1">
      <c r="A18" s="199"/>
      <c r="B18" s="200"/>
      <c r="C18" s="200"/>
      <c r="D18" s="200"/>
      <c r="E18" s="200"/>
      <c r="F18" s="200"/>
      <c r="G18" s="200"/>
      <c r="H18" s="200"/>
      <c r="I18" s="215"/>
      <c r="J18" s="146"/>
      <c r="K18" s="147"/>
      <c r="L18" s="147"/>
      <c r="M18" s="147"/>
      <c r="N18" s="147"/>
      <c r="O18" s="147"/>
      <c r="P18" s="147"/>
      <c r="Q18" s="147"/>
      <c r="R18" s="147"/>
      <c r="S18" s="147"/>
      <c r="T18" s="147"/>
      <c r="U18" s="147"/>
      <c r="V18" s="147"/>
      <c r="W18" s="147"/>
      <c r="X18" s="147"/>
      <c r="Y18" s="147"/>
      <c r="Z18" s="147"/>
      <c r="AA18" s="147"/>
      <c r="AB18" s="147"/>
      <c r="AC18" s="147"/>
      <c r="AD18" s="147"/>
      <c r="AE18" s="147"/>
      <c r="AF18" s="147"/>
      <c r="AG18" s="147"/>
      <c r="AH18" s="147"/>
      <c r="AI18" s="147"/>
      <c r="AJ18" s="147"/>
      <c r="AK18" s="147"/>
      <c r="AL18" s="147"/>
      <c r="AM18" s="148"/>
      <c r="BH18" s="1" t="s">
        <v>28</v>
      </c>
    </row>
    <row r="19" spans="1:61" ht="10.050000000000001" customHeight="1">
      <c r="A19" s="290" t="s">
        <v>482</v>
      </c>
      <c r="B19" s="290"/>
      <c r="C19" s="290"/>
      <c r="D19" s="290"/>
      <c r="E19" s="290"/>
      <c r="F19" s="290"/>
      <c r="G19" s="290"/>
      <c r="H19" s="290"/>
      <c r="I19" s="290"/>
      <c r="J19" s="136" t="s">
        <v>785</v>
      </c>
      <c r="K19" s="126"/>
      <c r="L19" s="126"/>
      <c r="M19" s="126"/>
      <c r="N19" s="126"/>
      <c r="O19" s="126"/>
      <c r="P19" s="126"/>
      <c r="Q19" s="126"/>
      <c r="R19" s="126"/>
      <c r="S19" s="126"/>
      <c r="T19" s="126"/>
      <c r="U19" s="126"/>
      <c r="V19" s="126"/>
      <c r="W19" s="126"/>
      <c r="X19" s="126"/>
      <c r="Y19" s="126"/>
      <c r="Z19" s="126"/>
      <c r="AA19" s="126"/>
      <c r="AB19" s="126"/>
      <c r="AC19" s="126"/>
      <c r="AD19" s="126"/>
      <c r="AE19" s="126"/>
      <c r="AF19" s="126"/>
      <c r="AG19" s="126"/>
      <c r="AH19" s="126"/>
      <c r="AI19" s="126"/>
      <c r="AJ19" s="126"/>
      <c r="AK19" s="126"/>
      <c r="AL19" s="126"/>
      <c r="AM19" s="127"/>
      <c r="BH19" s="1">
        <v>4</v>
      </c>
      <c r="BI19" s="1" t="str">
        <f>"ITEM"&amp;BH19&amp; BG19 &amp;"="&amp; IF(TRIM($J19)="","",$J19)</f>
        <v>ITEM4=-</v>
      </c>
    </row>
    <row r="20" spans="1:61" ht="9.75" customHeight="1">
      <c r="A20" s="290"/>
      <c r="B20" s="290"/>
      <c r="C20" s="290"/>
      <c r="D20" s="290"/>
      <c r="E20" s="290"/>
      <c r="F20" s="290"/>
      <c r="G20" s="290"/>
      <c r="H20" s="290"/>
      <c r="I20" s="290"/>
      <c r="J20" s="150"/>
      <c r="K20" s="151"/>
      <c r="L20" s="151"/>
      <c r="M20" s="151"/>
      <c r="N20" s="151"/>
      <c r="O20" s="151"/>
      <c r="P20" s="151"/>
      <c r="Q20" s="151"/>
      <c r="R20" s="151"/>
      <c r="S20" s="151"/>
      <c r="T20" s="151"/>
      <c r="U20" s="151"/>
      <c r="V20" s="151"/>
      <c r="W20" s="151"/>
      <c r="X20" s="151"/>
      <c r="Y20" s="151"/>
      <c r="Z20" s="151"/>
      <c r="AA20" s="151"/>
      <c r="AB20" s="151"/>
      <c r="AC20" s="151"/>
      <c r="AD20" s="151"/>
      <c r="AE20" s="151"/>
      <c r="AF20" s="151"/>
      <c r="AG20" s="151"/>
      <c r="AH20" s="151"/>
      <c r="AI20" s="151"/>
      <c r="AJ20" s="151"/>
      <c r="AK20" s="151"/>
      <c r="AL20" s="151"/>
      <c r="AM20" s="152"/>
    </row>
    <row r="21" spans="1:61" ht="9.75" customHeight="1">
      <c r="A21" s="290"/>
      <c r="B21" s="290"/>
      <c r="C21" s="290"/>
      <c r="D21" s="290"/>
      <c r="E21" s="290"/>
      <c r="F21" s="290"/>
      <c r="G21" s="290"/>
      <c r="H21" s="290"/>
      <c r="I21" s="290"/>
      <c r="J21" s="137"/>
      <c r="K21" s="128"/>
      <c r="L21" s="128"/>
      <c r="M21" s="128"/>
      <c r="N21" s="128"/>
      <c r="O21" s="128"/>
      <c r="P21" s="128"/>
      <c r="Q21" s="128"/>
      <c r="R21" s="128"/>
      <c r="S21" s="128"/>
      <c r="T21" s="128"/>
      <c r="U21" s="128"/>
      <c r="V21" s="128"/>
      <c r="W21" s="128"/>
      <c r="X21" s="128"/>
      <c r="Y21" s="128"/>
      <c r="Z21" s="128"/>
      <c r="AA21" s="128"/>
      <c r="AB21" s="128"/>
      <c r="AC21" s="128"/>
      <c r="AD21" s="128"/>
      <c r="AE21" s="128"/>
      <c r="AF21" s="128"/>
      <c r="AG21" s="128"/>
      <c r="AH21" s="128"/>
      <c r="AI21" s="128"/>
      <c r="AJ21" s="128"/>
      <c r="AK21" s="128"/>
      <c r="AL21" s="128"/>
      <c r="AM21" s="129"/>
      <c r="BH21" s="1" t="s">
        <v>28</v>
      </c>
    </row>
    <row r="22" spans="1:61" ht="10.050000000000001" customHeight="1">
      <c r="A22" s="197" t="s">
        <v>483</v>
      </c>
      <c r="B22" s="198"/>
      <c r="C22" s="198"/>
      <c r="D22" s="198"/>
      <c r="E22" s="198"/>
      <c r="F22" s="198"/>
      <c r="G22" s="198"/>
      <c r="H22" s="198"/>
      <c r="I22" s="203"/>
      <c r="J22" s="216" t="s">
        <v>37</v>
      </c>
      <c r="K22" s="249" t="s">
        <v>786</v>
      </c>
      <c r="L22" s="249"/>
      <c r="M22" s="249"/>
      <c r="N22" s="249"/>
      <c r="O22" s="249"/>
      <c r="P22" s="249"/>
      <c r="Q22" s="249"/>
      <c r="R22" s="249"/>
      <c r="S22" s="249"/>
      <c r="T22" s="154" t="s">
        <v>38</v>
      </c>
      <c r="U22" s="154"/>
      <c r="V22" s="154" t="s">
        <v>36</v>
      </c>
      <c r="W22" s="154"/>
      <c r="X22" s="154"/>
      <c r="Y22" s="154"/>
      <c r="Z22" s="154"/>
      <c r="AA22" s="154"/>
      <c r="AB22" s="154"/>
      <c r="AC22" s="154"/>
      <c r="AD22" s="154"/>
      <c r="AE22" s="154"/>
      <c r="AF22" s="154"/>
      <c r="AG22" s="154"/>
      <c r="AH22" s="154"/>
      <c r="AI22" s="154"/>
      <c r="AJ22" s="154"/>
      <c r="AK22" s="154"/>
      <c r="AL22" s="154"/>
      <c r="AM22" s="155"/>
      <c r="BE22" s="1" t="str">
        <f ca="1">MID(CELL("address",$CA$2),2,2)</f>
        <v>CA</v>
      </c>
      <c r="BF22" s="1">
        <f>IF(TRIM($K22)="","",IF(ISERROR(MATCH($K22,$CA$3:$CA$5,0)),"INPUT_ERROR",MATCH($K22,$CA$3:$CA$5,0)))</f>
        <v>2</v>
      </c>
      <c r="BH22" s="1">
        <v>5</v>
      </c>
      <c r="BI22" s="1" t="str">
        <f>"ITEM"&amp;BH22&amp; BG22 &amp;"=" &amp; $BF22</f>
        <v>ITEM5=2</v>
      </c>
    </row>
    <row r="23" spans="1:61" ht="9.75" customHeight="1">
      <c r="A23" s="199"/>
      <c r="B23" s="200"/>
      <c r="C23" s="200"/>
      <c r="D23" s="200"/>
      <c r="E23" s="200"/>
      <c r="F23" s="200"/>
      <c r="G23" s="200"/>
      <c r="H23" s="200"/>
      <c r="I23" s="215"/>
      <c r="J23" s="144"/>
      <c r="K23" s="145"/>
      <c r="L23" s="145"/>
      <c r="M23" s="145"/>
      <c r="N23" s="145"/>
      <c r="O23" s="145"/>
      <c r="P23" s="145"/>
      <c r="Q23" s="145"/>
      <c r="R23" s="145"/>
      <c r="S23" s="145"/>
      <c r="T23" s="82"/>
      <c r="U23" s="82"/>
      <c r="V23" s="82" t="s">
        <v>484</v>
      </c>
      <c r="W23" s="82"/>
      <c r="X23" s="82"/>
      <c r="Y23" s="82"/>
      <c r="Z23" s="82"/>
      <c r="AA23" s="82"/>
      <c r="AB23" s="82"/>
      <c r="AC23" s="82"/>
      <c r="AD23" s="82"/>
      <c r="AE23" s="82" t="s">
        <v>485</v>
      </c>
      <c r="AF23" s="82"/>
      <c r="AG23" s="82"/>
      <c r="AH23" s="82"/>
      <c r="AI23" s="82"/>
      <c r="AJ23" s="82"/>
      <c r="AK23" s="82"/>
      <c r="AL23" s="82"/>
      <c r="AM23" s="138"/>
      <c r="BH23" s="1" t="s">
        <v>28</v>
      </c>
    </row>
    <row r="24" spans="1:61" ht="9.75" customHeight="1">
      <c r="A24" s="199"/>
      <c r="B24" s="200"/>
      <c r="C24" s="200"/>
      <c r="D24" s="200"/>
      <c r="E24" s="200"/>
      <c r="F24" s="200"/>
      <c r="G24" s="200"/>
      <c r="H24" s="200"/>
      <c r="I24" s="215"/>
      <c r="J24" s="157"/>
      <c r="K24" s="98"/>
      <c r="L24" s="98"/>
      <c r="M24" s="98"/>
      <c r="N24" s="98"/>
      <c r="O24" s="98"/>
      <c r="P24" s="98"/>
      <c r="Q24" s="98"/>
      <c r="R24" s="98"/>
      <c r="S24" s="98"/>
      <c r="T24" s="98"/>
      <c r="U24" s="98"/>
      <c r="V24" s="98" t="s">
        <v>486</v>
      </c>
      <c r="W24" s="98"/>
      <c r="X24" s="98"/>
      <c r="Y24" s="98"/>
      <c r="Z24" s="98"/>
      <c r="AA24" s="98"/>
      <c r="AB24" s="98"/>
      <c r="AC24" s="98"/>
      <c r="AD24" s="98"/>
      <c r="AE24" s="98"/>
      <c r="AF24" s="98"/>
      <c r="AG24" s="98"/>
      <c r="AH24" s="98"/>
      <c r="AI24" s="98"/>
      <c r="AJ24" s="98"/>
      <c r="AK24" s="98"/>
      <c r="AL24" s="98"/>
      <c r="AM24" s="156"/>
      <c r="BH24" s="1" t="s">
        <v>28</v>
      </c>
    </row>
    <row r="25" spans="1:61" ht="9.75" customHeight="1">
      <c r="A25" s="153" t="s">
        <v>487</v>
      </c>
      <c r="B25" s="153"/>
      <c r="C25" s="153"/>
      <c r="D25" s="153"/>
      <c r="E25" s="153"/>
      <c r="F25" s="153"/>
      <c r="G25" s="153"/>
      <c r="H25" s="153"/>
      <c r="I25" s="153"/>
      <c r="J25" s="153"/>
      <c r="K25" s="153"/>
      <c r="L25" s="153"/>
      <c r="M25" s="153"/>
      <c r="N25" s="153"/>
      <c r="O25" s="153"/>
      <c r="P25" s="153"/>
      <c r="Q25" s="153"/>
      <c r="R25" s="153"/>
      <c r="S25" s="153"/>
      <c r="T25" s="153"/>
      <c r="U25" s="153"/>
      <c r="V25" s="153"/>
      <c r="W25" s="153"/>
      <c r="X25" s="153"/>
      <c r="Y25" s="153"/>
      <c r="Z25" s="153"/>
      <c r="AA25" s="153"/>
      <c r="AB25" s="153"/>
      <c r="AC25" s="153"/>
      <c r="AD25" s="153"/>
      <c r="AE25" s="153"/>
      <c r="AF25" s="153"/>
      <c r="AG25" s="153"/>
      <c r="AH25" s="153"/>
      <c r="AI25" s="153"/>
      <c r="AJ25" s="153"/>
      <c r="AK25" s="153"/>
      <c r="AL25" s="153"/>
      <c r="AM25" s="153"/>
    </row>
    <row r="26" spans="1:61" ht="9.75" customHeight="1">
      <c r="A26" s="153"/>
      <c r="B26" s="153"/>
      <c r="C26" s="153"/>
      <c r="D26" s="153"/>
      <c r="E26" s="153"/>
      <c r="F26" s="153"/>
      <c r="G26" s="153"/>
      <c r="H26" s="153"/>
      <c r="I26" s="153"/>
      <c r="J26" s="153"/>
      <c r="K26" s="153"/>
      <c r="L26" s="153"/>
      <c r="M26" s="153"/>
      <c r="N26" s="153"/>
      <c r="O26" s="153"/>
      <c r="P26" s="153"/>
      <c r="Q26" s="153"/>
      <c r="R26" s="153"/>
      <c r="S26" s="153"/>
      <c r="T26" s="153"/>
      <c r="U26" s="153"/>
      <c r="V26" s="153"/>
      <c r="W26" s="153"/>
      <c r="X26" s="153"/>
      <c r="Y26" s="153"/>
      <c r="Z26" s="153"/>
      <c r="AA26" s="153"/>
      <c r="AB26" s="153"/>
      <c r="AC26" s="153"/>
      <c r="AD26" s="153"/>
      <c r="AE26" s="153"/>
      <c r="AF26" s="153"/>
      <c r="AG26" s="153"/>
      <c r="AH26" s="153"/>
      <c r="AI26" s="153"/>
      <c r="AJ26" s="153"/>
      <c r="AK26" s="153"/>
      <c r="AL26" s="153"/>
      <c r="AM26" s="153"/>
    </row>
    <row r="27" spans="1:61" ht="10.050000000000001" customHeight="1">
      <c r="A27" s="153" t="s">
        <v>488</v>
      </c>
      <c r="B27" s="153"/>
      <c r="C27" s="153"/>
      <c r="D27" s="153"/>
      <c r="E27" s="153"/>
      <c r="F27" s="153"/>
      <c r="G27" s="153"/>
      <c r="H27" s="153"/>
      <c r="I27" s="153"/>
      <c r="J27" s="27" t="s">
        <v>819</v>
      </c>
      <c r="K27" s="27"/>
      <c r="L27" s="27"/>
      <c r="M27" s="27"/>
      <c r="N27" s="27"/>
      <c r="O27" s="27"/>
      <c r="P27" s="27"/>
      <c r="Q27" s="27"/>
      <c r="R27" s="27"/>
      <c r="S27" s="27"/>
      <c r="T27" s="27"/>
      <c r="U27" s="27"/>
      <c r="V27" s="27"/>
      <c r="W27" s="27"/>
      <c r="X27" s="27"/>
      <c r="Y27" s="27"/>
      <c r="Z27" s="27"/>
      <c r="AA27" s="27"/>
      <c r="AB27" s="27"/>
      <c r="AC27" s="27"/>
      <c r="AD27" s="27"/>
      <c r="AE27" s="27"/>
      <c r="AF27" s="27"/>
      <c r="AG27" s="27"/>
      <c r="AH27" s="27"/>
      <c r="AI27" s="27"/>
      <c r="AJ27" s="27"/>
      <c r="AK27" s="27"/>
      <c r="AL27" s="27"/>
      <c r="AM27" s="27"/>
      <c r="BH27" s="1">
        <v>6</v>
      </c>
      <c r="BI27" s="1" t="str">
        <f>"ITEM"&amp;BH27&amp; BG27 &amp;"="&amp; IF(TRIM($J27)="","",$J27)</f>
        <v>ITEM6=附票本人確認情報の入手元を府内市町村CSに限定する。
また、国外転出者に係る事務処理に関し、番号法で認められた場合に限り、大阪府の他の執行機関又は他部署等からの求めに応じ、個人番号を入手することを、システムにより担保する。</v>
      </c>
    </row>
    <row r="28" spans="1:61" ht="9.75" customHeight="1">
      <c r="A28" s="153"/>
      <c r="B28" s="153"/>
      <c r="C28" s="153"/>
      <c r="D28" s="153"/>
      <c r="E28" s="153"/>
      <c r="F28" s="153"/>
      <c r="G28" s="153"/>
      <c r="H28" s="153"/>
      <c r="I28" s="153"/>
      <c r="J28" s="27"/>
      <c r="K28" s="27"/>
      <c r="L28" s="27"/>
      <c r="M28" s="27"/>
      <c r="N28" s="27"/>
      <c r="O28" s="27"/>
      <c r="P28" s="27"/>
      <c r="Q28" s="27"/>
      <c r="R28" s="27"/>
      <c r="S28" s="27"/>
      <c r="T28" s="27"/>
      <c r="U28" s="27"/>
      <c r="V28" s="27"/>
      <c r="W28" s="27"/>
      <c r="X28" s="27"/>
      <c r="Y28" s="27"/>
      <c r="Z28" s="27"/>
      <c r="AA28" s="27"/>
      <c r="AB28" s="27"/>
      <c r="AC28" s="27"/>
      <c r="AD28" s="27"/>
      <c r="AE28" s="27"/>
      <c r="AF28" s="27"/>
      <c r="AG28" s="27"/>
      <c r="AH28" s="27"/>
      <c r="AI28" s="27"/>
      <c r="AJ28" s="27"/>
      <c r="AK28" s="27"/>
      <c r="AL28" s="27"/>
      <c r="AM28" s="27"/>
    </row>
    <row r="29" spans="1:61" ht="9.75" customHeight="1">
      <c r="A29" s="153"/>
      <c r="B29" s="153"/>
      <c r="C29" s="153"/>
      <c r="D29" s="153"/>
      <c r="E29" s="153"/>
      <c r="F29" s="153"/>
      <c r="G29" s="153"/>
      <c r="H29" s="153"/>
      <c r="I29" s="153"/>
      <c r="J29" s="27"/>
      <c r="K29" s="27"/>
      <c r="L29" s="27"/>
      <c r="M29" s="27"/>
      <c r="N29" s="27"/>
      <c r="O29" s="27"/>
      <c r="P29" s="27"/>
      <c r="Q29" s="27"/>
      <c r="R29" s="27"/>
      <c r="S29" s="27"/>
      <c r="T29" s="27"/>
      <c r="U29" s="27"/>
      <c r="V29" s="27"/>
      <c r="W29" s="27"/>
      <c r="X29" s="27"/>
      <c r="Y29" s="27"/>
      <c r="Z29" s="27"/>
      <c r="AA29" s="27"/>
      <c r="AB29" s="27"/>
      <c r="AC29" s="27"/>
      <c r="AD29" s="27"/>
      <c r="AE29" s="27"/>
      <c r="AF29" s="27"/>
      <c r="AG29" s="27"/>
      <c r="AH29" s="27"/>
      <c r="AI29" s="27"/>
      <c r="AJ29" s="27"/>
      <c r="AK29" s="27"/>
      <c r="AL29" s="27"/>
      <c r="AM29" s="27"/>
      <c r="BH29" s="1" t="s">
        <v>28</v>
      </c>
    </row>
    <row r="30" spans="1:61" ht="9.75" customHeight="1">
      <c r="A30" s="153"/>
      <c r="B30" s="153"/>
      <c r="C30" s="153"/>
      <c r="D30" s="153"/>
      <c r="E30" s="153"/>
      <c r="F30" s="153"/>
      <c r="G30" s="153"/>
      <c r="H30" s="153"/>
      <c r="I30" s="153"/>
      <c r="J30" s="27"/>
      <c r="K30" s="27"/>
      <c r="L30" s="27"/>
      <c r="M30" s="27"/>
      <c r="N30" s="27"/>
      <c r="O30" s="27"/>
      <c r="P30" s="27"/>
      <c r="Q30" s="27"/>
      <c r="R30" s="27"/>
      <c r="S30" s="27"/>
      <c r="T30" s="27"/>
      <c r="U30" s="27"/>
      <c r="V30" s="27"/>
      <c r="W30" s="27"/>
      <c r="X30" s="27"/>
      <c r="Y30" s="27"/>
      <c r="Z30" s="27"/>
      <c r="AA30" s="27"/>
      <c r="AB30" s="27"/>
      <c r="AC30" s="27"/>
      <c r="AD30" s="27"/>
      <c r="AE30" s="27"/>
      <c r="AF30" s="27"/>
      <c r="AG30" s="27"/>
      <c r="AH30" s="27"/>
      <c r="AI30" s="27"/>
      <c r="AJ30" s="27"/>
      <c r="AK30" s="27"/>
      <c r="AL30" s="27"/>
      <c r="AM30" s="27"/>
    </row>
    <row r="31" spans="1:61" ht="10.050000000000001" customHeight="1">
      <c r="A31" s="197" t="s">
        <v>483</v>
      </c>
      <c r="B31" s="198"/>
      <c r="C31" s="198"/>
      <c r="D31" s="198"/>
      <c r="E31" s="198"/>
      <c r="F31" s="198"/>
      <c r="G31" s="198"/>
      <c r="H31" s="198"/>
      <c r="I31" s="203"/>
      <c r="J31" s="216" t="s">
        <v>37</v>
      </c>
      <c r="K31" s="249" t="s">
        <v>786</v>
      </c>
      <c r="L31" s="249"/>
      <c r="M31" s="249"/>
      <c r="N31" s="249"/>
      <c r="O31" s="249"/>
      <c r="P31" s="249"/>
      <c r="Q31" s="249"/>
      <c r="R31" s="249"/>
      <c r="S31" s="249"/>
      <c r="T31" s="154" t="s">
        <v>38</v>
      </c>
      <c r="U31" s="154"/>
      <c r="V31" s="154" t="s">
        <v>36</v>
      </c>
      <c r="W31" s="154"/>
      <c r="X31" s="154"/>
      <c r="Y31" s="154"/>
      <c r="Z31" s="154"/>
      <c r="AA31" s="154"/>
      <c r="AB31" s="154"/>
      <c r="AC31" s="154"/>
      <c r="AD31" s="154"/>
      <c r="AE31" s="154"/>
      <c r="AF31" s="154"/>
      <c r="AG31" s="154"/>
      <c r="AH31" s="154"/>
      <c r="AI31" s="154"/>
      <c r="AJ31" s="154"/>
      <c r="AK31" s="154"/>
      <c r="AL31" s="154"/>
      <c r="AM31" s="155"/>
      <c r="BE31" s="1" t="str">
        <f ca="1">MID(CELL("address",$CA$2),2,2)</f>
        <v>CA</v>
      </c>
      <c r="BF31" s="1">
        <f>IF(TRIM($K31)="","",IF(ISERROR(MATCH($K31,$CA$3:$CA$5,0)),"INPUT_ERROR",MATCH($K31,$CA$3:$CA$5,0)))</f>
        <v>2</v>
      </c>
      <c r="BH31" s="1">
        <v>7</v>
      </c>
      <c r="BI31" s="1" t="str">
        <f>"ITEM"&amp;BH31&amp; BG31 &amp;"=" &amp; $BF31</f>
        <v>ITEM7=2</v>
      </c>
    </row>
    <row r="32" spans="1:61" ht="9.75" customHeight="1">
      <c r="A32" s="199"/>
      <c r="B32" s="200"/>
      <c r="C32" s="200"/>
      <c r="D32" s="200"/>
      <c r="E32" s="200"/>
      <c r="F32" s="200"/>
      <c r="G32" s="200"/>
      <c r="H32" s="200"/>
      <c r="I32" s="215"/>
      <c r="J32" s="144"/>
      <c r="K32" s="145"/>
      <c r="L32" s="145"/>
      <c r="M32" s="145"/>
      <c r="N32" s="145"/>
      <c r="O32" s="145"/>
      <c r="P32" s="145"/>
      <c r="Q32" s="145"/>
      <c r="R32" s="145"/>
      <c r="S32" s="145"/>
      <c r="T32" s="82"/>
      <c r="U32" s="82"/>
      <c r="V32" s="82" t="s">
        <v>484</v>
      </c>
      <c r="W32" s="82"/>
      <c r="X32" s="82"/>
      <c r="Y32" s="82"/>
      <c r="Z32" s="82"/>
      <c r="AA32" s="82"/>
      <c r="AB32" s="82"/>
      <c r="AC32" s="82"/>
      <c r="AD32" s="82"/>
      <c r="AE32" s="82" t="s">
        <v>485</v>
      </c>
      <c r="AF32" s="82"/>
      <c r="AG32" s="82"/>
      <c r="AH32" s="82"/>
      <c r="AI32" s="82"/>
      <c r="AJ32" s="82"/>
      <c r="AK32" s="82"/>
      <c r="AL32" s="82"/>
      <c r="AM32" s="138"/>
      <c r="BH32" s="1" t="s">
        <v>28</v>
      </c>
    </row>
    <row r="33" spans="1:61" ht="9.75" customHeight="1">
      <c r="A33" s="199"/>
      <c r="B33" s="200"/>
      <c r="C33" s="200"/>
      <c r="D33" s="200"/>
      <c r="E33" s="200"/>
      <c r="F33" s="200"/>
      <c r="G33" s="200"/>
      <c r="H33" s="200"/>
      <c r="I33" s="215"/>
      <c r="J33" s="157"/>
      <c r="K33" s="98"/>
      <c r="L33" s="98"/>
      <c r="M33" s="98"/>
      <c r="N33" s="98"/>
      <c r="O33" s="98"/>
      <c r="P33" s="98"/>
      <c r="Q33" s="98"/>
      <c r="R33" s="98"/>
      <c r="S33" s="98"/>
      <c r="T33" s="98"/>
      <c r="U33" s="98"/>
      <c r="V33" s="98" t="s">
        <v>486</v>
      </c>
      <c r="W33" s="98"/>
      <c r="X33" s="98"/>
      <c r="Y33" s="98"/>
      <c r="Z33" s="98"/>
      <c r="AA33" s="98"/>
      <c r="AB33" s="98"/>
      <c r="AC33" s="98"/>
      <c r="AD33" s="98"/>
      <c r="AE33" s="98"/>
      <c r="AF33" s="98"/>
      <c r="AG33" s="98"/>
      <c r="AH33" s="98"/>
      <c r="AI33" s="98"/>
      <c r="AJ33" s="98"/>
      <c r="AK33" s="98"/>
      <c r="AL33" s="98"/>
      <c r="AM33" s="156"/>
      <c r="BH33" s="1" t="s">
        <v>28</v>
      </c>
    </row>
    <row r="34" spans="1:61" ht="9.75" customHeight="1">
      <c r="A34" s="153" t="s">
        <v>489</v>
      </c>
      <c r="B34" s="153"/>
      <c r="C34" s="153"/>
      <c r="D34" s="153"/>
      <c r="E34" s="153"/>
      <c r="F34" s="153"/>
      <c r="G34" s="153"/>
      <c r="H34" s="153"/>
      <c r="I34" s="153"/>
      <c r="J34" s="153"/>
      <c r="K34" s="153"/>
      <c r="L34" s="153"/>
      <c r="M34" s="153"/>
      <c r="N34" s="153"/>
      <c r="O34" s="153"/>
      <c r="P34" s="153"/>
      <c r="Q34" s="153"/>
      <c r="R34" s="153"/>
      <c r="S34" s="153"/>
      <c r="T34" s="153"/>
      <c r="U34" s="153"/>
      <c r="V34" s="153"/>
      <c r="W34" s="153"/>
      <c r="X34" s="153"/>
      <c r="Y34" s="153"/>
      <c r="Z34" s="153"/>
      <c r="AA34" s="153"/>
      <c r="AB34" s="153"/>
      <c r="AC34" s="153"/>
      <c r="AD34" s="153"/>
      <c r="AE34" s="153"/>
      <c r="AF34" s="153"/>
      <c r="AG34" s="153"/>
      <c r="AH34" s="153"/>
      <c r="AI34" s="153"/>
      <c r="AJ34" s="153"/>
      <c r="AK34" s="153"/>
      <c r="AL34" s="153"/>
      <c r="AM34" s="153"/>
    </row>
    <row r="35" spans="1:61" ht="9.75" customHeight="1">
      <c r="A35" s="153"/>
      <c r="B35" s="153"/>
      <c r="C35" s="153"/>
      <c r="D35" s="153"/>
      <c r="E35" s="153"/>
      <c r="F35" s="153"/>
      <c r="G35" s="153"/>
      <c r="H35" s="153"/>
      <c r="I35" s="153"/>
      <c r="J35" s="153"/>
      <c r="K35" s="153"/>
      <c r="L35" s="153"/>
      <c r="M35" s="153"/>
      <c r="N35" s="153"/>
      <c r="O35" s="153"/>
      <c r="P35" s="153"/>
      <c r="Q35" s="153"/>
      <c r="R35" s="153"/>
      <c r="S35" s="153"/>
      <c r="T35" s="153"/>
      <c r="U35" s="153"/>
      <c r="V35" s="153"/>
      <c r="W35" s="153"/>
      <c r="X35" s="153"/>
      <c r="Y35" s="153"/>
      <c r="Z35" s="153"/>
      <c r="AA35" s="153"/>
      <c r="AB35" s="153"/>
      <c r="AC35" s="153"/>
      <c r="AD35" s="153"/>
      <c r="AE35" s="153"/>
      <c r="AF35" s="153"/>
      <c r="AG35" s="153"/>
      <c r="AH35" s="153"/>
      <c r="AI35" s="153"/>
      <c r="AJ35" s="153"/>
      <c r="AK35" s="153"/>
      <c r="AL35" s="153"/>
      <c r="AM35" s="153"/>
    </row>
    <row r="36" spans="1:61" ht="10.050000000000001" customHeight="1">
      <c r="A36" s="153" t="s">
        <v>490</v>
      </c>
      <c r="B36" s="153"/>
      <c r="C36" s="153"/>
      <c r="D36" s="153"/>
      <c r="E36" s="153"/>
      <c r="F36" s="153"/>
      <c r="G36" s="153"/>
      <c r="H36" s="153"/>
      <c r="I36" s="153"/>
      <c r="J36" s="136" t="s">
        <v>820</v>
      </c>
      <c r="K36" s="126"/>
      <c r="L36" s="126"/>
      <c r="M36" s="126"/>
      <c r="N36" s="126"/>
      <c r="O36" s="126"/>
      <c r="P36" s="126"/>
      <c r="Q36" s="126"/>
      <c r="R36" s="126"/>
      <c r="S36" s="126"/>
      <c r="T36" s="126"/>
      <c r="U36" s="126"/>
      <c r="V36" s="126"/>
      <c r="W36" s="126"/>
      <c r="X36" s="126"/>
      <c r="Y36" s="126"/>
      <c r="Z36" s="126"/>
      <c r="AA36" s="126"/>
      <c r="AB36" s="126"/>
      <c r="AC36" s="126"/>
      <c r="AD36" s="126"/>
      <c r="AE36" s="126"/>
      <c r="AF36" s="126"/>
      <c r="AG36" s="126"/>
      <c r="AH36" s="126"/>
      <c r="AI36" s="126"/>
      <c r="AJ36" s="126"/>
      <c r="AK36" s="126"/>
      <c r="AL36" s="126"/>
      <c r="AM36" s="127"/>
      <c r="BH36" s="1">
        <v>8</v>
      </c>
      <c r="BI36" s="1" t="str">
        <f>"ITEM"&amp;BH36&amp; BG36 &amp;"="&amp; IF(TRIM($J36)="","",$J36)</f>
        <v>ITEM8=住民の異動情報の届出等を受け付ける市町村の窓口において、対面で身分証明書（個人番号カード等）の提示を受け、本人確認を行う。
個人番号については、都道府県知事保存本人確認情報ファイルから入手するため、該当なし。</v>
      </c>
    </row>
    <row r="37" spans="1:61" ht="9.75" customHeight="1">
      <c r="A37" s="153"/>
      <c r="B37" s="153"/>
      <c r="C37" s="153"/>
      <c r="D37" s="153"/>
      <c r="E37" s="153"/>
      <c r="F37" s="153"/>
      <c r="G37" s="153"/>
      <c r="H37" s="153"/>
      <c r="I37" s="153"/>
      <c r="J37" s="150"/>
      <c r="K37" s="151"/>
      <c r="L37" s="151"/>
      <c r="M37" s="151"/>
      <c r="N37" s="151"/>
      <c r="O37" s="151"/>
      <c r="P37" s="151"/>
      <c r="Q37" s="151"/>
      <c r="R37" s="151"/>
      <c r="S37" s="151"/>
      <c r="T37" s="151"/>
      <c r="U37" s="151"/>
      <c r="V37" s="151"/>
      <c r="W37" s="151"/>
      <c r="X37" s="151"/>
      <c r="Y37" s="151"/>
      <c r="Z37" s="151"/>
      <c r="AA37" s="151"/>
      <c r="AB37" s="151"/>
      <c r="AC37" s="151"/>
      <c r="AD37" s="151"/>
      <c r="AE37" s="151"/>
      <c r="AF37" s="151"/>
      <c r="AG37" s="151"/>
      <c r="AH37" s="151"/>
      <c r="AI37" s="151"/>
      <c r="AJ37" s="151"/>
      <c r="AK37" s="151"/>
      <c r="AL37" s="151"/>
      <c r="AM37" s="152"/>
    </row>
    <row r="38" spans="1:61" ht="9.75" customHeight="1">
      <c r="A38" s="153"/>
      <c r="B38" s="153"/>
      <c r="C38" s="153"/>
      <c r="D38" s="153"/>
      <c r="E38" s="153"/>
      <c r="F38" s="153"/>
      <c r="G38" s="153"/>
      <c r="H38" s="153"/>
      <c r="I38" s="153"/>
      <c r="J38" s="150"/>
      <c r="K38" s="151"/>
      <c r="L38" s="151"/>
      <c r="M38" s="151"/>
      <c r="N38" s="151"/>
      <c r="O38" s="151"/>
      <c r="P38" s="151"/>
      <c r="Q38" s="151"/>
      <c r="R38" s="151"/>
      <c r="S38" s="151"/>
      <c r="T38" s="151"/>
      <c r="U38" s="151"/>
      <c r="V38" s="151"/>
      <c r="W38" s="151"/>
      <c r="X38" s="151"/>
      <c r="Y38" s="151"/>
      <c r="Z38" s="151"/>
      <c r="AA38" s="151"/>
      <c r="AB38" s="151"/>
      <c r="AC38" s="151"/>
      <c r="AD38" s="151"/>
      <c r="AE38" s="151"/>
      <c r="AF38" s="151"/>
      <c r="AG38" s="151"/>
      <c r="AH38" s="151"/>
      <c r="AI38" s="151"/>
      <c r="AJ38" s="151"/>
      <c r="AK38" s="151"/>
      <c r="AL38" s="151"/>
      <c r="AM38" s="152"/>
    </row>
    <row r="39" spans="1:61" ht="9.75" customHeight="1">
      <c r="A39" s="153"/>
      <c r="B39" s="153"/>
      <c r="C39" s="153"/>
      <c r="D39" s="153"/>
      <c r="E39" s="153"/>
      <c r="F39" s="153"/>
      <c r="G39" s="153"/>
      <c r="H39" s="153"/>
      <c r="I39" s="153"/>
      <c r="J39" s="137"/>
      <c r="K39" s="128"/>
      <c r="L39" s="128"/>
      <c r="M39" s="128"/>
      <c r="N39" s="128"/>
      <c r="O39" s="128"/>
      <c r="P39" s="128"/>
      <c r="Q39" s="128"/>
      <c r="R39" s="128"/>
      <c r="S39" s="128"/>
      <c r="T39" s="128"/>
      <c r="U39" s="128"/>
      <c r="V39" s="128"/>
      <c r="W39" s="128"/>
      <c r="X39" s="128"/>
      <c r="Y39" s="128"/>
      <c r="Z39" s="128"/>
      <c r="AA39" s="128"/>
      <c r="AB39" s="128"/>
      <c r="AC39" s="128"/>
      <c r="AD39" s="128"/>
      <c r="AE39" s="128"/>
      <c r="AF39" s="128"/>
      <c r="AG39" s="128"/>
      <c r="AH39" s="128"/>
      <c r="AI39" s="128"/>
      <c r="AJ39" s="128"/>
      <c r="AK39" s="128"/>
      <c r="AL39" s="128"/>
      <c r="AM39" s="129"/>
    </row>
    <row r="40" spans="1:61" ht="10.050000000000001" customHeight="1">
      <c r="A40" s="153" t="s">
        <v>491</v>
      </c>
      <c r="B40" s="153"/>
      <c r="C40" s="153"/>
      <c r="D40" s="153"/>
      <c r="E40" s="153"/>
      <c r="F40" s="153"/>
      <c r="G40" s="153"/>
      <c r="H40" s="153"/>
      <c r="I40" s="153"/>
      <c r="J40" s="150" t="s">
        <v>821</v>
      </c>
      <c r="K40" s="151"/>
      <c r="L40" s="151"/>
      <c r="M40" s="151"/>
      <c r="N40" s="151"/>
      <c r="O40" s="151"/>
      <c r="P40" s="151"/>
      <c r="Q40" s="151"/>
      <c r="R40" s="151"/>
      <c r="S40" s="151"/>
      <c r="T40" s="151"/>
      <c r="U40" s="151"/>
      <c r="V40" s="151"/>
      <c r="W40" s="151"/>
      <c r="X40" s="151"/>
      <c r="Y40" s="151"/>
      <c r="Z40" s="151"/>
      <c r="AA40" s="151"/>
      <c r="AB40" s="151"/>
      <c r="AC40" s="151"/>
      <c r="AD40" s="151"/>
      <c r="AE40" s="151"/>
      <c r="AF40" s="151"/>
      <c r="AG40" s="151"/>
      <c r="AH40" s="151"/>
      <c r="AI40" s="151"/>
      <c r="AJ40" s="151"/>
      <c r="AK40" s="151"/>
      <c r="AL40" s="151"/>
      <c r="AM40" s="152"/>
      <c r="BH40" s="1">
        <v>9</v>
      </c>
      <c r="BI40" s="1" t="str">
        <f>"ITEM"&amp;BH40&amp; BG40 &amp;"="&amp; IF(TRIM($J40)="","",$J40)</f>
        <v>ITEM9=府内市町村において真正性が確認された情報を府内市町村CSを通じて入手できることを、システムで担保する。また、都道府県知事保存附票本人確認情報ファイルに保存される段階で真正性が担保されている。</v>
      </c>
    </row>
    <row r="41" spans="1:61" ht="9.75" customHeight="1">
      <c r="A41" s="153"/>
      <c r="B41" s="153"/>
      <c r="C41" s="153"/>
      <c r="D41" s="153"/>
      <c r="E41" s="153"/>
      <c r="F41" s="153"/>
      <c r="G41" s="153"/>
      <c r="H41" s="153"/>
      <c r="I41" s="153"/>
      <c r="J41" s="150"/>
      <c r="K41" s="151"/>
      <c r="L41" s="151"/>
      <c r="M41" s="151"/>
      <c r="N41" s="151"/>
      <c r="O41" s="151"/>
      <c r="P41" s="151"/>
      <c r="Q41" s="151"/>
      <c r="R41" s="151"/>
      <c r="S41" s="151"/>
      <c r="T41" s="151"/>
      <c r="U41" s="151"/>
      <c r="V41" s="151"/>
      <c r="W41" s="151"/>
      <c r="X41" s="151"/>
      <c r="Y41" s="151"/>
      <c r="Z41" s="151"/>
      <c r="AA41" s="151"/>
      <c r="AB41" s="151"/>
      <c r="AC41" s="151"/>
      <c r="AD41" s="151"/>
      <c r="AE41" s="151"/>
      <c r="AF41" s="151"/>
      <c r="AG41" s="151"/>
      <c r="AH41" s="151"/>
      <c r="AI41" s="151"/>
      <c r="AJ41" s="151"/>
      <c r="AK41" s="151"/>
      <c r="AL41" s="151"/>
      <c r="AM41" s="152"/>
    </row>
    <row r="42" spans="1:61" ht="9.75" customHeight="1">
      <c r="A42" s="153"/>
      <c r="B42" s="153"/>
      <c r="C42" s="153"/>
      <c r="D42" s="153"/>
      <c r="E42" s="153"/>
      <c r="F42" s="153"/>
      <c r="G42" s="153"/>
      <c r="H42" s="153"/>
      <c r="I42" s="153"/>
      <c r="J42" s="150"/>
      <c r="K42" s="151"/>
      <c r="L42" s="151"/>
      <c r="M42" s="151"/>
      <c r="N42" s="151"/>
      <c r="O42" s="151"/>
      <c r="P42" s="151"/>
      <c r="Q42" s="151"/>
      <c r="R42" s="151"/>
      <c r="S42" s="151"/>
      <c r="T42" s="151"/>
      <c r="U42" s="151"/>
      <c r="V42" s="151"/>
      <c r="W42" s="151"/>
      <c r="X42" s="151"/>
      <c r="Y42" s="151"/>
      <c r="Z42" s="151"/>
      <c r="AA42" s="151"/>
      <c r="AB42" s="151"/>
      <c r="AC42" s="151"/>
      <c r="AD42" s="151"/>
      <c r="AE42" s="151"/>
      <c r="AF42" s="151"/>
      <c r="AG42" s="151"/>
      <c r="AH42" s="151"/>
      <c r="AI42" s="151"/>
      <c r="AJ42" s="151"/>
      <c r="AK42" s="151"/>
      <c r="AL42" s="151"/>
      <c r="AM42" s="152"/>
    </row>
    <row r="43" spans="1:61" ht="9.75" customHeight="1">
      <c r="A43" s="153"/>
      <c r="B43" s="153"/>
      <c r="C43" s="153"/>
      <c r="D43" s="153"/>
      <c r="E43" s="153"/>
      <c r="F43" s="153"/>
      <c r="G43" s="153"/>
      <c r="H43" s="153"/>
      <c r="I43" s="153"/>
      <c r="J43" s="137"/>
      <c r="K43" s="128"/>
      <c r="L43" s="128"/>
      <c r="M43" s="128"/>
      <c r="N43" s="128"/>
      <c r="O43" s="128"/>
      <c r="P43" s="128"/>
      <c r="Q43" s="128"/>
      <c r="R43" s="128"/>
      <c r="S43" s="128"/>
      <c r="T43" s="128"/>
      <c r="U43" s="128"/>
      <c r="V43" s="128"/>
      <c r="W43" s="128"/>
      <c r="X43" s="128"/>
      <c r="Y43" s="128"/>
      <c r="Z43" s="128"/>
      <c r="AA43" s="128"/>
      <c r="AB43" s="128"/>
      <c r="AC43" s="128"/>
      <c r="AD43" s="128"/>
      <c r="AE43" s="128"/>
      <c r="AF43" s="128"/>
      <c r="AG43" s="128"/>
      <c r="AH43" s="128"/>
      <c r="AI43" s="128"/>
      <c r="AJ43" s="128"/>
      <c r="AK43" s="128"/>
      <c r="AL43" s="128"/>
      <c r="AM43" s="129"/>
    </row>
    <row r="44" spans="1:61" ht="10.050000000000001" customHeight="1">
      <c r="A44" s="153" t="s">
        <v>492</v>
      </c>
      <c r="B44" s="153"/>
      <c r="C44" s="153"/>
      <c r="D44" s="153"/>
      <c r="E44" s="153"/>
      <c r="F44" s="153"/>
      <c r="G44" s="153"/>
      <c r="H44" s="153"/>
      <c r="I44" s="153"/>
      <c r="J44" s="136" t="s">
        <v>822</v>
      </c>
      <c r="K44" s="126"/>
      <c r="L44" s="126"/>
      <c r="M44" s="126"/>
      <c r="N44" s="126"/>
      <c r="O44" s="126"/>
      <c r="P44" s="126"/>
      <c r="Q44" s="126"/>
      <c r="R44" s="126"/>
      <c r="S44" s="126"/>
      <c r="T44" s="126"/>
      <c r="U44" s="126"/>
      <c r="V44" s="126"/>
      <c r="W44" s="126"/>
      <c r="X44" s="126"/>
      <c r="Y44" s="126"/>
      <c r="Z44" s="126"/>
      <c r="AA44" s="126"/>
      <c r="AB44" s="126"/>
      <c r="AC44" s="126"/>
      <c r="AD44" s="126"/>
      <c r="AE44" s="126"/>
      <c r="AF44" s="126"/>
      <c r="AG44" s="126"/>
      <c r="AH44" s="126"/>
      <c r="AI44" s="126"/>
      <c r="AJ44" s="126"/>
      <c r="AK44" s="126"/>
      <c r="AL44" s="126"/>
      <c r="AM44" s="127"/>
      <c r="BH44" s="1">
        <v>10</v>
      </c>
      <c r="BI44" s="1" t="str">
        <f>"ITEM"&amp;BH44&amp; BG44 &amp;"="&amp; IF(TRIM($J44)="","",$J44)</f>
        <v>ITEM10=システム上、附票本人確認情報更新の際に、論理チェックを行う（例えば、既に消除されているものに対して、消除を要求する通知があった場合に当該処理をエラーとする。）仕組みとする。
また、入手元である市町村CSにおいて、項目（フォーマット、コード）のチェックを実施する。
個人番号については、都道府県知事保存附票本人確認情報ファイルに保存される段階で正確性が確保されている。</v>
      </c>
    </row>
    <row r="45" spans="1:61" ht="30" customHeight="1">
      <c r="A45" s="153"/>
      <c r="B45" s="153"/>
      <c r="C45" s="153"/>
      <c r="D45" s="153"/>
      <c r="E45" s="153"/>
      <c r="F45" s="153"/>
      <c r="G45" s="153"/>
      <c r="H45" s="153"/>
      <c r="I45" s="153"/>
      <c r="J45" s="150"/>
      <c r="K45" s="151"/>
      <c r="L45" s="151"/>
      <c r="M45" s="151"/>
      <c r="N45" s="151"/>
      <c r="O45" s="151"/>
      <c r="P45" s="151"/>
      <c r="Q45" s="151"/>
      <c r="R45" s="151"/>
      <c r="S45" s="151"/>
      <c r="T45" s="151"/>
      <c r="U45" s="151"/>
      <c r="V45" s="151"/>
      <c r="W45" s="151"/>
      <c r="X45" s="151"/>
      <c r="Y45" s="151"/>
      <c r="Z45" s="151"/>
      <c r="AA45" s="151"/>
      <c r="AB45" s="151"/>
      <c r="AC45" s="151"/>
      <c r="AD45" s="151"/>
      <c r="AE45" s="151"/>
      <c r="AF45" s="151"/>
      <c r="AG45" s="151"/>
      <c r="AH45" s="151"/>
      <c r="AI45" s="151"/>
      <c r="AJ45" s="151"/>
      <c r="AK45" s="151"/>
      <c r="AL45" s="151"/>
      <c r="AM45" s="152"/>
    </row>
    <row r="46" spans="1:61" ht="9.75" customHeight="1">
      <c r="A46" s="153"/>
      <c r="B46" s="153"/>
      <c r="C46" s="153"/>
      <c r="D46" s="153"/>
      <c r="E46" s="153"/>
      <c r="F46" s="153"/>
      <c r="G46" s="153"/>
      <c r="H46" s="153"/>
      <c r="I46" s="153"/>
      <c r="J46" s="150"/>
      <c r="K46" s="151"/>
      <c r="L46" s="151"/>
      <c r="M46" s="151"/>
      <c r="N46" s="151"/>
      <c r="O46" s="151"/>
      <c r="P46" s="151"/>
      <c r="Q46" s="151"/>
      <c r="R46" s="151"/>
      <c r="S46" s="151"/>
      <c r="T46" s="151"/>
      <c r="U46" s="151"/>
      <c r="V46" s="151"/>
      <c r="W46" s="151"/>
      <c r="X46" s="151"/>
      <c r="Y46" s="151"/>
      <c r="Z46" s="151"/>
      <c r="AA46" s="151"/>
      <c r="AB46" s="151"/>
      <c r="AC46" s="151"/>
      <c r="AD46" s="151"/>
      <c r="AE46" s="151"/>
      <c r="AF46" s="151"/>
      <c r="AG46" s="151"/>
      <c r="AH46" s="151"/>
      <c r="AI46" s="151"/>
      <c r="AJ46" s="151"/>
      <c r="AK46" s="151"/>
      <c r="AL46" s="151"/>
      <c r="AM46" s="152"/>
    </row>
    <row r="47" spans="1:61" ht="9.75" customHeight="1">
      <c r="A47" s="153"/>
      <c r="B47" s="153"/>
      <c r="C47" s="153"/>
      <c r="D47" s="153"/>
      <c r="E47" s="153"/>
      <c r="F47" s="153"/>
      <c r="G47" s="153"/>
      <c r="H47" s="153"/>
      <c r="I47" s="153"/>
      <c r="J47" s="150"/>
      <c r="K47" s="151"/>
      <c r="L47" s="151"/>
      <c r="M47" s="151"/>
      <c r="N47" s="151"/>
      <c r="O47" s="151"/>
      <c r="P47" s="151"/>
      <c r="Q47" s="151"/>
      <c r="R47" s="151"/>
      <c r="S47" s="151"/>
      <c r="T47" s="151"/>
      <c r="U47" s="151"/>
      <c r="V47" s="151"/>
      <c r="W47" s="151"/>
      <c r="X47" s="151"/>
      <c r="Y47" s="151"/>
      <c r="Z47" s="151"/>
      <c r="AA47" s="151"/>
      <c r="AB47" s="151"/>
      <c r="AC47" s="151"/>
      <c r="AD47" s="151"/>
      <c r="AE47" s="151"/>
      <c r="AF47" s="151"/>
      <c r="AG47" s="151"/>
      <c r="AH47" s="151"/>
      <c r="AI47" s="151"/>
      <c r="AJ47" s="151"/>
      <c r="AK47" s="151"/>
      <c r="AL47" s="151"/>
      <c r="AM47" s="152"/>
    </row>
    <row r="48" spans="1:61" ht="22.05" customHeight="1">
      <c r="A48" s="290" t="s">
        <v>482</v>
      </c>
      <c r="B48" s="290"/>
      <c r="C48" s="290"/>
      <c r="D48" s="290"/>
      <c r="E48" s="290"/>
      <c r="F48" s="290"/>
      <c r="G48" s="290"/>
      <c r="H48" s="290"/>
      <c r="I48" s="290"/>
      <c r="J48" s="27" t="s">
        <v>823</v>
      </c>
      <c r="K48" s="27"/>
      <c r="L48" s="27"/>
      <c r="M48" s="27"/>
      <c r="N48" s="27"/>
      <c r="O48" s="27"/>
      <c r="P48" s="27"/>
      <c r="Q48" s="27"/>
      <c r="R48" s="27"/>
      <c r="S48" s="27"/>
      <c r="T48" s="27"/>
      <c r="U48" s="27"/>
      <c r="V48" s="27"/>
      <c r="W48" s="27"/>
      <c r="X48" s="27"/>
      <c r="Y48" s="27"/>
      <c r="Z48" s="27"/>
      <c r="AA48" s="27"/>
      <c r="AB48" s="27"/>
      <c r="AC48" s="27"/>
      <c r="AD48" s="27"/>
      <c r="AE48" s="27"/>
      <c r="AF48" s="27"/>
      <c r="AG48" s="27"/>
      <c r="AH48" s="27"/>
      <c r="AI48" s="27"/>
      <c r="AJ48" s="27"/>
      <c r="AK48" s="27"/>
      <c r="AL48" s="27"/>
      <c r="AM48" s="27"/>
      <c r="BH48" s="1">
        <v>11</v>
      </c>
      <c r="BI48" s="1" t="str">
        <f>"ITEM"&amp;BH48&amp; BG48 &amp;"="&amp; IF(TRIM($J48)="","",$J48)</f>
        <v>ITEM11=システムでは対応できない事象が発生した際に、附票本人確認情報の正確性を維持するため、要領・手順書等に基づいて附票本人確認情報の入力、消除及び訂正が行われていることを定期的に確認する。</v>
      </c>
    </row>
    <row r="49" spans="1:61" ht="9.75" customHeight="1">
      <c r="A49" s="290"/>
      <c r="B49" s="290"/>
      <c r="C49" s="290"/>
      <c r="D49" s="290"/>
      <c r="E49" s="290"/>
      <c r="F49" s="290"/>
      <c r="G49" s="290"/>
      <c r="H49" s="290"/>
      <c r="I49" s="290"/>
      <c r="J49" s="27"/>
      <c r="K49" s="27"/>
      <c r="L49" s="27"/>
      <c r="M49" s="27"/>
      <c r="N49" s="27"/>
      <c r="O49" s="27"/>
      <c r="P49" s="27"/>
      <c r="Q49" s="27"/>
      <c r="R49" s="27"/>
      <c r="S49" s="27"/>
      <c r="T49" s="27"/>
      <c r="U49" s="27"/>
      <c r="V49" s="27"/>
      <c r="W49" s="27"/>
      <c r="X49" s="27"/>
      <c r="Y49" s="27"/>
      <c r="Z49" s="27"/>
      <c r="AA49" s="27"/>
      <c r="AB49" s="27"/>
      <c r="AC49" s="27"/>
      <c r="AD49" s="27"/>
      <c r="AE49" s="27"/>
      <c r="AF49" s="27"/>
      <c r="AG49" s="27"/>
      <c r="AH49" s="27"/>
      <c r="AI49" s="27"/>
      <c r="AJ49" s="27"/>
      <c r="AK49" s="27"/>
      <c r="AL49" s="27"/>
      <c r="AM49" s="27"/>
    </row>
    <row r="50" spans="1:61" ht="9.75" customHeight="1">
      <c r="A50" s="290"/>
      <c r="B50" s="290"/>
      <c r="C50" s="290"/>
      <c r="D50" s="290"/>
      <c r="E50" s="290"/>
      <c r="F50" s="290"/>
      <c r="G50" s="290"/>
      <c r="H50" s="290"/>
      <c r="I50" s="290"/>
      <c r="J50" s="27"/>
      <c r="K50" s="27"/>
      <c r="L50" s="27"/>
      <c r="M50" s="27"/>
      <c r="N50" s="27"/>
      <c r="O50" s="27"/>
      <c r="P50" s="27"/>
      <c r="Q50" s="27"/>
      <c r="R50" s="27"/>
      <c r="S50" s="27"/>
      <c r="T50" s="27"/>
      <c r="U50" s="27"/>
      <c r="V50" s="27"/>
      <c r="W50" s="27"/>
      <c r="X50" s="27"/>
      <c r="Y50" s="27"/>
      <c r="Z50" s="27"/>
      <c r="AA50" s="27"/>
      <c r="AB50" s="27"/>
      <c r="AC50" s="27"/>
      <c r="AD50" s="27"/>
      <c r="AE50" s="27"/>
      <c r="AF50" s="27"/>
      <c r="AG50" s="27"/>
      <c r="AH50" s="27"/>
      <c r="AI50" s="27"/>
      <c r="AJ50" s="27"/>
      <c r="AK50" s="27"/>
      <c r="AL50" s="27"/>
      <c r="AM50" s="27"/>
    </row>
    <row r="51" spans="1:61" ht="10.050000000000001" customHeight="1">
      <c r="A51" s="197" t="s">
        <v>483</v>
      </c>
      <c r="B51" s="198"/>
      <c r="C51" s="198"/>
      <c r="D51" s="198"/>
      <c r="E51" s="198"/>
      <c r="F51" s="198"/>
      <c r="G51" s="198"/>
      <c r="H51" s="198"/>
      <c r="I51" s="203"/>
      <c r="J51" s="216" t="s">
        <v>37</v>
      </c>
      <c r="K51" s="249" t="s">
        <v>786</v>
      </c>
      <c r="L51" s="249"/>
      <c r="M51" s="249"/>
      <c r="N51" s="249"/>
      <c r="O51" s="249"/>
      <c r="P51" s="249"/>
      <c r="Q51" s="249"/>
      <c r="R51" s="249"/>
      <c r="S51" s="249"/>
      <c r="T51" s="154" t="s">
        <v>38</v>
      </c>
      <c r="U51" s="154"/>
      <c r="V51" s="154" t="s">
        <v>36</v>
      </c>
      <c r="W51" s="154"/>
      <c r="X51" s="154"/>
      <c r="Y51" s="154"/>
      <c r="Z51" s="154"/>
      <c r="AA51" s="154"/>
      <c r="AB51" s="154"/>
      <c r="AC51" s="154"/>
      <c r="AD51" s="154"/>
      <c r="AE51" s="154"/>
      <c r="AF51" s="154"/>
      <c r="AG51" s="154"/>
      <c r="AH51" s="154"/>
      <c r="AI51" s="154"/>
      <c r="AJ51" s="154"/>
      <c r="AK51" s="154"/>
      <c r="AL51" s="154"/>
      <c r="AM51" s="155"/>
      <c r="BE51" s="1" t="str">
        <f ca="1">MID(CELL("address",$CA$2),2,2)</f>
        <v>CA</v>
      </c>
      <c r="BF51" s="1">
        <f>IF(TRIM($K51)="","",IF(ISERROR(MATCH($K51,$CA$3:$CA$5,0)),"INPUT_ERROR",MATCH($K51,$CA$3:$CA$5,0)))</f>
        <v>2</v>
      </c>
      <c r="BH51" s="1">
        <v>12</v>
      </c>
      <c r="BI51" s="1" t="str">
        <f>"ITEM"&amp;BH51&amp; BG51 &amp;"=" &amp; $BF51</f>
        <v>ITEM12=2</v>
      </c>
    </row>
    <row r="52" spans="1:61" ht="9.75" customHeight="1">
      <c r="A52" s="199"/>
      <c r="B52" s="200"/>
      <c r="C52" s="200"/>
      <c r="D52" s="200"/>
      <c r="E52" s="200"/>
      <c r="F52" s="200"/>
      <c r="G52" s="200"/>
      <c r="H52" s="200"/>
      <c r="I52" s="215"/>
      <c r="J52" s="144"/>
      <c r="K52" s="145"/>
      <c r="L52" s="145"/>
      <c r="M52" s="145"/>
      <c r="N52" s="145"/>
      <c r="O52" s="145"/>
      <c r="P52" s="145"/>
      <c r="Q52" s="145"/>
      <c r="R52" s="145"/>
      <c r="S52" s="145"/>
      <c r="T52" s="82"/>
      <c r="U52" s="82"/>
      <c r="V52" s="82" t="s">
        <v>484</v>
      </c>
      <c r="W52" s="82"/>
      <c r="X52" s="82"/>
      <c r="Y52" s="82"/>
      <c r="Z52" s="82"/>
      <c r="AA52" s="82"/>
      <c r="AB52" s="82"/>
      <c r="AC52" s="82"/>
      <c r="AD52" s="82"/>
      <c r="AE52" s="82" t="s">
        <v>485</v>
      </c>
      <c r="AF52" s="82"/>
      <c r="AG52" s="82"/>
      <c r="AH52" s="82"/>
      <c r="AI52" s="82"/>
      <c r="AJ52" s="82"/>
      <c r="AK52" s="82"/>
      <c r="AL52" s="82"/>
      <c r="AM52" s="138"/>
      <c r="BH52" s="1" t="s">
        <v>28</v>
      </c>
    </row>
    <row r="53" spans="1:61" ht="9.75" customHeight="1">
      <c r="A53" s="199"/>
      <c r="B53" s="200"/>
      <c r="C53" s="200"/>
      <c r="D53" s="200"/>
      <c r="E53" s="200"/>
      <c r="F53" s="200"/>
      <c r="G53" s="200"/>
      <c r="H53" s="200"/>
      <c r="I53" s="215"/>
      <c r="J53" s="157"/>
      <c r="K53" s="98"/>
      <c r="L53" s="98"/>
      <c r="M53" s="98"/>
      <c r="N53" s="98"/>
      <c r="O53" s="98"/>
      <c r="P53" s="98"/>
      <c r="Q53" s="98"/>
      <c r="R53" s="98"/>
      <c r="S53" s="98"/>
      <c r="T53" s="98"/>
      <c r="U53" s="98"/>
      <c r="V53" s="98" t="s">
        <v>486</v>
      </c>
      <c r="W53" s="98"/>
      <c r="X53" s="98"/>
      <c r="Y53" s="98"/>
      <c r="Z53" s="98"/>
      <c r="AA53" s="98"/>
      <c r="AB53" s="98"/>
      <c r="AC53" s="98"/>
      <c r="AD53" s="98"/>
      <c r="AE53" s="98"/>
      <c r="AF53" s="98"/>
      <c r="AG53" s="98"/>
      <c r="AH53" s="98"/>
      <c r="AI53" s="98"/>
      <c r="AJ53" s="98"/>
      <c r="AK53" s="98"/>
      <c r="AL53" s="98"/>
      <c r="AM53" s="156"/>
      <c r="BH53" s="1" t="s">
        <v>28</v>
      </c>
    </row>
    <row r="54" spans="1:61" ht="9.75" customHeight="1">
      <c r="A54" s="290" t="s">
        <v>493</v>
      </c>
      <c r="B54" s="290"/>
      <c r="C54" s="290"/>
      <c r="D54" s="290"/>
      <c r="E54" s="290"/>
      <c r="F54" s="290"/>
      <c r="G54" s="290"/>
      <c r="H54" s="290"/>
      <c r="I54" s="290"/>
      <c r="J54" s="290"/>
      <c r="K54" s="290"/>
      <c r="L54" s="290"/>
      <c r="M54" s="290"/>
      <c r="N54" s="290"/>
      <c r="O54" s="290"/>
      <c r="P54" s="290"/>
      <c r="Q54" s="290"/>
      <c r="R54" s="290"/>
      <c r="S54" s="290"/>
      <c r="T54" s="290"/>
      <c r="U54" s="290"/>
      <c r="V54" s="290"/>
      <c r="W54" s="290"/>
      <c r="X54" s="290"/>
      <c r="Y54" s="290"/>
      <c r="Z54" s="290"/>
      <c r="AA54" s="290"/>
      <c r="AB54" s="290"/>
      <c r="AC54" s="290"/>
      <c r="AD54" s="290"/>
      <c r="AE54" s="290"/>
      <c r="AF54" s="290"/>
      <c r="AG54" s="290"/>
      <c r="AH54" s="290"/>
      <c r="AI54" s="290"/>
      <c r="AJ54" s="290"/>
      <c r="AK54" s="290"/>
      <c r="AL54" s="290"/>
      <c r="AM54" s="290"/>
    </row>
    <row r="55" spans="1:61" ht="9.75" customHeight="1">
      <c r="A55" s="290"/>
      <c r="B55" s="290"/>
      <c r="C55" s="290"/>
      <c r="D55" s="290"/>
      <c r="E55" s="290"/>
      <c r="F55" s="290"/>
      <c r="G55" s="290"/>
      <c r="H55" s="290"/>
      <c r="I55" s="290"/>
      <c r="J55" s="290"/>
      <c r="K55" s="290"/>
      <c r="L55" s="290"/>
      <c r="M55" s="290"/>
      <c r="N55" s="290"/>
      <c r="O55" s="290"/>
      <c r="P55" s="290"/>
      <c r="Q55" s="290"/>
      <c r="R55" s="290"/>
      <c r="S55" s="290"/>
      <c r="T55" s="290"/>
      <c r="U55" s="290"/>
      <c r="V55" s="290"/>
      <c r="W55" s="290"/>
      <c r="X55" s="290"/>
      <c r="Y55" s="290"/>
      <c r="Z55" s="290"/>
      <c r="AA55" s="290"/>
      <c r="AB55" s="290"/>
      <c r="AC55" s="290"/>
      <c r="AD55" s="290"/>
      <c r="AE55" s="290"/>
      <c r="AF55" s="290"/>
      <c r="AG55" s="290"/>
      <c r="AH55" s="290"/>
      <c r="AI55" s="290"/>
      <c r="AJ55" s="290"/>
      <c r="AK55" s="290"/>
      <c r="AL55" s="290"/>
      <c r="AM55" s="290"/>
    </row>
    <row r="56" spans="1:61" ht="112.05" customHeight="1">
      <c r="A56" s="153" t="s">
        <v>488</v>
      </c>
      <c r="B56" s="153"/>
      <c r="C56" s="153"/>
      <c r="D56" s="153"/>
      <c r="E56" s="153"/>
      <c r="F56" s="153"/>
      <c r="G56" s="153"/>
      <c r="H56" s="153"/>
      <c r="I56" s="153"/>
      <c r="J56" s="114" t="s">
        <v>824</v>
      </c>
      <c r="K56" s="115"/>
      <c r="L56" s="115"/>
      <c r="M56" s="115"/>
      <c r="N56" s="115"/>
      <c r="O56" s="115"/>
      <c r="P56" s="115"/>
      <c r="Q56" s="115"/>
      <c r="R56" s="115"/>
      <c r="S56" s="115"/>
      <c r="T56" s="115"/>
      <c r="U56" s="115"/>
      <c r="V56" s="115"/>
      <c r="W56" s="115"/>
      <c r="X56" s="115"/>
      <c r="Y56" s="115"/>
      <c r="Z56" s="115"/>
      <c r="AA56" s="115"/>
      <c r="AB56" s="115"/>
      <c r="AC56" s="115"/>
      <c r="AD56" s="115"/>
      <c r="AE56" s="115"/>
      <c r="AF56" s="115"/>
      <c r="AG56" s="115"/>
      <c r="AH56" s="115"/>
      <c r="AI56" s="115"/>
      <c r="AJ56" s="115"/>
      <c r="AK56" s="115"/>
      <c r="AL56" s="115"/>
      <c r="AM56" s="116"/>
      <c r="BH56" s="1">
        <v>13</v>
      </c>
      <c r="BI56" s="1" t="str">
        <f>"ITEM"&amp;BH56&amp; BG56 &amp;"="&amp; IF(TRIM($J56)="","",$J56)</f>
        <v>ITEM13=・機構が作成・配付する専用のアプリケーションを（※）用いることにより、入手の際の特定個人情報の漏えい・紛失の防止に努める。
・府内市町村ＣＳと接続するネットワーク回線に専用回線を用いる、情報の暗号化を実施する等の措置を講じる。
・特定個人情報の入手は、システム上自動処理にて行われるため、操作者は存在せず、人為的なアクセスが行われることはない。
※附票都道府県サーバのサーバ上で稼動するアプリケーション。
都道府県内の市町村の住民の附票本人確認情報を管理し、都道府県内の市町村の市町村ＣＳや附票全国サーバとのデータ交換を行う。
データの安全保護対策、不正アクセスの防止策には、最新の認証技術や暗号化技術を採用し、データの盗聴、改ざん、破壊及び盗難、端末の不正利用及びなりすまし等を防止する。</v>
      </c>
    </row>
    <row r="57" spans="1:61" ht="9.75" customHeight="1">
      <c r="A57" s="153"/>
      <c r="B57" s="153"/>
      <c r="C57" s="153"/>
      <c r="D57" s="153"/>
      <c r="E57" s="153"/>
      <c r="F57" s="153"/>
      <c r="G57" s="153"/>
      <c r="H57" s="153"/>
      <c r="I57" s="153"/>
      <c r="J57" s="146"/>
      <c r="K57" s="147"/>
      <c r="L57" s="147"/>
      <c r="M57" s="147"/>
      <c r="N57" s="147"/>
      <c r="O57" s="147"/>
      <c r="P57" s="147"/>
      <c r="Q57" s="147"/>
      <c r="R57" s="147"/>
      <c r="S57" s="147"/>
      <c r="T57" s="147"/>
      <c r="U57" s="147"/>
      <c r="V57" s="147"/>
      <c r="W57" s="147"/>
      <c r="X57" s="147"/>
      <c r="Y57" s="147"/>
      <c r="Z57" s="147"/>
      <c r="AA57" s="147"/>
      <c r="AB57" s="147"/>
      <c r="AC57" s="147"/>
      <c r="AD57" s="147"/>
      <c r="AE57" s="147"/>
      <c r="AF57" s="147"/>
      <c r="AG57" s="147"/>
      <c r="AH57" s="147"/>
      <c r="AI57" s="147"/>
      <c r="AJ57" s="147"/>
      <c r="AK57" s="147"/>
      <c r="AL57" s="147"/>
      <c r="AM57" s="148"/>
    </row>
    <row r="58" spans="1:61" ht="9.75" customHeight="1">
      <c r="A58" s="153"/>
      <c r="B58" s="153"/>
      <c r="C58" s="153"/>
      <c r="D58" s="153"/>
      <c r="E58" s="153"/>
      <c r="F58" s="153"/>
      <c r="G58" s="153"/>
      <c r="H58" s="153"/>
      <c r="I58" s="153"/>
      <c r="J58" s="146"/>
      <c r="K58" s="147"/>
      <c r="L58" s="147"/>
      <c r="M58" s="147"/>
      <c r="N58" s="147"/>
      <c r="O58" s="147"/>
      <c r="P58" s="147"/>
      <c r="Q58" s="147"/>
      <c r="R58" s="147"/>
      <c r="S58" s="147"/>
      <c r="T58" s="147"/>
      <c r="U58" s="147"/>
      <c r="V58" s="147"/>
      <c r="W58" s="147"/>
      <c r="X58" s="147"/>
      <c r="Y58" s="147"/>
      <c r="Z58" s="147"/>
      <c r="AA58" s="147"/>
      <c r="AB58" s="147"/>
      <c r="AC58" s="147"/>
      <c r="AD58" s="147"/>
      <c r="AE58" s="147"/>
      <c r="AF58" s="147"/>
      <c r="AG58" s="147"/>
      <c r="AH58" s="147"/>
      <c r="AI58" s="147"/>
      <c r="AJ58" s="147"/>
      <c r="AK58" s="147"/>
      <c r="AL58" s="147"/>
      <c r="AM58" s="148"/>
    </row>
    <row r="59" spans="1:61" ht="9.75" customHeight="1">
      <c r="A59" s="153"/>
      <c r="B59" s="153"/>
      <c r="C59" s="153"/>
      <c r="D59" s="153"/>
      <c r="E59" s="153"/>
      <c r="F59" s="153"/>
      <c r="G59" s="153"/>
      <c r="H59" s="153"/>
      <c r="I59" s="153"/>
      <c r="J59" s="117"/>
      <c r="K59" s="118"/>
      <c r="L59" s="118"/>
      <c r="M59" s="118"/>
      <c r="N59" s="118"/>
      <c r="O59" s="118"/>
      <c r="P59" s="118"/>
      <c r="Q59" s="118"/>
      <c r="R59" s="118"/>
      <c r="S59" s="118"/>
      <c r="T59" s="118"/>
      <c r="U59" s="118"/>
      <c r="V59" s="118"/>
      <c r="W59" s="118"/>
      <c r="X59" s="118"/>
      <c r="Y59" s="118"/>
      <c r="Z59" s="118"/>
      <c r="AA59" s="118"/>
      <c r="AB59" s="118"/>
      <c r="AC59" s="118"/>
      <c r="AD59" s="118"/>
      <c r="AE59" s="118"/>
      <c r="AF59" s="118"/>
      <c r="AG59" s="118"/>
      <c r="AH59" s="118"/>
      <c r="AI59" s="118"/>
      <c r="AJ59" s="118"/>
      <c r="AK59" s="118"/>
      <c r="AL59" s="118"/>
      <c r="AM59" s="119"/>
    </row>
    <row r="60" spans="1:61" ht="10.050000000000001" customHeight="1">
      <c r="A60" s="197" t="s">
        <v>483</v>
      </c>
      <c r="B60" s="198"/>
      <c r="C60" s="198"/>
      <c r="D60" s="198"/>
      <c r="E60" s="198"/>
      <c r="F60" s="198"/>
      <c r="G60" s="198"/>
      <c r="H60" s="198"/>
      <c r="I60" s="203"/>
      <c r="J60" s="216" t="s">
        <v>37</v>
      </c>
      <c r="K60" s="249" t="s">
        <v>786</v>
      </c>
      <c r="L60" s="249"/>
      <c r="M60" s="249"/>
      <c r="N60" s="249"/>
      <c r="O60" s="249"/>
      <c r="P60" s="249"/>
      <c r="Q60" s="249"/>
      <c r="R60" s="249"/>
      <c r="S60" s="249"/>
      <c r="T60" s="154" t="s">
        <v>38</v>
      </c>
      <c r="U60" s="154"/>
      <c r="V60" s="154" t="s">
        <v>36</v>
      </c>
      <c r="W60" s="154"/>
      <c r="X60" s="154"/>
      <c r="Y60" s="154"/>
      <c r="Z60" s="154"/>
      <c r="AA60" s="154"/>
      <c r="AB60" s="154"/>
      <c r="AC60" s="154"/>
      <c r="AD60" s="154"/>
      <c r="AE60" s="154"/>
      <c r="AF60" s="154"/>
      <c r="AG60" s="154"/>
      <c r="AH60" s="154"/>
      <c r="AI60" s="154"/>
      <c r="AJ60" s="154"/>
      <c r="AK60" s="154"/>
      <c r="AL60" s="154"/>
      <c r="AM60" s="155"/>
      <c r="BE60" s="1" t="str">
        <f ca="1">MID(CELL("address",$CA$2),2,2)</f>
        <v>CA</v>
      </c>
      <c r="BF60" s="1">
        <f>IF(TRIM($K60)="","",IF(ISERROR(MATCH($K60,$CA$3:$CA$5,0)),"INPUT_ERROR",MATCH($K60,$CA$3:$CA$5,0)))</f>
        <v>2</v>
      </c>
      <c r="BH60" s="1">
        <v>14</v>
      </c>
      <c r="BI60" s="1" t="str">
        <f>"ITEM"&amp;BH60&amp; BG60 &amp;"=" &amp; $BF60</f>
        <v>ITEM14=2</v>
      </c>
    </row>
    <row r="61" spans="1:61" ht="9.75" customHeight="1">
      <c r="A61" s="199"/>
      <c r="B61" s="200"/>
      <c r="C61" s="200"/>
      <c r="D61" s="200"/>
      <c r="E61" s="200"/>
      <c r="F61" s="200"/>
      <c r="G61" s="200"/>
      <c r="H61" s="200"/>
      <c r="I61" s="215"/>
      <c r="J61" s="144"/>
      <c r="K61" s="145"/>
      <c r="L61" s="145"/>
      <c r="M61" s="145"/>
      <c r="N61" s="145"/>
      <c r="O61" s="145"/>
      <c r="P61" s="145"/>
      <c r="Q61" s="145"/>
      <c r="R61" s="145"/>
      <c r="S61" s="145"/>
      <c r="T61" s="82"/>
      <c r="U61" s="82"/>
      <c r="V61" s="82" t="s">
        <v>484</v>
      </c>
      <c r="W61" s="82"/>
      <c r="X61" s="82"/>
      <c r="Y61" s="82"/>
      <c r="Z61" s="82"/>
      <c r="AA61" s="82"/>
      <c r="AB61" s="82"/>
      <c r="AC61" s="82"/>
      <c r="AD61" s="82"/>
      <c r="AE61" s="82" t="s">
        <v>485</v>
      </c>
      <c r="AF61" s="82"/>
      <c r="AG61" s="82"/>
      <c r="AH61" s="82"/>
      <c r="AI61" s="82"/>
      <c r="AJ61" s="82"/>
      <c r="AK61" s="82"/>
      <c r="AL61" s="82"/>
      <c r="AM61" s="138"/>
      <c r="BH61" s="1" t="s">
        <v>28</v>
      </c>
    </row>
    <row r="62" spans="1:61" ht="9.75" customHeight="1">
      <c r="A62" s="199"/>
      <c r="B62" s="200"/>
      <c r="C62" s="200"/>
      <c r="D62" s="200"/>
      <c r="E62" s="200"/>
      <c r="F62" s="200"/>
      <c r="G62" s="200"/>
      <c r="H62" s="200"/>
      <c r="I62" s="215"/>
      <c r="J62" s="157"/>
      <c r="K62" s="98"/>
      <c r="L62" s="98"/>
      <c r="M62" s="98"/>
      <c r="N62" s="98"/>
      <c r="O62" s="98"/>
      <c r="P62" s="98"/>
      <c r="Q62" s="98"/>
      <c r="R62" s="98"/>
      <c r="S62" s="98"/>
      <c r="T62" s="98"/>
      <c r="U62" s="98"/>
      <c r="V62" s="98" t="s">
        <v>486</v>
      </c>
      <c r="W62" s="98"/>
      <c r="X62" s="98"/>
      <c r="Y62" s="98"/>
      <c r="Z62" s="98"/>
      <c r="AA62" s="98"/>
      <c r="AB62" s="98"/>
      <c r="AC62" s="98"/>
      <c r="AD62" s="98"/>
      <c r="AE62" s="98"/>
      <c r="AF62" s="98"/>
      <c r="AG62" s="98"/>
      <c r="AH62" s="98"/>
      <c r="AI62" s="98"/>
      <c r="AJ62" s="98"/>
      <c r="AK62" s="98"/>
      <c r="AL62" s="98"/>
      <c r="AM62" s="156"/>
      <c r="BH62" s="1" t="s">
        <v>28</v>
      </c>
    </row>
    <row r="63" spans="1:61" ht="9.75" customHeight="1">
      <c r="A63" s="153" t="s">
        <v>494</v>
      </c>
      <c r="B63" s="153"/>
      <c r="C63" s="153"/>
      <c r="D63" s="153"/>
      <c r="E63" s="153"/>
      <c r="F63" s="153"/>
      <c r="G63" s="153"/>
      <c r="H63" s="153"/>
      <c r="I63" s="153"/>
      <c r="J63" s="153"/>
      <c r="K63" s="153"/>
      <c r="L63" s="153"/>
      <c r="M63" s="153"/>
      <c r="N63" s="153"/>
      <c r="O63" s="153"/>
      <c r="P63" s="153"/>
      <c r="Q63" s="153"/>
      <c r="R63" s="153"/>
      <c r="S63" s="153"/>
      <c r="T63" s="153"/>
      <c r="U63" s="153"/>
      <c r="V63" s="153"/>
      <c r="W63" s="153"/>
      <c r="X63" s="153"/>
      <c r="Y63" s="153"/>
      <c r="Z63" s="153"/>
      <c r="AA63" s="153"/>
      <c r="AB63" s="153"/>
      <c r="AC63" s="153"/>
      <c r="AD63" s="153"/>
      <c r="AE63" s="153"/>
      <c r="AF63" s="153"/>
      <c r="AG63" s="153"/>
      <c r="AH63" s="153"/>
      <c r="AI63" s="153"/>
      <c r="AJ63" s="153"/>
      <c r="AK63" s="153"/>
      <c r="AL63" s="153"/>
      <c r="AM63" s="153"/>
    </row>
    <row r="64" spans="1:61" ht="9.75" customHeight="1">
      <c r="A64" s="153"/>
      <c r="B64" s="153"/>
      <c r="C64" s="153"/>
      <c r="D64" s="153"/>
      <c r="E64" s="153"/>
      <c r="F64" s="153"/>
      <c r="G64" s="153"/>
      <c r="H64" s="153"/>
      <c r="I64" s="153"/>
      <c r="J64" s="153"/>
      <c r="K64" s="153"/>
      <c r="L64" s="153"/>
      <c r="M64" s="153"/>
      <c r="N64" s="153"/>
      <c r="O64" s="153"/>
      <c r="P64" s="153"/>
      <c r="Q64" s="153"/>
      <c r="R64" s="153"/>
      <c r="S64" s="153"/>
      <c r="T64" s="153"/>
      <c r="U64" s="153"/>
      <c r="V64" s="153"/>
      <c r="W64" s="153"/>
      <c r="X64" s="153"/>
      <c r="Y64" s="153"/>
      <c r="Z64" s="153"/>
      <c r="AA64" s="153"/>
      <c r="AB64" s="153"/>
      <c r="AC64" s="153"/>
      <c r="AD64" s="153"/>
      <c r="AE64" s="153"/>
      <c r="AF64" s="153"/>
      <c r="AG64" s="153"/>
      <c r="AH64" s="153"/>
      <c r="AI64" s="153"/>
      <c r="AJ64" s="153"/>
      <c r="AK64" s="153"/>
      <c r="AL64" s="153"/>
      <c r="AM64" s="153"/>
      <c r="BH64" s="1" t="s">
        <v>28</v>
      </c>
    </row>
    <row r="65" spans="1:61" ht="10.050000000000001" customHeight="1">
      <c r="A65" s="114" t="s">
        <v>721</v>
      </c>
      <c r="B65" s="115"/>
      <c r="C65" s="115"/>
      <c r="D65" s="115"/>
      <c r="E65" s="115"/>
      <c r="F65" s="115"/>
      <c r="G65" s="115"/>
      <c r="H65" s="115"/>
      <c r="I65" s="115"/>
      <c r="J65" s="115"/>
      <c r="K65" s="115"/>
      <c r="L65" s="115"/>
      <c r="M65" s="115"/>
      <c r="N65" s="115"/>
      <c r="O65" s="115"/>
      <c r="P65" s="115"/>
      <c r="Q65" s="115"/>
      <c r="R65" s="115"/>
      <c r="S65" s="115"/>
      <c r="T65" s="115"/>
      <c r="U65" s="115"/>
      <c r="V65" s="115"/>
      <c r="W65" s="115"/>
      <c r="X65" s="115"/>
      <c r="Y65" s="115"/>
      <c r="Z65" s="115"/>
      <c r="AA65" s="115"/>
      <c r="AB65" s="115"/>
      <c r="AC65" s="115"/>
      <c r="AD65" s="115"/>
      <c r="AE65" s="115"/>
      <c r="AF65" s="115"/>
      <c r="AG65" s="115"/>
      <c r="AH65" s="115"/>
      <c r="AI65" s="115"/>
      <c r="AJ65" s="115"/>
      <c r="AK65" s="115"/>
      <c r="AL65" s="115"/>
      <c r="AM65" s="116"/>
      <c r="BH65" s="1" t="s">
        <v>495</v>
      </c>
      <c r="BI65" s="1" t="str">
        <f>"ITEM"&amp;BH65&amp; BG65 &amp;"="&amp; IF(TRIM($A65)="","",$A65)</f>
        <v>ITEM15_1=―</v>
      </c>
    </row>
    <row r="66" spans="1:61" ht="9.75" customHeight="1">
      <c r="A66" s="146"/>
      <c r="B66" s="147"/>
      <c r="C66" s="147"/>
      <c r="D66" s="147"/>
      <c r="E66" s="147"/>
      <c r="F66" s="147"/>
      <c r="G66" s="147"/>
      <c r="H66" s="147"/>
      <c r="I66" s="147"/>
      <c r="J66" s="147"/>
      <c r="K66" s="147"/>
      <c r="L66" s="147"/>
      <c r="M66" s="147"/>
      <c r="N66" s="147"/>
      <c r="O66" s="147"/>
      <c r="P66" s="147"/>
      <c r="Q66" s="147"/>
      <c r="R66" s="147"/>
      <c r="S66" s="147"/>
      <c r="T66" s="147"/>
      <c r="U66" s="147"/>
      <c r="V66" s="147"/>
      <c r="W66" s="147"/>
      <c r="X66" s="147"/>
      <c r="Y66" s="147"/>
      <c r="Z66" s="147"/>
      <c r="AA66" s="147"/>
      <c r="AB66" s="147"/>
      <c r="AC66" s="147"/>
      <c r="AD66" s="147"/>
      <c r="AE66" s="147"/>
      <c r="AF66" s="147"/>
      <c r="AG66" s="147"/>
      <c r="AH66" s="147"/>
      <c r="AI66" s="147"/>
      <c r="AJ66" s="147"/>
      <c r="AK66" s="147"/>
      <c r="AL66" s="147"/>
      <c r="AM66" s="148"/>
      <c r="BH66" s="1" t="s">
        <v>28</v>
      </c>
    </row>
    <row r="67" spans="1:61" ht="9.75" customHeight="1">
      <c r="A67" s="146"/>
      <c r="B67" s="147"/>
      <c r="C67" s="147"/>
      <c r="D67" s="147"/>
      <c r="E67" s="147"/>
      <c r="F67" s="147"/>
      <c r="G67" s="147"/>
      <c r="H67" s="147"/>
      <c r="I67" s="147"/>
      <c r="J67" s="147"/>
      <c r="K67" s="147"/>
      <c r="L67" s="147"/>
      <c r="M67" s="147"/>
      <c r="N67" s="147"/>
      <c r="O67" s="147"/>
      <c r="P67" s="147"/>
      <c r="Q67" s="147"/>
      <c r="R67" s="147"/>
      <c r="S67" s="147"/>
      <c r="T67" s="147"/>
      <c r="U67" s="147"/>
      <c r="V67" s="147"/>
      <c r="W67" s="147"/>
      <c r="X67" s="147"/>
      <c r="Y67" s="147"/>
      <c r="Z67" s="147"/>
      <c r="AA67" s="147"/>
      <c r="AB67" s="147"/>
      <c r="AC67" s="147"/>
      <c r="AD67" s="147"/>
      <c r="AE67" s="147"/>
      <c r="AF67" s="147"/>
      <c r="AG67" s="147"/>
      <c r="AH67" s="147"/>
      <c r="AI67" s="147"/>
      <c r="AJ67" s="147"/>
      <c r="AK67" s="147"/>
      <c r="AL67" s="147"/>
      <c r="AM67" s="148"/>
      <c r="BH67" s="1" t="s">
        <v>28</v>
      </c>
    </row>
    <row r="68" spans="1:61" ht="9.75" customHeight="1">
      <c r="A68" s="146"/>
      <c r="B68" s="147"/>
      <c r="C68" s="147"/>
      <c r="D68" s="147"/>
      <c r="E68" s="147"/>
      <c r="F68" s="147"/>
      <c r="G68" s="147"/>
      <c r="H68" s="147"/>
      <c r="I68" s="147"/>
      <c r="J68" s="147"/>
      <c r="K68" s="147"/>
      <c r="L68" s="147"/>
      <c r="M68" s="147"/>
      <c r="N68" s="147"/>
      <c r="O68" s="147"/>
      <c r="P68" s="147"/>
      <c r="Q68" s="147"/>
      <c r="R68" s="147"/>
      <c r="S68" s="147"/>
      <c r="T68" s="147"/>
      <c r="U68" s="147"/>
      <c r="V68" s="147"/>
      <c r="W68" s="147"/>
      <c r="X68" s="147"/>
      <c r="Y68" s="147"/>
      <c r="Z68" s="147"/>
      <c r="AA68" s="147"/>
      <c r="AB68" s="147"/>
      <c r="AC68" s="147"/>
      <c r="AD68" s="147"/>
      <c r="AE68" s="147"/>
      <c r="AF68" s="147"/>
      <c r="AG68" s="147"/>
      <c r="AH68" s="147"/>
      <c r="AI68" s="147"/>
      <c r="AJ68" s="147"/>
      <c r="AK68" s="147"/>
      <c r="AL68" s="147"/>
      <c r="AM68" s="148"/>
      <c r="BH68" s="1" t="s">
        <v>28</v>
      </c>
    </row>
    <row r="69" spans="1:61" ht="9.75" customHeight="1">
      <c r="A69" s="146"/>
      <c r="B69" s="147"/>
      <c r="C69" s="147"/>
      <c r="D69" s="147"/>
      <c r="E69" s="147"/>
      <c r="F69" s="147"/>
      <c r="G69" s="147"/>
      <c r="H69" s="147"/>
      <c r="I69" s="147"/>
      <c r="J69" s="147"/>
      <c r="K69" s="147"/>
      <c r="L69" s="147"/>
      <c r="M69" s="147"/>
      <c r="N69" s="147"/>
      <c r="O69" s="147"/>
      <c r="P69" s="147"/>
      <c r="Q69" s="147"/>
      <c r="R69" s="147"/>
      <c r="S69" s="147"/>
      <c r="T69" s="147"/>
      <c r="U69" s="147"/>
      <c r="V69" s="147"/>
      <c r="W69" s="147"/>
      <c r="X69" s="147"/>
      <c r="Y69" s="147"/>
      <c r="Z69" s="147"/>
      <c r="AA69" s="147"/>
      <c r="AB69" s="147"/>
      <c r="AC69" s="147"/>
      <c r="AD69" s="147"/>
      <c r="AE69" s="147"/>
      <c r="AF69" s="147"/>
      <c r="AG69" s="147"/>
      <c r="AH69" s="147"/>
      <c r="AI69" s="147"/>
      <c r="AJ69" s="147"/>
      <c r="AK69" s="147"/>
      <c r="AL69" s="147"/>
      <c r="AM69" s="148"/>
      <c r="BH69" s="1" t="s">
        <v>496</v>
      </c>
      <c r="BI69" s="1" t="str">
        <f>"ITEM"&amp;BH69&amp; BG69 &amp;"="&amp; IF(TRIM($A69)="","",$A69)</f>
        <v>ITEM15_2=</v>
      </c>
    </row>
    <row r="70" spans="1:61" ht="9.75" customHeight="1">
      <c r="A70" s="117"/>
      <c r="B70" s="118"/>
      <c r="C70" s="118"/>
      <c r="D70" s="118"/>
      <c r="E70" s="118"/>
      <c r="F70" s="118"/>
      <c r="G70" s="118"/>
      <c r="H70" s="118"/>
      <c r="I70" s="118"/>
      <c r="J70" s="118"/>
      <c r="K70" s="118"/>
      <c r="L70" s="118"/>
      <c r="M70" s="118"/>
      <c r="N70" s="118"/>
      <c r="O70" s="118"/>
      <c r="P70" s="118"/>
      <c r="Q70" s="118"/>
      <c r="R70" s="118"/>
      <c r="S70" s="118"/>
      <c r="T70" s="118"/>
      <c r="U70" s="118"/>
      <c r="V70" s="118"/>
      <c r="W70" s="118"/>
      <c r="X70" s="118"/>
      <c r="Y70" s="118"/>
      <c r="Z70" s="118"/>
      <c r="AA70" s="118"/>
      <c r="AB70" s="118"/>
      <c r="AC70" s="118"/>
      <c r="AD70" s="118"/>
      <c r="AE70" s="118"/>
      <c r="AF70" s="118"/>
      <c r="AG70" s="118"/>
      <c r="AH70" s="118"/>
      <c r="AI70" s="118"/>
      <c r="AJ70" s="118"/>
      <c r="AK70" s="118"/>
      <c r="AL70" s="118"/>
      <c r="AM70" s="119"/>
      <c r="BH70" s="1" t="s">
        <v>497</v>
      </c>
      <c r="BI70" s="1" t="str">
        <f>"ITEM"&amp;BH70&amp; BG70 &amp;"="&amp; IF(TRIM($A70)="","",$A70)</f>
        <v>ITEM15_3=</v>
      </c>
    </row>
    <row r="71" spans="1:61" ht="9.75" customHeight="1">
      <c r="A71" s="113" t="s">
        <v>498</v>
      </c>
      <c r="B71" s="113"/>
      <c r="C71" s="113"/>
      <c r="D71" s="113"/>
      <c r="E71" s="113"/>
      <c r="F71" s="113"/>
      <c r="G71" s="113"/>
      <c r="H71" s="113"/>
      <c r="I71" s="113"/>
      <c r="J71" s="113"/>
      <c r="K71" s="113"/>
      <c r="L71" s="113"/>
      <c r="M71" s="113"/>
      <c r="N71" s="113"/>
      <c r="O71" s="113"/>
      <c r="P71" s="113"/>
      <c r="Q71" s="113"/>
      <c r="R71" s="113"/>
      <c r="S71" s="113"/>
      <c r="T71" s="113"/>
      <c r="U71" s="113"/>
      <c r="V71" s="113"/>
      <c r="W71" s="113"/>
      <c r="X71" s="113"/>
      <c r="Y71" s="113"/>
      <c r="Z71" s="113"/>
      <c r="AA71" s="113"/>
      <c r="AB71" s="113"/>
      <c r="AC71" s="113"/>
      <c r="AD71" s="113"/>
      <c r="AE71" s="113"/>
      <c r="AF71" s="113"/>
      <c r="AG71" s="113"/>
      <c r="AH71" s="113"/>
      <c r="AI71" s="113"/>
      <c r="AJ71" s="113"/>
      <c r="AK71" s="113"/>
      <c r="AL71" s="113"/>
      <c r="AM71" s="113"/>
    </row>
    <row r="72" spans="1:61" ht="9.75" customHeight="1">
      <c r="A72" s="113"/>
      <c r="B72" s="113"/>
      <c r="C72" s="113"/>
      <c r="D72" s="113"/>
      <c r="E72" s="113"/>
      <c r="F72" s="113"/>
      <c r="G72" s="113"/>
      <c r="H72" s="113"/>
      <c r="I72" s="113"/>
      <c r="J72" s="113"/>
      <c r="K72" s="113"/>
      <c r="L72" s="113"/>
      <c r="M72" s="113"/>
      <c r="N72" s="113"/>
      <c r="O72" s="113"/>
      <c r="P72" s="113"/>
      <c r="Q72" s="113"/>
      <c r="R72" s="113"/>
      <c r="S72" s="113"/>
      <c r="T72" s="113"/>
      <c r="U72" s="113"/>
      <c r="V72" s="113"/>
      <c r="W72" s="113"/>
      <c r="X72" s="113"/>
      <c r="Y72" s="113"/>
      <c r="Z72" s="113"/>
      <c r="AA72" s="113"/>
      <c r="AB72" s="113"/>
      <c r="AC72" s="113"/>
      <c r="AD72" s="113"/>
      <c r="AE72" s="113"/>
      <c r="AF72" s="113"/>
      <c r="AG72" s="113"/>
      <c r="AH72" s="113"/>
      <c r="AI72" s="113"/>
      <c r="AJ72" s="113"/>
      <c r="AK72" s="113"/>
      <c r="AL72" s="113"/>
      <c r="AM72" s="113"/>
    </row>
    <row r="73" spans="1:61" ht="9.75" customHeight="1">
      <c r="A73" s="290" t="s">
        <v>499</v>
      </c>
      <c r="B73" s="290"/>
      <c r="C73" s="290"/>
      <c r="D73" s="290"/>
      <c r="E73" s="290"/>
      <c r="F73" s="290"/>
      <c r="G73" s="290"/>
      <c r="H73" s="290"/>
      <c r="I73" s="290"/>
      <c r="J73" s="290"/>
      <c r="K73" s="290"/>
      <c r="L73" s="290"/>
      <c r="M73" s="290"/>
      <c r="N73" s="290"/>
      <c r="O73" s="290"/>
      <c r="P73" s="290"/>
      <c r="Q73" s="290"/>
      <c r="R73" s="290"/>
      <c r="S73" s="290"/>
      <c r="T73" s="290"/>
      <c r="U73" s="290"/>
      <c r="V73" s="290"/>
      <c r="W73" s="290"/>
      <c r="X73" s="290"/>
      <c r="Y73" s="290"/>
      <c r="Z73" s="290"/>
      <c r="AA73" s="290"/>
      <c r="AB73" s="290"/>
      <c r="AC73" s="290"/>
      <c r="AD73" s="290"/>
      <c r="AE73" s="290"/>
      <c r="AF73" s="290"/>
      <c r="AG73" s="290"/>
      <c r="AH73" s="290"/>
      <c r="AI73" s="290"/>
      <c r="AJ73" s="290"/>
      <c r="AK73" s="290"/>
      <c r="AL73" s="290"/>
      <c r="AM73" s="290"/>
    </row>
    <row r="74" spans="1:61" ht="9.75" customHeight="1">
      <c r="A74" s="290"/>
      <c r="B74" s="290"/>
      <c r="C74" s="290"/>
      <c r="D74" s="290"/>
      <c r="E74" s="290"/>
      <c r="F74" s="290"/>
      <c r="G74" s="290"/>
      <c r="H74" s="290"/>
      <c r="I74" s="290"/>
      <c r="J74" s="290"/>
      <c r="K74" s="290"/>
      <c r="L74" s="290"/>
      <c r="M74" s="290"/>
      <c r="N74" s="290"/>
      <c r="O74" s="290"/>
      <c r="P74" s="290"/>
      <c r="Q74" s="290"/>
      <c r="R74" s="290"/>
      <c r="S74" s="290"/>
      <c r="T74" s="290"/>
      <c r="U74" s="290"/>
      <c r="V74" s="290"/>
      <c r="W74" s="290"/>
      <c r="X74" s="290"/>
      <c r="Y74" s="290"/>
      <c r="Z74" s="290"/>
      <c r="AA74" s="290"/>
      <c r="AB74" s="290"/>
      <c r="AC74" s="290"/>
      <c r="AD74" s="290"/>
      <c r="AE74" s="290"/>
      <c r="AF74" s="290"/>
      <c r="AG74" s="290"/>
      <c r="AH74" s="290"/>
      <c r="AI74" s="290"/>
      <c r="AJ74" s="290"/>
      <c r="AK74" s="290"/>
      <c r="AL74" s="290"/>
      <c r="AM74" s="290"/>
    </row>
    <row r="75" spans="1:61" ht="10.050000000000001" customHeight="1">
      <c r="A75" s="120" t="s">
        <v>500</v>
      </c>
      <c r="B75" s="121"/>
      <c r="C75" s="121"/>
      <c r="D75" s="121"/>
      <c r="E75" s="121"/>
      <c r="F75" s="121"/>
      <c r="G75" s="121"/>
      <c r="H75" s="121"/>
      <c r="I75" s="122"/>
      <c r="J75" s="136" t="s">
        <v>825</v>
      </c>
      <c r="K75" s="126"/>
      <c r="L75" s="126"/>
      <c r="M75" s="126"/>
      <c r="N75" s="126"/>
      <c r="O75" s="126"/>
      <c r="P75" s="126"/>
      <c r="Q75" s="126"/>
      <c r="R75" s="126"/>
      <c r="S75" s="126"/>
      <c r="T75" s="126"/>
      <c r="U75" s="126"/>
      <c r="V75" s="126"/>
      <c r="W75" s="126"/>
      <c r="X75" s="126"/>
      <c r="Y75" s="126"/>
      <c r="Z75" s="126"/>
      <c r="AA75" s="126"/>
      <c r="AB75" s="126"/>
      <c r="AC75" s="126"/>
      <c r="AD75" s="126"/>
      <c r="AE75" s="126"/>
      <c r="AF75" s="126"/>
      <c r="AG75" s="126"/>
      <c r="AH75" s="126"/>
      <c r="AI75" s="126"/>
      <c r="AJ75" s="126"/>
      <c r="AK75" s="126"/>
      <c r="AL75" s="126"/>
      <c r="AM75" s="127"/>
      <c r="BH75" s="1">
        <v>16</v>
      </c>
      <c r="BI75" s="1" t="str">
        <f>"ITEM"&amp;BH75&amp; BG75 &amp;"="&amp; IF(TRIM($J75)="","",$J75)</f>
        <v>ITEM16=附票大阪府サーバは、宛名システム等とは接続しない。</v>
      </c>
    </row>
    <row r="76" spans="1:61" ht="9.75" customHeight="1">
      <c r="A76" s="141"/>
      <c r="B76" s="142"/>
      <c r="C76" s="142"/>
      <c r="D76" s="142"/>
      <c r="E76" s="142"/>
      <c r="F76" s="142"/>
      <c r="G76" s="142"/>
      <c r="H76" s="142"/>
      <c r="I76" s="143"/>
      <c r="J76" s="150"/>
      <c r="K76" s="151"/>
      <c r="L76" s="151"/>
      <c r="M76" s="151"/>
      <c r="N76" s="151"/>
      <c r="O76" s="151"/>
      <c r="P76" s="151"/>
      <c r="Q76" s="151"/>
      <c r="R76" s="151"/>
      <c r="S76" s="151"/>
      <c r="T76" s="151"/>
      <c r="U76" s="151"/>
      <c r="V76" s="151"/>
      <c r="W76" s="151"/>
      <c r="X76" s="151"/>
      <c r="Y76" s="151"/>
      <c r="Z76" s="151"/>
      <c r="AA76" s="151"/>
      <c r="AB76" s="151"/>
      <c r="AC76" s="151"/>
      <c r="AD76" s="151"/>
      <c r="AE76" s="151"/>
      <c r="AF76" s="151"/>
      <c r="AG76" s="151"/>
      <c r="AH76" s="151"/>
      <c r="AI76" s="151"/>
      <c r="AJ76" s="151"/>
      <c r="AK76" s="151"/>
      <c r="AL76" s="151"/>
      <c r="AM76" s="152"/>
    </row>
    <row r="77" spans="1:61" ht="9.75" customHeight="1">
      <c r="A77" s="141"/>
      <c r="B77" s="142"/>
      <c r="C77" s="142"/>
      <c r="D77" s="142"/>
      <c r="E77" s="142"/>
      <c r="F77" s="142"/>
      <c r="G77" s="142"/>
      <c r="H77" s="142"/>
      <c r="I77" s="143"/>
      <c r="J77" s="150"/>
      <c r="K77" s="151"/>
      <c r="L77" s="151"/>
      <c r="M77" s="151"/>
      <c r="N77" s="151"/>
      <c r="O77" s="151"/>
      <c r="P77" s="151"/>
      <c r="Q77" s="151"/>
      <c r="R77" s="151"/>
      <c r="S77" s="151"/>
      <c r="T77" s="151"/>
      <c r="U77" s="151"/>
      <c r="V77" s="151"/>
      <c r="W77" s="151"/>
      <c r="X77" s="151"/>
      <c r="Y77" s="151"/>
      <c r="Z77" s="151"/>
      <c r="AA77" s="151"/>
      <c r="AB77" s="151"/>
      <c r="AC77" s="151"/>
      <c r="AD77" s="151"/>
      <c r="AE77" s="151"/>
      <c r="AF77" s="151"/>
      <c r="AG77" s="151"/>
      <c r="AH77" s="151"/>
      <c r="AI77" s="151"/>
      <c r="AJ77" s="151"/>
      <c r="AK77" s="151"/>
      <c r="AL77" s="151"/>
      <c r="AM77" s="152"/>
    </row>
    <row r="78" spans="1:61" ht="9.75" customHeight="1">
      <c r="A78" s="123"/>
      <c r="B78" s="124"/>
      <c r="C78" s="124"/>
      <c r="D78" s="124"/>
      <c r="E78" s="124"/>
      <c r="F78" s="124"/>
      <c r="G78" s="124"/>
      <c r="H78" s="124"/>
      <c r="I78" s="125"/>
      <c r="J78" s="137"/>
      <c r="K78" s="128"/>
      <c r="L78" s="128"/>
      <c r="M78" s="128"/>
      <c r="N78" s="128"/>
      <c r="O78" s="128"/>
      <c r="P78" s="128"/>
      <c r="Q78" s="128"/>
      <c r="R78" s="128"/>
      <c r="S78" s="128"/>
      <c r="T78" s="128"/>
      <c r="U78" s="128"/>
      <c r="V78" s="128"/>
      <c r="W78" s="128"/>
      <c r="X78" s="128"/>
      <c r="Y78" s="128"/>
      <c r="Z78" s="128"/>
      <c r="AA78" s="128"/>
      <c r="AB78" s="128"/>
      <c r="AC78" s="128"/>
      <c r="AD78" s="128"/>
      <c r="AE78" s="128"/>
      <c r="AF78" s="128"/>
      <c r="AG78" s="128"/>
      <c r="AH78" s="128"/>
      <c r="AI78" s="128"/>
      <c r="AJ78" s="128"/>
      <c r="AK78" s="128"/>
      <c r="AL78" s="128"/>
      <c r="AM78" s="129"/>
    </row>
    <row r="79" spans="1:61" ht="10.050000000000001" customHeight="1">
      <c r="A79" s="120" t="s">
        <v>501</v>
      </c>
      <c r="B79" s="121"/>
      <c r="C79" s="121"/>
      <c r="D79" s="121"/>
      <c r="E79" s="121"/>
      <c r="F79" s="121"/>
      <c r="G79" s="121"/>
      <c r="H79" s="121"/>
      <c r="I79" s="122"/>
      <c r="J79" s="136" t="s">
        <v>826</v>
      </c>
      <c r="K79" s="126"/>
      <c r="L79" s="126"/>
      <c r="M79" s="126"/>
      <c r="N79" s="126"/>
      <c r="O79" s="126"/>
      <c r="P79" s="126"/>
      <c r="Q79" s="126"/>
      <c r="R79" s="126"/>
      <c r="S79" s="126"/>
      <c r="T79" s="126"/>
      <c r="U79" s="126"/>
      <c r="V79" s="126"/>
      <c r="W79" s="126"/>
      <c r="X79" s="126"/>
      <c r="Y79" s="126"/>
      <c r="Z79" s="126"/>
      <c r="AA79" s="126"/>
      <c r="AB79" s="126"/>
      <c r="AC79" s="126"/>
      <c r="AD79" s="126"/>
      <c r="AE79" s="126"/>
      <c r="AF79" s="126"/>
      <c r="AG79" s="126"/>
      <c r="AH79" s="126"/>
      <c r="AI79" s="126"/>
      <c r="AJ79" s="126"/>
      <c r="AK79" s="126"/>
      <c r="AL79" s="126"/>
      <c r="AM79" s="127"/>
      <c r="BH79" s="1">
        <v>17</v>
      </c>
      <c r="BI79" s="1" t="str">
        <f>"ITEM"&amp;BH79&amp; BG79 &amp;"="&amp; IF(TRIM($J79)="","",$J79)</f>
        <v>ITEM17=附票大阪府サーバは、住民基本台帳ネットワークシステム以外のその他の庁内システムとは接続しない。</v>
      </c>
    </row>
    <row r="80" spans="1:61" ht="9.75" customHeight="1">
      <c r="A80" s="141"/>
      <c r="B80" s="142"/>
      <c r="C80" s="142"/>
      <c r="D80" s="142"/>
      <c r="E80" s="142"/>
      <c r="F80" s="142"/>
      <c r="G80" s="142"/>
      <c r="H80" s="142"/>
      <c r="I80" s="143"/>
      <c r="J80" s="150"/>
      <c r="K80" s="151"/>
      <c r="L80" s="151"/>
      <c r="M80" s="151"/>
      <c r="N80" s="151"/>
      <c r="O80" s="151"/>
      <c r="P80" s="151"/>
      <c r="Q80" s="151"/>
      <c r="R80" s="151"/>
      <c r="S80" s="151"/>
      <c r="T80" s="151"/>
      <c r="U80" s="151"/>
      <c r="V80" s="151"/>
      <c r="W80" s="151"/>
      <c r="X80" s="151"/>
      <c r="Y80" s="151"/>
      <c r="Z80" s="151"/>
      <c r="AA80" s="151"/>
      <c r="AB80" s="151"/>
      <c r="AC80" s="151"/>
      <c r="AD80" s="151"/>
      <c r="AE80" s="151"/>
      <c r="AF80" s="151"/>
      <c r="AG80" s="151"/>
      <c r="AH80" s="151"/>
      <c r="AI80" s="151"/>
      <c r="AJ80" s="151"/>
      <c r="AK80" s="151"/>
      <c r="AL80" s="151"/>
      <c r="AM80" s="152"/>
    </row>
    <row r="81" spans="1:61" ht="9.75" customHeight="1">
      <c r="A81" s="141"/>
      <c r="B81" s="142"/>
      <c r="C81" s="142"/>
      <c r="D81" s="142"/>
      <c r="E81" s="142"/>
      <c r="F81" s="142"/>
      <c r="G81" s="142"/>
      <c r="H81" s="142"/>
      <c r="I81" s="143"/>
      <c r="J81" s="150"/>
      <c r="K81" s="151"/>
      <c r="L81" s="151"/>
      <c r="M81" s="151"/>
      <c r="N81" s="151"/>
      <c r="O81" s="151"/>
      <c r="P81" s="151"/>
      <c r="Q81" s="151"/>
      <c r="R81" s="151"/>
      <c r="S81" s="151"/>
      <c r="T81" s="151"/>
      <c r="U81" s="151"/>
      <c r="V81" s="151"/>
      <c r="W81" s="151"/>
      <c r="X81" s="151"/>
      <c r="Y81" s="151"/>
      <c r="Z81" s="151"/>
      <c r="AA81" s="151"/>
      <c r="AB81" s="151"/>
      <c r="AC81" s="151"/>
      <c r="AD81" s="151"/>
      <c r="AE81" s="151"/>
      <c r="AF81" s="151"/>
      <c r="AG81" s="151"/>
      <c r="AH81" s="151"/>
      <c r="AI81" s="151"/>
      <c r="AJ81" s="151"/>
      <c r="AK81" s="151"/>
      <c r="AL81" s="151"/>
      <c r="AM81" s="152"/>
    </row>
    <row r="82" spans="1:61" ht="9.75" customHeight="1">
      <c r="A82" s="123"/>
      <c r="B82" s="124"/>
      <c r="C82" s="124"/>
      <c r="D82" s="124"/>
      <c r="E82" s="124"/>
      <c r="F82" s="124"/>
      <c r="G82" s="124"/>
      <c r="H82" s="124"/>
      <c r="I82" s="125"/>
      <c r="J82" s="137"/>
      <c r="K82" s="128"/>
      <c r="L82" s="128"/>
      <c r="M82" s="128"/>
      <c r="N82" s="128"/>
      <c r="O82" s="128"/>
      <c r="P82" s="128"/>
      <c r="Q82" s="128"/>
      <c r="R82" s="128"/>
      <c r="S82" s="128"/>
      <c r="T82" s="128"/>
      <c r="U82" s="128"/>
      <c r="V82" s="128"/>
      <c r="W82" s="128"/>
      <c r="X82" s="128"/>
      <c r="Y82" s="128"/>
      <c r="Z82" s="128"/>
      <c r="AA82" s="128"/>
      <c r="AB82" s="128"/>
      <c r="AC82" s="128"/>
      <c r="AD82" s="128"/>
      <c r="AE82" s="128"/>
      <c r="AF82" s="128"/>
      <c r="AG82" s="128"/>
      <c r="AH82" s="128"/>
      <c r="AI82" s="128"/>
      <c r="AJ82" s="128"/>
      <c r="AK82" s="128"/>
      <c r="AL82" s="128"/>
      <c r="AM82" s="129"/>
    </row>
    <row r="83" spans="1:61" ht="10.050000000000001" customHeight="1">
      <c r="A83" s="290" t="s">
        <v>482</v>
      </c>
      <c r="B83" s="290"/>
      <c r="C83" s="290"/>
      <c r="D83" s="290"/>
      <c r="E83" s="290"/>
      <c r="F83" s="290"/>
      <c r="G83" s="290"/>
      <c r="H83" s="290"/>
      <c r="I83" s="290"/>
      <c r="J83" s="27" t="s">
        <v>827</v>
      </c>
      <c r="K83" s="27"/>
      <c r="L83" s="27"/>
      <c r="M83" s="27"/>
      <c r="N83" s="27"/>
      <c r="O83" s="27"/>
      <c r="P83" s="27"/>
      <c r="Q83" s="27"/>
      <c r="R83" s="27"/>
      <c r="S83" s="27"/>
      <c r="T83" s="27"/>
      <c r="U83" s="27"/>
      <c r="V83" s="27"/>
      <c r="W83" s="27"/>
      <c r="X83" s="27"/>
      <c r="Y83" s="27"/>
      <c r="Z83" s="27"/>
      <c r="AA83" s="27"/>
      <c r="AB83" s="27"/>
      <c r="AC83" s="27"/>
      <c r="AD83" s="27"/>
      <c r="AE83" s="27"/>
      <c r="AF83" s="27"/>
      <c r="AG83" s="27"/>
      <c r="AH83" s="27"/>
      <c r="AI83" s="27"/>
      <c r="AJ83" s="27"/>
      <c r="AK83" s="27"/>
      <c r="AL83" s="27"/>
      <c r="AM83" s="27"/>
      <c r="BH83" s="1">
        <v>18</v>
      </c>
      <c r="BI83" s="1" t="str">
        <f>"ITEM"&amp;BH83&amp; BG83 &amp;"="&amp; IF(TRIM($J83)="","",$J83)</f>
        <v>ITEM18=―（他のシステム等と接続を行っていないことから当該リスクは存在しないため、空欄とする。）</v>
      </c>
    </row>
    <row r="84" spans="1:61" ht="9.75" customHeight="1">
      <c r="A84" s="290"/>
      <c r="B84" s="290"/>
      <c r="C84" s="290"/>
      <c r="D84" s="290"/>
      <c r="E84" s="290"/>
      <c r="F84" s="290"/>
      <c r="G84" s="290"/>
      <c r="H84" s="290"/>
      <c r="I84" s="290"/>
      <c r="J84" s="27"/>
      <c r="K84" s="27"/>
      <c r="L84" s="27"/>
      <c r="M84" s="27"/>
      <c r="N84" s="27"/>
      <c r="O84" s="27"/>
      <c r="P84" s="27"/>
      <c r="Q84" s="27"/>
      <c r="R84" s="27"/>
      <c r="S84" s="27"/>
      <c r="T84" s="27"/>
      <c r="U84" s="27"/>
      <c r="V84" s="27"/>
      <c r="W84" s="27"/>
      <c r="X84" s="27"/>
      <c r="Y84" s="27"/>
      <c r="Z84" s="27"/>
      <c r="AA84" s="27"/>
      <c r="AB84" s="27"/>
      <c r="AC84" s="27"/>
      <c r="AD84" s="27"/>
      <c r="AE84" s="27"/>
      <c r="AF84" s="27"/>
      <c r="AG84" s="27"/>
      <c r="AH84" s="27"/>
      <c r="AI84" s="27"/>
      <c r="AJ84" s="27"/>
      <c r="AK84" s="27"/>
      <c r="AL84" s="27"/>
      <c r="AM84" s="27"/>
    </row>
    <row r="85" spans="1:61" ht="9.75" customHeight="1">
      <c r="A85" s="290"/>
      <c r="B85" s="290"/>
      <c r="C85" s="290"/>
      <c r="D85" s="290"/>
      <c r="E85" s="290"/>
      <c r="F85" s="290"/>
      <c r="G85" s="290"/>
      <c r="H85" s="290"/>
      <c r="I85" s="290"/>
      <c r="J85" s="27"/>
      <c r="K85" s="27"/>
      <c r="L85" s="27"/>
      <c r="M85" s="27"/>
      <c r="N85" s="27"/>
      <c r="O85" s="27"/>
      <c r="P85" s="27"/>
      <c r="Q85" s="27"/>
      <c r="R85" s="27"/>
      <c r="S85" s="27"/>
      <c r="T85" s="27"/>
      <c r="U85" s="27"/>
      <c r="V85" s="27"/>
      <c r="W85" s="27"/>
      <c r="X85" s="27"/>
      <c r="Y85" s="27"/>
      <c r="Z85" s="27"/>
      <c r="AA85" s="27"/>
      <c r="AB85" s="27"/>
      <c r="AC85" s="27"/>
      <c r="AD85" s="27"/>
      <c r="AE85" s="27"/>
      <c r="AF85" s="27"/>
      <c r="AG85" s="27"/>
      <c r="AH85" s="27"/>
      <c r="AI85" s="27"/>
      <c r="AJ85" s="27"/>
      <c r="AK85" s="27"/>
      <c r="AL85" s="27"/>
      <c r="AM85" s="27"/>
    </row>
    <row r="86" spans="1:61" ht="10.050000000000001" customHeight="1">
      <c r="A86" s="197" t="s">
        <v>483</v>
      </c>
      <c r="B86" s="198"/>
      <c r="C86" s="198"/>
      <c r="D86" s="198"/>
      <c r="E86" s="198"/>
      <c r="F86" s="198"/>
      <c r="G86" s="198"/>
      <c r="H86" s="198"/>
      <c r="I86" s="203"/>
      <c r="J86" s="216" t="s">
        <v>37</v>
      </c>
      <c r="K86" s="249" t="s">
        <v>786</v>
      </c>
      <c r="L86" s="249"/>
      <c r="M86" s="249"/>
      <c r="N86" s="249"/>
      <c r="O86" s="249"/>
      <c r="P86" s="249"/>
      <c r="Q86" s="249"/>
      <c r="R86" s="249"/>
      <c r="S86" s="249"/>
      <c r="T86" s="154" t="s">
        <v>38</v>
      </c>
      <c r="U86" s="154"/>
      <c r="V86" s="154" t="s">
        <v>36</v>
      </c>
      <c r="W86" s="154"/>
      <c r="X86" s="154"/>
      <c r="Y86" s="154"/>
      <c r="Z86" s="154"/>
      <c r="AA86" s="154"/>
      <c r="AB86" s="154"/>
      <c r="AC86" s="154"/>
      <c r="AD86" s="154"/>
      <c r="AE86" s="154"/>
      <c r="AF86" s="154"/>
      <c r="AG86" s="154"/>
      <c r="AH86" s="154"/>
      <c r="AI86" s="154"/>
      <c r="AJ86" s="154"/>
      <c r="AK86" s="154"/>
      <c r="AL86" s="154"/>
      <c r="AM86" s="155"/>
      <c r="BE86" s="1" t="str">
        <f ca="1">MID(CELL("address",$CA$2),2,2)</f>
        <v>CA</v>
      </c>
      <c r="BF86" s="1">
        <f>IF(TRIM($K86)="","",IF(ISERROR(MATCH($K86,$CA$3:$CA$5,0)),"INPUT_ERROR",MATCH($K86,$CA$3:$CA$5,0)))</f>
        <v>2</v>
      </c>
      <c r="BH86" s="1">
        <v>19</v>
      </c>
      <c r="BI86" s="1" t="str">
        <f>"ITEM"&amp;BH86&amp; BG86 &amp;"=" &amp; $BF86</f>
        <v>ITEM19=2</v>
      </c>
    </row>
    <row r="87" spans="1:61" ht="9.75" customHeight="1">
      <c r="A87" s="199"/>
      <c r="B87" s="200"/>
      <c r="C87" s="200"/>
      <c r="D87" s="200"/>
      <c r="E87" s="200"/>
      <c r="F87" s="200"/>
      <c r="G87" s="200"/>
      <c r="H87" s="200"/>
      <c r="I87" s="215"/>
      <c r="J87" s="144"/>
      <c r="K87" s="145"/>
      <c r="L87" s="145"/>
      <c r="M87" s="145"/>
      <c r="N87" s="145"/>
      <c r="O87" s="145"/>
      <c r="P87" s="145"/>
      <c r="Q87" s="145"/>
      <c r="R87" s="145"/>
      <c r="S87" s="145"/>
      <c r="T87" s="82"/>
      <c r="U87" s="82"/>
      <c r="V87" s="82" t="s">
        <v>484</v>
      </c>
      <c r="W87" s="82"/>
      <c r="X87" s="82"/>
      <c r="Y87" s="82"/>
      <c r="Z87" s="82"/>
      <c r="AA87" s="82"/>
      <c r="AB87" s="82"/>
      <c r="AC87" s="82"/>
      <c r="AD87" s="82"/>
      <c r="AE87" s="82" t="s">
        <v>485</v>
      </c>
      <c r="AF87" s="82"/>
      <c r="AG87" s="82"/>
      <c r="AH87" s="82"/>
      <c r="AI87" s="82"/>
      <c r="AJ87" s="82"/>
      <c r="AK87" s="82"/>
      <c r="AL87" s="82"/>
      <c r="AM87" s="138"/>
      <c r="BH87" s="1" t="s">
        <v>28</v>
      </c>
    </row>
    <row r="88" spans="1:61" ht="9.75" customHeight="1">
      <c r="A88" s="199"/>
      <c r="B88" s="200"/>
      <c r="C88" s="200"/>
      <c r="D88" s="200"/>
      <c r="E88" s="200"/>
      <c r="F88" s="200"/>
      <c r="G88" s="200"/>
      <c r="H88" s="200"/>
      <c r="I88" s="215"/>
      <c r="J88" s="157"/>
      <c r="K88" s="98"/>
      <c r="L88" s="98"/>
      <c r="M88" s="98"/>
      <c r="N88" s="98"/>
      <c r="O88" s="98"/>
      <c r="P88" s="98"/>
      <c r="Q88" s="98"/>
      <c r="R88" s="98"/>
      <c r="S88" s="98"/>
      <c r="T88" s="98"/>
      <c r="U88" s="98"/>
      <c r="V88" s="98" t="s">
        <v>486</v>
      </c>
      <c r="W88" s="98"/>
      <c r="X88" s="98"/>
      <c r="Y88" s="98"/>
      <c r="Z88" s="98"/>
      <c r="AA88" s="98"/>
      <c r="AB88" s="98"/>
      <c r="AC88" s="98"/>
      <c r="AD88" s="98"/>
      <c r="AE88" s="98"/>
      <c r="AF88" s="98"/>
      <c r="AG88" s="98"/>
      <c r="AH88" s="98"/>
      <c r="AI88" s="98"/>
      <c r="AJ88" s="98"/>
      <c r="AK88" s="98"/>
      <c r="AL88" s="98"/>
      <c r="AM88" s="156"/>
      <c r="BH88" s="1" t="s">
        <v>28</v>
      </c>
    </row>
    <row r="89" spans="1:61" ht="9.75" customHeight="1">
      <c r="A89" s="120" t="s">
        <v>502</v>
      </c>
      <c r="B89" s="121"/>
      <c r="C89" s="121"/>
      <c r="D89" s="121"/>
      <c r="E89" s="121"/>
      <c r="F89" s="121"/>
      <c r="G89" s="121"/>
      <c r="H89" s="121"/>
      <c r="I89" s="121"/>
      <c r="J89" s="121"/>
      <c r="K89" s="121"/>
      <c r="L89" s="121"/>
      <c r="M89" s="121"/>
      <c r="N89" s="121"/>
      <c r="O89" s="121"/>
      <c r="P89" s="121"/>
      <c r="Q89" s="121"/>
      <c r="R89" s="121"/>
      <c r="S89" s="121"/>
      <c r="T89" s="121"/>
      <c r="U89" s="121"/>
      <c r="V89" s="121"/>
      <c r="W89" s="121"/>
      <c r="X89" s="121"/>
      <c r="Y89" s="121"/>
      <c r="Z89" s="121"/>
      <c r="AA89" s="121"/>
      <c r="AB89" s="121"/>
      <c r="AC89" s="121"/>
      <c r="AD89" s="121"/>
      <c r="AE89" s="121"/>
      <c r="AF89" s="121"/>
      <c r="AG89" s="121"/>
      <c r="AH89" s="121"/>
      <c r="AI89" s="121"/>
      <c r="AJ89" s="121"/>
      <c r="AK89" s="121"/>
      <c r="AL89" s="121"/>
      <c r="AM89" s="122"/>
    </row>
    <row r="90" spans="1:61" ht="9.75" customHeight="1">
      <c r="A90" s="123"/>
      <c r="B90" s="124"/>
      <c r="C90" s="124"/>
      <c r="D90" s="124"/>
      <c r="E90" s="124"/>
      <c r="F90" s="124"/>
      <c r="G90" s="124"/>
      <c r="H90" s="124"/>
      <c r="I90" s="124"/>
      <c r="J90" s="124"/>
      <c r="K90" s="124"/>
      <c r="L90" s="124"/>
      <c r="M90" s="124"/>
      <c r="N90" s="124"/>
      <c r="O90" s="124"/>
      <c r="P90" s="124"/>
      <c r="Q90" s="124"/>
      <c r="R90" s="124"/>
      <c r="S90" s="124"/>
      <c r="T90" s="124"/>
      <c r="U90" s="124"/>
      <c r="V90" s="124"/>
      <c r="W90" s="124"/>
      <c r="X90" s="124"/>
      <c r="Y90" s="124"/>
      <c r="Z90" s="124"/>
      <c r="AA90" s="124"/>
      <c r="AB90" s="124"/>
      <c r="AC90" s="124"/>
      <c r="AD90" s="124"/>
      <c r="AE90" s="124"/>
      <c r="AF90" s="124"/>
      <c r="AG90" s="124"/>
      <c r="AH90" s="124"/>
      <c r="AI90" s="124"/>
      <c r="AJ90" s="124"/>
      <c r="AK90" s="124"/>
      <c r="AL90" s="124"/>
      <c r="AM90" s="125"/>
    </row>
    <row r="91" spans="1:61" ht="10.050000000000001" customHeight="1">
      <c r="A91" s="120" t="s">
        <v>503</v>
      </c>
      <c r="B91" s="121"/>
      <c r="C91" s="121"/>
      <c r="D91" s="121"/>
      <c r="E91" s="121"/>
      <c r="F91" s="121"/>
      <c r="G91" s="121"/>
      <c r="H91" s="121"/>
      <c r="I91" s="122"/>
      <c r="J91" s="216" t="s">
        <v>37</v>
      </c>
      <c r="K91" s="249" t="s">
        <v>794</v>
      </c>
      <c r="L91" s="249"/>
      <c r="M91" s="249"/>
      <c r="N91" s="249"/>
      <c r="O91" s="249"/>
      <c r="P91" s="154" t="s">
        <v>38</v>
      </c>
      <c r="Q91" s="154"/>
      <c r="R91" s="154"/>
      <c r="S91" s="154"/>
      <c r="T91" s="154"/>
      <c r="U91" s="154"/>
      <c r="V91" s="154" t="s">
        <v>36</v>
      </c>
      <c r="W91" s="154"/>
      <c r="X91" s="154"/>
      <c r="Y91" s="154"/>
      <c r="Z91" s="154"/>
      <c r="AA91" s="154"/>
      <c r="AB91" s="154"/>
      <c r="AC91" s="154"/>
      <c r="AD91" s="154"/>
      <c r="AE91" s="154"/>
      <c r="AF91" s="154"/>
      <c r="AG91" s="154"/>
      <c r="AH91" s="154"/>
      <c r="AI91" s="154"/>
      <c r="AJ91" s="154"/>
      <c r="AK91" s="154"/>
      <c r="AL91" s="154"/>
      <c r="AM91" s="155"/>
      <c r="BE91" s="1" t="str">
        <f ca="1">MID(CELL("address",$CB$2),2,2)</f>
        <v>CB</v>
      </c>
      <c r="BF91" s="1">
        <f>IF(TRIM($K91)="","",IF(ISERROR(MATCH($K91,$CB$3:$CB$4,0)),"INPUT_ERROR",MATCH($K91,$CB$3:$CB$4,0)))</f>
        <v>1</v>
      </c>
      <c r="BH91" s="1">
        <v>20</v>
      </c>
      <c r="BI91" s="1" t="str">
        <f>"ITEM"&amp;BH91&amp; BG91 &amp;"=" &amp; $BF91</f>
        <v>ITEM20=1</v>
      </c>
    </row>
    <row r="92" spans="1:61" ht="12.75" customHeight="1">
      <c r="A92" s="141"/>
      <c r="B92" s="142"/>
      <c r="C92" s="142"/>
      <c r="D92" s="142"/>
      <c r="E92" s="142"/>
      <c r="F92" s="142"/>
      <c r="G92" s="142"/>
      <c r="H92" s="142"/>
      <c r="I92" s="143"/>
      <c r="J92" s="144"/>
      <c r="K92" s="145"/>
      <c r="L92" s="145"/>
      <c r="M92" s="145"/>
      <c r="N92" s="145"/>
      <c r="O92" s="145"/>
      <c r="P92" s="98"/>
      <c r="Q92" s="98"/>
      <c r="R92" s="98"/>
      <c r="S92" s="98"/>
      <c r="T92" s="98"/>
      <c r="U92" s="98"/>
      <c r="V92" s="98" t="s">
        <v>504</v>
      </c>
      <c r="W92" s="98"/>
      <c r="X92" s="98"/>
      <c r="Y92" s="98"/>
      <c r="Z92" s="98"/>
      <c r="AA92" s="98"/>
      <c r="AB92" s="98"/>
      <c r="AC92" s="98"/>
      <c r="AD92" s="98"/>
      <c r="AE92" s="98" t="s">
        <v>505</v>
      </c>
      <c r="AF92" s="98"/>
      <c r="AG92" s="98"/>
      <c r="AH92" s="98"/>
      <c r="AI92" s="98"/>
      <c r="AJ92" s="98"/>
      <c r="AK92" s="98"/>
      <c r="AL92" s="98"/>
      <c r="AM92" s="156"/>
    </row>
    <row r="93" spans="1:61" ht="10.050000000000001" customHeight="1">
      <c r="A93" s="141"/>
      <c r="B93" s="143"/>
      <c r="C93" s="120" t="s">
        <v>506</v>
      </c>
      <c r="D93" s="121"/>
      <c r="E93" s="121"/>
      <c r="F93" s="121"/>
      <c r="G93" s="121"/>
      <c r="H93" s="121"/>
      <c r="I93" s="122"/>
      <c r="J93" s="136" t="s">
        <v>795</v>
      </c>
      <c r="K93" s="126"/>
      <c r="L93" s="126"/>
      <c r="M93" s="126"/>
      <c r="N93" s="126"/>
      <c r="O93" s="126"/>
      <c r="P93" s="126"/>
      <c r="Q93" s="126"/>
      <c r="R93" s="126"/>
      <c r="S93" s="126"/>
      <c r="T93" s="126"/>
      <c r="U93" s="126"/>
      <c r="V93" s="126"/>
      <c r="W93" s="126"/>
      <c r="X93" s="126"/>
      <c r="Y93" s="126"/>
      <c r="Z93" s="126"/>
      <c r="AA93" s="126"/>
      <c r="AB93" s="126"/>
      <c r="AC93" s="126"/>
      <c r="AD93" s="126"/>
      <c r="AE93" s="126"/>
      <c r="AF93" s="126"/>
      <c r="AG93" s="126"/>
      <c r="AH93" s="126"/>
      <c r="AI93" s="126"/>
      <c r="AJ93" s="126"/>
      <c r="AK93" s="126"/>
      <c r="AL93" s="126"/>
      <c r="AM93" s="127"/>
      <c r="BH93" s="1">
        <v>21</v>
      </c>
      <c r="BI93" s="1" t="str">
        <f>"ITEM"&amp;BH93&amp; BG93 &amp;"="&amp; IF(TRIM($J93)="","",$J93)</f>
        <v>ITEM21=照合ID及び生体認証（静脈認証）によるユーザー認証を行う。</v>
      </c>
    </row>
    <row r="94" spans="1:61" ht="9.75" customHeight="1">
      <c r="A94" s="141"/>
      <c r="B94" s="143"/>
      <c r="C94" s="141"/>
      <c r="D94" s="142"/>
      <c r="E94" s="142"/>
      <c r="F94" s="142"/>
      <c r="G94" s="142"/>
      <c r="H94" s="142"/>
      <c r="I94" s="143"/>
      <c r="J94" s="150"/>
      <c r="K94" s="151"/>
      <c r="L94" s="151"/>
      <c r="M94" s="151"/>
      <c r="N94" s="151"/>
      <c r="O94" s="151"/>
      <c r="P94" s="151"/>
      <c r="Q94" s="151"/>
      <c r="R94" s="151"/>
      <c r="S94" s="151"/>
      <c r="T94" s="151"/>
      <c r="U94" s="151"/>
      <c r="V94" s="151"/>
      <c r="W94" s="151"/>
      <c r="X94" s="151"/>
      <c r="Y94" s="151"/>
      <c r="Z94" s="151"/>
      <c r="AA94" s="151"/>
      <c r="AB94" s="151"/>
      <c r="AC94" s="151"/>
      <c r="AD94" s="151"/>
      <c r="AE94" s="151"/>
      <c r="AF94" s="151"/>
      <c r="AG94" s="151"/>
      <c r="AH94" s="151"/>
      <c r="AI94" s="151"/>
      <c r="AJ94" s="151"/>
      <c r="AK94" s="151"/>
      <c r="AL94" s="151"/>
      <c r="AM94" s="152"/>
    </row>
    <row r="95" spans="1:61" ht="9.75" customHeight="1">
      <c r="A95" s="123"/>
      <c r="B95" s="125"/>
      <c r="C95" s="123"/>
      <c r="D95" s="124"/>
      <c r="E95" s="124"/>
      <c r="F95" s="124"/>
      <c r="G95" s="124"/>
      <c r="H95" s="124"/>
      <c r="I95" s="125"/>
      <c r="J95" s="137"/>
      <c r="K95" s="128"/>
      <c r="L95" s="128"/>
      <c r="M95" s="128"/>
      <c r="N95" s="128"/>
      <c r="O95" s="128"/>
      <c r="P95" s="128"/>
      <c r="Q95" s="128"/>
      <c r="R95" s="128"/>
      <c r="S95" s="128"/>
      <c r="T95" s="128"/>
      <c r="U95" s="128"/>
      <c r="V95" s="128"/>
      <c r="W95" s="128"/>
      <c r="X95" s="128"/>
      <c r="Y95" s="128"/>
      <c r="Z95" s="128"/>
      <c r="AA95" s="128"/>
      <c r="AB95" s="128"/>
      <c r="AC95" s="128"/>
      <c r="AD95" s="128"/>
      <c r="AE95" s="128"/>
      <c r="AF95" s="128"/>
      <c r="AG95" s="128"/>
      <c r="AH95" s="128"/>
      <c r="AI95" s="128"/>
      <c r="AJ95" s="128"/>
      <c r="AK95" s="128"/>
      <c r="AL95" s="128"/>
      <c r="AM95" s="129"/>
    </row>
    <row r="96" spans="1:61" ht="10.050000000000001" customHeight="1">
      <c r="A96" s="197" t="s">
        <v>507</v>
      </c>
      <c r="B96" s="198"/>
      <c r="C96" s="198"/>
      <c r="D96" s="198"/>
      <c r="E96" s="198"/>
      <c r="F96" s="198"/>
      <c r="G96" s="198"/>
      <c r="H96" s="198"/>
      <c r="I96" s="203"/>
      <c r="J96" s="216" t="s">
        <v>37</v>
      </c>
      <c r="K96" s="249" t="s">
        <v>794</v>
      </c>
      <c r="L96" s="249"/>
      <c r="M96" s="249"/>
      <c r="N96" s="249"/>
      <c r="O96" s="249"/>
      <c r="P96" s="154" t="s">
        <v>38</v>
      </c>
      <c r="Q96" s="154"/>
      <c r="R96" s="154"/>
      <c r="S96" s="154"/>
      <c r="T96" s="154"/>
      <c r="U96" s="154"/>
      <c r="V96" s="154" t="s">
        <v>36</v>
      </c>
      <c r="W96" s="154"/>
      <c r="X96" s="154"/>
      <c r="Y96" s="154"/>
      <c r="Z96" s="154"/>
      <c r="AA96" s="154"/>
      <c r="AB96" s="154"/>
      <c r="AC96" s="154"/>
      <c r="AD96" s="154"/>
      <c r="AE96" s="154"/>
      <c r="AF96" s="154"/>
      <c r="AG96" s="154"/>
      <c r="AH96" s="154"/>
      <c r="AI96" s="154"/>
      <c r="AJ96" s="154"/>
      <c r="AK96" s="154"/>
      <c r="AL96" s="154"/>
      <c r="AM96" s="155"/>
      <c r="BE96" s="1" t="str">
        <f ca="1">MID(CELL("address",$CB$2),2,2)</f>
        <v>CB</v>
      </c>
      <c r="BF96" s="1">
        <f>IF(TRIM($K96)="","",IF(ISERROR(MATCH($K96,$CB$3:$CB$4,0)),"INPUT_ERROR",MATCH($K96,$CB$3:$CB$4,0)))</f>
        <v>1</v>
      </c>
      <c r="BH96" s="1">
        <v>22</v>
      </c>
      <c r="BI96" s="1" t="str">
        <f>"ITEM"&amp;BH96&amp; BG96 &amp;"=" &amp; $BF96</f>
        <v>ITEM22=1</v>
      </c>
    </row>
    <row r="97" spans="1:61" ht="9.75" customHeight="1">
      <c r="A97" s="199"/>
      <c r="B97" s="200"/>
      <c r="C97" s="200"/>
      <c r="D97" s="200"/>
      <c r="E97" s="200"/>
      <c r="F97" s="200"/>
      <c r="G97" s="200"/>
      <c r="H97" s="200"/>
      <c r="I97" s="215"/>
      <c r="J97" s="144"/>
      <c r="K97" s="145"/>
      <c r="L97" s="145"/>
      <c r="M97" s="145"/>
      <c r="N97" s="145"/>
      <c r="O97" s="145"/>
      <c r="P97" s="82"/>
      <c r="Q97" s="82"/>
      <c r="R97" s="82"/>
      <c r="S97" s="82"/>
      <c r="T97" s="82"/>
      <c r="U97" s="82"/>
      <c r="V97" s="82" t="s">
        <v>504</v>
      </c>
      <c r="W97" s="82"/>
      <c r="X97" s="82"/>
      <c r="Y97" s="82"/>
      <c r="Z97" s="82"/>
      <c r="AA97" s="82"/>
      <c r="AB97" s="82"/>
      <c r="AC97" s="82"/>
      <c r="AD97" s="82"/>
      <c r="AE97" s="82" t="s">
        <v>505</v>
      </c>
      <c r="AF97" s="82"/>
      <c r="AG97" s="82"/>
      <c r="AH97" s="82"/>
      <c r="AI97" s="82"/>
      <c r="AJ97" s="82"/>
      <c r="AK97" s="82"/>
      <c r="AL97" s="82"/>
      <c r="AM97" s="138"/>
    </row>
    <row r="98" spans="1:61" ht="9.75" customHeight="1">
      <c r="A98" s="199"/>
      <c r="B98" s="200"/>
      <c r="C98" s="200"/>
      <c r="D98" s="200"/>
      <c r="E98" s="200"/>
      <c r="F98" s="200"/>
      <c r="G98" s="200"/>
      <c r="H98" s="200"/>
      <c r="I98" s="215"/>
      <c r="J98" s="157"/>
      <c r="K98" s="98"/>
      <c r="L98" s="98"/>
      <c r="M98" s="98"/>
      <c r="N98" s="98"/>
      <c r="O98" s="98"/>
      <c r="P98" s="98"/>
      <c r="Q98" s="98"/>
      <c r="R98" s="98"/>
      <c r="S98" s="98"/>
      <c r="T98" s="98"/>
      <c r="U98" s="98"/>
      <c r="V98" s="98"/>
      <c r="W98" s="98"/>
      <c r="X98" s="98"/>
      <c r="Y98" s="98"/>
      <c r="Z98" s="98"/>
      <c r="AA98" s="98"/>
      <c r="AB98" s="98"/>
      <c r="AC98" s="98"/>
      <c r="AD98" s="98"/>
      <c r="AE98" s="98"/>
      <c r="AF98" s="98"/>
      <c r="AG98" s="98"/>
      <c r="AH98" s="98"/>
      <c r="AI98" s="98"/>
      <c r="AJ98" s="98"/>
      <c r="AK98" s="98"/>
      <c r="AL98" s="98"/>
      <c r="AM98" s="156"/>
    </row>
    <row r="99" spans="1:61" ht="25.05" customHeight="1">
      <c r="A99" s="199"/>
      <c r="B99" s="215"/>
      <c r="C99" s="197" t="s">
        <v>506</v>
      </c>
      <c r="D99" s="198"/>
      <c r="E99" s="198"/>
      <c r="F99" s="198"/>
      <c r="G99" s="198"/>
      <c r="H99" s="198"/>
      <c r="I99" s="203"/>
      <c r="J99" s="136" t="s">
        <v>796</v>
      </c>
      <c r="K99" s="126"/>
      <c r="L99" s="126"/>
      <c r="M99" s="126"/>
      <c r="N99" s="126"/>
      <c r="O99" s="126"/>
      <c r="P99" s="126"/>
      <c r="Q99" s="126"/>
      <c r="R99" s="126"/>
      <c r="S99" s="126"/>
      <c r="T99" s="126"/>
      <c r="U99" s="126"/>
      <c r="V99" s="126"/>
      <c r="W99" s="126"/>
      <c r="X99" s="126"/>
      <c r="Y99" s="126"/>
      <c r="Z99" s="126"/>
      <c r="AA99" s="126"/>
      <c r="AB99" s="126"/>
      <c r="AC99" s="126"/>
      <c r="AD99" s="126"/>
      <c r="AE99" s="126"/>
      <c r="AF99" s="126"/>
      <c r="AG99" s="126"/>
      <c r="AH99" s="126"/>
      <c r="AI99" s="126"/>
      <c r="AJ99" s="126"/>
      <c r="AK99" s="126"/>
      <c r="AL99" s="126"/>
      <c r="AM99" s="127"/>
      <c r="BH99" s="1">
        <v>23</v>
      </c>
      <c r="BI99" s="1" t="str">
        <f>"ITEM"&amp;BH99&amp; BG99 &amp;"="&amp; IF(TRIM($J99)="","",$J99)</f>
        <v>ITEM23=・システム使用者の異動や退職等が発生した際に、住民基本台帳ネットワークシステム上でアクセス権限の返却、発効処理を行うとともに、管理簿によりアクセス権限を与えた職員の照合ID・名前・付与日時等を管理をしている。</v>
      </c>
    </row>
    <row r="100" spans="1:61" ht="9.75" customHeight="1">
      <c r="A100" s="199"/>
      <c r="B100" s="215"/>
      <c r="C100" s="199"/>
      <c r="D100" s="200"/>
      <c r="E100" s="200"/>
      <c r="F100" s="200"/>
      <c r="G100" s="200"/>
      <c r="H100" s="200"/>
      <c r="I100" s="215"/>
      <c r="J100" s="150"/>
      <c r="K100" s="151"/>
      <c r="L100" s="151"/>
      <c r="M100" s="151"/>
      <c r="N100" s="151"/>
      <c r="O100" s="151"/>
      <c r="P100" s="151"/>
      <c r="Q100" s="151"/>
      <c r="R100" s="151"/>
      <c r="S100" s="151"/>
      <c r="T100" s="151"/>
      <c r="U100" s="151"/>
      <c r="V100" s="151"/>
      <c r="W100" s="151"/>
      <c r="X100" s="151"/>
      <c r="Y100" s="151"/>
      <c r="Z100" s="151"/>
      <c r="AA100" s="151"/>
      <c r="AB100" s="151"/>
      <c r="AC100" s="151"/>
      <c r="AD100" s="151"/>
      <c r="AE100" s="151"/>
      <c r="AF100" s="151"/>
      <c r="AG100" s="151"/>
      <c r="AH100" s="151"/>
      <c r="AI100" s="151"/>
      <c r="AJ100" s="151"/>
      <c r="AK100" s="151"/>
      <c r="AL100" s="151"/>
      <c r="AM100" s="152"/>
    </row>
    <row r="101" spans="1:61" ht="9.75" customHeight="1">
      <c r="A101" s="201"/>
      <c r="B101" s="204"/>
      <c r="C101" s="199"/>
      <c r="D101" s="200"/>
      <c r="E101" s="200"/>
      <c r="F101" s="200"/>
      <c r="G101" s="200"/>
      <c r="H101" s="200"/>
      <c r="I101" s="215"/>
      <c r="J101" s="150"/>
      <c r="K101" s="151"/>
      <c r="L101" s="151"/>
      <c r="M101" s="151"/>
      <c r="N101" s="151"/>
      <c r="O101" s="151"/>
      <c r="P101" s="151"/>
      <c r="Q101" s="151"/>
      <c r="R101" s="151"/>
      <c r="S101" s="151"/>
      <c r="T101" s="151"/>
      <c r="U101" s="151"/>
      <c r="V101" s="151"/>
      <c r="W101" s="151"/>
      <c r="X101" s="151"/>
      <c r="Y101" s="151"/>
      <c r="Z101" s="151"/>
      <c r="AA101" s="151"/>
      <c r="AB101" s="151"/>
      <c r="AC101" s="151"/>
      <c r="AD101" s="151"/>
      <c r="AE101" s="151"/>
      <c r="AF101" s="151"/>
      <c r="AG101" s="151"/>
      <c r="AH101" s="151"/>
      <c r="AI101" s="151"/>
      <c r="AJ101" s="151"/>
      <c r="AK101" s="151"/>
      <c r="AL101" s="151"/>
      <c r="AM101" s="152"/>
    </row>
    <row r="102" spans="1:61" ht="10.95" customHeight="1">
      <c r="A102" s="197" t="s">
        <v>508</v>
      </c>
      <c r="B102" s="198"/>
      <c r="C102" s="198"/>
      <c r="D102" s="198"/>
      <c r="E102" s="198"/>
      <c r="F102" s="198"/>
      <c r="G102" s="198"/>
      <c r="H102" s="198"/>
      <c r="I102" s="203"/>
      <c r="J102" s="216" t="s">
        <v>37</v>
      </c>
      <c r="K102" s="249" t="s">
        <v>794</v>
      </c>
      <c r="L102" s="249"/>
      <c r="M102" s="249"/>
      <c r="N102" s="249"/>
      <c r="O102" s="249"/>
      <c r="P102" s="154" t="s">
        <v>38</v>
      </c>
      <c r="Q102" s="154"/>
      <c r="R102" s="154"/>
      <c r="S102" s="154"/>
      <c r="T102" s="154"/>
      <c r="U102" s="154"/>
      <c r="V102" s="154" t="s">
        <v>36</v>
      </c>
      <c r="W102" s="154"/>
      <c r="X102" s="154"/>
      <c r="Y102" s="154"/>
      <c r="Z102" s="154"/>
      <c r="AA102" s="154"/>
      <c r="AB102" s="154"/>
      <c r="AC102" s="154"/>
      <c r="AD102" s="154"/>
      <c r="AE102" s="154"/>
      <c r="AF102" s="154"/>
      <c r="AG102" s="154"/>
      <c r="AH102" s="154"/>
      <c r="AI102" s="154"/>
      <c r="AJ102" s="154"/>
      <c r="AK102" s="154"/>
      <c r="AL102" s="154"/>
      <c r="AM102" s="155"/>
      <c r="BE102" s="1" t="str">
        <f ca="1">MID(CELL("address",$CB$2),2,2)</f>
        <v>CB</v>
      </c>
      <c r="BF102" s="1">
        <f>IF(TRIM($K102)="","",IF(ISERROR(MATCH($K102,$CB$3:$CB$4,0)),"INPUT_ERROR",MATCH($K102,$CB$3:$CB$4,0)))</f>
        <v>1</v>
      </c>
      <c r="BH102" s="1">
        <v>24</v>
      </c>
      <c r="BI102" s="1" t="str">
        <f>"ITEM"&amp;BH102&amp; BG102 &amp;"=" &amp; $BF102</f>
        <v>ITEM24=1</v>
      </c>
    </row>
    <row r="103" spans="1:61" ht="11.25" customHeight="1">
      <c r="A103" s="199"/>
      <c r="B103" s="200"/>
      <c r="C103" s="200"/>
      <c r="D103" s="200"/>
      <c r="E103" s="200"/>
      <c r="F103" s="200"/>
      <c r="G103" s="200"/>
      <c r="H103" s="200"/>
      <c r="I103" s="215"/>
      <c r="J103" s="144"/>
      <c r="K103" s="145"/>
      <c r="L103" s="145"/>
      <c r="M103" s="145"/>
      <c r="N103" s="145"/>
      <c r="O103" s="145"/>
      <c r="P103" s="98"/>
      <c r="Q103" s="98"/>
      <c r="R103" s="98"/>
      <c r="S103" s="98"/>
      <c r="T103" s="98"/>
      <c r="U103" s="98"/>
      <c r="V103" s="98" t="s">
        <v>504</v>
      </c>
      <c r="W103" s="98"/>
      <c r="X103" s="98"/>
      <c r="Y103" s="98"/>
      <c r="Z103" s="98"/>
      <c r="AA103" s="98"/>
      <c r="AB103" s="98"/>
      <c r="AC103" s="98"/>
      <c r="AD103" s="98"/>
      <c r="AE103" s="98" t="s">
        <v>505</v>
      </c>
      <c r="AF103" s="98"/>
      <c r="AG103" s="98"/>
      <c r="AH103" s="98"/>
      <c r="AI103" s="98"/>
      <c r="AJ103" s="98"/>
      <c r="AK103" s="98"/>
      <c r="AL103" s="98"/>
      <c r="AM103" s="156"/>
    </row>
    <row r="104" spans="1:61" ht="10.050000000000001" customHeight="1">
      <c r="A104" s="199"/>
      <c r="B104" s="215"/>
      <c r="C104" s="197" t="s">
        <v>506</v>
      </c>
      <c r="D104" s="198"/>
      <c r="E104" s="198"/>
      <c r="F104" s="198"/>
      <c r="G104" s="198"/>
      <c r="H104" s="198"/>
      <c r="I104" s="203"/>
      <c r="J104" s="136" t="s">
        <v>797</v>
      </c>
      <c r="K104" s="126"/>
      <c r="L104" s="126"/>
      <c r="M104" s="126"/>
      <c r="N104" s="126"/>
      <c r="O104" s="126"/>
      <c r="P104" s="126"/>
      <c r="Q104" s="126"/>
      <c r="R104" s="126"/>
      <c r="S104" s="126"/>
      <c r="T104" s="126"/>
      <c r="U104" s="126"/>
      <c r="V104" s="126"/>
      <c r="W104" s="126"/>
      <c r="X104" s="126"/>
      <c r="Y104" s="126"/>
      <c r="Z104" s="126"/>
      <c r="AA104" s="126"/>
      <c r="AB104" s="126"/>
      <c r="AC104" s="126"/>
      <c r="AD104" s="126"/>
      <c r="AE104" s="126"/>
      <c r="AF104" s="126"/>
      <c r="AG104" s="126"/>
      <c r="AH104" s="126"/>
      <c r="AI104" s="126"/>
      <c r="AJ104" s="126"/>
      <c r="AK104" s="126"/>
      <c r="AL104" s="126"/>
      <c r="AM104" s="127"/>
      <c r="BH104" s="1">
        <v>25</v>
      </c>
      <c r="BI104" s="1" t="str">
        <f>"ITEM"&amp;BH104&amp; BG104 &amp;"="&amp; IF(TRIM($J104)="","",$J104)</f>
        <v>ITEM25=記録した管理簿について、アクセス権限の返却・発効管理が適切に行われていることを、年１回以上の定期的な棚卸しにより確認し、その記録を残す。</v>
      </c>
    </row>
    <row r="105" spans="1:61" ht="9.75" customHeight="1">
      <c r="A105" s="199"/>
      <c r="B105" s="215"/>
      <c r="C105" s="199"/>
      <c r="D105" s="200"/>
      <c r="E105" s="200"/>
      <c r="F105" s="200"/>
      <c r="G105" s="200"/>
      <c r="H105" s="200"/>
      <c r="I105" s="215"/>
      <c r="J105" s="150"/>
      <c r="K105" s="151"/>
      <c r="L105" s="151"/>
      <c r="M105" s="151"/>
      <c r="N105" s="151"/>
      <c r="O105" s="151"/>
      <c r="P105" s="151"/>
      <c r="Q105" s="151"/>
      <c r="R105" s="151"/>
      <c r="S105" s="151"/>
      <c r="T105" s="151"/>
      <c r="U105" s="151"/>
      <c r="V105" s="151"/>
      <c r="W105" s="151"/>
      <c r="X105" s="151"/>
      <c r="Y105" s="151"/>
      <c r="Z105" s="151"/>
      <c r="AA105" s="151"/>
      <c r="AB105" s="151"/>
      <c r="AC105" s="151"/>
      <c r="AD105" s="151"/>
      <c r="AE105" s="151"/>
      <c r="AF105" s="151"/>
      <c r="AG105" s="151"/>
      <c r="AH105" s="151"/>
      <c r="AI105" s="151"/>
      <c r="AJ105" s="151"/>
      <c r="AK105" s="151"/>
      <c r="AL105" s="151"/>
      <c r="AM105" s="152"/>
    </row>
    <row r="106" spans="1:61" ht="9.75" customHeight="1">
      <c r="A106" s="201"/>
      <c r="B106" s="204"/>
      <c r="C106" s="201"/>
      <c r="D106" s="202"/>
      <c r="E106" s="202"/>
      <c r="F106" s="202"/>
      <c r="G106" s="202"/>
      <c r="H106" s="202"/>
      <c r="I106" s="204"/>
      <c r="J106" s="137"/>
      <c r="K106" s="128"/>
      <c r="L106" s="128"/>
      <c r="M106" s="128"/>
      <c r="N106" s="128"/>
      <c r="O106" s="128"/>
      <c r="P106" s="128"/>
      <c r="Q106" s="128"/>
      <c r="R106" s="128"/>
      <c r="S106" s="128"/>
      <c r="T106" s="128"/>
      <c r="U106" s="128"/>
      <c r="V106" s="128"/>
      <c r="W106" s="128"/>
      <c r="X106" s="128"/>
      <c r="Y106" s="128"/>
      <c r="Z106" s="128"/>
      <c r="AA106" s="128"/>
      <c r="AB106" s="128"/>
      <c r="AC106" s="128"/>
      <c r="AD106" s="128"/>
      <c r="AE106" s="128"/>
      <c r="AF106" s="128"/>
      <c r="AG106" s="128"/>
      <c r="AH106" s="128"/>
      <c r="AI106" s="128"/>
      <c r="AJ106" s="128"/>
      <c r="AK106" s="128"/>
      <c r="AL106" s="128"/>
      <c r="AM106" s="129"/>
    </row>
    <row r="107" spans="1:61" ht="10.050000000000001" customHeight="1">
      <c r="A107" s="197" t="s">
        <v>509</v>
      </c>
      <c r="B107" s="198"/>
      <c r="C107" s="198"/>
      <c r="D107" s="198"/>
      <c r="E107" s="198"/>
      <c r="F107" s="198"/>
      <c r="G107" s="198"/>
      <c r="H107" s="198"/>
      <c r="I107" s="203"/>
      <c r="J107" s="216" t="s">
        <v>37</v>
      </c>
      <c r="K107" s="249" t="s">
        <v>798</v>
      </c>
      <c r="L107" s="249"/>
      <c r="M107" s="249"/>
      <c r="N107" s="249"/>
      <c r="O107" s="249"/>
      <c r="P107" s="249"/>
      <c r="Q107" s="249"/>
      <c r="R107" s="249"/>
      <c r="S107" s="249"/>
      <c r="T107" s="154" t="s">
        <v>38</v>
      </c>
      <c r="U107" s="154"/>
      <c r="V107" s="154" t="s">
        <v>36</v>
      </c>
      <c r="W107" s="154"/>
      <c r="X107" s="154"/>
      <c r="Y107" s="154"/>
      <c r="Z107" s="154"/>
      <c r="AA107" s="154"/>
      <c r="AB107" s="154"/>
      <c r="AC107" s="154"/>
      <c r="AD107" s="154"/>
      <c r="AE107" s="154"/>
      <c r="AF107" s="154"/>
      <c r="AG107" s="154"/>
      <c r="AH107" s="154"/>
      <c r="AI107" s="154"/>
      <c r="AJ107" s="154"/>
      <c r="AK107" s="154"/>
      <c r="AL107" s="154"/>
      <c r="AM107" s="155"/>
      <c r="BE107" s="1" t="str">
        <f ca="1">MID(CELL("address",$CD$2),2,2)</f>
        <v>CD</v>
      </c>
      <c r="BF107" s="1">
        <f>IF(TRIM($K107)="","",IF(ISERROR(MATCH($K107,$CD$3:$CD$4,0)),"INPUT_ERROR",MATCH($K107,$CD$3:$CD$4,0)))</f>
        <v>1</v>
      </c>
      <c r="BH107" s="1">
        <v>26</v>
      </c>
      <c r="BI107" s="1" t="str">
        <f>"ITEM"&amp;BH107&amp; BG107 &amp;"=" &amp; $BF107</f>
        <v>ITEM26=1</v>
      </c>
    </row>
    <row r="108" spans="1:61" ht="9.75" customHeight="1">
      <c r="A108" s="199"/>
      <c r="B108" s="200"/>
      <c r="C108" s="200"/>
      <c r="D108" s="200"/>
      <c r="E108" s="200"/>
      <c r="F108" s="200"/>
      <c r="G108" s="200"/>
      <c r="H108" s="200"/>
      <c r="I108" s="215"/>
      <c r="J108" s="144"/>
      <c r="K108" s="145"/>
      <c r="L108" s="145"/>
      <c r="M108" s="145"/>
      <c r="N108" s="145"/>
      <c r="O108" s="145"/>
      <c r="P108" s="145"/>
      <c r="Q108" s="145"/>
      <c r="R108" s="145"/>
      <c r="S108" s="145"/>
      <c r="T108" s="98"/>
      <c r="U108" s="98"/>
      <c r="V108" s="98" t="s">
        <v>510</v>
      </c>
      <c r="W108" s="98"/>
      <c r="X108" s="98"/>
      <c r="Y108" s="98"/>
      <c r="Z108" s="98"/>
      <c r="AA108" s="98"/>
      <c r="AB108" s="98"/>
      <c r="AC108" s="98"/>
      <c r="AD108" s="98"/>
      <c r="AE108" s="98" t="s">
        <v>511</v>
      </c>
      <c r="AF108" s="98"/>
      <c r="AG108" s="98"/>
      <c r="AH108" s="98"/>
      <c r="AI108" s="98"/>
      <c r="AJ108" s="98"/>
      <c r="AK108" s="98"/>
      <c r="AL108" s="98"/>
      <c r="AM108" s="156"/>
    </row>
    <row r="109" spans="1:61" ht="52.05" customHeight="1">
      <c r="A109" s="199"/>
      <c r="B109" s="215"/>
      <c r="C109" s="197" t="s">
        <v>512</v>
      </c>
      <c r="D109" s="198"/>
      <c r="E109" s="198"/>
      <c r="F109" s="198"/>
      <c r="G109" s="198"/>
      <c r="H109" s="198"/>
      <c r="I109" s="203"/>
      <c r="J109" s="136" t="s">
        <v>828</v>
      </c>
      <c r="K109" s="126"/>
      <c r="L109" s="126"/>
      <c r="M109" s="126"/>
      <c r="N109" s="126"/>
      <c r="O109" s="126"/>
      <c r="P109" s="126"/>
      <c r="Q109" s="126"/>
      <c r="R109" s="126"/>
      <c r="S109" s="126"/>
      <c r="T109" s="126"/>
      <c r="U109" s="126"/>
      <c r="V109" s="126"/>
      <c r="W109" s="126"/>
      <c r="X109" s="126"/>
      <c r="Y109" s="126"/>
      <c r="Z109" s="126"/>
      <c r="AA109" s="126"/>
      <c r="AB109" s="126"/>
      <c r="AC109" s="126"/>
      <c r="AD109" s="126"/>
      <c r="AE109" s="126"/>
      <c r="AF109" s="126"/>
      <c r="AG109" s="126"/>
      <c r="AH109" s="126"/>
      <c r="AI109" s="126"/>
      <c r="AJ109" s="126"/>
      <c r="AK109" s="126"/>
      <c r="AL109" s="126"/>
      <c r="AM109" s="127"/>
      <c r="BH109" s="1">
        <v>27</v>
      </c>
      <c r="BI109" s="1" t="str">
        <f>"ITEM"&amp;BH109&amp; BG109 &amp;"="&amp; IF(TRIM($J109)="","",$J109)</f>
        <v>ITEM27=・附票本人確認情報を扱うシステムの操作履歴（業務アクセスログ・操作ログ）を記録し、不正アクセスがないことを確認している。
・操作履歴の確認により、附票本人確認情報の検索に関して不正な操作の疑いがある場合は、利用課へのヒアリングや申請文書等との整合性を確認する。
・バックアップされた操作履歴について、大阪府住民基本台帳ネットワークシステム管理運用要領により７年間、安全な場所に施錠保管する。</v>
      </c>
    </row>
    <row r="110" spans="1:61" ht="9.75" customHeight="1">
      <c r="A110" s="199"/>
      <c r="B110" s="215"/>
      <c r="C110" s="199"/>
      <c r="D110" s="200"/>
      <c r="E110" s="200"/>
      <c r="F110" s="200"/>
      <c r="G110" s="200"/>
      <c r="H110" s="200"/>
      <c r="I110" s="215"/>
      <c r="J110" s="150"/>
      <c r="K110" s="151"/>
      <c r="L110" s="151"/>
      <c r="M110" s="151"/>
      <c r="N110" s="151"/>
      <c r="O110" s="151"/>
      <c r="P110" s="151"/>
      <c r="Q110" s="151"/>
      <c r="R110" s="151"/>
      <c r="S110" s="151"/>
      <c r="T110" s="151"/>
      <c r="U110" s="151"/>
      <c r="V110" s="151"/>
      <c r="W110" s="151"/>
      <c r="X110" s="151"/>
      <c r="Y110" s="151"/>
      <c r="Z110" s="151"/>
      <c r="AA110" s="151"/>
      <c r="AB110" s="151"/>
      <c r="AC110" s="151"/>
      <c r="AD110" s="151"/>
      <c r="AE110" s="151"/>
      <c r="AF110" s="151"/>
      <c r="AG110" s="151"/>
      <c r="AH110" s="151"/>
      <c r="AI110" s="151"/>
      <c r="AJ110" s="151"/>
      <c r="AK110" s="151"/>
      <c r="AL110" s="151"/>
      <c r="AM110" s="152"/>
    </row>
    <row r="111" spans="1:61" ht="9.75" customHeight="1">
      <c r="A111" s="201"/>
      <c r="B111" s="204"/>
      <c r="C111" s="199"/>
      <c r="D111" s="200"/>
      <c r="E111" s="200"/>
      <c r="F111" s="200"/>
      <c r="G111" s="200"/>
      <c r="H111" s="200"/>
      <c r="I111" s="215"/>
      <c r="J111" s="150"/>
      <c r="K111" s="151"/>
      <c r="L111" s="151"/>
      <c r="M111" s="151"/>
      <c r="N111" s="151"/>
      <c r="O111" s="151"/>
      <c r="P111" s="151"/>
      <c r="Q111" s="151"/>
      <c r="R111" s="151"/>
      <c r="S111" s="151"/>
      <c r="T111" s="151"/>
      <c r="U111" s="151"/>
      <c r="V111" s="151"/>
      <c r="W111" s="151"/>
      <c r="X111" s="151"/>
      <c r="Y111" s="151"/>
      <c r="Z111" s="151"/>
      <c r="AA111" s="151"/>
      <c r="AB111" s="151"/>
      <c r="AC111" s="151"/>
      <c r="AD111" s="151"/>
      <c r="AE111" s="151"/>
      <c r="AF111" s="151"/>
      <c r="AG111" s="151"/>
      <c r="AH111" s="151"/>
      <c r="AI111" s="151"/>
      <c r="AJ111" s="151"/>
      <c r="AK111" s="151"/>
      <c r="AL111" s="151"/>
      <c r="AM111" s="152"/>
    </row>
    <row r="112" spans="1:61" ht="10.050000000000001" customHeight="1">
      <c r="A112" s="290" t="s">
        <v>482</v>
      </c>
      <c r="B112" s="290"/>
      <c r="C112" s="290"/>
      <c r="D112" s="290"/>
      <c r="E112" s="290"/>
      <c r="F112" s="290"/>
      <c r="G112" s="290"/>
      <c r="H112" s="290"/>
      <c r="I112" s="290"/>
      <c r="J112" s="27" t="s">
        <v>721</v>
      </c>
      <c r="K112" s="27"/>
      <c r="L112" s="27"/>
      <c r="M112" s="27"/>
      <c r="N112" s="27"/>
      <c r="O112" s="27"/>
      <c r="P112" s="27"/>
      <c r="Q112" s="27"/>
      <c r="R112" s="27"/>
      <c r="S112" s="27"/>
      <c r="T112" s="27"/>
      <c r="U112" s="27"/>
      <c r="V112" s="27"/>
      <c r="W112" s="27"/>
      <c r="X112" s="27"/>
      <c r="Y112" s="27"/>
      <c r="Z112" s="27"/>
      <c r="AA112" s="27"/>
      <c r="AB112" s="27"/>
      <c r="AC112" s="27"/>
      <c r="AD112" s="27"/>
      <c r="AE112" s="27"/>
      <c r="AF112" s="27"/>
      <c r="AG112" s="27"/>
      <c r="AH112" s="27"/>
      <c r="AI112" s="27"/>
      <c r="AJ112" s="27"/>
      <c r="AK112" s="27"/>
      <c r="AL112" s="27"/>
      <c r="AM112" s="27"/>
      <c r="BH112" s="1">
        <v>28</v>
      </c>
      <c r="BI112" s="1" t="str">
        <f>"ITEM"&amp;BH112&amp; BG112 &amp;"="&amp; IF(TRIM($J112)="","",$J112)</f>
        <v>ITEM28=―</v>
      </c>
    </row>
    <row r="113" spans="1:61" ht="9.75" customHeight="1">
      <c r="A113" s="290"/>
      <c r="B113" s="290"/>
      <c r="C113" s="290"/>
      <c r="D113" s="290"/>
      <c r="E113" s="290"/>
      <c r="F113" s="290"/>
      <c r="G113" s="290"/>
      <c r="H113" s="290"/>
      <c r="I113" s="290"/>
      <c r="J113" s="27"/>
      <c r="K113" s="27"/>
      <c r="L113" s="27"/>
      <c r="M113" s="27"/>
      <c r="N113" s="27"/>
      <c r="O113" s="27"/>
      <c r="P113" s="27"/>
      <c r="Q113" s="27"/>
      <c r="R113" s="27"/>
      <c r="S113" s="27"/>
      <c r="T113" s="27"/>
      <c r="U113" s="27"/>
      <c r="V113" s="27"/>
      <c r="W113" s="27"/>
      <c r="X113" s="27"/>
      <c r="Y113" s="27"/>
      <c r="Z113" s="27"/>
      <c r="AA113" s="27"/>
      <c r="AB113" s="27"/>
      <c r="AC113" s="27"/>
      <c r="AD113" s="27"/>
      <c r="AE113" s="27"/>
      <c r="AF113" s="27"/>
      <c r="AG113" s="27"/>
      <c r="AH113" s="27"/>
      <c r="AI113" s="27"/>
      <c r="AJ113" s="27"/>
      <c r="AK113" s="27"/>
      <c r="AL113" s="27"/>
      <c r="AM113" s="27"/>
    </row>
    <row r="114" spans="1:61" ht="9.75" customHeight="1">
      <c r="A114" s="290"/>
      <c r="B114" s="290"/>
      <c r="C114" s="290"/>
      <c r="D114" s="290"/>
      <c r="E114" s="290"/>
      <c r="F114" s="290"/>
      <c r="G114" s="290"/>
      <c r="H114" s="290"/>
      <c r="I114" s="290"/>
      <c r="J114" s="27"/>
      <c r="K114" s="27"/>
      <c r="L114" s="27"/>
      <c r="M114" s="27"/>
      <c r="N114" s="27"/>
      <c r="O114" s="27"/>
      <c r="P114" s="27"/>
      <c r="Q114" s="27"/>
      <c r="R114" s="27"/>
      <c r="S114" s="27"/>
      <c r="T114" s="27"/>
      <c r="U114" s="27"/>
      <c r="V114" s="27"/>
      <c r="W114" s="27"/>
      <c r="X114" s="27"/>
      <c r="Y114" s="27"/>
      <c r="Z114" s="27"/>
      <c r="AA114" s="27"/>
      <c r="AB114" s="27"/>
      <c r="AC114" s="27"/>
      <c r="AD114" s="27"/>
      <c r="AE114" s="27"/>
      <c r="AF114" s="27"/>
      <c r="AG114" s="27"/>
      <c r="AH114" s="27"/>
      <c r="AI114" s="27"/>
      <c r="AJ114" s="27"/>
      <c r="AK114" s="27"/>
      <c r="AL114" s="27"/>
      <c r="AM114" s="27"/>
    </row>
    <row r="115" spans="1:61" ht="10.050000000000001" customHeight="1">
      <c r="A115" s="197" t="s">
        <v>483</v>
      </c>
      <c r="B115" s="198"/>
      <c r="C115" s="198"/>
      <c r="D115" s="198"/>
      <c r="E115" s="198"/>
      <c r="F115" s="198"/>
      <c r="G115" s="198"/>
      <c r="H115" s="198"/>
      <c r="I115" s="203"/>
      <c r="J115" s="216" t="s">
        <v>37</v>
      </c>
      <c r="K115" s="249" t="s">
        <v>786</v>
      </c>
      <c r="L115" s="249"/>
      <c r="M115" s="249"/>
      <c r="N115" s="249"/>
      <c r="O115" s="249"/>
      <c r="P115" s="249"/>
      <c r="Q115" s="249"/>
      <c r="R115" s="249"/>
      <c r="S115" s="249"/>
      <c r="T115" s="154" t="s">
        <v>38</v>
      </c>
      <c r="U115" s="154"/>
      <c r="V115" s="154" t="s">
        <v>36</v>
      </c>
      <c r="W115" s="154"/>
      <c r="X115" s="154"/>
      <c r="Y115" s="154"/>
      <c r="Z115" s="154"/>
      <c r="AA115" s="154"/>
      <c r="AB115" s="154"/>
      <c r="AC115" s="154"/>
      <c r="AD115" s="154"/>
      <c r="AE115" s="154"/>
      <c r="AF115" s="154"/>
      <c r="AG115" s="154"/>
      <c r="AH115" s="154"/>
      <c r="AI115" s="154"/>
      <c r="AJ115" s="154"/>
      <c r="AK115" s="154"/>
      <c r="AL115" s="154"/>
      <c r="AM115" s="155"/>
      <c r="BE115" s="1" t="str">
        <f ca="1">MID(CELL("address",$CA$2),2,2)</f>
        <v>CA</v>
      </c>
      <c r="BF115" s="1">
        <f>IF(TRIM($K115)="","",IF(ISERROR(MATCH($K115,$CA$3:$CA$5,0)),"INPUT_ERROR",MATCH($K115,$CA$3:$CA$5,0)))</f>
        <v>2</v>
      </c>
      <c r="BH115" s="1">
        <v>29</v>
      </c>
      <c r="BI115" s="1" t="str">
        <f>"ITEM"&amp;BH115&amp; BG115 &amp;"=" &amp; $BF115</f>
        <v>ITEM29=2</v>
      </c>
    </row>
    <row r="116" spans="1:61" ht="9.75" customHeight="1">
      <c r="A116" s="199"/>
      <c r="B116" s="200"/>
      <c r="C116" s="200"/>
      <c r="D116" s="200"/>
      <c r="E116" s="200"/>
      <c r="F116" s="200"/>
      <c r="G116" s="200"/>
      <c r="H116" s="200"/>
      <c r="I116" s="215"/>
      <c r="J116" s="144"/>
      <c r="K116" s="145"/>
      <c r="L116" s="145"/>
      <c r="M116" s="145"/>
      <c r="N116" s="145"/>
      <c r="O116" s="145"/>
      <c r="P116" s="145"/>
      <c r="Q116" s="145"/>
      <c r="R116" s="145"/>
      <c r="S116" s="145"/>
      <c r="T116" s="82"/>
      <c r="U116" s="82"/>
      <c r="V116" s="82" t="s">
        <v>484</v>
      </c>
      <c r="W116" s="82"/>
      <c r="X116" s="82"/>
      <c r="Y116" s="82"/>
      <c r="Z116" s="82"/>
      <c r="AA116" s="82"/>
      <c r="AB116" s="82"/>
      <c r="AC116" s="82"/>
      <c r="AD116" s="82"/>
      <c r="AE116" s="82" t="s">
        <v>485</v>
      </c>
      <c r="AF116" s="82"/>
      <c r="AG116" s="82"/>
      <c r="AH116" s="82"/>
      <c r="AI116" s="82"/>
      <c r="AJ116" s="82"/>
      <c r="AK116" s="82"/>
      <c r="AL116" s="82"/>
      <c r="AM116" s="138"/>
      <c r="BH116" s="1" t="s">
        <v>28</v>
      </c>
    </row>
    <row r="117" spans="1:61" ht="9.75" customHeight="1">
      <c r="A117" s="199"/>
      <c r="B117" s="200"/>
      <c r="C117" s="200"/>
      <c r="D117" s="200"/>
      <c r="E117" s="200"/>
      <c r="F117" s="200"/>
      <c r="G117" s="200"/>
      <c r="H117" s="200"/>
      <c r="I117" s="215"/>
      <c r="J117" s="157"/>
      <c r="K117" s="98"/>
      <c r="L117" s="98"/>
      <c r="M117" s="98"/>
      <c r="N117" s="98"/>
      <c r="O117" s="98"/>
      <c r="P117" s="98"/>
      <c r="Q117" s="98"/>
      <c r="R117" s="98"/>
      <c r="S117" s="98"/>
      <c r="T117" s="98"/>
      <c r="U117" s="98"/>
      <c r="V117" s="98" t="s">
        <v>486</v>
      </c>
      <c r="W117" s="98"/>
      <c r="X117" s="98"/>
      <c r="Y117" s="98"/>
      <c r="Z117" s="98"/>
      <c r="AA117" s="98"/>
      <c r="AB117" s="98"/>
      <c r="AC117" s="98"/>
      <c r="AD117" s="98"/>
      <c r="AE117" s="98"/>
      <c r="AF117" s="98"/>
      <c r="AG117" s="98"/>
      <c r="AH117" s="98"/>
      <c r="AI117" s="98"/>
      <c r="AJ117" s="98"/>
      <c r="AK117" s="98"/>
      <c r="AL117" s="98"/>
      <c r="AM117" s="156"/>
      <c r="BH117" s="1" t="s">
        <v>28</v>
      </c>
    </row>
    <row r="118" spans="1:61" ht="9.75" customHeight="1">
      <c r="A118" s="197" t="s">
        <v>513</v>
      </c>
      <c r="B118" s="198"/>
      <c r="C118" s="198"/>
      <c r="D118" s="198"/>
      <c r="E118" s="198"/>
      <c r="F118" s="198"/>
      <c r="G118" s="198"/>
      <c r="H118" s="198"/>
      <c r="I118" s="198"/>
      <c r="J118" s="198"/>
      <c r="K118" s="198"/>
      <c r="L118" s="198"/>
      <c r="M118" s="198"/>
      <c r="N118" s="198"/>
      <c r="O118" s="198"/>
      <c r="P118" s="198"/>
      <c r="Q118" s="198"/>
      <c r="R118" s="198"/>
      <c r="S118" s="198"/>
      <c r="T118" s="198"/>
      <c r="U118" s="198"/>
      <c r="V118" s="198"/>
      <c r="W118" s="198"/>
      <c r="X118" s="198"/>
      <c r="Y118" s="198"/>
      <c r="Z118" s="198"/>
      <c r="AA118" s="198"/>
      <c r="AB118" s="198"/>
      <c r="AC118" s="198"/>
      <c r="AD118" s="198"/>
      <c r="AE118" s="198"/>
      <c r="AF118" s="198"/>
      <c r="AG118" s="198"/>
      <c r="AH118" s="198"/>
      <c r="AI118" s="198"/>
      <c r="AJ118" s="198"/>
      <c r="AK118" s="198"/>
      <c r="AL118" s="198"/>
      <c r="AM118" s="203"/>
    </row>
    <row r="119" spans="1:61" ht="9.75" customHeight="1">
      <c r="A119" s="201"/>
      <c r="B119" s="202"/>
      <c r="C119" s="202"/>
      <c r="D119" s="202"/>
      <c r="E119" s="202"/>
      <c r="F119" s="202"/>
      <c r="G119" s="202"/>
      <c r="H119" s="202"/>
      <c r="I119" s="202"/>
      <c r="J119" s="202"/>
      <c r="K119" s="202"/>
      <c r="L119" s="202"/>
      <c r="M119" s="202"/>
      <c r="N119" s="202"/>
      <c r="O119" s="202"/>
      <c r="P119" s="202"/>
      <c r="Q119" s="202"/>
      <c r="R119" s="202"/>
      <c r="S119" s="202"/>
      <c r="T119" s="202"/>
      <c r="U119" s="202"/>
      <c r="V119" s="202"/>
      <c r="W119" s="202"/>
      <c r="X119" s="202"/>
      <c r="Y119" s="202"/>
      <c r="Z119" s="202"/>
      <c r="AA119" s="202"/>
      <c r="AB119" s="202"/>
      <c r="AC119" s="202"/>
      <c r="AD119" s="202"/>
      <c r="AE119" s="202"/>
      <c r="AF119" s="202"/>
      <c r="AG119" s="202"/>
      <c r="AH119" s="202"/>
      <c r="AI119" s="202"/>
      <c r="AJ119" s="202"/>
      <c r="AK119" s="202"/>
      <c r="AL119" s="202"/>
      <c r="AM119" s="204"/>
    </row>
    <row r="120" spans="1:61" ht="68.400000000000006" customHeight="1">
      <c r="A120" s="153" t="s">
        <v>488</v>
      </c>
      <c r="B120" s="153"/>
      <c r="C120" s="153"/>
      <c r="D120" s="153"/>
      <c r="E120" s="153"/>
      <c r="F120" s="153"/>
      <c r="G120" s="153"/>
      <c r="H120" s="153"/>
      <c r="I120" s="153"/>
      <c r="J120" s="114" t="s">
        <v>829</v>
      </c>
      <c r="K120" s="115"/>
      <c r="L120" s="115"/>
      <c r="M120" s="115"/>
      <c r="N120" s="115"/>
      <c r="O120" s="115"/>
      <c r="P120" s="115"/>
      <c r="Q120" s="115"/>
      <c r="R120" s="115"/>
      <c r="S120" s="115"/>
      <c r="T120" s="115"/>
      <c r="U120" s="115"/>
      <c r="V120" s="115"/>
      <c r="W120" s="115"/>
      <c r="X120" s="115"/>
      <c r="Y120" s="115"/>
      <c r="Z120" s="115"/>
      <c r="AA120" s="115"/>
      <c r="AB120" s="115"/>
      <c r="AC120" s="115"/>
      <c r="AD120" s="115"/>
      <c r="AE120" s="115"/>
      <c r="AF120" s="115"/>
      <c r="AG120" s="115"/>
      <c r="AH120" s="115"/>
      <c r="AI120" s="115"/>
      <c r="AJ120" s="115"/>
      <c r="AK120" s="115"/>
      <c r="AL120" s="115"/>
      <c r="AM120" s="116"/>
      <c r="BH120" s="1">
        <v>30</v>
      </c>
      <c r="BI120" s="1" t="str">
        <f>"ITEM"&amp;BH120&amp; BG120 &amp;"="&amp; IF(TRIM($J120)="","",$J120)</f>
        <v>ITEM30=・システムの操作履歴（業務アクセスログ・操作ログ）を記録し、不正アクセスがないことを確認している。
・操作履歴の確認により、本人確認情報の検索に関して不正な操作の疑いがある場合は、利用課へのヒアリングや申請文書等との整合性を確認する。
・システム使用者への研修を実施し、事務外利用の禁止等について指導する。
・上記使用者以外の従業者（システム運用の委託先）は直接附票本人確認情報に関わらない（直接附票本人確認情報にアクセスできず、閲覧・更新・削除等を行わない）。</v>
      </c>
    </row>
    <row r="121" spans="1:61" ht="9.75" customHeight="1">
      <c r="A121" s="153"/>
      <c r="B121" s="153"/>
      <c r="C121" s="153"/>
      <c r="D121" s="153"/>
      <c r="E121" s="153"/>
      <c r="F121" s="153"/>
      <c r="G121" s="153"/>
      <c r="H121" s="153"/>
      <c r="I121" s="153"/>
      <c r="J121" s="146"/>
      <c r="K121" s="147"/>
      <c r="L121" s="147"/>
      <c r="M121" s="147"/>
      <c r="N121" s="147"/>
      <c r="O121" s="147"/>
      <c r="P121" s="147"/>
      <c r="Q121" s="147"/>
      <c r="R121" s="147"/>
      <c r="S121" s="147"/>
      <c r="T121" s="147"/>
      <c r="U121" s="147"/>
      <c r="V121" s="147"/>
      <c r="W121" s="147"/>
      <c r="X121" s="147"/>
      <c r="Y121" s="147"/>
      <c r="Z121" s="147"/>
      <c r="AA121" s="147"/>
      <c r="AB121" s="147"/>
      <c r="AC121" s="147"/>
      <c r="AD121" s="147"/>
      <c r="AE121" s="147"/>
      <c r="AF121" s="147"/>
      <c r="AG121" s="147"/>
      <c r="AH121" s="147"/>
      <c r="AI121" s="147"/>
      <c r="AJ121" s="147"/>
      <c r="AK121" s="147"/>
      <c r="AL121" s="147"/>
      <c r="AM121" s="148"/>
    </row>
    <row r="122" spans="1:61" ht="9.75" customHeight="1">
      <c r="A122" s="153"/>
      <c r="B122" s="153"/>
      <c r="C122" s="153"/>
      <c r="D122" s="153"/>
      <c r="E122" s="153"/>
      <c r="F122" s="153"/>
      <c r="G122" s="153"/>
      <c r="H122" s="153"/>
      <c r="I122" s="153"/>
      <c r="J122" s="117"/>
      <c r="K122" s="118"/>
      <c r="L122" s="118"/>
      <c r="M122" s="118"/>
      <c r="N122" s="118"/>
      <c r="O122" s="118"/>
      <c r="P122" s="118"/>
      <c r="Q122" s="118"/>
      <c r="R122" s="118"/>
      <c r="S122" s="118"/>
      <c r="T122" s="118"/>
      <c r="U122" s="118"/>
      <c r="V122" s="118"/>
      <c r="W122" s="118"/>
      <c r="X122" s="118"/>
      <c r="Y122" s="118"/>
      <c r="Z122" s="118"/>
      <c r="AA122" s="118"/>
      <c r="AB122" s="118"/>
      <c r="AC122" s="118"/>
      <c r="AD122" s="118"/>
      <c r="AE122" s="118"/>
      <c r="AF122" s="118"/>
      <c r="AG122" s="118"/>
      <c r="AH122" s="118"/>
      <c r="AI122" s="118"/>
      <c r="AJ122" s="118"/>
      <c r="AK122" s="118"/>
      <c r="AL122" s="118"/>
      <c r="AM122" s="119"/>
    </row>
    <row r="123" spans="1:61" ht="10.050000000000001" customHeight="1">
      <c r="A123" s="197" t="s">
        <v>483</v>
      </c>
      <c r="B123" s="198"/>
      <c r="C123" s="198"/>
      <c r="D123" s="198"/>
      <c r="E123" s="198"/>
      <c r="F123" s="198"/>
      <c r="G123" s="198"/>
      <c r="H123" s="198"/>
      <c r="I123" s="203"/>
      <c r="J123" s="216" t="s">
        <v>37</v>
      </c>
      <c r="K123" s="249" t="s">
        <v>786</v>
      </c>
      <c r="L123" s="249"/>
      <c r="M123" s="249"/>
      <c r="N123" s="249"/>
      <c r="O123" s="249"/>
      <c r="P123" s="249"/>
      <c r="Q123" s="249"/>
      <c r="R123" s="249"/>
      <c r="S123" s="249"/>
      <c r="T123" s="154" t="s">
        <v>38</v>
      </c>
      <c r="U123" s="154"/>
      <c r="V123" s="154" t="s">
        <v>36</v>
      </c>
      <c r="W123" s="154"/>
      <c r="X123" s="154"/>
      <c r="Y123" s="154"/>
      <c r="Z123" s="154"/>
      <c r="AA123" s="154"/>
      <c r="AB123" s="154"/>
      <c r="AC123" s="154"/>
      <c r="AD123" s="154"/>
      <c r="AE123" s="154"/>
      <c r="AF123" s="154"/>
      <c r="AG123" s="154"/>
      <c r="AH123" s="154"/>
      <c r="AI123" s="154"/>
      <c r="AJ123" s="154"/>
      <c r="AK123" s="154"/>
      <c r="AL123" s="154"/>
      <c r="AM123" s="155"/>
      <c r="BE123" s="1" t="str">
        <f ca="1">MID(CELL("address",$CA$2),2,2)</f>
        <v>CA</v>
      </c>
      <c r="BF123" s="1">
        <f>IF(TRIM($K123)="","",IF(ISERROR(MATCH($K123,$CA$3:$CA$5,0)),"INPUT_ERROR",MATCH($K123,$CA$3:$CA$5,0)))</f>
        <v>2</v>
      </c>
      <c r="BH123" s="1">
        <v>31</v>
      </c>
      <c r="BI123" s="1" t="str">
        <f>"ITEM"&amp;BH123&amp; BG123 &amp;"=" &amp; $BF123</f>
        <v>ITEM31=2</v>
      </c>
    </row>
    <row r="124" spans="1:61" ht="9.75" customHeight="1">
      <c r="A124" s="199"/>
      <c r="B124" s="200"/>
      <c r="C124" s="200"/>
      <c r="D124" s="200"/>
      <c r="E124" s="200"/>
      <c r="F124" s="200"/>
      <c r="G124" s="200"/>
      <c r="H124" s="200"/>
      <c r="I124" s="215"/>
      <c r="J124" s="144"/>
      <c r="K124" s="145"/>
      <c r="L124" s="145"/>
      <c r="M124" s="145"/>
      <c r="N124" s="145"/>
      <c r="O124" s="145"/>
      <c r="P124" s="145"/>
      <c r="Q124" s="145"/>
      <c r="R124" s="145"/>
      <c r="S124" s="145"/>
      <c r="T124" s="82"/>
      <c r="U124" s="82"/>
      <c r="V124" s="82" t="s">
        <v>484</v>
      </c>
      <c r="W124" s="82"/>
      <c r="X124" s="82"/>
      <c r="Y124" s="82"/>
      <c r="Z124" s="82"/>
      <c r="AA124" s="82"/>
      <c r="AB124" s="82"/>
      <c r="AC124" s="82"/>
      <c r="AD124" s="82"/>
      <c r="AE124" s="82" t="s">
        <v>485</v>
      </c>
      <c r="AF124" s="82"/>
      <c r="AG124" s="82"/>
      <c r="AH124" s="82"/>
      <c r="AI124" s="82"/>
      <c r="AJ124" s="82"/>
      <c r="AK124" s="82"/>
      <c r="AL124" s="82"/>
      <c r="AM124" s="138"/>
      <c r="BH124" s="1" t="s">
        <v>28</v>
      </c>
    </row>
    <row r="125" spans="1:61" ht="9.75" customHeight="1">
      <c r="A125" s="199"/>
      <c r="B125" s="200"/>
      <c r="C125" s="200"/>
      <c r="D125" s="200"/>
      <c r="E125" s="200"/>
      <c r="F125" s="200"/>
      <c r="G125" s="200"/>
      <c r="H125" s="200"/>
      <c r="I125" s="215"/>
      <c r="J125" s="157"/>
      <c r="K125" s="98"/>
      <c r="L125" s="98"/>
      <c r="M125" s="98"/>
      <c r="N125" s="98"/>
      <c r="O125" s="98"/>
      <c r="P125" s="98"/>
      <c r="Q125" s="98"/>
      <c r="R125" s="98"/>
      <c r="S125" s="98"/>
      <c r="T125" s="98"/>
      <c r="U125" s="98"/>
      <c r="V125" s="98" t="s">
        <v>486</v>
      </c>
      <c r="W125" s="98"/>
      <c r="X125" s="98"/>
      <c r="Y125" s="98"/>
      <c r="Z125" s="98"/>
      <c r="AA125" s="98"/>
      <c r="AB125" s="98"/>
      <c r="AC125" s="98"/>
      <c r="AD125" s="98"/>
      <c r="AE125" s="98"/>
      <c r="AF125" s="98"/>
      <c r="AG125" s="98"/>
      <c r="AH125" s="98"/>
      <c r="AI125" s="98"/>
      <c r="AJ125" s="98"/>
      <c r="AK125" s="98"/>
      <c r="AL125" s="98"/>
      <c r="AM125" s="156"/>
      <c r="BH125" s="1" t="s">
        <v>28</v>
      </c>
    </row>
    <row r="126" spans="1:61" ht="9.75" customHeight="1">
      <c r="A126" s="120" t="s">
        <v>514</v>
      </c>
      <c r="B126" s="121"/>
      <c r="C126" s="121"/>
      <c r="D126" s="121"/>
      <c r="E126" s="121"/>
      <c r="F126" s="121"/>
      <c r="G126" s="121"/>
      <c r="H126" s="121"/>
      <c r="I126" s="121"/>
      <c r="J126" s="121"/>
      <c r="K126" s="121"/>
      <c r="L126" s="121"/>
      <c r="M126" s="121"/>
      <c r="N126" s="121"/>
      <c r="O126" s="121"/>
      <c r="P126" s="121"/>
      <c r="Q126" s="121"/>
      <c r="R126" s="121"/>
      <c r="S126" s="121"/>
      <c r="T126" s="121"/>
      <c r="U126" s="121"/>
      <c r="V126" s="121"/>
      <c r="W126" s="121"/>
      <c r="X126" s="121"/>
      <c r="Y126" s="121"/>
      <c r="Z126" s="121"/>
      <c r="AA126" s="121"/>
      <c r="AB126" s="121"/>
      <c r="AC126" s="121"/>
      <c r="AD126" s="121"/>
      <c r="AE126" s="121"/>
      <c r="AF126" s="121"/>
      <c r="AG126" s="121"/>
      <c r="AH126" s="121"/>
      <c r="AI126" s="121"/>
      <c r="AJ126" s="121"/>
      <c r="AK126" s="121"/>
      <c r="AL126" s="121"/>
      <c r="AM126" s="122"/>
    </row>
    <row r="127" spans="1:61" ht="9.75" customHeight="1">
      <c r="A127" s="123"/>
      <c r="B127" s="124"/>
      <c r="C127" s="124"/>
      <c r="D127" s="124"/>
      <c r="E127" s="124"/>
      <c r="F127" s="124"/>
      <c r="G127" s="124"/>
      <c r="H127" s="124"/>
      <c r="I127" s="124"/>
      <c r="J127" s="124"/>
      <c r="K127" s="124"/>
      <c r="L127" s="124"/>
      <c r="M127" s="124"/>
      <c r="N127" s="124"/>
      <c r="O127" s="124"/>
      <c r="P127" s="124"/>
      <c r="Q127" s="124"/>
      <c r="R127" s="124"/>
      <c r="S127" s="124"/>
      <c r="T127" s="124"/>
      <c r="U127" s="124"/>
      <c r="V127" s="124"/>
      <c r="W127" s="124"/>
      <c r="X127" s="124"/>
      <c r="Y127" s="124"/>
      <c r="Z127" s="124"/>
      <c r="AA127" s="124"/>
      <c r="AB127" s="124"/>
      <c r="AC127" s="124"/>
      <c r="AD127" s="124"/>
      <c r="AE127" s="124"/>
      <c r="AF127" s="124"/>
      <c r="AG127" s="124"/>
      <c r="AH127" s="124"/>
      <c r="AI127" s="124"/>
      <c r="AJ127" s="124"/>
      <c r="AK127" s="124"/>
      <c r="AL127" s="124"/>
      <c r="AM127" s="125"/>
    </row>
    <row r="128" spans="1:61" ht="57" customHeight="1">
      <c r="A128" s="153" t="s">
        <v>488</v>
      </c>
      <c r="B128" s="153"/>
      <c r="C128" s="153"/>
      <c r="D128" s="153"/>
      <c r="E128" s="153"/>
      <c r="F128" s="153"/>
      <c r="G128" s="153"/>
      <c r="H128" s="153"/>
      <c r="I128" s="153"/>
      <c r="J128" s="114" t="s">
        <v>800</v>
      </c>
      <c r="K128" s="115"/>
      <c r="L128" s="115"/>
      <c r="M128" s="115"/>
      <c r="N128" s="115"/>
      <c r="O128" s="115"/>
      <c r="P128" s="115"/>
      <c r="Q128" s="115"/>
      <c r="R128" s="115"/>
      <c r="S128" s="115"/>
      <c r="T128" s="115"/>
      <c r="U128" s="115"/>
      <c r="V128" s="115"/>
      <c r="W128" s="115"/>
      <c r="X128" s="115"/>
      <c r="Y128" s="115"/>
      <c r="Z128" s="115"/>
      <c r="AA128" s="115"/>
      <c r="AB128" s="115"/>
      <c r="AC128" s="115"/>
      <c r="AD128" s="115"/>
      <c r="AE128" s="115"/>
      <c r="AF128" s="115"/>
      <c r="AG128" s="115"/>
      <c r="AH128" s="115"/>
      <c r="AI128" s="115"/>
      <c r="AJ128" s="115"/>
      <c r="AK128" s="115"/>
      <c r="AL128" s="115"/>
      <c r="AM128" s="116"/>
      <c r="BH128" s="1">
        <v>32</v>
      </c>
      <c r="BI128" s="1" t="str">
        <f>"ITEM"&amp;BH128&amp; BG128 &amp;"="&amp; IF(TRIM($J128)="","",$J128)</f>
        <v>ITEM32=都道府県サーバの運用管理を行っている委託先以外は、特定個人情報ファイルを複製できないことをシステム上担保している。また、委託先においても、適切なシステム運用管理権限を有する者以外は、定期運用に基づくバックアップ時等以外では複製できないことをシステム上担保している。加えて、当該バックアップ時等以外にファイルを複製しないよう、上記の権限を有する者に研修を実施している。更に、委託契約の中で、個人情報取扱特記事項を定め、秘密の保持や従事者への教育を実施し、義務に違反した場合、契約の解除や損害賠償を請求する旨を規定している。</v>
      </c>
    </row>
    <row r="129" spans="1:61" ht="9.75" customHeight="1">
      <c r="A129" s="153"/>
      <c r="B129" s="153"/>
      <c r="C129" s="153"/>
      <c r="D129" s="153"/>
      <c r="E129" s="153"/>
      <c r="F129" s="153"/>
      <c r="G129" s="153"/>
      <c r="H129" s="153"/>
      <c r="I129" s="153"/>
      <c r="J129" s="146"/>
      <c r="K129" s="147"/>
      <c r="L129" s="147"/>
      <c r="M129" s="147"/>
      <c r="N129" s="147"/>
      <c r="O129" s="147"/>
      <c r="P129" s="147"/>
      <c r="Q129" s="147"/>
      <c r="R129" s="147"/>
      <c r="S129" s="147"/>
      <c r="T129" s="147"/>
      <c r="U129" s="147"/>
      <c r="V129" s="147"/>
      <c r="W129" s="147"/>
      <c r="X129" s="147"/>
      <c r="Y129" s="147"/>
      <c r="Z129" s="147"/>
      <c r="AA129" s="147"/>
      <c r="AB129" s="147"/>
      <c r="AC129" s="147"/>
      <c r="AD129" s="147"/>
      <c r="AE129" s="147"/>
      <c r="AF129" s="147"/>
      <c r="AG129" s="147"/>
      <c r="AH129" s="147"/>
      <c r="AI129" s="147"/>
      <c r="AJ129" s="147"/>
      <c r="AK129" s="147"/>
      <c r="AL129" s="147"/>
      <c r="AM129" s="148"/>
    </row>
    <row r="130" spans="1:61" ht="9.75" customHeight="1">
      <c r="A130" s="153"/>
      <c r="B130" s="153"/>
      <c r="C130" s="153"/>
      <c r="D130" s="153"/>
      <c r="E130" s="153"/>
      <c r="F130" s="153"/>
      <c r="G130" s="153"/>
      <c r="H130" s="153"/>
      <c r="I130" s="153"/>
      <c r="J130" s="117"/>
      <c r="K130" s="118"/>
      <c r="L130" s="118"/>
      <c r="M130" s="118"/>
      <c r="N130" s="118"/>
      <c r="O130" s="118"/>
      <c r="P130" s="118"/>
      <c r="Q130" s="118"/>
      <c r="R130" s="118"/>
      <c r="S130" s="118"/>
      <c r="T130" s="118"/>
      <c r="U130" s="118"/>
      <c r="V130" s="118"/>
      <c r="W130" s="118"/>
      <c r="X130" s="118"/>
      <c r="Y130" s="118"/>
      <c r="Z130" s="118"/>
      <c r="AA130" s="118"/>
      <c r="AB130" s="118"/>
      <c r="AC130" s="118"/>
      <c r="AD130" s="118"/>
      <c r="AE130" s="118"/>
      <c r="AF130" s="118"/>
      <c r="AG130" s="118"/>
      <c r="AH130" s="118"/>
      <c r="AI130" s="118"/>
      <c r="AJ130" s="118"/>
      <c r="AK130" s="118"/>
      <c r="AL130" s="118"/>
      <c r="AM130" s="119"/>
    </row>
    <row r="131" spans="1:61" ht="10.050000000000001" customHeight="1">
      <c r="A131" s="197" t="s">
        <v>483</v>
      </c>
      <c r="B131" s="198"/>
      <c r="C131" s="198"/>
      <c r="D131" s="198"/>
      <c r="E131" s="198"/>
      <c r="F131" s="198"/>
      <c r="G131" s="198"/>
      <c r="H131" s="198"/>
      <c r="I131" s="203"/>
      <c r="J131" s="216" t="s">
        <v>37</v>
      </c>
      <c r="K131" s="249" t="s">
        <v>786</v>
      </c>
      <c r="L131" s="249"/>
      <c r="M131" s="249"/>
      <c r="N131" s="249"/>
      <c r="O131" s="249"/>
      <c r="P131" s="249"/>
      <c r="Q131" s="249"/>
      <c r="R131" s="249"/>
      <c r="S131" s="249"/>
      <c r="T131" s="154" t="s">
        <v>38</v>
      </c>
      <c r="U131" s="154"/>
      <c r="V131" s="154" t="s">
        <v>36</v>
      </c>
      <c r="W131" s="154"/>
      <c r="X131" s="154"/>
      <c r="Y131" s="154"/>
      <c r="Z131" s="154"/>
      <c r="AA131" s="154"/>
      <c r="AB131" s="154"/>
      <c r="AC131" s="154"/>
      <c r="AD131" s="154"/>
      <c r="AE131" s="154"/>
      <c r="AF131" s="154"/>
      <c r="AG131" s="154"/>
      <c r="AH131" s="154"/>
      <c r="AI131" s="154"/>
      <c r="AJ131" s="154"/>
      <c r="AK131" s="154"/>
      <c r="AL131" s="154"/>
      <c r="AM131" s="155"/>
      <c r="BE131" s="1" t="str">
        <f ca="1">MID(CELL("address",$CA$2),2,2)</f>
        <v>CA</v>
      </c>
      <c r="BF131" s="1">
        <f>IF(TRIM($K131)="","",IF(ISERROR(MATCH($K131,$CA$3:$CA$5,0)),"INPUT_ERROR",MATCH($K131,$CA$3:$CA$5,0)))</f>
        <v>2</v>
      </c>
      <c r="BH131" s="1">
        <v>33</v>
      </c>
      <c r="BI131" s="1" t="str">
        <f>"ITEM"&amp;BH131&amp; BG131 &amp;"=" &amp; $BF131</f>
        <v>ITEM33=2</v>
      </c>
    </row>
    <row r="132" spans="1:61" ht="9.75" customHeight="1">
      <c r="A132" s="199"/>
      <c r="B132" s="200"/>
      <c r="C132" s="200"/>
      <c r="D132" s="200"/>
      <c r="E132" s="200"/>
      <c r="F132" s="200"/>
      <c r="G132" s="200"/>
      <c r="H132" s="200"/>
      <c r="I132" s="215"/>
      <c r="J132" s="144"/>
      <c r="K132" s="145"/>
      <c r="L132" s="145"/>
      <c r="M132" s="145"/>
      <c r="N132" s="145"/>
      <c r="O132" s="145"/>
      <c r="P132" s="145"/>
      <c r="Q132" s="145"/>
      <c r="R132" s="145"/>
      <c r="S132" s="145"/>
      <c r="T132" s="82"/>
      <c r="U132" s="82"/>
      <c r="V132" s="82" t="s">
        <v>484</v>
      </c>
      <c r="W132" s="82"/>
      <c r="X132" s="82"/>
      <c r="Y132" s="82"/>
      <c r="Z132" s="82"/>
      <c r="AA132" s="82"/>
      <c r="AB132" s="82"/>
      <c r="AC132" s="82"/>
      <c r="AD132" s="82"/>
      <c r="AE132" s="82" t="s">
        <v>485</v>
      </c>
      <c r="AF132" s="82"/>
      <c r="AG132" s="82"/>
      <c r="AH132" s="82"/>
      <c r="AI132" s="82"/>
      <c r="AJ132" s="82"/>
      <c r="AK132" s="82"/>
      <c r="AL132" s="82"/>
      <c r="AM132" s="138"/>
      <c r="BH132" s="1" t="s">
        <v>28</v>
      </c>
    </row>
    <row r="133" spans="1:61" ht="9.75" customHeight="1">
      <c r="A133" s="199"/>
      <c r="B133" s="200"/>
      <c r="C133" s="200"/>
      <c r="D133" s="200"/>
      <c r="E133" s="200"/>
      <c r="F133" s="200"/>
      <c r="G133" s="200"/>
      <c r="H133" s="200"/>
      <c r="I133" s="215"/>
      <c r="J133" s="157"/>
      <c r="K133" s="98"/>
      <c r="L133" s="98"/>
      <c r="M133" s="98"/>
      <c r="N133" s="98"/>
      <c r="O133" s="98"/>
      <c r="P133" s="98"/>
      <c r="Q133" s="98"/>
      <c r="R133" s="98"/>
      <c r="S133" s="98"/>
      <c r="T133" s="98"/>
      <c r="U133" s="98"/>
      <c r="V133" s="98" t="s">
        <v>486</v>
      </c>
      <c r="W133" s="98"/>
      <c r="X133" s="98"/>
      <c r="Y133" s="98"/>
      <c r="Z133" s="98"/>
      <c r="AA133" s="98"/>
      <c r="AB133" s="98"/>
      <c r="AC133" s="98"/>
      <c r="AD133" s="98"/>
      <c r="AE133" s="98"/>
      <c r="AF133" s="98"/>
      <c r="AG133" s="98"/>
      <c r="AH133" s="98"/>
      <c r="AI133" s="98"/>
      <c r="AJ133" s="98"/>
      <c r="AK133" s="98"/>
      <c r="AL133" s="98"/>
      <c r="AM133" s="156"/>
      <c r="BH133" s="1" t="s">
        <v>28</v>
      </c>
    </row>
    <row r="134" spans="1:61" ht="9.75" customHeight="1">
      <c r="A134" s="153" t="s">
        <v>515</v>
      </c>
      <c r="B134" s="153"/>
      <c r="C134" s="153"/>
      <c r="D134" s="153"/>
      <c r="E134" s="153"/>
      <c r="F134" s="153"/>
      <c r="G134" s="153"/>
      <c r="H134" s="153"/>
      <c r="I134" s="153"/>
      <c r="J134" s="153"/>
      <c r="K134" s="153"/>
      <c r="L134" s="153"/>
      <c r="M134" s="153"/>
      <c r="N134" s="153"/>
      <c r="O134" s="153"/>
      <c r="P134" s="153"/>
      <c r="Q134" s="153"/>
      <c r="R134" s="153"/>
      <c r="S134" s="153"/>
      <c r="T134" s="153"/>
      <c r="U134" s="153"/>
      <c r="V134" s="153"/>
      <c r="W134" s="153"/>
      <c r="X134" s="153"/>
      <c r="Y134" s="153"/>
      <c r="Z134" s="153"/>
      <c r="AA134" s="153"/>
      <c r="AB134" s="153"/>
      <c r="AC134" s="153"/>
      <c r="AD134" s="153"/>
      <c r="AE134" s="153"/>
      <c r="AF134" s="153"/>
      <c r="AG134" s="153"/>
      <c r="AH134" s="153"/>
      <c r="AI134" s="153"/>
      <c r="AJ134" s="153"/>
      <c r="AK134" s="153"/>
      <c r="AL134" s="153"/>
      <c r="AM134" s="153"/>
    </row>
    <row r="135" spans="1:61" ht="9.75" customHeight="1">
      <c r="A135" s="153"/>
      <c r="B135" s="153"/>
      <c r="C135" s="153"/>
      <c r="D135" s="153"/>
      <c r="E135" s="153"/>
      <c r="F135" s="153"/>
      <c r="G135" s="153"/>
      <c r="H135" s="153"/>
      <c r="I135" s="153"/>
      <c r="J135" s="153"/>
      <c r="K135" s="153"/>
      <c r="L135" s="153"/>
      <c r="M135" s="153"/>
      <c r="N135" s="153"/>
      <c r="O135" s="153"/>
      <c r="P135" s="153"/>
      <c r="Q135" s="153"/>
      <c r="R135" s="153"/>
      <c r="S135" s="153"/>
      <c r="T135" s="153"/>
      <c r="U135" s="153"/>
      <c r="V135" s="153"/>
      <c r="W135" s="153"/>
      <c r="X135" s="153"/>
      <c r="Y135" s="153"/>
      <c r="Z135" s="153"/>
      <c r="AA135" s="153"/>
      <c r="AB135" s="153"/>
      <c r="AC135" s="153"/>
      <c r="AD135" s="153"/>
      <c r="AE135" s="153"/>
      <c r="AF135" s="153"/>
      <c r="AG135" s="153"/>
      <c r="AH135" s="153"/>
      <c r="AI135" s="153"/>
      <c r="AJ135" s="153"/>
      <c r="AK135" s="153"/>
      <c r="AL135" s="153"/>
      <c r="AM135" s="153"/>
    </row>
    <row r="136" spans="1:61" ht="10.050000000000001" customHeight="1">
      <c r="A136" s="136" t="s">
        <v>721</v>
      </c>
      <c r="B136" s="126"/>
      <c r="C136" s="126"/>
      <c r="D136" s="126"/>
      <c r="E136" s="126"/>
      <c r="F136" s="126"/>
      <c r="G136" s="126"/>
      <c r="H136" s="126"/>
      <c r="I136" s="126"/>
      <c r="J136" s="126"/>
      <c r="K136" s="126"/>
      <c r="L136" s="126"/>
      <c r="M136" s="126"/>
      <c r="N136" s="126"/>
      <c r="O136" s="126"/>
      <c r="P136" s="126"/>
      <c r="Q136" s="126"/>
      <c r="R136" s="126"/>
      <c r="S136" s="126"/>
      <c r="T136" s="126"/>
      <c r="U136" s="126"/>
      <c r="V136" s="126"/>
      <c r="W136" s="126"/>
      <c r="X136" s="126"/>
      <c r="Y136" s="126"/>
      <c r="Z136" s="126"/>
      <c r="AA136" s="126"/>
      <c r="AB136" s="126"/>
      <c r="AC136" s="126"/>
      <c r="AD136" s="126"/>
      <c r="AE136" s="126"/>
      <c r="AF136" s="126"/>
      <c r="AG136" s="126"/>
      <c r="AH136" s="126"/>
      <c r="AI136" s="126"/>
      <c r="AJ136" s="126"/>
      <c r="AK136" s="126"/>
      <c r="AL136" s="126"/>
      <c r="AM136" s="127"/>
      <c r="BH136" s="1" t="s">
        <v>516</v>
      </c>
      <c r="BI136" s="1" t="str">
        <f>"ITEM"&amp;BH136&amp; BG136 &amp;"="&amp; IF(TRIM($A136)="","",$A136)</f>
        <v>ITEM34_1=―</v>
      </c>
    </row>
    <row r="137" spans="1:61" ht="9.75" customHeight="1">
      <c r="A137" s="150"/>
      <c r="B137" s="151"/>
      <c r="C137" s="151"/>
      <c r="D137" s="151"/>
      <c r="E137" s="151"/>
      <c r="F137" s="151"/>
      <c r="G137" s="151"/>
      <c r="H137" s="151"/>
      <c r="I137" s="151"/>
      <c r="J137" s="151"/>
      <c r="K137" s="151"/>
      <c r="L137" s="151"/>
      <c r="M137" s="151"/>
      <c r="N137" s="151"/>
      <c r="O137" s="151"/>
      <c r="P137" s="151"/>
      <c r="Q137" s="151"/>
      <c r="R137" s="151"/>
      <c r="S137" s="151"/>
      <c r="T137" s="151"/>
      <c r="U137" s="151"/>
      <c r="V137" s="151"/>
      <c r="W137" s="151"/>
      <c r="X137" s="151"/>
      <c r="Y137" s="151"/>
      <c r="Z137" s="151"/>
      <c r="AA137" s="151"/>
      <c r="AB137" s="151"/>
      <c r="AC137" s="151"/>
      <c r="AD137" s="151"/>
      <c r="AE137" s="151"/>
      <c r="AF137" s="151"/>
      <c r="AG137" s="151"/>
      <c r="AH137" s="151"/>
      <c r="AI137" s="151"/>
      <c r="AJ137" s="151"/>
      <c r="AK137" s="151"/>
      <c r="AL137" s="151"/>
      <c r="AM137" s="152"/>
      <c r="BH137" s="1" t="s">
        <v>28</v>
      </c>
    </row>
    <row r="138" spans="1:61" ht="9.75" customHeight="1">
      <c r="A138" s="150"/>
      <c r="B138" s="151"/>
      <c r="C138" s="151"/>
      <c r="D138" s="151"/>
      <c r="E138" s="151"/>
      <c r="F138" s="151"/>
      <c r="G138" s="151"/>
      <c r="H138" s="151"/>
      <c r="I138" s="151"/>
      <c r="J138" s="151"/>
      <c r="K138" s="151"/>
      <c r="L138" s="151"/>
      <c r="M138" s="151"/>
      <c r="N138" s="151"/>
      <c r="O138" s="151"/>
      <c r="P138" s="151"/>
      <c r="Q138" s="151"/>
      <c r="R138" s="151"/>
      <c r="S138" s="151"/>
      <c r="T138" s="151"/>
      <c r="U138" s="151"/>
      <c r="V138" s="151"/>
      <c r="W138" s="151"/>
      <c r="X138" s="151"/>
      <c r="Y138" s="151"/>
      <c r="Z138" s="151"/>
      <c r="AA138" s="151"/>
      <c r="AB138" s="151"/>
      <c r="AC138" s="151"/>
      <c r="AD138" s="151"/>
      <c r="AE138" s="151"/>
      <c r="AF138" s="151"/>
      <c r="AG138" s="151"/>
      <c r="AH138" s="151"/>
      <c r="AI138" s="151"/>
      <c r="AJ138" s="151"/>
      <c r="AK138" s="151"/>
      <c r="AL138" s="151"/>
      <c r="AM138" s="152"/>
      <c r="BH138" s="1" t="s">
        <v>28</v>
      </c>
    </row>
    <row r="139" spans="1:61" ht="9.75" customHeight="1">
      <c r="A139" s="150"/>
      <c r="B139" s="151"/>
      <c r="C139" s="151"/>
      <c r="D139" s="151"/>
      <c r="E139" s="151"/>
      <c r="F139" s="151"/>
      <c r="G139" s="151"/>
      <c r="H139" s="151"/>
      <c r="I139" s="151"/>
      <c r="J139" s="151"/>
      <c r="K139" s="151"/>
      <c r="L139" s="151"/>
      <c r="M139" s="151"/>
      <c r="N139" s="151"/>
      <c r="O139" s="151"/>
      <c r="P139" s="151"/>
      <c r="Q139" s="151"/>
      <c r="R139" s="151"/>
      <c r="S139" s="151"/>
      <c r="T139" s="151"/>
      <c r="U139" s="151"/>
      <c r="V139" s="151"/>
      <c r="W139" s="151"/>
      <c r="X139" s="151"/>
      <c r="Y139" s="151"/>
      <c r="Z139" s="151"/>
      <c r="AA139" s="151"/>
      <c r="AB139" s="151"/>
      <c r="AC139" s="151"/>
      <c r="AD139" s="151"/>
      <c r="AE139" s="151"/>
      <c r="AF139" s="151"/>
      <c r="AG139" s="151"/>
      <c r="AH139" s="151"/>
      <c r="AI139" s="151"/>
      <c r="AJ139" s="151"/>
      <c r="AK139" s="151"/>
      <c r="AL139" s="151"/>
      <c r="AM139" s="152"/>
      <c r="BH139" s="1" t="s">
        <v>517</v>
      </c>
      <c r="BI139" s="1" t="str">
        <f>"ITEM"&amp;BH139&amp; BG139 &amp;"="&amp; IF(TRIM($A139)="","",$A139)</f>
        <v>ITEM34_2=</v>
      </c>
    </row>
    <row r="140" spans="1:61" ht="9.75" customHeight="1">
      <c r="A140" s="137"/>
      <c r="B140" s="128"/>
      <c r="C140" s="128"/>
      <c r="D140" s="128"/>
      <c r="E140" s="128"/>
      <c r="F140" s="128"/>
      <c r="G140" s="128"/>
      <c r="H140" s="128"/>
      <c r="I140" s="128"/>
      <c r="J140" s="128"/>
      <c r="K140" s="128"/>
      <c r="L140" s="128"/>
      <c r="M140" s="128"/>
      <c r="N140" s="128"/>
      <c r="O140" s="128"/>
      <c r="P140" s="128"/>
      <c r="Q140" s="128"/>
      <c r="R140" s="128"/>
      <c r="S140" s="128"/>
      <c r="T140" s="128"/>
      <c r="U140" s="128"/>
      <c r="V140" s="128"/>
      <c r="W140" s="128"/>
      <c r="X140" s="128"/>
      <c r="Y140" s="128"/>
      <c r="Z140" s="128"/>
      <c r="AA140" s="128"/>
      <c r="AB140" s="128"/>
      <c r="AC140" s="128"/>
      <c r="AD140" s="128"/>
      <c r="AE140" s="128"/>
      <c r="AF140" s="128"/>
      <c r="AG140" s="128"/>
      <c r="AH140" s="128"/>
      <c r="AI140" s="128"/>
      <c r="AJ140" s="128"/>
      <c r="AK140" s="128"/>
      <c r="AL140" s="128"/>
      <c r="AM140" s="129"/>
      <c r="BH140" s="1" t="s">
        <v>518</v>
      </c>
      <c r="BI140" s="1" t="str">
        <f>"ITEM"&amp;BH140&amp; BG140 &amp;"="&amp; IF(TRIM($A140)="","",$A140)</f>
        <v>ITEM34_3=</v>
      </c>
    </row>
    <row r="141" spans="1:61" ht="9.75" customHeight="1">
      <c r="A141" s="130" t="s">
        <v>241</v>
      </c>
      <c r="B141" s="131"/>
      <c r="C141" s="131"/>
      <c r="D141" s="131"/>
      <c r="E141" s="131"/>
      <c r="F141" s="131"/>
      <c r="G141" s="131"/>
      <c r="H141" s="131"/>
      <c r="I141" s="131"/>
      <c r="J141" s="131"/>
      <c r="K141" s="131"/>
      <c r="L141" s="131"/>
      <c r="M141" s="131"/>
      <c r="N141" s="131"/>
      <c r="O141" s="131"/>
      <c r="P141" s="131"/>
      <c r="Q141" s="131"/>
      <c r="R141" s="131"/>
      <c r="S141" s="131"/>
      <c r="T141" s="131"/>
      <c r="U141" s="131"/>
      <c r="V141" s="131"/>
      <c r="W141" s="131"/>
      <c r="X141" s="131"/>
      <c r="Y141" s="131"/>
      <c r="Z141" s="131"/>
      <c r="AA141" s="131"/>
      <c r="AB141" s="131"/>
      <c r="AC141" s="131"/>
      <c r="AD141" s="131"/>
      <c r="AE141" s="293" t="s">
        <v>37</v>
      </c>
      <c r="AF141" s="291"/>
      <c r="AG141" s="131" t="s">
        <v>519</v>
      </c>
      <c r="AH141" s="131"/>
      <c r="AI141" s="131"/>
      <c r="AJ141" s="131"/>
      <c r="AK141" s="131"/>
      <c r="AL141" s="131"/>
      <c r="AM141" s="132"/>
      <c r="BF141" s="1" t="b">
        <f>IF($AF141=$CN$3,TRUE,IF($AF141="",FALSE,"INPUT_ERROR"))</f>
        <v>0</v>
      </c>
      <c r="BH141" s="1">
        <v>35</v>
      </c>
      <c r="BI141" s="1" t="str">
        <f>"ITEM"&amp;BH141&amp; BG141 &amp;"=" &amp; $BF141</f>
        <v>ITEM35=FALSE</v>
      </c>
    </row>
    <row r="142" spans="1:61" ht="9.75" customHeight="1">
      <c r="A142" s="133"/>
      <c r="B142" s="134"/>
      <c r="C142" s="134"/>
      <c r="D142" s="134"/>
      <c r="E142" s="134"/>
      <c r="F142" s="134"/>
      <c r="G142" s="134"/>
      <c r="H142" s="134"/>
      <c r="I142" s="134"/>
      <c r="J142" s="134"/>
      <c r="K142" s="134"/>
      <c r="L142" s="134"/>
      <c r="M142" s="134"/>
      <c r="N142" s="134"/>
      <c r="O142" s="134"/>
      <c r="P142" s="134"/>
      <c r="Q142" s="134"/>
      <c r="R142" s="134"/>
      <c r="S142" s="134"/>
      <c r="T142" s="134"/>
      <c r="U142" s="134"/>
      <c r="V142" s="134"/>
      <c r="W142" s="134"/>
      <c r="X142" s="134"/>
      <c r="Y142" s="134"/>
      <c r="Z142" s="134"/>
      <c r="AA142" s="134"/>
      <c r="AB142" s="134"/>
      <c r="AC142" s="134"/>
      <c r="AD142" s="134"/>
      <c r="AE142" s="294"/>
      <c r="AF142" s="292"/>
      <c r="AG142" s="134"/>
      <c r="AH142" s="134"/>
      <c r="AI142" s="134"/>
      <c r="AJ142" s="134"/>
      <c r="AK142" s="134"/>
      <c r="AL142" s="134"/>
      <c r="AM142" s="135"/>
    </row>
    <row r="143" spans="1:61" ht="9.75" customHeight="1">
      <c r="A143" s="120" t="s">
        <v>520</v>
      </c>
      <c r="B143" s="121"/>
      <c r="C143" s="121"/>
      <c r="D143" s="121"/>
      <c r="E143" s="121"/>
      <c r="F143" s="121"/>
      <c r="G143" s="121"/>
      <c r="H143" s="121"/>
      <c r="I143" s="121"/>
      <c r="J143" s="121"/>
      <c r="K143" s="121"/>
      <c r="L143" s="121"/>
      <c r="M143" s="121"/>
      <c r="N143" s="121"/>
      <c r="O143" s="121"/>
      <c r="P143" s="121"/>
      <c r="Q143" s="121"/>
      <c r="R143" s="121"/>
      <c r="S143" s="121"/>
      <c r="T143" s="121"/>
      <c r="U143" s="121"/>
      <c r="V143" s="121"/>
      <c r="W143" s="121"/>
      <c r="X143" s="121"/>
      <c r="Y143" s="121"/>
      <c r="Z143" s="121"/>
      <c r="AA143" s="121"/>
      <c r="AB143" s="121"/>
      <c r="AC143" s="121"/>
      <c r="AD143" s="121"/>
      <c r="AE143" s="121"/>
      <c r="AF143" s="121"/>
      <c r="AG143" s="121"/>
      <c r="AH143" s="121"/>
      <c r="AI143" s="121"/>
      <c r="AJ143" s="121"/>
      <c r="AK143" s="121"/>
      <c r="AL143" s="121"/>
      <c r="AM143" s="122"/>
    </row>
    <row r="144" spans="1:61" ht="9.75" customHeight="1">
      <c r="A144" s="141"/>
      <c r="B144" s="142"/>
      <c r="C144" s="142"/>
      <c r="D144" s="142"/>
      <c r="E144" s="142"/>
      <c r="F144" s="142"/>
      <c r="G144" s="142"/>
      <c r="H144" s="142"/>
      <c r="I144" s="142"/>
      <c r="J144" s="142"/>
      <c r="K144" s="142"/>
      <c r="L144" s="142"/>
      <c r="M144" s="142"/>
      <c r="N144" s="142"/>
      <c r="O144" s="142"/>
      <c r="P144" s="142"/>
      <c r="Q144" s="142"/>
      <c r="R144" s="142"/>
      <c r="S144" s="142"/>
      <c r="T144" s="142"/>
      <c r="U144" s="142"/>
      <c r="V144" s="142"/>
      <c r="W144" s="142"/>
      <c r="X144" s="142"/>
      <c r="Y144" s="142"/>
      <c r="Z144" s="142"/>
      <c r="AA144" s="142"/>
      <c r="AB144" s="142"/>
      <c r="AC144" s="142"/>
      <c r="AD144" s="142"/>
      <c r="AE144" s="142"/>
      <c r="AF144" s="142"/>
      <c r="AG144" s="142"/>
      <c r="AH144" s="142"/>
      <c r="AI144" s="142"/>
      <c r="AJ144" s="142"/>
      <c r="AK144" s="142"/>
      <c r="AL144" s="142"/>
      <c r="AM144" s="143"/>
    </row>
    <row r="145" spans="1:61" ht="9.75" customHeight="1">
      <c r="A145" s="141"/>
      <c r="B145" s="142"/>
      <c r="C145" s="142"/>
      <c r="D145" s="142"/>
      <c r="E145" s="142"/>
      <c r="F145" s="142"/>
      <c r="G145" s="142"/>
      <c r="H145" s="142"/>
      <c r="I145" s="142"/>
      <c r="J145" s="142"/>
      <c r="K145" s="142"/>
      <c r="L145" s="142"/>
      <c r="M145" s="142"/>
      <c r="N145" s="142"/>
      <c r="O145" s="142"/>
      <c r="P145" s="142"/>
      <c r="Q145" s="142"/>
      <c r="R145" s="142"/>
      <c r="S145" s="142"/>
      <c r="T145" s="142"/>
      <c r="U145" s="142"/>
      <c r="V145" s="142"/>
      <c r="W145" s="142"/>
      <c r="X145" s="142"/>
      <c r="Y145" s="142"/>
      <c r="Z145" s="142"/>
      <c r="AA145" s="142"/>
      <c r="AB145" s="142"/>
      <c r="AC145" s="142"/>
      <c r="AD145" s="142"/>
      <c r="AE145" s="142"/>
      <c r="AF145" s="142"/>
      <c r="AG145" s="142"/>
      <c r="AH145" s="142"/>
      <c r="AI145" s="142"/>
      <c r="AJ145" s="142"/>
      <c r="AK145" s="142"/>
      <c r="AL145" s="142"/>
      <c r="AM145" s="143"/>
    </row>
    <row r="146" spans="1:61" ht="9.75" customHeight="1">
      <c r="A146" s="141"/>
      <c r="B146" s="142"/>
      <c r="C146" s="142"/>
      <c r="D146" s="142"/>
      <c r="E146" s="142"/>
      <c r="F146" s="142"/>
      <c r="G146" s="142"/>
      <c r="H146" s="142"/>
      <c r="I146" s="142"/>
      <c r="J146" s="142"/>
      <c r="K146" s="142"/>
      <c r="L146" s="142"/>
      <c r="M146" s="142"/>
      <c r="N146" s="142"/>
      <c r="O146" s="142"/>
      <c r="P146" s="142"/>
      <c r="Q146" s="142"/>
      <c r="R146" s="142"/>
      <c r="S146" s="142"/>
      <c r="T146" s="142"/>
      <c r="U146" s="142"/>
      <c r="V146" s="142"/>
      <c r="W146" s="142"/>
      <c r="X146" s="142"/>
      <c r="Y146" s="142"/>
      <c r="Z146" s="142"/>
      <c r="AA146" s="142"/>
      <c r="AB146" s="142"/>
      <c r="AC146" s="142"/>
      <c r="AD146" s="142"/>
      <c r="AE146" s="142"/>
      <c r="AF146" s="142"/>
      <c r="AG146" s="142"/>
      <c r="AH146" s="142"/>
      <c r="AI146" s="142"/>
      <c r="AJ146" s="142"/>
      <c r="AK146" s="142"/>
      <c r="AL146" s="142"/>
      <c r="AM146" s="143"/>
    </row>
    <row r="147" spans="1:61" ht="9.75" customHeight="1">
      <c r="A147" s="141"/>
      <c r="B147" s="142"/>
      <c r="C147" s="142"/>
      <c r="D147" s="142"/>
      <c r="E147" s="142"/>
      <c r="F147" s="142"/>
      <c r="G147" s="142"/>
      <c r="H147" s="142"/>
      <c r="I147" s="142"/>
      <c r="J147" s="142"/>
      <c r="K147" s="142"/>
      <c r="L147" s="142"/>
      <c r="M147" s="142"/>
      <c r="N147" s="142"/>
      <c r="O147" s="142"/>
      <c r="P147" s="142"/>
      <c r="Q147" s="142"/>
      <c r="R147" s="142"/>
      <c r="S147" s="142"/>
      <c r="T147" s="142"/>
      <c r="U147" s="142"/>
      <c r="V147" s="142"/>
      <c r="W147" s="142"/>
      <c r="X147" s="142"/>
      <c r="Y147" s="142"/>
      <c r="Z147" s="142"/>
      <c r="AA147" s="142"/>
      <c r="AB147" s="142"/>
      <c r="AC147" s="142"/>
      <c r="AD147" s="142"/>
      <c r="AE147" s="142"/>
      <c r="AF147" s="142"/>
      <c r="AG147" s="142"/>
      <c r="AH147" s="142"/>
      <c r="AI147" s="142"/>
      <c r="AJ147" s="142"/>
      <c r="AK147" s="142"/>
      <c r="AL147" s="142"/>
      <c r="AM147" s="143"/>
    </row>
    <row r="148" spans="1:61" ht="9.75" customHeight="1">
      <c r="A148" s="123"/>
      <c r="B148" s="124"/>
      <c r="C148" s="124"/>
      <c r="D148" s="124"/>
      <c r="E148" s="124"/>
      <c r="F148" s="124"/>
      <c r="G148" s="124"/>
      <c r="H148" s="124"/>
      <c r="I148" s="124"/>
      <c r="J148" s="124"/>
      <c r="K148" s="124"/>
      <c r="L148" s="124"/>
      <c r="M148" s="124"/>
      <c r="N148" s="124"/>
      <c r="O148" s="124"/>
      <c r="P148" s="124"/>
      <c r="Q148" s="124"/>
      <c r="R148" s="124"/>
      <c r="S148" s="124"/>
      <c r="T148" s="124"/>
      <c r="U148" s="124"/>
      <c r="V148" s="124"/>
      <c r="W148" s="124"/>
      <c r="X148" s="124"/>
      <c r="Y148" s="124"/>
      <c r="Z148" s="124"/>
      <c r="AA148" s="124"/>
      <c r="AB148" s="124"/>
      <c r="AC148" s="124"/>
      <c r="AD148" s="124"/>
      <c r="AE148" s="124"/>
      <c r="AF148" s="124"/>
      <c r="AG148" s="124"/>
      <c r="AH148" s="124"/>
      <c r="AI148" s="124"/>
      <c r="AJ148" s="124"/>
      <c r="AK148" s="124"/>
      <c r="AL148" s="124"/>
      <c r="AM148" s="125"/>
    </row>
    <row r="149" spans="1:61" ht="90" customHeight="1">
      <c r="A149" s="120" t="s">
        <v>521</v>
      </c>
      <c r="B149" s="121"/>
      <c r="C149" s="121"/>
      <c r="D149" s="121"/>
      <c r="E149" s="121"/>
      <c r="F149" s="121"/>
      <c r="G149" s="121"/>
      <c r="H149" s="121"/>
      <c r="I149" s="122"/>
      <c r="J149" s="136" t="s">
        <v>830</v>
      </c>
      <c r="K149" s="126"/>
      <c r="L149" s="126"/>
      <c r="M149" s="126"/>
      <c r="N149" s="126"/>
      <c r="O149" s="126"/>
      <c r="P149" s="126"/>
      <c r="Q149" s="126"/>
      <c r="R149" s="126"/>
      <c r="S149" s="126"/>
      <c r="T149" s="126"/>
      <c r="U149" s="126"/>
      <c r="V149" s="126"/>
      <c r="W149" s="126"/>
      <c r="X149" s="126"/>
      <c r="Y149" s="126"/>
      <c r="Z149" s="126"/>
      <c r="AA149" s="126"/>
      <c r="AB149" s="126"/>
      <c r="AC149" s="126"/>
      <c r="AD149" s="126"/>
      <c r="AE149" s="126"/>
      <c r="AF149" s="126"/>
      <c r="AG149" s="126"/>
      <c r="AH149" s="126"/>
      <c r="AI149" s="126"/>
      <c r="AJ149" s="126"/>
      <c r="AK149" s="126"/>
      <c r="AL149" s="126"/>
      <c r="AM149" s="127"/>
      <c r="BH149" s="1">
        <v>36</v>
      </c>
      <c r="BI149" s="1" t="str">
        <f>"ITEM"&amp;BH149&amp; BG149 &amp;"="&amp; IF(TRIM($J149)="","",$J149)</f>
        <v>ITEM36=・平成２４年６月１２日、住民基本台帳ネットワークシステム推進協議会（４７都道府県が構成員）において、都道府県サーバ集約化の実施および集約化された都道府県サーバの運用及び監視に関する業務を機構の前身である財団法人地方自治情報センターへ委託することを議決している。
・委託先である機構は、地方公共団体情報システム機構法（平成２５年５月３１日法律第２９号）に基づき平成２６年４月１日に設立された組織であり、住基法に基づき住民基本台帳ネットワークシステムの運用を行っている実績がある。
・そのため、委託先として社会的信用と特定個人情報の保護を継続的に履行する能力があると認められるとともに、プライバシーマークの付与を受けており、情報保護管理体制は十分である。
・都道府県サーバの運用及び監視に関する業務委託において、委託先の附票本人確認情報保護管理体制を確認するとともに、必要に応じて立ち入り調査を行う。</v>
      </c>
    </row>
    <row r="150" spans="1:61" ht="9.75" customHeight="1">
      <c r="A150" s="141"/>
      <c r="B150" s="142"/>
      <c r="C150" s="142"/>
      <c r="D150" s="142"/>
      <c r="E150" s="142"/>
      <c r="F150" s="142"/>
      <c r="G150" s="142"/>
      <c r="H150" s="142"/>
      <c r="I150" s="143"/>
      <c r="J150" s="150"/>
      <c r="K150" s="151"/>
      <c r="L150" s="151"/>
      <c r="M150" s="151"/>
      <c r="N150" s="151"/>
      <c r="O150" s="151"/>
      <c r="P150" s="151"/>
      <c r="Q150" s="151"/>
      <c r="R150" s="151"/>
      <c r="S150" s="151"/>
      <c r="T150" s="151"/>
      <c r="U150" s="151"/>
      <c r="V150" s="151"/>
      <c r="W150" s="151"/>
      <c r="X150" s="151"/>
      <c r="Y150" s="151"/>
      <c r="Z150" s="151"/>
      <c r="AA150" s="151"/>
      <c r="AB150" s="151"/>
      <c r="AC150" s="151"/>
      <c r="AD150" s="151"/>
      <c r="AE150" s="151"/>
      <c r="AF150" s="151"/>
      <c r="AG150" s="151"/>
      <c r="AH150" s="151"/>
      <c r="AI150" s="151"/>
      <c r="AJ150" s="151"/>
      <c r="AK150" s="151"/>
      <c r="AL150" s="151"/>
      <c r="AM150" s="152"/>
    </row>
    <row r="151" spans="1:61" ht="9.75" customHeight="1">
      <c r="A151" s="141"/>
      <c r="B151" s="142"/>
      <c r="C151" s="142"/>
      <c r="D151" s="142"/>
      <c r="E151" s="142"/>
      <c r="F151" s="142"/>
      <c r="G151" s="142"/>
      <c r="H151" s="142"/>
      <c r="I151" s="143"/>
      <c r="J151" s="150"/>
      <c r="K151" s="151"/>
      <c r="L151" s="151"/>
      <c r="M151" s="151"/>
      <c r="N151" s="151"/>
      <c r="O151" s="151"/>
      <c r="P151" s="151"/>
      <c r="Q151" s="151"/>
      <c r="R151" s="151"/>
      <c r="S151" s="151"/>
      <c r="T151" s="151"/>
      <c r="U151" s="151"/>
      <c r="V151" s="151"/>
      <c r="W151" s="151"/>
      <c r="X151" s="151"/>
      <c r="Y151" s="151"/>
      <c r="Z151" s="151"/>
      <c r="AA151" s="151"/>
      <c r="AB151" s="151"/>
      <c r="AC151" s="151"/>
      <c r="AD151" s="151"/>
      <c r="AE151" s="151"/>
      <c r="AF151" s="151"/>
      <c r="AG151" s="151"/>
      <c r="AH151" s="151"/>
      <c r="AI151" s="151"/>
      <c r="AJ151" s="151"/>
      <c r="AK151" s="151"/>
      <c r="AL151" s="151"/>
      <c r="AM151" s="152"/>
    </row>
    <row r="152" spans="1:61" ht="9.75" customHeight="1">
      <c r="A152" s="141"/>
      <c r="B152" s="142"/>
      <c r="C152" s="142"/>
      <c r="D152" s="142"/>
      <c r="E152" s="142"/>
      <c r="F152" s="142"/>
      <c r="G152" s="142"/>
      <c r="H152" s="142"/>
      <c r="I152" s="143"/>
      <c r="J152" s="150"/>
      <c r="K152" s="151"/>
      <c r="L152" s="151"/>
      <c r="M152" s="151"/>
      <c r="N152" s="151"/>
      <c r="O152" s="151"/>
      <c r="P152" s="151"/>
      <c r="Q152" s="151"/>
      <c r="R152" s="151"/>
      <c r="S152" s="151"/>
      <c r="T152" s="151"/>
      <c r="U152" s="151"/>
      <c r="V152" s="151"/>
      <c r="W152" s="151"/>
      <c r="X152" s="151"/>
      <c r="Y152" s="151"/>
      <c r="Z152" s="151"/>
      <c r="AA152" s="151"/>
      <c r="AB152" s="151"/>
      <c r="AC152" s="151"/>
      <c r="AD152" s="151"/>
      <c r="AE152" s="151"/>
      <c r="AF152" s="151"/>
      <c r="AG152" s="151"/>
      <c r="AH152" s="151"/>
      <c r="AI152" s="151"/>
      <c r="AJ152" s="151"/>
      <c r="AK152" s="151"/>
      <c r="AL152" s="151"/>
      <c r="AM152" s="152"/>
    </row>
    <row r="153" spans="1:61" ht="10.050000000000001" customHeight="1">
      <c r="A153" s="120" t="s">
        <v>522</v>
      </c>
      <c r="B153" s="121"/>
      <c r="C153" s="121"/>
      <c r="D153" s="121"/>
      <c r="E153" s="121"/>
      <c r="F153" s="121"/>
      <c r="G153" s="121"/>
      <c r="H153" s="121"/>
      <c r="I153" s="121"/>
      <c r="J153" s="216" t="s">
        <v>37</v>
      </c>
      <c r="K153" s="249" t="s">
        <v>448</v>
      </c>
      <c r="L153" s="249"/>
      <c r="M153" s="249"/>
      <c r="N153" s="249"/>
      <c r="O153" s="249"/>
      <c r="P153" s="249"/>
      <c r="Q153" s="249"/>
      <c r="R153" s="249"/>
      <c r="S153" s="249"/>
      <c r="T153" s="154" t="s">
        <v>38</v>
      </c>
      <c r="U153" s="154"/>
      <c r="V153" s="154" t="s">
        <v>36</v>
      </c>
      <c r="W153" s="154"/>
      <c r="X153" s="154"/>
      <c r="Y153" s="154"/>
      <c r="Z153" s="154"/>
      <c r="AA153" s="154"/>
      <c r="AB153" s="154"/>
      <c r="AC153" s="154"/>
      <c r="AD153" s="154"/>
      <c r="AE153" s="154"/>
      <c r="AF153" s="154"/>
      <c r="AG153" s="154"/>
      <c r="AH153" s="154"/>
      <c r="AI153" s="154"/>
      <c r="AJ153" s="154"/>
      <c r="AK153" s="154"/>
      <c r="AL153" s="154"/>
      <c r="AM153" s="155"/>
      <c r="BE153" s="1" t="str">
        <f ca="1">MID(CELL("address",$CC$2),2,2)</f>
        <v>CC</v>
      </c>
      <c r="BF153" s="1">
        <f>IF(TRIM($K153)="","",IF(ISERROR(MATCH($K153,$CC$3:$CC$4,0)),"INPUT_ERROR",MATCH($K153,$CC$3:$CC$4,0)))</f>
        <v>1</v>
      </c>
      <c r="BH153" s="1">
        <v>37</v>
      </c>
      <c r="BI153" s="1" t="str">
        <f>"ITEM"&amp;BH153&amp; BG153 &amp;"=" &amp; $BF153</f>
        <v>ITEM37=1</v>
      </c>
    </row>
    <row r="154" spans="1:61" ht="9.75" customHeight="1">
      <c r="A154" s="141"/>
      <c r="B154" s="142"/>
      <c r="C154" s="142"/>
      <c r="D154" s="142"/>
      <c r="E154" s="142"/>
      <c r="F154" s="142"/>
      <c r="G154" s="142"/>
      <c r="H154" s="142"/>
      <c r="I154" s="142"/>
      <c r="J154" s="144"/>
      <c r="K154" s="145"/>
      <c r="L154" s="145"/>
      <c r="M154" s="145"/>
      <c r="N154" s="145"/>
      <c r="O154" s="145"/>
      <c r="P154" s="145"/>
      <c r="Q154" s="145"/>
      <c r="R154" s="145"/>
      <c r="S154" s="145"/>
      <c r="T154" s="82"/>
      <c r="U154" s="82"/>
      <c r="V154" s="82" t="s">
        <v>523</v>
      </c>
      <c r="W154" s="82"/>
      <c r="X154" s="82"/>
      <c r="Y154" s="82"/>
      <c r="Z154" s="82"/>
      <c r="AA154" s="82"/>
      <c r="AB154" s="82"/>
      <c r="AC154" s="82"/>
      <c r="AD154" s="82"/>
      <c r="AE154" s="82" t="s">
        <v>524</v>
      </c>
      <c r="AF154" s="82"/>
      <c r="AG154" s="82"/>
      <c r="AH154" s="82"/>
      <c r="AI154" s="82"/>
      <c r="AJ154" s="82"/>
      <c r="AK154" s="82"/>
      <c r="AL154" s="82"/>
      <c r="AM154" s="138"/>
    </row>
    <row r="155" spans="1:61" ht="9.75" customHeight="1">
      <c r="A155" s="141"/>
      <c r="B155" s="142"/>
      <c r="C155" s="142"/>
      <c r="D155" s="142"/>
      <c r="E155" s="142"/>
      <c r="F155" s="142"/>
      <c r="G155" s="142"/>
      <c r="H155" s="142"/>
      <c r="I155" s="142"/>
      <c r="J155" s="157"/>
      <c r="K155" s="98"/>
      <c r="L155" s="98"/>
      <c r="M155" s="98"/>
      <c r="N155" s="98"/>
      <c r="O155" s="98"/>
      <c r="P155" s="98"/>
      <c r="Q155" s="98"/>
      <c r="R155" s="98"/>
      <c r="S155" s="98"/>
      <c r="T155" s="98"/>
      <c r="U155" s="98"/>
      <c r="V155" s="98"/>
      <c r="W155" s="98"/>
      <c r="X155" s="98"/>
      <c r="Y155" s="98"/>
      <c r="Z155" s="98"/>
      <c r="AA155" s="98"/>
      <c r="AB155" s="98"/>
      <c r="AC155" s="98"/>
      <c r="AD155" s="98"/>
      <c r="AE155" s="98"/>
      <c r="AF155" s="98"/>
      <c r="AG155" s="98"/>
      <c r="AH155" s="98"/>
      <c r="AI155" s="98"/>
      <c r="AJ155" s="98"/>
      <c r="AK155" s="98"/>
      <c r="AL155" s="98"/>
      <c r="AM155" s="156"/>
    </row>
    <row r="156" spans="1:61" ht="91.95" customHeight="1">
      <c r="A156" s="141"/>
      <c r="B156" s="143"/>
      <c r="C156" s="120" t="s">
        <v>525</v>
      </c>
      <c r="D156" s="121"/>
      <c r="E156" s="121"/>
      <c r="F156" s="121"/>
      <c r="G156" s="121"/>
      <c r="H156" s="121"/>
      <c r="I156" s="122"/>
      <c r="J156" s="150" t="s">
        <v>831</v>
      </c>
      <c r="K156" s="151"/>
      <c r="L156" s="151"/>
      <c r="M156" s="151"/>
      <c r="N156" s="151"/>
      <c r="O156" s="151"/>
      <c r="P156" s="151"/>
      <c r="Q156" s="151"/>
      <c r="R156" s="151"/>
      <c r="S156" s="151"/>
      <c r="T156" s="151"/>
      <c r="U156" s="151"/>
      <c r="V156" s="151"/>
      <c r="W156" s="151"/>
      <c r="X156" s="151"/>
      <c r="Y156" s="151"/>
      <c r="Z156" s="151"/>
      <c r="AA156" s="151"/>
      <c r="AB156" s="151"/>
      <c r="AC156" s="151"/>
      <c r="AD156" s="151"/>
      <c r="AE156" s="151"/>
      <c r="AF156" s="151"/>
      <c r="AG156" s="151"/>
      <c r="AH156" s="151"/>
      <c r="AI156" s="151"/>
      <c r="AJ156" s="151"/>
      <c r="AK156" s="151"/>
      <c r="AL156" s="151"/>
      <c r="AM156" s="152"/>
      <c r="BH156" s="1">
        <v>38</v>
      </c>
      <c r="BI156" s="1" t="str">
        <f>"ITEM"&amp;BH156&amp; BG156 &amp;"="&amp; IF(TRIM($J156)="","",$J156)</f>
        <v>ITEM38=・委託先（再委託先含む。）には、附票本人確認情報の更新及び附票本人確認情報の整合性確認業務のため特定個人情報ファイルを提供する場合が想定されるが、その場合はシステムで自動的に暗号化を行った上で提供することとしており、システム設計上、特定個人情報にアクセスできず閲覧・更新もできない。また、委託先（再委託先を含む。）は、災害等におけるデータの損失等に対する対策のため、日次で特定個人情報ファイルをバックアップすることが想定されるが、バックアップのために特定個人情報ファイルを媒体に格納する場合は、システムで自動的に暗号化を行うこととしており、システム設計上、特定個人情報にアクセスできず閲覧・更新もできない。
・契約書に基づき、委託業務に係る作業者名簿を提出させ、作業者を限定している。</v>
      </c>
    </row>
    <row r="157" spans="1:61" ht="9.75" customHeight="1">
      <c r="A157" s="141"/>
      <c r="B157" s="143"/>
      <c r="C157" s="141"/>
      <c r="D157" s="142"/>
      <c r="E157" s="142"/>
      <c r="F157" s="142"/>
      <c r="G157" s="142"/>
      <c r="H157" s="142"/>
      <c r="I157" s="143"/>
      <c r="J157" s="150"/>
      <c r="K157" s="151"/>
      <c r="L157" s="151"/>
      <c r="M157" s="151"/>
      <c r="N157" s="151"/>
      <c r="O157" s="151"/>
      <c r="P157" s="151"/>
      <c r="Q157" s="151"/>
      <c r="R157" s="151"/>
      <c r="S157" s="151"/>
      <c r="T157" s="151"/>
      <c r="U157" s="151"/>
      <c r="V157" s="151"/>
      <c r="W157" s="151"/>
      <c r="X157" s="151"/>
      <c r="Y157" s="151"/>
      <c r="Z157" s="151"/>
      <c r="AA157" s="151"/>
      <c r="AB157" s="151"/>
      <c r="AC157" s="151"/>
      <c r="AD157" s="151"/>
      <c r="AE157" s="151"/>
      <c r="AF157" s="151"/>
      <c r="AG157" s="151"/>
      <c r="AH157" s="151"/>
      <c r="AI157" s="151"/>
      <c r="AJ157" s="151"/>
      <c r="AK157" s="151"/>
      <c r="AL157" s="151"/>
      <c r="AM157" s="152"/>
    </row>
    <row r="158" spans="1:61" ht="9.75" customHeight="1">
      <c r="A158" s="123"/>
      <c r="B158" s="125"/>
      <c r="C158" s="123"/>
      <c r="D158" s="124"/>
      <c r="E158" s="124"/>
      <c r="F158" s="124"/>
      <c r="G158" s="124"/>
      <c r="H158" s="124"/>
      <c r="I158" s="125"/>
      <c r="J158" s="137"/>
      <c r="K158" s="128"/>
      <c r="L158" s="128"/>
      <c r="M158" s="128"/>
      <c r="N158" s="128"/>
      <c r="O158" s="128"/>
      <c r="P158" s="128"/>
      <c r="Q158" s="128"/>
      <c r="R158" s="128"/>
      <c r="S158" s="128"/>
      <c r="T158" s="128"/>
      <c r="U158" s="128"/>
      <c r="V158" s="128"/>
      <c r="W158" s="128"/>
      <c r="X158" s="128"/>
      <c r="Y158" s="128"/>
      <c r="Z158" s="128"/>
      <c r="AA158" s="128"/>
      <c r="AB158" s="128"/>
      <c r="AC158" s="128"/>
      <c r="AD158" s="128"/>
      <c r="AE158" s="128"/>
      <c r="AF158" s="128"/>
      <c r="AG158" s="128"/>
      <c r="AH158" s="128"/>
      <c r="AI158" s="128"/>
      <c r="AJ158" s="128"/>
      <c r="AK158" s="128"/>
      <c r="AL158" s="128"/>
      <c r="AM158" s="129"/>
    </row>
    <row r="159" spans="1:61" ht="10.050000000000001" customHeight="1">
      <c r="A159" s="120" t="s">
        <v>526</v>
      </c>
      <c r="B159" s="121"/>
      <c r="C159" s="121"/>
      <c r="D159" s="121"/>
      <c r="E159" s="121"/>
      <c r="F159" s="121"/>
      <c r="G159" s="121"/>
      <c r="H159" s="121"/>
      <c r="I159" s="122"/>
      <c r="J159" s="216" t="s">
        <v>37</v>
      </c>
      <c r="K159" s="249" t="s">
        <v>798</v>
      </c>
      <c r="L159" s="249"/>
      <c r="M159" s="249"/>
      <c r="N159" s="249"/>
      <c r="O159" s="249"/>
      <c r="P159" s="249"/>
      <c r="Q159" s="249"/>
      <c r="R159" s="249"/>
      <c r="S159" s="249"/>
      <c r="T159" s="154" t="s">
        <v>38</v>
      </c>
      <c r="U159" s="154"/>
      <c r="V159" s="154" t="s">
        <v>36</v>
      </c>
      <c r="W159" s="154"/>
      <c r="X159" s="154"/>
      <c r="Y159" s="154"/>
      <c r="Z159" s="154"/>
      <c r="AA159" s="154"/>
      <c r="AB159" s="154"/>
      <c r="AC159" s="154"/>
      <c r="AD159" s="154"/>
      <c r="AE159" s="154"/>
      <c r="AF159" s="154"/>
      <c r="AG159" s="154"/>
      <c r="AH159" s="154"/>
      <c r="AI159" s="154"/>
      <c r="AJ159" s="154"/>
      <c r="AK159" s="154"/>
      <c r="AL159" s="154"/>
      <c r="AM159" s="155"/>
      <c r="BE159" s="1" t="str">
        <f ca="1">MID(CELL("address",$CD$2),2,2)</f>
        <v>CD</v>
      </c>
      <c r="BF159" s="1">
        <f>IF(TRIM($K159)="","",IF(ISERROR(MATCH($K159,$CD$3:$CD$4,0)),"INPUT_ERROR",MATCH($K159,$CD$3:$CD$4,0)))</f>
        <v>1</v>
      </c>
      <c r="BH159" s="1">
        <v>39</v>
      </c>
      <c r="BI159" s="1" t="str">
        <f>"ITEM"&amp;BH159&amp; BG159 &amp;"=" &amp; $BF159</f>
        <v>ITEM39=1</v>
      </c>
    </row>
    <row r="160" spans="1:61" ht="9.75" customHeight="1">
      <c r="A160" s="141"/>
      <c r="B160" s="142"/>
      <c r="C160" s="142"/>
      <c r="D160" s="142"/>
      <c r="E160" s="142"/>
      <c r="F160" s="142"/>
      <c r="G160" s="142"/>
      <c r="H160" s="142"/>
      <c r="I160" s="143"/>
      <c r="J160" s="144"/>
      <c r="K160" s="145"/>
      <c r="L160" s="145"/>
      <c r="M160" s="145"/>
      <c r="N160" s="145"/>
      <c r="O160" s="145"/>
      <c r="P160" s="145"/>
      <c r="Q160" s="145"/>
      <c r="R160" s="145"/>
      <c r="S160" s="145"/>
      <c r="T160" s="82"/>
      <c r="U160" s="82"/>
      <c r="V160" s="82" t="s">
        <v>527</v>
      </c>
      <c r="W160" s="82"/>
      <c r="X160" s="82"/>
      <c r="Y160" s="82"/>
      <c r="Z160" s="82"/>
      <c r="AA160" s="82"/>
      <c r="AB160" s="82"/>
      <c r="AC160" s="82"/>
      <c r="AD160" s="82"/>
      <c r="AE160" s="82" t="s">
        <v>528</v>
      </c>
      <c r="AF160" s="82"/>
      <c r="AG160" s="82"/>
      <c r="AH160" s="82"/>
      <c r="AI160" s="82"/>
      <c r="AJ160" s="82"/>
      <c r="AK160" s="82"/>
      <c r="AL160" s="82"/>
      <c r="AM160" s="138"/>
    </row>
    <row r="161" spans="1:61" ht="9.75" customHeight="1">
      <c r="A161" s="141"/>
      <c r="B161" s="142"/>
      <c r="C161" s="142"/>
      <c r="D161" s="142"/>
      <c r="E161" s="142"/>
      <c r="F161" s="142"/>
      <c r="G161" s="142"/>
      <c r="H161" s="142"/>
      <c r="I161" s="143"/>
      <c r="J161" s="157"/>
      <c r="K161" s="98"/>
      <c r="L161" s="98"/>
      <c r="M161" s="98"/>
      <c r="N161" s="98"/>
      <c r="O161" s="98"/>
      <c r="P161" s="98"/>
      <c r="Q161" s="98"/>
      <c r="R161" s="98"/>
      <c r="S161" s="98"/>
      <c r="T161" s="98"/>
      <c r="U161" s="98"/>
      <c r="V161" s="98"/>
      <c r="W161" s="98"/>
      <c r="X161" s="98"/>
      <c r="Y161" s="98"/>
      <c r="Z161" s="98"/>
      <c r="AA161" s="98"/>
      <c r="AB161" s="98"/>
      <c r="AC161" s="98"/>
      <c r="AD161" s="98"/>
      <c r="AE161" s="98"/>
      <c r="AF161" s="98"/>
      <c r="AG161" s="98"/>
      <c r="AH161" s="98"/>
      <c r="AI161" s="98"/>
      <c r="AJ161" s="98"/>
      <c r="AK161" s="98"/>
      <c r="AL161" s="98"/>
      <c r="AM161" s="156"/>
    </row>
    <row r="162" spans="1:61" ht="145.05000000000001" customHeight="1">
      <c r="A162" s="141"/>
      <c r="B162" s="143"/>
      <c r="C162" s="120" t="s">
        <v>512</v>
      </c>
      <c r="D162" s="121"/>
      <c r="E162" s="121"/>
      <c r="F162" s="121"/>
      <c r="G162" s="121"/>
      <c r="H162" s="121"/>
      <c r="I162" s="122"/>
      <c r="J162" s="136" t="s">
        <v>832</v>
      </c>
      <c r="K162" s="126"/>
      <c r="L162" s="126"/>
      <c r="M162" s="126"/>
      <c r="N162" s="126"/>
      <c r="O162" s="126"/>
      <c r="P162" s="126"/>
      <c r="Q162" s="126"/>
      <c r="R162" s="126"/>
      <c r="S162" s="126"/>
      <c r="T162" s="126"/>
      <c r="U162" s="126"/>
      <c r="V162" s="126"/>
      <c r="W162" s="126"/>
      <c r="X162" s="126"/>
      <c r="Y162" s="126"/>
      <c r="Z162" s="126"/>
      <c r="AA162" s="126"/>
      <c r="AB162" s="126"/>
      <c r="AC162" s="126"/>
      <c r="AD162" s="126"/>
      <c r="AE162" s="126"/>
      <c r="AF162" s="126"/>
      <c r="AG162" s="126"/>
      <c r="AH162" s="126"/>
      <c r="AI162" s="126"/>
      <c r="AJ162" s="126"/>
      <c r="AK162" s="126"/>
      <c r="AL162" s="126"/>
      <c r="AM162" s="127"/>
      <c r="BH162" s="1">
        <v>40</v>
      </c>
      <c r="BI162" s="1" t="str">
        <f>"ITEM"&amp;BH162&amp; BG162 &amp;"="&amp; IF(TRIM($J162)="","",$J162)</f>
        <v>ITEM40=・委託先（再委託先を含む。）には、附票本人確認情報の更新及び附票本人確認情報の整合性確認業務のため特定個人情報ファイルを提供する場合が想定されるが、その場合はシステムで自動的に暗号化を行った上で提供することとしており、システム設計上、特定個人情報にアクセスできず閲覧・更新もできない。
・委託先（再委託先を含む。）は、災害等におけるデータの損失等に対する対策のため、日次で特定個人情報ファイルをバックアップすることが想定されるが、バックアップのために特定個人情報ファイルを媒体に格納する場合は、システムで自動的に暗号化を行うこととしており、システム設計上、特定個人情報にアクセスできず閲覧・更新もできない。
・上記のとおり、委託先（再委託先を含む。）は特定個人情報にアクセスできないが、バックアップ媒体については、記録簿により管理し、保管庫に保管している。週次で管理簿と保管庫の媒体をチェックし、チェックリストに記入している。バックアップの不正取得や持ち出しのリスクに対し、サーバ室に物理的対策（監視カメラなど）を講じ、不正作業が行われないようにしている。
・チェックリストの結果について、委託先である機構より、月次で書面により「附票都道府県サーバ集約センターの運用監視等に係る作業報告について　６．セキュリティ確認結果報告」の報告を受けている。</v>
      </c>
    </row>
    <row r="163" spans="1:61" ht="9.75" customHeight="1">
      <c r="A163" s="141"/>
      <c r="B163" s="143"/>
      <c r="C163" s="141"/>
      <c r="D163" s="142"/>
      <c r="E163" s="142"/>
      <c r="F163" s="142"/>
      <c r="G163" s="142"/>
      <c r="H163" s="142"/>
      <c r="I163" s="143"/>
      <c r="J163" s="150"/>
      <c r="K163" s="151"/>
      <c r="L163" s="151"/>
      <c r="M163" s="151"/>
      <c r="N163" s="151"/>
      <c r="O163" s="151"/>
      <c r="P163" s="151"/>
      <c r="Q163" s="151"/>
      <c r="R163" s="151"/>
      <c r="S163" s="151"/>
      <c r="T163" s="151"/>
      <c r="U163" s="151"/>
      <c r="V163" s="151"/>
      <c r="W163" s="151"/>
      <c r="X163" s="151"/>
      <c r="Y163" s="151"/>
      <c r="Z163" s="151"/>
      <c r="AA163" s="151"/>
      <c r="AB163" s="151"/>
      <c r="AC163" s="151"/>
      <c r="AD163" s="151"/>
      <c r="AE163" s="151"/>
      <c r="AF163" s="151"/>
      <c r="AG163" s="151"/>
      <c r="AH163" s="151"/>
      <c r="AI163" s="151"/>
      <c r="AJ163" s="151"/>
      <c r="AK163" s="151"/>
      <c r="AL163" s="151"/>
      <c r="AM163" s="152"/>
    </row>
    <row r="164" spans="1:61" ht="9.75" customHeight="1">
      <c r="A164" s="123"/>
      <c r="B164" s="125"/>
      <c r="C164" s="141"/>
      <c r="D164" s="142"/>
      <c r="E164" s="142"/>
      <c r="F164" s="142"/>
      <c r="G164" s="142"/>
      <c r="H164" s="142"/>
      <c r="I164" s="143"/>
      <c r="J164" s="150"/>
      <c r="K164" s="151"/>
      <c r="L164" s="151"/>
      <c r="M164" s="151"/>
      <c r="N164" s="151"/>
      <c r="O164" s="151"/>
      <c r="P164" s="151"/>
      <c r="Q164" s="151"/>
      <c r="R164" s="151"/>
      <c r="S164" s="151"/>
      <c r="T164" s="151"/>
      <c r="U164" s="151"/>
      <c r="V164" s="151"/>
      <c r="W164" s="151"/>
      <c r="X164" s="151"/>
      <c r="Y164" s="151"/>
      <c r="Z164" s="151"/>
      <c r="AA164" s="151"/>
      <c r="AB164" s="151"/>
      <c r="AC164" s="151"/>
      <c r="AD164" s="151"/>
      <c r="AE164" s="151"/>
      <c r="AF164" s="151"/>
      <c r="AG164" s="151"/>
      <c r="AH164" s="151"/>
      <c r="AI164" s="151"/>
      <c r="AJ164" s="151"/>
      <c r="AK164" s="151"/>
      <c r="AL164" s="151"/>
      <c r="AM164" s="152"/>
    </row>
    <row r="165" spans="1:61" ht="10.050000000000001" customHeight="1">
      <c r="A165" s="120" t="s">
        <v>529</v>
      </c>
      <c r="B165" s="121"/>
      <c r="C165" s="121"/>
      <c r="D165" s="121"/>
      <c r="E165" s="121"/>
      <c r="F165" s="121"/>
      <c r="G165" s="121"/>
      <c r="H165" s="121"/>
      <c r="I165" s="122"/>
      <c r="J165" s="216" t="s">
        <v>37</v>
      </c>
      <c r="K165" s="249" t="s">
        <v>802</v>
      </c>
      <c r="L165" s="249"/>
      <c r="M165" s="249"/>
      <c r="N165" s="249"/>
      <c r="O165" s="249"/>
      <c r="P165" s="249"/>
      <c r="Q165" s="249"/>
      <c r="R165" s="249"/>
      <c r="S165" s="249"/>
      <c r="T165" s="154" t="s">
        <v>38</v>
      </c>
      <c r="U165" s="154"/>
      <c r="V165" s="154" t="s">
        <v>36</v>
      </c>
      <c r="W165" s="154"/>
      <c r="X165" s="154"/>
      <c r="Y165" s="154"/>
      <c r="Z165" s="154"/>
      <c r="AA165" s="154"/>
      <c r="AB165" s="154"/>
      <c r="AC165" s="154"/>
      <c r="AD165" s="154"/>
      <c r="AE165" s="154"/>
      <c r="AF165" s="154"/>
      <c r="AG165" s="154"/>
      <c r="AH165" s="154"/>
      <c r="AI165" s="154"/>
      <c r="AJ165" s="154"/>
      <c r="AK165" s="154"/>
      <c r="AL165" s="154"/>
      <c r="AM165" s="155"/>
      <c r="BE165" s="1" t="str">
        <f ca="1">MID(CELL("address",$CE$2),2,2)</f>
        <v>CE</v>
      </c>
      <c r="BF165" s="1">
        <f>IF(TRIM($K165)="","",IF(ISERROR(MATCH($K165,$CE$3:$CE$4,0)),"INPUT_ERROR",MATCH($K165,$CE$3:$CE$4,0)))</f>
        <v>1</v>
      </c>
      <c r="BH165" s="1">
        <v>41</v>
      </c>
      <c r="BI165" s="1" t="str">
        <f>"ITEM"&amp;BH165&amp; BG165 &amp;"=" &amp; $BF165</f>
        <v>ITEM41=1</v>
      </c>
    </row>
    <row r="166" spans="1:61" ht="9.75" customHeight="1">
      <c r="A166" s="141"/>
      <c r="B166" s="142"/>
      <c r="C166" s="142"/>
      <c r="D166" s="142"/>
      <c r="E166" s="142"/>
      <c r="F166" s="142"/>
      <c r="G166" s="142"/>
      <c r="H166" s="142"/>
      <c r="I166" s="143"/>
      <c r="J166" s="144"/>
      <c r="K166" s="145"/>
      <c r="L166" s="145"/>
      <c r="M166" s="145"/>
      <c r="N166" s="145"/>
      <c r="O166" s="145"/>
      <c r="P166" s="145"/>
      <c r="Q166" s="145"/>
      <c r="R166" s="145"/>
      <c r="S166" s="145"/>
      <c r="T166" s="98"/>
      <c r="U166" s="98"/>
      <c r="V166" s="98" t="s">
        <v>530</v>
      </c>
      <c r="W166" s="98"/>
      <c r="X166" s="98"/>
      <c r="Y166" s="98"/>
      <c r="Z166" s="98"/>
      <c r="AA166" s="98"/>
      <c r="AB166" s="98"/>
      <c r="AC166" s="98"/>
      <c r="AD166" s="98"/>
      <c r="AE166" s="98" t="s">
        <v>531</v>
      </c>
      <c r="AF166" s="98"/>
      <c r="AG166" s="98"/>
      <c r="AH166" s="98"/>
      <c r="AI166" s="98"/>
      <c r="AJ166" s="98"/>
      <c r="AK166" s="98"/>
      <c r="AL166" s="98"/>
      <c r="AM166" s="156"/>
    </row>
    <row r="167" spans="1:61" ht="58.8" customHeight="1">
      <c r="A167" s="141"/>
      <c r="B167" s="143"/>
      <c r="C167" s="120" t="s">
        <v>532</v>
      </c>
      <c r="D167" s="121"/>
      <c r="E167" s="121"/>
      <c r="F167" s="121"/>
      <c r="G167" s="121"/>
      <c r="H167" s="121"/>
      <c r="I167" s="122"/>
      <c r="J167" s="136" t="s">
        <v>833</v>
      </c>
      <c r="K167" s="126"/>
      <c r="L167" s="126"/>
      <c r="M167" s="126"/>
      <c r="N167" s="126"/>
      <c r="O167" s="126"/>
      <c r="P167" s="126"/>
      <c r="Q167" s="126"/>
      <c r="R167" s="126"/>
      <c r="S167" s="126"/>
      <c r="T167" s="126"/>
      <c r="U167" s="126"/>
      <c r="V167" s="126"/>
      <c r="W167" s="126"/>
      <c r="X167" s="126"/>
      <c r="Y167" s="126"/>
      <c r="Z167" s="126"/>
      <c r="AA167" s="126"/>
      <c r="AB167" s="126"/>
      <c r="AC167" s="126"/>
      <c r="AD167" s="126"/>
      <c r="AE167" s="126"/>
      <c r="AF167" s="126"/>
      <c r="AG167" s="126"/>
      <c r="AH167" s="126"/>
      <c r="AI167" s="126"/>
      <c r="AJ167" s="126"/>
      <c r="AK167" s="126"/>
      <c r="AL167" s="126"/>
      <c r="AM167" s="127"/>
      <c r="BH167" s="1">
        <v>42</v>
      </c>
      <c r="BI167" s="1" t="str">
        <f>"ITEM"&amp;BH167&amp; BG167 &amp;"="&amp; IF(TRIM($J167)="","",$J167)</f>
        <v>ITEM42=・委託先である機構に対し、特定個人情報の目的外利用及び提供は認めないことを契約書上明記している。
・委託先である機構は、日次、月次、年次で目的外利用及び提供についてのチェックを含むセキュリティチェックを行い、委託元である本府は、チェックリストの結果について、機構より、月次で書面により「附票都道府県サーバ集約センターの運用監視等に係る作業報告について　６．セキュリティ確認結果報告」の報告を受けている。
・必要があれば、本府職員が委託業務について機構の履行状況を立ち会いまたは報告を受けることを契約書上明記している。</v>
      </c>
    </row>
    <row r="168" spans="1:61" ht="9.75" customHeight="1">
      <c r="A168" s="141"/>
      <c r="B168" s="143"/>
      <c r="C168" s="141"/>
      <c r="D168" s="142"/>
      <c r="E168" s="142"/>
      <c r="F168" s="142"/>
      <c r="G168" s="142"/>
      <c r="H168" s="142"/>
      <c r="I168" s="143"/>
      <c r="J168" s="150"/>
      <c r="K168" s="151"/>
      <c r="L168" s="151"/>
      <c r="M168" s="151"/>
      <c r="N168" s="151"/>
      <c r="O168" s="151"/>
      <c r="P168" s="151"/>
      <c r="Q168" s="151"/>
      <c r="R168" s="151"/>
      <c r="S168" s="151"/>
      <c r="T168" s="151"/>
      <c r="U168" s="151"/>
      <c r="V168" s="151"/>
      <c r="W168" s="151"/>
      <c r="X168" s="151"/>
      <c r="Y168" s="151"/>
      <c r="Z168" s="151"/>
      <c r="AA168" s="151"/>
      <c r="AB168" s="151"/>
      <c r="AC168" s="151"/>
      <c r="AD168" s="151"/>
      <c r="AE168" s="151"/>
      <c r="AF168" s="151"/>
      <c r="AG168" s="151"/>
      <c r="AH168" s="151"/>
      <c r="AI168" s="151"/>
      <c r="AJ168" s="151"/>
      <c r="AK168" s="151"/>
      <c r="AL168" s="151"/>
      <c r="AM168" s="152"/>
    </row>
    <row r="169" spans="1:61" ht="9.75" customHeight="1">
      <c r="A169" s="141"/>
      <c r="B169" s="143"/>
      <c r="C169" s="141"/>
      <c r="D169" s="142"/>
      <c r="E169" s="142"/>
      <c r="F169" s="142"/>
      <c r="G169" s="142"/>
      <c r="H169" s="142"/>
      <c r="I169" s="143"/>
      <c r="J169" s="150"/>
      <c r="K169" s="151"/>
      <c r="L169" s="151"/>
      <c r="M169" s="151"/>
      <c r="N169" s="151"/>
      <c r="O169" s="151"/>
      <c r="P169" s="151"/>
      <c r="Q169" s="151"/>
      <c r="R169" s="151"/>
      <c r="S169" s="151"/>
      <c r="T169" s="151"/>
      <c r="U169" s="151"/>
      <c r="V169" s="151"/>
      <c r="W169" s="151"/>
      <c r="X169" s="151"/>
      <c r="Y169" s="151"/>
      <c r="Z169" s="151"/>
      <c r="AA169" s="151"/>
      <c r="AB169" s="151"/>
      <c r="AC169" s="151"/>
      <c r="AD169" s="151"/>
      <c r="AE169" s="151"/>
      <c r="AF169" s="151"/>
      <c r="AG169" s="151"/>
      <c r="AH169" s="151"/>
      <c r="AI169" s="151"/>
      <c r="AJ169" s="151"/>
      <c r="AK169" s="151"/>
      <c r="AL169" s="151"/>
      <c r="AM169" s="152"/>
    </row>
    <row r="170" spans="1:61" ht="9.75" customHeight="1">
      <c r="A170" s="141"/>
      <c r="B170" s="143"/>
      <c r="C170" s="141"/>
      <c r="D170" s="142"/>
      <c r="E170" s="142"/>
      <c r="F170" s="142"/>
      <c r="G170" s="142"/>
      <c r="H170" s="142"/>
      <c r="I170" s="143"/>
      <c r="J170" s="150"/>
      <c r="K170" s="151"/>
      <c r="L170" s="151"/>
      <c r="M170" s="151"/>
      <c r="N170" s="151"/>
      <c r="O170" s="151"/>
      <c r="P170" s="151"/>
      <c r="Q170" s="151"/>
      <c r="R170" s="151"/>
      <c r="S170" s="151"/>
      <c r="T170" s="151"/>
      <c r="U170" s="151"/>
      <c r="V170" s="151"/>
      <c r="W170" s="151"/>
      <c r="X170" s="151"/>
      <c r="Y170" s="151"/>
      <c r="Z170" s="151"/>
      <c r="AA170" s="151"/>
      <c r="AB170" s="151"/>
      <c r="AC170" s="151"/>
      <c r="AD170" s="151"/>
      <c r="AE170" s="151"/>
      <c r="AF170" s="151"/>
      <c r="AG170" s="151"/>
      <c r="AH170" s="151"/>
      <c r="AI170" s="151"/>
      <c r="AJ170" s="151"/>
      <c r="AK170" s="151"/>
      <c r="AL170" s="151"/>
      <c r="AM170" s="152"/>
    </row>
    <row r="171" spans="1:61" ht="9.75" customHeight="1">
      <c r="A171" s="141"/>
      <c r="B171" s="143"/>
      <c r="C171" s="141"/>
      <c r="D171" s="142"/>
      <c r="E171" s="142"/>
      <c r="F171" s="142"/>
      <c r="G171" s="142"/>
      <c r="H171" s="142"/>
      <c r="I171" s="143"/>
      <c r="J171" s="137"/>
      <c r="K171" s="128"/>
      <c r="L171" s="128"/>
      <c r="M171" s="128"/>
      <c r="N171" s="128"/>
      <c r="O171" s="128"/>
      <c r="P171" s="128"/>
      <c r="Q171" s="128"/>
      <c r="R171" s="128"/>
      <c r="S171" s="128"/>
      <c r="T171" s="128"/>
      <c r="U171" s="128"/>
      <c r="V171" s="128"/>
      <c r="W171" s="128"/>
      <c r="X171" s="128"/>
      <c r="Y171" s="128"/>
      <c r="Z171" s="128"/>
      <c r="AA171" s="128"/>
      <c r="AB171" s="128"/>
      <c r="AC171" s="128"/>
      <c r="AD171" s="128"/>
      <c r="AE171" s="128"/>
      <c r="AF171" s="128"/>
      <c r="AG171" s="128"/>
      <c r="AH171" s="128"/>
      <c r="AI171" s="128"/>
      <c r="AJ171" s="128"/>
      <c r="AK171" s="128"/>
      <c r="AL171" s="128"/>
      <c r="AM171" s="129"/>
    </row>
    <row r="172" spans="1:61" ht="10.050000000000001" customHeight="1">
      <c r="A172" s="141"/>
      <c r="B172" s="143"/>
      <c r="C172" s="120" t="s">
        <v>533</v>
      </c>
      <c r="D172" s="121"/>
      <c r="E172" s="121"/>
      <c r="F172" s="121"/>
      <c r="G172" s="121"/>
      <c r="H172" s="121"/>
      <c r="I172" s="122"/>
      <c r="J172" s="150" t="s">
        <v>834</v>
      </c>
      <c r="K172" s="151"/>
      <c r="L172" s="151"/>
      <c r="M172" s="151"/>
      <c r="N172" s="151"/>
      <c r="O172" s="151"/>
      <c r="P172" s="151"/>
      <c r="Q172" s="151"/>
      <c r="R172" s="151"/>
      <c r="S172" s="151"/>
      <c r="T172" s="151"/>
      <c r="U172" s="151"/>
      <c r="V172" s="151"/>
      <c r="W172" s="151"/>
      <c r="X172" s="151"/>
      <c r="Y172" s="151"/>
      <c r="Z172" s="151"/>
      <c r="AA172" s="151"/>
      <c r="AB172" s="151"/>
      <c r="AC172" s="151"/>
      <c r="AD172" s="151"/>
      <c r="AE172" s="151"/>
      <c r="AF172" s="151"/>
      <c r="AG172" s="151"/>
      <c r="AH172" s="151"/>
      <c r="AI172" s="151"/>
      <c r="AJ172" s="151"/>
      <c r="AK172" s="151"/>
      <c r="AL172" s="151"/>
      <c r="AM172" s="152"/>
      <c r="BH172" s="1">
        <v>43</v>
      </c>
      <c r="BI172" s="1" t="str">
        <f>"ITEM"&amp;BH172&amp; BG172 &amp;"="&amp; IF(TRIM($J172)="","",$J172)</f>
        <v>ITEM43=委託先（再委託先を含む。）に送付する特定個人情報ファイルは暗号化されているため、委託先（再委託先を含む。）がファイル内の特定個人情報にアクセスしないシステム設計としている。</v>
      </c>
    </row>
    <row r="173" spans="1:61" ht="9.75" customHeight="1">
      <c r="A173" s="141"/>
      <c r="B173" s="143"/>
      <c r="C173" s="141"/>
      <c r="D173" s="142"/>
      <c r="E173" s="142"/>
      <c r="F173" s="142"/>
      <c r="G173" s="142"/>
      <c r="H173" s="142"/>
      <c r="I173" s="143"/>
      <c r="J173" s="150"/>
      <c r="K173" s="151"/>
      <c r="L173" s="151"/>
      <c r="M173" s="151"/>
      <c r="N173" s="151"/>
      <c r="O173" s="151"/>
      <c r="P173" s="151"/>
      <c r="Q173" s="151"/>
      <c r="R173" s="151"/>
      <c r="S173" s="151"/>
      <c r="T173" s="151"/>
      <c r="U173" s="151"/>
      <c r="V173" s="151"/>
      <c r="W173" s="151"/>
      <c r="X173" s="151"/>
      <c r="Y173" s="151"/>
      <c r="Z173" s="151"/>
      <c r="AA173" s="151"/>
      <c r="AB173" s="151"/>
      <c r="AC173" s="151"/>
      <c r="AD173" s="151"/>
      <c r="AE173" s="151"/>
      <c r="AF173" s="151"/>
      <c r="AG173" s="151"/>
      <c r="AH173" s="151"/>
      <c r="AI173" s="151"/>
      <c r="AJ173" s="151"/>
      <c r="AK173" s="151"/>
      <c r="AL173" s="151"/>
      <c r="AM173" s="152"/>
    </row>
    <row r="174" spans="1:61" ht="9.75" customHeight="1">
      <c r="A174" s="141"/>
      <c r="B174" s="143"/>
      <c r="C174" s="141"/>
      <c r="D174" s="142"/>
      <c r="E174" s="142"/>
      <c r="F174" s="142"/>
      <c r="G174" s="142"/>
      <c r="H174" s="142"/>
      <c r="I174" s="143"/>
      <c r="J174" s="150"/>
      <c r="K174" s="151"/>
      <c r="L174" s="151"/>
      <c r="M174" s="151"/>
      <c r="N174" s="151"/>
      <c r="O174" s="151"/>
      <c r="P174" s="151"/>
      <c r="Q174" s="151"/>
      <c r="R174" s="151"/>
      <c r="S174" s="151"/>
      <c r="T174" s="151"/>
      <c r="U174" s="151"/>
      <c r="V174" s="151"/>
      <c r="W174" s="151"/>
      <c r="X174" s="151"/>
      <c r="Y174" s="151"/>
      <c r="Z174" s="151"/>
      <c r="AA174" s="151"/>
      <c r="AB174" s="151"/>
      <c r="AC174" s="151"/>
      <c r="AD174" s="151"/>
      <c r="AE174" s="151"/>
      <c r="AF174" s="151"/>
      <c r="AG174" s="151"/>
      <c r="AH174" s="151"/>
      <c r="AI174" s="151"/>
      <c r="AJ174" s="151"/>
      <c r="AK174" s="151"/>
      <c r="AL174" s="151"/>
      <c r="AM174" s="152"/>
    </row>
    <row r="175" spans="1:61" ht="9.75" customHeight="1">
      <c r="A175" s="141"/>
      <c r="B175" s="143"/>
      <c r="C175" s="141"/>
      <c r="D175" s="142"/>
      <c r="E175" s="142"/>
      <c r="F175" s="142"/>
      <c r="G175" s="142"/>
      <c r="H175" s="142"/>
      <c r="I175" s="143"/>
      <c r="J175" s="150"/>
      <c r="K175" s="151"/>
      <c r="L175" s="151"/>
      <c r="M175" s="151"/>
      <c r="N175" s="151"/>
      <c r="O175" s="151"/>
      <c r="P175" s="151"/>
      <c r="Q175" s="151"/>
      <c r="R175" s="151"/>
      <c r="S175" s="151"/>
      <c r="T175" s="151"/>
      <c r="U175" s="151"/>
      <c r="V175" s="151"/>
      <c r="W175" s="151"/>
      <c r="X175" s="151"/>
      <c r="Y175" s="151"/>
      <c r="Z175" s="151"/>
      <c r="AA175" s="151"/>
      <c r="AB175" s="151"/>
      <c r="AC175" s="151"/>
      <c r="AD175" s="151"/>
      <c r="AE175" s="151"/>
      <c r="AF175" s="151"/>
      <c r="AG175" s="151"/>
      <c r="AH175" s="151"/>
      <c r="AI175" s="151"/>
      <c r="AJ175" s="151"/>
      <c r="AK175" s="151"/>
      <c r="AL175" s="151"/>
      <c r="AM175" s="152"/>
    </row>
    <row r="176" spans="1:61" ht="9.75" customHeight="1">
      <c r="A176" s="123"/>
      <c r="B176" s="125"/>
      <c r="C176" s="141"/>
      <c r="D176" s="142"/>
      <c r="E176" s="142"/>
      <c r="F176" s="142"/>
      <c r="G176" s="142"/>
      <c r="H176" s="142"/>
      <c r="I176" s="143"/>
      <c r="J176" s="150"/>
      <c r="K176" s="151"/>
      <c r="L176" s="151"/>
      <c r="M176" s="151"/>
      <c r="N176" s="151"/>
      <c r="O176" s="151"/>
      <c r="P176" s="151"/>
      <c r="Q176" s="151"/>
      <c r="R176" s="151"/>
      <c r="S176" s="151"/>
      <c r="T176" s="151"/>
      <c r="U176" s="151"/>
      <c r="V176" s="151"/>
      <c r="W176" s="151"/>
      <c r="X176" s="151"/>
      <c r="Y176" s="151"/>
      <c r="Z176" s="151"/>
      <c r="AA176" s="151"/>
      <c r="AB176" s="151"/>
      <c r="AC176" s="151"/>
      <c r="AD176" s="151"/>
      <c r="AE176" s="151"/>
      <c r="AF176" s="151"/>
      <c r="AG176" s="151"/>
      <c r="AH176" s="151"/>
      <c r="AI176" s="151"/>
      <c r="AJ176" s="151"/>
      <c r="AK176" s="151"/>
      <c r="AL176" s="151"/>
      <c r="AM176" s="152"/>
    </row>
    <row r="177" spans="1:61" ht="10.050000000000001" customHeight="1">
      <c r="A177" s="120" t="s">
        <v>534</v>
      </c>
      <c r="B177" s="121"/>
      <c r="C177" s="121"/>
      <c r="D177" s="121"/>
      <c r="E177" s="121"/>
      <c r="F177" s="121"/>
      <c r="G177" s="121"/>
      <c r="H177" s="121"/>
      <c r="I177" s="122"/>
      <c r="J177" s="216" t="s">
        <v>37</v>
      </c>
      <c r="K177" s="249" t="s">
        <v>802</v>
      </c>
      <c r="L177" s="249"/>
      <c r="M177" s="249"/>
      <c r="N177" s="249"/>
      <c r="O177" s="249"/>
      <c r="P177" s="249"/>
      <c r="Q177" s="249"/>
      <c r="R177" s="249"/>
      <c r="S177" s="249"/>
      <c r="T177" s="154" t="s">
        <v>38</v>
      </c>
      <c r="U177" s="154"/>
      <c r="V177" s="154" t="s">
        <v>36</v>
      </c>
      <c r="W177" s="154"/>
      <c r="X177" s="154"/>
      <c r="Y177" s="154"/>
      <c r="Z177" s="154"/>
      <c r="AA177" s="154"/>
      <c r="AB177" s="154"/>
      <c r="AC177" s="154"/>
      <c r="AD177" s="154"/>
      <c r="AE177" s="154"/>
      <c r="AF177" s="154"/>
      <c r="AG177" s="154"/>
      <c r="AH177" s="154"/>
      <c r="AI177" s="154"/>
      <c r="AJ177" s="154"/>
      <c r="AK177" s="154"/>
      <c r="AL177" s="154"/>
      <c r="AM177" s="155"/>
      <c r="BE177" s="1" t="str">
        <f ca="1">MID(CELL("address",$CE$2),2,2)</f>
        <v>CE</v>
      </c>
      <c r="BF177" s="1">
        <f>IF(TRIM($K177)="","",IF(ISERROR(MATCH($K177,$CE$3:$CE$4,0)),"INPUT_ERROR",MATCH($K177,$CE$3:$CE$4,0)))</f>
        <v>1</v>
      </c>
      <c r="BH177" s="1">
        <v>44</v>
      </c>
      <c r="BI177" s="1" t="str">
        <f>"ITEM"&amp;BH177&amp; BG177 &amp;"=" &amp; $BF177</f>
        <v>ITEM44=1</v>
      </c>
    </row>
    <row r="178" spans="1:61" ht="9.75" customHeight="1">
      <c r="A178" s="141"/>
      <c r="B178" s="142"/>
      <c r="C178" s="142"/>
      <c r="D178" s="142"/>
      <c r="E178" s="142"/>
      <c r="F178" s="142"/>
      <c r="G178" s="142"/>
      <c r="H178" s="142"/>
      <c r="I178" s="143"/>
      <c r="J178" s="144"/>
      <c r="K178" s="145"/>
      <c r="L178" s="145"/>
      <c r="M178" s="145"/>
      <c r="N178" s="145"/>
      <c r="O178" s="145"/>
      <c r="P178" s="145"/>
      <c r="Q178" s="145"/>
      <c r="R178" s="145"/>
      <c r="S178" s="145"/>
      <c r="T178" s="98"/>
      <c r="U178" s="98"/>
      <c r="V178" s="98" t="s">
        <v>530</v>
      </c>
      <c r="W178" s="98"/>
      <c r="X178" s="98"/>
      <c r="Y178" s="98"/>
      <c r="Z178" s="98"/>
      <c r="AA178" s="98"/>
      <c r="AB178" s="98"/>
      <c r="AC178" s="98"/>
      <c r="AD178" s="98"/>
      <c r="AE178" s="98" t="s">
        <v>531</v>
      </c>
      <c r="AF178" s="98"/>
      <c r="AG178" s="98"/>
      <c r="AH178" s="98"/>
      <c r="AI178" s="98"/>
      <c r="AJ178" s="98"/>
      <c r="AK178" s="98"/>
      <c r="AL178" s="98"/>
      <c r="AM178" s="156"/>
    </row>
    <row r="179" spans="1:61" ht="74.400000000000006" customHeight="1">
      <c r="A179" s="141"/>
      <c r="B179" s="143"/>
      <c r="C179" s="120" t="s">
        <v>535</v>
      </c>
      <c r="D179" s="121"/>
      <c r="E179" s="121"/>
      <c r="F179" s="121"/>
      <c r="G179" s="121"/>
      <c r="H179" s="121"/>
      <c r="I179" s="122"/>
      <c r="J179" s="136" t="s">
        <v>835</v>
      </c>
      <c r="K179" s="126"/>
      <c r="L179" s="126"/>
      <c r="M179" s="126"/>
      <c r="N179" s="126"/>
      <c r="O179" s="126"/>
      <c r="P179" s="126"/>
      <c r="Q179" s="126"/>
      <c r="R179" s="126"/>
      <c r="S179" s="126"/>
      <c r="T179" s="126"/>
      <c r="U179" s="126"/>
      <c r="V179" s="126"/>
      <c r="W179" s="126"/>
      <c r="X179" s="126"/>
      <c r="Y179" s="126"/>
      <c r="Z179" s="126"/>
      <c r="AA179" s="126"/>
      <c r="AB179" s="126"/>
      <c r="AC179" s="126"/>
      <c r="AD179" s="126"/>
      <c r="AE179" s="126"/>
      <c r="AF179" s="126"/>
      <c r="AG179" s="126"/>
      <c r="AH179" s="126"/>
      <c r="AI179" s="126"/>
      <c r="AJ179" s="126"/>
      <c r="AK179" s="126"/>
      <c r="AL179" s="126"/>
      <c r="AM179" s="127"/>
      <c r="BH179" s="1">
        <v>45</v>
      </c>
      <c r="BI179" s="1" t="str">
        <f>"ITEM"&amp;BH179&amp; BG179 &amp;"="&amp; IF(TRIM($J179)="","",$J179)</f>
        <v>ITEM45=・委託契約上、委託先である機構に提供された特定個人情報ファイルについては、本人確認情報の保存期間が過ぎた際に、システムにて自動判別し消去することを規定している。
・バックアップ媒体については、「運用設計書」において、「媒体が破損や耐用年数、耐用回数を超過したとき、管理簿に理由を明記し、媒体は引き続きデータ保管庫に格納」することにしているが、委託契約上、委託先である機構に提供された特定個人情報ファイルについては、契約完了時に返還または廃棄することを規定する。
・委託契約の報告条項に基づき、月次の完了届において、特定個人情報の取扱いについて書面にて報告を受ける。また、必要があれば、本府職員又は監査法人などの第三者が現地調査し、適正に運用されているか確認する。</v>
      </c>
    </row>
    <row r="180" spans="1:61" ht="9.75" customHeight="1">
      <c r="A180" s="141"/>
      <c r="B180" s="143"/>
      <c r="C180" s="141"/>
      <c r="D180" s="142"/>
      <c r="E180" s="142"/>
      <c r="F180" s="142"/>
      <c r="G180" s="142"/>
      <c r="H180" s="142"/>
      <c r="I180" s="143"/>
      <c r="J180" s="150"/>
      <c r="K180" s="151"/>
      <c r="L180" s="151"/>
      <c r="M180" s="151"/>
      <c r="N180" s="151"/>
      <c r="O180" s="151"/>
      <c r="P180" s="151"/>
      <c r="Q180" s="151"/>
      <c r="R180" s="151"/>
      <c r="S180" s="151"/>
      <c r="T180" s="151"/>
      <c r="U180" s="151"/>
      <c r="V180" s="151"/>
      <c r="W180" s="151"/>
      <c r="X180" s="151"/>
      <c r="Y180" s="151"/>
      <c r="Z180" s="151"/>
      <c r="AA180" s="151"/>
      <c r="AB180" s="151"/>
      <c r="AC180" s="151"/>
      <c r="AD180" s="151"/>
      <c r="AE180" s="151"/>
      <c r="AF180" s="151"/>
      <c r="AG180" s="151"/>
      <c r="AH180" s="151"/>
      <c r="AI180" s="151"/>
      <c r="AJ180" s="151"/>
      <c r="AK180" s="151"/>
      <c r="AL180" s="151"/>
      <c r="AM180" s="152"/>
    </row>
    <row r="181" spans="1:61" ht="9.75" customHeight="1">
      <c r="A181" s="141"/>
      <c r="B181" s="143"/>
      <c r="C181" s="141"/>
      <c r="D181" s="142"/>
      <c r="E181" s="142"/>
      <c r="F181" s="142"/>
      <c r="G181" s="142"/>
      <c r="H181" s="142"/>
      <c r="I181" s="143"/>
      <c r="J181" s="150"/>
      <c r="K181" s="151"/>
      <c r="L181" s="151"/>
      <c r="M181" s="151"/>
      <c r="N181" s="151"/>
      <c r="O181" s="151"/>
      <c r="P181" s="151"/>
      <c r="Q181" s="151"/>
      <c r="R181" s="151"/>
      <c r="S181" s="151"/>
      <c r="T181" s="151"/>
      <c r="U181" s="151"/>
      <c r="V181" s="151"/>
      <c r="W181" s="151"/>
      <c r="X181" s="151"/>
      <c r="Y181" s="151"/>
      <c r="Z181" s="151"/>
      <c r="AA181" s="151"/>
      <c r="AB181" s="151"/>
      <c r="AC181" s="151"/>
      <c r="AD181" s="151"/>
      <c r="AE181" s="151"/>
      <c r="AF181" s="151"/>
      <c r="AG181" s="151"/>
      <c r="AH181" s="151"/>
      <c r="AI181" s="151"/>
      <c r="AJ181" s="151"/>
      <c r="AK181" s="151"/>
      <c r="AL181" s="151"/>
      <c r="AM181" s="152"/>
    </row>
    <row r="182" spans="1:61" ht="9.75" customHeight="1">
      <c r="A182" s="123"/>
      <c r="B182" s="125"/>
      <c r="C182" s="123"/>
      <c r="D182" s="124"/>
      <c r="E182" s="124"/>
      <c r="F182" s="124"/>
      <c r="G182" s="124"/>
      <c r="H182" s="124"/>
      <c r="I182" s="125"/>
      <c r="J182" s="137"/>
      <c r="K182" s="128"/>
      <c r="L182" s="128"/>
      <c r="M182" s="128"/>
      <c r="N182" s="128"/>
      <c r="O182" s="128"/>
      <c r="P182" s="128"/>
      <c r="Q182" s="128"/>
      <c r="R182" s="128"/>
      <c r="S182" s="128"/>
      <c r="T182" s="128"/>
      <c r="U182" s="128"/>
      <c r="V182" s="128"/>
      <c r="W182" s="128"/>
      <c r="X182" s="128"/>
      <c r="Y182" s="128"/>
      <c r="Z182" s="128"/>
      <c r="AA182" s="128"/>
      <c r="AB182" s="128"/>
      <c r="AC182" s="128"/>
      <c r="AD182" s="128"/>
      <c r="AE182" s="128"/>
      <c r="AF182" s="128"/>
      <c r="AG182" s="128"/>
      <c r="AH182" s="128"/>
      <c r="AI182" s="128"/>
      <c r="AJ182" s="128"/>
      <c r="AK182" s="128"/>
      <c r="AL182" s="128"/>
      <c r="AM182" s="129"/>
    </row>
    <row r="183" spans="1:61" ht="9.75" customHeight="1">
      <c r="A183" s="120" t="s">
        <v>536</v>
      </c>
      <c r="B183" s="121"/>
      <c r="C183" s="121"/>
      <c r="D183" s="121"/>
      <c r="E183" s="121"/>
      <c r="F183" s="121"/>
      <c r="G183" s="121"/>
      <c r="H183" s="121"/>
      <c r="I183" s="122"/>
      <c r="J183" s="158"/>
      <c r="K183" s="154"/>
      <c r="L183" s="154"/>
      <c r="M183" s="154"/>
      <c r="N183" s="154"/>
      <c r="O183" s="154"/>
      <c r="P183" s="154"/>
      <c r="Q183" s="154"/>
      <c r="R183" s="154"/>
      <c r="S183" s="154"/>
      <c r="T183" s="154"/>
      <c r="U183" s="154"/>
      <c r="V183" s="154" t="s">
        <v>36</v>
      </c>
      <c r="W183" s="154"/>
      <c r="X183" s="154"/>
      <c r="Y183" s="154"/>
      <c r="Z183" s="154"/>
      <c r="AA183" s="154"/>
      <c r="AB183" s="154"/>
      <c r="AC183" s="154"/>
      <c r="AD183" s="154"/>
      <c r="AE183" s="154"/>
      <c r="AF183" s="154"/>
      <c r="AG183" s="154"/>
      <c r="AH183" s="154"/>
      <c r="AI183" s="154"/>
      <c r="AJ183" s="154"/>
      <c r="AK183" s="154"/>
      <c r="AL183" s="154"/>
      <c r="AM183" s="155"/>
      <c r="BE183" s="1" t="str">
        <f ca="1">MID(CELL("address",$CE$2),2,2)</f>
        <v>CE</v>
      </c>
      <c r="BF183" s="1">
        <f>IF(TRIM($K184)="","",IF(ISERROR(MATCH($K184,$CE$3:$CE$4,0)),"INPUT_ERROR",MATCH($K184,$CE$3:$CE$4,0)))</f>
        <v>1</v>
      </c>
      <c r="BH183" s="1">
        <v>46</v>
      </c>
      <c r="BI183" s="1" t="str">
        <f>"ITEM"&amp;BH183&amp; BG183 &amp;"=" &amp; $BF183</f>
        <v>ITEM46=1</v>
      </c>
    </row>
    <row r="184" spans="1:61" ht="10.050000000000001" customHeight="1">
      <c r="A184" s="141"/>
      <c r="B184" s="142"/>
      <c r="C184" s="142"/>
      <c r="D184" s="142"/>
      <c r="E184" s="142"/>
      <c r="F184" s="142"/>
      <c r="G184" s="142"/>
      <c r="H184" s="142"/>
      <c r="I184" s="142"/>
      <c r="J184" s="144" t="s">
        <v>37</v>
      </c>
      <c r="K184" s="145" t="s">
        <v>802</v>
      </c>
      <c r="L184" s="145"/>
      <c r="M184" s="145"/>
      <c r="N184" s="145"/>
      <c r="O184" s="145"/>
      <c r="P184" s="145"/>
      <c r="Q184" s="145"/>
      <c r="R184" s="145"/>
      <c r="S184" s="145"/>
      <c r="T184" s="82" t="s">
        <v>38</v>
      </c>
      <c r="U184" s="82"/>
      <c r="V184" s="82" t="s">
        <v>530</v>
      </c>
      <c r="W184" s="82"/>
      <c r="X184" s="82"/>
      <c r="Y184" s="82"/>
      <c r="Z184" s="82"/>
      <c r="AA184" s="82"/>
      <c r="AB184" s="82"/>
      <c r="AC184" s="82"/>
      <c r="AD184" s="82"/>
      <c r="AE184" s="82" t="s">
        <v>531</v>
      </c>
      <c r="AF184" s="82"/>
      <c r="AG184" s="82"/>
      <c r="AH184" s="82"/>
      <c r="AI184" s="82"/>
      <c r="AJ184" s="82"/>
      <c r="AK184" s="82"/>
      <c r="AL184" s="82"/>
      <c r="AM184" s="138"/>
    </row>
    <row r="185" spans="1:61" ht="9.75" customHeight="1">
      <c r="A185" s="141"/>
      <c r="B185" s="142"/>
      <c r="C185" s="142"/>
      <c r="D185" s="142"/>
      <c r="E185" s="142"/>
      <c r="F185" s="142"/>
      <c r="G185" s="142"/>
      <c r="H185" s="142"/>
      <c r="I185" s="142"/>
      <c r="J185" s="144"/>
      <c r="K185" s="145"/>
      <c r="L185" s="145"/>
      <c r="M185" s="145"/>
      <c r="N185" s="145"/>
      <c r="O185" s="145"/>
      <c r="P185" s="145"/>
      <c r="Q185" s="145"/>
      <c r="R185" s="145"/>
      <c r="S185" s="145"/>
      <c r="T185" s="82"/>
      <c r="U185" s="82"/>
      <c r="V185" s="82"/>
      <c r="W185" s="82"/>
      <c r="X185" s="82"/>
      <c r="Y185" s="82"/>
      <c r="Z185" s="82"/>
      <c r="AA185" s="82"/>
      <c r="AB185" s="82"/>
      <c r="AC185" s="82"/>
      <c r="AD185" s="82"/>
      <c r="AE185" s="82"/>
      <c r="AF185" s="82"/>
      <c r="AG185" s="82"/>
      <c r="AH185" s="82"/>
      <c r="AI185" s="82"/>
      <c r="AJ185" s="82"/>
      <c r="AK185" s="82"/>
      <c r="AL185" s="82"/>
      <c r="AM185" s="138"/>
    </row>
    <row r="186" spans="1:61" ht="9.75" customHeight="1">
      <c r="A186" s="141"/>
      <c r="B186" s="142"/>
      <c r="C186" s="142"/>
      <c r="D186" s="142"/>
      <c r="E186" s="142"/>
      <c r="F186" s="142"/>
      <c r="G186" s="142"/>
      <c r="H186" s="142"/>
      <c r="I186" s="143"/>
      <c r="J186" s="157"/>
      <c r="K186" s="98"/>
      <c r="L186" s="98"/>
      <c r="M186" s="98"/>
      <c r="N186" s="98"/>
      <c r="O186" s="98"/>
      <c r="P186" s="98"/>
      <c r="Q186" s="98"/>
      <c r="R186" s="98"/>
      <c r="S186" s="98"/>
      <c r="T186" s="98"/>
      <c r="U186" s="98"/>
      <c r="V186" s="98"/>
      <c r="W186" s="98"/>
      <c r="X186" s="98"/>
      <c r="Y186" s="98"/>
      <c r="Z186" s="98"/>
      <c r="AA186" s="98"/>
      <c r="AB186" s="98"/>
      <c r="AC186" s="98"/>
      <c r="AD186" s="98"/>
      <c r="AE186" s="98"/>
      <c r="AF186" s="98"/>
      <c r="AG186" s="98"/>
      <c r="AH186" s="98"/>
      <c r="AI186" s="98"/>
      <c r="AJ186" s="98"/>
      <c r="AK186" s="98"/>
      <c r="AL186" s="98"/>
      <c r="AM186" s="156"/>
    </row>
    <row r="187" spans="1:61" ht="97.8" customHeight="1">
      <c r="A187" s="141"/>
      <c r="B187" s="143"/>
      <c r="C187" s="120" t="s">
        <v>537</v>
      </c>
      <c r="D187" s="121"/>
      <c r="E187" s="121"/>
      <c r="F187" s="121"/>
      <c r="G187" s="121"/>
      <c r="H187" s="121"/>
      <c r="I187" s="122"/>
      <c r="J187" s="136" t="s">
        <v>804</v>
      </c>
      <c r="K187" s="126"/>
      <c r="L187" s="126"/>
      <c r="M187" s="126"/>
      <c r="N187" s="126"/>
      <c r="O187" s="126"/>
      <c r="P187" s="126"/>
      <c r="Q187" s="126"/>
      <c r="R187" s="126"/>
      <c r="S187" s="126"/>
      <c r="T187" s="126"/>
      <c r="U187" s="126"/>
      <c r="V187" s="126"/>
      <c r="W187" s="126"/>
      <c r="X187" s="126"/>
      <c r="Y187" s="126"/>
      <c r="Z187" s="126"/>
      <c r="AA187" s="126"/>
      <c r="AB187" s="126"/>
      <c r="AC187" s="126"/>
      <c r="AD187" s="126"/>
      <c r="AE187" s="126"/>
      <c r="AF187" s="126"/>
      <c r="AG187" s="126"/>
      <c r="AH187" s="126"/>
      <c r="AI187" s="126"/>
      <c r="AJ187" s="126"/>
      <c r="AK187" s="126"/>
      <c r="AL187" s="126"/>
      <c r="AM187" s="127"/>
      <c r="BH187" s="1">
        <v>47</v>
      </c>
      <c r="BI187" s="1" t="str">
        <f>"ITEM"&amp;BH187&amp; BG187 &amp;"="&amp; IF(TRIM($J187)="","",$J187)</f>
        <v>ITEM47=・秘密保持義務
・事業所内からの特定個人情報の持出しの禁止
・特定個人情報の目的外利用の禁止
・再委託における条件
・漏えい事案等が発生した場合の委託先の責任
・委託契約終了後の特定個人情報の返却又は廃棄
・従業者に対する監督・教育
・契約内容の遵守状況について報告を求める規定
・委託先の個人情報保護管理体制に関する調査を行うことができる規定等を契約書において定めるとともに、本府と同様の安全管理措置を義務付ける。</v>
      </c>
    </row>
    <row r="188" spans="1:61" ht="9.75" customHeight="1">
      <c r="A188" s="141"/>
      <c r="B188" s="143"/>
      <c r="C188" s="141"/>
      <c r="D188" s="142"/>
      <c r="E188" s="142"/>
      <c r="F188" s="142"/>
      <c r="G188" s="142"/>
      <c r="H188" s="142"/>
      <c r="I188" s="143"/>
      <c r="J188" s="150"/>
      <c r="K188" s="151"/>
      <c r="L188" s="151"/>
      <c r="M188" s="151"/>
      <c r="N188" s="151"/>
      <c r="O188" s="151"/>
      <c r="P188" s="151"/>
      <c r="Q188" s="151"/>
      <c r="R188" s="151"/>
      <c r="S188" s="151"/>
      <c r="T188" s="151"/>
      <c r="U188" s="151"/>
      <c r="V188" s="151"/>
      <c r="W188" s="151"/>
      <c r="X188" s="151"/>
      <c r="Y188" s="151"/>
      <c r="Z188" s="151"/>
      <c r="AA188" s="151"/>
      <c r="AB188" s="151"/>
      <c r="AC188" s="151"/>
      <c r="AD188" s="151"/>
      <c r="AE188" s="151"/>
      <c r="AF188" s="151"/>
      <c r="AG188" s="151"/>
      <c r="AH188" s="151"/>
      <c r="AI188" s="151"/>
      <c r="AJ188" s="151"/>
      <c r="AK188" s="151"/>
      <c r="AL188" s="151"/>
      <c r="AM188" s="152"/>
    </row>
    <row r="189" spans="1:61" ht="9.75" customHeight="1">
      <c r="A189" s="123"/>
      <c r="B189" s="125"/>
      <c r="C189" s="123"/>
      <c r="D189" s="124"/>
      <c r="E189" s="124"/>
      <c r="F189" s="124"/>
      <c r="G189" s="124"/>
      <c r="H189" s="124"/>
      <c r="I189" s="125"/>
      <c r="J189" s="137"/>
      <c r="K189" s="128"/>
      <c r="L189" s="128"/>
      <c r="M189" s="128"/>
      <c r="N189" s="128"/>
      <c r="O189" s="128"/>
      <c r="P189" s="128"/>
      <c r="Q189" s="128"/>
      <c r="R189" s="128"/>
      <c r="S189" s="128"/>
      <c r="T189" s="128"/>
      <c r="U189" s="128"/>
      <c r="V189" s="128"/>
      <c r="W189" s="128"/>
      <c r="X189" s="128"/>
      <c r="Y189" s="128"/>
      <c r="Z189" s="128"/>
      <c r="AA189" s="128"/>
      <c r="AB189" s="128"/>
      <c r="AC189" s="128"/>
      <c r="AD189" s="128"/>
      <c r="AE189" s="128"/>
      <c r="AF189" s="128"/>
      <c r="AG189" s="128"/>
      <c r="AH189" s="128"/>
      <c r="AI189" s="128"/>
      <c r="AJ189" s="128"/>
      <c r="AK189" s="128"/>
      <c r="AL189" s="128"/>
      <c r="AM189" s="129"/>
    </row>
    <row r="190" spans="1:61" ht="9.75" customHeight="1">
      <c r="A190" s="120" t="s">
        <v>538</v>
      </c>
      <c r="B190" s="121"/>
      <c r="C190" s="121"/>
      <c r="D190" s="121"/>
      <c r="E190" s="121"/>
      <c r="F190" s="121"/>
      <c r="G190" s="121"/>
      <c r="H190" s="121"/>
      <c r="I190" s="122"/>
      <c r="J190" s="158"/>
      <c r="K190" s="154"/>
      <c r="L190" s="154"/>
      <c r="M190" s="154"/>
      <c r="N190" s="154"/>
      <c r="O190" s="154"/>
      <c r="P190" s="154"/>
      <c r="Q190" s="154"/>
      <c r="R190" s="154"/>
      <c r="S190" s="154"/>
      <c r="T190" s="154"/>
      <c r="U190" s="154"/>
      <c r="V190" s="154" t="s">
        <v>36</v>
      </c>
      <c r="W190" s="154"/>
      <c r="X190" s="154"/>
      <c r="Y190" s="154"/>
      <c r="Z190" s="154"/>
      <c r="AA190" s="154"/>
      <c r="AB190" s="154"/>
      <c r="AC190" s="154"/>
      <c r="AD190" s="154"/>
      <c r="AE190" s="154"/>
      <c r="AF190" s="154"/>
      <c r="AG190" s="154"/>
      <c r="AH190" s="154"/>
      <c r="AI190" s="154"/>
      <c r="AJ190" s="154"/>
      <c r="AK190" s="154"/>
      <c r="AL190" s="154"/>
      <c r="AM190" s="155"/>
      <c r="BE190" s="1" t="str">
        <f ca="1">MID(CELL("address",$CF$2),2,2)</f>
        <v>CF</v>
      </c>
      <c r="BF190" s="1">
        <f>IF(TRIM($K191)="","",IF(ISERROR(MATCH($K191,$CF$3:$CF$6,0)),"INPUT_ERROR",MATCH($K191,$CF$3:$CF$6,0)))</f>
        <v>2</v>
      </c>
      <c r="BH190" s="1">
        <v>48</v>
      </c>
      <c r="BI190" s="1" t="str">
        <f>"ITEM"&amp;BH190&amp; BG190 &amp;"=" &amp; $BF190</f>
        <v>ITEM48=2</v>
      </c>
    </row>
    <row r="191" spans="1:61" ht="10.050000000000001" customHeight="1">
      <c r="A191" s="141"/>
      <c r="B191" s="142"/>
      <c r="C191" s="142"/>
      <c r="D191" s="142"/>
      <c r="E191" s="142"/>
      <c r="F191" s="142"/>
      <c r="G191" s="142"/>
      <c r="H191" s="142"/>
      <c r="I191" s="143"/>
      <c r="J191" s="144" t="s">
        <v>37</v>
      </c>
      <c r="K191" s="145" t="s">
        <v>466</v>
      </c>
      <c r="L191" s="145"/>
      <c r="M191" s="145"/>
      <c r="N191" s="145"/>
      <c r="O191" s="145"/>
      <c r="P191" s="145"/>
      <c r="Q191" s="145"/>
      <c r="R191" s="145"/>
      <c r="S191" s="145"/>
      <c r="T191" s="82" t="s">
        <v>38</v>
      </c>
      <c r="U191" s="82"/>
      <c r="V191" s="82" t="s">
        <v>539</v>
      </c>
      <c r="W191" s="82"/>
      <c r="X191" s="82"/>
      <c r="Y191" s="82"/>
      <c r="Z191" s="82"/>
      <c r="AA191" s="82"/>
      <c r="AB191" s="82"/>
      <c r="AC191" s="82"/>
      <c r="AD191" s="82"/>
      <c r="AE191" s="82" t="s">
        <v>540</v>
      </c>
      <c r="AF191" s="82"/>
      <c r="AG191" s="82"/>
      <c r="AH191" s="82"/>
      <c r="AI191" s="82"/>
      <c r="AJ191" s="82"/>
      <c r="AK191" s="82"/>
      <c r="AL191" s="82"/>
      <c r="AM191" s="138"/>
    </row>
    <row r="192" spans="1:61" ht="9.75" customHeight="1">
      <c r="A192" s="141"/>
      <c r="B192" s="142"/>
      <c r="C192" s="142"/>
      <c r="D192" s="142"/>
      <c r="E192" s="142"/>
      <c r="F192" s="142"/>
      <c r="G192" s="142"/>
      <c r="H192" s="142"/>
      <c r="I192" s="143"/>
      <c r="J192" s="144"/>
      <c r="K192" s="145"/>
      <c r="L192" s="145"/>
      <c r="M192" s="145"/>
      <c r="N192" s="145"/>
      <c r="O192" s="145"/>
      <c r="P192" s="145"/>
      <c r="Q192" s="145"/>
      <c r="R192" s="145"/>
      <c r="S192" s="145"/>
      <c r="T192" s="82"/>
      <c r="U192" s="82"/>
      <c r="V192" s="82" t="s">
        <v>541</v>
      </c>
      <c r="W192" s="82"/>
      <c r="X192" s="82"/>
      <c r="Y192" s="82"/>
      <c r="Z192" s="82"/>
      <c r="AA192" s="82"/>
      <c r="AB192" s="82"/>
      <c r="AC192" s="82"/>
      <c r="AD192" s="82"/>
      <c r="AE192" s="82" t="s">
        <v>542</v>
      </c>
      <c r="AF192" s="82"/>
      <c r="AG192" s="82"/>
      <c r="AH192" s="82"/>
      <c r="AI192" s="82"/>
      <c r="AJ192" s="82"/>
      <c r="AK192" s="82"/>
      <c r="AL192" s="82"/>
      <c r="AM192" s="138"/>
    </row>
    <row r="193" spans="1:61" ht="9.75" customHeight="1">
      <c r="A193" s="141"/>
      <c r="B193" s="142"/>
      <c r="C193" s="142"/>
      <c r="D193" s="142"/>
      <c r="E193" s="142"/>
      <c r="F193" s="142"/>
      <c r="G193" s="142"/>
      <c r="H193" s="142"/>
      <c r="I193" s="143"/>
      <c r="J193" s="157"/>
      <c r="K193" s="98"/>
      <c r="L193" s="98"/>
      <c r="M193" s="98"/>
      <c r="N193" s="98"/>
      <c r="O193" s="98"/>
      <c r="P193" s="98"/>
      <c r="Q193" s="98"/>
      <c r="R193" s="98"/>
      <c r="S193" s="98"/>
      <c r="T193" s="98"/>
      <c r="U193" s="98"/>
      <c r="V193" s="98"/>
      <c r="W193" s="98"/>
      <c r="X193" s="98"/>
      <c r="Y193" s="98"/>
      <c r="Z193" s="98"/>
      <c r="AA193" s="98"/>
      <c r="AB193" s="98"/>
      <c r="AC193" s="98"/>
      <c r="AD193" s="98"/>
      <c r="AE193" s="98"/>
      <c r="AF193" s="98"/>
      <c r="AG193" s="98"/>
      <c r="AH193" s="98"/>
      <c r="AI193" s="98"/>
      <c r="AJ193" s="98"/>
      <c r="AK193" s="98"/>
      <c r="AL193" s="98"/>
      <c r="AM193" s="156"/>
    </row>
    <row r="194" spans="1:61" ht="70.95" customHeight="1">
      <c r="A194" s="141"/>
      <c r="B194" s="143"/>
      <c r="C194" s="120" t="s">
        <v>512</v>
      </c>
      <c r="D194" s="121"/>
      <c r="E194" s="121"/>
      <c r="F194" s="121"/>
      <c r="G194" s="121"/>
      <c r="H194" s="121"/>
      <c r="I194" s="122"/>
      <c r="J194" s="136" t="s">
        <v>836</v>
      </c>
      <c r="K194" s="126"/>
      <c r="L194" s="126"/>
      <c r="M194" s="126"/>
      <c r="N194" s="126"/>
      <c r="O194" s="126"/>
      <c r="P194" s="126"/>
      <c r="Q194" s="126"/>
      <c r="R194" s="126"/>
      <c r="S194" s="126"/>
      <c r="T194" s="126"/>
      <c r="U194" s="126"/>
      <c r="V194" s="126"/>
      <c r="W194" s="126"/>
      <c r="X194" s="126"/>
      <c r="Y194" s="126"/>
      <c r="Z194" s="126"/>
      <c r="AA194" s="126"/>
      <c r="AB194" s="126"/>
      <c r="AC194" s="126"/>
      <c r="AD194" s="126"/>
      <c r="AE194" s="126"/>
      <c r="AF194" s="126"/>
      <c r="AG194" s="126"/>
      <c r="AH194" s="126"/>
      <c r="AI194" s="126"/>
      <c r="AJ194" s="126"/>
      <c r="AK194" s="126"/>
      <c r="AL194" s="126"/>
      <c r="AM194" s="127"/>
      <c r="BH194" s="1">
        <v>49</v>
      </c>
      <c r="BI194" s="1" t="str">
        <f>"ITEM"&amp;BH194&amp; BG194 &amp;"="&amp; IF(TRIM($J194)="","",$J194)</f>
        <v>ITEM49=・委託先である機構と再委託先の契約において、個人情報保護の条項を設けており、従事者への周知を契約で規定している。
・再委託する業務は、直接附票本人確認情報に係らない（直接附票本人確認情報にアクセスできず、閲覧・更新・削除等を行わない）業務を対象としている。
・再委託を行う場合は、委託元がその必要性を厳しく審査し、再委託先に対して、委託先と同等の安全管理措置を義務付けるとともに、委託先に対して定期的に実施状況等を報告させること等により、必要かつ適切な監督を行っている。</v>
      </c>
    </row>
    <row r="195" spans="1:61" ht="9.75" customHeight="1">
      <c r="A195" s="141"/>
      <c r="B195" s="143"/>
      <c r="C195" s="141"/>
      <c r="D195" s="142"/>
      <c r="E195" s="142"/>
      <c r="F195" s="142"/>
      <c r="G195" s="142"/>
      <c r="H195" s="142"/>
      <c r="I195" s="143"/>
      <c r="J195" s="150"/>
      <c r="K195" s="151"/>
      <c r="L195" s="151"/>
      <c r="M195" s="151"/>
      <c r="N195" s="151"/>
      <c r="O195" s="151"/>
      <c r="P195" s="151"/>
      <c r="Q195" s="151"/>
      <c r="R195" s="151"/>
      <c r="S195" s="151"/>
      <c r="T195" s="151"/>
      <c r="U195" s="151"/>
      <c r="V195" s="151"/>
      <c r="W195" s="151"/>
      <c r="X195" s="151"/>
      <c r="Y195" s="151"/>
      <c r="Z195" s="151"/>
      <c r="AA195" s="151"/>
      <c r="AB195" s="151"/>
      <c r="AC195" s="151"/>
      <c r="AD195" s="151"/>
      <c r="AE195" s="151"/>
      <c r="AF195" s="151"/>
      <c r="AG195" s="151"/>
      <c r="AH195" s="151"/>
      <c r="AI195" s="151"/>
      <c r="AJ195" s="151"/>
      <c r="AK195" s="151"/>
      <c r="AL195" s="151"/>
      <c r="AM195" s="152"/>
    </row>
    <row r="196" spans="1:61" ht="9.75" customHeight="1">
      <c r="A196" s="123"/>
      <c r="B196" s="125"/>
      <c r="C196" s="141"/>
      <c r="D196" s="142"/>
      <c r="E196" s="142"/>
      <c r="F196" s="142"/>
      <c r="G196" s="142"/>
      <c r="H196" s="142"/>
      <c r="I196" s="143"/>
      <c r="J196" s="150"/>
      <c r="K196" s="151"/>
      <c r="L196" s="151"/>
      <c r="M196" s="151"/>
      <c r="N196" s="151"/>
      <c r="O196" s="151"/>
      <c r="P196" s="151"/>
      <c r="Q196" s="151"/>
      <c r="R196" s="151"/>
      <c r="S196" s="151"/>
      <c r="T196" s="151"/>
      <c r="U196" s="151"/>
      <c r="V196" s="151"/>
      <c r="W196" s="151"/>
      <c r="X196" s="151"/>
      <c r="Y196" s="151"/>
      <c r="Z196" s="151"/>
      <c r="AA196" s="151"/>
      <c r="AB196" s="151"/>
      <c r="AC196" s="151"/>
      <c r="AD196" s="151"/>
      <c r="AE196" s="151"/>
      <c r="AF196" s="151"/>
      <c r="AG196" s="151"/>
      <c r="AH196" s="151"/>
      <c r="AI196" s="151"/>
      <c r="AJ196" s="151"/>
      <c r="AK196" s="151"/>
      <c r="AL196" s="151"/>
      <c r="AM196" s="152"/>
    </row>
    <row r="197" spans="1:61" ht="10.050000000000001" customHeight="1">
      <c r="A197" s="290" t="s">
        <v>482</v>
      </c>
      <c r="B197" s="290"/>
      <c r="C197" s="290"/>
      <c r="D197" s="290"/>
      <c r="E197" s="290"/>
      <c r="F197" s="290"/>
      <c r="G197" s="290"/>
      <c r="H197" s="290"/>
      <c r="I197" s="290"/>
      <c r="J197" s="27" t="s">
        <v>721</v>
      </c>
      <c r="K197" s="27"/>
      <c r="L197" s="27"/>
      <c r="M197" s="27"/>
      <c r="N197" s="27"/>
      <c r="O197" s="27"/>
      <c r="P197" s="27"/>
      <c r="Q197" s="27"/>
      <c r="R197" s="27"/>
      <c r="S197" s="27"/>
      <c r="T197" s="27"/>
      <c r="U197" s="27"/>
      <c r="V197" s="27"/>
      <c r="W197" s="27"/>
      <c r="X197" s="27"/>
      <c r="Y197" s="27"/>
      <c r="Z197" s="27"/>
      <c r="AA197" s="27"/>
      <c r="AB197" s="27"/>
      <c r="AC197" s="27"/>
      <c r="AD197" s="27"/>
      <c r="AE197" s="27"/>
      <c r="AF197" s="27"/>
      <c r="AG197" s="27"/>
      <c r="AH197" s="27"/>
      <c r="AI197" s="27"/>
      <c r="AJ197" s="27"/>
      <c r="AK197" s="27"/>
      <c r="AL197" s="27"/>
      <c r="AM197" s="27"/>
      <c r="BH197" s="1">
        <v>50</v>
      </c>
      <c r="BI197" s="1" t="str">
        <f>"ITEM"&amp;BH197&amp; BG197 &amp;"="&amp; IF(TRIM($J197)="","",$J197)</f>
        <v>ITEM50=―</v>
      </c>
    </row>
    <row r="198" spans="1:61" ht="9.75" customHeight="1">
      <c r="A198" s="290"/>
      <c r="B198" s="290"/>
      <c r="C198" s="290"/>
      <c r="D198" s="290"/>
      <c r="E198" s="290"/>
      <c r="F198" s="290"/>
      <c r="G198" s="290"/>
      <c r="H198" s="290"/>
      <c r="I198" s="290"/>
      <c r="J198" s="27"/>
      <c r="K198" s="27"/>
      <c r="L198" s="27"/>
      <c r="M198" s="27"/>
      <c r="N198" s="27"/>
      <c r="O198" s="27"/>
      <c r="P198" s="27"/>
      <c r="Q198" s="27"/>
      <c r="R198" s="27"/>
      <c r="S198" s="27"/>
      <c r="T198" s="27"/>
      <c r="U198" s="27"/>
      <c r="V198" s="27"/>
      <c r="W198" s="27"/>
      <c r="X198" s="27"/>
      <c r="Y198" s="27"/>
      <c r="Z198" s="27"/>
      <c r="AA198" s="27"/>
      <c r="AB198" s="27"/>
      <c r="AC198" s="27"/>
      <c r="AD198" s="27"/>
      <c r="AE198" s="27"/>
      <c r="AF198" s="27"/>
      <c r="AG198" s="27"/>
      <c r="AH198" s="27"/>
      <c r="AI198" s="27"/>
      <c r="AJ198" s="27"/>
      <c r="AK198" s="27"/>
      <c r="AL198" s="27"/>
      <c r="AM198" s="27"/>
    </row>
    <row r="199" spans="1:61" ht="9.75" customHeight="1">
      <c r="A199" s="290"/>
      <c r="B199" s="290"/>
      <c r="C199" s="290"/>
      <c r="D199" s="290"/>
      <c r="E199" s="290"/>
      <c r="F199" s="290"/>
      <c r="G199" s="290"/>
      <c r="H199" s="290"/>
      <c r="I199" s="290"/>
      <c r="J199" s="27"/>
      <c r="K199" s="27"/>
      <c r="L199" s="27"/>
      <c r="M199" s="27"/>
      <c r="N199" s="27"/>
      <c r="O199" s="27"/>
      <c r="P199" s="27"/>
      <c r="Q199" s="27"/>
      <c r="R199" s="27"/>
      <c r="S199" s="27"/>
      <c r="T199" s="27"/>
      <c r="U199" s="27"/>
      <c r="V199" s="27"/>
      <c r="W199" s="27"/>
      <c r="X199" s="27"/>
      <c r="Y199" s="27"/>
      <c r="Z199" s="27"/>
      <c r="AA199" s="27"/>
      <c r="AB199" s="27"/>
      <c r="AC199" s="27"/>
      <c r="AD199" s="27"/>
      <c r="AE199" s="27"/>
      <c r="AF199" s="27"/>
      <c r="AG199" s="27"/>
      <c r="AH199" s="27"/>
      <c r="AI199" s="27"/>
      <c r="AJ199" s="27"/>
      <c r="AK199" s="27"/>
      <c r="AL199" s="27"/>
      <c r="AM199" s="27"/>
    </row>
    <row r="200" spans="1:61" ht="10.050000000000001" customHeight="1">
      <c r="A200" s="197" t="s">
        <v>483</v>
      </c>
      <c r="B200" s="198"/>
      <c r="C200" s="198"/>
      <c r="D200" s="198"/>
      <c r="E200" s="198"/>
      <c r="F200" s="198"/>
      <c r="G200" s="198"/>
      <c r="H200" s="198"/>
      <c r="I200" s="203"/>
      <c r="J200" s="216" t="s">
        <v>37</v>
      </c>
      <c r="K200" s="249" t="s">
        <v>786</v>
      </c>
      <c r="L200" s="249"/>
      <c r="M200" s="249"/>
      <c r="N200" s="249"/>
      <c r="O200" s="249"/>
      <c r="P200" s="249"/>
      <c r="Q200" s="249"/>
      <c r="R200" s="249"/>
      <c r="S200" s="249"/>
      <c r="T200" s="154" t="s">
        <v>38</v>
      </c>
      <c r="U200" s="154"/>
      <c r="V200" s="154" t="s">
        <v>36</v>
      </c>
      <c r="W200" s="154"/>
      <c r="X200" s="154"/>
      <c r="Y200" s="154"/>
      <c r="Z200" s="154"/>
      <c r="AA200" s="154"/>
      <c r="AB200" s="154"/>
      <c r="AC200" s="154"/>
      <c r="AD200" s="154"/>
      <c r="AE200" s="154"/>
      <c r="AF200" s="154"/>
      <c r="AG200" s="154"/>
      <c r="AH200" s="154"/>
      <c r="AI200" s="154"/>
      <c r="AJ200" s="154"/>
      <c r="AK200" s="154"/>
      <c r="AL200" s="154"/>
      <c r="AM200" s="155"/>
      <c r="BE200" s="1" t="str">
        <f ca="1">MID(CELL("address",$CA$2),2,2)</f>
        <v>CA</v>
      </c>
      <c r="BF200" s="1">
        <f>IF(TRIM($K200)="","",IF(ISERROR(MATCH($K200,$CA$3:$CA$5,0)),"INPUT_ERROR",MATCH($K200,$CA$3:$CA$5,0)))</f>
        <v>2</v>
      </c>
      <c r="BH200" s="1">
        <v>51</v>
      </c>
      <c r="BI200" s="1" t="str">
        <f>"ITEM"&amp;BH200&amp; BG200 &amp;"=" &amp; $BF200</f>
        <v>ITEM51=2</v>
      </c>
    </row>
    <row r="201" spans="1:61" ht="9.75" customHeight="1">
      <c r="A201" s="199"/>
      <c r="B201" s="200"/>
      <c r="C201" s="200"/>
      <c r="D201" s="200"/>
      <c r="E201" s="200"/>
      <c r="F201" s="200"/>
      <c r="G201" s="200"/>
      <c r="H201" s="200"/>
      <c r="I201" s="215"/>
      <c r="J201" s="144"/>
      <c r="K201" s="145"/>
      <c r="L201" s="145"/>
      <c r="M201" s="145"/>
      <c r="N201" s="145"/>
      <c r="O201" s="145"/>
      <c r="P201" s="145"/>
      <c r="Q201" s="145"/>
      <c r="R201" s="145"/>
      <c r="S201" s="145"/>
      <c r="T201" s="82"/>
      <c r="U201" s="82"/>
      <c r="V201" s="82" t="s">
        <v>484</v>
      </c>
      <c r="W201" s="82"/>
      <c r="X201" s="82"/>
      <c r="Y201" s="82"/>
      <c r="Z201" s="82"/>
      <c r="AA201" s="82"/>
      <c r="AB201" s="82"/>
      <c r="AC201" s="82"/>
      <c r="AD201" s="82"/>
      <c r="AE201" s="82" t="s">
        <v>485</v>
      </c>
      <c r="AF201" s="82"/>
      <c r="AG201" s="82"/>
      <c r="AH201" s="82"/>
      <c r="AI201" s="82"/>
      <c r="AJ201" s="82"/>
      <c r="AK201" s="82"/>
      <c r="AL201" s="82"/>
      <c r="AM201" s="138"/>
      <c r="BH201" s="1" t="s">
        <v>28</v>
      </c>
    </row>
    <row r="202" spans="1:61" ht="9.75" customHeight="1">
      <c r="A202" s="199"/>
      <c r="B202" s="200"/>
      <c r="C202" s="200"/>
      <c r="D202" s="200"/>
      <c r="E202" s="200"/>
      <c r="F202" s="200"/>
      <c r="G202" s="200"/>
      <c r="H202" s="200"/>
      <c r="I202" s="215"/>
      <c r="J202" s="157"/>
      <c r="K202" s="98"/>
      <c r="L202" s="98"/>
      <c r="M202" s="98"/>
      <c r="N202" s="98"/>
      <c r="O202" s="98"/>
      <c r="P202" s="98"/>
      <c r="Q202" s="98"/>
      <c r="R202" s="98"/>
      <c r="S202" s="98"/>
      <c r="T202" s="98"/>
      <c r="U202" s="98"/>
      <c r="V202" s="98" t="s">
        <v>486</v>
      </c>
      <c r="W202" s="98"/>
      <c r="X202" s="98"/>
      <c r="Y202" s="98"/>
      <c r="Z202" s="98"/>
      <c r="AA202" s="98"/>
      <c r="AB202" s="98"/>
      <c r="AC202" s="98"/>
      <c r="AD202" s="98"/>
      <c r="AE202" s="98"/>
      <c r="AF202" s="98"/>
      <c r="AG202" s="98"/>
      <c r="AH202" s="98"/>
      <c r="AI202" s="98"/>
      <c r="AJ202" s="98"/>
      <c r="AK202" s="98"/>
      <c r="AL202" s="98"/>
      <c r="AM202" s="156"/>
      <c r="BH202" s="1" t="s">
        <v>28</v>
      </c>
    </row>
    <row r="203" spans="1:61" ht="9.75" customHeight="1">
      <c r="A203" s="153" t="s">
        <v>543</v>
      </c>
      <c r="B203" s="153"/>
      <c r="C203" s="153"/>
      <c r="D203" s="153"/>
      <c r="E203" s="153"/>
      <c r="F203" s="153"/>
      <c r="G203" s="153"/>
      <c r="H203" s="153"/>
      <c r="I203" s="153"/>
      <c r="J203" s="153"/>
      <c r="K203" s="153"/>
      <c r="L203" s="153"/>
      <c r="M203" s="153"/>
      <c r="N203" s="153"/>
      <c r="O203" s="153"/>
      <c r="P203" s="153"/>
      <c r="Q203" s="153"/>
      <c r="R203" s="153"/>
      <c r="S203" s="153"/>
      <c r="T203" s="153"/>
      <c r="U203" s="153"/>
      <c r="V203" s="153"/>
      <c r="W203" s="153"/>
      <c r="X203" s="153"/>
      <c r="Y203" s="153"/>
      <c r="Z203" s="153"/>
      <c r="AA203" s="153"/>
      <c r="AB203" s="153"/>
      <c r="AC203" s="153"/>
      <c r="AD203" s="153"/>
      <c r="AE203" s="153"/>
      <c r="AF203" s="153"/>
      <c r="AG203" s="153"/>
      <c r="AH203" s="153"/>
      <c r="AI203" s="153"/>
      <c r="AJ203" s="153"/>
      <c r="AK203" s="153"/>
      <c r="AL203" s="153"/>
      <c r="AM203" s="153"/>
    </row>
    <row r="204" spans="1:61" ht="9.75" customHeight="1">
      <c r="A204" s="153"/>
      <c r="B204" s="153"/>
      <c r="C204" s="153"/>
      <c r="D204" s="153"/>
      <c r="E204" s="153"/>
      <c r="F204" s="153"/>
      <c r="G204" s="153"/>
      <c r="H204" s="153"/>
      <c r="I204" s="153"/>
      <c r="J204" s="153"/>
      <c r="K204" s="153"/>
      <c r="L204" s="153"/>
      <c r="M204" s="153"/>
      <c r="N204" s="153"/>
      <c r="O204" s="153"/>
      <c r="P204" s="153"/>
      <c r="Q204" s="153"/>
      <c r="R204" s="153"/>
      <c r="S204" s="153"/>
      <c r="T204" s="153"/>
      <c r="U204" s="153"/>
      <c r="V204" s="153"/>
      <c r="W204" s="153"/>
      <c r="X204" s="153"/>
      <c r="Y204" s="153"/>
      <c r="Z204" s="153"/>
      <c r="AA204" s="153"/>
      <c r="AB204" s="153"/>
      <c r="AC204" s="153"/>
      <c r="AD204" s="153"/>
      <c r="AE204" s="153"/>
      <c r="AF204" s="153"/>
      <c r="AG204" s="153"/>
      <c r="AH204" s="153"/>
      <c r="AI204" s="153"/>
      <c r="AJ204" s="153"/>
      <c r="AK204" s="153"/>
      <c r="AL204" s="153"/>
      <c r="AM204" s="153"/>
    </row>
    <row r="205" spans="1:61" ht="10.050000000000001" customHeight="1">
      <c r="A205" s="299" t="s">
        <v>785</v>
      </c>
      <c r="B205" s="300"/>
      <c r="C205" s="300"/>
      <c r="D205" s="300"/>
      <c r="E205" s="300"/>
      <c r="F205" s="300"/>
      <c r="G205" s="300"/>
      <c r="H205" s="300"/>
      <c r="I205" s="300"/>
      <c r="J205" s="300"/>
      <c r="K205" s="300"/>
      <c r="L205" s="300"/>
      <c r="M205" s="300"/>
      <c r="N205" s="300"/>
      <c r="O205" s="300"/>
      <c r="P205" s="300"/>
      <c r="Q205" s="300"/>
      <c r="R205" s="300"/>
      <c r="S205" s="300"/>
      <c r="T205" s="300"/>
      <c r="U205" s="300"/>
      <c r="V205" s="300"/>
      <c r="W205" s="300"/>
      <c r="X205" s="300"/>
      <c r="Y205" s="300"/>
      <c r="Z205" s="300"/>
      <c r="AA205" s="300"/>
      <c r="AB205" s="300"/>
      <c r="AC205" s="300"/>
      <c r="AD205" s="300"/>
      <c r="AE205" s="300"/>
      <c r="AF205" s="300"/>
      <c r="AG205" s="300"/>
      <c r="AH205" s="300"/>
      <c r="AI205" s="300"/>
      <c r="AJ205" s="300"/>
      <c r="AK205" s="300"/>
      <c r="AL205" s="300"/>
      <c r="AM205" s="301"/>
      <c r="BH205" s="1" t="s">
        <v>544</v>
      </c>
      <c r="BI205" s="1" t="str">
        <f>"ITEM"&amp;BH205&amp; BG205 &amp;"="&amp; IF(TRIM($A205)="","",$A205)</f>
        <v>ITEM52_1=-</v>
      </c>
    </row>
    <row r="206" spans="1:61" ht="9.75" customHeight="1">
      <c r="A206" s="302"/>
      <c r="B206" s="303"/>
      <c r="C206" s="303"/>
      <c r="D206" s="303"/>
      <c r="E206" s="303"/>
      <c r="F206" s="303"/>
      <c r="G206" s="303"/>
      <c r="H206" s="303"/>
      <c r="I206" s="303"/>
      <c r="J206" s="303"/>
      <c r="K206" s="303"/>
      <c r="L206" s="303"/>
      <c r="M206" s="303"/>
      <c r="N206" s="303"/>
      <c r="O206" s="303"/>
      <c r="P206" s="303"/>
      <c r="Q206" s="303"/>
      <c r="R206" s="303"/>
      <c r="S206" s="303"/>
      <c r="T206" s="303"/>
      <c r="U206" s="303"/>
      <c r="V206" s="303"/>
      <c r="W206" s="303"/>
      <c r="X206" s="303"/>
      <c r="Y206" s="303"/>
      <c r="Z206" s="303"/>
      <c r="AA206" s="303"/>
      <c r="AB206" s="303"/>
      <c r="AC206" s="303"/>
      <c r="AD206" s="303"/>
      <c r="AE206" s="303"/>
      <c r="AF206" s="303"/>
      <c r="AG206" s="303"/>
      <c r="AH206" s="303"/>
      <c r="AI206" s="303"/>
      <c r="AJ206" s="303"/>
      <c r="AK206" s="303"/>
      <c r="AL206" s="303"/>
      <c r="AM206" s="304"/>
      <c r="BH206" s="1" t="s">
        <v>28</v>
      </c>
    </row>
    <row r="207" spans="1:61" ht="9.75" customHeight="1">
      <c r="A207" s="302"/>
      <c r="B207" s="303"/>
      <c r="C207" s="303"/>
      <c r="D207" s="303"/>
      <c r="E207" s="303"/>
      <c r="F207" s="303"/>
      <c r="G207" s="303"/>
      <c r="H207" s="303"/>
      <c r="I207" s="303"/>
      <c r="J207" s="303"/>
      <c r="K207" s="303"/>
      <c r="L207" s="303"/>
      <c r="M207" s="303"/>
      <c r="N207" s="303"/>
      <c r="O207" s="303"/>
      <c r="P207" s="303"/>
      <c r="Q207" s="303"/>
      <c r="R207" s="303"/>
      <c r="S207" s="303"/>
      <c r="T207" s="303"/>
      <c r="U207" s="303"/>
      <c r="V207" s="303"/>
      <c r="W207" s="303"/>
      <c r="X207" s="303"/>
      <c r="Y207" s="303"/>
      <c r="Z207" s="303"/>
      <c r="AA207" s="303"/>
      <c r="AB207" s="303"/>
      <c r="AC207" s="303"/>
      <c r="AD207" s="303"/>
      <c r="AE207" s="303"/>
      <c r="AF207" s="303"/>
      <c r="AG207" s="303"/>
      <c r="AH207" s="303"/>
      <c r="AI207" s="303"/>
      <c r="AJ207" s="303"/>
      <c r="AK207" s="303"/>
      <c r="AL207" s="303"/>
      <c r="AM207" s="304"/>
      <c r="BH207" s="1" t="s">
        <v>28</v>
      </c>
    </row>
    <row r="208" spans="1:61" ht="9.75" customHeight="1">
      <c r="A208" s="302"/>
      <c r="B208" s="303"/>
      <c r="C208" s="303"/>
      <c r="D208" s="303"/>
      <c r="E208" s="303"/>
      <c r="F208" s="303"/>
      <c r="G208" s="303"/>
      <c r="H208" s="303"/>
      <c r="I208" s="303"/>
      <c r="J208" s="303"/>
      <c r="K208" s="303"/>
      <c r="L208" s="303"/>
      <c r="M208" s="303"/>
      <c r="N208" s="303"/>
      <c r="O208" s="303"/>
      <c r="P208" s="303"/>
      <c r="Q208" s="303"/>
      <c r="R208" s="303"/>
      <c r="S208" s="303"/>
      <c r="T208" s="303"/>
      <c r="U208" s="303"/>
      <c r="V208" s="303"/>
      <c r="W208" s="303"/>
      <c r="X208" s="303"/>
      <c r="Y208" s="303"/>
      <c r="Z208" s="303"/>
      <c r="AA208" s="303"/>
      <c r="AB208" s="303"/>
      <c r="AC208" s="303"/>
      <c r="AD208" s="303"/>
      <c r="AE208" s="303"/>
      <c r="AF208" s="303"/>
      <c r="AG208" s="303"/>
      <c r="AH208" s="303"/>
      <c r="AI208" s="303"/>
      <c r="AJ208" s="303"/>
      <c r="AK208" s="303"/>
      <c r="AL208" s="303"/>
      <c r="AM208" s="304"/>
    </row>
    <row r="209" spans="1:61" ht="9.75" customHeight="1">
      <c r="A209" s="302"/>
      <c r="B209" s="303"/>
      <c r="C209" s="303"/>
      <c r="D209" s="303"/>
      <c r="E209" s="303"/>
      <c r="F209" s="303"/>
      <c r="G209" s="303"/>
      <c r="H209" s="303"/>
      <c r="I209" s="303"/>
      <c r="J209" s="303"/>
      <c r="K209" s="303"/>
      <c r="L209" s="303"/>
      <c r="M209" s="303"/>
      <c r="N209" s="303"/>
      <c r="O209" s="303"/>
      <c r="P209" s="303"/>
      <c r="Q209" s="303"/>
      <c r="R209" s="303"/>
      <c r="S209" s="303"/>
      <c r="T209" s="303"/>
      <c r="U209" s="303"/>
      <c r="V209" s="303"/>
      <c r="W209" s="303"/>
      <c r="X209" s="303"/>
      <c r="Y209" s="303"/>
      <c r="Z209" s="303"/>
      <c r="AA209" s="303"/>
      <c r="AB209" s="303"/>
      <c r="AC209" s="303"/>
      <c r="AD209" s="303"/>
      <c r="AE209" s="303"/>
      <c r="AF209" s="303"/>
      <c r="AG209" s="303"/>
      <c r="AH209" s="303"/>
      <c r="AI209" s="303"/>
      <c r="AJ209" s="303"/>
      <c r="AK209" s="303"/>
      <c r="AL209" s="303"/>
      <c r="AM209" s="304"/>
      <c r="BH209" s="1" t="s">
        <v>545</v>
      </c>
      <c r="BI209" s="1" t="str">
        <f>"ITEM"&amp;BH209&amp; BG209 &amp;"="&amp; IF(TRIM($A209)="","",$A209)</f>
        <v>ITEM52_2=</v>
      </c>
    </row>
    <row r="210" spans="1:61" ht="9.75" customHeight="1">
      <c r="A210" s="305"/>
      <c r="B210" s="306"/>
      <c r="C210" s="306"/>
      <c r="D210" s="306"/>
      <c r="E210" s="306"/>
      <c r="F210" s="306"/>
      <c r="G210" s="306"/>
      <c r="H210" s="306"/>
      <c r="I210" s="306"/>
      <c r="J210" s="306"/>
      <c r="K210" s="306"/>
      <c r="L210" s="306"/>
      <c r="M210" s="306"/>
      <c r="N210" s="306"/>
      <c r="O210" s="306"/>
      <c r="P210" s="306"/>
      <c r="Q210" s="306"/>
      <c r="R210" s="306"/>
      <c r="S210" s="306"/>
      <c r="T210" s="306"/>
      <c r="U210" s="306"/>
      <c r="V210" s="306"/>
      <c r="W210" s="306"/>
      <c r="X210" s="306"/>
      <c r="Y210" s="306"/>
      <c r="Z210" s="306"/>
      <c r="AA210" s="306"/>
      <c r="AB210" s="306"/>
      <c r="AC210" s="306"/>
      <c r="AD210" s="306"/>
      <c r="AE210" s="306"/>
      <c r="AF210" s="306"/>
      <c r="AG210" s="306"/>
      <c r="AH210" s="306"/>
      <c r="AI210" s="306"/>
      <c r="AJ210" s="306"/>
      <c r="AK210" s="306"/>
      <c r="AL210" s="306"/>
      <c r="AM210" s="307"/>
      <c r="BH210" s="1" t="s">
        <v>546</v>
      </c>
      <c r="BI210" s="1" t="str">
        <f>"ITEM"&amp;BH210&amp; BG210 &amp;"="&amp; IF(TRIM($A210)="","",$A210)</f>
        <v>ITEM52_3=</v>
      </c>
    </row>
    <row r="211" spans="1:61" ht="10.5" customHeight="1">
      <c r="A211" s="295" t="s">
        <v>547</v>
      </c>
      <c r="B211" s="296"/>
      <c r="C211" s="296"/>
      <c r="D211" s="296"/>
      <c r="E211" s="296"/>
      <c r="F211" s="296"/>
      <c r="G211" s="296"/>
      <c r="H211" s="296"/>
      <c r="I211" s="296"/>
      <c r="J211" s="296"/>
      <c r="K211" s="296"/>
      <c r="L211" s="296"/>
      <c r="M211" s="296"/>
      <c r="N211" s="296"/>
      <c r="O211" s="296"/>
      <c r="P211" s="296"/>
      <c r="Q211" s="296"/>
      <c r="R211" s="296"/>
      <c r="S211" s="296"/>
      <c r="T211" s="296"/>
      <c r="U211" s="296"/>
      <c r="V211" s="296"/>
      <c r="W211" s="296"/>
      <c r="X211" s="296"/>
      <c r="Y211" s="296"/>
      <c r="Z211" s="296"/>
      <c r="AA211" s="296"/>
      <c r="AB211" s="296"/>
      <c r="AC211" s="296"/>
      <c r="AD211" s="296"/>
      <c r="AE211" s="293" t="s">
        <v>37</v>
      </c>
      <c r="AF211" s="291"/>
      <c r="AG211" s="131" t="s">
        <v>548</v>
      </c>
      <c r="AH211" s="131"/>
      <c r="AI211" s="131"/>
      <c r="AJ211" s="131"/>
      <c r="AK211" s="131"/>
      <c r="AL211" s="131"/>
      <c r="AM211" s="132"/>
      <c r="BF211" s="1" t="b">
        <f>IF($AF211=$CN$3,TRUE,IF($AF211="",FALSE,"INPUT_ERROR"))</f>
        <v>0</v>
      </c>
      <c r="BH211" s="1">
        <v>53</v>
      </c>
      <c r="BI211" s="1" t="str">
        <f>"ITEM"&amp;BH211&amp; BG211 &amp;"=" &amp; $BF211</f>
        <v>ITEM53=FALSE</v>
      </c>
    </row>
    <row r="212" spans="1:61" ht="10.5" customHeight="1">
      <c r="A212" s="297"/>
      <c r="B212" s="298"/>
      <c r="C212" s="298"/>
      <c r="D212" s="298"/>
      <c r="E212" s="298"/>
      <c r="F212" s="298"/>
      <c r="G212" s="298"/>
      <c r="H212" s="298"/>
      <c r="I212" s="298"/>
      <c r="J212" s="298"/>
      <c r="K212" s="298"/>
      <c r="L212" s="298"/>
      <c r="M212" s="298"/>
      <c r="N212" s="298"/>
      <c r="O212" s="298"/>
      <c r="P212" s="298"/>
      <c r="Q212" s="298"/>
      <c r="R212" s="298"/>
      <c r="S212" s="298"/>
      <c r="T212" s="298"/>
      <c r="U212" s="298"/>
      <c r="V212" s="298"/>
      <c r="W212" s="298"/>
      <c r="X212" s="298"/>
      <c r="Y212" s="298"/>
      <c r="Z212" s="298"/>
      <c r="AA212" s="298"/>
      <c r="AB212" s="298"/>
      <c r="AC212" s="298"/>
      <c r="AD212" s="298"/>
      <c r="AE212" s="294"/>
      <c r="AF212" s="292"/>
      <c r="AG212" s="134"/>
      <c r="AH212" s="134"/>
      <c r="AI212" s="134"/>
      <c r="AJ212" s="134"/>
      <c r="AK212" s="134"/>
      <c r="AL212" s="134"/>
      <c r="AM212" s="135"/>
    </row>
    <row r="213" spans="1:61" ht="9.75" customHeight="1">
      <c r="A213" s="153" t="s">
        <v>549</v>
      </c>
      <c r="B213" s="153"/>
      <c r="C213" s="153"/>
      <c r="D213" s="153"/>
      <c r="E213" s="153"/>
      <c r="F213" s="153"/>
      <c r="G213" s="153"/>
      <c r="H213" s="153"/>
      <c r="I213" s="153"/>
      <c r="J213" s="153"/>
      <c r="K213" s="153"/>
      <c r="L213" s="153"/>
      <c r="M213" s="153"/>
      <c r="N213" s="153"/>
      <c r="O213" s="153"/>
      <c r="P213" s="153"/>
      <c r="Q213" s="153"/>
      <c r="R213" s="153"/>
      <c r="S213" s="153"/>
      <c r="T213" s="153"/>
      <c r="U213" s="153"/>
      <c r="V213" s="153"/>
      <c r="W213" s="153"/>
      <c r="X213" s="153"/>
      <c r="Y213" s="153"/>
      <c r="Z213" s="153"/>
      <c r="AA213" s="153"/>
      <c r="AB213" s="153"/>
      <c r="AC213" s="153"/>
      <c r="AD213" s="153"/>
      <c r="AE213" s="153"/>
      <c r="AF213" s="153"/>
      <c r="AG213" s="153"/>
      <c r="AH213" s="153"/>
      <c r="AI213" s="153"/>
      <c r="AJ213" s="153"/>
      <c r="AK213" s="153"/>
      <c r="AL213" s="153"/>
      <c r="AM213" s="153"/>
    </row>
    <row r="214" spans="1:61" ht="9.75" customHeight="1">
      <c r="A214" s="153"/>
      <c r="B214" s="153"/>
      <c r="C214" s="153"/>
      <c r="D214" s="153"/>
      <c r="E214" s="153"/>
      <c r="F214" s="153"/>
      <c r="G214" s="153"/>
      <c r="H214" s="153"/>
      <c r="I214" s="153"/>
      <c r="J214" s="153"/>
      <c r="K214" s="153"/>
      <c r="L214" s="153"/>
      <c r="M214" s="153"/>
      <c r="N214" s="153"/>
      <c r="O214" s="153"/>
      <c r="P214" s="153"/>
      <c r="Q214" s="153"/>
      <c r="R214" s="153"/>
      <c r="S214" s="153"/>
      <c r="T214" s="153"/>
      <c r="U214" s="153"/>
      <c r="V214" s="153"/>
      <c r="W214" s="153"/>
      <c r="X214" s="153"/>
      <c r="Y214" s="153"/>
      <c r="Z214" s="153"/>
      <c r="AA214" s="153"/>
      <c r="AB214" s="153"/>
      <c r="AC214" s="153"/>
      <c r="AD214" s="153"/>
      <c r="AE214" s="153"/>
      <c r="AF214" s="153"/>
      <c r="AG214" s="153"/>
      <c r="AH214" s="153"/>
      <c r="AI214" s="153"/>
      <c r="AJ214" s="153"/>
      <c r="AK214" s="153"/>
      <c r="AL214" s="153"/>
      <c r="AM214" s="153"/>
    </row>
    <row r="215" spans="1:61" ht="10.050000000000001" customHeight="1">
      <c r="A215" s="120" t="s">
        <v>550</v>
      </c>
      <c r="B215" s="121"/>
      <c r="C215" s="121"/>
      <c r="D215" s="121"/>
      <c r="E215" s="121"/>
      <c r="F215" s="121"/>
      <c r="G215" s="121"/>
      <c r="H215" s="121"/>
      <c r="I215" s="122"/>
      <c r="J215" s="216" t="s">
        <v>37</v>
      </c>
      <c r="K215" s="249" t="s">
        <v>798</v>
      </c>
      <c r="L215" s="249"/>
      <c r="M215" s="249"/>
      <c r="N215" s="249"/>
      <c r="O215" s="249"/>
      <c r="P215" s="249"/>
      <c r="Q215" s="249"/>
      <c r="R215" s="249"/>
      <c r="S215" s="249"/>
      <c r="T215" s="154" t="s">
        <v>38</v>
      </c>
      <c r="U215" s="154"/>
      <c r="V215" s="154" t="s">
        <v>36</v>
      </c>
      <c r="W215" s="154"/>
      <c r="X215" s="154"/>
      <c r="Y215" s="154"/>
      <c r="Z215" s="154"/>
      <c r="AA215" s="154"/>
      <c r="AB215" s="154"/>
      <c r="AC215" s="154"/>
      <c r="AD215" s="154"/>
      <c r="AE215" s="154"/>
      <c r="AF215" s="154"/>
      <c r="AG215" s="154"/>
      <c r="AH215" s="154"/>
      <c r="AI215" s="154"/>
      <c r="AJ215" s="154"/>
      <c r="AK215" s="154"/>
      <c r="AL215" s="154"/>
      <c r="AM215" s="155"/>
      <c r="BE215" s="1" t="str">
        <f ca="1">MID(CELL("address",$CD$2),2,2)</f>
        <v>CD</v>
      </c>
      <c r="BF215" s="1">
        <f>IF(TRIM($K215)="","",IF(ISERROR(MATCH($K215,$CD$3:$CD$4,0)),"INPUT_ERROR",MATCH($K215,$CD$3:$CD$4,0)))</f>
        <v>1</v>
      </c>
      <c r="BH215" s="1">
        <v>54</v>
      </c>
      <c r="BI215" s="1" t="str">
        <f>"ITEM"&amp;BH215&amp; BG215 &amp;"=" &amp; $BF215</f>
        <v>ITEM54=1</v>
      </c>
    </row>
    <row r="216" spans="1:61" ht="9.75" customHeight="1">
      <c r="A216" s="141"/>
      <c r="B216" s="142"/>
      <c r="C216" s="142"/>
      <c r="D216" s="142"/>
      <c r="E216" s="142"/>
      <c r="F216" s="142"/>
      <c r="G216" s="142"/>
      <c r="H216" s="142"/>
      <c r="I216" s="143"/>
      <c r="J216" s="144"/>
      <c r="K216" s="145"/>
      <c r="L216" s="145"/>
      <c r="M216" s="145"/>
      <c r="N216" s="145"/>
      <c r="O216" s="145"/>
      <c r="P216" s="145"/>
      <c r="Q216" s="145"/>
      <c r="R216" s="145"/>
      <c r="S216" s="145"/>
      <c r="T216" s="82"/>
      <c r="U216" s="82"/>
      <c r="V216" s="82" t="s">
        <v>527</v>
      </c>
      <c r="W216" s="82"/>
      <c r="X216" s="82"/>
      <c r="Y216" s="82"/>
      <c r="Z216" s="82"/>
      <c r="AA216" s="82"/>
      <c r="AB216" s="82"/>
      <c r="AC216" s="82"/>
      <c r="AD216" s="82"/>
      <c r="AE216" s="82" t="s">
        <v>528</v>
      </c>
      <c r="AF216" s="82"/>
      <c r="AG216" s="82"/>
      <c r="AH216" s="82"/>
      <c r="AI216" s="82"/>
      <c r="AJ216" s="82"/>
      <c r="AK216" s="82"/>
      <c r="AL216" s="82"/>
      <c r="AM216" s="138"/>
    </row>
    <row r="217" spans="1:61" ht="9.75" customHeight="1">
      <c r="A217" s="141"/>
      <c r="B217" s="142"/>
      <c r="C217" s="142"/>
      <c r="D217" s="142"/>
      <c r="E217" s="142"/>
      <c r="F217" s="142"/>
      <c r="G217" s="142"/>
      <c r="H217" s="142"/>
      <c r="I217" s="143"/>
      <c r="J217" s="157"/>
      <c r="K217" s="98"/>
      <c r="L217" s="98"/>
      <c r="M217" s="98"/>
      <c r="N217" s="98"/>
      <c r="O217" s="98"/>
      <c r="P217" s="98"/>
      <c r="Q217" s="98"/>
      <c r="R217" s="98"/>
      <c r="S217" s="98"/>
      <c r="T217" s="98"/>
      <c r="U217" s="98"/>
      <c r="V217" s="98"/>
      <c r="W217" s="98"/>
      <c r="X217" s="98"/>
      <c r="Y217" s="98"/>
      <c r="Z217" s="98"/>
      <c r="AA217" s="98"/>
      <c r="AB217" s="98"/>
      <c r="AC217" s="98"/>
      <c r="AD217" s="98"/>
      <c r="AE217" s="98"/>
      <c r="AF217" s="98"/>
      <c r="AG217" s="98"/>
      <c r="AH217" s="98"/>
      <c r="AI217" s="98"/>
      <c r="AJ217" s="98"/>
      <c r="AK217" s="98"/>
      <c r="AL217" s="98"/>
      <c r="AM217" s="156"/>
    </row>
    <row r="218" spans="1:61" ht="10.050000000000001" customHeight="1">
      <c r="A218" s="141"/>
      <c r="B218" s="143"/>
      <c r="C218" s="120" t="s">
        <v>512</v>
      </c>
      <c r="D218" s="121"/>
      <c r="E218" s="121"/>
      <c r="F218" s="121"/>
      <c r="G218" s="121"/>
      <c r="H218" s="121"/>
      <c r="I218" s="122"/>
      <c r="J218" s="136" t="s">
        <v>1284</v>
      </c>
      <c r="K218" s="126"/>
      <c r="L218" s="126"/>
      <c r="M218" s="126"/>
      <c r="N218" s="126"/>
      <c r="O218" s="126"/>
      <c r="P218" s="126"/>
      <c r="Q218" s="126"/>
      <c r="R218" s="126"/>
      <c r="S218" s="126"/>
      <c r="T218" s="126"/>
      <c r="U218" s="126"/>
      <c r="V218" s="126"/>
      <c r="W218" s="126"/>
      <c r="X218" s="126"/>
      <c r="Y218" s="126"/>
      <c r="Z218" s="126"/>
      <c r="AA218" s="126"/>
      <c r="AB218" s="126"/>
      <c r="AC218" s="126"/>
      <c r="AD218" s="126"/>
      <c r="AE218" s="126"/>
      <c r="AF218" s="126"/>
      <c r="AG218" s="126"/>
      <c r="AH218" s="126"/>
      <c r="AI218" s="126"/>
      <c r="AJ218" s="126"/>
      <c r="AK218" s="126"/>
      <c r="AL218" s="126"/>
      <c r="AM218" s="127"/>
      <c r="BH218" s="1">
        <v>55</v>
      </c>
      <c r="BI218" s="1" t="str">
        <f>"ITEM"&amp;BH218&amp; BG218 &amp;"="&amp; IF(TRIM($J218)="","",$J218)</f>
        <v>ITEM55=特定個人情報（個人番号、５情報等）の提供・移転を行う際に、提供・移転の記録（提供・移転日時、操作者等）をシステム上で管理し、7年間保存する。</v>
      </c>
    </row>
    <row r="219" spans="1:61" ht="9.75" customHeight="1">
      <c r="A219" s="141"/>
      <c r="B219" s="143"/>
      <c r="C219" s="141"/>
      <c r="D219" s="142"/>
      <c r="E219" s="142"/>
      <c r="F219" s="142"/>
      <c r="G219" s="142"/>
      <c r="H219" s="142"/>
      <c r="I219" s="143"/>
      <c r="J219" s="150"/>
      <c r="K219" s="151"/>
      <c r="L219" s="151"/>
      <c r="M219" s="151"/>
      <c r="N219" s="151"/>
      <c r="O219" s="151"/>
      <c r="P219" s="151"/>
      <c r="Q219" s="151"/>
      <c r="R219" s="151"/>
      <c r="S219" s="151"/>
      <c r="T219" s="151"/>
      <c r="U219" s="151"/>
      <c r="V219" s="151"/>
      <c r="W219" s="151"/>
      <c r="X219" s="151"/>
      <c r="Y219" s="151"/>
      <c r="Z219" s="151"/>
      <c r="AA219" s="151"/>
      <c r="AB219" s="151"/>
      <c r="AC219" s="151"/>
      <c r="AD219" s="151"/>
      <c r="AE219" s="151"/>
      <c r="AF219" s="151"/>
      <c r="AG219" s="151"/>
      <c r="AH219" s="151"/>
      <c r="AI219" s="151"/>
      <c r="AJ219" s="151"/>
      <c r="AK219" s="151"/>
      <c r="AL219" s="151"/>
      <c r="AM219" s="152"/>
    </row>
    <row r="220" spans="1:61" ht="9.75" customHeight="1">
      <c r="A220" s="141"/>
      <c r="B220" s="143"/>
      <c r="C220" s="141"/>
      <c r="D220" s="142"/>
      <c r="E220" s="142"/>
      <c r="F220" s="142"/>
      <c r="G220" s="142"/>
      <c r="H220" s="142"/>
      <c r="I220" s="143"/>
      <c r="J220" s="150"/>
      <c r="K220" s="151"/>
      <c r="L220" s="151"/>
      <c r="M220" s="151"/>
      <c r="N220" s="151"/>
      <c r="O220" s="151"/>
      <c r="P220" s="151"/>
      <c r="Q220" s="151"/>
      <c r="R220" s="151"/>
      <c r="S220" s="151"/>
      <c r="T220" s="151"/>
      <c r="U220" s="151"/>
      <c r="V220" s="151"/>
      <c r="W220" s="151"/>
      <c r="X220" s="151"/>
      <c r="Y220" s="151"/>
      <c r="Z220" s="151"/>
      <c r="AA220" s="151"/>
      <c r="AB220" s="151"/>
      <c r="AC220" s="151"/>
      <c r="AD220" s="151"/>
      <c r="AE220" s="151"/>
      <c r="AF220" s="151"/>
      <c r="AG220" s="151"/>
      <c r="AH220" s="151"/>
      <c r="AI220" s="151"/>
      <c r="AJ220" s="151"/>
      <c r="AK220" s="151"/>
      <c r="AL220" s="151"/>
      <c r="AM220" s="152"/>
    </row>
    <row r="221" spans="1:61" ht="9.75" customHeight="1">
      <c r="A221" s="123"/>
      <c r="B221" s="125"/>
      <c r="C221" s="123"/>
      <c r="D221" s="124"/>
      <c r="E221" s="124"/>
      <c r="F221" s="124"/>
      <c r="G221" s="124"/>
      <c r="H221" s="124"/>
      <c r="I221" s="125"/>
      <c r="J221" s="137"/>
      <c r="K221" s="128"/>
      <c r="L221" s="128"/>
      <c r="M221" s="128"/>
      <c r="N221" s="128"/>
      <c r="O221" s="128"/>
      <c r="P221" s="128"/>
      <c r="Q221" s="128"/>
      <c r="R221" s="128"/>
      <c r="S221" s="128"/>
      <c r="T221" s="128"/>
      <c r="U221" s="128"/>
      <c r="V221" s="128"/>
      <c r="W221" s="128"/>
      <c r="X221" s="128"/>
      <c r="Y221" s="128"/>
      <c r="Z221" s="128"/>
      <c r="AA221" s="128"/>
      <c r="AB221" s="128"/>
      <c r="AC221" s="128"/>
      <c r="AD221" s="128"/>
      <c r="AE221" s="128"/>
      <c r="AF221" s="128"/>
      <c r="AG221" s="128"/>
      <c r="AH221" s="128"/>
      <c r="AI221" s="128"/>
      <c r="AJ221" s="128"/>
      <c r="AK221" s="128"/>
      <c r="AL221" s="128"/>
      <c r="AM221" s="129"/>
    </row>
    <row r="222" spans="1:61" ht="10.050000000000001" customHeight="1">
      <c r="A222" s="120" t="s">
        <v>551</v>
      </c>
      <c r="B222" s="121"/>
      <c r="C222" s="121"/>
      <c r="D222" s="121"/>
      <c r="E222" s="121"/>
      <c r="F222" s="121"/>
      <c r="G222" s="121"/>
      <c r="H222" s="121"/>
      <c r="I222" s="122"/>
      <c r="J222" s="216" t="s">
        <v>37</v>
      </c>
      <c r="K222" s="249" t="s">
        <v>802</v>
      </c>
      <c r="L222" s="249"/>
      <c r="M222" s="249"/>
      <c r="N222" s="249"/>
      <c r="O222" s="249"/>
      <c r="P222" s="249"/>
      <c r="Q222" s="249"/>
      <c r="R222" s="249"/>
      <c r="S222" s="249"/>
      <c r="T222" s="154" t="s">
        <v>38</v>
      </c>
      <c r="U222" s="154"/>
      <c r="V222" s="154" t="s">
        <v>36</v>
      </c>
      <c r="W222" s="154"/>
      <c r="X222" s="154"/>
      <c r="Y222" s="154"/>
      <c r="Z222" s="154"/>
      <c r="AA222" s="154"/>
      <c r="AB222" s="154"/>
      <c r="AC222" s="154"/>
      <c r="AD222" s="154"/>
      <c r="AE222" s="154"/>
      <c r="AF222" s="154"/>
      <c r="AG222" s="154"/>
      <c r="AH222" s="154"/>
      <c r="AI222" s="154"/>
      <c r="AJ222" s="154"/>
      <c r="AK222" s="154"/>
      <c r="AL222" s="154"/>
      <c r="AM222" s="155"/>
      <c r="BE222" s="1" t="str">
        <f ca="1">MID(CELL("address",$CE$2),2,2)</f>
        <v>CE</v>
      </c>
      <c r="BF222" s="1">
        <f>IF(TRIM($K222)="","",IF(ISERROR(MATCH($K222,$CE$3:$CE$4,0)),"INPUT_ERROR",MATCH($K222,$CE$3:$CE$4,0)))</f>
        <v>1</v>
      </c>
      <c r="BH222" s="1">
        <v>56</v>
      </c>
      <c r="BI222" s="1" t="str">
        <f>"ITEM"&amp;BH222&amp; BG222 &amp;"=" &amp; $BF222</f>
        <v>ITEM56=1</v>
      </c>
    </row>
    <row r="223" spans="1:61" ht="9.6" customHeight="1">
      <c r="A223" s="141"/>
      <c r="B223" s="142"/>
      <c r="C223" s="142"/>
      <c r="D223" s="142"/>
      <c r="E223" s="142"/>
      <c r="F223" s="142"/>
      <c r="G223" s="142"/>
      <c r="H223" s="142"/>
      <c r="I223" s="143"/>
      <c r="J223" s="144"/>
      <c r="K223" s="145"/>
      <c r="L223" s="145"/>
      <c r="M223" s="145"/>
      <c r="N223" s="145"/>
      <c r="O223" s="145"/>
      <c r="P223" s="145"/>
      <c r="Q223" s="145"/>
      <c r="R223" s="145"/>
      <c r="S223" s="145"/>
      <c r="T223" s="82"/>
      <c r="U223" s="82"/>
      <c r="V223" s="82" t="s">
        <v>530</v>
      </c>
      <c r="W223" s="82"/>
      <c r="X223" s="82"/>
      <c r="Y223" s="82"/>
      <c r="Z223" s="82"/>
      <c r="AA223" s="82"/>
      <c r="AB223" s="82"/>
      <c r="AC223" s="82"/>
      <c r="AD223" s="82"/>
      <c r="AE223" s="82" t="s">
        <v>531</v>
      </c>
      <c r="AF223" s="82"/>
      <c r="AG223" s="82"/>
      <c r="AH223" s="82"/>
      <c r="AI223" s="82"/>
      <c r="AJ223" s="82"/>
      <c r="AK223" s="82"/>
      <c r="AL223" s="82"/>
      <c r="AM223" s="138"/>
    </row>
    <row r="224" spans="1:61" ht="9.75" customHeight="1">
      <c r="A224" s="141"/>
      <c r="B224" s="142"/>
      <c r="C224" s="142"/>
      <c r="D224" s="142"/>
      <c r="E224" s="142"/>
      <c r="F224" s="142"/>
      <c r="G224" s="142"/>
      <c r="H224" s="142"/>
      <c r="I224" s="143"/>
      <c r="J224" s="157"/>
      <c r="K224" s="98"/>
      <c r="L224" s="98"/>
      <c r="M224" s="98"/>
      <c r="N224" s="98"/>
      <c r="O224" s="98"/>
      <c r="P224" s="98"/>
      <c r="Q224" s="98"/>
      <c r="R224" s="98"/>
      <c r="S224" s="98"/>
      <c r="T224" s="98"/>
      <c r="U224" s="98"/>
      <c r="V224" s="98"/>
      <c r="W224" s="98"/>
      <c r="X224" s="98"/>
      <c r="Y224" s="98"/>
      <c r="Z224" s="98"/>
      <c r="AA224" s="98"/>
      <c r="AB224" s="98"/>
      <c r="AC224" s="98"/>
      <c r="AD224" s="98"/>
      <c r="AE224" s="98"/>
      <c r="AF224" s="98"/>
      <c r="AG224" s="98"/>
      <c r="AH224" s="98"/>
      <c r="AI224" s="98"/>
      <c r="AJ224" s="98"/>
      <c r="AK224" s="98"/>
      <c r="AL224" s="98"/>
      <c r="AM224" s="156"/>
    </row>
    <row r="225" spans="1:61" ht="131.4" customHeight="1">
      <c r="A225" s="141"/>
      <c r="B225" s="143"/>
      <c r="C225" s="120" t="s">
        <v>535</v>
      </c>
      <c r="D225" s="121"/>
      <c r="E225" s="121"/>
      <c r="F225" s="121"/>
      <c r="G225" s="121"/>
      <c r="H225" s="121"/>
      <c r="I225" s="122"/>
      <c r="J225" s="136" t="s">
        <v>1224</v>
      </c>
      <c r="K225" s="126"/>
      <c r="L225" s="126"/>
      <c r="M225" s="126"/>
      <c r="N225" s="126"/>
      <c r="O225" s="126"/>
      <c r="P225" s="126"/>
      <c r="Q225" s="126"/>
      <c r="R225" s="126"/>
      <c r="S225" s="126"/>
      <c r="T225" s="126"/>
      <c r="U225" s="126"/>
      <c r="V225" s="126"/>
      <c r="W225" s="126"/>
      <c r="X225" s="126"/>
      <c r="Y225" s="126"/>
      <c r="Z225" s="126"/>
      <c r="AA225" s="126"/>
      <c r="AB225" s="126"/>
      <c r="AC225" s="126"/>
      <c r="AD225" s="126"/>
      <c r="AE225" s="126"/>
      <c r="AF225" s="126"/>
      <c r="AG225" s="126"/>
      <c r="AH225" s="126"/>
      <c r="AI225" s="126"/>
      <c r="AJ225" s="126"/>
      <c r="AK225" s="126"/>
      <c r="AL225" s="126"/>
      <c r="AM225" s="127"/>
      <c r="BH225" s="1">
        <v>57</v>
      </c>
      <c r="BI225" s="1" t="str">
        <f>"ITEM"&amp;BH225&amp; BG225 &amp;"="&amp; IF(TRIM($J225)="","",$J225)</f>
        <v>ITEM57=以下の法令等に基づいて、特定個人情報の提供・移転を行っている。
・住基法第３０条の１５（本人確認情報の利用）
・住基法第３０条の４２（都道府県知事から機構への附票本人確認情報の通知等）
・住基法第３０条の４４の６第３項（都道府県知事保存附票本人確認情報（住民票コードに限る。）の利用）
・電気通信回線を通じた送信又は磁気ディスクの送付の方法並びに磁気ディスクへの記録及びその保存の方法に関する技術的基準
・大阪府住民基本台帳ネットワークシステム管理運用要領
・大阪府住民基本台帳ネットワークシステム管理運用細則
・大阪府本人確認情報利用手続要領
また、大阪府独自で導入している大阪府庁内に設置された住基ネット機器の監視を行う監視サーバを活用した常時監視やシステム操作履歴（業務アクセスログ・操作ログ）の確認によって、上記法令等に基づいた特定個人情報の提供・移転が行われていることの確認を行っている。</v>
      </c>
    </row>
    <row r="226" spans="1:61" ht="9.75" customHeight="1">
      <c r="A226" s="141"/>
      <c r="B226" s="143"/>
      <c r="C226" s="141"/>
      <c r="D226" s="142"/>
      <c r="E226" s="142"/>
      <c r="F226" s="142"/>
      <c r="G226" s="142"/>
      <c r="H226" s="142"/>
      <c r="I226" s="143"/>
      <c r="J226" s="150"/>
      <c r="K226" s="151"/>
      <c r="L226" s="151"/>
      <c r="M226" s="151"/>
      <c r="N226" s="151"/>
      <c r="O226" s="151"/>
      <c r="P226" s="151"/>
      <c r="Q226" s="151"/>
      <c r="R226" s="151"/>
      <c r="S226" s="151"/>
      <c r="T226" s="151"/>
      <c r="U226" s="151"/>
      <c r="V226" s="151"/>
      <c r="W226" s="151"/>
      <c r="X226" s="151"/>
      <c r="Y226" s="151"/>
      <c r="Z226" s="151"/>
      <c r="AA226" s="151"/>
      <c r="AB226" s="151"/>
      <c r="AC226" s="151"/>
      <c r="AD226" s="151"/>
      <c r="AE226" s="151"/>
      <c r="AF226" s="151"/>
      <c r="AG226" s="151"/>
      <c r="AH226" s="151"/>
      <c r="AI226" s="151"/>
      <c r="AJ226" s="151"/>
      <c r="AK226" s="151"/>
      <c r="AL226" s="151"/>
      <c r="AM226" s="152"/>
    </row>
    <row r="227" spans="1:61" ht="9.75" customHeight="1">
      <c r="A227" s="141"/>
      <c r="B227" s="143"/>
      <c r="C227" s="141"/>
      <c r="D227" s="142"/>
      <c r="E227" s="142"/>
      <c r="F227" s="142"/>
      <c r="G227" s="142"/>
      <c r="H227" s="142"/>
      <c r="I227" s="143"/>
      <c r="J227" s="150"/>
      <c r="K227" s="151"/>
      <c r="L227" s="151"/>
      <c r="M227" s="151"/>
      <c r="N227" s="151"/>
      <c r="O227" s="151"/>
      <c r="P227" s="151"/>
      <c r="Q227" s="151"/>
      <c r="R227" s="151"/>
      <c r="S227" s="151"/>
      <c r="T227" s="151"/>
      <c r="U227" s="151"/>
      <c r="V227" s="151"/>
      <c r="W227" s="151"/>
      <c r="X227" s="151"/>
      <c r="Y227" s="151"/>
      <c r="Z227" s="151"/>
      <c r="AA227" s="151"/>
      <c r="AB227" s="151"/>
      <c r="AC227" s="151"/>
      <c r="AD227" s="151"/>
      <c r="AE227" s="151"/>
      <c r="AF227" s="151"/>
      <c r="AG227" s="151"/>
      <c r="AH227" s="151"/>
      <c r="AI227" s="151"/>
      <c r="AJ227" s="151"/>
      <c r="AK227" s="151"/>
      <c r="AL227" s="151"/>
      <c r="AM227" s="152"/>
    </row>
    <row r="228" spans="1:61" ht="9.75" customHeight="1">
      <c r="A228" s="123"/>
      <c r="B228" s="125"/>
      <c r="C228" s="123"/>
      <c r="D228" s="124"/>
      <c r="E228" s="124"/>
      <c r="F228" s="124"/>
      <c r="G228" s="124"/>
      <c r="H228" s="124"/>
      <c r="I228" s="125"/>
      <c r="J228" s="137"/>
      <c r="K228" s="128"/>
      <c r="L228" s="128"/>
      <c r="M228" s="128"/>
      <c r="N228" s="128"/>
      <c r="O228" s="128"/>
      <c r="P228" s="128"/>
      <c r="Q228" s="128"/>
      <c r="R228" s="128"/>
      <c r="S228" s="128"/>
      <c r="T228" s="128"/>
      <c r="U228" s="128"/>
      <c r="V228" s="128"/>
      <c r="W228" s="128"/>
      <c r="X228" s="128"/>
      <c r="Y228" s="128"/>
      <c r="Z228" s="128"/>
      <c r="AA228" s="128"/>
      <c r="AB228" s="128"/>
      <c r="AC228" s="128"/>
      <c r="AD228" s="128"/>
      <c r="AE228" s="128"/>
      <c r="AF228" s="128"/>
      <c r="AG228" s="128"/>
      <c r="AH228" s="128"/>
      <c r="AI228" s="128"/>
      <c r="AJ228" s="128"/>
      <c r="AK228" s="128"/>
      <c r="AL228" s="128"/>
      <c r="AM228" s="129"/>
    </row>
    <row r="229" spans="1:61" ht="10.050000000000001" customHeight="1">
      <c r="A229" s="290" t="s">
        <v>482</v>
      </c>
      <c r="B229" s="290"/>
      <c r="C229" s="290"/>
      <c r="D229" s="290"/>
      <c r="E229" s="290"/>
      <c r="F229" s="290"/>
      <c r="G229" s="290"/>
      <c r="H229" s="290"/>
      <c r="I229" s="290"/>
      <c r="J229" s="27" t="s">
        <v>721</v>
      </c>
      <c r="K229" s="27"/>
      <c r="L229" s="27"/>
      <c r="M229" s="27"/>
      <c r="N229" s="27"/>
      <c r="O229" s="27"/>
      <c r="P229" s="27"/>
      <c r="Q229" s="27"/>
      <c r="R229" s="27"/>
      <c r="S229" s="27"/>
      <c r="T229" s="27"/>
      <c r="U229" s="27"/>
      <c r="V229" s="27"/>
      <c r="W229" s="27"/>
      <c r="X229" s="27"/>
      <c r="Y229" s="27"/>
      <c r="Z229" s="27"/>
      <c r="AA229" s="27"/>
      <c r="AB229" s="27"/>
      <c r="AC229" s="27"/>
      <c r="AD229" s="27"/>
      <c r="AE229" s="27"/>
      <c r="AF229" s="27"/>
      <c r="AG229" s="27"/>
      <c r="AH229" s="27"/>
      <c r="AI229" s="27"/>
      <c r="AJ229" s="27"/>
      <c r="AK229" s="27"/>
      <c r="AL229" s="27"/>
      <c r="AM229" s="27"/>
      <c r="BH229" s="1">
        <v>58</v>
      </c>
      <c r="BI229" s="1" t="str">
        <f>"ITEM"&amp;BH229&amp; BG229 &amp;"="&amp; IF(TRIM($J229)="","",$J229)</f>
        <v>ITEM58=―</v>
      </c>
    </row>
    <row r="230" spans="1:61" ht="9.75" customHeight="1">
      <c r="A230" s="290"/>
      <c r="B230" s="290"/>
      <c r="C230" s="290"/>
      <c r="D230" s="290"/>
      <c r="E230" s="290"/>
      <c r="F230" s="290"/>
      <c r="G230" s="290"/>
      <c r="H230" s="290"/>
      <c r="I230" s="290"/>
      <c r="J230" s="27"/>
      <c r="K230" s="27"/>
      <c r="L230" s="27"/>
      <c r="M230" s="27"/>
      <c r="N230" s="27"/>
      <c r="O230" s="27"/>
      <c r="P230" s="27"/>
      <c r="Q230" s="27"/>
      <c r="R230" s="27"/>
      <c r="S230" s="27"/>
      <c r="T230" s="27"/>
      <c r="U230" s="27"/>
      <c r="V230" s="27"/>
      <c r="W230" s="27"/>
      <c r="X230" s="27"/>
      <c r="Y230" s="27"/>
      <c r="Z230" s="27"/>
      <c r="AA230" s="27"/>
      <c r="AB230" s="27"/>
      <c r="AC230" s="27"/>
      <c r="AD230" s="27"/>
      <c r="AE230" s="27"/>
      <c r="AF230" s="27"/>
      <c r="AG230" s="27"/>
      <c r="AH230" s="27"/>
      <c r="AI230" s="27"/>
      <c r="AJ230" s="27"/>
      <c r="AK230" s="27"/>
      <c r="AL230" s="27"/>
      <c r="AM230" s="27"/>
    </row>
    <row r="231" spans="1:61" ht="9.75" customHeight="1">
      <c r="A231" s="290"/>
      <c r="B231" s="290"/>
      <c r="C231" s="290"/>
      <c r="D231" s="290"/>
      <c r="E231" s="290"/>
      <c r="F231" s="290"/>
      <c r="G231" s="290"/>
      <c r="H231" s="290"/>
      <c r="I231" s="290"/>
      <c r="J231" s="27"/>
      <c r="K231" s="27"/>
      <c r="L231" s="27"/>
      <c r="M231" s="27"/>
      <c r="N231" s="27"/>
      <c r="O231" s="27"/>
      <c r="P231" s="27"/>
      <c r="Q231" s="27"/>
      <c r="R231" s="27"/>
      <c r="S231" s="27"/>
      <c r="T231" s="27"/>
      <c r="U231" s="27"/>
      <c r="V231" s="27"/>
      <c r="W231" s="27"/>
      <c r="X231" s="27"/>
      <c r="Y231" s="27"/>
      <c r="Z231" s="27"/>
      <c r="AA231" s="27"/>
      <c r="AB231" s="27"/>
      <c r="AC231" s="27"/>
      <c r="AD231" s="27"/>
      <c r="AE231" s="27"/>
      <c r="AF231" s="27"/>
      <c r="AG231" s="27"/>
      <c r="AH231" s="27"/>
      <c r="AI231" s="27"/>
      <c r="AJ231" s="27"/>
      <c r="AK231" s="27"/>
      <c r="AL231" s="27"/>
      <c r="AM231" s="27"/>
    </row>
    <row r="232" spans="1:61" ht="10.050000000000001" customHeight="1">
      <c r="A232" s="197" t="s">
        <v>483</v>
      </c>
      <c r="B232" s="198"/>
      <c r="C232" s="198"/>
      <c r="D232" s="198"/>
      <c r="E232" s="198"/>
      <c r="F232" s="198"/>
      <c r="G232" s="198"/>
      <c r="H232" s="198"/>
      <c r="I232" s="203"/>
      <c r="J232" s="216" t="s">
        <v>37</v>
      </c>
      <c r="K232" s="249" t="s">
        <v>786</v>
      </c>
      <c r="L232" s="249"/>
      <c r="M232" s="249"/>
      <c r="N232" s="249"/>
      <c r="O232" s="249"/>
      <c r="P232" s="249"/>
      <c r="Q232" s="249"/>
      <c r="R232" s="249"/>
      <c r="S232" s="249"/>
      <c r="T232" s="154" t="s">
        <v>38</v>
      </c>
      <c r="U232" s="154"/>
      <c r="V232" s="154" t="s">
        <v>36</v>
      </c>
      <c r="W232" s="154"/>
      <c r="X232" s="154"/>
      <c r="Y232" s="154"/>
      <c r="Z232" s="154"/>
      <c r="AA232" s="154"/>
      <c r="AB232" s="154"/>
      <c r="AC232" s="154"/>
      <c r="AD232" s="154"/>
      <c r="AE232" s="154"/>
      <c r="AF232" s="154"/>
      <c r="AG232" s="154"/>
      <c r="AH232" s="154"/>
      <c r="AI232" s="154"/>
      <c r="AJ232" s="154"/>
      <c r="AK232" s="154"/>
      <c r="AL232" s="154"/>
      <c r="AM232" s="155"/>
      <c r="BE232" s="1" t="str">
        <f ca="1">MID(CELL("address",$CA$2),2,2)</f>
        <v>CA</v>
      </c>
      <c r="BF232" s="1">
        <f>IF(TRIM($K232)="","",IF(ISERROR(MATCH($K232,$CA$3:$CA$5,0)),"INPUT_ERROR",MATCH($K232,$CA$3:$CA$5,0)))</f>
        <v>2</v>
      </c>
      <c r="BH232" s="1">
        <v>59</v>
      </c>
      <c r="BI232" s="1" t="str">
        <f>"ITEM"&amp;BH232&amp; BG232 &amp;"=" &amp; $BF232</f>
        <v>ITEM59=2</v>
      </c>
    </row>
    <row r="233" spans="1:61" ht="9.75" customHeight="1">
      <c r="A233" s="199"/>
      <c r="B233" s="200"/>
      <c r="C233" s="200"/>
      <c r="D233" s="200"/>
      <c r="E233" s="200"/>
      <c r="F233" s="200"/>
      <c r="G233" s="200"/>
      <c r="H233" s="200"/>
      <c r="I233" s="215"/>
      <c r="J233" s="144"/>
      <c r="K233" s="145"/>
      <c r="L233" s="145"/>
      <c r="M233" s="145"/>
      <c r="N233" s="145"/>
      <c r="O233" s="145"/>
      <c r="P233" s="145"/>
      <c r="Q233" s="145"/>
      <c r="R233" s="145"/>
      <c r="S233" s="145"/>
      <c r="T233" s="82"/>
      <c r="U233" s="82"/>
      <c r="V233" s="82" t="s">
        <v>484</v>
      </c>
      <c r="W233" s="82"/>
      <c r="X233" s="82"/>
      <c r="Y233" s="82"/>
      <c r="Z233" s="82"/>
      <c r="AA233" s="82"/>
      <c r="AB233" s="82"/>
      <c r="AC233" s="82"/>
      <c r="AD233" s="82"/>
      <c r="AE233" s="82" t="s">
        <v>485</v>
      </c>
      <c r="AF233" s="82"/>
      <c r="AG233" s="82"/>
      <c r="AH233" s="82"/>
      <c r="AI233" s="82"/>
      <c r="AJ233" s="82"/>
      <c r="AK233" s="82"/>
      <c r="AL233" s="82"/>
      <c r="AM233" s="138"/>
      <c r="BH233" s="1" t="s">
        <v>28</v>
      </c>
    </row>
    <row r="234" spans="1:61" ht="9.75" customHeight="1">
      <c r="A234" s="199"/>
      <c r="B234" s="200"/>
      <c r="C234" s="200"/>
      <c r="D234" s="200"/>
      <c r="E234" s="200"/>
      <c r="F234" s="200"/>
      <c r="G234" s="200"/>
      <c r="H234" s="200"/>
      <c r="I234" s="215"/>
      <c r="J234" s="157"/>
      <c r="K234" s="98"/>
      <c r="L234" s="98"/>
      <c r="M234" s="98"/>
      <c r="N234" s="98"/>
      <c r="O234" s="98"/>
      <c r="P234" s="98"/>
      <c r="Q234" s="98"/>
      <c r="R234" s="98"/>
      <c r="S234" s="98"/>
      <c r="T234" s="98"/>
      <c r="U234" s="98"/>
      <c r="V234" s="98" t="s">
        <v>486</v>
      </c>
      <c r="W234" s="98"/>
      <c r="X234" s="98"/>
      <c r="Y234" s="98"/>
      <c r="Z234" s="98"/>
      <c r="AA234" s="98"/>
      <c r="AB234" s="98"/>
      <c r="AC234" s="98"/>
      <c r="AD234" s="98"/>
      <c r="AE234" s="98"/>
      <c r="AF234" s="98"/>
      <c r="AG234" s="98"/>
      <c r="AH234" s="98"/>
      <c r="AI234" s="98"/>
      <c r="AJ234" s="98"/>
      <c r="AK234" s="98"/>
      <c r="AL234" s="98"/>
      <c r="AM234" s="156"/>
      <c r="BH234" s="1" t="s">
        <v>28</v>
      </c>
    </row>
    <row r="235" spans="1:61" ht="9.75" customHeight="1">
      <c r="A235" s="153" t="s">
        <v>552</v>
      </c>
      <c r="B235" s="153"/>
      <c r="C235" s="153"/>
      <c r="D235" s="153"/>
      <c r="E235" s="153"/>
      <c r="F235" s="153"/>
      <c r="G235" s="153"/>
      <c r="H235" s="153"/>
      <c r="I235" s="153"/>
      <c r="J235" s="153"/>
      <c r="K235" s="153"/>
      <c r="L235" s="153"/>
      <c r="M235" s="153"/>
      <c r="N235" s="153"/>
      <c r="O235" s="153"/>
      <c r="P235" s="153"/>
      <c r="Q235" s="153"/>
      <c r="R235" s="153"/>
      <c r="S235" s="153"/>
      <c r="T235" s="153"/>
      <c r="U235" s="153"/>
      <c r="V235" s="153"/>
      <c r="W235" s="153"/>
      <c r="X235" s="153"/>
      <c r="Y235" s="153"/>
      <c r="Z235" s="153"/>
      <c r="AA235" s="153"/>
      <c r="AB235" s="153"/>
      <c r="AC235" s="153"/>
      <c r="AD235" s="153"/>
      <c r="AE235" s="153"/>
      <c r="AF235" s="153"/>
      <c r="AG235" s="153"/>
      <c r="AH235" s="153"/>
      <c r="AI235" s="153"/>
      <c r="AJ235" s="153"/>
      <c r="AK235" s="153"/>
      <c r="AL235" s="153"/>
      <c r="AM235" s="153"/>
    </row>
    <row r="236" spans="1:61" ht="9.75" customHeight="1">
      <c r="A236" s="153"/>
      <c r="B236" s="153"/>
      <c r="C236" s="153"/>
      <c r="D236" s="153"/>
      <c r="E236" s="153"/>
      <c r="F236" s="153"/>
      <c r="G236" s="153"/>
      <c r="H236" s="153"/>
      <c r="I236" s="153"/>
      <c r="J236" s="153"/>
      <c r="K236" s="153"/>
      <c r="L236" s="153"/>
      <c r="M236" s="153"/>
      <c r="N236" s="153"/>
      <c r="O236" s="153"/>
      <c r="P236" s="153"/>
      <c r="Q236" s="153"/>
      <c r="R236" s="153"/>
      <c r="S236" s="153"/>
      <c r="T236" s="153"/>
      <c r="U236" s="153"/>
      <c r="V236" s="153"/>
      <c r="W236" s="153"/>
      <c r="X236" s="153"/>
      <c r="Y236" s="153"/>
      <c r="Z236" s="153"/>
      <c r="AA236" s="153"/>
      <c r="AB236" s="153"/>
      <c r="AC236" s="153"/>
      <c r="AD236" s="153"/>
      <c r="AE236" s="153"/>
      <c r="AF236" s="153"/>
      <c r="AG236" s="153"/>
      <c r="AH236" s="153"/>
      <c r="AI236" s="153"/>
      <c r="AJ236" s="153"/>
      <c r="AK236" s="153"/>
      <c r="AL236" s="153"/>
      <c r="AM236" s="153"/>
    </row>
    <row r="237" spans="1:61" ht="40.950000000000003" customHeight="1">
      <c r="A237" s="153" t="s">
        <v>488</v>
      </c>
      <c r="B237" s="153"/>
      <c r="C237" s="153"/>
      <c r="D237" s="153"/>
      <c r="E237" s="153"/>
      <c r="F237" s="153"/>
      <c r="G237" s="153"/>
      <c r="H237" s="153"/>
      <c r="I237" s="153"/>
      <c r="J237" s="114" t="s">
        <v>837</v>
      </c>
      <c r="K237" s="115"/>
      <c r="L237" s="115"/>
      <c r="M237" s="115"/>
      <c r="N237" s="115"/>
      <c r="O237" s="115"/>
      <c r="P237" s="115"/>
      <c r="Q237" s="115"/>
      <c r="R237" s="115"/>
      <c r="S237" s="115"/>
      <c r="T237" s="115"/>
      <c r="U237" s="115"/>
      <c r="V237" s="115"/>
      <c r="W237" s="115"/>
      <c r="X237" s="115"/>
      <c r="Y237" s="115"/>
      <c r="Z237" s="115"/>
      <c r="AA237" s="115"/>
      <c r="AB237" s="115"/>
      <c r="AC237" s="115"/>
      <c r="AD237" s="115"/>
      <c r="AE237" s="115"/>
      <c r="AF237" s="115"/>
      <c r="AG237" s="115"/>
      <c r="AH237" s="115"/>
      <c r="AI237" s="115"/>
      <c r="AJ237" s="115"/>
      <c r="AK237" s="115"/>
      <c r="AL237" s="115"/>
      <c r="AM237" s="116"/>
      <c r="BH237" s="1">
        <v>60</v>
      </c>
      <c r="BI237" s="1" t="str">
        <f>"ITEM"&amp;BH237&amp; BG237 &amp;"="&amp; IF(TRIM($J237)="","",$J237)</f>
        <v>ITEM60=・相手方（附票全国サーバ）と附票大阪府サーバの間の通信では相互認証を実施しているため、認証できない相手先への情報の提供はなされないことがシステム上担保される。
また、大阪府の他の執行機関への提供及び他の部署への移転のため、媒体へ出力する必要がある場合には、出力の記録が残される仕組みを構築している。
・提供先・移転先における特定個人情報の使途については、住基法等で制限されている。</v>
      </c>
    </row>
    <row r="238" spans="1:61" ht="9.75" customHeight="1">
      <c r="A238" s="153"/>
      <c r="B238" s="153"/>
      <c r="C238" s="153"/>
      <c r="D238" s="153"/>
      <c r="E238" s="153"/>
      <c r="F238" s="153"/>
      <c r="G238" s="153"/>
      <c r="H238" s="153"/>
      <c r="I238" s="153"/>
      <c r="J238" s="146"/>
      <c r="K238" s="147"/>
      <c r="L238" s="147"/>
      <c r="M238" s="147"/>
      <c r="N238" s="147"/>
      <c r="O238" s="147"/>
      <c r="P238" s="147"/>
      <c r="Q238" s="147"/>
      <c r="R238" s="147"/>
      <c r="S238" s="147"/>
      <c r="T238" s="147"/>
      <c r="U238" s="147"/>
      <c r="V238" s="147"/>
      <c r="W238" s="147"/>
      <c r="X238" s="147"/>
      <c r="Y238" s="147"/>
      <c r="Z238" s="147"/>
      <c r="AA238" s="147"/>
      <c r="AB238" s="147"/>
      <c r="AC238" s="147"/>
      <c r="AD238" s="147"/>
      <c r="AE238" s="147"/>
      <c r="AF238" s="147"/>
      <c r="AG238" s="147"/>
      <c r="AH238" s="147"/>
      <c r="AI238" s="147"/>
      <c r="AJ238" s="147"/>
      <c r="AK238" s="147"/>
      <c r="AL238" s="147"/>
      <c r="AM238" s="148"/>
    </row>
    <row r="239" spans="1:61" ht="9.75" customHeight="1">
      <c r="A239" s="153"/>
      <c r="B239" s="153"/>
      <c r="C239" s="153"/>
      <c r="D239" s="153"/>
      <c r="E239" s="153"/>
      <c r="F239" s="153"/>
      <c r="G239" s="153"/>
      <c r="H239" s="153"/>
      <c r="I239" s="153"/>
      <c r="J239" s="146"/>
      <c r="K239" s="147"/>
      <c r="L239" s="147"/>
      <c r="M239" s="147"/>
      <c r="N239" s="147"/>
      <c r="O239" s="147"/>
      <c r="P239" s="147"/>
      <c r="Q239" s="147"/>
      <c r="R239" s="147"/>
      <c r="S239" s="147"/>
      <c r="T239" s="147"/>
      <c r="U239" s="147"/>
      <c r="V239" s="147"/>
      <c r="W239" s="147"/>
      <c r="X239" s="147"/>
      <c r="Y239" s="147"/>
      <c r="Z239" s="147"/>
      <c r="AA239" s="147"/>
      <c r="AB239" s="147"/>
      <c r="AC239" s="147"/>
      <c r="AD239" s="147"/>
      <c r="AE239" s="147"/>
      <c r="AF239" s="147"/>
      <c r="AG239" s="147"/>
      <c r="AH239" s="147"/>
      <c r="AI239" s="147"/>
      <c r="AJ239" s="147"/>
      <c r="AK239" s="147"/>
      <c r="AL239" s="147"/>
      <c r="AM239" s="148"/>
    </row>
    <row r="240" spans="1:61" ht="9.75" customHeight="1">
      <c r="A240" s="153"/>
      <c r="B240" s="153"/>
      <c r="C240" s="153"/>
      <c r="D240" s="153"/>
      <c r="E240" s="153"/>
      <c r="F240" s="153"/>
      <c r="G240" s="153"/>
      <c r="H240" s="153"/>
      <c r="I240" s="153"/>
      <c r="J240" s="117"/>
      <c r="K240" s="118"/>
      <c r="L240" s="118"/>
      <c r="M240" s="118"/>
      <c r="N240" s="118"/>
      <c r="O240" s="118"/>
      <c r="P240" s="118"/>
      <c r="Q240" s="118"/>
      <c r="R240" s="118"/>
      <c r="S240" s="118"/>
      <c r="T240" s="118"/>
      <c r="U240" s="118"/>
      <c r="V240" s="118"/>
      <c r="W240" s="118"/>
      <c r="X240" s="118"/>
      <c r="Y240" s="118"/>
      <c r="Z240" s="118"/>
      <c r="AA240" s="118"/>
      <c r="AB240" s="118"/>
      <c r="AC240" s="118"/>
      <c r="AD240" s="118"/>
      <c r="AE240" s="118"/>
      <c r="AF240" s="118"/>
      <c r="AG240" s="118"/>
      <c r="AH240" s="118"/>
      <c r="AI240" s="118"/>
      <c r="AJ240" s="118"/>
      <c r="AK240" s="118"/>
      <c r="AL240" s="118"/>
      <c r="AM240" s="119"/>
    </row>
    <row r="241" spans="1:61" ht="10.050000000000001" customHeight="1">
      <c r="A241" s="197" t="s">
        <v>483</v>
      </c>
      <c r="B241" s="198"/>
      <c r="C241" s="198"/>
      <c r="D241" s="198"/>
      <c r="E241" s="198"/>
      <c r="F241" s="198"/>
      <c r="G241" s="198"/>
      <c r="H241" s="198"/>
      <c r="I241" s="203"/>
      <c r="J241" s="216" t="s">
        <v>37</v>
      </c>
      <c r="K241" s="249" t="s">
        <v>786</v>
      </c>
      <c r="L241" s="249"/>
      <c r="M241" s="249"/>
      <c r="N241" s="249"/>
      <c r="O241" s="249"/>
      <c r="P241" s="249"/>
      <c r="Q241" s="249"/>
      <c r="R241" s="249"/>
      <c r="S241" s="249"/>
      <c r="T241" s="154" t="s">
        <v>38</v>
      </c>
      <c r="U241" s="154"/>
      <c r="V241" s="154" t="s">
        <v>36</v>
      </c>
      <c r="W241" s="154"/>
      <c r="X241" s="154"/>
      <c r="Y241" s="154"/>
      <c r="Z241" s="154"/>
      <c r="AA241" s="154"/>
      <c r="AB241" s="154"/>
      <c r="AC241" s="154"/>
      <c r="AD241" s="154"/>
      <c r="AE241" s="154"/>
      <c r="AF241" s="154"/>
      <c r="AG241" s="154"/>
      <c r="AH241" s="154"/>
      <c r="AI241" s="154"/>
      <c r="AJ241" s="154"/>
      <c r="AK241" s="154"/>
      <c r="AL241" s="154"/>
      <c r="AM241" s="155"/>
      <c r="BE241" s="1" t="str">
        <f ca="1">MID(CELL("address",$CA$2),2,2)</f>
        <v>CA</v>
      </c>
      <c r="BF241" s="1">
        <f>IF(TRIM($K241)="","",IF(ISERROR(MATCH($K241,$CA$3:$CA$5,0)),"INPUT_ERROR",MATCH($K241,$CA$3:$CA$5,0)))</f>
        <v>2</v>
      </c>
      <c r="BH241" s="1">
        <v>61</v>
      </c>
      <c r="BI241" s="1" t="str">
        <f>"ITEM"&amp;BH241&amp; BG241 &amp;"=" &amp; $BF241</f>
        <v>ITEM61=2</v>
      </c>
    </row>
    <row r="242" spans="1:61" ht="9.75" customHeight="1">
      <c r="A242" s="199"/>
      <c r="B242" s="200"/>
      <c r="C242" s="200"/>
      <c r="D242" s="200"/>
      <c r="E242" s="200"/>
      <c r="F242" s="200"/>
      <c r="G242" s="200"/>
      <c r="H242" s="200"/>
      <c r="I242" s="215"/>
      <c r="J242" s="144"/>
      <c r="K242" s="145"/>
      <c r="L242" s="145"/>
      <c r="M242" s="145"/>
      <c r="N242" s="145"/>
      <c r="O242" s="145"/>
      <c r="P242" s="145"/>
      <c r="Q242" s="145"/>
      <c r="R242" s="145"/>
      <c r="S242" s="145"/>
      <c r="T242" s="82"/>
      <c r="U242" s="82"/>
      <c r="V242" s="82" t="s">
        <v>484</v>
      </c>
      <c r="W242" s="82"/>
      <c r="X242" s="82"/>
      <c r="Y242" s="82"/>
      <c r="Z242" s="82"/>
      <c r="AA242" s="82"/>
      <c r="AB242" s="82"/>
      <c r="AC242" s="82"/>
      <c r="AD242" s="82"/>
      <c r="AE242" s="82" t="s">
        <v>485</v>
      </c>
      <c r="AF242" s="82"/>
      <c r="AG242" s="82"/>
      <c r="AH242" s="82"/>
      <c r="AI242" s="82"/>
      <c r="AJ242" s="82"/>
      <c r="AK242" s="82"/>
      <c r="AL242" s="82"/>
      <c r="AM242" s="138"/>
      <c r="BH242" s="1" t="s">
        <v>28</v>
      </c>
    </row>
    <row r="243" spans="1:61" ht="9.75" customHeight="1">
      <c r="A243" s="199"/>
      <c r="B243" s="200"/>
      <c r="C243" s="200"/>
      <c r="D243" s="200"/>
      <c r="E243" s="200"/>
      <c r="F243" s="200"/>
      <c r="G243" s="200"/>
      <c r="H243" s="200"/>
      <c r="I243" s="215"/>
      <c r="J243" s="157"/>
      <c r="K243" s="98"/>
      <c r="L243" s="98"/>
      <c r="M243" s="98"/>
      <c r="N243" s="98"/>
      <c r="O243" s="98"/>
      <c r="P243" s="98"/>
      <c r="Q243" s="98"/>
      <c r="R243" s="98"/>
      <c r="S243" s="98"/>
      <c r="T243" s="98"/>
      <c r="U243" s="98"/>
      <c r="V243" s="98" t="s">
        <v>486</v>
      </c>
      <c r="W243" s="98"/>
      <c r="X243" s="98"/>
      <c r="Y243" s="98"/>
      <c r="Z243" s="98"/>
      <c r="AA243" s="98"/>
      <c r="AB243" s="98"/>
      <c r="AC243" s="98"/>
      <c r="AD243" s="98"/>
      <c r="AE243" s="98"/>
      <c r="AF243" s="98"/>
      <c r="AG243" s="98"/>
      <c r="AH243" s="98"/>
      <c r="AI243" s="98"/>
      <c r="AJ243" s="98"/>
      <c r="AK243" s="98"/>
      <c r="AL243" s="98"/>
      <c r="AM243" s="156"/>
      <c r="BH243" s="1" t="s">
        <v>28</v>
      </c>
    </row>
    <row r="244" spans="1:61" ht="9.75" customHeight="1">
      <c r="A244" s="153" t="s">
        <v>553</v>
      </c>
      <c r="B244" s="153"/>
      <c r="C244" s="153"/>
      <c r="D244" s="153"/>
      <c r="E244" s="153"/>
      <c r="F244" s="153"/>
      <c r="G244" s="153"/>
      <c r="H244" s="153"/>
      <c r="I244" s="153"/>
      <c r="J244" s="153"/>
      <c r="K244" s="153"/>
      <c r="L244" s="153"/>
      <c r="M244" s="153"/>
      <c r="N244" s="153"/>
      <c r="O244" s="153"/>
      <c r="P244" s="153"/>
      <c r="Q244" s="153"/>
      <c r="R244" s="153"/>
      <c r="S244" s="153"/>
      <c r="T244" s="153"/>
      <c r="U244" s="153"/>
      <c r="V244" s="153"/>
      <c r="W244" s="153"/>
      <c r="X244" s="153"/>
      <c r="Y244" s="153"/>
      <c r="Z244" s="153"/>
      <c r="AA244" s="153"/>
      <c r="AB244" s="153"/>
      <c r="AC244" s="153"/>
      <c r="AD244" s="153"/>
      <c r="AE244" s="153"/>
      <c r="AF244" s="153"/>
      <c r="AG244" s="153"/>
      <c r="AH244" s="153"/>
      <c r="AI244" s="153"/>
      <c r="AJ244" s="153"/>
      <c r="AK244" s="153"/>
      <c r="AL244" s="153"/>
      <c r="AM244" s="153"/>
    </row>
    <row r="245" spans="1:61" ht="9.75" customHeight="1">
      <c r="A245" s="153"/>
      <c r="B245" s="153"/>
      <c r="C245" s="153"/>
      <c r="D245" s="153"/>
      <c r="E245" s="153"/>
      <c r="F245" s="153"/>
      <c r="G245" s="153"/>
      <c r="H245" s="153"/>
      <c r="I245" s="153"/>
      <c r="J245" s="153"/>
      <c r="K245" s="153"/>
      <c r="L245" s="153"/>
      <c r="M245" s="153"/>
      <c r="N245" s="153"/>
      <c r="O245" s="153"/>
      <c r="P245" s="153"/>
      <c r="Q245" s="153"/>
      <c r="R245" s="153"/>
      <c r="S245" s="153"/>
      <c r="T245" s="153"/>
      <c r="U245" s="153"/>
      <c r="V245" s="153"/>
      <c r="W245" s="153"/>
      <c r="X245" s="153"/>
      <c r="Y245" s="153"/>
      <c r="Z245" s="153"/>
      <c r="AA245" s="153"/>
      <c r="AB245" s="153"/>
      <c r="AC245" s="153"/>
      <c r="AD245" s="153"/>
      <c r="AE245" s="153"/>
      <c r="AF245" s="153"/>
      <c r="AG245" s="153"/>
      <c r="AH245" s="153"/>
      <c r="AI245" s="153"/>
      <c r="AJ245" s="153"/>
      <c r="AK245" s="153"/>
      <c r="AL245" s="153"/>
      <c r="AM245" s="153"/>
    </row>
    <row r="246" spans="1:61" ht="85.95" customHeight="1">
      <c r="A246" s="153" t="s">
        <v>488</v>
      </c>
      <c r="B246" s="153"/>
      <c r="C246" s="153"/>
      <c r="D246" s="153"/>
      <c r="E246" s="153"/>
      <c r="F246" s="153"/>
      <c r="G246" s="153"/>
      <c r="H246" s="153"/>
      <c r="I246" s="153"/>
      <c r="J246" s="114" t="s">
        <v>838</v>
      </c>
      <c r="K246" s="115"/>
      <c r="L246" s="115"/>
      <c r="M246" s="115"/>
      <c r="N246" s="115"/>
      <c r="O246" s="115"/>
      <c r="P246" s="115"/>
      <c r="Q246" s="115"/>
      <c r="R246" s="115"/>
      <c r="S246" s="115"/>
      <c r="T246" s="115"/>
      <c r="U246" s="115"/>
      <c r="V246" s="115"/>
      <c r="W246" s="115"/>
      <c r="X246" s="115"/>
      <c r="Y246" s="115"/>
      <c r="Z246" s="115"/>
      <c r="AA246" s="115"/>
      <c r="AB246" s="115"/>
      <c r="AC246" s="115"/>
      <c r="AD246" s="115"/>
      <c r="AE246" s="115"/>
      <c r="AF246" s="115"/>
      <c r="AG246" s="115"/>
      <c r="AH246" s="115"/>
      <c r="AI246" s="115"/>
      <c r="AJ246" s="115"/>
      <c r="AK246" s="115"/>
      <c r="AL246" s="115"/>
      <c r="AM246" s="116"/>
      <c r="BH246" s="1">
        <v>62</v>
      </c>
      <c r="BI246" s="1" t="str">
        <f>"ITEM"&amp;BH246&amp; BG246 &amp;"="&amp; IF(TRIM($J246)="","",$J246)</f>
        <v>ITEM62=・誤った情報を提供・移転してしまうリスクへの措置
：システム上、照会元から指定された検索条件に基づき得た結果を適切に提供・移転することを担保する。
・誤った相手に提供・移転してしまうリスクへの措置
：相手方（附票全国サーバ）と附票大阪府サーバの間の通信では相互認証を実施しているため、認証できない相手先への情報の提供はなされないことがシステム上担保される。
また、情報を暗号化し格納した媒体による情報の提供・移転が必要な場合には文書による確認を実施し、法令上の根拠のない相手先へ情報の提供・移転を防止している。</v>
      </c>
    </row>
    <row r="247" spans="1:61" ht="9.75" customHeight="1">
      <c r="A247" s="153"/>
      <c r="B247" s="153"/>
      <c r="C247" s="153"/>
      <c r="D247" s="153"/>
      <c r="E247" s="153"/>
      <c r="F247" s="153"/>
      <c r="G247" s="153"/>
      <c r="H247" s="153"/>
      <c r="I247" s="153"/>
      <c r="J247" s="146"/>
      <c r="K247" s="147"/>
      <c r="L247" s="147"/>
      <c r="M247" s="147"/>
      <c r="N247" s="147"/>
      <c r="O247" s="147"/>
      <c r="P247" s="147"/>
      <c r="Q247" s="147"/>
      <c r="R247" s="147"/>
      <c r="S247" s="147"/>
      <c r="T247" s="147"/>
      <c r="U247" s="147"/>
      <c r="V247" s="147"/>
      <c r="W247" s="147"/>
      <c r="X247" s="147"/>
      <c r="Y247" s="147"/>
      <c r="Z247" s="147"/>
      <c r="AA247" s="147"/>
      <c r="AB247" s="147"/>
      <c r="AC247" s="147"/>
      <c r="AD247" s="147"/>
      <c r="AE247" s="147"/>
      <c r="AF247" s="147"/>
      <c r="AG247" s="147"/>
      <c r="AH247" s="147"/>
      <c r="AI247" s="147"/>
      <c r="AJ247" s="147"/>
      <c r="AK247" s="147"/>
      <c r="AL247" s="147"/>
      <c r="AM247" s="148"/>
    </row>
    <row r="248" spans="1:61" ht="9.75" customHeight="1">
      <c r="A248" s="153"/>
      <c r="B248" s="153"/>
      <c r="C248" s="153"/>
      <c r="D248" s="153"/>
      <c r="E248" s="153"/>
      <c r="F248" s="153"/>
      <c r="G248" s="153"/>
      <c r="H248" s="153"/>
      <c r="I248" s="153"/>
      <c r="J248" s="146"/>
      <c r="K248" s="147"/>
      <c r="L248" s="147"/>
      <c r="M248" s="147"/>
      <c r="N248" s="147"/>
      <c r="O248" s="147"/>
      <c r="P248" s="147"/>
      <c r="Q248" s="147"/>
      <c r="R248" s="147"/>
      <c r="S248" s="147"/>
      <c r="T248" s="147"/>
      <c r="U248" s="147"/>
      <c r="V248" s="147"/>
      <c r="W248" s="147"/>
      <c r="X248" s="147"/>
      <c r="Y248" s="147"/>
      <c r="Z248" s="147"/>
      <c r="AA248" s="147"/>
      <c r="AB248" s="147"/>
      <c r="AC248" s="147"/>
      <c r="AD248" s="147"/>
      <c r="AE248" s="147"/>
      <c r="AF248" s="147"/>
      <c r="AG248" s="147"/>
      <c r="AH248" s="147"/>
      <c r="AI248" s="147"/>
      <c r="AJ248" s="147"/>
      <c r="AK248" s="147"/>
      <c r="AL248" s="147"/>
      <c r="AM248" s="148"/>
    </row>
    <row r="249" spans="1:61" ht="9.75" customHeight="1">
      <c r="A249" s="153"/>
      <c r="B249" s="153"/>
      <c r="C249" s="153"/>
      <c r="D249" s="153"/>
      <c r="E249" s="153"/>
      <c r="F249" s="153"/>
      <c r="G249" s="153"/>
      <c r="H249" s="153"/>
      <c r="I249" s="153"/>
      <c r="J249" s="117"/>
      <c r="K249" s="118"/>
      <c r="L249" s="118"/>
      <c r="M249" s="118"/>
      <c r="N249" s="118"/>
      <c r="O249" s="118"/>
      <c r="P249" s="118"/>
      <c r="Q249" s="118"/>
      <c r="R249" s="118"/>
      <c r="S249" s="118"/>
      <c r="T249" s="118"/>
      <c r="U249" s="118"/>
      <c r="V249" s="118"/>
      <c r="W249" s="118"/>
      <c r="X249" s="118"/>
      <c r="Y249" s="118"/>
      <c r="Z249" s="118"/>
      <c r="AA249" s="118"/>
      <c r="AB249" s="118"/>
      <c r="AC249" s="118"/>
      <c r="AD249" s="118"/>
      <c r="AE249" s="118"/>
      <c r="AF249" s="118"/>
      <c r="AG249" s="118"/>
      <c r="AH249" s="118"/>
      <c r="AI249" s="118"/>
      <c r="AJ249" s="118"/>
      <c r="AK249" s="118"/>
      <c r="AL249" s="118"/>
      <c r="AM249" s="119"/>
    </row>
    <row r="250" spans="1:61" ht="10.050000000000001" customHeight="1">
      <c r="A250" s="197" t="s">
        <v>483</v>
      </c>
      <c r="B250" s="198"/>
      <c r="C250" s="198"/>
      <c r="D250" s="198"/>
      <c r="E250" s="198"/>
      <c r="F250" s="198"/>
      <c r="G250" s="198"/>
      <c r="H250" s="198"/>
      <c r="I250" s="203"/>
      <c r="J250" s="216" t="s">
        <v>37</v>
      </c>
      <c r="K250" s="249" t="s">
        <v>786</v>
      </c>
      <c r="L250" s="249"/>
      <c r="M250" s="249"/>
      <c r="N250" s="249"/>
      <c r="O250" s="249"/>
      <c r="P250" s="249"/>
      <c r="Q250" s="249"/>
      <c r="R250" s="249"/>
      <c r="S250" s="249"/>
      <c r="T250" s="154" t="s">
        <v>38</v>
      </c>
      <c r="U250" s="154"/>
      <c r="V250" s="154" t="s">
        <v>36</v>
      </c>
      <c r="W250" s="154"/>
      <c r="X250" s="154"/>
      <c r="Y250" s="154"/>
      <c r="Z250" s="154"/>
      <c r="AA250" s="154"/>
      <c r="AB250" s="154"/>
      <c r="AC250" s="154"/>
      <c r="AD250" s="154"/>
      <c r="AE250" s="154"/>
      <c r="AF250" s="154"/>
      <c r="AG250" s="154"/>
      <c r="AH250" s="154"/>
      <c r="AI250" s="154"/>
      <c r="AJ250" s="154"/>
      <c r="AK250" s="154"/>
      <c r="AL250" s="154"/>
      <c r="AM250" s="155"/>
      <c r="BE250" s="1" t="str">
        <f ca="1">MID(CELL("address",$CA$2),2,2)</f>
        <v>CA</v>
      </c>
      <c r="BF250" s="1">
        <f>IF(TRIM($K250)="","",IF(ISERROR(MATCH($K250,$CA$3:$CA$5,0)),"INPUT_ERROR",MATCH($K250,$CA$3:$CA$5,0)))</f>
        <v>2</v>
      </c>
      <c r="BH250" s="1">
        <v>63</v>
      </c>
      <c r="BI250" s="1" t="str">
        <f>"ITEM"&amp;BH250&amp; BG250 &amp;"=" &amp; $BF250</f>
        <v>ITEM63=2</v>
      </c>
    </row>
    <row r="251" spans="1:61" ht="9.75" customHeight="1">
      <c r="A251" s="199"/>
      <c r="B251" s="200"/>
      <c r="C251" s="200"/>
      <c r="D251" s="200"/>
      <c r="E251" s="200"/>
      <c r="F251" s="200"/>
      <c r="G251" s="200"/>
      <c r="H251" s="200"/>
      <c r="I251" s="215"/>
      <c r="J251" s="144"/>
      <c r="K251" s="145"/>
      <c r="L251" s="145"/>
      <c r="M251" s="145"/>
      <c r="N251" s="145"/>
      <c r="O251" s="145"/>
      <c r="P251" s="145"/>
      <c r="Q251" s="145"/>
      <c r="R251" s="145"/>
      <c r="S251" s="145"/>
      <c r="T251" s="82"/>
      <c r="U251" s="82"/>
      <c r="V251" s="82" t="s">
        <v>484</v>
      </c>
      <c r="W251" s="82"/>
      <c r="X251" s="82"/>
      <c r="Y251" s="82"/>
      <c r="Z251" s="82"/>
      <c r="AA251" s="82"/>
      <c r="AB251" s="82"/>
      <c r="AC251" s="82"/>
      <c r="AD251" s="82"/>
      <c r="AE251" s="82" t="s">
        <v>485</v>
      </c>
      <c r="AF251" s="82"/>
      <c r="AG251" s="82"/>
      <c r="AH251" s="82"/>
      <c r="AI251" s="82"/>
      <c r="AJ251" s="82"/>
      <c r="AK251" s="82"/>
      <c r="AL251" s="82"/>
      <c r="AM251" s="138"/>
      <c r="BH251" s="1" t="s">
        <v>28</v>
      </c>
    </row>
    <row r="252" spans="1:61" ht="9.75" customHeight="1">
      <c r="A252" s="199"/>
      <c r="B252" s="200"/>
      <c r="C252" s="200"/>
      <c r="D252" s="200"/>
      <c r="E252" s="200"/>
      <c r="F252" s="200"/>
      <c r="G252" s="200"/>
      <c r="H252" s="200"/>
      <c r="I252" s="215"/>
      <c r="J252" s="157"/>
      <c r="K252" s="98"/>
      <c r="L252" s="98"/>
      <c r="M252" s="98"/>
      <c r="N252" s="98"/>
      <c r="O252" s="98"/>
      <c r="P252" s="98"/>
      <c r="Q252" s="98"/>
      <c r="R252" s="98"/>
      <c r="S252" s="98"/>
      <c r="T252" s="98"/>
      <c r="U252" s="98"/>
      <c r="V252" s="98" t="s">
        <v>486</v>
      </c>
      <c r="W252" s="98"/>
      <c r="X252" s="98"/>
      <c r="Y252" s="98"/>
      <c r="Z252" s="98"/>
      <c r="AA252" s="98"/>
      <c r="AB252" s="98"/>
      <c r="AC252" s="98"/>
      <c r="AD252" s="98"/>
      <c r="AE252" s="98"/>
      <c r="AF252" s="98"/>
      <c r="AG252" s="98"/>
      <c r="AH252" s="98"/>
      <c r="AI252" s="98"/>
      <c r="AJ252" s="98"/>
      <c r="AK252" s="98"/>
      <c r="AL252" s="98"/>
      <c r="AM252" s="156"/>
      <c r="BH252" s="1" t="s">
        <v>28</v>
      </c>
    </row>
    <row r="253" spans="1:61" ht="9.75" customHeight="1">
      <c r="A253" s="153" t="s">
        <v>554</v>
      </c>
      <c r="B253" s="153"/>
      <c r="C253" s="153"/>
      <c r="D253" s="153"/>
      <c r="E253" s="153"/>
      <c r="F253" s="153"/>
      <c r="G253" s="153"/>
      <c r="H253" s="153"/>
      <c r="I253" s="153"/>
      <c r="J253" s="153"/>
      <c r="K253" s="153"/>
      <c r="L253" s="153"/>
      <c r="M253" s="153"/>
      <c r="N253" s="153"/>
      <c r="O253" s="153"/>
      <c r="P253" s="153"/>
      <c r="Q253" s="153"/>
      <c r="R253" s="153"/>
      <c r="S253" s="153"/>
      <c r="T253" s="153"/>
      <c r="U253" s="153"/>
      <c r="V253" s="153"/>
      <c r="W253" s="153"/>
      <c r="X253" s="153"/>
      <c r="Y253" s="153"/>
      <c r="Z253" s="153"/>
      <c r="AA253" s="153"/>
      <c r="AB253" s="153"/>
      <c r="AC253" s="153"/>
      <c r="AD253" s="153"/>
      <c r="AE253" s="153"/>
      <c r="AF253" s="153"/>
      <c r="AG253" s="153"/>
      <c r="AH253" s="153"/>
      <c r="AI253" s="153"/>
      <c r="AJ253" s="153"/>
      <c r="AK253" s="153"/>
      <c r="AL253" s="153"/>
      <c r="AM253" s="153"/>
    </row>
    <row r="254" spans="1:61" ht="9.75" customHeight="1">
      <c r="A254" s="153"/>
      <c r="B254" s="153"/>
      <c r="C254" s="153"/>
      <c r="D254" s="153"/>
      <c r="E254" s="153"/>
      <c r="F254" s="153"/>
      <c r="G254" s="153"/>
      <c r="H254" s="153"/>
      <c r="I254" s="153"/>
      <c r="J254" s="153"/>
      <c r="K254" s="153"/>
      <c r="L254" s="153"/>
      <c r="M254" s="153"/>
      <c r="N254" s="153"/>
      <c r="O254" s="153"/>
      <c r="P254" s="153"/>
      <c r="Q254" s="153"/>
      <c r="R254" s="153"/>
      <c r="S254" s="153"/>
      <c r="T254" s="153"/>
      <c r="U254" s="153"/>
      <c r="V254" s="153"/>
      <c r="W254" s="153"/>
      <c r="X254" s="153"/>
      <c r="Y254" s="153"/>
      <c r="Z254" s="153"/>
      <c r="AA254" s="153"/>
      <c r="AB254" s="153"/>
      <c r="AC254" s="153"/>
      <c r="AD254" s="153"/>
      <c r="AE254" s="153"/>
      <c r="AF254" s="153"/>
      <c r="AG254" s="153"/>
      <c r="AH254" s="153"/>
      <c r="AI254" s="153"/>
      <c r="AJ254" s="153"/>
      <c r="AK254" s="153"/>
      <c r="AL254" s="153"/>
      <c r="AM254" s="153"/>
    </row>
    <row r="255" spans="1:61" ht="9.75" customHeight="1">
      <c r="A255" s="153"/>
      <c r="B255" s="153"/>
      <c r="C255" s="153"/>
      <c r="D255" s="153"/>
      <c r="E255" s="153"/>
      <c r="F255" s="153"/>
      <c r="G255" s="153"/>
      <c r="H255" s="153"/>
      <c r="I255" s="153"/>
      <c r="J255" s="153"/>
      <c r="K255" s="153"/>
      <c r="L255" s="153"/>
      <c r="M255" s="153"/>
      <c r="N255" s="153"/>
      <c r="O255" s="153"/>
      <c r="P255" s="153"/>
      <c r="Q255" s="153"/>
      <c r="R255" s="153"/>
      <c r="S255" s="153"/>
      <c r="T255" s="153"/>
      <c r="U255" s="153"/>
      <c r="V255" s="153"/>
      <c r="W255" s="153"/>
      <c r="X255" s="153"/>
      <c r="Y255" s="153"/>
      <c r="Z255" s="153"/>
      <c r="AA255" s="153"/>
      <c r="AB255" s="153"/>
      <c r="AC255" s="153"/>
      <c r="AD255" s="153"/>
      <c r="AE255" s="153"/>
      <c r="AF255" s="153"/>
      <c r="AG255" s="153"/>
      <c r="AH255" s="153"/>
      <c r="AI255" s="153"/>
      <c r="AJ255" s="153"/>
      <c r="AK255" s="153"/>
      <c r="AL255" s="153"/>
      <c r="AM255" s="153"/>
    </row>
    <row r="256" spans="1:61" ht="10.050000000000001" customHeight="1">
      <c r="A256" s="114" t="s">
        <v>721</v>
      </c>
      <c r="B256" s="115"/>
      <c r="C256" s="115"/>
      <c r="D256" s="115"/>
      <c r="E256" s="115"/>
      <c r="F256" s="115"/>
      <c r="G256" s="115"/>
      <c r="H256" s="115"/>
      <c r="I256" s="115"/>
      <c r="J256" s="115"/>
      <c r="K256" s="115"/>
      <c r="L256" s="115"/>
      <c r="M256" s="115"/>
      <c r="N256" s="115"/>
      <c r="O256" s="115"/>
      <c r="P256" s="115"/>
      <c r="Q256" s="115"/>
      <c r="R256" s="115"/>
      <c r="S256" s="115"/>
      <c r="T256" s="115"/>
      <c r="U256" s="115"/>
      <c r="V256" s="115"/>
      <c r="W256" s="115"/>
      <c r="X256" s="115"/>
      <c r="Y256" s="115"/>
      <c r="Z256" s="115"/>
      <c r="AA256" s="115"/>
      <c r="AB256" s="115"/>
      <c r="AC256" s="115"/>
      <c r="AD256" s="115"/>
      <c r="AE256" s="115"/>
      <c r="AF256" s="115"/>
      <c r="AG256" s="115"/>
      <c r="AH256" s="115"/>
      <c r="AI256" s="115"/>
      <c r="AJ256" s="115"/>
      <c r="AK256" s="115"/>
      <c r="AL256" s="115"/>
      <c r="AM256" s="116"/>
      <c r="BH256" s="1" t="s">
        <v>555</v>
      </c>
      <c r="BI256" s="1" t="str">
        <f>"ITEM"&amp;BH256&amp; BG256 &amp;"="&amp; IF(TRIM($A256)="","",$A256)</f>
        <v>ITEM64_1=―</v>
      </c>
    </row>
    <row r="257" spans="1:61" ht="9.75" customHeight="1">
      <c r="A257" s="146"/>
      <c r="B257" s="147"/>
      <c r="C257" s="147"/>
      <c r="D257" s="147"/>
      <c r="E257" s="147"/>
      <c r="F257" s="147"/>
      <c r="G257" s="147"/>
      <c r="H257" s="147"/>
      <c r="I257" s="147"/>
      <c r="J257" s="147"/>
      <c r="K257" s="147"/>
      <c r="L257" s="147"/>
      <c r="M257" s="147"/>
      <c r="N257" s="147"/>
      <c r="O257" s="147"/>
      <c r="P257" s="147"/>
      <c r="Q257" s="147"/>
      <c r="R257" s="147"/>
      <c r="S257" s="147"/>
      <c r="T257" s="147"/>
      <c r="U257" s="147"/>
      <c r="V257" s="147"/>
      <c r="W257" s="147"/>
      <c r="X257" s="147"/>
      <c r="Y257" s="147"/>
      <c r="Z257" s="147"/>
      <c r="AA257" s="147"/>
      <c r="AB257" s="147"/>
      <c r="AC257" s="147"/>
      <c r="AD257" s="147"/>
      <c r="AE257" s="147"/>
      <c r="AF257" s="147"/>
      <c r="AG257" s="147"/>
      <c r="AH257" s="147"/>
      <c r="AI257" s="147"/>
      <c r="AJ257" s="147"/>
      <c r="AK257" s="147"/>
      <c r="AL257" s="147"/>
      <c r="AM257" s="148"/>
      <c r="BH257" s="1" t="s">
        <v>28</v>
      </c>
    </row>
    <row r="258" spans="1:61" ht="9.75" customHeight="1">
      <c r="A258" s="146"/>
      <c r="B258" s="147"/>
      <c r="C258" s="147"/>
      <c r="D258" s="147"/>
      <c r="E258" s="147"/>
      <c r="F258" s="147"/>
      <c r="G258" s="147"/>
      <c r="H258" s="147"/>
      <c r="I258" s="147"/>
      <c r="J258" s="147"/>
      <c r="K258" s="147"/>
      <c r="L258" s="147"/>
      <c r="M258" s="147"/>
      <c r="N258" s="147"/>
      <c r="O258" s="147"/>
      <c r="P258" s="147"/>
      <c r="Q258" s="147"/>
      <c r="R258" s="147"/>
      <c r="S258" s="147"/>
      <c r="T258" s="147"/>
      <c r="U258" s="147"/>
      <c r="V258" s="147"/>
      <c r="W258" s="147"/>
      <c r="X258" s="147"/>
      <c r="Y258" s="147"/>
      <c r="Z258" s="147"/>
      <c r="AA258" s="147"/>
      <c r="AB258" s="147"/>
      <c r="AC258" s="147"/>
      <c r="AD258" s="147"/>
      <c r="AE258" s="147"/>
      <c r="AF258" s="147"/>
      <c r="AG258" s="147"/>
      <c r="AH258" s="147"/>
      <c r="AI258" s="147"/>
      <c r="AJ258" s="147"/>
      <c r="AK258" s="147"/>
      <c r="AL258" s="147"/>
      <c r="AM258" s="148"/>
      <c r="BH258" s="1" t="s">
        <v>28</v>
      </c>
    </row>
    <row r="259" spans="1:61" ht="9.75" customHeight="1">
      <c r="A259" s="146"/>
      <c r="B259" s="147"/>
      <c r="C259" s="147"/>
      <c r="D259" s="147"/>
      <c r="E259" s="147"/>
      <c r="F259" s="147"/>
      <c r="G259" s="147"/>
      <c r="H259" s="147"/>
      <c r="I259" s="147"/>
      <c r="J259" s="147"/>
      <c r="K259" s="147"/>
      <c r="L259" s="147"/>
      <c r="M259" s="147"/>
      <c r="N259" s="147"/>
      <c r="O259" s="147"/>
      <c r="P259" s="147"/>
      <c r="Q259" s="147"/>
      <c r="R259" s="147"/>
      <c r="S259" s="147"/>
      <c r="T259" s="147"/>
      <c r="U259" s="147"/>
      <c r="V259" s="147"/>
      <c r="W259" s="147"/>
      <c r="X259" s="147"/>
      <c r="Y259" s="147"/>
      <c r="Z259" s="147"/>
      <c r="AA259" s="147"/>
      <c r="AB259" s="147"/>
      <c r="AC259" s="147"/>
      <c r="AD259" s="147"/>
      <c r="AE259" s="147"/>
      <c r="AF259" s="147"/>
      <c r="AG259" s="147"/>
      <c r="AH259" s="147"/>
      <c r="AI259" s="147"/>
      <c r="AJ259" s="147"/>
      <c r="AK259" s="147"/>
      <c r="AL259" s="147"/>
      <c r="AM259" s="148"/>
    </row>
    <row r="260" spans="1:61" ht="9.75" customHeight="1">
      <c r="A260" s="146"/>
      <c r="B260" s="147"/>
      <c r="C260" s="147"/>
      <c r="D260" s="147"/>
      <c r="E260" s="147"/>
      <c r="F260" s="147"/>
      <c r="G260" s="147"/>
      <c r="H260" s="147"/>
      <c r="I260" s="147"/>
      <c r="J260" s="147"/>
      <c r="K260" s="147"/>
      <c r="L260" s="147"/>
      <c r="M260" s="147"/>
      <c r="N260" s="147"/>
      <c r="O260" s="147"/>
      <c r="P260" s="147"/>
      <c r="Q260" s="147"/>
      <c r="R260" s="147"/>
      <c r="S260" s="147"/>
      <c r="T260" s="147"/>
      <c r="U260" s="147"/>
      <c r="V260" s="147"/>
      <c r="W260" s="147"/>
      <c r="X260" s="147"/>
      <c r="Y260" s="147"/>
      <c r="Z260" s="147"/>
      <c r="AA260" s="147"/>
      <c r="AB260" s="147"/>
      <c r="AC260" s="147"/>
      <c r="AD260" s="147"/>
      <c r="AE260" s="147"/>
      <c r="AF260" s="147"/>
      <c r="AG260" s="147"/>
      <c r="AH260" s="147"/>
      <c r="AI260" s="147"/>
      <c r="AJ260" s="147"/>
      <c r="AK260" s="147"/>
      <c r="AL260" s="147"/>
      <c r="AM260" s="148"/>
    </row>
    <row r="261" spans="1:61" ht="9.75" customHeight="1">
      <c r="A261" s="146"/>
      <c r="B261" s="147"/>
      <c r="C261" s="147"/>
      <c r="D261" s="147"/>
      <c r="E261" s="147"/>
      <c r="F261" s="147"/>
      <c r="G261" s="147"/>
      <c r="H261" s="147"/>
      <c r="I261" s="147"/>
      <c r="J261" s="147"/>
      <c r="K261" s="147"/>
      <c r="L261" s="147"/>
      <c r="M261" s="147"/>
      <c r="N261" s="147"/>
      <c r="O261" s="147"/>
      <c r="P261" s="147"/>
      <c r="Q261" s="147"/>
      <c r="R261" s="147"/>
      <c r="S261" s="147"/>
      <c r="T261" s="147"/>
      <c r="U261" s="147"/>
      <c r="V261" s="147"/>
      <c r="W261" s="147"/>
      <c r="X261" s="147"/>
      <c r="Y261" s="147"/>
      <c r="Z261" s="147"/>
      <c r="AA261" s="147"/>
      <c r="AB261" s="147"/>
      <c r="AC261" s="147"/>
      <c r="AD261" s="147"/>
      <c r="AE261" s="147"/>
      <c r="AF261" s="147"/>
      <c r="AG261" s="147"/>
      <c r="AH261" s="147"/>
      <c r="AI261" s="147"/>
      <c r="AJ261" s="147"/>
      <c r="AK261" s="147"/>
      <c r="AL261" s="147"/>
      <c r="AM261" s="148"/>
    </row>
    <row r="262" spans="1:61" ht="9.75" customHeight="1">
      <c r="A262" s="146"/>
      <c r="B262" s="147"/>
      <c r="C262" s="147"/>
      <c r="D262" s="147"/>
      <c r="E262" s="147"/>
      <c r="F262" s="147"/>
      <c r="G262" s="147"/>
      <c r="H262" s="147"/>
      <c r="I262" s="147"/>
      <c r="J262" s="147"/>
      <c r="K262" s="147"/>
      <c r="L262" s="147"/>
      <c r="M262" s="147"/>
      <c r="N262" s="147"/>
      <c r="O262" s="147"/>
      <c r="P262" s="147"/>
      <c r="Q262" s="147"/>
      <c r="R262" s="147"/>
      <c r="S262" s="147"/>
      <c r="T262" s="147"/>
      <c r="U262" s="147"/>
      <c r="V262" s="147"/>
      <c r="W262" s="147"/>
      <c r="X262" s="147"/>
      <c r="Y262" s="147"/>
      <c r="Z262" s="147"/>
      <c r="AA262" s="147"/>
      <c r="AB262" s="147"/>
      <c r="AC262" s="147"/>
      <c r="AD262" s="147"/>
      <c r="AE262" s="147"/>
      <c r="AF262" s="147"/>
      <c r="AG262" s="147"/>
      <c r="AH262" s="147"/>
      <c r="AI262" s="147"/>
      <c r="AJ262" s="147"/>
      <c r="AK262" s="147"/>
      <c r="AL262" s="147"/>
      <c r="AM262" s="148"/>
    </row>
    <row r="263" spans="1:61" ht="9.75" customHeight="1">
      <c r="A263" s="146"/>
      <c r="B263" s="147"/>
      <c r="C263" s="147"/>
      <c r="D263" s="147"/>
      <c r="E263" s="147"/>
      <c r="F263" s="147"/>
      <c r="G263" s="147"/>
      <c r="H263" s="147"/>
      <c r="I263" s="147"/>
      <c r="J263" s="147"/>
      <c r="K263" s="147"/>
      <c r="L263" s="147"/>
      <c r="M263" s="147"/>
      <c r="N263" s="147"/>
      <c r="O263" s="147"/>
      <c r="P263" s="147"/>
      <c r="Q263" s="147"/>
      <c r="R263" s="147"/>
      <c r="S263" s="147"/>
      <c r="T263" s="147"/>
      <c r="U263" s="147"/>
      <c r="V263" s="147"/>
      <c r="W263" s="147"/>
      <c r="X263" s="147"/>
      <c r="Y263" s="147"/>
      <c r="Z263" s="147"/>
      <c r="AA263" s="147"/>
      <c r="AB263" s="147"/>
      <c r="AC263" s="147"/>
      <c r="AD263" s="147"/>
      <c r="AE263" s="147"/>
      <c r="AF263" s="147"/>
      <c r="AG263" s="147"/>
      <c r="AH263" s="147"/>
      <c r="AI263" s="147"/>
      <c r="AJ263" s="147"/>
      <c r="AK263" s="147"/>
      <c r="AL263" s="147"/>
      <c r="AM263" s="148"/>
    </row>
    <row r="264" spans="1:61" ht="9.75" customHeight="1">
      <c r="A264" s="146"/>
      <c r="B264" s="147"/>
      <c r="C264" s="147"/>
      <c r="D264" s="147"/>
      <c r="E264" s="147"/>
      <c r="F264" s="147"/>
      <c r="G264" s="147"/>
      <c r="H264" s="147"/>
      <c r="I264" s="147"/>
      <c r="J264" s="147"/>
      <c r="K264" s="147"/>
      <c r="L264" s="147"/>
      <c r="M264" s="147"/>
      <c r="N264" s="147"/>
      <c r="O264" s="147"/>
      <c r="P264" s="147"/>
      <c r="Q264" s="147"/>
      <c r="R264" s="147"/>
      <c r="S264" s="147"/>
      <c r="T264" s="147"/>
      <c r="U264" s="147"/>
      <c r="V264" s="147"/>
      <c r="W264" s="147"/>
      <c r="X264" s="147"/>
      <c r="Y264" s="147"/>
      <c r="Z264" s="147"/>
      <c r="AA264" s="147"/>
      <c r="AB264" s="147"/>
      <c r="AC264" s="147"/>
      <c r="AD264" s="147"/>
      <c r="AE264" s="147"/>
      <c r="AF264" s="147"/>
      <c r="AG264" s="147"/>
      <c r="AH264" s="147"/>
      <c r="AI264" s="147"/>
      <c r="AJ264" s="147"/>
      <c r="AK264" s="147"/>
      <c r="AL264" s="147"/>
      <c r="AM264" s="148"/>
    </row>
    <row r="265" spans="1:61" ht="9.75" customHeight="1">
      <c r="A265" s="146"/>
      <c r="B265" s="147"/>
      <c r="C265" s="147"/>
      <c r="D265" s="147"/>
      <c r="E265" s="147"/>
      <c r="F265" s="147"/>
      <c r="G265" s="147"/>
      <c r="H265" s="147"/>
      <c r="I265" s="147"/>
      <c r="J265" s="147"/>
      <c r="K265" s="147"/>
      <c r="L265" s="147"/>
      <c r="M265" s="147"/>
      <c r="N265" s="147"/>
      <c r="O265" s="147"/>
      <c r="P265" s="147"/>
      <c r="Q265" s="147"/>
      <c r="R265" s="147"/>
      <c r="S265" s="147"/>
      <c r="T265" s="147"/>
      <c r="U265" s="147"/>
      <c r="V265" s="147"/>
      <c r="W265" s="147"/>
      <c r="X265" s="147"/>
      <c r="Y265" s="147"/>
      <c r="Z265" s="147"/>
      <c r="AA265" s="147"/>
      <c r="AB265" s="147"/>
      <c r="AC265" s="147"/>
      <c r="AD265" s="147"/>
      <c r="AE265" s="147"/>
      <c r="AF265" s="147"/>
      <c r="AG265" s="147"/>
      <c r="AH265" s="147"/>
      <c r="AI265" s="147"/>
      <c r="AJ265" s="147"/>
      <c r="AK265" s="147"/>
      <c r="AL265" s="147"/>
      <c r="AM265" s="148"/>
    </row>
    <row r="266" spans="1:61" ht="9.75" customHeight="1">
      <c r="A266" s="146"/>
      <c r="B266" s="147"/>
      <c r="C266" s="147"/>
      <c r="D266" s="147"/>
      <c r="E266" s="147"/>
      <c r="F266" s="147"/>
      <c r="G266" s="147"/>
      <c r="H266" s="147"/>
      <c r="I266" s="147"/>
      <c r="J266" s="147"/>
      <c r="K266" s="147"/>
      <c r="L266" s="147"/>
      <c r="M266" s="147"/>
      <c r="N266" s="147"/>
      <c r="O266" s="147"/>
      <c r="P266" s="147"/>
      <c r="Q266" s="147"/>
      <c r="R266" s="147"/>
      <c r="S266" s="147"/>
      <c r="T266" s="147"/>
      <c r="U266" s="147"/>
      <c r="V266" s="147"/>
      <c r="W266" s="147"/>
      <c r="X266" s="147"/>
      <c r="Y266" s="147"/>
      <c r="Z266" s="147"/>
      <c r="AA266" s="147"/>
      <c r="AB266" s="147"/>
      <c r="AC266" s="147"/>
      <c r="AD266" s="147"/>
      <c r="AE266" s="147"/>
      <c r="AF266" s="147"/>
      <c r="AG266" s="147"/>
      <c r="AH266" s="147"/>
      <c r="AI266" s="147"/>
      <c r="AJ266" s="147"/>
      <c r="AK266" s="147"/>
      <c r="AL266" s="147"/>
      <c r="AM266" s="148"/>
      <c r="BH266" s="1" t="s">
        <v>556</v>
      </c>
      <c r="BI266" s="1" t="str">
        <f>"ITEM"&amp;BH266&amp; BG266 &amp;"="&amp; IF(TRIM($A266)="","",$A266)</f>
        <v>ITEM64_2=</v>
      </c>
    </row>
    <row r="267" spans="1:61" ht="9.75" customHeight="1">
      <c r="A267" s="117"/>
      <c r="B267" s="118"/>
      <c r="C267" s="118"/>
      <c r="D267" s="118"/>
      <c r="E267" s="118"/>
      <c r="F267" s="118"/>
      <c r="G267" s="118"/>
      <c r="H267" s="118"/>
      <c r="I267" s="118"/>
      <c r="J267" s="118"/>
      <c r="K267" s="118"/>
      <c r="L267" s="118"/>
      <c r="M267" s="118"/>
      <c r="N267" s="118"/>
      <c r="O267" s="118"/>
      <c r="P267" s="118"/>
      <c r="Q267" s="118"/>
      <c r="R267" s="118"/>
      <c r="S267" s="118"/>
      <c r="T267" s="118"/>
      <c r="U267" s="118"/>
      <c r="V267" s="118"/>
      <c r="W267" s="118"/>
      <c r="X267" s="118"/>
      <c r="Y267" s="118"/>
      <c r="Z267" s="118"/>
      <c r="AA267" s="118"/>
      <c r="AB267" s="118"/>
      <c r="AC267" s="118"/>
      <c r="AD267" s="118"/>
      <c r="AE267" s="118"/>
      <c r="AF267" s="118"/>
      <c r="AG267" s="118"/>
      <c r="AH267" s="118"/>
      <c r="AI267" s="118"/>
      <c r="AJ267" s="118"/>
      <c r="AK267" s="118"/>
      <c r="AL267" s="118"/>
      <c r="AM267" s="119"/>
      <c r="BH267" s="1" t="s">
        <v>557</v>
      </c>
      <c r="BI267" s="1" t="str">
        <f>"ITEM"&amp;BH267&amp; BG267 &amp;"="&amp; IF(TRIM($A267)="","",$A267)</f>
        <v>ITEM64_3=</v>
      </c>
    </row>
    <row r="268" spans="1:61" ht="10.050000000000001" customHeight="1">
      <c r="A268" s="130" t="s">
        <v>558</v>
      </c>
      <c r="B268" s="131"/>
      <c r="C268" s="131"/>
      <c r="D268" s="131"/>
      <c r="E268" s="131"/>
      <c r="F268" s="131"/>
      <c r="G268" s="131"/>
      <c r="H268" s="131"/>
      <c r="I268" s="131"/>
      <c r="J268" s="131"/>
      <c r="K268" s="131"/>
      <c r="L268" s="131"/>
      <c r="M268" s="131"/>
      <c r="N268" s="131"/>
      <c r="O268" s="131"/>
      <c r="P268" s="131"/>
      <c r="Q268" s="131"/>
      <c r="R268" s="131"/>
      <c r="S268" s="131"/>
      <c r="T268" s="131"/>
      <c r="U268" s="131"/>
      <c r="V268" s="293" t="s">
        <v>37</v>
      </c>
      <c r="W268" s="291" t="s">
        <v>712</v>
      </c>
      <c r="X268" s="131" t="s">
        <v>559</v>
      </c>
      <c r="Y268" s="131"/>
      <c r="Z268" s="131"/>
      <c r="AA268" s="131"/>
      <c r="AB268" s="131"/>
      <c r="AC268" s="131"/>
      <c r="AD268" s="131"/>
      <c r="AE268" s="293" t="s">
        <v>37</v>
      </c>
      <c r="AF268" s="291" t="s">
        <v>712</v>
      </c>
      <c r="AG268" s="131" t="s">
        <v>560</v>
      </c>
      <c r="AH268" s="131"/>
      <c r="AI268" s="131"/>
      <c r="AJ268" s="131"/>
      <c r="AK268" s="131"/>
      <c r="AL268" s="131"/>
      <c r="AM268" s="132"/>
      <c r="BF268" s="1" t="b">
        <f>IF($W268=$CN$3,TRUE,IF($W268="",FALSE,"INPUT_ERROR"))</f>
        <v>1</v>
      </c>
      <c r="BH268" s="1">
        <v>65</v>
      </c>
      <c r="BI268" s="1" t="str">
        <f>"ITEM"&amp;BH268&amp;"="&amp; BF268</f>
        <v>ITEM65=TRUE</v>
      </c>
    </row>
    <row r="269" spans="1:61" ht="9.75" customHeight="1">
      <c r="A269" s="133"/>
      <c r="B269" s="134"/>
      <c r="C269" s="134"/>
      <c r="D269" s="134"/>
      <c r="E269" s="134"/>
      <c r="F269" s="134"/>
      <c r="G269" s="134"/>
      <c r="H269" s="134"/>
      <c r="I269" s="134"/>
      <c r="J269" s="134"/>
      <c r="K269" s="134"/>
      <c r="L269" s="134"/>
      <c r="M269" s="134"/>
      <c r="N269" s="134"/>
      <c r="O269" s="134"/>
      <c r="P269" s="134"/>
      <c r="Q269" s="134"/>
      <c r="R269" s="134"/>
      <c r="S269" s="134"/>
      <c r="T269" s="134"/>
      <c r="U269" s="134"/>
      <c r="V269" s="294"/>
      <c r="W269" s="292"/>
      <c r="X269" s="134"/>
      <c r="Y269" s="134"/>
      <c r="Z269" s="134"/>
      <c r="AA269" s="134"/>
      <c r="AB269" s="134"/>
      <c r="AC269" s="134"/>
      <c r="AD269" s="134"/>
      <c r="AE269" s="294"/>
      <c r="AF269" s="292"/>
      <c r="AG269" s="134"/>
      <c r="AH269" s="134"/>
      <c r="AI269" s="134"/>
      <c r="AJ269" s="134"/>
      <c r="AK269" s="134"/>
      <c r="AL269" s="134"/>
      <c r="AM269" s="135"/>
      <c r="BF269" s="1" t="b">
        <f>IF($AF268=$CN$3,TRUE,IF($AF268="",FALSE,"INPUT_ERROR"))</f>
        <v>1</v>
      </c>
      <c r="BH269" s="1">
        <v>66</v>
      </c>
      <c r="BI269" s="1" t="str">
        <f>"ITEM"&amp;BH269&amp;"="&amp; BF269</f>
        <v>ITEM66=TRUE</v>
      </c>
    </row>
    <row r="270" spans="1:61" ht="9.75" customHeight="1">
      <c r="A270" s="153" t="s">
        <v>479</v>
      </c>
      <c r="B270" s="153"/>
      <c r="C270" s="153"/>
      <c r="D270" s="153"/>
      <c r="E270" s="153"/>
      <c r="F270" s="153"/>
      <c r="G270" s="153"/>
      <c r="H270" s="153"/>
      <c r="I270" s="153"/>
      <c r="J270" s="153"/>
      <c r="K270" s="153"/>
      <c r="L270" s="153"/>
      <c r="M270" s="153"/>
      <c r="N270" s="153"/>
      <c r="O270" s="153"/>
      <c r="P270" s="153"/>
      <c r="Q270" s="153"/>
      <c r="R270" s="153"/>
      <c r="S270" s="153"/>
      <c r="T270" s="153"/>
      <c r="U270" s="153"/>
      <c r="V270" s="153"/>
      <c r="W270" s="153"/>
      <c r="X270" s="153"/>
      <c r="Y270" s="153"/>
      <c r="Z270" s="153"/>
      <c r="AA270" s="153"/>
      <c r="AB270" s="153"/>
      <c r="AC270" s="153"/>
      <c r="AD270" s="153"/>
      <c r="AE270" s="153"/>
      <c r="AF270" s="153"/>
      <c r="AG270" s="153"/>
      <c r="AH270" s="153"/>
      <c r="AI270" s="153"/>
      <c r="AJ270" s="153"/>
      <c r="AK270" s="153"/>
      <c r="AL270" s="153"/>
      <c r="AM270" s="153"/>
    </row>
    <row r="271" spans="1:61" ht="9.75" customHeight="1">
      <c r="A271" s="153"/>
      <c r="B271" s="153"/>
      <c r="C271" s="153"/>
      <c r="D271" s="153"/>
      <c r="E271" s="153"/>
      <c r="F271" s="153"/>
      <c r="G271" s="153"/>
      <c r="H271" s="153"/>
      <c r="I271" s="153"/>
      <c r="J271" s="153"/>
      <c r="K271" s="153"/>
      <c r="L271" s="153"/>
      <c r="M271" s="153"/>
      <c r="N271" s="153"/>
      <c r="O271" s="153"/>
      <c r="P271" s="153"/>
      <c r="Q271" s="153"/>
      <c r="R271" s="153"/>
      <c r="S271" s="153"/>
      <c r="T271" s="153"/>
      <c r="U271" s="153"/>
      <c r="V271" s="153"/>
      <c r="W271" s="153"/>
      <c r="X271" s="153"/>
      <c r="Y271" s="153"/>
      <c r="Z271" s="153"/>
      <c r="AA271" s="153"/>
      <c r="AB271" s="153"/>
      <c r="AC271" s="153"/>
      <c r="AD271" s="153"/>
      <c r="AE271" s="153"/>
      <c r="AF271" s="153"/>
      <c r="AG271" s="153"/>
      <c r="AH271" s="153"/>
      <c r="AI271" s="153"/>
      <c r="AJ271" s="153"/>
      <c r="AK271" s="153"/>
      <c r="AL271" s="153"/>
      <c r="AM271" s="153"/>
    </row>
    <row r="272" spans="1:61" ht="9.75" customHeight="1">
      <c r="A272" s="197" t="s">
        <v>488</v>
      </c>
      <c r="B272" s="198"/>
      <c r="C272" s="198"/>
      <c r="D272" s="198"/>
      <c r="E272" s="198"/>
      <c r="F272" s="198"/>
      <c r="G272" s="198"/>
      <c r="H272" s="198"/>
      <c r="I272" s="203"/>
      <c r="J272" s="136"/>
      <c r="K272" s="126"/>
      <c r="L272" s="126"/>
      <c r="M272" s="126"/>
      <c r="N272" s="126"/>
      <c r="O272" s="126"/>
      <c r="P272" s="126"/>
      <c r="Q272" s="126"/>
      <c r="R272" s="126"/>
      <c r="S272" s="126"/>
      <c r="T272" s="126"/>
      <c r="U272" s="126"/>
      <c r="V272" s="126"/>
      <c r="W272" s="126"/>
      <c r="X272" s="126"/>
      <c r="Y272" s="126"/>
      <c r="Z272" s="126"/>
      <c r="AA272" s="126"/>
      <c r="AB272" s="126"/>
      <c r="AC272" s="126"/>
      <c r="AD272" s="126"/>
      <c r="AE272" s="126"/>
      <c r="AF272" s="126"/>
      <c r="AG272" s="126"/>
      <c r="AH272" s="126"/>
      <c r="AI272" s="126"/>
      <c r="AJ272" s="126"/>
      <c r="AK272" s="126"/>
      <c r="AL272" s="126"/>
      <c r="AM272" s="127"/>
      <c r="BH272" s="1">
        <v>67</v>
      </c>
      <c r="BI272" s="1" t="str">
        <f>"ITEM"&amp;BH272&amp; BG272 &amp;"="&amp; IF(TRIM($J272)="","",$J272)</f>
        <v>ITEM67=</v>
      </c>
    </row>
    <row r="273" spans="1:61" ht="9.75" customHeight="1">
      <c r="A273" s="199"/>
      <c r="B273" s="200"/>
      <c r="C273" s="200"/>
      <c r="D273" s="200"/>
      <c r="E273" s="200"/>
      <c r="F273" s="200"/>
      <c r="G273" s="200"/>
      <c r="H273" s="200"/>
      <c r="I273" s="215"/>
      <c r="J273" s="150"/>
      <c r="K273" s="151"/>
      <c r="L273" s="151"/>
      <c r="M273" s="151"/>
      <c r="N273" s="151"/>
      <c r="O273" s="151"/>
      <c r="P273" s="151"/>
      <c r="Q273" s="151"/>
      <c r="R273" s="151"/>
      <c r="S273" s="151"/>
      <c r="T273" s="151"/>
      <c r="U273" s="151"/>
      <c r="V273" s="151"/>
      <c r="W273" s="151"/>
      <c r="X273" s="151"/>
      <c r="Y273" s="151"/>
      <c r="Z273" s="151"/>
      <c r="AA273" s="151"/>
      <c r="AB273" s="151"/>
      <c r="AC273" s="151"/>
      <c r="AD273" s="151"/>
      <c r="AE273" s="151"/>
      <c r="AF273" s="151"/>
      <c r="AG273" s="151"/>
      <c r="AH273" s="151"/>
      <c r="AI273" s="151"/>
      <c r="AJ273" s="151"/>
      <c r="AK273" s="151"/>
      <c r="AL273" s="151"/>
      <c r="AM273" s="152"/>
    </row>
    <row r="274" spans="1:61" ht="9.75" customHeight="1">
      <c r="A274" s="201"/>
      <c r="B274" s="202"/>
      <c r="C274" s="202"/>
      <c r="D274" s="202"/>
      <c r="E274" s="202"/>
      <c r="F274" s="202"/>
      <c r="G274" s="202"/>
      <c r="H274" s="202"/>
      <c r="I274" s="204"/>
      <c r="J274" s="137"/>
      <c r="K274" s="128"/>
      <c r="L274" s="128"/>
      <c r="M274" s="128"/>
      <c r="N274" s="128"/>
      <c r="O274" s="128"/>
      <c r="P274" s="128"/>
      <c r="Q274" s="128"/>
      <c r="R274" s="128"/>
      <c r="S274" s="128"/>
      <c r="T274" s="128"/>
      <c r="U274" s="128"/>
      <c r="V274" s="128"/>
      <c r="W274" s="128"/>
      <c r="X274" s="128"/>
      <c r="Y274" s="128"/>
      <c r="Z274" s="128"/>
      <c r="AA274" s="128"/>
      <c r="AB274" s="128"/>
      <c r="AC274" s="128"/>
      <c r="AD274" s="128"/>
      <c r="AE274" s="128"/>
      <c r="AF274" s="128"/>
      <c r="AG274" s="128"/>
      <c r="AH274" s="128"/>
      <c r="AI274" s="128"/>
      <c r="AJ274" s="128"/>
      <c r="AK274" s="128"/>
      <c r="AL274" s="128"/>
      <c r="AM274" s="129"/>
    </row>
    <row r="275" spans="1:61" ht="9.75" customHeight="1">
      <c r="A275" s="197" t="s">
        <v>483</v>
      </c>
      <c r="B275" s="198"/>
      <c r="C275" s="198"/>
      <c r="D275" s="198"/>
      <c r="E275" s="198"/>
      <c r="F275" s="198"/>
      <c r="G275" s="198"/>
      <c r="H275" s="198"/>
      <c r="I275" s="203"/>
      <c r="J275" s="216" t="s">
        <v>37</v>
      </c>
      <c r="K275" s="249"/>
      <c r="L275" s="249"/>
      <c r="M275" s="249"/>
      <c r="N275" s="249"/>
      <c r="O275" s="249"/>
      <c r="P275" s="249"/>
      <c r="Q275" s="249"/>
      <c r="R275" s="249"/>
      <c r="S275" s="249"/>
      <c r="T275" s="154" t="s">
        <v>38</v>
      </c>
      <c r="U275" s="154"/>
      <c r="V275" s="154" t="s">
        <v>36</v>
      </c>
      <c r="W275" s="154"/>
      <c r="X275" s="154"/>
      <c r="Y275" s="154"/>
      <c r="Z275" s="154"/>
      <c r="AA275" s="154"/>
      <c r="AB275" s="154"/>
      <c r="AC275" s="154"/>
      <c r="AD275" s="154"/>
      <c r="AE275" s="154"/>
      <c r="AF275" s="154"/>
      <c r="AG275" s="154"/>
      <c r="AH275" s="154"/>
      <c r="AI275" s="154"/>
      <c r="AJ275" s="154"/>
      <c r="AK275" s="154"/>
      <c r="AL275" s="154"/>
      <c r="AM275" s="155"/>
      <c r="BE275" s="1" t="str">
        <f ca="1">MID(CELL("address",$CA$2),2,2)</f>
        <v>CA</v>
      </c>
      <c r="BF275" s="1" t="str">
        <f>IF(TRIM($K275)="","",IF(ISERROR(MATCH($K275,$CA$3:$CA$5,0)),"INPUT_ERROR",MATCH($K275,$CA$3:$CA$5,0)))</f>
        <v/>
      </c>
      <c r="BH275" s="1">
        <v>68</v>
      </c>
      <c r="BI275" s="1" t="str">
        <f>"ITEM"&amp;BH275&amp; BG275 &amp;"=" &amp; $BF275</f>
        <v>ITEM68=</v>
      </c>
    </row>
    <row r="276" spans="1:61" ht="9.75" customHeight="1">
      <c r="A276" s="199"/>
      <c r="B276" s="200"/>
      <c r="C276" s="200"/>
      <c r="D276" s="200"/>
      <c r="E276" s="200"/>
      <c r="F276" s="200"/>
      <c r="G276" s="200"/>
      <c r="H276" s="200"/>
      <c r="I276" s="215"/>
      <c r="J276" s="144"/>
      <c r="K276" s="145"/>
      <c r="L276" s="145"/>
      <c r="M276" s="145"/>
      <c r="N276" s="145"/>
      <c r="O276" s="145"/>
      <c r="P276" s="145"/>
      <c r="Q276" s="145"/>
      <c r="R276" s="145"/>
      <c r="S276" s="145"/>
      <c r="T276" s="82"/>
      <c r="U276" s="82"/>
      <c r="V276" s="82" t="s">
        <v>484</v>
      </c>
      <c r="W276" s="82"/>
      <c r="X276" s="82"/>
      <c r="Y276" s="82"/>
      <c r="Z276" s="82"/>
      <c r="AA276" s="82"/>
      <c r="AB276" s="82"/>
      <c r="AC276" s="82"/>
      <c r="AD276" s="82"/>
      <c r="AE276" s="82" t="s">
        <v>485</v>
      </c>
      <c r="AF276" s="82"/>
      <c r="AG276" s="82"/>
      <c r="AH276" s="82"/>
      <c r="AI276" s="82"/>
      <c r="AJ276" s="82"/>
      <c r="AK276" s="82"/>
      <c r="AL276" s="82"/>
      <c r="AM276" s="138"/>
      <c r="BH276" s="1" t="s">
        <v>28</v>
      </c>
    </row>
    <row r="277" spans="1:61" ht="9.75" customHeight="1">
      <c r="A277" s="199"/>
      <c r="B277" s="200"/>
      <c r="C277" s="200"/>
      <c r="D277" s="200"/>
      <c r="E277" s="200"/>
      <c r="F277" s="200"/>
      <c r="G277" s="200"/>
      <c r="H277" s="200"/>
      <c r="I277" s="215"/>
      <c r="J277" s="157"/>
      <c r="K277" s="98"/>
      <c r="L277" s="98"/>
      <c r="M277" s="98"/>
      <c r="N277" s="98"/>
      <c r="O277" s="98"/>
      <c r="P277" s="98"/>
      <c r="Q277" s="98"/>
      <c r="R277" s="98"/>
      <c r="S277" s="98"/>
      <c r="T277" s="98"/>
      <c r="U277" s="98"/>
      <c r="V277" s="98" t="s">
        <v>486</v>
      </c>
      <c r="W277" s="98"/>
      <c r="X277" s="98"/>
      <c r="Y277" s="98"/>
      <c r="Z277" s="98"/>
      <c r="AA277" s="98"/>
      <c r="AB277" s="98"/>
      <c r="AC277" s="98"/>
      <c r="AD277" s="98"/>
      <c r="AE277" s="98"/>
      <c r="AF277" s="98"/>
      <c r="AG277" s="98"/>
      <c r="AH277" s="98"/>
      <c r="AI277" s="98"/>
      <c r="AJ277" s="98"/>
      <c r="AK277" s="98"/>
      <c r="AL277" s="98"/>
      <c r="AM277" s="156"/>
      <c r="BH277" s="1" t="s">
        <v>28</v>
      </c>
    </row>
    <row r="278" spans="1:61" ht="9.75" customHeight="1">
      <c r="A278" s="153" t="s">
        <v>561</v>
      </c>
      <c r="B278" s="153"/>
      <c r="C278" s="153"/>
      <c r="D278" s="153"/>
      <c r="E278" s="153"/>
      <c r="F278" s="153"/>
      <c r="G278" s="153"/>
      <c r="H278" s="153"/>
      <c r="I278" s="153"/>
      <c r="J278" s="153"/>
      <c r="K278" s="153"/>
      <c r="L278" s="153"/>
      <c r="M278" s="153"/>
      <c r="N278" s="153"/>
      <c r="O278" s="153"/>
      <c r="P278" s="153"/>
      <c r="Q278" s="153"/>
      <c r="R278" s="153"/>
      <c r="S278" s="153"/>
      <c r="T278" s="153"/>
      <c r="U278" s="153"/>
      <c r="V278" s="153"/>
      <c r="W278" s="153"/>
      <c r="X278" s="153"/>
      <c r="Y278" s="153"/>
      <c r="Z278" s="153"/>
      <c r="AA278" s="153"/>
      <c r="AB278" s="153"/>
      <c r="AC278" s="153"/>
      <c r="AD278" s="153"/>
      <c r="AE278" s="153"/>
      <c r="AF278" s="153"/>
      <c r="AG278" s="153"/>
      <c r="AH278" s="153"/>
      <c r="AI278" s="153"/>
      <c r="AJ278" s="153"/>
      <c r="AK278" s="153"/>
      <c r="AL278" s="153"/>
      <c r="AM278" s="153"/>
    </row>
    <row r="279" spans="1:61" ht="9.75" customHeight="1">
      <c r="A279" s="153"/>
      <c r="B279" s="153"/>
      <c r="C279" s="153"/>
      <c r="D279" s="153"/>
      <c r="E279" s="153"/>
      <c r="F279" s="153"/>
      <c r="G279" s="153"/>
      <c r="H279" s="153"/>
      <c r="I279" s="153"/>
      <c r="J279" s="153"/>
      <c r="K279" s="153"/>
      <c r="L279" s="153"/>
      <c r="M279" s="153"/>
      <c r="N279" s="153"/>
      <c r="O279" s="153"/>
      <c r="P279" s="153"/>
      <c r="Q279" s="153"/>
      <c r="R279" s="153"/>
      <c r="S279" s="153"/>
      <c r="T279" s="153"/>
      <c r="U279" s="153"/>
      <c r="V279" s="153"/>
      <c r="W279" s="153"/>
      <c r="X279" s="153"/>
      <c r="Y279" s="153"/>
      <c r="Z279" s="153"/>
      <c r="AA279" s="153"/>
      <c r="AB279" s="153"/>
      <c r="AC279" s="153"/>
      <c r="AD279" s="153"/>
      <c r="AE279" s="153"/>
      <c r="AF279" s="153"/>
      <c r="AG279" s="153"/>
      <c r="AH279" s="153"/>
      <c r="AI279" s="153"/>
      <c r="AJ279" s="153"/>
      <c r="AK279" s="153"/>
      <c r="AL279" s="153"/>
      <c r="AM279" s="153"/>
    </row>
    <row r="280" spans="1:61" ht="9.75" customHeight="1">
      <c r="A280" s="153" t="s">
        <v>488</v>
      </c>
      <c r="B280" s="153"/>
      <c r="C280" s="153"/>
      <c r="D280" s="153"/>
      <c r="E280" s="153"/>
      <c r="F280" s="153"/>
      <c r="G280" s="153"/>
      <c r="H280" s="153"/>
      <c r="I280" s="153"/>
      <c r="J280" s="27"/>
      <c r="K280" s="27"/>
      <c r="L280" s="27"/>
      <c r="M280" s="27"/>
      <c r="N280" s="27"/>
      <c r="O280" s="27"/>
      <c r="P280" s="27"/>
      <c r="Q280" s="27"/>
      <c r="R280" s="27"/>
      <c r="S280" s="27"/>
      <c r="T280" s="27"/>
      <c r="U280" s="27"/>
      <c r="V280" s="27"/>
      <c r="W280" s="27"/>
      <c r="X280" s="27"/>
      <c r="Y280" s="27"/>
      <c r="Z280" s="27"/>
      <c r="AA280" s="27"/>
      <c r="AB280" s="27"/>
      <c r="AC280" s="27"/>
      <c r="AD280" s="27"/>
      <c r="AE280" s="27"/>
      <c r="AF280" s="27"/>
      <c r="AG280" s="27"/>
      <c r="AH280" s="27"/>
      <c r="AI280" s="27"/>
      <c r="AJ280" s="27"/>
      <c r="AK280" s="27"/>
      <c r="AL280" s="27"/>
      <c r="AM280" s="27"/>
      <c r="BH280" s="1">
        <v>69</v>
      </c>
      <c r="BI280" s="1" t="str">
        <f>"ITEM"&amp;BH280&amp; BG280 &amp;"="&amp; IF(TRIM($J280)="","",$J280)</f>
        <v>ITEM69=</v>
      </c>
    </row>
    <row r="281" spans="1:61" ht="9.75" customHeight="1">
      <c r="A281" s="153"/>
      <c r="B281" s="153"/>
      <c r="C281" s="153"/>
      <c r="D281" s="153"/>
      <c r="E281" s="153"/>
      <c r="F281" s="153"/>
      <c r="G281" s="153"/>
      <c r="H281" s="153"/>
      <c r="I281" s="153"/>
      <c r="J281" s="27"/>
      <c r="K281" s="27"/>
      <c r="L281" s="27"/>
      <c r="M281" s="27"/>
      <c r="N281" s="27"/>
      <c r="O281" s="27"/>
      <c r="P281" s="27"/>
      <c r="Q281" s="27"/>
      <c r="R281" s="27"/>
      <c r="S281" s="27"/>
      <c r="T281" s="27"/>
      <c r="U281" s="27"/>
      <c r="V281" s="27"/>
      <c r="W281" s="27"/>
      <c r="X281" s="27"/>
      <c r="Y281" s="27"/>
      <c r="Z281" s="27"/>
      <c r="AA281" s="27"/>
      <c r="AB281" s="27"/>
      <c r="AC281" s="27"/>
      <c r="AD281" s="27"/>
      <c r="AE281" s="27"/>
      <c r="AF281" s="27"/>
      <c r="AG281" s="27"/>
      <c r="AH281" s="27"/>
      <c r="AI281" s="27"/>
      <c r="AJ281" s="27"/>
      <c r="AK281" s="27"/>
      <c r="AL281" s="27"/>
      <c r="AM281" s="27"/>
    </row>
    <row r="282" spans="1:61" ht="9.75" customHeight="1">
      <c r="A282" s="153"/>
      <c r="B282" s="153"/>
      <c r="C282" s="153"/>
      <c r="D282" s="153"/>
      <c r="E282" s="153"/>
      <c r="F282" s="153"/>
      <c r="G282" s="153"/>
      <c r="H282" s="153"/>
      <c r="I282" s="153"/>
      <c r="J282" s="27"/>
      <c r="K282" s="27"/>
      <c r="L282" s="27"/>
      <c r="M282" s="27"/>
      <c r="N282" s="27"/>
      <c r="O282" s="27"/>
      <c r="P282" s="27"/>
      <c r="Q282" s="27"/>
      <c r="R282" s="27"/>
      <c r="S282" s="27"/>
      <c r="T282" s="27"/>
      <c r="U282" s="27"/>
      <c r="V282" s="27"/>
      <c r="W282" s="27"/>
      <c r="X282" s="27"/>
      <c r="Y282" s="27"/>
      <c r="Z282" s="27"/>
      <c r="AA282" s="27"/>
      <c r="AB282" s="27"/>
      <c r="AC282" s="27"/>
      <c r="AD282" s="27"/>
      <c r="AE282" s="27"/>
      <c r="AF282" s="27"/>
      <c r="AG282" s="27"/>
      <c r="AH282" s="27"/>
      <c r="AI282" s="27"/>
      <c r="AJ282" s="27"/>
      <c r="AK282" s="27"/>
      <c r="AL282" s="27"/>
      <c r="AM282" s="27"/>
    </row>
    <row r="283" spans="1:61" ht="9.75" customHeight="1">
      <c r="A283" s="197" t="s">
        <v>483</v>
      </c>
      <c r="B283" s="198"/>
      <c r="C283" s="198"/>
      <c r="D283" s="198"/>
      <c r="E283" s="198"/>
      <c r="F283" s="198"/>
      <c r="G283" s="198"/>
      <c r="H283" s="198"/>
      <c r="I283" s="203"/>
      <c r="J283" s="216" t="s">
        <v>37</v>
      </c>
      <c r="K283" s="249"/>
      <c r="L283" s="249"/>
      <c r="M283" s="249"/>
      <c r="N283" s="249"/>
      <c r="O283" s="249"/>
      <c r="P283" s="249"/>
      <c r="Q283" s="249"/>
      <c r="R283" s="249"/>
      <c r="S283" s="249"/>
      <c r="T283" s="154" t="s">
        <v>38</v>
      </c>
      <c r="U283" s="154"/>
      <c r="V283" s="154" t="s">
        <v>36</v>
      </c>
      <c r="W283" s="154"/>
      <c r="X283" s="154"/>
      <c r="Y283" s="154"/>
      <c r="Z283" s="154"/>
      <c r="AA283" s="154"/>
      <c r="AB283" s="154"/>
      <c r="AC283" s="154"/>
      <c r="AD283" s="154"/>
      <c r="AE283" s="154"/>
      <c r="AF283" s="154"/>
      <c r="AG283" s="154"/>
      <c r="AH283" s="154"/>
      <c r="AI283" s="154"/>
      <c r="AJ283" s="154"/>
      <c r="AK283" s="154"/>
      <c r="AL283" s="154"/>
      <c r="AM283" s="155"/>
      <c r="BE283" s="1" t="str">
        <f ca="1">MID(CELL("address",$CA$2),2,2)</f>
        <v>CA</v>
      </c>
      <c r="BF283" s="1" t="str">
        <f>IF(TRIM($K283)="","",IF(ISERROR(MATCH($K283,$CA$3:$CA$5,0)),"INPUT_ERROR",MATCH($K283,$CA$3:$CA$5,0)))</f>
        <v/>
      </c>
      <c r="BH283" s="1">
        <v>70</v>
      </c>
      <c r="BI283" s="1" t="str">
        <f>"ITEM"&amp;BH283&amp; BG283 &amp;"=" &amp; $BF283</f>
        <v>ITEM70=</v>
      </c>
    </row>
    <row r="284" spans="1:61" ht="9.75" customHeight="1">
      <c r="A284" s="199"/>
      <c r="B284" s="200"/>
      <c r="C284" s="200"/>
      <c r="D284" s="200"/>
      <c r="E284" s="200"/>
      <c r="F284" s="200"/>
      <c r="G284" s="200"/>
      <c r="H284" s="200"/>
      <c r="I284" s="215"/>
      <c r="J284" s="144"/>
      <c r="K284" s="145"/>
      <c r="L284" s="145"/>
      <c r="M284" s="145"/>
      <c r="N284" s="145"/>
      <c r="O284" s="145"/>
      <c r="P284" s="145"/>
      <c r="Q284" s="145"/>
      <c r="R284" s="145"/>
      <c r="S284" s="145"/>
      <c r="T284" s="82"/>
      <c r="U284" s="82"/>
      <c r="V284" s="82" t="s">
        <v>484</v>
      </c>
      <c r="W284" s="82"/>
      <c r="X284" s="82"/>
      <c r="Y284" s="82"/>
      <c r="Z284" s="82"/>
      <c r="AA284" s="82"/>
      <c r="AB284" s="82"/>
      <c r="AC284" s="82"/>
      <c r="AD284" s="82"/>
      <c r="AE284" s="82" t="s">
        <v>485</v>
      </c>
      <c r="AF284" s="82"/>
      <c r="AG284" s="82"/>
      <c r="AH284" s="82"/>
      <c r="AI284" s="82"/>
      <c r="AJ284" s="82"/>
      <c r="AK284" s="82"/>
      <c r="AL284" s="82"/>
      <c r="AM284" s="138"/>
      <c r="BH284" s="1" t="s">
        <v>28</v>
      </c>
    </row>
    <row r="285" spans="1:61" ht="9.75" customHeight="1">
      <c r="A285" s="199"/>
      <c r="B285" s="200"/>
      <c r="C285" s="200"/>
      <c r="D285" s="200"/>
      <c r="E285" s="200"/>
      <c r="F285" s="200"/>
      <c r="G285" s="200"/>
      <c r="H285" s="200"/>
      <c r="I285" s="215"/>
      <c r="J285" s="157"/>
      <c r="K285" s="98"/>
      <c r="L285" s="98"/>
      <c r="M285" s="98"/>
      <c r="N285" s="98"/>
      <c r="O285" s="98"/>
      <c r="P285" s="98"/>
      <c r="Q285" s="98"/>
      <c r="R285" s="98"/>
      <c r="S285" s="98"/>
      <c r="T285" s="98"/>
      <c r="U285" s="98"/>
      <c r="V285" s="98" t="s">
        <v>486</v>
      </c>
      <c r="W285" s="98"/>
      <c r="X285" s="98"/>
      <c r="Y285" s="98"/>
      <c r="Z285" s="98"/>
      <c r="AA285" s="98"/>
      <c r="AB285" s="98"/>
      <c r="AC285" s="98"/>
      <c r="AD285" s="98"/>
      <c r="AE285" s="98"/>
      <c r="AF285" s="98"/>
      <c r="AG285" s="98"/>
      <c r="AH285" s="98"/>
      <c r="AI285" s="98"/>
      <c r="AJ285" s="98"/>
      <c r="AK285" s="98"/>
      <c r="AL285" s="98"/>
      <c r="AM285" s="156"/>
      <c r="BH285" s="1" t="s">
        <v>28</v>
      </c>
    </row>
    <row r="286" spans="1:61" ht="9.75" customHeight="1">
      <c r="A286" s="153" t="s">
        <v>489</v>
      </c>
      <c r="B286" s="153"/>
      <c r="C286" s="153"/>
      <c r="D286" s="153"/>
      <c r="E286" s="153"/>
      <c r="F286" s="153"/>
      <c r="G286" s="153"/>
      <c r="H286" s="153"/>
      <c r="I286" s="153"/>
      <c r="J286" s="153"/>
      <c r="K286" s="153"/>
      <c r="L286" s="153"/>
      <c r="M286" s="153"/>
      <c r="N286" s="153"/>
      <c r="O286" s="153"/>
      <c r="P286" s="153"/>
      <c r="Q286" s="153"/>
      <c r="R286" s="153"/>
      <c r="S286" s="153"/>
      <c r="T286" s="153"/>
      <c r="U286" s="153"/>
      <c r="V286" s="153"/>
      <c r="W286" s="153"/>
      <c r="X286" s="153"/>
      <c r="Y286" s="153"/>
      <c r="Z286" s="153"/>
      <c r="AA286" s="153"/>
      <c r="AB286" s="153"/>
      <c r="AC286" s="153"/>
      <c r="AD286" s="153"/>
      <c r="AE286" s="153"/>
      <c r="AF286" s="153"/>
      <c r="AG286" s="153"/>
      <c r="AH286" s="153"/>
      <c r="AI286" s="153"/>
      <c r="AJ286" s="153"/>
      <c r="AK286" s="153"/>
      <c r="AL286" s="153"/>
      <c r="AM286" s="153"/>
    </row>
    <row r="287" spans="1:61" ht="9.75" customHeight="1">
      <c r="A287" s="153"/>
      <c r="B287" s="153"/>
      <c r="C287" s="153"/>
      <c r="D287" s="153"/>
      <c r="E287" s="153"/>
      <c r="F287" s="153"/>
      <c r="G287" s="153"/>
      <c r="H287" s="153"/>
      <c r="I287" s="153"/>
      <c r="J287" s="153"/>
      <c r="K287" s="153"/>
      <c r="L287" s="153"/>
      <c r="M287" s="153"/>
      <c r="N287" s="153"/>
      <c r="O287" s="153"/>
      <c r="P287" s="153"/>
      <c r="Q287" s="153"/>
      <c r="R287" s="153"/>
      <c r="S287" s="153"/>
      <c r="T287" s="153"/>
      <c r="U287" s="153"/>
      <c r="V287" s="153"/>
      <c r="W287" s="153"/>
      <c r="X287" s="153"/>
      <c r="Y287" s="153"/>
      <c r="Z287" s="153"/>
      <c r="AA287" s="153"/>
      <c r="AB287" s="153"/>
      <c r="AC287" s="153"/>
      <c r="AD287" s="153"/>
      <c r="AE287" s="153"/>
      <c r="AF287" s="153"/>
      <c r="AG287" s="153"/>
      <c r="AH287" s="153"/>
      <c r="AI287" s="153"/>
      <c r="AJ287" s="153"/>
      <c r="AK287" s="153"/>
      <c r="AL287" s="153"/>
      <c r="AM287" s="153"/>
    </row>
    <row r="288" spans="1:61" ht="9.75" customHeight="1">
      <c r="A288" s="290" t="s">
        <v>488</v>
      </c>
      <c r="B288" s="290"/>
      <c r="C288" s="290"/>
      <c r="D288" s="290"/>
      <c r="E288" s="290"/>
      <c r="F288" s="290"/>
      <c r="G288" s="290"/>
      <c r="H288" s="290"/>
      <c r="I288" s="290"/>
      <c r="J288" s="27"/>
      <c r="K288" s="27"/>
      <c r="L288" s="27"/>
      <c r="M288" s="27"/>
      <c r="N288" s="27"/>
      <c r="O288" s="27"/>
      <c r="P288" s="27"/>
      <c r="Q288" s="27"/>
      <c r="R288" s="27"/>
      <c r="S288" s="27"/>
      <c r="T288" s="27"/>
      <c r="U288" s="27"/>
      <c r="V288" s="27"/>
      <c r="W288" s="27"/>
      <c r="X288" s="27"/>
      <c r="Y288" s="27"/>
      <c r="Z288" s="27"/>
      <c r="AA288" s="27"/>
      <c r="AB288" s="27"/>
      <c r="AC288" s="27"/>
      <c r="AD288" s="27"/>
      <c r="AE288" s="27"/>
      <c r="AF288" s="27"/>
      <c r="AG288" s="27"/>
      <c r="AH288" s="27"/>
      <c r="AI288" s="27"/>
      <c r="AJ288" s="27"/>
      <c r="AK288" s="27"/>
      <c r="AL288" s="27"/>
      <c r="AM288" s="27"/>
      <c r="BH288" s="1">
        <v>71</v>
      </c>
      <c r="BI288" s="1" t="str">
        <f>"ITEM"&amp;BH288&amp; BG288 &amp;"="&amp; IF(TRIM($J288)="","",$J288)</f>
        <v>ITEM71=</v>
      </c>
    </row>
    <row r="289" spans="1:61" ht="9.75" customHeight="1">
      <c r="A289" s="290"/>
      <c r="B289" s="290"/>
      <c r="C289" s="290"/>
      <c r="D289" s="290"/>
      <c r="E289" s="290"/>
      <c r="F289" s="290"/>
      <c r="G289" s="290"/>
      <c r="H289" s="290"/>
      <c r="I289" s="290"/>
      <c r="J289" s="27"/>
      <c r="K289" s="27"/>
      <c r="L289" s="27"/>
      <c r="M289" s="27"/>
      <c r="N289" s="27"/>
      <c r="O289" s="27"/>
      <c r="P289" s="27"/>
      <c r="Q289" s="27"/>
      <c r="R289" s="27"/>
      <c r="S289" s="27"/>
      <c r="T289" s="27"/>
      <c r="U289" s="27"/>
      <c r="V289" s="27"/>
      <c r="W289" s="27"/>
      <c r="X289" s="27"/>
      <c r="Y289" s="27"/>
      <c r="Z289" s="27"/>
      <c r="AA289" s="27"/>
      <c r="AB289" s="27"/>
      <c r="AC289" s="27"/>
      <c r="AD289" s="27"/>
      <c r="AE289" s="27"/>
      <c r="AF289" s="27"/>
      <c r="AG289" s="27"/>
      <c r="AH289" s="27"/>
      <c r="AI289" s="27"/>
      <c r="AJ289" s="27"/>
      <c r="AK289" s="27"/>
      <c r="AL289" s="27"/>
      <c r="AM289" s="27"/>
    </row>
    <row r="290" spans="1:61" ht="9.75" customHeight="1">
      <c r="A290" s="290"/>
      <c r="B290" s="290"/>
      <c r="C290" s="290"/>
      <c r="D290" s="290"/>
      <c r="E290" s="290"/>
      <c r="F290" s="290"/>
      <c r="G290" s="290"/>
      <c r="H290" s="290"/>
      <c r="I290" s="290"/>
      <c r="J290" s="27"/>
      <c r="K290" s="27"/>
      <c r="L290" s="27"/>
      <c r="M290" s="27"/>
      <c r="N290" s="27"/>
      <c r="O290" s="27"/>
      <c r="P290" s="27"/>
      <c r="Q290" s="27"/>
      <c r="R290" s="27"/>
      <c r="S290" s="27"/>
      <c r="T290" s="27"/>
      <c r="U290" s="27"/>
      <c r="V290" s="27"/>
      <c r="W290" s="27"/>
      <c r="X290" s="27"/>
      <c r="Y290" s="27"/>
      <c r="Z290" s="27"/>
      <c r="AA290" s="27"/>
      <c r="AB290" s="27"/>
      <c r="AC290" s="27"/>
      <c r="AD290" s="27"/>
      <c r="AE290" s="27"/>
      <c r="AF290" s="27"/>
      <c r="AG290" s="27"/>
      <c r="AH290" s="27"/>
      <c r="AI290" s="27"/>
      <c r="AJ290" s="27"/>
      <c r="AK290" s="27"/>
      <c r="AL290" s="27"/>
      <c r="AM290" s="27"/>
    </row>
    <row r="291" spans="1:61" ht="9.75" customHeight="1">
      <c r="A291" s="197" t="s">
        <v>483</v>
      </c>
      <c r="B291" s="198"/>
      <c r="C291" s="198"/>
      <c r="D291" s="198"/>
      <c r="E291" s="198"/>
      <c r="F291" s="198"/>
      <c r="G291" s="198"/>
      <c r="H291" s="198"/>
      <c r="I291" s="203"/>
      <c r="J291" s="216" t="s">
        <v>37</v>
      </c>
      <c r="K291" s="249"/>
      <c r="L291" s="249"/>
      <c r="M291" s="249"/>
      <c r="N291" s="249"/>
      <c r="O291" s="249"/>
      <c r="P291" s="249"/>
      <c r="Q291" s="249"/>
      <c r="R291" s="249"/>
      <c r="S291" s="249"/>
      <c r="T291" s="154" t="s">
        <v>38</v>
      </c>
      <c r="U291" s="154"/>
      <c r="V291" s="154" t="s">
        <v>36</v>
      </c>
      <c r="W291" s="154"/>
      <c r="X291" s="154"/>
      <c r="Y291" s="154"/>
      <c r="Z291" s="154"/>
      <c r="AA291" s="154"/>
      <c r="AB291" s="154"/>
      <c r="AC291" s="154"/>
      <c r="AD291" s="154"/>
      <c r="AE291" s="154"/>
      <c r="AF291" s="154"/>
      <c r="AG291" s="154"/>
      <c r="AH291" s="154"/>
      <c r="AI291" s="154"/>
      <c r="AJ291" s="154"/>
      <c r="AK291" s="154"/>
      <c r="AL291" s="154"/>
      <c r="AM291" s="155"/>
      <c r="BE291" s="1" t="str">
        <f ca="1">MID(CELL("address",$CA$2),2,2)</f>
        <v>CA</v>
      </c>
      <c r="BF291" s="1" t="str">
        <f>IF(TRIM($K291)="","",IF(ISERROR(MATCH($K291,$CA$3:$CA$5,0)),"INPUT_ERROR",MATCH($K291,$CA$3:$CA$5,0)))</f>
        <v/>
      </c>
      <c r="BH291" s="1">
        <v>72</v>
      </c>
      <c r="BI291" s="1" t="str">
        <f>"ITEM"&amp;BH291&amp; BG291 &amp;"=" &amp; $BF291</f>
        <v>ITEM72=</v>
      </c>
    </row>
    <row r="292" spans="1:61" ht="9.75" customHeight="1">
      <c r="A292" s="199"/>
      <c r="B292" s="200"/>
      <c r="C292" s="200"/>
      <c r="D292" s="200"/>
      <c r="E292" s="200"/>
      <c r="F292" s="200"/>
      <c r="G292" s="200"/>
      <c r="H292" s="200"/>
      <c r="I292" s="215"/>
      <c r="J292" s="144"/>
      <c r="K292" s="145"/>
      <c r="L292" s="145"/>
      <c r="M292" s="145"/>
      <c r="N292" s="145"/>
      <c r="O292" s="145"/>
      <c r="P292" s="145"/>
      <c r="Q292" s="145"/>
      <c r="R292" s="145"/>
      <c r="S292" s="145"/>
      <c r="T292" s="82"/>
      <c r="U292" s="82"/>
      <c r="V292" s="82" t="s">
        <v>484</v>
      </c>
      <c r="W292" s="82"/>
      <c r="X292" s="82"/>
      <c r="Y292" s="82"/>
      <c r="Z292" s="82"/>
      <c r="AA292" s="82"/>
      <c r="AB292" s="82"/>
      <c r="AC292" s="82"/>
      <c r="AD292" s="82"/>
      <c r="AE292" s="82" t="s">
        <v>485</v>
      </c>
      <c r="AF292" s="82"/>
      <c r="AG292" s="82"/>
      <c r="AH292" s="82"/>
      <c r="AI292" s="82"/>
      <c r="AJ292" s="82"/>
      <c r="AK292" s="82"/>
      <c r="AL292" s="82"/>
      <c r="AM292" s="138"/>
      <c r="BH292" s="1" t="s">
        <v>28</v>
      </c>
    </row>
    <row r="293" spans="1:61" ht="9.75" customHeight="1">
      <c r="A293" s="199"/>
      <c r="B293" s="200"/>
      <c r="C293" s="200"/>
      <c r="D293" s="200"/>
      <c r="E293" s="200"/>
      <c r="F293" s="200"/>
      <c r="G293" s="200"/>
      <c r="H293" s="200"/>
      <c r="I293" s="215"/>
      <c r="J293" s="157"/>
      <c r="K293" s="98"/>
      <c r="L293" s="98"/>
      <c r="M293" s="98"/>
      <c r="N293" s="98"/>
      <c r="O293" s="98"/>
      <c r="P293" s="98"/>
      <c r="Q293" s="98"/>
      <c r="R293" s="98"/>
      <c r="S293" s="98"/>
      <c r="T293" s="98"/>
      <c r="U293" s="98"/>
      <c r="V293" s="98" t="s">
        <v>486</v>
      </c>
      <c r="W293" s="98"/>
      <c r="X293" s="98"/>
      <c r="Y293" s="98"/>
      <c r="Z293" s="98"/>
      <c r="AA293" s="98"/>
      <c r="AB293" s="98"/>
      <c r="AC293" s="98"/>
      <c r="AD293" s="98"/>
      <c r="AE293" s="98"/>
      <c r="AF293" s="98"/>
      <c r="AG293" s="98"/>
      <c r="AH293" s="98"/>
      <c r="AI293" s="98"/>
      <c r="AJ293" s="98"/>
      <c r="AK293" s="98"/>
      <c r="AL293" s="98"/>
      <c r="AM293" s="156"/>
      <c r="BH293" s="1" t="s">
        <v>28</v>
      </c>
    </row>
    <row r="294" spans="1:61" ht="9.75" customHeight="1">
      <c r="A294" s="290" t="s">
        <v>493</v>
      </c>
      <c r="B294" s="290"/>
      <c r="C294" s="290"/>
      <c r="D294" s="290"/>
      <c r="E294" s="290"/>
      <c r="F294" s="290"/>
      <c r="G294" s="290"/>
      <c r="H294" s="290"/>
      <c r="I294" s="290"/>
      <c r="J294" s="290"/>
      <c r="K294" s="290"/>
      <c r="L294" s="290"/>
      <c r="M294" s="290"/>
      <c r="N294" s="290"/>
      <c r="O294" s="290"/>
      <c r="P294" s="290"/>
      <c r="Q294" s="290"/>
      <c r="R294" s="290"/>
      <c r="S294" s="290"/>
      <c r="T294" s="290"/>
      <c r="U294" s="290"/>
      <c r="V294" s="290"/>
      <c r="W294" s="290"/>
      <c r="X294" s="290"/>
      <c r="Y294" s="290"/>
      <c r="Z294" s="290"/>
      <c r="AA294" s="290"/>
      <c r="AB294" s="290"/>
      <c r="AC294" s="290"/>
      <c r="AD294" s="290"/>
      <c r="AE294" s="290"/>
      <c r="AF294" s="290"/>
      <c r="AG294" s="290"/>
      <c r="AH294" s="290"/>
      <c r="AI294" s="290"/>
      <c r="AJ294" s="290"/>
      <c r="AK294" s="290"/>
      <c r="AL294" s="290"/>
      <c r="AM294" s="290"/>
    </row>
    <row r="295" spans="1:61" ht="9.75" customHeight="1">
      <c r="A295" s="290"/>
      <c r="B295" s="290"/>
      <c r="C295" s="290"/>
      <c r="D295" s="290"/>
      <c r="E295" s="290"/>
      <c r="F295" s="290"/>
      <c r="G295" s="290"/>
      <c r="H295" s="290"/>
      <c r="I295" s="290"/>
      <c r="J295" s="290"/>
      <c r="K295" s="290"/>
      <c r="L295" s="290"/>
      <c r="M295" s="290"/>
      <c r="N295" s="290"/>
      <c r="O295" s="290"/>
      <c r="P295" s="290"/>
      <c r="Q295" s="290"/>
      <c r="R295" s="290"/>
      <c r="S295" s="290"/>
      <c r="T295" s="290"/>
      <c r="U295" s="290"/>
      <c r="V295" s="290"/>
      <c r="W295" s="290"/>
      <c r="X295" s="290"/>
      <c r="Y295" s="290"/>
      <c r="Z295" s="290"/>
      <c r="AA295" s="290"/>
      <c r="AB295" s="290"/>
      <c r="AC295" s="290"/>
      <c r="AD295" s="290"/>
      <c r="AE295" s="290"/>
      <c r="AF295" s="290"/>
      <c r="AG295" s="290"/>
      <c r="AH295" s="290"/>
      <c r="AI295" s="290"/>
      <c r="AJ295" s="290"/>
      <c r="AK295" s="290"/>
      <c r="AL295" s="290"/>
      <c r="AM295" s="290"/>
    </row>
    <row r="296" spans="1:61" ht="9.75" customHeight="1">
      <c r="A296" s="153" t="s">
        <v>488</v>
      </c>
      <c r="B296" s="153"/>
      <c r="C296" s="153"/>
      <c r="D296" s="153"/>
      <c r="E296" s="153"/>
      <c r="F296" s="153"/>
      <c r="G296" s="153"/>
      <c r="H296" s="153"/>
      <c r="I296" s="153"/>
      <c r="J296" s="27"/>
      <c r="K296" s="27"/>
      <c r="L296" s="27"/>
      <c r="M296" s="27"/>
      <c r="N296" s="27"/>
      <c r="O296" s="27"/>
      <c r="P296" s="27"/>
      <c r="Q296" s="27"/>
      <c r="R296" s="27"/>
      <c r="S296" s="27"/>
      <c r="T296" s="27"/>
      <c r="U296" s="27"/>
      <c r="V296" s="27"/>
      <c r="W296" s="27"/>
      <c r="X296" s="27"/>
      <c r="Y296" s="27"/>
      <c r="Z296" s="27"/>
      <c r="AA296" s="27"/>
      <c r="AB296" s="27"/>
      <c r="AC296" s="27"/>
      <c r="AD296" s="27"/>
      <c r="AE296" s="27"/>
      <c r="AF296" s="27"/>
      <c r="AG296" s="27"/>
      <c r="AH296" s="27"/>
      <c r="AI296" s="27"/>
      <c r="AJ296" s="27"/>
      <c r="AK296" s="27"/>
      <c r="AL296" s="27"/>
      <c r="AM296" s="27"/>
      <c r="BH296" s="1">
        <v>73</v>
      </c>
      <c r="BI296" s="1" t="str">
        <f>"ITEM"&amp;BH296&amp; BG296 &amp;"="&amp; IF(TRIM($J296)="","",$J296)</f>
        <v>ITEM73=</v>
      </c>
    </row>
    <row r="297" spans="1:61" ht="9.75" customHeight="1">
      <c r="A297" s="153"/>
      <c r="B297" s="153"/>
      <c r="C297" s="153"/>
      <c r="D297" s="153"/>
      <c r="E297" s="153"/>
      <c r="F297" s="153"/>
      <c r="G297" s="153"/>
      <c r="H297" s="153"/>
      <c r="I297" s="153"/>
      <c r="J297" s="27"/>
      <c r="K297" s="27"/>
      <c r="L297" s="27"/>
      <c r="M297" s="27"/>
      <c r="N297" s="27"/>
      <c r="O297" s="27"/>
      <c r="P297" s="27"/>
      <c r="Q297" s="27"/>
      <c r="R297" s="27"/>
      <c r="S297" s="27"/>
      <c r="T297" s="27"/>
      <c r="U297" s="27"/>
      <c r="V297" s="27"/>
      <c r="W297" s="27"/>
      <c r="X297" s="27"/>
      <c r="Y297" s="27"/>
      <c r="Z297" s="27"/>
      <c r="AA297" s="27"/>
      <c r="AB297" s="27"/>
      <c r="AC297" s="27"/>
      <c r="AD297" s="27"/>
      <c r="AE297" s="27"/>
      <c r="AF297" s="27"/>
      <c r="AG297" s="27"/>
      <c r="AH297" s="27"/>
      <c r="AI297" s="27"/>
      <c r="AJ297" s="27"/>
      <c r="AK297" s="27"/>
      <c r="AL297" s="27"/>
      <c r="AM297" s="27"/>
    </row>
    <row r="298" spans="1:61" ht="9.75" customHeight="1">
      <c r="A298" s="153"/>
      <c r="B298" s="153"/>
      <c r="C298" s="153"/>
      <c r="D298" s="153"/>
      <c r="E298" s="153"/>
      <c r="F298" s="153"/>
      <c r="G298" s="153"/>
      <c r="H298" s="153"/>
      <c r="I298" s="153"/>
      <c r="J298" s="27"/>
      <c r="K298" s="27"/>
      <c r="L298" s="27"/>
      <c r="M298" s="27"/>
      <c r="N298" s="27"/>
      <c r="O298" s="27"/>
      <c r="P298" s="27"/>
      <c r="Q298" s="27"/>
      <c r="R298" s="27"/>
      <c r="S298" s="27"/>
      <c r="T298" s="27"/>
      <c r="U298" s="27"/>
      <c r="V298" s="27"/>
      <c r="W298" s="27"/>
      <c r="X298" s="27"/>
      <c r="Y298" s="27"/>
      <c r="Z298" s="27"/>
      <c r="AA298" s="27"/>
      <c r="AB298" s="27"/>
      <c r="AC298" s="27"/>
      <c r="AD298" s="27"/>
      <c r="AE298" s="27"/>
      <c r="AF298" s="27"/>
      <c r="AG298" s="27"/>
      <c r="AH298" s="27"/>
      <c r="AI298" s="27"/>
      <c r="AJ298" s="27"/>
      <c r="AK298" s="27"/>
      <c r="AL298" s="27"/>
      <c r="AM298" s="27"/>
    </row>
    <row r="299" spans="1:61" ht="9.75" customHeight="1">
      <c r="A299" s="197" t="s">
        <v>483</v>
      </c>
      <c r="B299" s="198"/>
      <c r="C299" s="198"/>
      <c r="D299" s="198"/>
      <c r="E299" s="198"/>
      <c r="F299" s="198"/>
      <c r="G299" s="198"/>
      <c r="H299" s="198"/>
      <c r="I299" s="203"/>
      <c r="J299" s="216" t="s">
        <v>37</v>
      </c>
      <c r="K299" s="249"/>
      <c r="L299" s="249"/>
      <c r="M299" s="249"/>
      <c r="N299" s="249"/>
      <c r="O299" s="249"/>
      <c r="P299" s="249"/>
      <c r="Q299" s="249"/>
      <c r="R299" s="249"/>
      <c r="S299" s="249"/>
      <c r="T299" s="154" t="s">
        <v>38</v>
      </c>
      <c r="U299" s="154"/>
      <c r="V299" s="154" t="s">
        <v>36</v>
      </c>
      <c r="W299" s="154"/>
      <c r="X299" s="154"/>
      <c r="Y299" s="154"/>
      <c r="Z299" s="154"/>
      <c r="AA299" s="154"/>
      <c r="AB299" s="154"/>
      <c r="AC299" s="154"/>
      <c r="AD299" s="154"/>
      <c r="AE299" s="154"/>
      <c r="AF299" s="154"/>
      <c r="AG299" s="154"/>
      <c r="AH299" s="154"/>
      <c r="AI299" s="154"/>
      <c r="AJ299" s="154"/>
      <c r="AK299" s="154"/>
      <c r="AL299" s="154"/>
      <c r="AM299" s="155"/>
      <c r="BE299" s="1" t="str">
        <f ca="1">MID(CELL("address",$CA$2),2,2)</f>
        <v>CA</v>
      </c>
      <c r="BF299" s="1" t="str">
        <f>IF(TRIM($K299)="","",IF(ISERROR(MATCH($K299,$CA$3:$CA$5,0)),"INPUT_ERROR",MATCH($K299,$CA$3:$CA$5,0)))</f>
        <v/>
      </c>
      <c r="BH299" s="1">
        <v>74</v>
      </c>
      <c r="BI299" s="1" t="str">
        <f>"ITEM"&amp;BH299&amp; BG299 &amp;"=" &amp; $BF299</f>
        <v>ITEM74=</v>
      </c>
    </row>
    <row r="300" spans="1:61" ht="9.75" customHeight="1">
      <c r="A300" s="199"/>
      <c r="B300" s="200"/>
      <c r="C300" s="200"/>
      <c r="D300" s="200"/>
      <c r="E300" s="200"/>
      <c r="F300" s="200"/>
      <c r="G300" s="200"/>
      <c r="H300" s="200"/>
      <c r="I300" s="215"/>
      <c r="J300" s="144"/>
      <c r="K300" s="145"/>
      <c r="L300" s="145"/>
      <c r="M300" s="145"/>
      <c r="N300" s="145"/>
      <c r="O300" s="145"/>
      <c r="P300" s="145"/>
      <c r="Q300" s="145"/>
      <c r="R300" s="145"/>
      <c r="S300" s="145"/>
      <c r="T300" s="82"/>
      <c r="U300" s="82"/>
      <c r="V300" s="82" t="s">
        <v>484</v>
      </c>
      <c r="W300" s="82"/>
      <c r="X300" s="82"/>
      <c r="Y300" s="82"/>
      <c r="Z300" s="82"/>
      <c r="AA300" s="82"/>
      <c r="AB300" s="82"/>
      <c r="AC300" s="82"/>
      <c r="AD300" s="82"/>
      <c r="AE300" s="82" t="s">
        <v>485</v>
      </c>
      <c r="AF300" s="82"/>
      <c r="AG300" s="82"/>
      <c r="AH300" s="82"/>
      <c r="AI300" s="82"/>
      <c r="AJ300" s="82"/>
      <c r="AK300" s="82"/>
      <c r="AL300" s="82"/>
      <c r="AM300" s="138"/>
      <c r="BH300" s="1" t="s">
        <v>28</v>
      </c>
    </row>
    <row r="301" spans="1:61" ht="9.75" customHeight="1">
      <c r="A301" s="199"/>
      <c r="B301" s="200"/>
      <c r="C301" s="200"/>
      <c r="D301" s="200"/>
      <c r="E301" s="200"/>
      <c r="F301" s="200"/>
      <c r="G301" s="200"/>
      <c r="H301" s="200"/>
      <c r="I301" s="215"/>
      <c r="J301" s="157"/>
      <c r="K301" s="98"/>
      <c r="L301" s="98"/>
      <c r="M301" s="98"/>
      <c r="N301" s="98"/>
      <c r="O301" s="98"/>
      <c r="P301" s="98"/>
      <c r="Q301" s="98"/>
      <c r="R301" s="98"/>
      <c r="S301" s="98"/>
      <c r="T301" s="98"/>
      <c r="U301" s="98"/>
      <c r="V301" s="98" t="s">
        <v>486</v>
      </c>
      <c r="W301" s="98"/>
      <c r="X301" s="98"/>
      <c r="Y301" s="98"/>
      <c r="Z301" s="98"/>
      <c r="AA301" s="98"/>
      <c r="AB301" s="98"/>
      <c r="AC301" s="98"/>
      <c r="AD301" s="98"/>
      <c r="AE301" s="98"/>
      <c r="AF301" s="98"/>
      <c r="AG301" s="98"/>
      <c r="AH301" s="98"/>
      <c r="AI301" s="98"/>
      <c r="AJ301" s="98"/>
      <c r="AK301" s="98"/>
      <c r="AL301" s="98"/>
      <c r="AM301" s="156"/>
      <c r="BH301" s="1" t="s">
        <v>28</v>
      </c>
    </row>
    <row r="302" spans="1:61" ht="9.75" customHeight="1">
      <c r="A302" s="153" t="s">
        <v>562</v>
      </c>
      <c r="B302" s="153"/>
      <c r="C302" s="153"/>
      <c r="D302" s="153"/>
      <c r="E302" s="153"/>
      <c r="F302" s="153"/>
      <c r="G302" s="153"/>
      <c r="H302" s="153"/>
      <c r="I302" s="153"/>
      <c r="J302" s="153"/>
      <c r="K302" s="153"/>
      <c r="L302" s="153"/>
      <c r="M302" s="153"/>
      <c r="N302" s="153"/>
      <c r="O302" s="153"/>
      <c r="P302" s="153"/>
      <c r="Q302" s="153"/>
      <c r="R302" s="153"/>
      <c r="S302" s="153"/>
      <c r="T302" s="153"/>
      <c r="U302" s="153"/>
      <c r="V302" s="153"/>
      <c r="W302" s="153"/>
      <c r="X302" s="153"/>
      <c r="Y302" s="153"/>
      <c r="Z302" s="153"/>
      <c r="AA302" s="153"/>
      <c r="AB302" s="153"/>
      <c r="AC302" s="153"/>
      <c r="AD302" s="153"/>
      <c r="AE302" s="153"/>
      <c r="AF302" s="153"/>
      <c r="AG302" s="153"/>
      <c r="AH302" s="153"/>
      <c r="AI302" s="153"/>
      <c r="AJ302" s="153"/>
      <c r="AK302" s="153"/>
      <c r="AL302" s="153"/>
      <c r="AM302" s="153"/>
    </row>
    <row r="303" spans="1:61" ht="9.75" customHeight="1">
      <c r="A303" s="153"/>
      <c r="B303" s="153"/>
      <c r="C303" s="153"/>
      <c r="D303" s="153"/>
      <c r="E303" s="153"/>
      <c r="F303" s="153"/>
      <c r="G303" s="153"/>
      <c r="H303" s="153"/>
      <c r="I303" s="153"/>
      <c r="J303" s="153"/>
      <c r="K303" s="153"/>
      <c r="L303" s="153"/>
      <c r="M303" s="153"/>
      <c r="N303" s="153"/>
      <c r="O303" s="153"/>
      <c r="P303" s="153"/>
      <c r="Q303" s="153"/>
      <c r="R303" s="153"/>
      <c r="S303" s="153"/>
      <c r="T303" s="153"/>
      <c r="U303" s="153"/>
      <c r="V303" s="153"/>
      <c r="W303" s="153"/>
      <c r="X303" s="153"/>
      <c r="Y303" s="153"/>
      <c r="Z303" s="153"/>
      <c r="AA303" s="153"/>
      <c r="AB303" s="153"/>
      <c r="AC303" s="153"/>
      <c r="AD303" s="153"/>
      <c r="AE303" s="153"/>
      <c r="AF303" s="153"/>
      <c r="AG303" s="153"/>
      <c r="AH303" s="153"/>
      <c r="AI303" s="153"/>
      <c r="AJ303" s="153"/>
      <c r="AK303" s="153"/>
      <c r="AL303" s="153"/>
      <c r="AM303" s="153"/>
    </row>
    <row r="304" spans="1:61" ht="9.75" customHeight="1">
      <c r="A304" s="290" t="s">
        <v>488</v>
      </c>
      <c r="B304" s="290"/>
      <c r="C304" s="290"/>
      <c r="D304" s="290"/>
      <c r="E304" s="290"/>
      <c r="F304" s="290"/>
      <c r="G304" s="290"/>
      <c r="H304" s="290"/>
      <c r="I304" s="290"/>
      <c r="J304" s="27"/>
      <c r="K304" s="27"/>
      <c r="L304" s="27"/>
      <c r="M304" s="27"/>
      <c r="N304" s="27"/>
      <c r="O304" s="27"/>
      <c r="P304" s="27"/>
      <c r="Q304" s="27"/>
      <c r="R304" s="27"/>
      <c r="S304" s="27"/>
      <c r="T304" s="27"/>
      <c r="U304" s="27"/>
      <c r="V304" s="27"/>
      <c r="W304" s="27"/>
      <c r="X304" s="27"/>
      <c r="Y304" s="27"/>
      <c r="Z304" s="27"/>
      <c r="AA304" s="27"/>
      <c r="AB304" s="27"/>
      <c r="AC304" s="27"/>
      <c r="AD304" s="27"/>
      <c r="AE304" s="27"/>
      <c r="AF304" s="27"/>
      <c r="AG304" s="27"/>
      <c r="AH304" s="27"/>
      <c r="AI304" s="27"/>
      <c r="AJ304" s="27"/>
      <c r="AK304" s="27"/>
      <c r="AL304" s="27"/>
      <c r="AM304" s="27"/>
      <c r="BH304" s="1">
        <v>75</v>
      </c>
      <c r="BI304" s="1" t="str">
        <f>"ITEM"&amp;BH304&amp; BG304 &amp;"="&amp; IF(TRIM($J304)="","",$J304)</f>
        <v>ITEM75=</v>
      </c>
    </row>
    <row r="305" spans="1:61" ht="9.75" customHeight="1">
      <c r="A305" s="290"/>
      <c r="B305" s="290"/>
      <c r="C305" s="290"/>
      <c r="D305" s="290"/>
      <c r="E305" s="290"/>
      <c r="F305" s="290"/>
      <c r="G305" s="290"/>
      <c r="H305" s="290"/>
      <c r="I305" s="290"/>
      <c r="J305" s="27"/>
      <c r="K305" s="27"/>
      <c r="L305" s="27"/>
      <c r="M305" s="27"/>
      <c r="N305" s="27"/>
      <c r="O305" s="27"/>
      <c r="P305" s="27"/>
      <c r="Q305" s="27"/>
      <c r="R305" s="27"/>
      <c r="S305" s="27"/>
      <c r="T305" s="27"/>
      <c r="U305" s="27"/>
      <c r="V305" s="27"/>
      <c r="W305" s="27"/>
      <c r="X305" s="27"/>
      <c r="Y305" s="27"/>
      <c r="Z305" s="27"/>
      <c r="AA305" s="27"/>
      <c r="AB305" s="27"/>
      <c r="AC305" s="27"/>
      <c r="AD305" s="27"/>
      <c r="AE305" s="27"/>
      <c r="AF305" s="27"/>
      <c r="AG305" s="27"/>
      <c r="AH305" s="27"/>
      <c r="AI305" s="27"/>
      <c r="AJ305" s="27"/>
      <c r="AK305" s="27"/>
      <c r="AL305" s="27"/>
      <c r="AM305" s="27"/>
    </row>
    <row r="306" spans="1:61" ht="9.75" customHeight="1">
      <c r="A306" s="290"/>
      <c r="B306" s="290"/>
      <c r="C306" s="290"/>
      <c r="D306" s="290"/>
      <c r="E306" s="290"/>
      <c r="F306" s="290"/>
      <c r="G306" s="290"/>
      <c r="H306" s="290"/>
      <c r="I306" s="290"/>
      <c r="J306" s="27"/>
      <c r="K306" s="27"/>
      <c r="L306" s="27"/>
      <c r="M306" s="27"/>
      <c r="N306" s="27"/>
      <c r="O306" s="27"/>
      <c r="P306" s="27"/>
      <c r="Q306" s="27"/>
      <c r="R306" s="27"/>
      <c r="S306" s="27"/>
      <c r="T306" s="27"/>
      <c r="U306" s="27"/>
      <c r="V306" s="27"/>
      <c r="W306" s="27"/>
      <c r="X306" s="27"/>
      <c r="Y306" s="27"/>
      <c r="Z306" s="27"/>
      <c r="AA306" s="27"/>
      <c r="AB306" s="27"/>
      <c r="AC306" s="27"/>
      <c r="AD306" s="27"/>
      <c r="AE306" s="27"/>
      <c r="AF306" s="27"/>
      <c r="AG306" s="27"/>
      <c r="AH306" s="27"/>
      <c r="AI306" s="27"/>
      <c r="AJ306" s="27"/>
      <c r="AK306" s="27"/>
      <c r="AL306" s="27"/>
      <c r="AM306" s="27"/>
    </row>
    <row r="307" spans="1:61" ht="9.75" customHeight="1">
      <c r="A307" s="197" t="s">
        <v>483</v>
      </c>
      <c r="B307" s="198"/>
      <c r="C307" s="198"/>
      <c r="D307" s="198"/>
      <c r="E307" s="198"/>
      <c r="F307" s="198"/>
      <c r="G307" s="198"/>
      <c r="H307" s="198"/>
      <c r="I307" s="203"/>
      <c r="J307" s="216" t="s">
        <v>37</v>
      </c>
      <c r="K307" s="249"/>
      <c r="L307" s="249"/>
      <c r="M307" s="249"/>
      <c r="N307" s="249"/>
      <c r="O307" s="249"/>
      <c r="P307" s="249"/>
      <c r="Q307" s="249"/>
      <c r="R307" s="249"/>
      <c r="S307" s="249"/>
      <c r="T307" s="154" t="s">
        <v>38</v>
      </c>
      <c r="U307" s="154"/>
      <c r="V307" s="154" t="s">
        <v>36</v>
      </c>
      <c r="W307" s="154"/>
      <c r="X307" s="154"/>
      <c r="Y307" s="154"/>
      <c r="Z307" s="154"/>
      <c r="AA307" s="154"/>
      <c r="AB307" s="154"/>
      <c r="AC307" s="154"/>
      <c r="AD307" s="154"/>
      <c r="AE307" s="154"/>
      <c r="AF307" s="154"/>
      <c r="AG307" s="154"/>
      <c r="AH307" s="154"/>
      <c r="AI307" s="154"/>
      <c r="AJ307" s="154"/>
      <c r="AK307" s="154"/>
      <c r="AL307" s="154"/>
      <c r="AM307" s="155"/>
      <c r="BE307" s="1" t="str">
        <f ca="1">MID(CELL("address",$CA$2),2,2)</f>
        <v>CA</v>
      </c>
      <c r="BF307" s="1" t="str">
        <f>IF(TRIM($K307)="","",IF(ISERROR(MATCH($K307,$CA$3:$CA$5,0)),"INPUT_ERROR",MATCH($K307,$CA$3:$CA$5,0)))</f>
        <v/>
      </c>
      <c r="BH307" s="1">
        <v>76</v>
      </c>
      <c r="BI307" s="1" t="str">
        <f>"ITEM"&amp;BH307&amp; BG307 &amp;"=" &amp; $BF307</f>
        <v>ITEM76=</v>
      </c>
    </row>
    <row r="308" spans="1:61" ht="9.75" customHeight="1">
      <c r="A308" s="199"/>
      <c r="B308" s="200"/>
      <c r="C308" s="200"/>
      <c r="D308" s="200"/>
      <c r="E308" s="200"/>
      <c r="F308" s="200"/>
      <c r="G308" s="200"/>
      <c r="H308" s="200"/>
      <c r="I308" s="215"/>
      <c r="J308" s="144"/>
      <c r="K308" s="145"/>
      <c r="L308" s="145"/>
      <c r="M308" s="145"/>
      <c r="N308" s="145"/>
      <c r="O308" s="145"/>
      <c r="P308" s="145"/>
      <c r="Q308" s="145"/>
      <c r="R308" s="145"/>
      <c r="S308" s="145"/>
      <c r="T308" s="82"/>
      <c r="U308" s="82"/>
      <c r="V308" s="82" t="s">
        <v>484</v>
      </c>
      <c r="W308" s="82"/>
      <c r="X308" s="82"/>
      <c r="Y308" s="82"/>
      <c r="Z308" s="82"/>
      <c r="AA308" s="82"/>
      <c r="AB308" s="82"/>
      <c r="AC308" s="82"/>
      <c r="AD308" s="82"/>
      <c r="AE308" s="82" t="s">
        <v>485</v>
      </c>
      <c r="AF308" s="82"/>
      <c r="AG308" s="82"/>
      <c r="AH308" s="82"/>
      <c r="AI308" s="82"/>
      <c r="AJ308" s="82"/>
      <c r="AK308" s="82"/>
      <c r="AL308" s="82"/>
      <c r="AM308" s="138"/>
      <c r="BH308" s="1" t="s">
        <v>28</v>
      </c>
    </row>
    <row r="309" spans="1:61" ht="9.75" customHeight="1">
      <c r="A309" s="199"/>
      <c r="B309" s="200"/>
      <c r="C309" s="200"/>
      <c r="D309" s="200"/>
      <c r="E309" s="200"/>
      <c r="F309" s="200"/>
      <c r="G309" s="200"/>
      <c r="H309" s="200"/>
      <c r="I309" s="215"/>
      <c r="J309" s="157"/>
      <c r="K309" s="98"/>
      <c r="L309" s="98"/>
      <c r="M309" s="98"/>
      <c r="N309" s="98"/>
      <c r="O309" s="98"/>
      <c r="P309" s="98"/>
      <c r="Q309" s="98"/>
      <c r="R309" s="98"/>
      <c r="S309" s="98"/>
      <c r="T309" s="98"/>
      <c r="U309" s="98"/>
      <c r="V309" s="98" t="s">
        <v>486</v>
      </c>
      <c r="W309" s="98"/>
      <c r="X309" s="98"/>
      <c r="Y309" s="98"/>
      <c r="Z309" s="98"/>
      <c r="AA309" s="98"/>
      <c r="AB309" s="98"/>
      <c r="AC309" s="98"/>
      <c r="AD309" s="98"/>
      <c r="AE309" s="98"/>
      <c r="AF309" s="98"/>
      <c r="AG309" s="98"/>
      <c r="AH309" s="98"/>
      <c r="AI309" s="98"/>
      <c r="AJ309" s="98"/>
      <c r="AK309" s="98"/>
      <c r="AL309" s="98"/>
      <c r="AM309" s="156"/>
      <c r="BH309" s="1" t="s">
        <v>28</v>
      </c>
    </row>
    <row r="310" spans="1:61" ht="9.75" customHeight="1">
      <c r="A310" s="153" t="s">
        <v>563</v>
      </c>
      <c r="B310" s="153"/>
      <c r="C310" s="153"/>
      <c r="D310" s="153"/>
      <c r="E310" s="153"/>
      <c r="F310" s="153"/>
      <c r="G310" s="153"/>
      <c r="H310" s="153"/>
      <c r="I310" s="153"/>
      <c r="J310" s="153"/>
      <c r="K310" s="153"/>
      <c r="L310" s="153"/>
      <c r="M310" s="153"/>
      <c r="N310" s="153"/>
      <c r="O310" s="153"/>
      <c r="P310" s="153"/>
      <c r="Q310" s="153"/>
      <c r="R310" s="153"/>
      <c r="S310" s="153"/>
      <c r="T310" s="153"/>
      <c r="U310" s="153"/>
      <c r="V310" s="153"/>
      <c r="W310" s="153"/>
      <c r="X310" s="153"/>
      <c r="Y310" s="153"/>
      <c r="Z310" s="153"/>
      <c r="AA310" s="153"/>
      <c r="AB310" s="153"/>
      <c r="AC310" s="153"/>
      <c r="AD310" s="153"/>
      <c r="AE310" s="153"/>
      <c r="AF310" s="153"/>
      <c r="AG310" s="153"/>
      <c r="AH310" s="153"/>
      <c r="AI310" s="153"/>
      <c r="AJ310" s="153"/>
      <c r="AK310" s="153"/>
      <c r="AL310" s="153"/>
      <c r="AM310" s="153"/>
    </row>
    <row r="311" spans="1:61" ht="9.75" customHeight="1">
      <c r="A311" s="153"/>
      <c r="B311" s="153"/>
      <c r="C311" s="153"/>
      <c r="D311" s="153"/>
      <c r="E311" s="153"/>
      <c r="F311" s="153"/>
      <c r="G311" s="153"/>
      <c r="H311" s="153"/>
      <c r="I311" s="153"/>
      <c r="J311" s="153"/>
      <c r="K311" s="153"/>
      <c r="L311" s="153"/>
      <c r="M311" s="153"/>
      <c r="N311" s="153"/>
      <c r="O311" s="153"/>
      <c r="P311" s="153"/>
      <c r="Q311" s="153"/>
      <c r="R311" s="153"/>
      <c r="S311" s="153"/>
      <c r="T311" s="153"/>
      <c r="U311" s="153"/>
      <c r="V311" s="153"/>
      <c r="W311" s="153"/>
      <c r="X311" s="153"/>
      <c r="Y311" s="153"/>
      <c r="Z311" s="153"/>
      <c r="AA311" s="153"/>
      <c r="AB311" s="153"/>
      <c r="AC311" s="153"/>
      <c r="AD311" s="153"/>
      <c r="AE311" s="153"/>
      <c r="AF311" s="153"/>
      <c r="AG311" s="153"/>
      <c r="AH311" s="153"/>
      <c r="AI311" s="153"/>
      <c r="AJ311" s="153"/>
      <c r="AK311" s="153"/>
      <c r="AL311" s="153"/>
      <c r="AM311" s="153"/>
    </row>
    <row r="312" spans="1:61" ht="9.75" customHeight="1">
      <c r="A312" s="153" t="s">
        <v>488</v>
      </c>
      <c r="B312" s="153"/>
      <c r="C312" s="153"/>
      <c r="D312" s="153"/>
      <c r="E312" s="153"/>
      <c r="F312" s="153"/>
      <c r="G312" s="153"/>
      <c r="H312" s="153"/>
      <c r="I312" s="153"/>
      <c r="J312" s="114"/>
      <c r="K312" s="115"/>
      <c r="L312" s="115"/>
      <c r="M312" s="115"/>
      <c r="N312" s="115"/>
      <c r="O312" s="115"/>
      <c r="P312" s="115"/>
      <c r="Q312" s="115"/>
      <c r="R312" s="115"/>
      <c r="S312" s="115"/>
      <c r="T312" s="115"/>
      <c r="U312" s="115"/>
      <c r="V312" s="115"/>
      <c r="W312" s="115"/>
      <c r="X312" s="115"/>
      <c r="Y312" s="115"/>
      <c r="Z312" s="115"/>
      <c r="AA312" s="115"/>
      <c r="AB312" s="115"/>
      <c r="AC312" s="115"/>
      <c r="AD312" s="115"/>
      <c r="AE312" s="115"/>
      <c r="AF312" s="115"/>
      <c r="AG312" s="115"/>
      <c r="AH312" s="115"/>
      <c r="AI312" s="115"/>
      <c r="AJ312" s="115"/>
      <c r="AK312" s="115"/>
      <c r="AL312" s="115"/>
      <c r="AM312" s="116"/>
      <c r="BH312" s="1">
        <v>77</v>
      </c>
      <c r="BI312" s="1" t="str">
        <f>"ITEM"&amp;BH312&amp; BG312 &amp;"="&amp; IF(TRIM($J312)="","",$J312)</f>
        <v>ITEM77=</v>
      </c>
    </row>
    <row r="313" spans="1:61" ht="9.75" customHeight="1">
      <c r="A313" s="153"/>
      <c r="B313" s="153"/>
      <c r="C313" s="153"/>
      <c r="D313" s="153"/>
      <c r="E313" s="153"/>
      <c r="F313" s="153"/>
      <c r="G313" s="153"/>
      <c r="H313" s="153"/>
      <c r="I313" s="153"/>
      <c r="J313" s="146"/>
      <c r="K313" s="147"/>
      <c r="L313" s="147"/>
      <c r="M313" s="147"/>
      <c r="N313" s="147"/>
      <c r="O313" s="147"/>
      <c r="P313" s="147"/>
      <c r="Q313" s="147"/>
      <c r="R313" s="147"/>
      <c r="S313" s="147"/>
      <c r="T313" s="147"/>
      <c r="U313" s="147"/>
      <c r="V313" s="147"/>
      <c r="W313" s="147"/>
      <c r="X313" s="147"/>
      <c r="Y313" s="147"/>
      <c r="Z313" s="147"/>
      <c r="AA313" s="147"/>
      <c r="AB313" s="147"/>
      <c r="AC313" s="147"/>
      <c r="AD313" s="147"/>
      <c r="AE313" s="147"/>
      <c r="AF313" s="147"/>
      <c r="AG313" s="147"/>
      <c r="AH313" s="147"/>
      <c r="AI313" s="147"/>
      <c r="AJ313" s="147"/>
      <c r="AK313" s="147"/>
      <c r="AL313" s="147"/>
      <c r="AM313" s="148"/>
    </row>
    <row r="314" spans="1:61" ht="9.75" customHeight="1">
      <c r="A314" s="153"/>
      <c r="B314" s="153"/>
      <c r="C314" s="153"/>
      <c r="D314" s="153"/>
      <c r="E314" s="153"/>
      <c r="F314" s="153"/>
      <c r="G314" s="153"/>
      <c r="H314" s="153"/>
      <c r="I314" s="153"/>
      <c r="J314" s="117"/>
      <c r="K314" s="118"/>
      <c r="L314" s="118"/>
      <c r="M314" s="118"/>
      <c r="N314" s="118"/>
      <c r="O314" s="118"/>
      <c r="P314" s="118"/>
      <c r="Q314" s="118"/>
      <c r="R314" s="118"/>
      <c r="S314" s="118"/>
      <c r="T314" s="118"/>
      <c r="U314" s="118"/>
      <c r="V314" s="118"/>
      <c r="W314" s="118"/>
      <c r="X314" s="118"/>
      <c r="Y314" s="118"/>
      <c r="Z314" s="118"/>
      <c r="AA314" s="118"/>
      <c r="AB314" s="118"/>
      <c r="AC314" s="118"/>
      <c r="AD314" s="118"/>
      <c r="AE314" s="118"/>
      <c r="AF314" s="118"/>
      <c r="AG314" s="118"/>
      <c r="AH314" s="118"/>
      <c r="AI314" s="118"/>
      <c r="AJ314" s="118"/>
      <c r="AK314" s="118"/>
      <c r="AL314" s="118"/>
      <c r="AM314" s="119"/>
    </row>
    <row r="315" spans="1:61" ht="9.75" customHeight="1">
      <c r="A315" s="197" t="s">
        <v>483</v>
      </c>
      <c r="B315" s="198"/>
      <c r="C315" s="198"/>
      <c r="D315" s="198"/>
      <c r="E315" s="198"/>
      <c r="F315" s="198"/>
      <c r="G315" s="198"/>
      <c r="H315" s="198"/>
      <c r="I315" s="203"/>
      <c r="J315" s="216" t="s">
        <v>37</v>
      </c>
      <c r="K315" s="249"/>
      <c r="L315" s="249"/>
      <c r="M315" s="249"/>
      <c r="N315" s="249"/>
      <c r="O315" s="249"/>
      <c r="P315" s="249"/>
      <c r="Q315" s="249"/>
      <c r="R315" s="249"/>
      <c r="S315" s="249"/>
      <c r="T315" s="154" t="s">
        <v>38</v>
      </c>
      <c r="U315" s="154"/>
      <c r="V315" s="154" t="s">
        <v>36</v>
      </c>
      <c r="W315" s="154"/>
      <c r="X315" s="154"/>
      <c r="Y315" s="154"/>
      <c r="Z315" s="154"/>
      <c r="AA315" s="154"/>
      <c r="AB315" s="154"/>
      <c r="AC315" s="154"/>
      <c r="AD315" s="154"/>
      <c r="AE315" s="154"/>
      <c r="AF315" s="154"/>
      <c r="AG315" s="154"/>
      <c r="AH315" s="154"/>
      <c r="AI315" s="154"/>
      <c r="AJ315" s="154"/>
      <c r="AK315" s="154"/>
      <c r="AL315" s="154"/>
      <c r="AM315" s="155"/>
      <c r="BE315" s="1" t="str">
        <f ca="1">MID(CELL("address",$CA$2),2,2)</f>
        <v>CA</v>
      </c>
      <c r="BF315" s="1" t="str">
        <f>IF(TRIM($K315)="","",IF(ISERROR(MATCH($K315,$CA$3:$CA$5,0)),"INPUT_ERROR",MATCH($K315,$CA$3:$CA$5,0)))</f>
        <v/>
      </c>
      <c r="BH315" s="1">
        <v>78</v>
      </c>
      <c r="BI315" s="1" t="str">
        <f>"ITEM"&amp;BH315&amp; BG315 &amp;"=" &amp; $BF315</f>
        <v>ITEM78=</v>
      </c>
    </row>
    <row r="316" spans="1:61" ht="9.75" customHeight="1">
      <c r="A316" s="199"/>
      <c r="B316" s="200"/>
      <c r="C316" s="200"/>
      <c r="D316" s="200"/>
      <c r="E316" s="200"/>
      <c r="F316" s="200"/>
      <c r="G316" s="200"/>
      <c r="H316" s="200"/>
      <c r="I316" s="215"/>
      <c r="J316" s="144"/>
      <c r="K316" s="145"/>
      <c r="L316" s="145"/>
      <c r="M316" s="145"/>
      <c r="N316" s="145"/>
      <c r="O316" s="145"/>
      <c r="P316" s="145"/>
      <c r="Q316" s="145"/>
      <c r="R316" s="145"/>
      <c r="S316" s="145"/>
      <c r="T316" s="82"/>
      <c r="U316" s="82"/>
      <c r="V316" s="82" t="s">
        <v>484</v>
      </c>
      <c r="W316" s="82"/>
      <c r="X316" s="82"/>
      <c r="Y316" s="82"/>
      <c r="Z316" s="82"/>
      <c r="AA316" s="82"/>
      <c r="AB316" s="82"/>
      <c r="AC316" s="82"/>
      <c r="AD316" s="82"/>
      <c r="AE316" s="82" t="s">
        <v>485</v>
      </c>
      <c r="AF316" s="82"/>
      <c r="AG316" s="82"/>
      <c r="AH316" s="82"/>
      <c r="AI316" s="82"/>
      <c r="AJ316" s="82"/>
      <c r="AK316" s="82"/>
      <c r="AL316" s="82"/>
      <c r="AM316" s="138"/>
      <c r="BH316" s="1" t="s">
        <v>28</v>
      </c>
    </row>
    <row r="317" spans="1:61" ht="9.75" customHeight="1">
      <c r="A317" s="199"/>
      <c r="B317" s="200"/>
      <c r="C317" s="200"/>
      <c r="D317" s="200"/>
      <c r="E317" s="200"/>
      <c r="F317" s="200"/>
      <c r="G317" s="200"/>
      <c r="H317" s="200"/>
      <c r="I317" s="215"/>
      <c r="J317" s="157"/>
      <c r="K317" s="98"/>
      <c r="L317" s="98"/>
      <c r="M317" s="98"/>
      <c r="N317" s="98"/>
      <c r="O317" s="98"/>
      <c r="P317" s="98"/>
      <c r="Q317" s="98"/>
      <c r="R317" s="98"/>
      <c r="S317" s="98"/>
      <c r="T317" s="98"/>
      <c r="U317" s="98"/>
      <c r="V317" s="98" t="s">
        <v>486</v>
      </c>
      <c r="W317" s="98"/>
      <c r="X317" s="98"/>
      <c r="Y317" s="98"/>
      <c r="Z317" s="98"/>
      <c r="AA317" s="98"/>
      <c r="AB317" s="98"/>
      <c r="AC317" s="98"/>
      <c r="AD317" s="98"/>
      <c r="AE317" s="98"/>
      <c r="AF317" s="98"/>
      <c r="AG317" s="98"/>
      <c r="AH317" s="98"/>
      <c r="AI317" s="98"/>
      <c r="AJ317" s="98"/>
      <c r="AK317" s="98"/>
      <c r="AL317" s="98"/>
      <c r="AM317" s="156"/>
      <c r="BH317" s="1" t="s">
        <v>28</v>
      </c>
    </row>
    <row r="318" spans="1:61" ht="9.75" customHeight="1">
      <c r="A318" s="153" t="s">
        <v>564</v>
      </c>
      <c r="B318" s="153"/>
      <c r="C318" s="153"/>
      <c r="D318" s="153"/>
      <c r="E318" s="153"/>
      <c r="F318" s="153"/>
      <c r="G318" s="153"/>
      <c r="H318" s="153"/>
      <c r="I318" s="153"/>
      <c r="J318" s="153"/>
      <c r="K318" s="153"/>
      <c r="L318" s="153"/>
      <c r="M318" s="153"/>
      <c r="N318" s="153"/>
      <c r="O318" s="153"/>
      <c r="P318" s="153"/>
      <c r="Q318" s="153"/>
      <c r="R318" s="153"/>
      <c r="S318" s="153"/>
      <c r="T318" s="153"/>
      <c r="U318" s="153"/>
      <c r="V318" s="153"/>
      <c r="W318" s="153"/>
      <c r="X318" s="153"/>
      <c r="Y318" s="153"/>
      <c r="Z318" s="153"/>
      <c r="AA318" s="153"/>
      <c r="AB318" s="153"/>
      <c r="AC318" s="153"/>
      <c r="AD318" s="153"/>
      <c r="AE318" s="153"/>
      <c r="AF318" s="153"/>
      <c r="AG318" s="153"/>
      <c r="AH318" s="153"/>
      <c r="AI318" s="153"/>
      <c r="AJ318" s="153"/>
      <c r="AK318" s="153"/>
      <c r="AL318" s="153"/>
      <c r="AM318" s="153"/>
    </row>
    <row r="319" spans="1:61" ht="9.75" customHeight="1">
      <c r="A319" s="153"/>
      <c r="B319" s="153"/>
      <c r="C319" s="153"/>
      <c r="D319" s="153"/>
      <c r="E319" s="153"/>
      <c r="F319" s="153"/>
      <c r="G319" s="153"/>
      <c r="H319" s="153"/>
      <c r="I319" s="153"/>
      <c r="J319" s="153"/>
      <c r="K319" s="153"/>
      <c r="L319" s="153"/>
      <c r="M319" s="153"/>
      <c r="N319" s="153"/>
      <c r="O319" s="153"/>
      <c r="P319" s="153"/>
      <c r="Q319" s="153"/>
      <c r="R319" s="153"/>
      <c r="S319" s="153"/>
      <c r="T319" s="153"/>
      <c r="U319" s="153"/>
      <c r="V319" s="153"/>
      <c r="W319" s="153"/>
      <c r="X319" s="153"/>
      <c r="Y319" s="153"/>
      <c r="Z319" s="153"/>
      <c r="AA319" s="153"/>
      <c r="AB319" s="153"/>
      <c r="AC319" s="153"/>
      <c r="AD319" s="153"/>
      <c r="AE319" s="153"/>
      <c r="AF319" s="153"/>
      <c r="AG319" s="153"/>
      <c r="AH319" s="153"/>
      <c r="AI319" s="153"/>
      <c r="AJ319" s="153"/>
      <c r="AK319" s="153"/>
      <c r="AL319" s="153"/>
      <c r="AM319" s="153"/>
    </row>
    <row r="320" spans="1:61" ht="9.75" customHeight="1">
      <c r="A320" s="153" t="s">
        <v>488</v>
      </c>
      <c r="B320" s="153"/>
      <c r="C320" s="153"/>
      <c r="D320" s="153"/>
      <c r="E320" s="153"/>
      <c r="F320" s="153"/>
      <c r="G320" s="153"/>
      <c r="H320" s="153"/>
      <c r="I320" s="153"/>
      <c r="J320" s="114"/>
      <c r="K320" s="115"/>
      <c r="L320" s="115"/>
      <c r="M320" s="115"/>
      <c r="N320" s="115"/>
      <c r="O320" s="115"/>
      <c r="P320" s="115"/>
      <c r="Q320" s="115"/>
      <c r="R320" s="115"/>
      <c r="S320" s="115"/>
      <c r="T320" s="115"/>
      <c r="U320" s="115"/>
      <c r="V320" s="115"/>
      <c r="W320" s="115"/>
      <c r="X320" s="115"/>
      <c r="Y320" s="115"/>
      <c r="Z320" s="115"/>
      <c r="AA320" s="115"/>
      <c r="AB320" s="115"/>
      <c r="AC320" s="115"/>
      <c r="AD320" s="115"/>
      <c r="AE320" s="115"/>
      <c r="AF320" s="115"/>
      <c r="AG320" s="115"/>
      <c r="AH320" s="115"/>
      <c r="AI320" s="115"/>
      <c r="AJ320" s="115"/>
      <c r="AK320" s="115"/>
      <c r="AL320" s="115"/>
      <c r="AM320" s="116"/>
      <c r="BH320" s="1">
        <v>79</v>
      </c>
      <c r="BI320" s="1" t="str">
        <f>"ITEM"&amp;BH320&amp; BG320 &amp;"="&amp; IF(TRIM($J320)="","",$J320)</f>
        <v>ITEM79=</v>
      </c>
    </row>
    <row r="321" spans="1:61" ht="9.75" customHeight="1">
      <c r="A321" s="153"/>
      <c r="B321" s="153"/>
      <c r="C321" s="153"/>
      <c r="D321" s="153"/>
      <c r="E321" s="153"/>
      <c r="F321" s="153"/>
      <c r="G321" s="153"/>
      <c r="H321" s="153"/>
      <c r="I321" s="153"/>
      <c r="J321" s="146"/>
      <c r="K321" s="147"/>
      <c r="L321" s="147"/>
      <c r="M321" s="147"/>
      <c r="N321" s="147"/>
      <c r="O321" s="147"/>
      <c r="P321" s="147"/>
      <c r="Q321" s="147"/>
      <c r="R321" s="147"/>
      <c r="S321" s="147"/>
      <c r="T321" s="147"/>
      <c r="U321" s="147"/>
      <c r="V321" s="147"/>
      <c r="W321" s="147"/>
      <c r="X321" s="147"/>
      <c r="Y321" s="147"/>
      <c r="Z321" s="147"/>
      <c r="AA321" s="147"/>
      <c r="AB321" s="147"/>
      <c r="AC321" s="147"/>
      <c r="AD321" s="147"/>
      <c r="AE321" s="147"/>
      <c r="AF321" s="147"/>
      <c r="AG321" s="147"/>
      <c r="AH321" s="147"/>
      <c r="AI321" s="147"/>
      <c r="AJ321" s="147"/>
      <c r="AK321" s="147"/>
      <c r="AL321" s="147"/>
      <c r="AM321" s="148"/>
    </row>
    <row r="322" spans="1:61" ht="9.75" customHeight="1">
      <c r="A322" s="153"/>
      <c r="B322" s="153"/>
      <c r="C322" s="153"/>
      <c r="D322" s="153"/>
      <c r="E322" s="153"/>
      <c r="F322" s="153"/>
      <c r="G322" s="153"/>
      <c r="H322" s="153"/>
      <c r="I322" s="153"/>
      <c r="J322" s="117"/>
      <c r="K322" s="118"/>
      <c r="L322" s="118"/>
      <c r="M322" s="118"/>
      <c r="N322" s="118"/>
      <c r="O322" s="118"/>
      <c r="P322" s="118"/>
      <c r="Q322" s="118"/>
      <c r="R322" s="118"/>
      <c r="S322" s="118"/>
      <c r="T322" s="118"/>
      <c r="U322" s="118"/>
      <c r="V322" s="118"/>
      <c r="W322" s="118"/>
      <c r="X322" s="118"/>
      <c r="Y322" s="118"/>
      <c r="Z322" s="118"/>
      <c r="AA322" s="118"/>
      <c r="AB322" s="118"/>
      <c r="AC322" s="118"/>
      <c r="AD322" s="118"/>
      <c r="AE322" s="118"/>
      <c r="AF322" s="118"/>
      <c r="AG322" s="118"/>
      <c r="AH322" s="118"/>
      <c r="AI322" s="118"/>
      <c r="AJ322" s="118"/>
      <c r="AK322" s="118"/>
      <c r="AL322" s="118"/>
      <c r="AM322" s="119"/>
    </row>
    <row r="323" spans="1:61" ht="9.75" customHeight="1">
      <c r="A323" s="197" t="s">
        <v>483</v>
      </c>
      <c r="B323" s="198"/>
      <c r="C323" s="198"/>
      <c r="D323" s="198"/>
      <c r="E323" s="198"/>
      <c r="F323" s="198"/>
      <c r="G323" s="198"/>
      <c r="H323" s="198"/>
      <c r="I323" s="203"/>
      <c r="J323" s="216" t="s">
        <v>37</v>
      </c>
      <c r="K323" s="249"/>
      <c r="L323" s="249"/>
      <c r="M323" s="249"/>
      <c r="N323" s="249"/>
      <c r="O323" s="249"/>
      <c r="P323" s="249"/>
      <c r="Q323" s="249"/>
      <c r="R323" s="249"/>
      <c r="S323" s="249"/>
      <c r="T323" s="154" t="s">
        <v>38</v>
      </c>
      <c r="U323" s="154"/>
      <c r="V323" s="154" t="s">
        <v>36</v>
      </c>
      <c r="W323" s="154"/>
      <c r="X323" s="154"/>
      <c r="Y323" s="154"/>
      <c r="Z323" s="154"/>
      <c r="AA323" s="154"/>
      <c r="AB323" s="154"/>
      <c r="AC323" s="154"/>
      <c r="AD323" s="154"/>
      <c r="AE323" s="154"/>
      <c r="AF323" s="154"/>
      <c r="AG323" s="154"/>
      <c r="AH323" s="154"/>
      <c r="AI323" s="154"/>
      <c r="AJ323" s="154"/>
      <c r="AK323" s="154"/>
      <c r="AL323" s="154"/>
      <c r="AM323" s="155"/>
      <c r="BE323" s="1" t="str">
        <f ca="1">MID(CELL("address",$CA$2),2,2)</f>
        <v>CA</v>
      </c>
      <c r="BF323" s="1" t="str">
        <f>IF(TRIM($K323)="","",IF(ISERROR(MATCH($K323,$CA$3:$CA$5,0)),"INPUT_ERROR",MATCH($K323,$CA$3:$CA$5,0)))</f>
        <v/>
      </c>
      <c r="BH323" s="1">
        <v>80</v>
      </c>
      <c r="BI323" s="1" t="str">
        <f>"ITEM"&amp;BH323&amp; BG323 &amp;"=" &amp; $BF323</f>
        <v>ITEM80=</v>
      </c>
    </row>
    <row r="324" spans="1:61" ht="9.75" customHeight="1">
      <c r="A324" s="199"/>
      <c r="B324" s="200"/>
      <c r="C324" s="200"/>
      <c r="D324" s="200"/>
      <c r="E324" s="200"/>
      <c r="F324" s="200"/>
      <c r="G324" s="200"/>
      <c r="H324" s="200"/>
      <c r="I324" s="215"/>
      <c r="J324" s="144"/>
      <c r="K324" s="145"/>
      <c r="L324" s="145"/>
      <c r="M324" s="145"/>
      <c r="N324" s="145"/>
      <c r="O324" s="145"/>
      <c r="P324" s="145"/>
      <c r="Q324" s="145"/>
      <c r="R324" s="145"/>
      <c r="S324" s="145"/>
      <c r="T324" s="82"/>
      <c r="U324" s="82"/>
      <c r="V324" s="82" t="s">
        <v>484</v>
      </c>
      <c r="W324" s="82"/>
      <c r="X324" s="82"/>
      <c r="Y324" s="82"/>
      <c r="Z324" s="82"/>
      <c r="AA324" s="82"/>
      <c r="AB324" s="82"/>
      <c r="AC324" s="82"/>
      <c r="AD324" s="82"/>
      <c r="AE324" s="82" t="s">
        <v>485</v>
      </c>
      <c r="AF324" s="82"/>
      <c r="AG324" s="82"/>
      <c r="AH324" s="82"/>
      <c r="AI324" s="82"/>
      <c r="AJ324" s="82"/>
      <c r="AK324" s="82"/>
      <c r="AL324" s="82"/>
      <c r="AM324" s="138"/>
      <c r="BH324" s="1" t="s">
        <v>28</v>
      </c>
    </row>
    <row r="325" spans="1:61" ht="9.75" customHeight="1">
      <c r="A325" s="199"/>
      <c r="B325" s="200"/>
      <c r="C325" s="200"/>
      <c r="D325" s="200"/>
      <c r="E325" s="200"/>
      <c r="F325" s="200"/>
      <c r="G325" s="200"/>
      <c r="H325" s="200"/>
      <c r="I325" s="215"/>
      <c r="J325" s="157"/>
      <c r="K325" s="98"/>
      <c r="L325" s="98"/>
      <c r="M325" s="98"/>
      <c r="N325" s="98"/>
      <c r="O325" s="98"/>
      <c r="P325" s="98"/>
      <c r="Q325" s="98"/>
      <c r="R325" s="98"/>
      <c r="S325" s="98"/>
      <c r="T325" s="98"/>
      <c r="U325" s="98"/>
      <c r="V325" s="98" t="s">
        <v>486</v>
      </c>
      <c r="W325" s="98"/>
      <c r="X325" s="98"/>
      <c r="Y325" s="98"/>
      <c r="Z325" s="98"/>
      <c r="AA325" s="98"/>
      <c r="AB325" s="98"/>
      <c r="AC325" s="98"/>
      <c r="AD325" s="98"/>
      <c r="AE325" s="98"/>
      <c r="AF325" s="98"/>
      <c r="AG325" s="98"/>
      <c r="AH325" s="98"/>
      <c r="AI325" s="98"/>
      <c r="AJ325" s="98"/>
      <c r="AK325" s="98"/>
      <c r="AL325" s="98"/>
      <c r="AM325" s="156"/>
      <c r="BH325" s="1" t="s">
        <v>28</v>
      </c>
    </row>
    <row r="326" spans="1:61" ht="9.75" customHeight="1">
      <c r="A326" s="153" t="s">
        <v>565</v>
      </c>
      <c r="B326" s="153"/>
      <c r="C326" s="153"/>
      <c r="D326" s="153"/>
      <c r="E326" s="153"/>
      <c r="F326" s="153"/>
      <c r="G326" s="153"/>
      <c r="H326" s="153"/>
      <c r="I326" s="153"/>
      <c r="J326" s="153"/>
      <c r="K326" s="153"/>
      <c r="L326" s="153"/>
      <c r="M326" s="153"/>
      <c r="N326" s="153"/>
      <c r="O326" s="153"/>
      <c r="P326" s="153"/>
      <c r="Q326" s="153"/>
      <c r="R326" s="153"/>
      <c r="S326" s="153"/>
      <c r="T326" s="153"/>
      <c r="U326" s="153"/>
      <c r="V326" s="153"/>
      <c r="W326" s="153"/>
      <c r="X326" s="153"/>
      <c r="Y326" s="153"/>
      <c r="Z326" s="153"/>
      <c r="AA326" s="153"/>
      <c r="AB326" s="153"/>
      <c r="AC326" s="153"/>
      <c r="AD326" s="153"/>
      <c r="AE326" s="153"/>
      <c r="AF326" s="153"/>
      <c r="AG326" s="153"/>
      <c r="AH326" s="153"/>
      <c r="AI326" s="153"/>
      <c r="AJ326" s="153"/>
      <c r="AK326" s="153"/>
      <c r="AL326" s="153"/>
      <c r="AM326" s="153"/>
    </row>
    <row r="327" spans="1:61" ht="9.75" customHeight="1">
      <c r="A327" s="153"/>
      <c r="B327" s="153"/>
      <c r="C327" s="153"/>
      <c r="D327" s="153"/>
      <c r="E327" s="153"/>
      <c r="F327" s="153"/>
      <c r="G327" s="153"/>
      <c r="H327" s="153"/>
      <c r="I327" s="153"/>
      <c r="J327" s="153"/>
      <c r="K327" s="153"/>
      <c r="L327" s="153"/>
      <c r="M327" s="153"/>
      <c r="N327" s="153"/>
      <c r="O327" s="153"/>
      <c r="P327" s="153"/>
      <c r="Q327" s="153"/>
      <c r="R327" s="153"/>
      <c r="S327" s="153"/>
      <c r="T327" s="153"/>
      <c r="U327" s="153"/>
      <c r="V327" s="153"/>
      <c r="W327" s="153"/>
      <c r="X327" s="153"/>
      <c r="Y327" s="153"/>
      <c r="Z327" s="153"/>
      <c r="AA327" s="153"/>
      <c r="AB327" s="153"/>
      <c r="AC327" s="153"/>
      <c r="AD327" s="153"/>
      <c r="AE327" s="153"/>
      <c r="AF327" s="153"/>
      <c r="AG327" s="153"/>
      <c r="AH327" s="153"/>
      <c r="AI327" s="153"/>
      <c r="AJ327" s="153"/>
      <c r="AK327" s="153"/>
      <c r="AL327" s="153"/>
      <c r="AM327" s="153"/>
    </row>
    <row r="328" spans="1:61" ht="9.75" customHeight="1">
      <c r="A328" s="114"/>
      <c r="B328" s="115"/>
      <c r="C328" s="115"/>
      <c r="D328" s="115"/>
      <c r="E328" s="115"/>
      <c r="F328" s="115"/>
      <c r="G328" s="115"/>
      <c r="H328" s="115"/>
      <c r="I328" s="115"/>
      <c r="J328" s="115"/>
      <c r="K328" s="115"/>
      <c r="L328" s="115"/>
      <c r="M328" s="115"/>
      <c r="N328" s="115"/>
      <c r="O328" s="115"/>
      <c r="P328" s="115"/>
      <c r="Q328" s="115"/>
      <c r="R328" s="115"/>
      <c r="S328" s="115"/>
      <c r="T328" s="115"/>
      <c r="U328" s="115"/>
      <c r="V328" s="115"/>
      <c r="W328" s="115"/>
      <c r="X328" s="115"/>
      <c r="Y328" s="115"/>
      <c r="Z328" s="115"/>
      <c r="AA328" s="115"/>
      <c r="AB328" s="115"/>
      <c r="AC328" s="115"/>
      <c r="AD328" s="115"/>
      <c r="AE328" s="115"/>
      <c r="AF328" s="115"/>
      <c r="AG328" s="115"/>
      <c r="AH328" s="115"/>
      <c r="AI328" s="115"/>
      <c r="AJ328" s="115"/>
      <c r="AK328" s="115"/>
      <c r="AL328" s="115"/>
      <c r="AM328" s="116"/>
      <c r="BH328" s="1" t="s">
        <v>566</v>
      </c>
      <c r="BI328" s="1" t="str">
        <f>"ITEM"&amp;BH328&amp; BG328 &amp;"="&amp; IF(TRIM($A328)="","",$A328)</f>
        <v>ITEM81_1=</v>
      </c>
    </row>
    <row r="329" spans="1:61" ht="9.75" customHeight="1">
      <c r="A329" s="146"/>
      <c r="B329" s="147"/>
      <c r="C329" s="147"/>
      <c r="D329" s="147"/>
      <c r="E329" s="147"/>
      <c r="F329" s="147"/>
      <c r="G329" s="147"/>
      <c r="H329" s="147"/>
      <c r="I329" s="147"/>
      <c r="J329" s="147"/>
      <c r="K329" s="147"/>
      <c r="L329" s="147"/>
      <c r="M329" s="147"/>
      <c r="N329" s="147"/>
      <c r="O329" s="147"/>
      <c r="P329" s="147"/>
      <c r="Q329" s="147"/>
      <c r="R329" s="147"/>
      <c r="S329" s="147"/>
      <c r="T329" s="147"/>
      <c r="U329" s="147"/>
      <c r="V329" s="147"/>
      <c r="W329" s="147"/>
      <c r="X329" s="147"/>
      <c r="Y329" s="147"/>
      <c r="Z329" s="147"/>
      <c r="AA329" s="147"/>
      <c r="AB329" s="147"/>
      <c r="AC329" s="147"/>
      <c r="AD329" s="147"/>
      <c r="AE329" s="147"/>
      <c r="AF329" s="147"/>
      <c r="AG329" s="147"/>
      <c r="AH329" s="147"/>
      <c r="AI329" s="147"/>
      <c r="AJ329" s="147"/>
      <c r="AK329" s="147"/>
      <c r="AL329" s="147"/>
      <c r="AM329" s="148"/>
      <c r="BH329" s="1" t="s">
        <v>28</v>
      </c>
    </row>
    <row r="330" spans="1:61" ht="9.75" customHeight="1">
      <c r="A330" s="146"/>
      <c r="B330" s="147"/>
      <c r="C330" s="147"/>
      <c r="D330" s="147"/>
      <c r="E330" s="147"/>
      <c r="F330" s="147"/>
      <c r="G330" s="147"/>
      <c r="H330" s="147"/>
      <c r="I330" s="147"/>
      <c r="J330" s="147"/>
      <c r="K330" s="147"/>
      <c r="L330" s="147"/>
      <c r="M330" s="147"/>
      <c r="N330" s="147"/>
      <c r="O330" s="147"/>
      <c r="P330" s="147"/>
      <c r="Q330" s="147"/>
      <c r="R330" s="147"/>
      <c r="S330" s="147"/>
      <c r="T330" s="147"/>
      <c r="U330" s="147"/>
      <c r="V330" s="147"/>
      <c r="W330" s="147"/>
      <c r="X330" s="147"/>
      <c r="Y330" s="147"/>
      <c r="Z330" s="147"/>
      <c r="AA330" s="147"/>
      <c r="AB330" s="147"/>
      <c r="AC330" s="147"/>
      <c r="AD330" s="147"/>
      <c r="AE330" s="147"/>
      <c r="AF330" s="147"/>
      <c r="AG330" s="147"/>
      <c r="AH330" s="147"/>
      <c r="AI330" s="147"/>
      <c r="AJ330" s="147"/>
      <c r="AK330" s="147"/>
      <c r="AL330" s="147"/>
      <c r="AM330" s="148"/>
      <c r="BH330" s="1" t="s">
        <v>28</v>
      </c>
    </row>
    <row r="331" spans="1:61" ht="9.75" customHeight="1">
      <c r="A331" s="146"/>
      <c r="B331" s="147"/>
      <c r="C331" s="147"/>
      <c r="D331" s="147"/>
      <c r="E331" s="147"/>
      <c r="F331" s="147"/>
      <c r="G331" s="147"/>
      <c r="H331" s="147"/>
      <c r="I331" s="147"/>
      <c r="J331" s="147"/>
      <c r="K331" s="147"/>
      <c r="L331" s="147"/>
      <c r="M331" s="147"/>
      <c r="N331" s="147"/>
      <c r="O331" s="147"/>
      <c r="P331" s="147"/>
      <c r="Q331" s="147"/>
      <c r="R331" s="147"/>
      <c r="S331" s="147"/>
      <c r="T331" s="147"/>
      <c r="U331" s="147"/>
      <c r="V331" s="147"/>
      <c r="W331" s="147"/>
      <c r="X331" s="147"/>
      <c r="Y331" s="147"/>
      <c r="Z331" s="147"/>
      <c r="AA331" s="147"/>
      <c r="AB331" s="147"/>
      <c r="AC331" s="147"/>
      <c r="AD331" s="147"/>
      <c r="AE331" s="147"/>
      <c r="AF331" s="147"/>
      <c r="AG331" s="147"/>
      <c r="AH331" s="147"/>
      <c r="AI331" s="147"/>
      <c r="AJ331" s="147"/>
      <c r="AK331" s="147"/>
      <c r="AL331" s="147"/>
      <c r="AM331" s="148"/>
    </row>
    <row r="332" spans="1:61" ht="9.75" customHeight="1">
      <c r="A332" s="146"/>
      <c r="B332" s="147"/>
      <c r="C332" s="147"/>
      <c r="D332" s="147"/>
      <c r="E332" s="147"/>
      <c r="F332" s="147"/>
      <c r="G332" s="147"/>
      <c r="H332" s="147"/>
      <c r="I332" s="147"/>
      <c r="J332" s="147"/>
      <c r="K332" s="147"/>
      <c r="L332" s="147"/>
      <c r="M332" s="147"/>
      <c r="N332" s="147"/>
      <c r="O332" s="147"/>
      <c r="P332" s="147"/>
      <c r="Q332" s="147"/>
      <c r="R332" s="147"/>
      <c r="S332" s="147"/>
      <c r="T332" s="147"/>
      <c r="U332" s="147"/>
      <c r="V332" s="147"/>
      <c r="W332" s="147"/>
      <c r="X332" s="147"/>
      <c r="Y332" s="147"/>
      <c r="Z332" s="147"/>
      <c r="AA332" s="147"/>
      <c r="AB332" s="147"/>
      <c r="AC332" s="147"/>
      <c r="AD332" s="147"/>
      <c r="AE332" s="147"/>
      <c r="AF332" s="147"/>
      <c r="AG332" s="147"/>
      <c r="AH332" s="147"/>
      <c r="AI332" s="147"/>
      <c r="AJ332" s="147"/>
      <c r="AK332" s="147"/>
      <c r="AL332" s="147"/>
      <c r="AM332" s="148"/>
    </row>
    <row r="333" spans="1:61" ht="9.75" customHeight="1">
      <c r="A333" s="146"/>
      <c r="B333" s="147"/>
      <c r="C333" s="147"/>
      <c r="D333" s="147"/>
      <c r="E333" s="147"/>
      <c r="F333" s="147"/>
      <c r="G333" s="147"/>
      <c r="H333" s="147"/>
      <c r="I333" s="147"/>
      <c r="J333" s="147"/>
      <c r="K333" s="147"/>
      <c r="L333" s="147"/>
      <c r="M333" s="147"/>
      <c r="N333" s="147"/>
      <c r="O333" s="147"/>
      <c r="P333" s="147"/>
      <c r="Q333" s="147"/>
      <c r="R333" s="147"/>
      <c r="S333" s="147"/>
      <c r="T333" s="147"/>
      <c r="U333" s="147"/>
      <c r="V333" s="147"/>
      <c r="W333" s="147"/>
      <c r="X333" s="147"/>
      <c r="Y333" s="147"/>
      <c r="Z333" s="147"/>
      <c r="AA333" s="147"/>
      <c r="AB333" s="147"/>
      <c r="AC333" s="147"/>
      <c r="AD333" s="147"/>
      <c r="AE333" s="147"/>
      <c r="AF333" s="147"/>
      <c r="AG333" s="147"/>
      <c r="AH333" s="147"/>
      <c r="AI333" s="147"/>
      <c r="AJ333" s="147"/>
      <c r="AK333" s="147"/>
      <c r="AL333" s="147"/>
      <c r="AM333" s="148"/>
    </row>
    <row r="334" spans="1:61" ht="9.75" customHeight="1">
      <c r="A334" s="146"/>
      <c r="B334" s="147"/>
      <c r="C334" s="147"/>
      <c r="D334" s="147"/>
      <c r="E334" s="147"/>
      <c r="F334" s="147"/>
      <c r="G334" s="147"/>
      <c r="H334" s="147"/>
      <c r="I334" s="147"/>
      <c r="J334" s="147"/>
      <c r="K334" s="147"/>
      <c r="L334" s="147"/>
      <c r="M334" s="147"/>
      <c r="N334" s="147"/>
      <c r="O334" s="147"/>
      <c r="P334" s="147"/>
      <c r="Q334" s="147"/>
      <c r="R334" s="147"/>
      <c r="S334" s="147"/>
      <c r="T334" s="147"/>
      <c r="U334" s="147"/>
      <c r="V334" s="147"/>
      <c r="W334" s="147"/>
      <c r="X334" s="147"/>
      <c r="Y334" s="147"/>
      <c r="Z334" s="147"/>
      <c r="AA334" s="147"/>
      <c r="AB334" s="147"/>
      <c r="AC334" s="147"/>
      <c r="AD334" s="147"/>
      <c r="AE334" s="147"/>
      <c r="AF334" s="147"/>
      <c r="AG334" s="147"/>
      <c r="AH334" s="147"/>
      <c r="AI334" s="147"/>
      <c r="AJ334" s="147"/>
      <c r="AK334" s="147"/>
      <c r="AL334" s="147"/>
      <c r="AM334" s="148"/>
    </row>
    <row r="335" spans="1:61" ht="9.75" customHeight="1">
      <c r="A335" s="146"/>
      <c r="B335" s="147"/>
      <c r="C335" s="147"/>
      <c r="D335" s="147"/>
      <c r="E335" s="147"/>
      <c r="F335" s="147"/>
      <c r="G335" s="147"/>
      <c r="H335" s="147"/>
      <c r="I335" s="147"/>
      <c r="J335" s="147"/>
      <c r="K335" s="147"/>
      <c r="L335" s="147"/>
      <c r="M335" s="147"/>
      <c r="N335" s="147"/>
      <c r="O335" s="147"/>
      <c r="P335" s="147"/>
      <c r="Q335" s="147"/>
      <c r="R335" s="147"/>
      <c r="S335" s="147"/>
      <c r="T335" s="147"/>
      <c r="U335" s="147"/>
      <c r="V335" s="147"/>
      <c r="W335" s="147"/>
      <c r="X335" s="147"/>
      <c r="Y335" s="147"/>
      <c r="Z335" s="147"/>
      <c r="AA335" s="147"/>
      <c r="AB335" s="147"/>
      <c r="AC335" s="147"/>
      <c r="AD335" s="147"/>
      <c r="AE335" s="147"/>
      <c r="AF335" s="147"/>
      <c r="AG335" s="147"/>
      <c r="AH335" s="147"/>
      <c r="AI335" s="147"/>
      <c r="AJ335" s="147"/>
      <c r="AK335" s="147"/>
      <c r="AL335" s="147"/>
      <c r="AM335" s="148"/>
    </row>
    <row r="336" spans="1:61" ht="9.75" customHeight="1">
      <c r="A336" s="146"/>
      <c r="B336" s="147"/>
      <c r="C336" s="147"/>
      <c r="D336" s="147"/>
      <c r="E336" s="147"/>
      <c r="F336" s="147"/>
      <c r="G336" s="147"/>
      <c r="H336" s="147"/>
      <c r="I336" s="147"/>
      <c r="J336" s="147"/>
      <c r="K336" s="147"/>
      <c r="L336" s="147"/>
      <c r="M336" s="147"/>
      <c r="N336" s="147"/>
      <c r="O336" s="147"/>
      <c r="P336" s="147"/>
      <c r="Q336" s="147"/>
      <c r="R336" s="147"/>
      <c r="S336" s="147"/>
      <c r="T336" s="147"/>
      <c r="U336" s="147"/>
      <c r="V336" s="147"/>
      <c r="W336" s="147"/>
      <c r="X336" s="147"/>
      <c r="Y336" s="147"/>
      <c r="Z336" s="147"/>
      <c r="AA336" s="147"/>
      <c r="AB336" s="147"/>
      <c r="AC336" s="147"/>
      <c r="AD336" s="147"/>
      <c r="AE336" s="147"/>
      <c r="AF336" s="147"/>
      <c r="AG336" s="147"/>
      <c r="AH336" s="147"/>
      <c r="AI336" s="147"/>
      <c r="AJ336" s="147"/>
      <c r="AK336" s="147"/>
      <c r="AL336" s="147"/>
      <c r="AM336" s="148"/>
      <c r="BH336" s="1" t="s">
        <v>567</v>
      </c>
      <c r="BI336" s="1" t="str">
        <f>"ITEM"&amp;BH336&amp; BG336 &amp;"="&amp; IF(TRIM($A336)="","",$A336)</f>
        <v>ITEM81_2=</v>
      </c>
    </row>
    <row r="337" spans="1:61" ht="9.75" customHeight="1">
      <c r="A337" s="117"/>
      <c r="B337" s="118"/>
      <c r="C337" s="118"/>
      <c r="D337" s="118"/>
      <c r="E337" s="118"/>
      <c r="F337" s="118"/>
      <c r="G337" s="118"/>
      <c r="H337" s="118"/>
      <c r="I337" s="118"/>
      <c r="J337" s="118"/>
      <c r="K337" s="118"/>
      <c r="L337" s="118"/>
      <c r="M337" s="118"/>
      <c r="N337" s="118"/>
      <c r="O337" s="118"/>
      <c r="P337" s="118"/>
      <c r="Q337" s="118"/>
      <c r="R337" s="118"/>
      <c r="S337" s="118"/>
      <c r="T337" s="118"/>
      <c r="U337" s="118"/>
      <c r="V337" s="118"/>
      <c r="W337" s="118"/>
      <c r="X337" s="118"/>
      <c r="Y337" s="118"/>
      <c r="Z337" s="118"/>
      <c r="AA337" s="118"/>
      <c r="AB337" s="118"/>
      <c r="AC337" s="118"/>
      <c r="AD337" s="118"/>
      <c r="AE337" s="118"/>
      <c r="AF337" s="118"/>
      <c r="AG337" s="118"/>
      <c r="AH337" s="118"/>
      <c r="AI337" s="118"/>
      <c r="AJ337" s="118"/>
      <c r="AK337" s="118"/>
      <c r="AL337" s="118"/>
      <c r="AM337" s="119"/>
      <c r="BH337" s="1" t="s">
        <v>568</v>
      </c>
      <c r="BI337" s="1" t="str">
        <f>"ITEM"&amp;BH337&amp; BG337 &amp;"="&amp; IF(TRIM($A337)="","",$A337)</f>
        <v>ITEM81_3=</v>
      </c>
    </row>
    <row r="338" spans="1:61" ht="9.75" customHeight="1">
      <c r="A338" s="113" t="s">
        <v>569</v>
      </c>
      <c r="B338" s="113"/>
      <c r="C338" s="113"/>
      <c r="D338" s="113"/>
      <c r="E338" s="113"/>
      <c r="F338" s="113"/>
      <c r="G338" s="113"/>
      <c r="H338" s="113"/>
      <c r="I338" s="113"/>
      <c r="J338" s="113"/>
      <c r="K338" s="113"/>
      <c r="L338" s="113"/>
      <c r="M338" s="113"/>
      <c r="N338" s="113"/>
      <c r="O338" s="113"/>
      <c r="P338" s="113"/>
      <c r="Q338" s="113"/>
      <c r="R338" s="113"/>
      <c r="S338" s="113"/>
      <c r="T338" s="113"/>
      <c r="U338" s="113"/>
      <c r="V338" s="113"/>
      <c r="W338" s="113"/>
      <c r="X338" s="113"/>
      <c r="Y338" s="113"/>
      <c r="Z338" s="113"/>
      <c r="AA338" s="113"/>
      <c r="AB338" s="113"/>
      <c r="AC338" s="113"/>
      <c r="AD338" s="113"/>
      <c r="AE338" s="113"/>
      <c r="AF338" s="113"/>
      <c r="AG338" s="113"/>
      <c r="AH338" s="113"/>
      <c r="AI338" s="113"/>
      <c r="AJ338" s="113"/>
      <c r="AK338" s="113"/>
      <c r="AL338" s="113"/>
      <c r="AM338" s="113"/>
    </row>
    <row r="339" spans="1:61" ht="9.75" customHeight="1">
      <c r="A339" s="113"/>
      <c r="B339" s="113"/>
      <c r="C339" s="113"/>
      <c r="D339" s="113"/>
      <c r="E339" s="113"/>
      <c r="F339" s="113"/>
      <c r="G339" s="113"/>
      <c r="H339" s="113"/>
      <c r="I339" s="113"/>
      <c r="J339" s="113"/>
      <c r="K339" s="113"/>
      <c r="L339" s="113"/>
      <c r="M339" s="113"/>
      <c r="N339" s="113"/>
      <c r="O339" s="113"/>
      <c r="P339" s="113"/>
      <c r="Q339" s="113"/>
      <c r="R339" s="113"/>
      <c r="S339" s="113"/>
      <c r="T339" s="113"/>
      <c r="U339" s="113"/>
      <c r="V339" s="113"/>
      <c r="W339" s="113"/>
      <c r="X339" s="113"/>
      <c r="Y339" s="113"/>
      <c r="Z339" s="113"/>
      <c r="AA339" s="113"/>
      <c r="AB339" s="113"/>
      <c r="AC339" s="113"/>
      <c r="AD339" s="113"/>
      <c r="AE339" s="113"/>
      <c r="AF339" s="113"/>
      <c r="AG339" s="113"/>
      <c r="AH339" s="113"/>
      <c r="AI339" s="113"/>
      <c r="AJ339" s="113"/>
      <c r="AK339" s="113"/>
      <c r="AL339" s="113"/>
      <c r="AM339" s="113"/>
    </row>
    <row r="340" spans="1:61" ht="9.75" customHeight="1">
      <c r="A340" s="153" t="s">
        <v>570</v>
      </c>
      <c r="B340" s="153"/>
      <c r="C340" s="153"/>
      <c r="D340" s="153"/>
      <c r="E340" s="153"/>
      <c r="F340" s="153"/>
      <c r="G340" s="153"/>
      <c r="H340" s="153"/>
      <c r="I340" s="153"/>
      <c r="J340" s="153"/>
      <c r="K340" s="153"/>
      <c r="L340" s="153"/>
      <c r="M340" s="153"/>
      <c r="N340" s="153"/>
      <c r="O340" s="153"/>
      <c r="P340" s="153"/>
      <c r="Q340" s="153"/>
      <c r="R340" s="153"/>
      <c r="S340" s="153"/>
      <c r="T340" s="153"/>
      <c r="U340" s="153"/>
      <c r="V340" s="153"/>
      <c r="W340" s="153"/>
      <c r="X340" s="153"/>
      <c r="Y340" s="153"/>
      <c r="Z340" s="153"/>
      <c r="AA340" s="153"/>
      <c r="AB340" s="153"/>
      <c r="AC340" s="153"/>
      <c r="AD340" s="153"/>
      <c r="AE340" s="153"/>
      <c r="AF340" s="153"/>
      <c r="AG340" s="153"/>
      <c r="AH340" s="153"/>
      <c r="AI340" s="153"/>
      <c r="AJ340" s="153"/>
      <c r="AK340" s="153"/>
      <c r="AL340" s="153"/>
      <c r="AM340" s="153"/>
    </row>
    <row r="341" spans="1:61" ht="9.75" customHeight="1">
      <c r="A341" s="153"/>
      <c r="B341" s="153"/>
      <c r="C341" s="153"/>
      <c r="D341" s="153"/>
      <c r="E341" s="153"/>
      <c r="F341" s="153"/>
      <c r="G341" s="153"/>
      <c r="H341" s="153"/>
      <c r="I341" s="153"/>
      <c r="J341" s="153"/>
      <c r="K341" s="153"/>
      <c r="L341" s="153"/>
      <c r="M341" s="153"/>
      <c r="N341" s="153"/>
      <c r="O341" s="153"/>
      <c r="P341" s="153"/>
      <c r="Q341" s="153"/>
      <c r="R341" s="153"/>
      <c r="S341" s="153"/>
      <c r="T341" s="153"/>
      <c r="U341" s="153"/>
      <c r="V341" s="153"/>
      <c r="W341" s="153"/>
      <c r="X341" s="153"/>
      <c r="Y341" s="153"/>
      <c r="Z341" s="153"/>
      <c r="AA341" s="153"/>
      <c r="AB341" s="153"/>
      <c r="AC341" s="153"/>
      <c r="AD341" s="153"/>
      <c r="AE341" s="153"/>
      <c r="AF341" s="153"/>
      <c r="AG341" s="153"/>
      <c r="AH341" s="153"/>
      <c r="AI341" s="153"/>
      <c r="AJ341" s="153"/>
      <c r="AK341" s="153"/>
      <c r="AL341" s="153"/>
      <c r="AM341" s="153"/>
    </row>
    <row r="342" spans="1:61" ht="10.050000000000001" customHeight="1">
      <c r="A342" s="120" t="s">
        <v>571</v>
      </c>
      <c r="B342" s="121"/>
      <c r="C342" s="121"/>
      <c r="D342" s="121"/>
      <c r="E342" s="121"/>
      <c r="F342" s="121"/>
      <c r="G342" s="121"/>
      <c r="H342" s="121"/>
      <c r="I342" s="122"/>
      <c r="J342" s="216" t="s">
        <v>37</v>
      </c>
      <c r="K342" s="249" t="s">
        <v>806</v>
      </c>
      <c r="L342" s="249"/>
      <c r="M342" s="249"/>
      <c r="N342" s="249"/>
      <c r="O342" s="249"/>
      <c r="P342" s="249"/>
      <c r="Q342" s="249"/>
      <c r="R342" s="249"/>
      <c r="S342" s="249"/>
      <c r="T342" s="249"/>
      <c r="U342" s="154" t="s">
        <v>38</v>
      </c>
      <c r="V342" s="154" t="s">
        <v>155</v>
      </c>
      <c r="W342" s="154"/>
      <c r="X342" s="154"/>
      <c r="Y342" s="154"/>
      <c r="Z342" s="154"/>
      <c r="AA342" s="154"/>
      <c r="AB342" s="154"/>
      <c r="AC342" s="154"/>
      <c r="AD342" s="154"/>
      <c r="AE342" s="154"/>
      <c r="AF342" s="154"/>
      <c r="AG342" s="154"/>
      <c r="AH342" s="154"/>
      <c r="AI342" s="154"/>
      <c r="AJ342" s="154"/>
      <c r="AK342" s="154"/>
      <c r="AL342" s="154"/>
      <c r="AM342" s="155"/>
      <c r="BE342" s="1" t="str">
        <f ca="1">MID(CELL("address",$CG$2),2,2)</f>
        <v>CG</v>
      </c>
      <c r="BF342" s="1">
        <f>IF(TRIM($K342)="","",IF(ISERROR(MATCH($K342,$CG$3:$CG$6,0)),"INPUT_ERROR",MATCH($K342,$CG$3:$CG$6,0)))</f>
        <v>4</v>
      </c>
      <c r="BH342" s="1">
        <v>82</v>
      </c>
      <c r="BI342" s="1" t="str">
        <f>"ITEM"&amp;BH342&amp; BG342 &amp;"=" &amp; $BF342</f>
        <v>ITEM82=4</v>
      </c>
    </row>
    <row r="343" spans="1:61" ht="9.75" customHeight="1">
      <c r="A343" s="141"/>
      <c r="B343" s="142"/>
      <c r="C343" s="142"/>
      <c r="D343" s="142"/>
      <c r="E343" s="142"/>
      <c r="F343" s="142"/>
      <c r="G343" s="142"/>
      <c r="H343" s="142"/>
      <c r="I343" s="143"/>
      <c r="J343" s="144"/>
      <c r="K343" s="145"/>
      <c r="L343" s="145"/>
      <c r="M343" s="145"/>
      <c r="N343" s="145"/>
      <c r="O343" s="145"/>
      <c r="P343" s="145"/>
      <c r="Q343" s="145"/>
      <c r="R343" s="145"/>
      <c r="S343" s="145"/>
      <c r="T343" s="145"/>
      <c r="U343" s="82"/>
      <c r="V343" s="82" t="s">
        <v>572</v>
      </c>
      <c r="W343" s="82"/>
      <c r="X343" s="82"/>
      <c r="Y343" s="82"/>
      <c r="Z343" s="82"/>
      <c r="AA343" s="82"/>
      <c r="AB343" s="82"/>
      <c r="AC343" s="82"/>
      <c r="AD343" s="82"/>
      <c r="AE343" s="82"/>
      <c r="AF343" s="82" t="s">
        <v>573</v>
      </c>
      <c r="AG343" s="82"/>
      <c r="AH343" s="82"/>
      <c r="AI343" s="82"/>
      <c r="AJ343" s="82"/>
      <c r="AK343" s="82"/>
      <c r="AL343" s="82"/>
      <c r="AM343" s="138"/>
    </row>
    <row r="344" spans="1:61" ht="9.75" customHeight="1">
      <c r="A344" s="141"/>
      <c r="B344" s="142"/>
      <c r="C344" s="142"/>
      <c r="D344" s="142"/>
      <c r="E344" s="142"/>
      <c r="F344" s="142"/>
      <c r="G344" s="142"/>
      <c r="H344" s="142"/>
      <c r="I344" s="143"/>
      <c r="J344" s="157"/>
      <c r="K344" s="98"/>
      <c r="L344" s="98"/>
      <c r="M344" s="98"/>
      <c r="N344" s="98"/>
      <c r="O344" s="98"/>
      <c r="P344" s="98"/>
      <c r="Q344" s="98"/>
      <c r="R344" s="98"/>
      <c r="S344" s="98"/>
      <c r="T344" s="98"/>
      <c r="U344" s="98"/>
      <c r="V344" s="98" t="s">
        <v>574</v>
      </c>
      <c r="W344" s="98"/>
      <c r="X344" s="98"/>
      <c r="Y344" s="98"/>
      <c r="Z344" s="98"/>
      <c r="AA344" s="98"/>
      <c r="AB344" s="98"/>
      <c r="AC344" s="98"/>
      <c r="AD344" s="98"/>
      <c r="AE344" s="98"/>
      <c r="AF344" s="98" t="s">
        <v>575</v>
      </c>
      <c r="AG344" s="98"/>
      <c r="AH344" s="98"/>
      <c r="AI344" s="98"/>
      <c r="AJ344" s="98"/>
      <c r="AK344" s="98"/>
      <c r="AL344" s="98"/>
      <c r="AM344" s="156"/>
    </row>
    <row r="345" spans="1:61" ht="10.050000000000001" customHeight="1">
      <c r="A345" s="120" t="s">
        <v>576</v>
      </c>
      <c r="B345" s="121"/>
      <c r="C345" s="121"/>
      <c r="D345" s="121"/>
      <c r="E345" s="121"/>
      <c r="F345" s="121"/>
      <c r="G345" s="121"/>
      <c r="H345" s="121"/>
      <c r="I345" s="122"/>
      <c r="J345" s="216" t="s">
        <v>37</v>
      </c>
      <c r="K345" s="249" t="s">
        <v>807</v>
      </c>
      <c r="L345" s="249"/>
      <c r="M345" s="249"/>
      <c r="N345" s="249"/>
      <c r="O345" s="249"/>
      <c r="P345" s="249"/>
      <c r="Q345" s="249"/>
      <c r="R345" s="249"/>
      <c r="S345" s="249"/>
      <c r="T345" s="249"/>
      <c r="U345" s="154" t="s">
        <v>38</v>
      </c>
      <c r="V345" s="154" t="s">
        <v>36</v>
      </c>
      <c r="W345" s="154"/>
      <c r="X345" s="154"/>
      <c r="Y345" s="154"/>
      <c r="Z345" s="154"/>
      <c r="AA345" s="154"/>
      <c r="AB345" s="154"/>
      <c r="AC345" s="154"/>
      <c r="AD345" s="154"/>
      <c r="AE345" s="154"/>
      <c r="AF345" s="154"/>
      <c r="AG345" s="154"/>
      <c r="AH345" s="154"/>
      <c r="AI345" s="154"/>
      <c r="AJ345" s="154"/>
      <c r="AK345" s="154"/>
      <c r="AL345" s="154"/>
      <c r="AM345" s="155"/>
      <c r="BE345" s="1" t="str">
        <f ca="1">MID(CELL("address",$CH$2),2,2)</f>
        <v>CH</v>
      </c>
      <c r="BF345" s="1">
        <f>IF(TRIM($K345)="","",IF(ISERROR(MATCH($K345,$CH$3:$CH$5,0)),"INPUT_ERROR",MATCH($K345,$CH$3:$CH$5,0)))</f>
        <v>2</v>
      </c>
      <c r="BH345" s="1">
        <v>83</v>
      </c>
      <c r="BI345" s="1" t="str">
        <f>"ITEM"&amp;BH345&amp; BG345 &amp;"=" &amp; $BF345</f>
        <v>ITEM83=2</v>
      </c>
    </row>
    <row r="346" spans="1:61" ht="9.75" customHeight="1">
      <c r="A346" s="141"/>
      <c r="B346" s="142"/>
      <c r="C346" s="142"/>
      <c r="D346" s="142"/>
      <c r="E346" s="142"/>
      <c r="F346" s="142"/>
      <c r="G346" s="142"/>
      <c r="H346" s="142"/>
      <c r="I346" s="143"/>
      <c r="J346" s="144"/>
      <c r="K346" s="145"/>
      <c r="L346" s="145"/>
      <c r="M346" s="145"/>
      <c r="N346" s="145"/>
      <c r="O346" s="145"/>
      <c r="P346" s="145"/>
      <c r="Q346" s="145"/>
      <c r="R346" s="145"/>
      <c r="S346" s="145"/>
      <c r="T346" s="145"/>
      <c r="U346" s="82"/>
      <c r="V346" s="82" t="s">
        <v>577</v>
      </c>
      <c r="W346" s="82"/>
      <c r="X346" s="82"/>
      <c r="Y346" s="82"/>
      <c r="Z346" s="82"/>
      <c r="AA346" s="82"/>
      <c r="AB346" s="82"/>
      <c r="AC346" s="82"/>
      <c r="AD346" s="82"/>
      <c r="AE346" s="82"/>
      <c r="AF346" s="82" t="s">
        <v>578</v>
      </c>
      <c r="AG346" s="82"/>
      <c r="AH346" s="82"/>
      <c r="AI346" s="82"/>
      <c r="AJ346" s="82"/>
      <c r="AK346" s="82"/>
      <c r="AL346" s="82"/>
      <c r="AM346" s="138"/>
    </row>
    <row r="347" spans="1:61" ht="9.75" customHeight="1">
      <c r="A347" s="141"/>
      <c r="B347" s="142"/>
      <c r="C347" s="142"/>
      <c r="D347" s="142"/>
      <c r="E347" s="142"/>
      <c r="F347" s="142"/>
      <c r="G347" s="142"/>
      <c r="H347" s="142"/>
      <c r="I347" s="143"/>
      <c r="J347" s="157"/>
      <c r="K347" s="98"/>
      <c r="L347" s="98"/>
      <c r="M347" s="98"/>
      <c r="N347" s="98"/>
      <c r="O347" s="98"/>
      <c r="P347" s="98"/>
      <c r="Q347" s="98"/>
      <c r="R347" s="98"/>
      <c r="S347" s="98"/>
      <c r="T347" s="98"/>
      <c r="U347" s="98"/>
      <c r="V347" s="98" t="s">
        <v>579</v>
      </c>
      <c r="W347" s="98"/>
      <c r="X347" s="98"/>
      <c r="Y347" s="98"/>
      <c r="Z347" s="98"/>
      <c r="AA347" s="98"/>
      <c r="AB347" s="98"/>
      <c r="AC347" s="98"/>
      <c r="AD347" s="98"/>
      <c r="AE347" s="98"/>
      <c r="AF347" s="98"/>
      <c r="AG347" s="98"/>
      <c r="AH347" s="98"/>
      <c r="AI347" s="98"/>
      <c r="AJ347" s="98"/>
      <c r="AK347" s="98"/>
      <c r="AL347" s="98"/>
      <c r="AM347" s="156"/>
    </row>
    <row r="348" spans="1:61" ht="10.050000000000001" customHeight="1">
      <c r="A348" s="120" t="s">
        <v>580</v>
      </c>
      <c r="B348" s="121"/>
      <c r="C348" s="121"/>
      <c r="D348" s="121"/>
      <c r="E348" s="121"/>
      <c r="F348" s="121"/>
      <c r="G348" s="121"/>
      <c r="H348" s="121"/>
      <c r="I348" s="122"/>
      <c r="J348" s="216" t="s">
        <v>37</v>
      </c>
      <c r="K348" s="249" t="s">
        <v>807</v>
      </c>
      <c r="L348" s="249"/>
      <c r="M348" s="249"/>
      <c r="N348" s="249"/>
      <c r="O348" s="249"/>
      <c r="P348" s="249"/>
      <c r="Q348" s="249"/>
      <c r="R348" s="249"/>
      <c r="S348" s="249"/>
      <c r="T348" s="249"/>
      <c r="U348" s="154" t="s">
        <v>38</v>
      </c>
      <c r="V348" s="154" t="s">
        <v>36</v>
      </c>
      <c r="W348" s="154"/>
      <c r="X348" s="154"/>
      <c r="Y348" s="154"/>
      <c r="Z348" s="154"/>
      <c r="AA348" s="154"/>
      <c r="AB348" s="154"/>
      <c r="AC348" s="154"/>
      <c r="AD348" s="154"/>
      <c r="AE348" s="154"/>
      <c r="AF348" s="154"/>
      <c r="AG348" s="154"/>
      <c r="AH348" s="154"/>
      <c r="AI348" s="154"/>
      <c r="AJ348" s="154"/>
      <c r="AK348" s="154"/>
      <c r="AL348" s="154"/>
      <c r="AM348" s="155"/>
      <c r="BE348" s="1" t="str">
        <f ca="1">MID(CELL("address",$CH$2),2,2)</f>
        <v>CH</v>
      </c>
      <c r="BF348" s="1">
        <f>IF(TRIM($K348)="","",IF(ISERROR(MATCH($K348,$CH$3:$CH$5,0)),"INPUT_ERROR",MATCH($K348,$CH$3:$CH$5,0)))</f>
        <v>2</v>
      </c>
      <c r="BH348" s="1">
        <v>84</v>
      </c>
      <c r="BI348" s="1" t="str">
        <f>"ITEM"&amp;BH348&amp; BG348 &amp;"=" &amp; $BF348</f>
        <v>ITEM84=2</v>
      </c>
    </row>
    <row r="349" spans="1:61" ht="9.75" customHeight="1">
      <c r="A349" s="141"/>
      <c r="B349" s="142"/>
      <c r="C349" s="142"/>
      <c r="D349" s="142"/>
      <c r="E349" s="142"/>
      <c r="F349" s="142"/>
      <c r="G349" s="142"/>
      <c r="H349" s="142"/>
      <c r="I349" s="143"/>
      <c r="J349" s="144"/>
      <c r="K349" s="145"/>
      <c r="L349" s="145"/>
      <c r="M349" s="145"/>
      <c r="N349" s="145"/>
      <c r="O349" s="145"/>
      <c r="P349" s="145"/>
      <c r="Q349" s="145"/>
      <c r="R349" s="145"/>
      <c r="S349" s="145"/>
      <c r="T349" s="145"/>
      <c r="U349" s="82"/>
      <c r="V349" s="82" t="s">
        <v>577</v>
      </c>
      <c r="W349" s="82"/>
      <c r="X349" s="82"/>
      <c r="Y349" s="82"/>
      <c r="Z349" s="82"/>
      <c r="AA349" s="82"/>
      <c r="AB349" s="82"/>
      <c r="AC349" s="82"/>
      <c r="AD349" s="82"/>
      <c r="AE349" s="82"/>
      <c r="AF349" s="82" t="s">
        <v>578</v>
      </c>
      <c r="AG349" s="82"/>
      <c r="AH349" s="82"/>
      <c r="AI349" s="82"/>
      <c r="AJ349" s="82"/>
      <c r="AK349" s="82"/>
      <c r="AL349" s="82"/>
      <c r="AM349" s="138"/>
    </row>
    <row r="350" spans="1:61" ht="9.75" customHeight="1">
      <c r="A350" s="141"/>
      <c r="B350" s="142"/>
      <c r="C350" s="142"/>
      <c r="D350" s="142"/>
      <c r="E350" s="142"/>
      <c r="F350" s="142"/>
      <c r="G350" s="142"/>
      <c r="H350" s="142"/>
      <c r="I350" s="143"/>
      <c r="J350" s="157"/>
      <c r="K350" s="98"/>
      <c r="L350" s="98"/>
      <c r="M350" s="98"/>
      <c r="N350" s="98"/>
      <c r="O350" s="98"/>
      <c r="P350" s="98"/>
      <c r="Q350" s="98"/>
      <c r="R350" s="98"/>
      <c r="S350" s="98"/>
      <c r="T350" s="98"/>
      <c r="U350" s="98"/>
      <c r="V350" s="98" t="s">
        <v>579</v>
      </c>
      <c r="W350" s="98"/>
      <c r="X350" s="98"/>
      <c r="Y350" s="98"/>
      <c r="Z350" s="98"/>
      <c r="AA350" s="98"/>
      <c r="AB350" s="98"/>
      <c r="AC350" s="98"/>
      <c r="AD350" s="98"/>
      <c r="AE350" s="98"/>
      <c r="AF350" s="98"/>
      <c r="AG350" s="98"/>
      <c r="AH350" s="98"/>
      <c r="AI350" s="98"/>
      <c r="AJ350" s="98"/>
      <c r="AK350" s="98"/>
      <c r="AL350" s="98"/>
      <c r="AM350" s="156"/>
    </row>
    <row r="351" spans="1:61" ht="10.050000000000001" customHeight="1">
      <c r="A351" s="120" t="s">
        <v>581</v>
      </c>
      <c r="B351" s="121"/>
      <c r="C351" s="121"/>
      <c r="D351" s="121"/>
      <c r="E351" s="121"/>
      <c r="F351" s="121"/>
      <c r="G351" s="121"/>
      <c r="H351" s="121"/>
      <c r="I351" s="122"/>
      <c r="J351" s="216" t="s">
        <v>37</v>
      </c>
      <c r="K351" s="249" t="s">
        <v>808</v>
      </c>
      <c r="L351" s="249"/>
      <c r="M351" s="249"/>
      <c r="N351" s="249"/>
      <c r="O351" s="249"/>
      <c r="P351" s="249"/>
      <c r="Q351" s="249"/>
      <c r="R351" s="249"/>
      <c r="S351" s="249"/>
      <c r="T351" s="249"/>
      <c r="U351" s="154" t="s">
        <v>38</v>
      </c>
      <c r="V351" s="154" t="s">
        <v>36</v>
      </c>
      <c r="W351" s="154"/>
      <c r="X351" s="154"/>
      <c r="Y351" s="154"/>
      <c r="Z351" s="154"/>
      <c r="AA351" s="154"/>
      <c r="AB351" s="154"/>
      <c r="AC351" s="154"/>
      <c r="AD351" s="154"/>
      <c r="AE351" s="154"/>
      <c r="AF351" s="154"/>
      <c r="AG351" s="154"/>
      <c r="AH351" s="154"/>
      <c r="AI351" s="154"/>
      <c r="AJ351" s="154"/>
      <c r="AK351" s="154"/>
      <c r="AL351" s="154"/>
      <c r="AM351" s="155"/>
      <c r="BE351" s="1" t="str">
        <f ca="1">MID(CELL("address",$CI$2),2,2)</f>
        <v>CI</v>
      </c>
      <c r="BF351" s="1">
        <f>IF(TRIM($K351)="","",IF(ISERROR(MATCH($K351,$CI$3:$CI$5,0)),"INPUT_ERROR",MATCH($K351,$CI$3:$CI$5,0)))</f>
        <v>2</v>
      </c>
      <c r="BH351" s="1">
        <v>85</v>
      </c>
      <c r="BI351" s="1" t="str">
        <f>"ITEM"&amp;BH351&amp; BG351 &amp;"=" &amp; $BF351</f>
        <v>ITEM85=2</v>
      </c>
    </row>
    <row r="352" spans="1:61" ht="9.75" customHeight="1">
      <c r="A352" s="141"/>
      <c r="B352" s="142"/>
      <c r="C352" s="142"/>
      <c r="D352" s="142"/>
      <c r="E352" s="142"/>
      <c r="F352" s="142"/>
      <c r="G352" s="142"/>
      <c r="H352" s="142"/>
      <c r="I352" s="143"/>
      <c r="J352" s="144"/>
      <c r="K352" s="145"/>
      <c r="L352" s="145"/>
      <c r="M352" s="145"/>
      <c r="N352" s="145"/>
      <c r="O352" s="145"/>
      <c r="P352" s="145"/>
      <c r="Q352" s="145"/>
      <c r="R352" s="145"/>
      <c r="S352" s="145"/>
      <c r="T352" s="145"/>
      <c r="U352" s="82"/>
      <c r="V352" s="82" t="s">
        <v>582</v>
      </c>
      <c r="W352" s="82"/>
      <c r="X352" s="82"/>
      <c r="Y352" s="82"/>
      <c r="Z352" s="82"/>
      <c r="AA352" s="82"/>
      <c r="AB352" s="82"/>
      <c r="AC352" s="82"/>
      <c r="AD352" s="82"/>
      <c r="AE352" s="82"/>
      <c r="AF352" s="82" t="s">
        <v>583</v>
      </c>
      <c r="AG352" s="82"/>
      <c r="AH352" s="82"/>
      <c r="AI352" s="82"/>
      <c r="AJ352" s="82"/>
      <c r="AK352" s="82"/>
      <c r="AL352" s="82"/>
      <c r="AM352" s="138"/>
    </row>
    <row r="353" spans="1:61" ht="9.75" customHeight="1">
      <c r="A353" s="141"/>
      <c r="B353" s="142"/>
      <c r="C353" s="142"/>
      <c r="D353" s="142"/>
      <c r="E353" s="142"/>
      <c r="F353" s="142"/>
      <c r="G353" s="142"/>
      <c r="H353" s="142"/>
      <c r="I353" s="143"/>
      <c r="J353" s="157"/>
      <c r="K353" s="98"/>
      <c r="L353" s="98"/>
      <c r="M353" s="98"/>
      <c r="N353" s="98"/>
      <c r="O353" s="98"/>
      <c r="P353" s="98"/>
      <c r="Q353" s="98"/>
      <c r="R353" s="98"/>
      <c r="S353" s="98"/>
      <c r="T353" s="98"/>
      <c r="U353" s="98"/>
      <c r="V353" s="98" t="s">
        <v>584</v>
      </c>
      <c r="W353" s="98"/>
      <c r="X353" s="98"/>
      <c r="Y353" s="98"/>
      <c r="Z353" s="98"/>
      <c r="AA353" s="98"/>
      <c r="AB353" s="98"/>
      <c r="AC353" s="98"/>
      <c r="AD353" s="98"/>
      <c r="AE353" s="98"/>
      <c r="AF353" s="98"/>
      <c r="AG353" s="98"/>
      <c r="AH353" s="98"/>
      <c r="AI353" s="98"/>
      <c r="AJ353" s="98"/>
      <c r="AK353" s="98"/>
      <c r="AL353" s="98"/>
      <c r="AM353" s="156"/>
    </row>
    <row r="354" spans="1:61" ht="10.050000000000001" customHeight="1">
      <c r="A354" s="120" t="s">
        <v>585</v>
      </c>
      <c r="B354" s="121"/>
      <c r="C354" s="121"/>
      <c r="D354" s="121"/>
      <c r="E354" s="121"/>
      <c r="F354" s="121"/>
      <c r="G354" s="121"/>
      <c r="H354" s="121"/>
      <c r="I354" s="122"/>
      <c r="J354" s="216" t="s">
        <v>37</v>
      </c>
      <c r="K354" s="249" t="s">
        <v>466</v>
      </c>
      <c r="L354" s="249"/>
      <c r="M354" s="249"/>
      <c r="N354" s="249"/>
      <c r="O354" s="249"/>
      <c r="P354" s="249"/>
      <c r="Q354" s="249"/>
      <c r="R354" s="249"/>
      <c r="S354" s="249"/>
      <c r="T354" s="154" t="s">
        <v>38</v>
      </c>
      <c r="U354" s="154"/>
      <c r="V354" s="154" t="s">
        <v>36</v>
      </c>
      <c r="W354" s="154"/>
      <c r="X354" s="154"/>
      <c r="Y354" s="154"/>
      <c r="Z354" s="154"/>
      <c r="AA354" s="154"/>
      <c r="AB354" s="154"/>
      <c r="AC354" s="154"/>
      <c r="AD354" s="154"/>
      <c r="AE354" s="154"/>
      <c r="AF354" s="154"/>
      <c r="AG354" s="154"/>
      <c r="AH354" s="154"/>
      <c r="AI354" s="154"/>
      <c r="AJ354" s="154"/>
      <c r="AK354" s="154"/>
      <c r="AL354" s="154"/>
      <c r="AM354" s="155"/>
      <c r="BE354" s="1" t="str">
        <f ca="1">MID(CELL("address",$CJ$2),2,2)</f>
        <v>CJ</v>
      </c>
      <c r="BF354" s="1">
        <f>IF(TRIM($K354)="","",IF(ISERROR(MATCH($K354,$CJ$3:$CJ$5,0)),"INPUT_ERROR",MATCH($K354,$CJ$3:$CJ$5,0)))</f>
        <v>2</v>
      </c>
      <c r="BH354" s="1">
        <v>86</v>
      </c>
      <c r="BI354" s="1" t="str">
        <f>"ITEM"&amp;BH354&amp; BG354 &amp;"=" &amp; $BF354</f>
        <v>ITEM86=2</v>
      </c>
    </row>
    <row r="355" spans="1:61" ht="9.75" customHeight="1">
      <c r="A355" s="141"/>
      <c r="B355" s="142"/>
      <c r="C355" s="142"/>
      <c r="D355" s="142"/>
      <c r="E355" s="142"/>
      <c r="F355" s="142"/>
      <c r="G355" s="142"/>
      <c r="H355" s="142"/>
      <c r="I355" s="143"/>
      <c r="J355" s="144"/>
      <c r="K355" s="145"/>
      <c r="L355" s="145"/>
      <c r="M355" s="145"/>
      <c r="N355" s="145"/>
      <c r="O355" s="145"/>
      <c r="P355" s="145"/>
      <c r="Q355" s="145"/>
      <c r="R355" s="145"/>
      <c r="S355" s="145"/>
      <c r="T355" s="82"/>
      <c r="U355" s="82"/>
      <c r="V355" s="82" t="s">
        <v>539</v>
      </c>
      <c r="W355" s="82"/>
      <c r="X355" s="82"/>
      <c r="Y355" s="82"/>
      <c r="Z355" s="82"/>
      <c r="AA355" s="82"/>
      <c r="AB355" s="82"/>
      <c r="AC355" s="82"/>
      <c r="AD355" s="82"/>
      <c r="AE355" s="82"/>
      <c r="AF355" s="82" t="s">
        <v>540</v>
      </c>
      <c r="AG355" s="82"/>
      <c r="AH355" s="82"/>
      <c r="AI355" s="82"/>
      <c r="AJ355" s="82"/>
      <c r="AK355" s="82"/>
      <c r="AL355" s="82"/>
      <c r="AM355" s="138"/>
    </row>
    <row r="356" spans="1:61" ht="9.75" customHeight="1">
      <c r="A356" s="141"/>
      <c r="B356" s="142"/>
      <c r="C356" s="142"/>
      <c r="D356" s="142"/>
      <c r="E356" s="142"/>
      <c r="F356" s="142"/>
      <c r="G356" s="142"/>
      <c r="H356" s="142"/>
      <c r="I356" s="143"/>
      <c r="J356" s="157"/>
      <c r="K356" s="98"/>
      <c r="L356" s="98"/>
      <c r="M356" s="98"/>
      <c r="N356" s="98"/>
      <c r="O356" s="98"/>
      <c r="P356" s="98"/>
      <c r="Q356" s="98"/>
      <c r="R356" s="98"/>
      <c r="S356" s="98"/>
      <c r="T356" s="98"/>
      <c r="U356" s="98"/>
      <c r="V356" s="98" t="s">
        <v>541</v>
      </c>
      <c r="W356" s="98"/>
      <c r="X356" s="98"/>
      <c r="Y356" s="98"/>
      <c r="Z356" s="98"/>
      <c r="AA356" s="98"/>
      <c r="AB356" s="98"/>
      <c r="AC356" s="98"/>
      <c r="AD356" s="98"/>
      <c r="AE356" s="98"/>
      <c r="AF356" s="98"/>
      <c r="AG356" s="98"/>
      <c r="AH356" s="98"/>
      <c r="AI356" s="98"/>
      <c r="AJ356" s="98"/>
      <c r="AK356" s="98"/>
      <c r="AL356" s="98"/>
      <c r="AM356" s="156"/>
    </row>
    <row r="357" spans="1:61" ht="58.95" customHeight="1">
      <c r="A357" s="141"/>
      <c r="B357" s="143"/>
      <c r="C357" s="120" t="s">
        <v>586</v>
      </c>
      <c r="D357" s="121"/>
      <c r="E357" s="121"/>
      <c r="F357" s="121"/>
      <c r="G357" s="121"/>
      <c r="H357" s="121"/>
      <c r="I357" s="122"/>
      <c r="J357" s="136" t="s">
        <v>839</v>
      </c>
      <c r="K357" s="126"/>
      <c r="L357" s="126"/>
      <c r="M357" s="126"/>
      <c r="N357" s="126"/>
      <c r="O357" s="126"/>
      <c r="P357" s="126"/>
      <c r="Q357" s="126"/>
      <c r="R357" s="126"/>
      <c r="S357" s="126"/>
      <c r="T357" s="126"/>
      <c r="U357" s="126"/>
      <c r="V357" s="126"/>
      <c r="W357" s="126"/>
      <c r="X357" s="126"/>
      <c r="Y357" s="126"/>
      <c r="Z357" s="126"/>
      <c r="AA357" s="126"/>
      <c r="AB357" s="126"/>
      <c r="AC357" s="126"/>
      <c r="AD357" s="126"/>
      <c r="AE357" s="126"/>
      <c r="AF357" s="126"/>
      <c r="AG357" s="126"/>
      <c r="AH357" s="126"/>
      <c r="AI357" s="126"/>
      <c r="AJ357" s="126"/>
      <c r="AK357" s="126"/>
      <c r="AL357" s="126"/>
      <c r="AM357" s="127"/>
      <c r="BH357" s="1">
        <v>87</v>
      </c>
      <c r="BI357" s="1" t="str">
        <f>"ITEM"&amp;BH357&amp; BG357 &amp;"="&amp; IF(TRIM($J357)="","",$J357)</f>
        <v>ITEM87=・附票都道府県サーバの集約センターにおいて、監視カメラを設置してサーバ設置場所への入退室者を特定し、管理する。
・附票都道府県サーバの集約センターにおいては、サーバ設置場所、記録媒体の保管場所を施錠管理する。
・大阪府においては、端末設置場所、記録媒体の保管場所を施錠管理する。
・磁気ディスクの廃棄時は、府職員が要領・手順書等に基づき、内容の消去、破壊等を行うとともに、磁気ディスク管理簿にその記録を残す。
・保存期間が経過した帳票等の紙媒体については、府職員が要領にもとづき溶解処理等を行う。</v>
      </c>
    </row>
    <row r="358" spans="1:61" ht="9.75" customHeight="1">
      <c r="A358" s="141"/>
      <c r="B358" s="143"/>
      <c r="C358" s="141"/>
      <c r="D358" s="142"/>
      <c r="E358" s="142"/>
      <c r="F358" s="142"/>
      <c r="G358" s="142"/>
      <c r="H358" s="142"/>
      <c r="I358" s="143"/>
      <c r="J358" s="150"/>
      <c r="K358" s="151"/>
      <c r="L358" s="151"/>
      <c r="M358" s="151"/>
      <c r="N358" s="151"/>
      <c r="O358" s="151"/>
      <c r="P358" s="151"/>
      <c r="Q358" s="151"/>
      <c r="R358" s="151"/>
      <c r="S358" s="151"/>
      <c r="T358" s="151"/>
      <c r="U358" s="151"/>
      <c r="V358" s="151"/>
      <c r="W358" s="151"/>
      <c r="X358" s="151"/>
      <c r="Y358" s="151"/>
      <c r="Z358" s="151"/>
      <c r="AA358" s="151"/>
      <c r="AB358" s="151"/>
      <c r="AC358" s="151"/>
      <c r="AD358" s="151"/>
      <c r="AE358" s="151"/>
      <c r="AF358" s="151"/>
      <c r="AG358" s="151"/>
      <c r="AH358" s="151"/>
      <c r="AI358" s="151"/>
      <c r="AJ358" s="151"/>
      <c r="AK358" s="151"/>
      <c r="AL358" s="151"/>
      <c r="AM358" s="152"/>
    </row>
    <row r="359" spans="1:61" ht="9.75" customHeight="1">
      <c r="A359" s="141"/>
      <c r="B359" s="143"/>
      <c r="C359" s="141"/>
      <c r="D359" s="142"/>
      <c r="E359" s="142"/>
      <c r="F359" s="142"/>
      <c r="G359" s="142"/>
      <c r="H359" s="142"/>
      <c r="I359" s="143"/>
      <c r="J359" s="150"/>
      <c r="K359" s="151"/>
      <c r="L359" s="151"/>
      <c r="M359" s="151"/>
      <c r="N359" s="151"/>
      <c r="O359" s="151"/>
      <c r="P359" s="151"/>
      <c r="Q359" s="151"/>
      <c r="R359" s="151"/>
      <c r="S359" s="151"/>
      <c r="T359" s="151"/>
      <c r="U359" s="151"/>
      <c r="V359" s="151"/>
      <c r="W359" s="151"/>
      <c r="X359" s="151"/>
      <c r="Y359" s="151"/>
      <c r="Z359" s="151"/>
      <c r="AA359" s="151"/>
      <c r="AB359" s="151"/>
      <c r="AC359" s="151"/>
      <c r="AD359" s="151"/>
      <c r="AE359" s="151"/>
      <c r="AF359" s="151"/>
      <c r="AG359" s="151"/>
      <c r="AH359" s="151"/>
      <c r="AI359" s="151"/>
      <c r="AJ359" s="151"/>
      <c r="AK359" s="151"/>
      <c r="AL359" s="151"/>
      <c r="AM359" s="152"/>
    </row>
    <row r="360" spans="1:61" ht="9.75" customHeight="1">
      <c r="A360" s="141"/>
      <c r="B360" s="143"/>
      <c r="C360" s="141"/>
      <c r="D360" s="142"/>
      <c r="E360" s="142"/>
      <c r="F360" s="142"/>
      <c r="G360" s="142"/>
      <c r="H360" s="142"/>
      <c r="I360" s="143"/>
      <c r="J360" s="150"/>
      <c r="K360" s="151"/>
      <c r="L360" s="151"/>
      <c r="M360" s="151"/>
      <c r="N360" s="151"/>
      <c r="O360" s="151"/>
      <c r="P360" s="151"/>
      <c r="Q360" s="151"/>
      <c r="R360" s="151"/>
      <c r="S360" s="151"/>
      <c r="T360" s="151"/>
      <c r="U360" s="151"/>
      <c r="V360" s="151"/>
      <c r="W360" s="151"/>
      <c r="X360" s="151"/>
      <c r="Y360" s="151"/>
      <c r="Z360" s="151"/>
      <c r="AA360" s="151"/>
      <c r="AB360" s="151"/>
      <c r="AC360" s="151"/>
      <c r="AD360" s="151"/>
      <c r="AE360" s="151"/>
      <c r="AF360" s="151"/>
      <c r="AG360" s="151"/>
      <c r="AH360" s="151"/>
      <c r="AI360" s="151"/>
      <c r="AJ360" s="151"/>
      <c r="AK360" s="151"/>
      <c r="AL360" s="151"/>
      <c r="AM360" s="152"/>
    </row>
    <row r="361" spans="1:61" ht="9.75" customHeight="1">
      <c r="A361" s="141"/>
      <c r="B361" s="143"/>
      <c r="C361" s="141"/>
      <c r="D361" s="142"/>
      <c r="E361" s="142"/>
      <c r="F361" s="142"/>
      <c r="G361" s="142"/>
      <c r="H361" s="142"/>
      <c r="I361" s="143"/>
      <c r="J361" s="150"/>
      <c r="K361" s="151"/>
      <c r="L361" s="151"/>
      <c r="M361" s="151"/>
      <c r="N361" s="151"/>
      <c r="O361" s="151"/>
      <c r="P361" s="151"/>
      <c r="Q361" s="151"/>
      <c r="R361" s="151"/>
      <c r="S361" s="151"/>
      <c r="T361" s="151"/>
      <c r="U361" s="151"/>
      <c r="V361" s="151"/>
      <c r="W361" s="151"/>
      <c r="X361" s="151"/>
      <c r="Y361" s="151"/>
      <c r="Z361" s="151"/>
      <c r="AA361" s="151"/>
      <c r="AB361" s="151"/>
      <c r="AC361" s="151"/>
      <c r="AD361" s="151"/>
      <c r="AE361" s="151"/>
      <c r="AF361" s="151"/>
      <c r="AG361" s="151"/>
      <c r="AH361" s="151"/>
      <c r="AI361" s="151"/>
      <c r="AJ361" s="151"/>
      <c r="AK361" s="151"/>
      <c r="AL361" s="151"/>
      <c r="AM361" s="152"/>
    </row>
    <row r="362" spans="1:61" ht="9.75" customHeight="1">
      <c r="A362" s="123"/>
      <c r="B362" s="125"/>
      <c r="C362" s="123"/>
      <c r="D362" s="124"/>
      <c r="E362" s="124"/>
      <c r="F362" s="124"/>
      <c r="G362" s="124"/>
      <c r="H362" s="124"/>
      <c r="I362" s="125"/>
      <c r="J362" s="137"/>
      <c r="K362" s="128"/>
      <c r="L362" s="128"/>
      <c r="M362" s="128"/>
      <c r="N362" s="128"/>
      <c r="O362" s="128"/>
      <c r="P362" s="128"/>
      <c r="Q362" s="128"/>
      <c r="R362" s="128"/>
      <c r="S362" s="128"/>
      <c r="T362" s="128"/>
      <c r="U362" s="128"/>
      <c r="V362" s="128"/>
      <c r="W362" s="128"/>
      <c r="X362" s="128"/>
      <c r="Y362" s="128"/>
      <c r="Z362" s="128"/>
      <c r="AA362" s="128"/>
      <c r="AB362" s="128"/>
      <c r="AC362" s="128"/>
      <c r="AD362" s="128"/>
      <c r="AE362" s="128"/>
      <c r="AF362" s="128"/>
      <c r="AG362" s="128"/>
      <c r="AH362" s="128"/>
      <c r="AI362" s="128"/>
      <c r="AJ362" s="128"/>
      <c r="AK362" s="128"/>
      <c r="AL362" s="128"/>
      <c r="AM362" s="129"/>
    </row>
    <row r="363" spans="1:61" ht="10.050000000000001" customHeight="1">
      <c r="A363" s="120" t="s">
        <v>587</v>
      </c>
      <c r="B363" s="121"/>
      <c r="C363" s="121"/>
      <c r="D363" s="121"/>
      <c r="E363" s="121"/>
      <c r="F363" s="121"/>
      <c r="G363" s="121"/>
      <c r="H363" s="121"/>
      <c r="I363" s="122"/>
      <c r="J363" s="216" t="s">
        <v>37</v>
      </c>
      <c r="K363" s="249" t="s">
        <v>466</v>
      </c>
      <c r="L363" s="249"/>
      <c r="M363" s="249"/>
      <c r="N363" s="249"/>
      <c r="O363" s="249"/>
      <c r="P363" s="249"/>
      <c r="Q363" s="249"/>
      <c r="R363" s="249"/>
      <c r="S363" s="249"/>
      <c r="T363" s="154" t="s">
        <v>38</v>
      </c>
      <c r="U363" s="154"/>
      <c r="V363" s="154" t="s">
        <v>36</v>
      </c>
      <c r="W363" s="154"/>
      <c r="X363" s="154"/>
      <c r="Y363" s="154"/>
      <c r="Z363" s="154"/>
      <c r="AA363" s="154"/>
      <c r="AB363" s="154"/>
      <c r="AC363" s="154"/>
      <c r="AD363" s="154"/>
      <c r="AE363" s="154"/>
      <c r="AF363" s="154"/>
      <c r="AG363" s="154"/>
      <c r="AH363" s="154"/>
      <c r="AI363" s="154"/>
      <c r="AJ363" s="154"/>
      <c r="AK363" s="154"/>
      <c r="AL363" s="154"/>
      <c r="AM363" s="155"/>
      <c r="BE363" s="1" t="str">
        <f ca="1">MID(CELL("address",$CJ$2),2,2)</f>
        <v>CJ</v>
      </c>
      <c r="BF363" s="1">
        <f>IF(TRIM($K363)="","",IF(ISERROR(MATCH($K363,$CJ$3:$CJ$5,0)),"INPUT_ERROR",MATCH($K363,$CJ$3:$CJ$5,0)))</f>
        <v>2</v>
      </c>
      <c r="BH363" s="1">
        <v>88</v>
      </c>
      <c r="BI363" s="1" t="str">
        <f>"ITEM"&amp;BH363&amp; BG363 &amp;"=" &amp; $BF363</f>
        <v>ITEM88=2</v>
      </c>
    </row>
    <row r="364" spans="1:61" ht="9.75" customHeight="1">
      <c r="A364" s="141"/>
      <c r="B364" s="142"/>
      <c r="C364" s="142"/>
      <c r="D364" s="142"/>
      <c r="E364" s="142"/>
      <c r="F364" s="142"/>
      <c r="G364" s="142"/>
      <c r="H364" s="142"/>
      <c r="I364" s="143"/>
      <c r="J364" s="144"/>
      <c r="K364" s="145"/>
      <c r="L364" s="145"/>
      <c r="M364" s="145"/>
      <c r="N364" s="145"/>
      <c r="O364" s="145"/>
      <c r="P364" s="145"/>
      <c r="Q364" s="145"/>
      <c r="R364" s="145"/>
      <c r="S364" s="145"/>
      <c r="T364" s="82"/>
      <c r="U364" s="82"/>
      <c r="V364" s="82" t="s">
        <v>539</v>
      </c>
      <c r="W364" s="82"/>
      <c r="X364" s="82"/>
      <c r="Y364" s="82"/>
      <c r="Z364" s="82"/>
      <c r="AA364" s="82"/>
      <c r="AB364" s="82"/>
      <c r="AC364" s="82"/>
      <c r="AD364" s="82"/>
      <c r="AE364" s="82"/>
      <c r="AF364" s="82" t="s">
        <v>540</v>
      </c>
      <c r="AG364" s="82"/>
      <c r="AH364" s="82"/>
      <c r="AI364" s="82"/>
      <c r="AJ364" s="82"/>
      <c r="AK364" s="82"/>
      <c r="AL364" s="82"/>
      <c r="AM364" s="138"/>
    </row>
    <row r="365" spans="1:61" ht="9.75" customHeight="1">
      <c r="A365" s="141"/>
      <c r="B365" s="142"/>
      <c r="C365" s="142"/>
      <c r="D365" s="142"/>
      <c r="E365" s="142"/>
      <c r="F365" s="142"/>
      <c r="G365" s="142"/>
      <c r="H365" s="142"/>
      <c r="I365" s="143"/>
      <c r="J365" s="157"/>
      <c r="K365" s="98"/>
      <c r="L365" s="98"/>
      <c r="M365" s="98"/>
      <c r="N365" s="98"/>
      <c r="O365" s="98"/>
      <c r="P365" s="98"/>
      <c r="Q365" s="98"/>
      <c r="R365" s="98"/>
      <c r="S365" s="98"/>
      <c r="T365" s="98"/>
      <c r="U365" s="98"/>
      <c r="V365" s="98" t="s">
        <v>541</v>
      </c>
      <c r="W365" s="98"/>
      <c r="X365" s="98"/>
      <c r="Y365" s="98"/>
      <c r="Z365" s="98"/>
      <c r="AA365" s="98"/>
      <c r="AB365" s="98"/>
      <c r="AC365" s="98"/>
      <c r="AD365" s="98"/>
      <c r="AE365" s="98"/>
      <c r="AF365" s="98"/>
      <c r="AG365" s="98"/>
      <c r="AH365" s="98"/>
      <c r="AI365" s="98"/>
      <c r="AJ365" s="98"/>
      <c r="AK365" s="98"/>
      <c r="AL365" s="98"/>
      <c r="AM365" s="156"/>
    </row>
    <row r="366" spans="1:61" ht="52.05" customHeight="1">
      <c r="A366" s="141"/>
      <c r="B366" s="143"/>
      <c r="C366" s="120" t="s">
        <v>586</v>
      </c>
      <c r="D366" s="121"/>
      <c r="E366" s="121"/>
      <c r="F366" s="121"/>
      <c r="G366" s="121"/>
      <c r="H366" s="121"/>
      <c r="I366" s="122"/>
      <c r="J366" s="27" t="s">
        <v>810</v>
      </c>
      <c r="K366" s="27"/>
      <c r="L366" s="27"/>
      <c r="M366" s="27"/>
      <c r="N366" s="27"/>
      <c r="O366" s="27"/>
      <c r="P366" s="27"/>
      <c r="Q366" s="27"/>
      <c r="R366" s="27"/>
      <c r="S366" s="27"/>
      <c r="T366" s="27"/>
      <c r="U366" s="27"/>
      <c r="V366" s="27"/>
      <c r="W366" s="27"/>
      <c r="X366" s="27"/>
      <c r="Y366" s="27"/>
      <c r="Z366" s="27"/>
      <c r="AA366" s="27"/>
      <c r="AB366" s="27"/>
      <c r="AC366" s="27"/>
      <c r="AD366" s="27"/>
      <c r="AE366" s="27"/>
      <c r="AF366" s="27"/>
      <c r="AG366" s="27"/>
      <c r="AH366" s="27"/>
      <c r="AI366" s="27"/>
      <c r="AJ366" s="27"/>
      <c r="AK366" s="27"/>
      <c r="AL366" s="27"/>
      <c r="AM366" s="27"/>
      <c r="BH366" s="1">
        <v>89</v>
      </c>
      <c r="BI366" s="1" t="str">
        <f>"ITEM"&amp;BH366&amp; BG366 &amp;"="&amp; IF(TRIM($J366)="","",$J366)</f>
        <v>ITEM89=主に下記の対策を講じている。
・ファイアーウォールの導入、ファイアーウォールログの解析
・専用回線の利用
・データの暗号化
・サーバ間の相互認証
・ウイルス対策ソフトの定期的パターン更新を行う。
・OSのセキュリティ更新プログラム、住基ネットアプリケーションの修正プログラムを配信の都度更新する。</v>
      </c>
    </row>
    <row r="367" spans="1:61" ht="9.75" customHeight="1">
      <c r="A367" s="141"/>
      <c r="B367" s="143"/>
      <c r="C367" s="141"/>
      <c r="D367" s="142"/>
      <c r="E367" s="142"/>
      <c r="F367" s="142"/>
      <c r="G367" s="142"/>
      <c r="H367" s="142"/>
      <c r="I367" s="143"/>
      <c r="J367" s="27"/>
      <c r="K367" s="27"/>
      <c r="L367" s="27"/>
      <c r="M367" s="27"/>
      <c r="N367" s="27"/>
      <c r="O367" s="27"/>
      <c r="P367" s="27"/>
      <c r="Q367" s="27"/>
      <c r="R367" s="27"/>
      <c r="S367" s="27"/>
      <c r="T367" s="27"/>
      <c r="U367" s="27"/>
      <c r="V367" s="27"/>
      <c r="W367" s="27"/>
      <c r="X367" s="27"/>
      <c r="Y367" s="27"/>
      <c r="Z367" s="27"/>
      <c r="AA367" s="27"/>
      <c r="AB367" s="27"/>
      <c r="AC367" s="27"/>
      <c r="AD367" s="27"/>
      <c r="AE367" s="27"/>
      <c r="AF367" s="27"/>
      <c r="AG367" s="27"/>
      <c r="AH367" s="27"/>
      <c r="AI367" s="27"/>
      <c r="AJ367" s="27"/>
      <c r="AK367" s="27"/>
      <c r="AL367" s="27"/>
      <c r="AM367" s="27"/>
    </row>
    <row r="368" spans="1:61" ht="9.75" customHeight="1">
      <c r="A368" s="141"/>
      <c r="B368" s="143"/>
      <c r="C368" s="141"/>
      <c r="D368" s="142"/>
      <c r="E368" s="142"/>
      <c r="F368" s="142"/>
      <c r="G368" s="142"/>
      <c r="H368" s="142"/>
      <c r="I368" s="143"/>
      <c r="J368" s="27"/>
      <c r="K368" s="27"/>
      <c r="L368" s="27"/>
      <c r="M368" s="27"/>
      <c r="N368" s="27"/>
      <c r="O368" s="27"/>
      <c r="P368" s="27"/>
      <c r="Q368" s="27"/>
      <c r="R368" s="27"/>
      <c r="S368" s="27"/>
      <c r="T368" s="27"/>
      <c r="U368" s="27"/>
      <c r="V368" s="27"/>
      <c r="W368" s="27"/>
      <c r="X368" s="27"/>
      <c r="Y368" s="27"/>
      <c r="Z368" s="27"/>
      <c r="AA368" s="27"/>
      <c r="AB368" s="27"/>
      <c r="AC368" s="27"/>
      <c r="AD368" s="27"/>
      <c r="AE368" s="27"/>
      <c r="AF368" s="27"/>
      <c r="AG368" s="27"/>
      <c r="AH368" s="27"/>
      <c r="AI368" s="27"/>
      <c r="AJ368" s="27"/>
      <c r="AK368" s="27"/>
      <c r="AL368" s="27"/>
      <c r="AM368" s="27"/>
    </row>
    <row r="369" spans="1:61" ht="9.75" customHeight="1">
      <c r="A369" s="141"/>
      <c r="B369" s="143"/>
      <c r="C369" s="141"/>
      <c r="D369" s="142"/>
      <c r="E369" s="142"/>
      <c r="F369" s="142"/>
      <c r="G369" s="142"/>
      <c r="H369" s="142"/>
      <c r="I369" s="143"/>
      <c r="J369" s="27"/>
      <c r="K369" s="27"/>
      <c r="L369" s="27"/>
      <c r="M369" s="27"/>
      <c r="N369" s="27"/>
      <c r="O369" s="27"/>
      <c r="P369" s="27"/>
      <c r="Q369" s="27"/>
      <c r="R369" s="27"/>
      <c r="S369" s="27"/>
      <c r="T369" s="27"/>
      <c r="U369" s="27"/>
      <c r="V369" s="27"/>
      <c r="W369" s="27"/>
      <c r="X369" s="27"/>
      <c r="Y369" s="27"/>
      <c r="Z369" s="27"/>
      <c r="AA369" s="27"/>
      <c r="AB369" s="27"/>
      <c r="AC369" s="27"/>
      <c r="AD369" s="27"/>
      <c r="AE369" s="27"/>
      <c r="AF369" s="27"/>
      <c r="AG369" s="27"/>
      <c r="AH369" s="27"/>
      <c r="AI369" s="27"/>
      <c r="AJ369" s="27"/>
      <c r="AK369" s="27"/>
      <c r="AL369" s="27"/>
      <c r="AM369" s="27"/>
    </row>
    <row r="370" spans="1:61" ht="9.75" customHeight="1">
      <c r="A370" s="141"/>
      <c r="B370" s="143"/>
      <c r="C370" s="141"/>
      <c r="D370" s="142"/>
      <c r="E370" s="142"/>
      <c r="F370" s="142"/>
      <c r="G370" s="142"/>
      <c r="H370" s="142"/>
      <c r="I370" s="143"/>
      <c r="J370" s="27"/>
      <c r="K370" s="27"/>
      <c r="L370" s="27"/>
      <c r="M370" s="27"/>
      <c r="N370" s="27"/>
      <c r="O370" s="27"/>
      <c r="P370" s="27"/>
      <c r="Q370" s="27"/>
      <c r="R370" s="27"/>
      <c r="S370" s="27"/>
      <c r="T370" s="27"/>
      <c r="U370" s="27"/>
      <c r="V370" s="27"/>
      <c r="W370" s="27"/>
      <c r="X370" s="27"/>
      <c r="Y370" s="27"/>
      <c r="Z370" s="27"/>
      <c r="AA370" s="27"/>
      <c r="AB370" s="27"/>
      <c r="AC370" s="27"/>
      <c r="AD370" s="27"/>
      <c r="AE370" s="27"/>
      <c r="AF370" s="27"/>
      <c r="AG370" s="27"/>
      <c r="AH370" s="27"/>
      <c r="AI370" s="27"/>
      <c r="AJ370" s="27"/>
      <c r="AK370" s="27"/>
      <c r="AL370" s="27"/>
      <c r="AM370" s="27"/>
    </row>
    <row r="371" spans="1:61" ht="9.75" customHeight="1">
      <c r="A371" s="123"/>
      <c r="B371" s="125"/>
      <c r="C371" s="123"/>
      <c r="D371" s="124"/>
      <c r="E371" s="124"/>
      <c r="F371" s="124"/>
      <c r="G371" s="124"/>
      <c r="H371" s="124"/>
      <c r="I371" s="125"/>
      <c r="J371" s="27"/>
      <c r="K371" s="27"/>
      <c r="L371" s="27"/>
      <c r="M371" s="27"/>
      <c r="N371" s="27"/>
      <c r="O371" s="27"/>
      <c r="P371" s="27"/>
      <c r="Q371" s="27"/>
      <c r="R371" s="27"/>
      <c r="S371" s="27"/>
      <c r="T371" s="27"/>
      <c r="U371" s="27"/>
      <c r="V371" s="27"/>
      <c r="W371" s="27"/>
      <c r="X371" s="27"/>
      <c r="Y371" s="27"/>
      <c r="Z371" s="27"/>
      <c r="AA371" s="27"/>
      <c r="AB371" s="27"/>
      <c r="AC371" s="27"/>
      <c r="AD371" s="27"/>
      <c r="AE371" s="27"/>
      <c r="AF371" s="27"/>
      <c r="AG371" s="27"/>
      <c r="AH371" s="27"/>
      <c r="AI371" s="27"/>
      <c r="AJ371" s="27"/>
      <c r="AK371" s="27"/>
      <c r="AL371" s="27"/>
      <c r="AM371" s="27"/>
    </row>
    <row r="372" spans="1:61" ht="10.050000000000001" customHeight="1">
      <c r="A372" s="120" t="s">
        <v>588</v>
      </c>
      <c r="B372" s="121"/>
      <c r="C372" s="121"/>
      <c r="D372" s="121"/>
      <c r="E372" s="121"/>
      <c r="F372" s="121"/>
      <c r="G372" s="121"/>
      <c r="H372" s="121"/>
      <c r="I372" s="122"/>
      <c r="J372" s="216" t="s">
        <v>37</v>
      </c>
      <c r="K372" s="249" t="s">
        <v>466</v>
      </c>
      <c r="L372" s="249"/>
      <c r="M372" s="249"/>
      <c r="N372" s="249"/>
      <c r="O372" s="249"/>
      <c r="P372" s="249"/>
      <c r="Q372" s="249"/>
      <c r="R372" s="249"/>
      <c r="S372" s="249"/>
      <c r="T372" s="154" t="s">
        <v>38</v>
      </c>
      <c r="U372" s="154"/>
      <c r="V372" s="154" t="s">
        <v>36</v>
      </c>
      <c r="W372" s="154"/>
      <c r="X372" s="154"/>
      <c r="Y372" s="154"/>
      <c r="Z372" s="154"/>
      <c r="AA372" s="154"/>
      <c r="AB372" s="154"/>
      <c r="AC372" s="154"/>
      <c r="AD372" s="154"/>
      <c r="AE372" s="154"/>
      <c r="AF372" s="154"/>
      <c r="AG372" s="154"/>
      <c r="AH372" s="154"/>
      <c r="AI372" s="154"/>
      <c r="AJ372" s="154"/>
      <c r="AK372" s="154"/>
      <c r="AL372" s="154"/>
      <c r="AM372" s="155"/>
      <c r="BE372" s="1" t="str">
        <f ca="1">MID(CELL("address",$CJ$2),2,2)</f>
        <v>CJ</v>
      </c>
      <c r="BF372" s="1">
        <f>IF(TRIM($K372)="","",IF(ISERROR(MATCH($K372,$CJ$3:$CJ$5,0)),"INPUT_ERROR",MATCH($K372,$CJ$3:$CJ$5,0)))</f>
        <v>2</v>
      </c>
      <c r="BH372" s="1">
        <v>90</v>
      </c>
      <c r="BI372" s="1" t="str">
        <f>"ITEM"&amp;BH372&amp; BG372 &amp;"=" &amp; $BF372</f>
        <v>ITEM90=2</v>
      </c>
    </row>
    <row r="373" spans="1:61" ht="9.75" customHeight="1">
      <c r="A373" s="141"/>
      <c r="B373" s="142"/>
      <c r="C373" s="142"/>
      <c r="D373" s="142"/>
      <c r="E373" s="142"/>
      <c r="F373" s="142"/>
      <c r="G373" s="142"/>
      <c r="H373" s="142"/>
      <c r="I373" s="143"/>
      <c r="J373" s="144"/>
      <c r="K373" s="145"/>
      <c r="L373" s="145"/>
      <c r="M373" s="145"/>
      <c r="N373" s="145"/>
      <c r="O373" s="145"/>
      <c r="P373" s="145"/>
      <c r="Q373" s="145"/>
      <c r="R373" s="145"/>
      <c r="S373" s="145"/>
      <c r="T373" s="82"/>
      <c r="U373" s="82"/>
      <c r="V373" s="82" t="s">
        <v>539</v>
      </c>
      <c r="W373" s="82"/>
      <c r="X373" s="82"/>
      <c r="Y373" s="82"/>
      <c r="Z373" s="82"/>
      <c r="AA373" s="82"/>
      <c r="AB373" s="82"/>
      <c r="AC373" s="82"/>
      <c r="AD373" s="82"/>
      <c r="AE373" s="82"/>
      <c r="AF373" s="82" t="s">
        <v>540</v>
      </c>
      <c r="AG373" s="82"/>
      <c r="AH373" s="82"/>
      <c r="AI373" s="82"/>
      <c r="AJ373" s="82"/>
      <c r="AK373" s="82"/>
      <c r="AL373" s="82"/>
      <c r="AM373" s="138"/>
    </row>
    <row r="374" spans="1:61" ht="9.75" customHeight="1">
      <c r="A374" s="141"/>
      <c r="B374" s="142"/>
      <c r="C374" s="142"/>
      <c r="D374" s="142"/>
      <c r="E374" s="142"/>
      <c r="F374" s="142"/>
      <c r="G374" s="142"/>
      <c r="H374" s="142"/>
      <c r="I374" s="143"/>
      <c r="J374" s="157"/>
      <c r="K374" s="98"/>
      <c r="L374" s="98"/>
      <c r="M374" s="98"/>
      <c r="N374" s="98"/>
      <c r="O374" s="98"/>
      <c r="P374" s="98"/>
      <c r="Q374" s="98"/>
      <c r="R374" s="98"/>
      <c r="S374" s="98"/>
      <c r="T374" s="98"/>
      <c r="U374" s="98"/>
      <c r="V374" s="98" t="s">
        <v>541</v>
      </c>
      <c r="W374" s="98"/>
      <c r="X374" s="98"/>
      <c r="Y374" s="98"/>
      <c r="Z374" s="98"/>
      <c r="AA374" s="98"/>
      <c r="AB374" s="98"/>
      <c r="AC374" s="98"/>
      <c r="AD374" s="98"/>
      <c r="AE374" s="98"/>
      <c r="AF374" s="98"/>
      <c r="AG374" s="98"/>
      <c r="AH374" s="98"/>
      <c r="AI374" s="98"/>
      <c r="AJ374" s="98"/>
      <c r="AK374" s="98"/>
      <c r="AL374" s="98"/>
      <c r="AM374" s="156"/>
    </row>
    <row r="375" spans="1:61" ht="10.050000000000001" customHeight="1">
      <c r="A375" s="120" t="s">
        <v>589</v>
      </c>
      <c r="B375" s="121"/>
      <c r="C375" s="121"/>
      <c r="D375" s="121"/>
      <c r="E375" s="121"/>
      <c r="F375" s="121"/>
      <c r="G375" s="121"/>
      <c r="H375" s="121"/>
      <c r="I375" s="122"/>
      <c r="J375" s="216" t="s">
        <v>37</v>
      </c>
      <c r="K375" s="249" t="s">
        <v>466</v>
      </c>
      <c r="L375" s="249"/>
      <c r="M375" s="249"/>
      <c r="N375" s="249"/>
      <c r="O375" s="249"/>
      <c r="P375" s="249"/>
      <c r="Q375" s="249"/>
      <c r="R375" s="249"/>
      <c r="S375" s="249"/>
      <c r="T375" s="154" t="s">
        <v>38</v>
      </c>
      <c r="U375" s="154"/>
      <c r="V375" s="154" t="s">
        <v>36</v>
      </c>
      <c r="W375" s="154"/>
      <c r="X375" s="154"/>
      <c r="Y375" s="154"/>
      <c r="Z375" s="154"/>
      <c r="AA375" s="154"/>
      <c r="AB375" s="154"/>
      <c r="AC375" s="154"/>
      <c r="AD375" s="154"/>
      <c r="AE375" s="154"/>
      <c r="AF375" s="154"/>
      <c r="AG375" s="154"/>
      <c r="AH375" s="154"/>
      <c r="AI375" s="154"/>
      <c r="AJ375" s="154"/>
      <c r="AK375" s="154"/>
      <c r="AL375" s="154"/>
      <c r="AM375" s="155"/>
      <c r="BE375" s="1" t="str">
        <f ca="1">MID(CELL("address",$CJ$2),2,2)</f>
        <v>CJ</v>
      </c>
      <c r="BF375" s="1">
        <f>IF(TRIM($K375)="","",IF(ISERROR(MATCH($K375,$CJ$3:$CJ$5,0)),"INPUT_ERROR",MATCH($K375,$CJ$3:$CJ$5,0)))</f>
        <v>2</v>
      </c>
      <c r="BH375" s="1">
        <v>91</v>
      </c>
      <c r="BI375" s="1" t="str">
        <f>"ITEM"&amp;BH375&amp; BG375 &amp;"=" &amp; $BF375</f>
        <v>ITEM91=2</v>
      </c>
    </row>
    <row r="376" spans="1:61" ht="9.75" customHeight="1">
      <c r="A376" s="141"/>
      <c r="B376" s="142"/>
      <c r="C376" s="142"/>
      <c r="D376" s="142"/>
      <c r="E376" s="142"/>
      <c r="F376" s="142"/>
      <c r="G376" s="142"/>
      <c r="H376" s="142"/>
      <c r="I376" s="143"/>
      <c r="J376" s="144"/>
      <c r="K376" s="145"/>
      <c r="L376" s="145"/>
      <c r="M376" s="145"/>
      <c r="N376" s="145"/>
      <c r="O376" s="145"/>
      <c r="P376" s="145"/>
      <c r="Q376" s="145"/>
      <c r="R376" s="145"/>
      <c r="S376" s="145"/>
      <c r="T376" s="82"/>
      <c r="U376" s="82"/>
      <c r="V376" s="82" t="s">
        <v>539</v>
      </c>
      <c r="W376" s="82"/>
      <c r="X376" s="82"/>
      <c r="Y376" s="82"/>
      <c r="Z376" s="82"/>
      <c r="AA376" s="82"/>
      <c r="AB376" s="82"/>
      <c r="AC376" s="82"/>
      <c r="AD376" s="82"/>
      <c r="AE376" s="82"/>
      <c r="AF376" s="82" t="s">
        <v>540</v>
      </c>
      <c r="AG376" s="82"/>
      <c r="AH376" s="82"/>
      <c r="AI376" s="82"/>
      <c r="AJ376" s="82"/>
      <c r="AK376" s="82"/>
      <c r="AL376" s="82"/>
      <c r="AM376" s="138"/>
    </row>
    <row r="377" spans="1:61" ht="9.75" customHeight="1">
      <c r="A377" s="141"/>
      <c r="B377" s="142"/>
      <c r="C377" s="142"/>
      <c r="D377" s="142"/>
      <c r="E377" s="142"/>
      <c r="F377" s="142"/>
      <c r="G377" s="142"/>
      <c r="H377" s="142"/>
      <c r="I377" s="143"/>
      <c r="J377" s="157"/>
      <c r="K377" s="98"/>
      <c r="L377" s="98"/>
      <c r="M377" s="98"/>
      <c r="N377" s="98"/>
      <c r="O377" s="98"/>
      <c r="P377" s="98"/>
      <c r="Q377" s="98"/>
      <c r="R377" s="98"/>
      <c r="S377" s="98"/>
      <c r="T377" s="98"/>
      <c r="U377" s="98"/>
      <c r="V377" s="98" t="s">
        <v>541</v>
      </c>
      <c r="W377" s="98"/>
      <c r="X377" s="98"/>
      <c r="Y377" s="98"/>
      <c r="Z377" s="98"/>
      <c r="AA377" s="98"/>
      <c r="AB377" s="98"/>
      <c r="AC377" s="98"/>
      <c r="AD377" s="98"/>
      <c r="AE377" s="98"/>
      <c r="AF377" s="98"/>
      <c r="AG377" s="98"/>
      <c r="AH377" s="98"/>
      <c r="AI377" s="98"/>
      <c r="AJ377" s="98"/>
      <c r="AK377" s="98"/>
      <c r="AL377" s="98"/>
      <c r="AM377" s="156"/>
    </row>
    <row r="378" spans="1:61" ht="9.75" customHeight="1">
      <c r="A378" s="120" t="s">
        <v>590</v>
      </c>
      <c r="B378" s="121"/>
      <c r="C378" s="121"/>
      <c r="D378" s="121"/>
      <c r="E378" s="121"/>
      <c r="F378" s="121"/>
      <c r="G378" s="121"/>
      <c r="H378" s="121"/>
      <c r="I378" s="122"/>
      <c r="J378" s="158"/>
      <c r="K378" s="154"/>
      <c r="L378" s="154"/>
      <c r="M378" s="154"/>
      <c r="N378" s="154"/>
      <c r="O378" s="154"/>
      <c r="P378" s="154"/>
      <c r="Q378" s="154"/>
      <c r="R378" s="154"/>
      <c r="S378" s="154"/>
      <c r="T378" s="154"/>
      <c r="U378" s="154"/>
      <c r="V378" s="154"/>
      <c r="W378" s="154"/>
      <c r="X378" s="154"/>
      <c r="Y378" s="154"/>
      <c r="Z378" s="154"/>
      <c r="AA378" s="154"/>
      <c r="AB378" s="154"/>
      <c r="AC378" s="154"/>
      <c r="AD378" s="154"/>
      <c r="AE378" s="154"/>
      <c r="AF378" s="154"/>
      <c r="AG378" s="154"/>
      <c r="AH378" s="154"/>
      <c r="AI378" s="154"/>
      <c r="AJ378" s="154"/>
      <c r="AK378" s="154"/>
      <c r="AL378" s="154"/>
      <c r="AM378" s="155"/>
      <c r="BE378" s="1" t="str">
        <f ca="1">MID(CELL("address",$CK$2),2,2)</f>
        <v>CK</v>
      </c>
      <c r="BF378" s="1">
        <f>IF(TRIM($K379)="","",IF(ISERROR(MATCH($K379,$CK$3:$CK$4,0)),"INPUT_ERROR",MATCH($K379,$CK$3:$CK$4,0)))</f>
        <v>1</v>
      </c>
      <c r="BH378" s="1">
        <v>92</v>
      </c>
      <c r="BI378" s="1" t="str">
        <f>"ITEM"&amp;BH378&amp; BG378 &amp;"=" &amp; $BF378</f>
        <v>ITEM92=1</v>
      </c>
    </row>
    <row r="379" spans="1:61" ht="10.050000000000001" customHeight="1">
      <c r="A379" s="141"/>
      <c r="B379" s="142"/>
      <c r="C379" s="142"/>
      <c r="D379" s="142"/>
      <c r="E379" s="142"/>
      <c r="F379" s="142"/>
      <c r="G379" s="142"/>
      <c r="H379" s="142"/>
      <c r="I379" s="143"/>
      <c r="J379" s="160" t="s">
        <v>37</v>
      </c>
      <c r="K379" s="145" t="s">
        <v>811</v>
      </c>
      <c r="L379" s="145"/>
      <c r="M379" s="145"/>
      <c r="N379" s="145"/>
      <c r="O379" s="145"/>
      <c r="P379" s="82" t="s">
        <v>38</v>
      </c>
      <c r="Q379" s="82"/>
      <c r="R379" s="82"/>
      <c r="S379" s="82"/>
      <c r="T379" s="82"/>
      <c r="U379" s="82"/>
      <c r="V379" s="82" t="s">
        <v>36</v>
      </c>
      <c r="W379" s="82"/>
      <c r="X379" s="82"/>
      <c r="Y379" s="82"/>
      <c r="Z379" s="82"/>
      <c r="AA379" s="82"/>
      <c r="AB379" s="82"/>
      <c r="AC379" s="82"/>
      <c r="AD379" s="82"/>
      <c r="AE379" s="82"/>
      <c r="AF379" s="82"/>
      <c r="AG379" s="82"/>
      <c r="AH379" s="82"/>
      <c r="AI379" s="82"/>
      <c r="AJ379" s="82"/>
      <c r="AK379" s="82"/>
      <c r="AL379" s="82"/>
      <c r="AM379" s="138"/>
    </row>
    <row r="380" spans="1:61" ht="9.75" customHeight="1">
      <c r="A380" s="141"/>
      <c r="B380" s="142"/>
      <c r="C380" s="142"/>
      <c r="D380" s="142"/>
      <c r="E380" s="142"/>
      <c r="F380" s="142"/>
      <c r="G380" s="142"/>
      <c r="H380" s="142"/>
      <c r="I380" s="143"/>
      <c r="J380" s="160"/>
      <c r="K380" s="145"/>
      <c r="L380" s="145"/>
      <c r="M380" s="145"/>
      <c r="N380" s="145"/>
      <c r="O380" s="145"/>
      <c r="P380" s="82"/>
      <c r="Q380" s="82"/>
      <c r="R380" s="82"/>
      <c r="S380" s="82"/>
      <c r="T380" s="82"/>
      <c r="U380" s="82"/>
      <c r="V380" s="82" t="s">
        <v>591</v>
      </c>
      <c r="W380" s="82"/>
      <c r="X380" s="82"/>
      <c r="Y380" s="82"/>
      <c r="Z380" s="82"/>
      <c r="AA380" s="82"/>
      <c r="AB380" s="82"/>
      <c r="AC380" s="82"/>
      <c r="AD380" s="82"/>
      <c r="AE380" s="82" t="s">
        <v>592</v>
      </c>
      <c r="AF380" s="82"/>
      <c r="AG380" s="82"/>
      <c r="AH380" s="82"/>
      <c r="AI380" s="82"/>
      <c r="AJ380" s="82"/>
      <c r="AK380" s="82"/>
      <c r="AL380" s="82"/>
      <c r="AM380" s="138"/>
    </row>
    <row r="381" spans="1:61" ht="9.75" customHeight="1">
      <c r="A381" s="141"/>
      <c r="B381" s="142"/>
      <c r="C381" s="142"/>
      <c r="D381" s="142"/>
      <c r="E381" s="142"/>
      <c r="F381" s="142"/>
      <c r="G381" s="142"/>
      <c r="H381" s="142"/>
      <c r="I381" s="143"/>
      <c r="J381" s="189"/>
      <c r="K381" s="82"/>
      <c r="L381" s="82"/>
      <c r="M381" s="82"/>
      <c r="N381" s="82"/>
      <c r="O381" s="82"/>
      <c r="P381" s="82"/>
      <c r="Q381" s="82"/>
      <c r="R381" s="82"/>
      <c r="S381" s="82"/>
      <c r="T381" s="82"/>
      <c r="U381" s="82"/>
      <c r="V381" s="82"/>
      <c r="W381" s="82"/>
      <c r="X381" s="82"/>
      <c r="Y381" s="82"/>
      <c r="Z381" s="82"/>
      <c r="AA381" s="82"/>
      <c r="AB381" s="82"/>
      <c r="AC381" s="82"/>
      <c r="AD381" s="82"/>
      <c r="AE381" s="82"/>
      <c r="AF381" s="82"/>
      <c r="AG381" s="82"/>
      <c r="AH381" s="82"/>
      <c r="AI381" s="82"/>
      <c r="AJ381" s="82"/>
      <c r="AK381" s="82"/>
      <c r="AL381" s="82"/>
      <c r="AM381" s="138"/>
    </row>
    <row r="382" spans="1:61" ht="9.75" customHeight="1">
      <c r="A382" s="141"/>
      <c r="B382" s="142"/>
      <c r="C382" s="142"/>
      <c r="D382" s="142"/>
      <c r="E382" s="142"/>
      <c r="F382" s="142"/>
      <c r="G382" s="142"/>
      <c r="H382" s="142"/>
      <c r="I382" s="143"/>
      <c r="J382" s="157"/>
      <c r="K382" s="98"/>
      <c r="L382" s="98"/>
      <c r="M382" s="98"/>
      <c r="N382" s="98"/>
      <c r="O382" s="98"/>
      <c r="P382" s="98"/>
      <c r="Q382" s="98"/>
      <c r="R382" s="98"/>
      <c r="S382" s="98"/>
      <c r="T382" s="98"/>
      <c r="U382" s="98"/>
      <c r="V382" s="98"/>
      <c r="W382" s="98"/>
      <c r="X382" s="98"/>
      <c r="Y382" s="98"/>
      <c r="Z382" s="98"/>
      <c r="AA382" s="98"/>
      <c r="AB382" s="98"/>
      <c r="AC382" s="98"/>
      <c r="AD382" s="98"/>
      <c r="AE382" s="98"/>
      <c r="AF382" s="98"/>
      <c r="AG382" s="98"/>
      <c r="AH382" s="98"/>
      <c r="AI382" s="98"/>
      <c r="AJ382" s="98"/>
      <c r="AK382" s="98"/>
      <c r="AL382" s="98"/>
      <c r="AM382" s="156"/>
    </row>
    <row r="383" spans="1:61" ht="139.80000000000001" customHeight="1">
      <c r="A383" s="141"/>
      <c r="B383" s="143"/>
      <c r="C383" s="120" t="s">
        <v>593</v>
      </c>
      <c r="D383" s="121"/>
      <c r="E383" s="121"/>
      <c r="F383" s="121"/>
      <c r="G383" s="121"/>
      <c r="H383" s="121"/>
      <c r="I383" s="122"/>
      <c r="J383" s="27" t="s">
        <v>1223</v>
      </c>
      <c r="K383" s="27"/>
      <c r="L383" s="27"/>
      <c r="M383" s="27"/>
      <c r="N383" s="27"/>
      <c r="O383" s="27"/>
      <c r="P383" s="27"/>
      <c r="Q383" s="27"/>
      <c r="R383" s="27"/>
      <c r="S383" s="27"/>
      <c r="T383" s="27"/>
      <c r="U383" s="27"/>
      <c r="V383" s="27"/>
      <c r="W383" s="27"/>
      <c r="X383" s="27"/>
      <c r="Y383" s="27"/>
      <c r="Z383" s="27"/>
      <c r="AA383" s="27"/>
      <c r="AB383" s="27"/>
      <c r="AC383" s="27"/>
      <c r="AD383" s="27"/>
      <c r="AE383" s="27"/>
      <c r="AF383" s="27"/>
      <c r="AG383" s="27"/>
      <c r="AH383" s="27"/>
      <c r="AI383" s="27"/>
      <c r="AJ383" s="27"/>
      <c r="AK383" s="27"/>
      <c r="AL383" s="27"/>
      <c r="AM383" s="27"/>
      <c r="BH383" s="1">
        <v>93</v>
      </c>
      <c r="BI383" s="1" t="str">
        <f>"ITEM"&amp;BH383&amp; BG383 &amp;"="&amp; IF(TRIM($J383)="","",$J383)</f>
        <v>ITEM93=①府の委託事業受託事業者において、事業者が利用登録施設を電子メールで送信する際、BCC欄にアドレスを入力すべきところ、宛先欄に入力したため、メールアドレスを互いに見える状態で送信した。（145名分）
②協会会員に対し、電子メールで送信した際、BCC欄にアドレスを入力すべきところ、宛先欄に入力したため、メールアドレスを互いに見える状態で送信した。（118名分）
③電子メールを送信する際に「BCC」欄にアドレスを入力すべきところを誤って「CC」欄に入力したため、電子メールアドレスが互いに見える状態で送信した。（123名分）
④講演会の申込者の個人情報のデータをホームページに掲載し、閲覧及びダウンロードできる状態となった。（963名分）
⑤担当者が電子メールを送信する際、「Bcc」欄にアドレスを入力すべきところ、誤って「宛先」欄に入力し一斉送信を行ったため、アドレスが互いに見える状態となった。（111名分）
※住民基本台帳ネットワークシステムに係る本人確認情報の管理及び提供等に関する事務においては、個人情報に関する重大事故の発生はない。</v>
      </c>
    </row>
    <row r="384" spans="1:61" ht="9.75" customHeight="1">
      <c r="A384" s="141"/>
      <c r="B384" s="143"/>
      <c r="C384" s="141"/>
      <c r="D384" s="142"/>
      <c r="E384" s="142"/>
      <c r="F384" s="142"/>
      <c r="G384" s="142"/>
      <c r="H384" s="142"/>
      <c r="I384" s="143"/>
      <c r="J384" s="27"/>
      <c r="K384" s="27"/>
      <c r="L384" s="27"/>
      <c r="M384" s="27"/>
      <c r="N384" s="27"/>
      <c r="O384" s="27"/>
      <c r="P384" s="27"/>
      <c r="Q384" s="27"/>
      <c r="R384" s="27"/>
      <c r="S384" s="27"/>
      <c r="T384" s="27"/>
      <c r="U384" s="27"/>
      <c r="V384" s="27"/>
      <c r="W384" s="27"/>
      <c r="X384" s="27"/>
      <c r="Y384" s="27"/>
      <c r="Z384" s="27"/>
      <c r="AA384" s="27"/>
      <c r="AB384" s="27"/>
      <c r="AC384" s="27"/>
      <c r="AD384" s="27"/>
      <c r="AE384" s="27"/>
      <c r="AF384" s="27"/>
      <c r="AG384" s="27"/>
      <c r="AH384" s="27"/>
      <c r="AI384" s="27"/>
      <c r="AJ384" s="27"/>
      <c r="AK384" s="27"/>
      <c r="AL384" s="27"/>
      <c r="AM384" s="27"/>
    </row>
    <row r="385" spans="1:61" ht="9.75" customHeight="1">
      <c r="A385" s="141"/>
      <c r="B385" s="143"/>
      <c r="C385" s="141"/>
      <c r="D385" s="142"/>
      <c r="E385" s="142"/>
      <c r="F385" s="142"/>
      <c r="G385" s="142"/>
      <c r="H385" s="142"/>
      <c r="I385" s="143"/>
      <c r="J385" s="27"/>
      <c r="K385" s="27"/>
      <c r="L385" s="27"/>
      <c r="M385" s="27"/>
      <c r="N385" s="27"/>
      <c r="O385" s="27"/>
      <c r="P385" s="27"/>
      <c r="Q385" s="27"/>
      <c r="R385" s="27"/>
      <c r="S385" s="27"/>
      <c r="T385" s="27"/>
      <c r="U385" s="27"/>
      <c r="V385" s="27"/>
      <c r="W385" s="27"/>
      <c r="X385" s="27"/>
      <c r="Y385" s="27"/>
      <c r="Z385" s="27"/>
      <c r="AA385" s="27"/>
      <c r="AB385" s="27"/>
      <c r="AC385" s="27"/>
      <c r="AD385" s="27"/>
      <c r="AE385" s="27"/>
      <c r="AF385" s="27"/>
      <c r="AG385" s="27"/>
      <c r="AH385" s="27"/>
      <c r="AI385" s="27"/>
      <c r="AJ385" s="27"/>
      <c r="AK385" s="27"/>
      <c r="AL385" s="27"/>
      <c r="AM385" s="27"/>
    </row>
    <row r="386" spans="1:61" ht="88.05" customHeight="1">
      <c r="A386" s="141"/>
      <c r="B386" s="143"/>
      <c r="C386" s="120" t="s">
        <v>594</v>
      </c>
      <c r="D386" s="121"/>
      <c r="E386" s="121"/>
      <c r="F386" s="121"/>
      <c r="G386" s="121"/>
      <c r="H386" s="121"/>
      <c r="I386" s="122"/>
      <c r="J386" s="27" t="s">
        <v>1208</v>
      </c>
      <c r="K386" s="27"/>
      <c r="L386" s="27"/>
      <c r="M386" s="27"/>
      <c r="N386" s="27"/>
      <c r="O386" s="27"/>
      <c r="P386" s="27"/>
      <c r="Q386" s="27"/>
      <c r="R386" s="27"/>
      <c r="S386" s="27"/>
      <c r="T386" s="27"/>
      <c r="U386" s="27"/>
      <c r="V386" s="27"/>
      <c r="W386" s="27"/>
      <c r="X386" s="27"/>
      <c r="Y386" s="27"/>
      <c r="Z386" s="27"/>
      <c r="AA386" s="27"/>
      <c r="AB386" s="27"/>
      <c r="AC386" s="27"/>
      <c r="AD386" s="27"/>
      <c r="AE386" s="27"/>
      <c r="AF386" s="27"/>
      <c r="AG386" s="27"/>
      <c r="AH386" s="27"/>
      <c r="AI386" s="27"/>
      <c r="AJ386" s="27"/>
      <c r="AK386" s="27"/>
      <c r="AL386" s="27"/>
      <c r="AM386" s="27"/>
      <c r="BH386" s="1">
        <v>94</v>
      </c>
      <c r="BI386" s="1" t="str">
        <f>"ITEM"&amp;BH386&amp; BG386 &amp;"="&amp; IF(TRIM($J386)="","",$J386)</f>
        <v>ITEM94=①事業者に対して、再発防止策の検討を指示した。
②庁外に多数の電子メール発信が必要な場合には、安心一斉送信システムを活用する。その他、「Bcc」を活用するケースにおいては、ダブルチェックを再度徹底する。
③庁外に多数の電子メールを送信する際には、「BCC」欄にアドレスを入力しているかを、複数人で確認することを再度徹底し、安心一斉送信システムも活用する。
④ホームページの更新作業マニュアルを作成し、操作手順や掲載するデータに個人情報が含まれていないかを複数人で確認することを徹底する。
⑤庁外に多数の電子メール発信が必要な場合には、安心一斉送信システムを活用する。その他、「Bcc」を活用するケースにおいては、ダブルチェックを再度徹底する。</v>
      </c>
    </row>
    <row r="387" spans="1:61" ht="9.75" customHeight="1">
      <c r="A387" s="141"/>
      <c r="B387" s="143"/>
      <c r="C387" s="141"/>
      <c r="D387" s="142"/>
      <c r="E387" s="142"/>
      <c r="F387" s="142"/>
      <c r="G387" s="142"/>
      <c r="H387" s="142"/>
      <c r="I387" s="143"/>
      <c r="J387" s="27"/>
      <c r="K387" s="27"/>
      <c r="L387" s="27"/>
      <c r="M387" s="27"/>
      <c r="N387" s="27"/>
      <c r="O387" s="27"/>
      <c r="P387" s="27"/>
      <c r="Q387" s="27"/>
      <c r="R387" s="27"/>
      <c r="S387" s="27"/>
      <c r="T387" s="27"/>
      <c r="U387" s="27"/>
      <c r="V387" s="27"/>
      <c r="W387" s="27"/>
      <c r="X387" s="27"/>
      <c r="Y387" s="27"/>
      <c r="Z387" s="27"/>
      <c r="AA387" s="27"/>
      <c r="AB387" s="27"/>
      <c r="AC387" s="27"/>
      <c r="AD387" s="27"/>
      <c r="AE387" s="27"/>
      <c r="AF387" s="27"/>
      <c r="AG387" s="27"/>
      <c r="AH387" s="27"/>
      <c r="AI387" s="27"/>
      <c r="AJ387" s="27"/>
      <c r="AK387" s="27"/>
      <c r="AL387" s="27"/>
      <c r="AM387" s="27"/>
    </row>
    <row r="388" spans="1:61" ht="9.75" customHeight="1">
      <c r="A388" s="123"/>
      <c r="B388" s="125"/>
      <c r="C388" s="141"/>
      <c r="D388" s="142"/>
      <c r="E388" s="142"/>
      <c r="F388" s="142"/>
      <c r="G388" s="142"/>
      <c r="H388" s="142"/>
      <c r="I388" s="143"/>
      <c r="J388" s="27"/>
      <c r="K388" s="27"/>
      <c r="L388" s="27"/>
      <c r="M388" s="27"/>
      <c r="N388" s="27"/>
      <c r="O388" s="27"/>
      <c r="P388" s="27"/>
      <c r="Q388" s="27"/>
      <c r="R388" s="27"/>
      <c r="S388" s="27"/>
      <c r="T388" s="27"/>
      <c r="U388" s="27"/>
      <c r="V388" s="27"/>
      <c r="W388" s="27"/>
      <c r="X388" s="27"/>
      <c r="Y388" s="27"/>
      <c r="Z388" s="27"/>
      <c r="AA388" s="27"/>
      <c r="AB388" s="27"/>
      <c r="AC388" s="27"/>
      <c r="AD388" s="27"/>
      <c r="AE388" s="27"/>
      <c r="AF388" s="27"/>
      <c r="AG388" s="27"/>
      <c r="AH388" s="27"/>
      <c r="AI388" s="27"/>
      <c r="AJ388" s="27"/>
      <c r="AK388" s="27"/>
      <c r="AL388" s="27"/>
      <c r="AM388" s="27"/>
    </row>
    <row r="389" spans="1:61" ht="10.050000000000001" customHeight="1">
      <c r="A389" s="120" t="s">
        <v>595</v>
      </c>
      <c r="B389" s="121"/>
      <c r="C389" s="121"/>
      <c r="D389" s="121"/>
      <c r="E389" s="121"/>
      <c r="F389" s="121"/>
      <c r="G389" s="121"/>
      <c r="H389" s="121"/>
      <c r="I389" s="122"/>
      <c r="J389" s="216" t="s">
        <v>37</v>
      </c>
      <c r="K389" s="249" t="s">
        <v>840</v>
      </c>
      <c r="L389" s="249"/>
      <c r="M389" s="249"/>
      <c r="N389" s="249"/>
      <c r="O389" s="249"/>
      <c r="P389" s="249"/>
      <c r="Q389" s="249"/>
      <c r="R389" s="249"/>
      <c r="S389" s="249"/>
      <c r="T389" s="154" t="s">
        <v>38</v>
      </c>
      <c r="U389" s="154"/>
      <c r="V389" s="154" t="s">
        <v>36</v>
      </c>
      <c r="W389" s="154"/>
      <c r="X389" s="154"/>
      <c r="Y389" s="154"/>
      <c r="Z389" s="154"/>
      <c r="AA389" s="154"/>
      <c r="AB389" s="154"/>
      <c r="AC389" s="154"/>
      <c r="AD389" s="154"/>
      <c r="AE389" s="154"/>
      <c r="AF389" s="154"/>
      <c r="AG389" s="154"/>
      <c r="AH389" s="154"/>
      <c r="AI389" s="154"/>
      <c r="AJ389" s="154"/>
      <c r="AK389" s="154"/>
      <c r="AL389" s="154"/>
      <c r="AM389" s="155"/>
      <c r="BE389" s="1" t="str">
        <f ca="1">MID(CELL("address",$CL$2),2,2)</f>
        <v>CL</v>
      </c>
      <c r="BF389" s="1">
        <f>IF(TRIM($K389)="","",IF(ISERROR(MATCH($K389,$CL$3:$CL$4,0)),"INPUT_ERROR",MATCH($K389,$CL$3:$CL$4,0)))</f>
        <v>2</v>
      </c>
      <c r="BH389" s="1">
        <v>95</v>
      </c>
      <c r="BI389" s="1" t="str">
        <f>"ITEM"&amp;BH389&amp; BG389 &amp;"=" &amp; $BF389</f>
        <v>ITEM95=2</v>
      </c>
    </row>
    <row r="390" spans="1:61" ht="9.75" customHeight="1">
      <c r="A390" s="141"/>
      <c r="B390" s="142"/>
      <c r="C390" s="142"/>
      <c r="D390" s="142"/>
      <c r="E390" s="142"/>
      <c r="F390" s="142"/>
      <c r="G390" s="142"/>
      <c r="H390" s="142"/>
      <c r="I390" s="143"/>
      <c r="J390" s="144"/>
      <c r="K390" s="145"/>
      <c r="L390" s="145"/>
      <c r="M390" s="145"/>
      <c r="N390" s="145"/>
      <c r="O390" s="145"/>
      <c r="P390" s="145"/>
      <c r="Q390" s="145"/>
      <c r="R390" s="145"/>
      <c r="S390" s="145"/>
      <c r="T390" s="98"/>
      <c r="U390" s="98"/>
      <c r="V390" s="98" t="s">
        <v>596</v>
      </c>
      <c r="W390" s="98"/>
      <c r="X390" s="98"/>
      <c r="Y390" s="98"/>
      <c r="Z390" s="98"/>
      <c r="AA390" s="98"/>
      <c r="AB390" s="98"/>
      <c r="AC390" s="98"/>
      <c r="AD390" s="98"/>
      <c r="AE390" s="98" t="s">
        <v>597</v>
      </c>
      <c r="AF390" s="98"/>
      <c r="AG390" s="98"/>
      <c r="AH390" s="98"/>
      <c r="AI390" s="98"/>
      <c r="AJ390" s="98"/>
      <c r="AK390" s="98"/>
      <c r="AL390" s="98"/>
      <c r="AM390" s="156"/>
    </row>
    <row r="391" spans="1:61" ht="9.75" customHeight="1">
      <c r="A391" s="141"/>
      <c r="B391" s="143"/>
      <c r="C391" s="120" t="s">
        <v>598</v>
      </c>
      <c r="D391" s="121"/>
      <c r="E391" s="121"/>
      <c r="F391" s="121"/>
      <c r="G391" s="121"/>
      <c r="H391" s="121"/>
      <c r="I391" s="122"/>
      <c r="J391" s="27"/>
      <c r="K391" s="27"/>
      <c r="L391" s="27"/>
      <c r="M391" s="27"/>
      <c r="N391" s="27"/>
      <c r="O391" s="27"/>
      <c r="P391" s="27"/>
      <c r="Q391" s="27"/>
      <c r="R391" s="27"/>
      <c r="S391" s="27"/>
      <c r="T391" s="27"/>
      <c r="U391" s="27"/>
      <c r="V391" s="27"/>
      <c r="W391" s="27"/>
      <c r="X391" s="27"/>
      <c r="Y391" s="27"/>
      <c r="Z391" s="27"/>
      <c r="AA391" s="27"/>
      <c r="AB391" s="27"/>
      <c r="AC391" s="27"/>
      <c r="AD391" s="27"/>
      <c r="AE391" s="27"/>
      <c r="AF391" s="27"/>
      <c r="AG391" s="27"/>
      <c r="AH391" s="27"/>
      <c r="AI391" s="27"/>
      <c r="AJ391" s="27"/>
      <c r="AK391" s="27"/>
      <c r="AL391" s="27"/>
      <c r="AM391" s="27"/>
      <c r="BH391" s="1">
        <v>96</v>
      </c>
      <c r="BI391" s="1" t="str">
        <f>"ITEM"&amp;BH391&amp; BG391 &amp;"="&amp; IF(TRIM($J391)="","",$J391)</f>
        <v>ITEM96=</v>
      </c>
    </row>
    <row r="392" spans="1:61" ht="9.75" customHeight="1">
      <c r="A392" s="141"/>
      <c r="B392" s="143"/>
      <c r="C392" s="141"/>
      <c r="D392" s="142"/>
      <c r="E392" s="142"/>
      <c r="F392" s="142"/>
      <c r="G392" s="142"/>
      <c r="H392" s="142"/>
      <c r="I392" s="143"/>
      <c r="J392" s="27"/>
      <c r="K392" s="27"/>
      <c r="L392" s="27"/>
      <c r="M392" s="27"/>
      <c r="N392" s="27"/>
      <c r="O392" s="27"/>
      <c r="P392" s="27"/>
      <c r="Q392" s="27"/>
      <c r="R392" s="27"/>
      <c r="S392" s="27"/>
      <c r="T392" s="27"/>
      <c r="U392" s="27"/>
      <c r="V392" s="27"/>
      <c r="W392" s="27"/>
      <c r="X392" s="27"/>
      <c r="Y392" s="27"/>
      <c r="Z392" s="27"/>
      <c r="AA392" s="27"/>
      <c r="AB392" s="27"/>
      <c r="AC392" s="27"/>
      <c r="AD392" s="27"/>
      <c r="AE392" s="27"/>
      <c r="AF392" s="27"/>
      <c r="AG392" s="27"/>
      <c r="AH392" s="27"/>
      <c r="AI392" s="27"/>
      <c r="AJ392" s="27"/>
      <c r="AK392" s="27"/>
      <c r="AL392" s="27"/>
      <c r="AM392" s="27"/>
    </row>
    <row r="393" spans="1:61" ht="9.75" customHeight="1">
      <c r="A393" s="123"/>
      <c r="B393" s="125"/>
      <c r="C393" s="123"/>
      <c r="D393" s="124"/>
      <c r="E393" s="124"/>
      <c r="F393" s="124"/>
      <c r="G393" s="124"/>
      <c r="H393" s="124"/>
      <c r="I393" s="125"/>
      <c r="J393" s="27"/>
      <c r="K393" s="27"/>
      <c r="L393" s="27"/>
      <c r="M393" s="27"/>
      <c r="N393" s="27"/>
      <c r="O393" s="27"/>
      <c r="P393" s="27"/>
      <c r="Q393" s="27"/>
      <c r="R393" s="27"/>
      <c r="S393" s="27"/>
      <c r="T393" s="27"/>
      <c r="U393" s="27"/>
      <c r="V393" s="27"/>
      <c r="W393" s="27"/>
      <c r="X393" s="27"/>
      <c r="Y393" s="27"/>
      <c r="Z393" s="27"/>
      <c r="AA393" s="27"/>
      <c r="AB393" s="27"/>
      <c r="AC393" s="27"/>
      <c r="AD393" s="27"/>
      <c r="AE393" s="27"/>
      <c r="AF393" s="27"/>
      <c r="AG393" s="27"/>
      <c r="AH393" s="27"/>
      <c r="AI393" s="27"/>
      <c r="AJ393" s="27"/>
      <c r="AK393" s="27"/>
      <c r="AL393" s="27"/>
      <c r="AM393" s="27"/>
    </row>
    <row r="394" spans="1:61" ht="10.050000000000001" customHeight="1">
      <c r="A394" s="290" t="s">
        <v>482</v>
      </c>
      <c r="B394" s="290"/>
      <c r="C394" s="290"/>
      <c r="D394" s="290"/>
      <c r="E394" s="290"/>
      <c r="F394" s="290"/>
      <c r="G394" s="290"/>
      <c r="H394" s="290"/>
      <c r="I394" s="290"/>
      <c r="J394" s="27" t="s">
        <v>721</v>
      </c>
      <c r="K394" s="27"/>
      <c r="L394" s="27"/>
      <c r="M394" s="27"/>
      <c r="N394" s="27"/>
      <c r="O394" s="27"/>
      <c r="P394" s="27"/>
      <c r="Q394" s="27"/>
      <c r="R394" s="27"/>
      <c r="S394" s="27"/>
      <c r="T394" s="27"/>
      <c r="U394" s="27"/>
      <c r="V394" s="27"/>
      <c r="W394" s="27"/>
      <c r="X394" s="27"/>
      <c r="Y394" s="27"/>
      <c r="Z394" s="27"/>
      <c r="AA394" s="27"/>
      <c r="AB394" s="27"/>
      <c r="AC394" s="27"/>
      <c r="AD394" s="27"/>
      <c r="AE394" s="27"/>
      <c r="AF394" s="27"/>
      <c r="AG394" s="27"/>
      <c r="AH394" s="27"/>
      <c r="AI394" s="27"/>
      <c r="AJ394" s="27"/>
      <c r="AK394" s="27"/>
      <c r="AL394" s="27"/>
      <c r="AM394" s="27"/>
      <c r="BH394" s="1">
        <v>97</v>
      </c>
      <c r="BI394" s="1" t="str">
        <f>"ITEM"&amp;BH394&amp; BG394 &amp;"="&amp; IF(TRIM($J394)="","",$J394)</f>
        <v>ITEM97=―</v>
      </c>
    </row>
    <row r="395" spans="1:61" ht="9.75" customHeight="1">
      <c r="A395" s="290"/>
      <c r="B395" s="290"/>
      <c r="C395" s="290"/>
      <c r="D395" s="290"/>
      <c r="E395" s="290"/>
      <c r="F395" s="290"/>
      <c r="G395" s="290"/>
      <c r="H395" s="290"/>
      <c r="I395" s="290"/>
      <c r="J395" s="27"/>
      <c r="K395" s="27"/>
      <c r="L395" s="27"/>
      <c r="M395" s="27"/>
      <c r="N395" s="27"/>
      <c r="O395" s="27"/>
      <c r="P395" s="27"/>
      <c r="Q395" s="27"/>
      <c r="R395" s="27"/>
      <c r="S395" s="27"/>
      <c r="T395" s="27"/>
      <c r="U395" s="27"/>
      <c r="V395" s="27"/>
      <c r="W395" s="27"/>
      <c r="X395" s="27"/>
      <c r="Y395" s="27"/>
      <c r="Z395" s="27"/>
      <c r="AA395" s="27"/>
      <c r="AB395" s="27"/>
      <c r="AC395" s="27"/>
      <c r="AD395" s="27"/>
      <c r="AE395" s="27"/>
      <c r="AF395" s="27"/>
      <c r="AG395" s="27"/>
      <c r="AH395" s="27"/>
      <c r="AI395" s="27"/>
      <c r="AJ395" s="27"/>
      <c r="AK395" s="27"/>
      <c r="AL395" s="27"/>
      <c r="AM395" s="27"/>
    </row>
    <row r="396" spans="1:61" ht="9.75" customHeight="1">
      <c r="A396" s="290"/>
      <c r="B396" s="290"/>
      <c r="C396" s="290"/>
      <c r="D396" s="290"/>
      <c r="E396" s="290"/>
      <c r="F396" s="290"/>
      <c r="G396" s="290"/>
      <c r="H396" s="290"/>
      <c r="I396" s="290"/>
      <c r="J396" s="27"/>
      <c r="K396" s="27"/>
      <c r="L396" s="27"/>
      <c r="M396" s="27"/>
      <c r="N396" s="27"/>
      <c r="O396" s="27"/>
      <c r="P396" s="27"/>
      <c r="Q396" s="27"/>
      <c r="R396" s="27"/>
      <c r="S396" s="27"/>
      <c r="T396" s="27"/>
      <c r="U396" s="27"/>
      <c r="V396" s="27"/>
      <c r="W396" s="27"/>
      <c r="X396" s="27"/>
      <c r="Y396" s="27"/>
      <c r="Z396" s="27"/>
      <c r="AA396" s="27"/>
      <c r="AB396" s="27"/>
      <c r="AC396" s="27"/>
      <c r="AD396" s="27"/>
      <c r="AE396" s="27"/>
      <c r="AF396" s="27"/>
      <c r="AG396" s="27"/>
      <c r="AH396" s="27"/>
      <c r="AI396" s="27"/>
      <c r="AJ396" s="27"/>
      <c r="AK396" s="27"/>
      <c r="AL396" s="27"/>
      <c r="AM396" s="27"/>
    </row>
    <row r="397" spans="1:61" ht="10.050000000000001" customHeight="1">
      <c r="A397" s="197" t="s">
        <v>483</v>
      </c>
      <c r="B397" s="198"/>
      <c r="C397" s="198"/>
      <c r="D397" s="198"/>
      <c r="E397" s="198"/>
      <c r="F397" s="198"/>
      <c r="G397" s="198"/>
      <c r="H397" s="198"/>
      <c r="I397" s="203"/>
      <c r="J397" s="216" t="s">
        <v>37</v>
      </c>
      <c r="K397" s="249" t="s">
        <v>786</v>
      </c>
      <c r="L397" s="249"/>
      <c r="M397" s="249"/>
      <c r="N397" s="249"/>
      <c r="O397" s="249"/>
      <c r="P397" s="249"/>
      <c r="Q397" s="249"/>
      <c r="R397" s="249"/>
      <c r="S397" s="249"/>
      <c r="T397" s="154" t="s">
        <v>38</v>
      </c>
      <c r="U397" s="154"/>
      <c r="V397" s="154" t="s">
        <v>36</v>
      </c>
      <c r="W397" s="154"/>
      <c r="X397" s="154"/>
      <c r="Y397" s="154"/>
      <c r="Z397" s="154"/>
      <c r="AA397" s="154"/>
      <c r="AB397" s="154"/>
      <c r="AC397" s="154"/>
      <c r="AD397" s="154"/>
      <c r="AE397" s="154"/>
      <c r="AF397" s="154"/>
      <c r="AG397" s="154"/>
      <c r="AH397" s="154"/>
      <c r="AI397" s="154"/>
      <c r="AJ397" s="154"/>
      <c r="AK397" s="154"/>
      <c r="AL397" s="154"/>
      <c r="AM397" s="155"/>
      <c r="BE397" s="1" t="str">
        <f ca="1">MID(CELL("address",$CA$2),2,2)</f>
        <v>CA</v>
      </c>
      <c r="BF397" s="1">
        <f>IF(TRIM($K397)="","",IF(ISERROR(MATCH($K397,$CA$3:$CA$5,0)),"INPUT_ERROR",MATCH($K397,$CA$3:$CA$5,0)))</f>
        <v>2</v>
      </c>
      <c r="BH397" s="1">
        <v>98</v>
      </c>
      <c r="BI397" s="1" t="str">
        <f>"ITEM"&amp;BH397&amp; BG397 &amp;"=" &amp; $BF397</f>
        <v>ITEM98=2</v>
      </c>
    </row>
    <row r="398" spans="1:61" ht="9.75" customHeight="1">
      <c r="A398" s="199"/>
      <c r="B398" s="200"/>
      <c r="C398" s="200"/>
      <c r="D398" s="200"/>
      <c r="E398" s="200"/>
      <c r="F398" s="200"/>
      <c r="G398" s="200"/>
      <c r="H398" s="200"/>
      <c r="I398" s="215"/>
      <c r="J398" s="144"/>
      <c r="K398" s="145"/>
      <c r="L398" s="145"/>
      <c r="M398" s="145"/>
      <c r="N398" s="145"/>
      <c r="O398" s="145"/>
      <c r="P398" s="145"/>
      <c r="Q398" s="145"/>
      <c r="R398" s="145"/>
      <c r="S398" s="145"/>
      <c r="T398" s="82"/>
      <c r="U398" s="82"/>
      <c r="V398" s="82" t="s">
        <v>484</v>
      </c>
      <c r="W398" s="82"/>
      <c r="X398" s="82"/>
      <c r="Y398" s="82"/>
      <c r="Z398" s="82"/>
      <c r="AA398" s="82"/>
      <c r="AB398" s="82"/>
      <c r="AC398" s="82"/>
      <c r="AD398" s="82"/>
      <c r="AE398" s="82" t="s">
        <v>485</v>
      </c>
      <c r="AF398" s="82"/>
      <c r="AG398" s="82"/>
      <c r="AH398" s="82"/>
      <c r="AI398" s="82"/>
      <c r="AJ398" s="82"/>
      <c r="AK398" s="82"/>
      <c r="AL398" s="82"/>
      <c r="AM398" s="138"/>
      <c r="BH398" s="1" t="s">
        <v>28</v>
      </c>
    </row>
    <row r="399" spans="1:61" ht="9.75" customHeight="1">
      <c r="A399" s="201"/>
      <c r="B399" s="202"/>
      <c r="C399" s="202"/>
      <c r="D399" s="202"/>
      <c r="E399" s="202"/>
      <c r="F399" s="202"/>
      <c r="G399" s="202"/>
      <c r="H399" s="202"/>
      <c r="I399" s="204"/>
      <c r="J399" s="157"/>
      <c r="K399" s="98"/>
      <c r="L399" s="98"/>
      <c r="M399" s="98"/>
      <c r="N399" s="98"/>
      <c r="O399" s="98"/>
      <c r="P399" s="98"/>
      <c r="Q399" s="98"/>
      <c r="R399" s="98"/>
      <c r="S399" s="98"/>
      <c r="T399" s="98"/>
      <c r="U399" s="98"/>
      <c r="V399" s="98" t="s">
        <v>486</v>
      </c>
      <c r="W399" s="98"/>
      <c r="X399" s="98"/>
      <c r="Y399" s="98"/>
      <c r="Z399" s="98"/>
      <c r="AA399" s="98"/>
      <c r="AB399" s="98"/>
      <c r="AC399" s="98"/>
      <c r="AD399" s="98"/>
      <c r="AE399" s="98"/>
      <c r="AF399" s="98"/>
      <c r="AG399" s="98"/>
      <c r="AH399" s="98"/>
      <c r="AI399" s="98"/>
      <c r="AJ399" s="98"/>
      <c r="AK399" s="98"/>
      <c r="AL399" s="98"/>
      <c r="AM399" s="156"/>
      <c r="BH399" s="1" t="s">
        <v>28</v>
      </c>
    </row>
    <row r="400" spans="1:61" ht="9.75" customHeight="1">
      <c r="A400" s="153" t="s">
        <v>599</v>
      </c>
      <c r="B400" s="153"/>
      <c r="C400" s="153"/>
      <c r="D400" s="153"/>
      <c r="E400" s="153"/>
      <c r="F400" s="153"/>
      <c r="G400" s="153"/>
      <c r="H400" s="153"/>
      <c r="I400" s="153"/>
      <c r="J400" s="153"/>
      <c r="K400" s="153"/>
      <c r="L400" s="153"/>
      <c r="M400" s="153"/>
      <c r="N400" s="153"/>
      <c r="O400" s="153"/>
      <c r="P400" s="153"/>
      <c r="Q400" s="153"/>
      <c r="R400" s="153"/>
      <c r="S400" s="153"/>
      <c r="T400" s="153"/>
      <c r="U400" s="153"/>
      <c r="V400" s="153"/>
      <c r="W400" s="153"/>
      <c r="X400" s="153"/>
      <c r="Y400" s="153"/>
      <c r="Z400" s="153"/>
      <c r="AA400" s="153"/>
      <c r="AB400" s="153"/>
      <c r="AC400" s="153"/>
      <c r="AD400" s="153"/>
      <c r="AE400" s="153"/>
      <c r="AF400" s="153"/>
      <c r="AG400" s="153"/>
      <c r="AH400" s="153"/>
      <c r="AI400" s="153"/>
      <c r="AJ400" s="153"/>
      <c r="AK400" s="153"/>
      <c r="AL400" s="153"/>
      <c r="AM400" s="153"/>
    </row>
    <row r="401" spans="1:61" ht="9.75" customHeight="1">
      <c r="A401" s="153"/>
      <c r="B401" s="153"/>
      <c r="C401" s="153"/>
      <c r="D401" s="153"/>
      <c r="E401" s="153"/>
      <c r="F401" s="153"/>
      <c r="G401" s="153"/>
      <c r="H401" s="153"/>
      <c r="I401" s="153"/>
      <c r="J401" s="153"/>
      <c r="K401" s="153"/>
      <c r="L401" s="153"/>
      <c r="M401" s="153"/>
      <c r="N401" s="153"/>
      <c r="O401" s="153"/>
      <c r="P401" s="153"/>
      <c r="Q401" s="153"/>
      <c r="R401" s="153"/>
      <c r="S401" s="153"/>
      <c r="T401" s="153"/>
      <c r="U401" s="153"/>
      <c r="V401" s="153"/>
      <c r="W401" s="153"/>
      <c r="X401" s="153"/>
      <c r="Y401" s="153"/>
      <c r="Z401" s="153"/>
      <c r="AA401" s="153"/>
      <c r="AB401" s="153"/>
      <c r="AC401" s="153"/>
      <c r="AD401" s="153"/>
      <c r="AE401" s="153"/>
      <c r="AF401" s="153"/>
      <c r="AG401" s="153"/>
      <c r="AH401" s="153"/>
      <c r="AI401" s="153"/>
      <c r="AJ401" s="153"/>
      <c r="AK401" s="153"/>
      <c r="AL401" s="153"/>
      <c r="AM401" s="153"/>
    </row>
    <row r="402" spans="1:61" ht="10.050000000000001" customHeight="1">
      <c r="A402" s="153" t="s">
        <v>488</v>
      </c>
      <c r="B402" s="153"/>
      <c r="C402" s="153"/>
      <c r="D402" s="153"/>
      <c r="E402" s="153"/>
      <c r="F402" s="153"/>
      <c r="G402" s="153"/>
      <c r="H402" s="153"/>
      <c r="I402" s="153"/>
      <c r="J402" s="114" t="s">
        <v>841</v>
      </c>
      <c r="K402" s="115"/>
      <c r="L402" s="115"/>
      <c r="M402" s="115"/>
      <c r="N402" s="115"/>
      <c r="O402" s="115"/>
      <c r="P402" s="115"/>
      <c r="Q402" s="115"/>
      <c r="R402" s="115"/>
      <c r="S402" s="115"/>
      <c r="T402" s="115"/>
      <c r="U402" s="115"/>
      <c r="V402" s="115"/>
      <c r="W402" s="115"/>
      <c r="X402" s="115"/>
      <c r="Y402" s="115"/>
      <c r="Z402" s="115"/>
      <c r="AA402" s="115"/>
      <c r="AB402" s="115"/>
      <c r="AC402" s="115"/>
      <c r="AD402" s="115"/>
      <c r="AE402" s="115"/>
      <c r="AF402" s="115"/>
      <c r="AG402" s="115"/>
      <c r="AH402" s="115"/>
      <c r="AI402" s="115"/>
      <c r="AJ402" s="115"/>
      <c r="AK402" s="115"/>
      <c r="AL402" s="115"/>
      <c r="AM402" s="116"/>
      <c r="BH402" s="1">
        <v>99</v>
      </c>
      <c r="BI402" s="1" t="str">
        <f>"ITEM"&amp;BH402&amp; BG402 &amp;"="&amp; IF(TRIM($J402)="","",$J402)</f>
        <v>ITEM99=附票本人確認情報の提供・移転に併せて提供される個人番号は、大阪府の他の執行機関又は他部署等からの求めにより提供・移転された後は、障害発生等により提供・移転先で情報を受領できなかった場合に備えて一時的に保存されるのみであり、情報が更新される必要はない。</v>
      </c>
    </row>
    <row r="403" spans="1:61" ht="9.75" customHeight="1">
      <c r="A403" s="153"/>
      <c r="B403" s="153"/>
      <c r="C403" s="153"/>
      <c r="D403" s="153"/>
      <c r="E403" s="153"/>
      <c r="F403" s="153"/>
      <c r="G403" s="153"/>
      <c r="H403" s="153"/>
      <c r="I403" s="153"/>
      <c r="J403" s="146"/>
      <c r="K403" s="147"/>
      <c r="L403" s="147"/>
      <c r="M403" s="147"/>
      <c r="N403" s="147"/>
      <c r="O403" s="147"/>
      <c r="P403" s="147"/>
      <c r="Q403" s="147"/>
      <c r="R403" s="147"/>
      <c r="S403" s="147"/>
      <c r="T403" s="147"/>
      <c r="U403" s="147"/>
      <c r="V403" s="147"/>
      <c r="W403" s="147"/>
      <c r="X403" s="147"/>
      <c r="Y403" s="147"/>
      <c r="Z403" s="147"/>
      <c r="AA403" s="147"/>
      <c r="AB403" s="147"/>
      <c r="AC403" s="147"/>
      <c r="AD403" s="147"/>
      <c r="AE403" s="147"/>
      <c r="AF403" s="147"/>
      <c r="AG403" s="147"/>
      <c r="AH403" s="147"/>
      <c r="AI403" s="147"/>
      <c r="AJ403" s="147"/>
      <c r="AK403" s="147"/>
      <c r="AL403" s="147"/>
      <c r="AM403" s="148"/>
    </row>
    <row r="404" spans="1:61" ht="9.75" customHeight="1">
      <c r="A404" s="153"/>
      <c r="B404" s="153"/>
      <c r="C404" s="153"/>
      <c r="D404" s="153"/>
      <c r="E404" s="153"/>
      <c r="F404" s="153"/>
      <c r="G404" s="153"/>
      <c r="H404" s="153"/>
      <c r="I404" s="153"/>
      <c r="J404" s="146"/>
      <c r="K404" s="147"/>
      <c r="L404" s="147"/>
      <c r="M404" s="147"/>
      <c r="N404" s="147"/>
      <c r="O404" s="147"/>
      <c r="P404" s="147"/>
      <c r="Q404" s="147"/>
      <c r="R404" s="147"/>
      <c r="S404" s="147"/>
      <c r="T404" s="147"/>
      <c r="U404" s="147"/>
      <c r="V404" s="147"/>
      <c r="W404" s="147"/>
      <c r="X404" s="147"/>
      <c r="Y404" s="147"/>
      <c r="Z404" s="147"/>
      <c r="AA404" s="147"/>
      <c r="AB404" s="147"/>
      <c r="AC404" s="147"/>
      <c r="AD404" s="147"/>
      <c r="AE404" s="147"/>
      <c r="AF404" s="147"/>
      <c r="AG404" s="147"/>
      <c r="AH404" s="147"/>
      <c r="AI404" s="147"/>
      <c r="AJ404" s="147"/>
      <c r="AK404" s="147"/>
      <c r="AL404" s="147"/>
      <c r="AM404" s="148"/>
    </row>
    <row r="405" spans="1:61" ht="9.75" customHeight="1">
      <c r="A405" s="153"/>
      <c r="B405" s="153"/>
      <c r="C405" s="153"/>
      <c r="D405" s="153"/>
      <c r="E405" s="153"/>
      <c r="F405" s="153"/>
      <c r="G405" s="153"/>
      <c r="H405" s="153"/>
      <c r="I405" s="153"/>
      <c r="J405" s="117"/>
      <c r="K405" s="118"/>
      <c r="L405" s="118"/>
      <c r="M405" s="118"/>
      <c r="N405" s="118"/>
      <c r="O405" s="118"/>
      <c r="P405" s="118"/>
      <c r="Q405" s="118"/>
      <c r="R405" s="118"/>
      <c r="S405" s="118"/>
      <c r="T405" s="118"/>
      <c r="U405" s="118"/>
      <c r="V405" s="118"/>
      <c r="W405" s="118"/>
      <c r="X405" s="118"/>
      <c r="Y405" s="118"/>
      <c r="Z405" s="118"/>
      <c r="AA405" s="118"/>
      <c r="AB405" s="118"/>
      <c r="AC405" s="118"/>
      <c r="AD405" s="118"/>
      <c r="AE405" s="118"/>
      <c r="AF405" s="118"/>
      <c r="AG405" s="118"/>
      <c r="AH405" s="118"/>
      <c r="AI405" s="118"/>
      <c r="AJ405" s="118"/>
      <c r="AK405" s="118"/>
      <c r="AL405" s="118"/>
      <c r="AM405" s="119"/>
    </row>
    <row r="406" spans="1:61" ht="10.050000000000001" customHeight="1">
      <c r="A406" s="197" t="s">
        <v>483</v>
      </c>
      <c r="B406" s="198"/>
      <c r="C406" s="198"/>
      <c r="D406" s="198"/>
      <c r="E406" s="198"/>
      <c r="F406" s="198"/>
      <c r="G406" s="198"/>
      <c r="H406" s="198"/>
      <c r="I406" s="203"/>
      <c r="J406" s="216" t="s">
        <v>37</v>
      </c>
      <c r="K406" s="249" t="s">
        <v>786</v>
      </c>
      <c r="L406" s="249"/>
      <c r="M406" s="249"/>
      <c r="N406" s="249"/>
      <c r="O406" s="249"/>
      <c r="P406" s="249"/>
      <c r="Q406" s="249"/>
      <c r="R406" s="249"/>
      <c r="S406" s="249"/>
      <c r="T406" s="154" t="s">
        <v>38</v>
      </c>
      <c r="U406" s="154"/>
      <c r="V406" s="154" t="s">
        <v>36</v>
      </c>
      <c r="W406" s="154"/>
      <c r="X406" s="154"/>
      <c r="Y406" s="154"/>
      <c r="Z406" s="154"/>
      <c r="AA406" s="154"/>
      <c r="AB406" s="154"/>
      <c r="AC406" s="154"/>
      <c r="AD406" s="154"/>
      <c r="AE406" s="154"/>
      <c r="AF406" s="154"/>
      <c r="AG406" s="154"/>
      <c r="AH406" s="154"/>
      <c r="AI406" s="154"/>
      <c r="AJ406" s="154"/>
      <c r="AK406" s="154"/>
      <c r="AL406" s="154"/>
      <c r="AM406" s="155"/>
      <c r="BE406" s="1" t="str">
        <f ca="1">MID(CELL("address",$CA$2),2,2)</f>
        <v>CA</v>
      </c>
      <c r="BF406" s="1">
        <f>IF(TRIM($K406)="","",IF(ISERROR(MATCH($K406,$CA$3:$CA$5,0)),"INPUT_ERROR",MATCH($K406,$CA$3:$CA$5,0)))</f>
        <v>2</v>
      </c>
      <c r="BH406" s="1">
        <v>100</v>
      </c>
      <c r="BI406" s="1" t="str">
        <f>"ITEM"&amp;BH406&amp; BG406 &amp;"=" &amp; $BF406</f>
        <v>ITEM100=2</v>
      </c>
    </row>
    <row r="407" spans="1:61" ht="9.75" customHeight="1">
      <c r="A407" s="199"/>
      <c r="B407" s="200"/>
      <c r="C407" s="200"/>
      <c r="D407" s="200"/>
      <c r="E407" s="200"/>
      <c r="F407" s="200"/>
      <c r="G407" s="200"/>
      <c r="H407" s="200"/>
      <c r="I407" s="215"/>
      <c r="J407" s="144"/>
      <c r="K407" s="145"/>
      <c r="L407" s="145"/>
      <c r="M407" s="145"/>
      <c r="N407" s="145"/>
      <c r="O407" s="145"/>
      <c r="P407" s="145"/>
      <c r="Q407" s="145"/>
      <c r="R407" s="145"/>
      <c r="S407" s="145"/>
      <c r="T407" s="82"/>
      <c r="U407" s="82"/>
      <c r="V407" s="82" t="s">
        <v>484</v>
      </c>
      <c r="W407" s="82"/>
      <c r="X407" s="82"/>
      <c r="Y407" s="82"/>
      <c r="Z407" s="82"/>
      <c r="AA407" s="82"/>
      <c r="AB407" s="82"/>
      <c r="AC407" s="82"/>
      <c r="AD407" s="82"/>
      <c r="AE407" s="82" t="s">
        <v>485</v>
      </c>
      <c r="AF407" s="82"/>
      <c r="AG407" s="82"/>
      <c r="AH407" s="82"/>
      <c r="AI407" s="82"/>
      <c r="AJ407" s="82"/>
      <c r="AK407" s="82"/>
      <c r="AL407" s="82"/>
      <c r="AM407" s="138"/>
      <c r="BH407" s="1" t="s">
        <v>28</v>
      </c>
    </row>
    <row r="408" spans="1:61" ht="9.75" customHeight="1">
      <c r="A408" s="199"/>
      <c r="B408" s="200"/>
      <c r="C408" s="200"/>
      <c r="D408" s="200"/>
      <c r="E408" s="200"/>
      <c r="F408" s="200"/>
      <c r="G408" s="200"/>
      <c r="H408" s="200"/>
      <c r="I408" s="215"/>
      <c r="J408" s="157"/>
      <c r="K408" s="98"/>
      <c r="L408" s="98"/>
      <c r="M408" s="98"/>
      <c r="N408" s="98"/>
      <c r="O408" s="98"/>
      <c r="P408" s="98"/>
      <c r="Q408" s="98"/>
      <c r="R408" s="98"/>
      <c r="S408" s="98"/>
      <c r="T408" s="98"/>
      <c r="U408" s="98"/>
      <c r="V408" s="98" t="s">
        <v>486</v>
      </c>
      <c r="W408" s="98"/>
      <c r="X408" s="98"/>
      <c r="Y408" s="98"/>
      <c r="Z408" s="98"/>
      <c r="AA408" s="98"/>
      <c r="AB408" s="98"/>
      <c r="AC408" s="98"/>
      <c r="AD408" s="98"/>
      <c r="AE408" s="98"/>
      <c r="AF408" s="98"/>
      <c r="AG408" s="98"/>
      <c r="AH408" s="98"/>
      <c r="AI408" s="98"/>
      <c r="AJ408" s="98"/>
      <c r="AK408" s="98"/>
      <c r="AL408" s="98"/>
      <c r="AM408" s="156"/>
      <c r="BH408" s="1" t="s">
        <v>28</v>
      </c>
    </row>
    <row r="409" spans="1:61" ht="9.75" customHeight="1">
      <c r="A409" s="120" t="s">
        <v>600</v>
      </c>
      <c r="B409" s="121"/>
      <c r="C409" s="121"/>
      <c r="D409" s="121"/>
      <c r="E409" s="121"/>
      <c r="F409" s="121"/>
      <c r="G409" s="121"/>
      <c r="H409" s="121"/>
      <c r="I409" s="121"/>
      <c r="J409" s="121"/>
      <c r="K409" s="121"/>
      <c r="L409" s="121"/>
      <c r="M409" s="121"/>
      <c r="N409" s="121"/>
      <c r="O409" s="121"/>
      <c r="P409" s="121"/>
      <c r="Q409" s="121"/>
      <c r="R409" s="121"/>
      <c r="S409" s="121"/>
      <c r="T409" s="121"/>
      <c r="U409" s="121"/>
      <c r="V409" s="121"/>
      <c r="W409" s="121"/>
      <c r="X409" s="121"/>
      <c r="Y409" s="121"/>
      <c r="Z409" s="121"/>
      <c r="AA409" s="121"/>
      <c r="AB409" s="121"/>
      <c r="AC409" s="121"/>
      <c r="AD409" s="121"/>
      <c r="AE409" s="121"/>
      <c r="AF409" s="121"/>
      <c r="AG409" s="121"/>
      <c r="AH409" s="121"/>
      <c r="AI409" s="121"/>
      <c r="AJ409" s="121"/>
      <c r="AK409" s="121"/>
      <c r="AL409" s="121"/>
      <c r="AM409" s="122"/>
    </row>
    <row r="410" spans="1:61" ht="9.75" customHeight="1">
      <c r="A410" s="123"/>
      <c r="B410" s="124"/>
      <c r="C410" s="124"/>
      <c r="D410" s="124"/>
      <c r="E410" s="124"/>
      <c r="F410" s="124"/>
      <c r="G410" s="124"/>
      <c r="H410" s="124"/>
      <c r="I410" s="124"/>
      <c r="J410" s="124"/>
      <c r="K410" s="124"/>
      <c r="L410" s="124"/>
      <c r="M410" s="124"/>
      <c r="N410" s="124"/>
      <c r="O410" s="124"/>
      <c r="P410" s="124"/>
      <c r="Q410" s="124"/>
      <c r="R410" s="124"/>
      <c r="S410" s="124"/>
      <c r="T410" s="124"/>
      <c r="U410" s="124"/>
      <c r="V410" s="124"/>
      <c r="W410" s="124"/>
      <c r="X410" s="124"/>
      <c r="Y410" s="124"/>
      <c r="Z410" s="124"/>
      <c r="AA410" s="124"/>
      <c r="AB410" s="124"/>
      <c r="AC410" s="124"/>
      <c r="AD410" s="124"/>
      <c r="AE410" s="124"/>
      <c r="AF410" s="124"/>
      <c r="AG410" s="124"/>
      <c r="AH410" s="124"/>
      <c r="AI410" s="124"/>
      <c r="AJ410" s="124"/>
      <c r="AK410" s="124"/>
      <c r="AL410" s="124"/>
      <c r="AM410" s="125"/>
    </row>
    <row r="411" spans="1:61" ht="10.050000000000001" customHeight="1">
      <c r="A411" s="141" t="s">
        <v>601</v>
      </c>
      <c r="B411" s="142"/>
      <c r="C411" s="142"/>
      <c r="D411" s="142"/>
      <c r="E411" s="142"/>
      <c r="F411" s="142"/>
      <c r="G411" s="142"/>
      <c r="H411" s="142"/>
      <c r="I411" s="143"/>
      <c r="J411" s="160" t="s">
        <v>37</v>
      </c>
      <c r="K411" s="145" t="s">
        <v>802</v>
      </c>
      <c r="L411" s="145"/>
      <c r="M411" s="145"/>
      <c r="N411" s="145"/>
      <c r="O411" s="145"/>
      <c r="P411" s="145"/>
      <c r="Q411" s="145"/>
      <c r="R411" s="145"/>
      <c r="S411" s="145"/>
      <c r="T411" s="154" t="s">
        <v>38</v>
      </c>
      <c r="U411" s="154"/>
      <c r="V411" s="154" t="s">
        <v>36</v>
      </c>
      <c r="W411" s="154"/>
      <c r="X411" s="154"/>
      <c r="Y411" s="154"/>
      <c r="Z411" s="154"/>
      <c r="AA411" s="154"/>
      <c r="AB411" s="154"/>
      <c r="AC411" s="154"/>
      <c r="AD411" s="154"/>
      <c r="AE411" s="154"/>
      <c r="AF411" s="154"/>
      <c r="AG411" s="154"/>
      <c r="AH411" s="154"/>
      <c r="AI411" s="154"/>
      <c r="AJ411" s="154"/>
      <c r="AK411" s="154"/>
      <c r="AL411" s="154"/>
      <c r="AM411" s="155"/>
      <c r="BE411" s="1" t="str">
        <f ca="1">MID(CELL("address",$CE$2),2,2)</f>
        <v>CE</v>
      </c>
      <c r="BF411" s="1">
        <f>IF(TRIM($K411)="","",IF(ISERROR(MATCH($K411,$CE$3:$CE$4,0)),"INPUT_ERROR",MATCH($K411,$CE$3:$CE$4,0)))</f>
        <v>1</v>
      </c>
      <c r="BH411" s="1">
        <v>101</v>
      </c>
      <c r="BI411" s="1" t="str">
        <f>"ITEM"&amp;BH411&amp; BG411 &amp;"=" &amp; $BF411</f>
        <v>ITEM101=1</v>
      </c>
    </row>
    <row r="412" spans="1:61" ht="9.75" customHeight="1">
      <c r="A412" s="141"/>
      <c r="B412" s="142"/>
      <c r="C412" s="142"/>
      <c r="D412" s="142"/>
      <c r="E412" s="142"/>
      <c r="F412" s="142"/>
      <c r="G412" s="142"/>
      <c r="H412" s="142"/>
      <c r="I412" s="143"/>
      <c r="J412" s="160"/>
      <c r="K412" s="145"/>
      <c r="L412" s="145"/>
      <c r="M412" s="145"/>
      <c r="N412" s="145"/>
      <c r="O412" s="145"/>
      <c r="P412" s="145"/>
      <c r="Q412" s="145"/>
      <c r="R412" s="145"/>
      <c r="S412" s="145"/>
      <c r="T412" s="98"/>
      <c r="U412" s="98"/>
      <c r="V412" s="98" t="s">
        <v>530</v>
      </c>
      <c r="W412" s="98"/>
      <c r="X412" s="98"/>
      <c r="Y412" s="98"/>
      <c r="Z412" s="98"/>
      <c r="AA412" s="98"/>
      <c r="AB412" s="98"/>
      <c r="AC412" s="98"/>
      <c r="AD412" s="98"/>
      <c r="AE412" s="98" t="s">
        <v>531</v>
      </c>
      <c r="AF412" s="98"/>
      <c r="AG412" s="98"/>
      <c r="AH412" s="98"/>
      <c r="AI412" s="98"/>
      <c r="AJ412" s="98"/>
      <c r="AK412" s="98"/>
      <c r="AL412" s="98"/>
      <c r="AM412" s="156"/>
    </row>
    <row r="413" spans="1:61" ht="34.950000000000003" customHeight="1">
      <c r="A413" s="141"/>
      <c r="B413" s="143"/>
      <c r="C413" s="120" t="s">
        <v>602</v>
      </c>
      <c r="D413" s="121"/>
      <c r="E413" s="121"/>
      <c r="F413" s="121"/>
      <c r="G413" s="121"/>
      <c r="H413" s="121"/>
      <c r="I413" s="122"/>
      <c r="J413" s="136" t="s">
        <v>842</v>
      </c>
      <c r="K413" s="126"/>
      <c r="L413" s="126"/>
      <c r="M413" s="126"/>
      <c r="N413" s="126"/>
      <c r="O413" s="126"/>
      <c r="P413" s="126"/>
      <c r="Q413" s="126"/>
      <c r="R413" s="126"/>
      <c r="S413" s="126"/>
      <c r="T413" s="126"/>
      <c r="U413" s="126"/>
      <c r="V413" s="126"/>
      <c r="W413" s="126"/>
      <c r="X413" s="126"/>
      <c r="Y413" s="126"/>
      <c r="Z413" s="126"/>
      <c r="AA413" s="126"/>
      <c r="AB413" s="126"/>
      <c r="AC413" s="126"/>
      <c r="AD413" s="126"/>
      <c r="AE413" s="126"/>
      <c r="AF413" s="126"/>
      <c r="AG413" s="126"/>
      <c r="AH413" s="126"/>
      <c r="AI413" s="126"/>
      <c r="AJ413" s="126"/>
      <c r="AK413" s="126"/>
      <c r="AL413" s="126"/>
      <c r="AM413" s="127"/>
      <c r="BH413" s="1">
        <v>102</v>
      </c>
      <c r="BI413" s="1" t="str">
        <f>"ITEM"&amp;BH413&amp; BG413 &amp;"="&amp; IF(TRIM($J413)="","",$J413)</f>
        <v>ITEM102=・障害発生等により提供・移転先で情報を受領できなかった場合に備えた一時的な保存の終了後、特定個人情報をシステムにて自動判別し消去する（消去されたデータは、復元できない）
・磁気ディスクの廃棄時は、府職員が要領・手順書等に基づき、内容の消去、破壊等を行うとともに、磁気ディスク管理簿にその記録を残す。
・保存期間が経過した帳票等の紙媒体については、府職員が要領にもとづき溶解処理等を行う。</v>
      </c>
    </row>
    <row r="414" spans="1:61" ht="9.75" customHeight="1">
      <c r="A414" s="141"/>
      <c r="B414" s="143"/>
      <c r="C414" s="141"/>
      <c r="D414" s="142"/>
      <c r="E414" s="142"/>
      <c r="F414" s="142"/>
      <c r="G414" s="142"/>
      <c r="H414" s="142"/>
      <c r="I414" s="143"/>
      <c r="J414" s="150"/>
      <c r="K414" s="151"/>
      <c r="L414" s="151"/>
      <c r="M414" s="151"/>
      <c r="N414" s="151"/>
      <c r="O414" s="151"/>
      <c r="P414" s="151"/>
      <c r="Q414" s="151"/>
      <c r="R414" s="151"/>
      <c r="S414" s="151"/>
      <c r="T414" s="151"/>
      <c r="U414" s="151"/>
      <c r="V414" s="151"/>
      <c r="W414" s="151"/>
      <c r="X414" s="151"/>
      <c r="Y414" s="151"/>
      <c r="Z414" s="151"/>
      <c r="AA414" s="151"/>
      <c r="AB414" s="151"/>
      <c r="AC414" s="151"/>
      <c r="AD414" s="151"/>
      <c r="AE414" s="151"/>
      <c r="AF414" s="151"/>
      <c r="AG414" s="151"/>
      <c r="AH414" s="151"/>
      <c r="AI414" s="151"/>
      <c r="AJ414" s="151"/>
      <c r="AK414" s="151"/>
      <c r="AL414" s="151"/>
      <c r="AM414" s="152"/>
    </row>
    <row r="415" spans="1:61" ht="9.75" customHeight="1">
      <c r="A415" s="141"/>
      <c r="B415" s="143"/>
      <c r="C415" s="141"/>
      <c r="D415" s="142"/>
      <c r="E415" s="142"/>
      <c r="F415" s="142"/>
      <c r="G415" s="142"/>
      <c r="H415" s="142"/>
      <c r="I415" s="143"/>
      <c r="J415" s="150"/>
      <c r="K415" s="151"/>
      <c r="L415" s="151"/>
      <c r="M415" s="151"/>
      <c r="N415" s="151"/>
      <c r="O415" s="151"/>
      <c r="P415" s="151"/>
      <c r="Q415" s="151"/>
      <c r="R415" s="151"/>
      <c r="S415" s="151"/>
      <c r="T415" s="151"/>
      <c r="U415" s="151"/>
      <c r="V415" s="151"/>
      <c r="W415" s="151"/>
      <c r="X415" s="151"/>
      <c r="Y415" s="151"/>
      <c r="Z415" s="151"/>
      <c r="AA415" s="151"/>
      <c r="AB415" s="151"/>
      <c r="AC415" s="151"/>
      <c r="AD415" s="151"/>
      <c r="AE415" s="151"/>
      <c r="AF415" s="151"/>
      <c r="AG415" s="151"/>
      <c r="AH415" s="151"/>
      <c r="AI415" s="151"/>
      <c r="AJ415" s="151"/>
      <c r="AK415" s="151"/>
      <c r="AL415" s="151"/>
      <c r="AM415" s="152"/>
    </row>
    <row r="416" spans="1:61" ht="9.75" customHeight="1">
      <c r="A416" s="123"/>
      <c r="B416" s="125"/>
      <c r="C416" s="123"/>
      <c r="D416" s="124"/>
      <c r="E416" s="124"/>
      <c r="F416" s="124"/>
      <c r="G416" s="124"/>
      <c r="H416" s="124"/>
      <c r="I416" s="125"/>
      <c r="J416" s="137"/>
      <c r="K416" s="128"/>
      <c r="L416" s="128"/>
      <c r="M416" s="128"/>
      <c r="N416" s="128"/>
      <c r="O416" s="128"/>
      <c r="P416" s="128"/>
      <c r="Q416" s="128"/>
      <c r="R416" s="128"/>
      <c r="S416" s="128"/>
      <c r="T416" s="128"/>
      <c r="U416" s="128"/>
      <c r="V416" s="128"/>
      <c r="W416" s="128"/>
      <c r="X416" s="128"/>
      <c r="Y416" s="128"/>
      <c r="Z416" s="128"/>
      <c r="AA416" s="128"/>
      <c r="AB416" s="128"/>
      <c r="AC416" s="128"/>
      <c r="AD416" s="128"/>
      <c r="AE416" s="128"/>
      <c r="AF416" s="128"/>
      <c r="AG416" s="128"/>
      <c r="AH416" s="128"/>
      <c r="AI416" s="128"/>
      <c r="AJ416" s="128"/>
      <c r="AK416" s="128"/>
      <c r="AL416" s="128"/>
      <c r="AM416" s="129"/>
    </row>
    <row r="417" spans="1:61" ht="10.050000000000001" customHeight="1">
      <c r="A417" s="290" t="s">
        <v>482</v>
      </c>
      <c r="B417" s="290"/>
      <c r="C417" s="290"/>
      <c r="D417" s="290"/>
      <c r="E417" s="290"/>
      <c r="F417" s="290"/>
      <c r="G417" s="290"/>
      <c r="H417" s="290"/>
      <c r="I417" s="290"/>
      <c r="J417" s="27" t="s">
        <v>721</v>
      </c>
      <c r="K417" s="27"/>
      <c r="L417" s="27"/>
      <c r="M417" s="27"/>
      <c r="N417" s="27"/>
      <c r="O417" s="27"/>
      <c r="P417" s="27"/>
      <c r="Q417" s="27"/>
      <c r="R417" s="27"/>
      <c r="S417" s="27"/>
      <c r="T417" s="27"/>
      <c r="U417" s="27"/>
      <c r="V417" s="27"/>
      <c r="W417" s="27"/>
      <c r="X417" s="27"/>
      <c r="Y417" s="27"/>
      <c r="Z417" s="27"/>
      <c r="AA417" s="27"/>
      <c r="AB417" s="27"/>
      <c r="AC417" s="27"/>
      <c r="AD417" s="27"/>
      <c r="AE417" s="27"/>
      <c r="AF417" s="27"/>
      <c r="AG417" s="27"/>
      <c r="AH417" s="27"/>
      <c r="AI417" s="27"/>
      <c r="AJ417" s="27"/>
      <c r="AK417" s="27"/>
      <c r="AL417" s="27"/>
      <c r="AM417" s="27"/>
      <c r="BH417" s="1">
        <v>103</v>
      </c>
      <c r="BI417" s="1" t="str">
        <f>"ITEM"&amp;BH417&amp; BG417 &amp;"="&amp; IF(TRIM($J417)="","",$J417)</f>
        <v>ITEM103=―</v>
      </c>
    </row>
    <row r="418" spans="1:61" ht="9.75" customHeight="1">
      <c r="A418" s="290"/>
      <c r="B418" s="290"/>
      <c r="C418" s="290"/>
      <c r="D418" s="290"/>
      <c r="E418" s="290"/>
      <c r="F418" s="290"/>
      <c r="G418" s="290"/>
      <c r="H418" s="290"/>
      <c r="I418" s="290"/>
      <c r="J418" s="27"/>
      <c r="K418" s="27"/>
      <c r="L418" s="27"/>
      <c r="M418" s="27"/>
      <c r="N418" s="27"/>
      <c r="O418" s="27"/>
      <c r="P418" s="27"/>
      <c r="Q418" s="27"/>
      <c r="R418" s="27"/>
      <c r="S418" s="27"/>
      <c r="T418" s="27"/>
      <c r="U418" s="27"/>
      <c r="V418" s="27"/>
      <c r="W418" s="27"/>
      <c r="X418" s="27"/>
      <c r="Y418" s="27"/>
      <c r="Z418" s="27"/>
      <c r="AA418" s="27"/>
      <c r="AB418" s="27"/>
      <c r="AC418" s="27"/>
      <c r="AD418" s="27"/>
      <c r="AE418" s="27"/>
      <c r="AF418" s="27"/>
      <c r="AG418" s="27"/>
      <c r="AH418" s="27"/>
      <c r="AI418" s="27"/>
      <c r="AJ418" s="27"/>
      <c r="AK418" s="27"/>
      <c r="AL418" s="27"/>
      <c r="AM418" s="27"/>
    </row>
    <row r="419" spans="1:61" ht="9.75" customHeight="1">
      <c r="A419" s="290"/>
      <c r="B419" s="290"/>
      <c r="C419" s="290"/>
      <c r="D419" s="290"/>
      <c r="E419" s="290"/>
      <c r="F419" s="290"/>
      <c r="G419" s="290"/>
      <c r="H419" s="290"/>
      <c r="I419" s="290"/>
      <c r="J419" s="27"/>
      <c r="K419" s="27"/>
      <c r="L419" s="27"/>
      <c r="M419" s="27"/>
      <c r="N419" s="27"/>
      <c r="O419" s="27"/>
      <c r="P419" s="27"/>
      <c r="Q419" s="27"/>
      <c r="R419" s="27"/>
      <c r="S419" s="27"/>
      <c r="T419" s="27"/>
      <c r="U419" s="27"/>
      <c r="V419" s="27"/>
      <c r="W419" s="27"/>
      <c r="X419" s="27"/>
      <c r="Y419" s="27"/>
      <c r="Z419" s="27"/>
      <c r="AA419" s="27"/>
      <c r="AB419" s="27"/>
      <c r="AC419" s="27"/>
      <c r="AD419" s="27"/>
      <c r="AE419" s="27"/>
      <c r="AF419" s="27"/>
      <c r="AG419" s="27"/>
      <c r="AH419" s="27"/>
      <c r="AI419" s="27"/>
      <c r="AJ419" s="27"/>
      <c r="AK419" s="27"/>
      <c r="AL419" s="27"/>
      <c r="AM419" s="27"/>
    </row>
    <row r="420" spans="1:61" ht="10.050000000000001" customHeight="1">
      <c r="A420" s="197" t="s">
        <v>483</v>
      </c>
      <c r="B420" s="198"/>
      <c r="C420" s="198"/>
      <c r="D420" s="198"/>
      <c r="E420" s="198"/>
      <c r="F420" s="198"/>
      <c r="G420" s="198"/>
      <c r="H420" s="198"/>
      <c r="I420" s="203"/>
      <c r="J420" s="216" t="s">
        <v>37</v>
      </c>
      <c r="K420" s="249" t="s">
        <v>786</v>
      </c>
      <c r="L420" s="249"/>
      <c r="M420" s="249"/>
      <c r="N420" s="249"/>
      <c r="O420" s="249"/>
      <c r="P420" s="249"/>
      <c r="Q420" s="249"/>
      <c r="R420" s="249"/>
      <c r="S420" s="249"/>
      <c r="T420" s="154" t="s">
        <v>38</v>
      </c>
      <c r="U420" s="154"/>
      <c r="V420" s="154" t="s">
        <v>36</v>
      </c>
      <c r="W420" s="154"/>
      <c r="X420" s="154"/>
      <c r="Y420" s="154"/>
      <c r="Z420" s="154"/>
      <c r="AA420" s="154"/>
      <c r="AB420" s="154"/>
      <c r="AC420" s="154"/>
      <c r="AD420" s="154"/>
      <c r="AE420" s="154"/>
      <c r="AF420" s="154"/>
      <c r="AG420" s="154"/>
      <c r="AH420" s="154"/>
      <c r="AI420" s="154"/>
      <c r="AJ420" s="154"/>
      <c r="AK420" s="154"/>
      <c r="AL420" s="154"/>
      <c r="AM420" s="155"/>
      <c r="BE420" s="1" t="str">
        <f ca="1">MID(CELL("address",$CA$2),2,2)</f>
        <v>CA</v>
      </c>
      <c r="BF420" s="1">
        <f>IF(TRIM($K420)="","",IF(ISERROR(MATCH($K420,$CA$3:$CA$5,0)),"INPUT_ERROR",MATCH($K420,$CA$3:$CA$5,0)))</f>
        <v>2</v>
      </c>
      <c r="BH420" s="1">
        <v>104</v>
      </c>
      <c r="BI420" s="1" t="str">
        <f>"ITEM"&amp;BH420&amp; BG420 &amp;"=" &amp; $BF420</f>
        <v>ITEM104=2</v>
      </c>
    </row>
    <row r="421" spans="1:61" ht="9.75" customHeight="1">
      <c r="A421" s="199"/>
      <c r="B421" s="200"/>
      <c r="C421" s="200"/>
      <c r="D421" s="200"/>
      <c r="E421" s="200"/>
      <c r="F421" s="200"/>
      <c r="G421" s="200"/>
      <c r="H421" s="200"/>
      <c r="I421" s="215"/>
      <c r="J421" s="144"/>
      <c r="K421" s="145"/>
      <c r="L421" s="145"/>
      <c r="M421" s="145"/>
      <c r="N421" s="145"/>
      <c r="O421" s="145"/>
      <c r="P421" s="145"/>
      <c r="Q421" s="145"/>
      <c r="R421" s="145"/>
      <c r="S421" s="145"/>
      <c r="T421" s="82"/>
      <c r="U421" s="82"/>
      <c r="V421" s="82" t="s">
        <v>484</v>
      </c>
      <c r="W421" s="82"/>
      <c r="X421" s="82"/>
      <c r="Y421" s="82"/>
      <c r="Z421" s="82"/>
      <c r="AA421" s="82"/>
      <c r="AB421" s="82"/>
      <c r="AC421" s="82"/>
      <c r="AD421" s="82"/>
      <c r="AE421" s="82" t="s">
        <v>485</v>
      </c>
      <c r="AF421" s="82"/>
      <c r="AG421" s="82"/>
      <c r="AH421" s="82"/>
      <c r="AI421" s="82"/>
      <c r="AJ421" s="82"/>
      <c r="AK421" s="82"/>
      <c r="AL421" s="82"/>
      <c r="AM421" s="138"/>
      <c r="BH421" s="1" t="s">
        <v>28</v>
      </c>
    </row>
    <row r="422" spans="1:61" ht="9.75" customHeight="1">
      <c r="A422" s="199"/>
      <c r="B422" s="200"/>
      <c r="C422" s="200"/>
      <c r="D422" s="200"/>
      <c r="E422" s="200"/>
      <c r="F422" s="200"/>
      <c r="G422" s="200"/>
      <c r="H422" s="200"/>
      <c r="I422" s="215"/>
      <c r="J422" s="157"/>
      <c r="K422" s="98"/>
      <c r="L422" s="98"/>
      <c r="M422" s="98"/>
      <c r="N422" s="98"/>
      <c r="O422" s="98"/>
      <c r="P422" s="98"/>
      <c r="Q422" s="98"/>
      <c r="R422" s="98"/>
      <c r="S422" s="98"/>
      <c r="T422" s="98"/>
      <c r="U422" s="98"/>
      <c r="V422" s="98" t="s">
        <v>486</v>
      </c>
      <c r="W422" s="98"/>
      <c r="X422" s="98"/>
      <c r="Y422" s="98"/>
      <c r="Z422" s="98"/>
      <c r="AA422" s="98"/>
      <c r="AB422" s="98"/>
      <c r="AC422" s="98"/>
      <c r="AD422" s="98"/>
      <c r="AE422" s="98"/>
      <c r="AF422" s="98"/>
      <c r="AG422" s="98"/>
      <c r="AH422" s="98"/>
      <c r="AI422" s="98"/>
      <c r="AJ422" s="98"/>
      <c r="AK422" s="98"/>
      <c r="AL422" s="98"/>
      <c r="AM422" s="156"/>
      <c r="BH422" s="1" t="s">
        <v>28</v>
      </c>
    </row>
    <row r="423" spans="1:61" ht="9.75" customHeight="1">
      <c r="A423" s="153" t="s">
        <v>603</v>
      </c>
      <c r="B423" s="153"/>
      <c r="C423" s="153"/>
      <c r="D423" s="153"/>
      <c r="E423" s="153"/>
      <c r="F423" s="153"/>
      <c r="G423" s="153"/>
      <c r="H423" s="153"/>
      <c r="I423" s="153"/>
      <c r="J423" s="153"/>
      <c r="K423" s="153"/>
      <c r="L423" s="153"/>
      <c r="M423" s="153"/>
      <c r="N423" s="153"/>
      <c r="O423" s="153"/>
      <c r="P423" s="153"/>
      <c r="Q423" s="153"/>
      <c r="R423" s="153"/>
      <c r="S423" s="153"/>
      <c r="T423" s="153"/>
      <c r="U423" s="153"/>
      <c r="V423" s="153"/>
      <c r="W423" s="153"/>
      <c r="X423" s="153"/>
      <c r="Y423" s="153"/>
      <c r="Z423" s="153"/>
      <c r="AA423" s="153"/>
      <c r="AB423" s="153"/>
      <c r="AC423" s="153"/>
      <c r="AD423" s="153"/>
      <c r="AE423" s="153"/>
      <c r="AF423" s="153"/>
      <c r="AG423" s="153"/>
      <c r="AH423" s="153"/>
      <c r="AI423" s="153"/>
      <c r="AJ423" s="153"/>
      <c r="AK423" s="153"/>
      <c r="AL423" s="153"/>
      <c r="AM423" s="153"/>
    </row>
    <row r="424" spans="1:61" ht="9.75" customHeight="1">
      <c r="A424" s="153"/>
      <c r="B424" s="153"/>
      <c r="C424" s="153"/>
      <c r="D424" s="153"/>
      <c r="E424" s="153"/>
      <c r="F424" s="153"/>
      <c r="G424" s="153"/>
      <c r="H424" s="153"/>
      <c r="I424" s="153"/>
      <c r="J424" s="153"/>
      <c r="K424" s="153"/>
      <c r="L424" s="153"/>
      <c r="M424" s="153"/>
      <c r="N424" s="153"/>
      <c r="O424" s="153"/>
      <c r="P424" s="153"/>
      <c r="Q424" s="153"/>
      <c r="R424" s="153"/>
      <c r="S424" s="153"/>
      <c r="T424" s="153"/>
      <c r="U424" s="153"/>
      <c r="V424" s="153"/>
      <c r="W424" s="153"/>
      <c r="X424" s="153"/>
      <c r="Y424" s="153"/>
      <c r="Z424" s="153"/>
      <c r="AA424" s="153"/>
      <c r="AB424" s="153"/>
      <c r="AC424" s="153"/>
      <c r="AD424" s="153"/>
      <c r="AE424" s="153"/>
      <c r="AF424" s="153"/>
      <c r="AG424" s="153"/>
      <c r="AH424" s="153"/>
      <c r="AI424" s="153"/>
      <c r="AJ424" s="153"/>
      <c r="AK424" s="153"/>
      <c r="AL424" s="153"/>
      <c r="AM424" s="153"/>
    </row>
    <row r="425" spans="1:61" ht="10.050000000000001" customHeight="1">
      <c r="A425" s="114" t="s">
        <v>721</v>
      </c>
      <c r="B425" s="115"/>
      <c r="C425" s="115"/>
      <c r="D425" s="115"/>
      <c r="E425" s="115"/>
      <c r="F425" s="115"/>
      <c r="G425" s="115"/>
      <c r="H425" s="115"/>
      <c r="I425" s="115"/>
      <c r="J425" s="115"/>
      <c r="K425" s="115"/>
      <c r="L425" s="115"/>
      <c r="M425" s="115"/>
      <c r="N425" s="115"/>
      <c r="O425" s="115"/>
      <c r="P425" s="115"/>
      <c r="Q425" s="115"/>
      <c r="R425" s="115"/>
      <c r="S425" s="115"/>
      <c r="T425" s="115"/>
      <c r="U425" s="115"/>
      <c r="V425" s="115"/>
      <c r="W425" s="115"/>
      <c r="X425" s="115"/>
      <c r="Y425" s="115"/>
      <c r="Z425" s="115"/>
      <c r="AA425" s="115"/>
      <c r="AB425" s="115"/>
      <c r="AC425" s="115"/>
      <c r="AD425" s="115"/>
      <c r="AE425" s="115"/>
      <c r="AF425" s="115"/>
      <c r="AG425" s="115"/>
      <c r="AH425" s="115"/>
      <c r="AI425" s="115"/>
      <c r="AJ425" s="115"/>
      <c r="AK425" s="115"/>
      <c r="AL425" s="115"/>
      <c r="AM425" s="116"/>
      <c r="BH425" s="1" t="s">
        <v>604</v>
      </c>
      <c r="BI425" s="1" t="str">
        <f>"ITEM"&amp;BH425&amp; BG425 &amp;"="&amp; IF(TRIM($A425)="","",$A425)</f>
        <v>ITEM105_1=―</v>
      </c>
    </row>
    <row r="426" spans="1:61" ht="9.75" customHeight="1">
      <c r="A426" s="146"/>
      <c r="B426" s="147"/>
      <c r="C426" s="147"/>
      <c r="D426" s="147"/>
      <c r="E426" s="147"/>
      <c r="F426" s="147"/>
      <c r="G426" s="147"/>
      <c r="H426" s="147"/>
      <c r="I426" s="147"/>
      <c r="J426" s="147"/>
      <c r="K426" s="147"/>
      <c r="L426" s="147"/>
      <c r="M426" s="147"/>
      <c r="N426" s="147"/>
      <c r="O426" s="147"/>
      <c r="P426" s="147"/>
      <c r="Q426" s="147"/>
      <c r="R426" s="147"/>
      <c r="S426" s="147"/>
      <c r="T426" s="147"/>
      <c r="U426" s="147"/>
      <c r="V426" s="147"/>
      <c r="W426" s="147"/>
      <c r="X426" s="147"/>
      <c r="Y426" s="147"/>
      <c r="Z426" s="147"/>
      <c r="AA426" s="147"/>
      <c r="AB426" s="147"/>
      <c r="AC426" s="147"/>
      <c r="AD426" s="147"/>
      <c r="AE426" s="147"/>
      <c r="AF426" s="147"/>
      <c r="AG426" s="147"/>
      <c r="AH426" s="147"/>
      <c r="AI426" s="147"/>
      <c r="AJ426" s="147"/>
      <c r="AK426" s="147"/>
      <c r="AL426" s="147"/>
      <c r="AM426" s="148"/>
      <c r="BH426" s="1" t="s">
        <v>28</v>
      </c>
    </row>
    <row r="427" spans="1:61" ht="9.75" customHeight="1">
      <c r="A427" s="146"/>
      <c r="B427" s="147"/>
      <c r="C427" s="147"/>
      <c r="D427" s="147"/>
      <c r="E427" s="147"/>
      <c r="F427" s="147"/>
      <c r="G427" s="147"/>
      <c r="H427" s="147"/>
      <c r="I427" s="147"/>
      <c r="J427" s="147"/>
      <c r="K427" s="147"/>
      <c r="L427" s="147"/>
      <c r="M427" s="147"/>
      <c r="N427" s="147"/>
      <c r="O427" s="147"/>
      <c r="P427" s="147"/>
      <c r="Q427" s="147"/>
      <c r="R427" s="147"/>
      <c r="S427" s="147"/>
      <c r="T427" s="147"/>
      <c r="U427" s="147"/>
      <c r="V427" s="147"/>
      <c r="W427" s="147"/>
      <c r="X427" s="147"/>
      <c r="Y427" s="147"/>
      <c r="Z427" s="147"/>
      <c r="AA427" s="147"/>
      <c r="AB427" s="147"/>
      <c r="AC427" s="147"/>
      <c r="AD427" s="147"/>
      <c r="AE427" s="147"/>
      <c r="AF427" s="147"/>
      <c r="AG427" s="147"/>
      <c r="AH427" s="147"/>
      <c r="AI427" s="147"/>
      <c r="AJ427" s="147"/>
      <c r="AK427" s="147"/>
      <c r="AL427" s="147"/>
      <c r="AM427" s="148"/>
      <c r="BH427" s="1" t="s">
        <v>28</v>
      </c>
    </row>
    <row r="428" spans="1:61" ht="9.75" customHeight="1">
      <c r="A428" s="146"/>
      <c r="B428" s="147"/>
      <c r="C428" s="147"/>
      <c r="D428" s="147"/>
      <c r="E428" s="147"/>
      <c r="F428" s="147"/>
      <c r="G428" s="147"/>
      <c r="H428" s="147"/>
      <c r="I428" s="147"/>
      <c r="J428" s="147"/>
      <c r="K428" s="147"/>
      <c r="L428" s="147"/>
      <c r="M428" s="147"/>
      <c r="N428" s="147"/>
      <c r="O428" s="147"/>
      <c r="P428" s="147"/>
      <c r="Q428" s="147"/>
      <c r="R428" s="147"/>
      <c r="S428" s="147"/>
      <c r="T428" s="147"/>
      <c r="U428" s="147"/>
      <c r="V428" s="147"/>
      <c r="W428" s="147"/>
      <c r="X428" s="147"/>
      <c r="Y428" s="147"/>
      <c r="Z428" s="147"/>
      <c r="AA428" s="147"/>
      <c r="AB428" s="147"/>
      <c r="AC428" s="147"/>
      <c r="AD428" s="147"/>
      <c r="AE428" s="147"/>
      <c r="AF428" s="147"/>
      <c r="AG428" s="147"/>
      <c r="AH428" s="147"/>
      <c r="AI428" s="147"/>
      <c r="AJ428" s="147"/>
      <c r="AK428" s="147"/>
      <c r="AL428" s="147"/>
      <c r="AM428" s="148"/>
    </row>
    <row r="429" spans="1:61" ht="9.75" customHeight="1">
      <c r="A429" s="146"/>
      <c r="B429" s="147"/>
      <c r="C429" s="147"/>
      <c r="D429" s="147"/>
      <c r="E429" s="147"/>
      <c r="F429" s="147"/>
      <c r="G429" s="147"/>
      <c r="H429" s="147"/>
      <c r="I429" s="147"/>
      <c r="J429" s="147"/>
      <c r="K429" s="147"/>
      <c r="L429" s="147"/>
      <c r="M429" s="147"/>
      <c r="N429" s="147"/>
      <c r="O429" s="147"/>
      <c r="P429" s="147"/>
      <c r="Q429" s="147"/>
      <c r="R429" s="147"/>
      <c r="S429" s="147"/>
      <c r="T429" s="147"/>
      <c r="U429" s="147"/>
      <c r="V429" s="147"/>
      <c r="W429" s="147"/>
      <c r="X429" s="147"/>
      <c r="Y429" s="147"/>
      <c r="Z429" s="147"/>
      <c r="AA429" s="147"/>
      <c r="AB429" s="147"/>
      <c r="AC429" s="147"/>
      <c r="AD429" s="147"/>
      <c r="AE429" s="147"/>
      <c r="AF429" s="147"/>
      <c r="AG429" s="147"/>
      <c r="AH429" s="147"/>
      <c r="AI429" s="147"/>
      <c r="AJ429" s="147"/>
      <c r="AK429" s="147"/>
      <c r="AL429" s="147"/>
      <c r="AM429" s="148"/>
    </row>
    <row r="430" spans="1:61" ht="9.75" customHeight="1">
      <c r="A430" s="146"/>
      <c r="B430" s="147"/>
      <c r="C430" s="147"/>
      <c r="D430" s="147"/>
      <c r="E430" s="147"/>
      <c r="F430" s="147"/>
      <c r="G430" s="147"/>
      <c r="H430" s="147"/>
      <c r="I430" s="147"/>
      <c r="J430" s="147"/>
      <c r="K430" s="147"/>
      <c r="L430" s="147"/>
      <c r="M430" s="147"/>
      <c r="N430" s="147"/>
      <c r="O430" s="147"/>
      <c r="P430" s="147"/>
      <c r="Q430" s="147"/>
      <c r="R430" s="147"/>
      <c r="S430" s="147"/>
      <c r="T430" s="147"/>
      <c r="U430" s="147"/>
      <c r="V430" s="147"/>
      <c r="W430" s="147"/>
      <c r="X430" s="147"/>
      <c r="Y430" s="147"/>
      <c r="Z430" s="147"/>
      <c r="AA430" s="147"/>
      <c r="AB430" s="147"/>
      <c r="AC430" s="147"/>
      <c r="AD430" s="147"/>
      <c r="AE430" s="147"/>
      <c r="AF430" s="147"/>
      <c r="AG430" s="147"/>
      <c r="AH430" s="147"/>
      <c r="AI430" s="147"/>
      <c r="AJ430" s="147"/>
      <c r="AK430" s="147"/>
      <c r="AL430" s="147"/>
      <c r="AM430" s="148"/>
    </row>
    <row r="431" spans="1:61" ht="9.75" customHeight="1">
      <c r="A431" s="146"/>
      <c r="B431" s="147"/>
      <c r="C431" s="147"/>
      <c r="D431" s="147"/>
      <c r="E431" s="147"/>
      <c r="F431" s="147"/>
      <c r="G431" s="147"/>
      <c r="H431" s="147"/>
      <c r="I431" s="147"/>
      <c r="J431" s="147"/>
      <c r="K431" s="147"/>
      <c r="L431" s="147"/>
      <c r="M431" s="147"/>
      <c r="N431" s="147"/>
      <c r="O431" s="147"/>
      <c r="P431" s="147"/>
      <c r="Q431" s="147"/>
      <c r="R431" s="147"/>
      <c r="S431" s="147"/>
      <c r="T431" s="147"/>
      <c r="U431" s="147"/>
      <c r="V431" s="147"/>
      <c r="W431" s="147"/>
      <c r="X431" s="147"/>
      <c r="Y431" s="147"/>
      <c r="Z431" s="147"/>
      <c r="AA431" s="147"/>
      <c r="AB431" s="147"/>
      <c r="AC431" s="147"/>
      <c r="AD431" s="147"/>
      <c r="AE431" s="147"/>
      <c r="AF431" s="147"/>
      <c r="AG431" s="147"/>
      <c r="AH431" s="147"/>
      <c r="AI431" s="147"/>
      <c r="AJ431" s="147"/>
      <c r="AK431" s="147"/>
      <c r="AL431" s="147"/>
      <c r="AM431" s="148"/>
    </row>
    <row r="432" spans="1:61" ht="9.75" customHeight="1">
      <c r="A432" s="146"/>
      <c r="B432" s="147"/>
      <c r="C432" s="147"/>
      <c r="D432" s="147"/>
      <c r="E432" s="147"/>
      <c r="F432" s="147"/>
      <c r="G432" s="147"/>
      <c r="H432" s="147"/>
      <c r="I432" s="147"/>
      <c r="J432" s="147"/>
      <c r="K432" s="147"/>
      <c r="L432" s="147"/>
      <c r="M432" s="147"/>
      <c r="N432" s="147"/>
      <c r="O432" s="147"/>
      <c r="P432" s="147"/>
      <c r="Q432" s="147"/>
      <c r="R432" s="147"/>
      <c r="S432" s="147"/>
      <c r="T432" s="147"/>
      <c r="U432" s="147"/>
      <c r="V432" s="147"/>
      <c r="W432" s="147"/>
      <c r="X432" s="147"/>
      <c r="Y432" s="147"/>
      <c r="Z432" s="147"/>
      <c r="AA432" s="147"/>
      <c r="AB432" s="147"/>
      <c r="AC432" s="147"/>
      <c r="AD432" s="147"/>
      <c r="AE432" s="147"/>
      <c r="AF432" s="147"/>
      <c r="AG432" s="147"/>
      <c r="AH432" s="147"/>
      <c r="AI432" s="147"/>
      <c r="AJ432" s="147"/>
      <c r="AK432" s="147"/>
      <c r="AL432" s="147"/>
      <c r="AM432" s="148"/>
    </row>
    <row r="433" spans="1:61" ht="9.75" customHeight="1">
      <c r="A433" s="146"/>
      <c r="B433" s="147"/>
      <c r="C433" s="147"/>
      <c r="D433" s="147"/>
      <c r="E433" s="147"/>
      <c r="F433" s="147"/>
      <c r="G433" s="147"/>
      <c r="H433" s="147"/>
      <c r="I433" s="147"/>
      <c r="J433" s="147"/>
      <c r="K433" s="147"/>
      <c r="L433" s="147"/>
      <c r="M433" s="147"/>
      <c r="N433" s="147"/>
      <c r="O433" s="147"/>
      <c r="P433" s="147"/>
      <c r="Q433" s="147"/>
      <c r="R433" s="147"/>
      <c r="S433" s="147"/>
      <c r="T433" s="147"/>
      <c r="U433" s="147"/>
      <c r="V433" s="147"/>
      <c r="W433" s="147"/>
      <c r="X433" s="147"/>
      <c r="Y433" s="147"/>
      <c r="Z433" s="147"/>
      <c r="AA433" s="147"/>
      <c r="AB433" s="147"/>
      <c r="AC433" s="147"/>
      <c r="AD433" s="147"/>
      <c r="AE433" s="147"/>
      <c r="AF433" s="147"/>
      <c r="AG433" s="147"/>
      <c r="AH433" s="147"/>
      <c r="AI433" s="147"/>
      <c r="AJ433" s="147"/>
      <c r="AK433" s="147"/>
      <c r="AL433" s="147"/>
      <c r="AM433" s="148"/>
    </row>
    <row r="434" spans="1:61" ht="9.75" customHeight="1">
      <c r="A434" s="146"/>
      <c r="B434" s="147"/>
      <c r="C434" s="147"/>
      <c r="D434" s="147"/>
      <c r="E434" s="147"/>
      <c r="F434" s="147"/>
      <c r="G434" s="147"/>
      <c r="H434" s="147"/>
      <c r="I434" s="147"/>
      <c r="J434" s="147"/>
      <c r="K434" s="147"/>
      <c r="L434" s="147"/>
      <c r="M434" s="147"/>
      <c r="N434" s="147"/>
      <c r="O434" s="147"/>
      <c r="P434" s="147"/>
      <c r="Q434" s="147"/>
      <c r="R434" s="147"/>
      <c r="S434" s="147"/>
      <c r="T434" s="147"/>
      <c r="U434" s="147"/>
      <c r="V434" s="147"/>
      <c r="W434" s="147"/>
      <c r="X434" s="147"/>
      <c r="Y434" s="147"/>
      <c r="Z434" s="147"/>
      <c r="AA434" s="147"/>
      <c r="AB434" s="147"/>
      <c r="AC434" s="147"/>
      <c r="AD434" s="147"/>
      <c r="AE434" s="147"/>
      <c r="AF434" s="147"/>
      <c r="AG434" s="147"/>
      <c r="AH434" s="147"/>
      <c r="AI434" s="147"/>
      <c r="AJ434" s="147"/>
      <c r="AK434" s="147"/>
      <c r="AL434" s="147"/>
      <c r="AM434" s="148"/>
    </row>
    <row r="435" spans="1:61" ht="9.75" customHeight="1">
      <c r="A435" s="146"/>
      <c r="B435" s="147"/>
      <c r="C435" s="147"/>
      <c r="D435" s="147"/>
      <c r="E435" s="147"/>
      <c r="F435" s="147"/>
      <c r="G435" s="147"/>
      <c r="H435" s="147"/>
      <c r="I435" s="147"/>
      <c r="J435" s="147"/>
      <c r="K435" s="147"/>
      <c r="L435" s="147"/>
      <c r="M435" s="147"/>
      <c r="N435" s="147"/>
      <c r="O435" s="147"/>
      <c r="P435" s="147"/>
      <c r="Q435" s="147"/>
      <c r="R435" s="147"/>
      <c r="S435" s="147"/>
      <c r="T435" s="147"/>
      <c r="U435" s="147"/>
      <c r="V435" s="147"/>
      <c r="W435" s="147"/>
      <c r="X435" s="147"/>
      <c r="Y435" s="147"/>
      <c r="Z435" s="147"/>
      <c r="AA435" s="147"/>
      <c r="AB435" s="147"/>
      <c r="AC435" s="147"/>
      <c r="AD435" s="147"/>
      <c r="AE435" s="147"/>
      <c r="AF435" s="147"/>
      <c r="AG435" s="147"/>
      <c r="AH435" s="147"/>
      <c r="AI435" s="147"/>
      <c r="AJ435" s="147"/>
      <c r="AK435" s="147"/>
      <c r="AL435" s="147"/>
      <c r="AM435" s="148"/>
      <c r="BH435" s="1" t="s">
        <v>605</v>
      </c>
      <c r="BI435" s="1" t="str">
        <f>"ITEM"&amp;BH435&amp; BG435 &amp;"="&amp; IF(TRIM($A435)="","",$A435)</f>
        <v>ITEM105_2=</v>
      </c>
    </row>
    <row r="436" spans="1:61" ht="9.75" customHeight="1">
      <c r="A436" s="117"/>
      <c r="B436" s="118"/>
      <c r="C436" s="118"/>
      <c r="D436" s="118"/>
      <c r="E436" s="118"/>
      <c r="F436" s="118"/>
      <c r="G436" s="118"/>
      <c r="H436" s="118"/>
      <c r="I436" s="118"/>
      <c r="J436" s="118"/>
      <c r="K436" s="118"/>
      <c r="L436" s="118"/>
      <c r="M436" s="118"/>
      <c r="N436" s="118"/>
      <c r="O436" s="118"/>
      <c r="P436" s="118"/>
      <c r="Q436" s="118"/>
      <c r="R436" s="118"/>
      <c r="S436" s="118"/>
      <c r="T436" s="118"/>
      <c r="U436" s="118"/>
      <c r="V436" s="118"/>
      <c r="W436" s="118"/>
      <c r="X436" s="118"/>
      <c r="Y436" s="118"/>
      <c r="Z436" s="118"/>
      <c r="AA436" s="118"/>
      <c r="AB436" s="118"/>
      <c r="AC436" s="118"/>
      <c r="AD436" s="118"/>
      <c r="AE436" s="118"/>
      <c r="AF436" s="118"/>
      <c r="AG436" s="118"/>
      <c r="AH436" s="118"/>
      <c r="AI436" s="118"/>
      <c r="AJ436" s="118"/>
      <c r="AK436" s="118"/>
      <c r="AL436" s="118"/>
      <c r="AM436" s="119"/>
      <c r="BH436" s="1" t="s">
        <v>606</v>
      </c>
      <c r="BI436" s="1" t="str">
        <f>"ITEM"&amp;BH436&amp; BG436 &amp;"="&amp; IF(TRIM($A436)="","",$A436)</f>
        <v>ITEM105_3=</v>
      </c>
    </row>
    <row r="437" spans="1:61" ht="9.75" customHeight="1">
      <c r="A437" s="6"/>
      <c r="B437" s="6"/>
      <c r="C437" s="6"/>
      <c r="D437" s="6"/>
      <c r="E437" s="6"/>
      <c r="F437" s="6"/>
      <c r="G437" s="6"/>
      <c r="H437" s="6"/>
      <c r="I437" s="6"/>
      <c r="J437" s="6"/>
      <c r="K437" s="6"/>
      <c r="L437" s="6"/>
      <c r="M437" s="6"/>
      <c r="N437" s="6"/>
      <c r="O437" s="6"/>
      <c r="P437" s="6"/>
      <c r="Q437" s="6"/>
      <c r="R437" s="6"/>
      <c r="S437" s="6"/>
      <c r="T437" s="6"/>
      <c r="U437" s="6"/>
      <c r="V437" s="6"/>
      <c r="W437" s="6"/>
      <c r="X437" s="6"/>
      <c r="Y437" s="6"/>
      <c r="Z437" s="6"/>
      <c r="AA437" s="6"/>
      <c r="AB437" s="6"/>
      <c r="AC437" s="6"/>
      <c r="AD437" s="6"/>
      <c r="AE437" s="6"/>
      <c r="AF437" s="6"/>
      <c r="AG437" s="6"/>
      <c r="AH437" s="6"/>
      <c r="AI437" s="6"/>
      <c r="AJ437" s="6"/>
      <c r="AK437" s="6"/>
      <c r="AL437" s="6"/>
      <c r="AM437" s="6"/>
      <c r="BI437" s="1" t="s">
        <v>8</v>
      </c>
    </row>
    <row r="438" spans="1:61" ht="9.75" customHeight="1">
      <c r="A438" s="6"/>
      <c r="B438" s="6"/>
      <c r="C438" s="6"/>
      <c r="D438" s="6"/>
      <c r="E438" s="6"/>
      <c r="F438" s="6"/>
      <c r="G438" s="6"/>
      <c r="H438" s="6"/>
      <c r="I438" s="6"/>
      <c r="J438" s="6"/>
      <c r="K438" s="6"/>
      <c r="L438" s="6"/>
      <c r="M438" s="6"/>
      <c r="N438" s="6"/>
      <c r="O438" s="6"/>
      <c r="P438" s="6"/>
      <c r="Q438" s="6"/>
      <c r="R438" s="6"/>
      <c r="S438" s="6"/>
      <c r="T438" s="6"/>
      <c r="U438" s="6"/>
      <c r="V438" s="6"/>
      <c r="W438" s="6"/>
      <c r="X438" s="6"/>
      <c r="Y438" s="6"/>
      <c r="Z438" s="6"/>
      <c r="AA438" s="6"/>
      <c r="AB438" s="6"/>
      <c r="AC438" s="6"/>
      <c r="AD438" s="6"/>
      <c r="AE438" s="6"/>
      <c r="AF438" s="6"/>
      <c r="AG438" s="6"/>
      <c r="AH438" s="6"/>
      <c r="AI438" s="6"/>
      <c r="AJ438" s="6"/>
      <c r="AK438" s="6"/>
      <c r="AL438" s="6"/>
      <c r="AM438" s="6"/>
    </row>
    <row r="439" spans="1:61" ht="9.75" customHeight="1">
      <c r="A439" s="6"/>
      <c r="B439" s="6"/>
      <c r="C439" s="6"/>
      <c r="D439" s="6"/>
      <c r="E439" s="6"/>
      <c r="F439" s="6"/>
      <c r="G439" s="6"/>
      <c r="H439" s="6"/>
      <c r="I439" s="6"/>
      <c r="J439" s="6"/>
      <c r="K439" s="6"/>
      <c r="L439" s="6"/>
      <c r="M439" s="6"/>
      <c r="N439" s="6"/>
      <c r="O439" s="6"/>
      <c r="P439" s="6"/>
      <c r="Q439" s="6"/>
      <c r="R439" s="6"/>
      <c r="S439" s="6"/>
      <c r="T439" s="6"/>
      <c r="U439" s="6"/>
      <c r="V439" s="6"/>
      <c r="W439" s="6"/>
      <c r="X439" s="6"/>
      <c r="Y439" s="6"/>
      <c r="Z439" s="6"/>
      <c r="AA439" s="6"/>
      <c r="AB439" s="6"/>
      <c r="AC439" s="6"/>
      <c r="AD439" s="6"/>
      <c r="AE439" s="6"/>
      <c r="AF439" s="6"/>
      <c r="AG439" s="6"/>
      <c r="AH439" s="6"/>
      <c r="AI439" s="6"/>
      <c r="AJ439" s="6"/>
      <c r="AK439" s="6"/>
      <c r="AL439" s="6"/>
      <c r="AM439" s="6"/>
    </row>
    <row r="440" spans="1:61" ht="9.75" customHeight="1">
      <c r="A440" s="6"/>
      <c r="B440" s="6"/>
      <c r="C440" s="6"/>
      <c r="D440" s="6"/>
      <c r="E440" s="6"/>
      <c r="F440" s="6"/>
      <c r="G440" s="6"/>
      <c r="H440" s="6"/>
      <c r="I440" s="6"/>
      <c r="J440" s="6"/>
      <c r="K440" s="6"/>
      <c r="L440" s="6"/>
      <c r="M440" s="6"/>
      <c r="N440" s="6"/>
      <c r="O440" s="6"/>
      <c r="P440" s="6"/>
      <c r="Q440" s="6"/>
      <c r="R440" s="6"/>
      <c r="S440" s="6"/>
      <c r="T440" s="6"/>
      <c r="U440" s="6"/>
      <c r="V440" s="6"/>
      <c r="W440" s="6"/>
      <c r="X440" s="6"/>
      <c r="Y440" s="6"/>
      <c r="Z440" s="6"/>
      <c r="AA440" s="6"/>
      <c r="AB440" s="6"/>
      <c r="AC440" s="6"/>
      <c r="AD440" s="6"/>
      <c r="AE440" s="6"/>
      <c r="AF440" s="6"/>
      <c r="AG440" s="6"/>
      <c r="AH440" s="6"/>
      <c r="AI440" s="6"/>
      <c r="AJ440" s="6"/>
      <c r="AK440" s="6"/>
      <c r="AL440" s="6"/>
      <c r="AM440" s="6"/>
    </row>
    <row r="441" spans="1:61" ht="9.75" customHeight="1">
      <c r="A441" s="6"/>
      <c r="B441" s="6"/>
      <c r="C441" s="6"/>
      <c r="D441" s="6"/>
      <c r="E441" s="6"/>
      <c r="F441" s="6"/>
      <c r="G441" s="6"/>
      <c r="H441" s="6"/>
      <c r="I441" s="6"/>
      <c r="J441" s="6"/>
      <c r="K441" s="6"/>
      <c r="L441" s="6"/>
      <c r="M441" s="6"/>
      <c r="N441" s="6"/>
      <c r="O441" s="6"/>
      <c r="P441" s="6"/>
      <c r="Q441" s="6"/>
      <c r="R441" s="6"/>
      <c r="S441" s="6"/>
      <c r="T441" s="6"/>
      <c r="U441" s="6"/>
      <c r="V441" s="6"/>
      <c r="W441" s="6"/>
      <c r="X441" s="6"/>
      <c r="Y441" s="6"/>
      <c r="Z441" s="6"/>
      <c r="AA441" s="6"/>
      <c r="AB441" s="6"/>
      <c r="AC441" s="6"/>
      <c r="AD441" s="6"/>
      <c r="AE441" s="6"/>
      <c r="AF441" s="6"/>
      <c r="AG441" s="6"/>
      <c r="AH441" s="6"/>
      <c r="AI441" s="6"/>
      <c r="AJ441" s="6"/>
      <c r="AK441" s="6"/>
      <c r="AL441" s="6"/>
      <c r="AM441" s="6"/>
    </row>
    <row r="442" spans="1:61" ht="9.75" customHeight="1">
      <c r="A442" s="6"/>
      <c r="B442" s="6"/>
      <c r="C442" s="6"/>
      <c r="D442" s="6"/>
      <c r="E442" s="6"/>
      <c r="F442" s="6"/>
      <c r="G442" s="6"/>
      <c r="H442" s="6"/>
      <c r="I442" s="6"/>
      <c r="J442" s="6"/>
      <c r="K442" s="6"/>
      <c r="L442" s="6"/>
      <c r="M442" s="6"/>
      <c r="N442" s="6"/>
      <c r="O442" s="6"/>
      <c r="P442" s="6"/>
      <c r="Q442" s="6"/>
      <c r="R442" s="6"/>
      <c r="S442" s="6"/>
      <c r="T442" s="6"/>
      <c r="U442" s="6"/>
      <c r="V442" s="6"/>
      <c r="W442" s="6"/>
      <c r="X442" s="6"/>
      <c r="Y442" s="6"/>
      <c r="Z442" s="6"/>
      <c r="AA442" s="6"/>
      <c r="AB442" s="6"/>
      <c r="AC442" s="6"/>
      <c r="AD442" s="6"/>
      <c r="AE442" s="6"/>
      <c r="AF442" s="6"/>
      <c r="AG442" s="6"/>
      <c r="AH442" s="6"/>
      <c r="AI442" s="6"/>
      <c r="AJ442" s="6"/>
      <c r="AK442" s="6"/>
      <c r="AL442" s="6"/>
      <c r="AM442" s="6"/>
    </row>
    <row r="443" spans="1:61" ht="9.75" customHeight="1">
      <c r="A443" s="6"/>
      <c r="B443" s="6"/>
      <c r="C443" s="6"/>
      <c r="D443" s="6"/>
      <c r="E443" s="6"/>
      <c r="F443" s="6"/>
      <c r="G443" s="6"/>
      <c r="H443" s="6"/>
      <c r="I443" s="6"/>
      <c r="J443" s="6"/>
      <c r="K443" s="6"/>
      <c r="L443" s="6"/>
      <c r="M443" s="6"/>
      <c r="N443" s="6"/>
      <c r="O443" s="6"/>
      <c r="P443" s="6"/>
      <c r="Q443" s="6"/>
      <c r="R443" s="6"/>
      <c r="S443" s="6"/>
      <c r="T443" s="6"/>
      <c r="U443" s="6"/>
      <c r="V443" s="6"/>
      <c r="W443" s="6"/>
      <c r="X443" s="6"/>
      <c r="Y443" s="6"/>
      <c r="Z443" s="6"/>
      <c r="AA443" s="6"/>
      <c r="AB443" s="6"/>
      <c r="AC443" s="6"/>
      <c r="AD443" s="6"/>
      <c r="AE443" s="6"/>
      <c r="AF443" s="6"/>
      <c r="AG443" s="6"/>
      <c r="AH443" s="6"/>
      <c r="AI443" s="6"/>
      <c r="AJ443" s="6"/>
      <c r="AK443" s="6"/>
      <c r="AL443" s="6"/>
      <c r="AM443" s="6"/>
    </row>
    <row r="444" spans="1:61" ht="9.75" customHeight="1">
      <c r="A444" s="6"/>
      <c r="B444" s="6"/>
      <c r="C444" s="6"/>
      <c r="D444" s="6"/>
      <c r="E444" s="6"/>
      <c r="F444" s="6"/>
      <c r="G444" s="6"/>
      <c r="H444" s="6"/>
      <c r="I444" s="6"/>
      <c r="J444" s="6"/>
      <c r="K444" s="6"/>
      <c r="L444" s="6"/>
      <c r="M444" s="6"/>
      <c r="N444" s="6"/>
      <c r="O444" s="6"/>
      <c r="P444" s="6"/>
      <c r="Q444" s="6"/>
      <c r="R444" s="6"/>
      <c r="S444" s="6"/>
      <c r="T444" s="6"/>
      <c r="U444" s="6"/>
      <c r="V444" s="6"/>
      <c r="W444" s="6"/>
      <c r="X444" s="6"/>
      <c r="Y444" s="6"/>
      <c r="Z444" s="6"/>
      <c r="AA444" s="6"/>
      <c r="AB444" s="6"/>
      <c r="AC444" s="6"/>
      <c r="AD444" s="6"/>
      <c r="AE444" s="6"/>
      <c r="AF444" s="6"/>
      <c r="AG444" s="6"/>
      <c r="AH444" s="6"/>
      <c r="AI444" s="6"/>
      <c r="AJ444" s="6"/>
      <c r="AK444" s="6"/>
      <c r="AL444" s="6"/>
      <c r="AM444" s="6"/>
    </row>
    <row r="445" spans="1:61" ht="9.75" customHeight="1">
      <c r="A445" s="6"/>
      <c r="B445" s="6"/>
      <c r="C445" s="6"/>
      <c r="D445" s="6"/>
      <c r="E445" s="6"/>
      <c r="F445" s="6"/>
      <c r="G445" s="6"/>
      <c r="H445" s="6"/>
      <c r="I445" s="6"/>
      <c r="J445" s="6"/>
      <c r="K445" s="6"/>
      <c r="L445" s="6"/>
      <c r="M445" s="6"/>
      <c r="N445" s="6"/>
      <c r="O445" s="6"/>
      <c r="P445" s="6"/>
      <c r="Q445" s="6"/>
      <c r="R445" s="6"/>
      <c r="S445" s="6"/>
      <c r="T445" s="6"/>
      <c r="U445" s="6"/>
      <c r="V445" s="6"/>
      <c r="W445" s="6"/>
      <c r="X445" s="6"/>
      <c r="Y445" s="6"/>
      <c r="Z445" s="6"/>
      <c r="AA445" s="6"/>
      <c r="AB445" s="6"/>
      <c r="AC445" s="6"/>
      <c r="AD445" s="6"/>
      <c r="AE445" s="6"/>
      <c r="AF445" s="6"/>
      <c r="AG445" s="6"/>
      <c r="AH445" s="6"/>
      <c r="AI445" s="6"/>
      <c r="AJ445" s="6"/>
      <c r="AK445" s="6"/>
      <c r="AL445" s="6"/>
      <c r="AM445" s="6"/>
    </row>
    <row r="446" spans="1:61" ht="9.75" customHeight="1">
      <c r="A446" s="6"/>
      <c r="B446" s="6"/>
      <c r="C446" s="6"/>
      <c r="D446" s="6"/>
      <c r="E446" s="6"/>
      <c r="F446" s="6"/>
      <c r="G446" s="6"/>
      <c r="H446" s="6"/>
      <c r="I446" s="6"/>
      <c r="J446" s="6"/>
      <c r="K446" s="6"/>
      <c r="L446" s="6"/>
      <c r="M446" s="6"/>
      <c r="N446" s="6"/>
      <c r="O446" s="6"/>
      <c r="P446" s="6"/>
      <c r="Q446" s="6"/>
      <c r="R446" s="6"/>
      <c r="S446" s="6"/>
      <c r="T446" s="6"/>
      <c r="U446" s="6"/>
      <c r="V446" s="6"/>
      <c r="W446" s="6"/>
      <c r="X446" s="6"/>
      <c r="Y446" s="6"/>
      <c r="Z446" s="6"/>
      <c r="AA446" s="6"/>
      <c r="AB446" s="6"/>
      <c r="AC446" s="6"/>
      <c r="AD446" s="6"/>
      <c r="AE446" s="6"/>
      <c r="AF446" s="6"/>
      <c r="AG446" s="6"/>
      <c r="AH446" s="6"/>
      <c r="AI446" s="6"/>
      <c r="AJ446" s="6"/>
      <c r="AK446" s="6"/>
      <c r="AL446" s="6"/>
      <c r="AM446" s="6"/>
    </row>
    <row r="447" spans="1:61" ht="9.75" customHeight="1">
      <c r="A447" s="6"/>
      <c r="B447" s="6"/>
      <c r="C447" s="6"/>
      <c r="D447" s="6"/>
      <c r="E447" s="6"/>
      <c r="F447" s="6"/>
      <c r="G447" s="6"/>
      <c r="H447" s="6"/>
      <c r="I447" s="6"/>
      <c r="J447" s="6"/>
      <c r="K447" s="6"/>
      <c r="L447" s="6"/>
      <c r="M447" s="6"/>
      <c r="N447" s="6"/>
      <c r="O447" s="6"/>
      <c r="P447" s="6"/>
      <c r="Q447" s="6"/>
      <c r="R447" s="6"/>
      <c r="S447" s="6"/>
      <c r="T447" s="6"/>
      <c r="U447" s="6"/>
      <c r="V447" s="6"/>
      <c r="W447" s="6"/>
      <c r="X447" s="6"/>
      <c r="Y447" s="6"/>
      <c r="Z447" s="6"/>
      <c r="AA447" s="6"/>
      <c r="AB447" s="6"/>
      <c r="AC447" s="6"/>
      <c r="AD447" s="6"/>
      <c r="AE447" s="6"/>
      <c r="AF447" s="6"/>
      <c r="AG447" s="6"/>
      <c r="AH447" s="6"/>
      <c r="AI447" s="6"/>
      <c r="AJ447" s="6"/>
      <c r="AK447" s="6"/>
      <c r="AL447" s="6"/>
      <c r="AM447" s="6"/>
    </row>
  </sheetData>
  <sheetProtection algorithmName="SHA-512" hashValue="xMYoed2jExClimy8q/6WUkRrvcxydIsCHpRctfVn69pUZK1cM8Lx14t9HFH71ylUu0NeVS/ScIvqgVvFVh8qwQ==" saltValue="hH0QChL1PXp+BLQyJ2/rTw==" spinCount="100000" sheet="1" objects="1" scenarios="1" formatCells="0" formatRows="0"/>
  <mergeCells count="560">
    <mergeCell ref="A1:AM2"/>
    <mergeCell ref="A3:AM4"/>
    <mergeCell ref="A5:AM6"/>
    <mergeCell ref="A7:AM8"/>
    <mergeCell ref="A9:AM10"/>
    <mergeCell ref="A11:I14"/>
    <mergeCell ref="J11:AM14"/>
    <mergeCell ref="AE23:AM23"/>
    <mergeCell ref="J24:U24"/>
    <mergeCell ref="V24:AM24"/>
    <mergeCell ref="A25:AM26"/>
    <mergeCell ref="A27:I30"/>
    <mergeCell ref="J27:AM30"/>
    <mergeCell ref="A15:I18"/>
    <mergeCell ref="J15:AM18"/>
    <mergeCell ref="A19:I21"/>
    <mergeCell ref="J19:AM21"/>
    <mergeCell ref="A22:I24"/>
    <mergeCell ref="J22:J23"/>
    <mergeCell ref="K22:S23"/>
    <mergeCell ref="T22:U23"/>
    <mergeCell ref="V22:AM22"/>
    <mergeCell ref="V23:AD23"/>
    <mergeCell ref="A34:AM35"/>
    <mergeCell ref="A36:I39"/>
    <mergeCell ref="J36:AM39"/>
    <mergeCell ref="A40:I43"/>
    <mergeCell ref="J40:AM43"/>
    <mergeCell ref="A44:I47"/>
    <mergeCell ref="J44:AM47"/>
    <mergeCell ref="A31:I33"/>
    <mergeCell ref="J31:J32"/>
    <mergeCell ref="K31:S32"/>
    <mergeCell ref="T31:U32"/>
    <mergeCell ref="V31:AM31"/>
    <mergeCell ref="V32:AD32"/>
    <mergeCell ref="AE32:AM32"/>
    <mergeCell ref="J33:U33"/>
    <mergeCell ref="V33:AM33"/>
    <mergeCell ref="A48:I50"/>
    <mergeCell ref="J48:AM50"/>
    <mergeCell ref="A51:I53"/>
    <mergeCell ref="J51:J52"/>
    <mergeCell ref="K51:S52"/>
    <mergeCell ref="T51:U52"/>
    <mergeCell ref="V51:AM51"/>
    <mergeCell ref="V52:AD52"/>
    <mergeCell ref="AE52:AM52"/>
    <mergeCell ref="J53:U53"/>
    <mergeCell ref="V53:AM53"/>
    <mergeCell ref="A54:AM55"/>
    <mergeCell ref="A56:I59"/>
    <mergeCell ref="J56:AM59"/>
    <mergeCell ref="A60:I62"/>
    <mergeCell ref="J60:J61"/>
    <mergeCell ref="K60:S61"/>
    <mergeCell ref="T60:U61"/>
    <mergeCell ref="V60:AM60"/>
    <mergeCell ref="V61:AD61"/>
    <mergeCell ref="A73:AM74"/>
    <mergeCell ref="A75:I78"/>
    <mergeCell ref="J75:AM78"/>
    <mergeCell ref="A79:I82"/>
    <mergeCell ref="J79:AM82"/>
    <mergeCell ref="A83:I85"/>
    <mergeCell ref="J83:AM85"/>
    <mergeCell ref="AE61:AM61"/>
    <mergeCell ref="J62:U62"/>
    <mergeCell ref="V62:AM62"/>
    <mergeCell ref="A63:AM64"/>
    <mergeCell ref="A65:AM70"/>
    <mergeCell ref="A71:AM72"/>
    <mergeCell ref="A89:AM90"/>
    <mergeCell ref="A91:I92"/>
    <mergeCell ref="J91:J92"/>
    <mergeCell ref="K91:O92"/>
    <mergeCell ref="P91:U92"/>
    <mergeCell ref="V91:AM91"/>
    <mergeCell ref="V92:AD92"/>
    <mergeCell ref="AE92:AM92"/>
    <mergeCell ref="A86:I88"/>
    <mergeCell ref="J86:J87"/>
    <mergeCell ref="K86:S87"/>
    <mergeCell ref="T86:U87"/>
    <mergeCell ref="V86:AM86"/>
    <mergeCell ref="V87:AD87"/>
    <mergeCell ref="AE87:AM87"/>
    <mergeCell ref="J88:U88"/>
    <mergeCell ref="V88:AM88"/>
    <mergeCell ref="A93:B95"/>
    <mergeCell ref="C93:I95"/>
    <mergeCell ref="J93:AM95"/>
    <mergeCell ref="A96:I98"/>
    <mergeCell ref="J96:J97"/>
    <mergeCell ref="K96:O97"/>
    <mergeCell ref="P96:U97"/>
    <mergeCell ref="V96:AM96"/>
    <mergeCell ref="V97:AD97"/>
    <mergeCell ref="AE97:AM97"/>
    <mergeCell ref="J98:AM98"/>
    <mergeCell ref="A99:B101"/>
    <mergeCell ref="C99:I101"/>
    <mergeCell ref="J99:AM101"/>
    <mergeCell ref="A102:I103"/>
    <mergeCell ref="J102:J103"/>
    <mergeCell ref="K102:O103"/>
    <mergeCell ref="P102:U103"/>
    <mergeCell ref="V102:AM102"/>
    <mergeCell ref="V103:AD103"/>
    <mergeCell ref="AE108:AM108"/>
    <mergeCell ref="A109:B111"/>
    <mergeCell ref="C109:I111"/>
    <mergeCell ref="J109:AM111"/>
    <mergeCell ref="A112:I114"/>
    <mergeCell ref="J112:AM114"/>
    <mergeCell ref="AE103:AM103"/>
    <mergeCell ref="A104:B106"/>
    <mergeCell ref="C104:I106"/>
    <mergeCell ref="J104:AM106"/>
    <mergeCell ref="A107:I108"/>
    <mergeCell ref="J107:J108"/>
    <mergeCell ref="K107:S108"/>
    <mergeCell ref="T107:U108"/>
    <mergeCell ref="V107:AM107"/>
    <mergeCell ref="V108:AD108"/>
    <mergeCell ref="A115:I117"/>
    <mergeCell ref="J115:J116"/>
    <mergeCell ref="K115:S116"/>
    <mergeCell ref="T115:U116"/>
    <mergeCell ref="V115:AM115"/>
    <mergeCell ref="V116:AD116"/>
    <mergeCell ref="AE116:AM116"/>
    <mergeCell ref="J117:U117"/>
    <mergeCell ref="V117:AM117"/>
    <mergeCell ref="A118:AM119"/>
    <mergeCell ref="A120:I122"/>
    <mergeCell ref="J120:AM122"/>
    <mergeCell ref="A123:I125"/>
    <mergeCell ref="J123:J124"/>
    <mergeCell ref="K123:S124"/>
    <mergeCell ref="T123:U124"/>
    <mergeCell ref="V123:AM123"/>
    <mergeCell ref="V124:AD124"/>
    <mergeCell ref="AE124:AM124"/>
    <mergeCell ref="V132:AD132"/>
    <mergeCell ref="AE132:AM132"/>
    <mergeCell ref="J133:U133"/>
    <mergeCell ref="V133:AM133"/>
    <mergeCell ref="A134:AM135"/>
    <mergeCell ref="A136:AM140"/>
    <mergeCell ref="J125:U125"/>
    <mergeCell ref="V125:AM125"/>
    <mergeCell ref="A126:AM127"/>
    <mergeCell ref="A128:I130"/>
    <mergeCell ref="J128:AM130"/>
    <mergeCell ref="A131:I133"/>
    <mergeCell ref="J131:J132"/>
    <mergeCell ref="K131:S132"/>
    <mergeCell ref="T131:U132"/>
    <mergeCell ref="V131:AM131"/>
    <mergeCell ref="A153:I155"/>
    <mergeCell ref="J153:J154"/>
    <mergeCell ref="K153:S154"/>
    <mergeCell ref="T153:U154"/>
    <mergeCell ref="V153:AM153"/>
    <mergeCell ref="V154:AD154"/>
    <mergeCell ref="AE154:AM154"/>
    <mergeCell ref="J155:AM155"/>
    <mergeCell ref="A141:AD142"/>
    <mergeCell ref="AE141:AE142"/>
    <mergeCell ref="AF141:AF142"/>
    <mergeCell ref="AG141:AM142"/>
    <mergeCell ref="A143:AM148"/>
    <mergeCell ref="A149:I152"/>
    <mergeCell ref="J149:AM152"/>
    <mergeCell ref="A156:B158"/>
    <mergeCell ref="C156:I158"/>
    <mergeCell ref="J156:AM158"/>
    <mergeCell ref="A159:I161"/>
    <mergeCell ref="J159:J160"/>
    <mergeCell ref="K159:S160"/>
    <mergeCell ref="T159:U160"/>
    <mergeCell ref="V159:AM159"/>
    <mergeCell ref="V160:AD160"/>
    <mergeCell ref="AE160:AM160"/>
    <mergeCell ref="J161:AM161"/>
    <mergeCell ref="A162:B164"/>
    <mergeCell ref="C162:I164"/>
    <mergeCell ref="J162:AM164"/>
    <mergeCell ref="A165:I166"/>
    <mergeCell ref="J165:J166"/>
    <mergeCell ref="K165:S166"/>
    <mergeCell ref="T165:U166"/>
    <mergeCell ref="V165:AM165"/>
    <mergeCell ref="V166:AD166"/>
    <mergeCell ref="A177:I178"/>
    <mergeCell ref="J177:J178"/>
    <mergeCell ref="K177:S178"/>
    <mergeCell ref="T177:U178"/>
    <mergeCell ref="V177:AM177"/>
    <mergeCell ref="V178:AD178"/>
    <mergeCell ref="AE178:AM178"/>
    <mergeCell ref="AE166:AM166"/>
    <mergeCell ref="A167:B176"/>
    <mergeCell ref="C167:I171"/>
    <mergeCell ref="J167:AM171"/>
    <mergeCell ref="C172:I176"/>
    <mergeCell ref="J172:AM176"/>
    <mergeCell ref="AE184:AM184"/>
    <mergeCell ref="V185:AM185"/>
    <mergeCell ref="J186:AM186"/>
    <mergeCell ref="A187:B189"/>
    <mergeCell ref="C187:I189"/>
    <mergeCell ref="J187:AM189"/>
    <mergeCell ref="A179:B182"/>
    <mergeCell ref="C179:I182"/>
    <mergeCell ref="J179:AM182"/>
    <mergeCell ref="A183:I186"/>
    <mergeCell ref="J183:U183"/>
    <mergeCell ref="V183:AM183"/>
    <mergeCell ref="J184:J185"/>
    <mergeCell ref="K184:S185"/>
    <mergeCell ref="T184:U185"/>
    <mergeCell ref="V184:AD184"/>
    <mergeCell ref="J193:AM193"/>
    <mergeCell ref="A194:B196"/>
    <mergeCell ref="C194:I196"/>
    <mergeCell ref="J194:AM196"/>
    <mergeCell ref="A197:I199"/>
    <mergeCell ref="J197:AM199"/>
    <mergeCell ref="A190:I193"/>
    <mergeCell ref="J190:U190"/>
    <mergeCell ref="V190:AM190"/>
    <mergeCell ref="J191:J192"/>
    <mergeCell ref="K191:S192"/>
    <mergeCell ref="T191:U192"/>
    <mergeCell ref="V191:AD191"/>
    <mergeCell ref="AE191:AM191"/>
    <mergeCell ref="V192:AD192"/>
    <mergeCell ref="AE192:AM192"/>
    <mergeCell ref="A203:AM204"/>
    <mergeCell ref="A205:AM210"/>
    <mergeCell ref="A211:AD212"/>
    <mergeCell ref="AE211:AE212"/>
    <mergeCell ref="AF211:AF212"/>
    <mergeCell ref="AG211:AM212"/>
    <mergeCell ref="A200:I202"/>
    <mergeCell ref="J200:J201"/>
    <mergeCell ref="K200:S201"/>
    <mergeCell ref="T200:U201"/>
    <mergeCell ref="V200:AM200"/>
    <mergeCell ref="V201:AD201"/>
    <mergeCell ref="AE201:AM201"/>
    <mergeCell ref="J202:U202"/>
    <mergeCell ref="V202:AM202"/>
    <mergeCell ref="A213:AM214"/>
    <mergeCell ref="A215:I217"/>
    <mergeCell ref="J215:J216"/>
    <mergeCell ref="K215:S216"/>
    <mergeCell ref="T215:U216"/>
    <mergeCell ref="V215:AM215"/>
    <mergeCell ref="V216:AD216"/>
    <mergeCell ref="AE216:AM216"/>
    <mergeCell ref="J217:AM217"/>
    <mergeCell ref="J224:AM224"/>
    <mergeCell ref="A225:B228"/>
    <mergeCell ref="C225:I228"/>
    <mergeCell ref="J225:AM228"/>
    <mergeCell ref="A229:I231"/>
    <mergeCell ref="J229:AM231"/>
    <mergeCell ref="A218:B221"/>
    <mergeCell ref="C218:I221"/>
    <mergeCell ref="J218:AM221"/>
    <mergeCell ref="A222:I224"/>
    <mergeCell ref="J222:J223"/>
    <mergeCell ref="K222:S223"/>
    <mergeCell ref="T222:U223"/>
    <mergeCell ref="V222:AM222"/>
    <mergeCell ref="V223:AD223"/>
    <mergeCell ref="AE223:AM223"/>
    <mergeCell ref="A232:I234"/>
    <mergeCell ref="J232:J233"/>
    <mergeCell ref="K232:S233"/>
    <mergeCell ref="T232:U233"/>
    <mergeCell ref="V232:AM232"/>
    <mergeCell ref="V233:AD233"/>
    <mergeCell ref="AE233:AM233"/>
    <mergeCell ref="J234:U234"/>
    <mergeCell ref="V234:AM234"/>
    <mergeCell ref="A235:AM236"/>
    <mergeCell ref="A237:I240"/>
    <mergeCell ref="J237:AM240"/>
    <mergeCell ref="A241:I243"/>
    <mergeCell ref="J241:J242"/>
    <mergeCell ref="K241:S242"/>
    <mergeCell ref="T241:U242"/>
    <mergeCell ref="V241:AM241"/>
    <mergeCell ref="V242:AD242"/>
    <mergeCell ref="AE242:AM242"/>
    <mergeCell ref="V251:AD251"/>
    <mergeCell ref="AE251:AM251"/>
    <mergeCell ref="J252:U252"/>
    <mergeCell ref="V252:AM252"/>
    <mergeCell ref="A253:AM255"/>
    <mergeCell ref="A256:AM267"/>
    <mergeCell ref="J243:U243"/>
    <mergeCell ref="V243:AM243"/>
    <mergeCell ref="A244:AM245"/>
    <mergeCell ref="A246:I249"/>
    <mergeCell ref="J246:AM249"/>
    <mergeCell ref="A250:I252"/>
    <mergeCell ref="J250:J251"/>
    <mergeCell ref="K250:S251"/>
    <mergeCell ref="T250:U251"/>
    <mergeCell ref="V250:AM250"/>
    <mergeCell ref="AE276:AM276"/>
    <mergeCell ref="J277:U277"/>
    <mergeCell ref="V277:AM277"/>
    <mergeCell ref="A278:AM279"/>
    <mergeCell ref="A280:I282"/>
    <mergeCell ref="J280:AM282"/>
    <mergeCell ref="AG268:AM269"/>
    <mergeCell ref="A270:AM271"/>
    <mergeCell ref="A272:I274"/>
    <mergeCell ref="J272:AM274"/>
    <mergeCell ref="A275:I277"/>
    <mergeCell ref="J275:J276"/>
    <mergeCell ref="K275:S276"/>
    <mergeCell ref="T275:U276"/>
    <mergeCell ref="V275:AM275"/>
    <mergeCell ref="V276:AD276"/>
    <mergeCell ref="A268:U269"/>
    <mergeCell ref="V268:V269"/>
    <mergeCell ref="W268:W269"/>
    <mergeCell ref="X268:AD269"/>
    <mergeCell ref="AE268:AE269"/>
    <mergeCell ref="AF268:AF269"/>
    <mergeCell ref="A283:I285"/>
    <mergeCell ref="J283:J284"/>
    <mergeCell ref="K283:S284"/>
    <mergeCell ref="T283:U284"/>
    <mergeCell ref="V283:AM283"/>
    <mergeCell ref="V284:AD284"/>
    <mergeCell ref="AE284:AM284"/>
    <mergeCell ref="J285:U285"/>
    <mergeCell ref="V285:AM285"/>
    <mergeCell ref="A286:AM287"/>
    <mergeCell ref="A288:I290"/>
    <mergeCell ref="J288:AM290"/>
    <mergeCell ref="A291:I293"/>
    <mergeCell ref="J291:J292"/>
    <mergeCell ref="K291:S292"/>
    <mergeCell ref="T291:U292"/>
    <mergeCell ref="V291:AM291"/>
    <mergeCell ref="V292:AD292"/>
    <mergeCell ref="AE292:AM292"/>
    <mergeCell ref="V300:AD300"/>
    <mergeCell ref="AE300:AM300"/>
    <mergeCell ref="J301:U301"/>
    <mergeCell ref="V301:AM301"/>
    <mergeCell ref="A302:AM303"/>
    <mergeCell ref="A304:I306"/>
    <mergeCell ref="J304:AM306"/>
    <mergeCell ref="J293:U293"/>
    <mergeCell ref="V293:AM293"/>
    <mergeCell ref="A294:AM295"/>
    <mergeCell ref="A296:I298"/>
    <mergeCell ref="J296:AM298"/>
    <mergeCell ref="A299:I301"/>
    <mergeCell ref="J299:J300"/>
    <mergeCell ref="K299:S300"/>
    <mergeCell ref="T299:U300"/>
    <mergeCell ref="V299:AM299"/>
    <mergeCell ref="A307:I309"/>
    <mergeCell ref="J307:J308"/>
    <mergeCell ref="K307:S308"/>
    <mergeCell ref="T307:U308"/>
    <mergeCell ref="V307:AM307"/>
    <mergeCell ref="V308:AD308"/>
    <mergeCell ref="AE308:AM308"/>
    <mergeCell ref="J309:U309"/>
    <mergeCell ref="V309:AM309"/>
    <mergeCell ref="A310:AM311"/>
    <mergeCell ref="A312:I314"/>
    <mergeCell ref="J312:AM314"/>
    <mergeCell ref="A315:I317"/>
    <mergeCell ref="J315:J316"/>
    <mergeCell ref="K315:S316"/>
    <mergeCell ref="T315:U316"/>
    <mergeCell ref="V315:AM315"/>
    <mergeCell ref="V316:AD316"/>
    <mergeCell ref="AE316:AM316"/>
    <mergeCell ref="V324:AD324"/>
    <mergeCell ref="AE324:AM324"/>
    <mergeCell ref="J325:U325"/>
    <mergeCell ref="V325:AM325"/>
    <mergeCell ref="A326:AM327"/>
    <mergeCell ref="A328:AM337"/>
    <mergeCell ref="J317:U317"/>
    <mergeCell ref="V317:AM317"/>
    <mergeCell ref="A318:AM319"/>
    <mergeCell ref="A320:I322"/>
    <mergeCell ref="J320:AM322"/>
    <mergeCell ref="A323:I325"/>
    <mergeCell ref="J323:J324"/>
    <mergeCell ref="K323:S324"/>
    <mergeCell ref="T323:U324"/>
    <mergeCell ref="V323:AM323"/>
    <mergeCell ref="A338:AM339"/>
    <mergeCell ref="A340:AM341"/>
    <mergeCell ref="A342:I344"/>
    <mergeCell ref="J342:J343"/>
    <mergeCell ref="K342:T343"/>
    <mergeCell ref="U342:U343"/>
    <mergeCell ref="V342:AM342"/>
    <mergeCell ref="V343:AE343"/>
    <mergeCell ref="AF343:AM343"/>
    <mergeCell ref="J344:U344"/>
    <mergeCell ref="V344:AE344"/>
    <mergeCell ref="AF344:AM344"/>
    <mergeCell ref="A345:I347"/>
    <mergeCell ref="J345:J346"/>
    <mergeCell ref="K345:T346"/>
    <mergeCell ref="U345:U346"/>
    <mergeCell ref="V345:AM345"/>
    <mergeCell ref="V346:AE346"/>
    <mergeCell ref="AF346:AM346"/>
    <mergeCell ref="J347:U347"/>
    <mergeCell ref="V347:AM347"/>
    <mergeCell ref="A348:I350"/>
    <mergeCell ref="J348:J349"/>
    <mergeCell ref="K348:T349"/>
    <mergeCell ref="U348:U349"/>
    <mergeCell ref="V348:AM348"/>
    <mergeCell ref="V349:AE349"/>
    <mergeCell ref="AF349:AM349"/>
    <mergeCell ref="J350:U350"/>
    <mergeCell ref="V350:AM350"/>
    <mergeCell ref="A351:I353"/>
    <mergeCell ref="J351:J352"/>
    <mergeCell ref="K351:T352"/>
    <mergeCell ref="U351:U352"/>
    <mergeCell ref="V351:AM351"/>
    <mergeCell ref="V352:AE352"/>
    <mergeCell ref="AF352:AM352"/>
    <mergeCell ref="J353:U353"/>
    <mergeCell ref="V353:AM353"/>
    <mergeCell ref="A354:I356"/>
    <mergeCell ref="J354:J355"/>
    <mergeCell ref="K354:S355"/>
    <mergeCell ref="T354:U355"/>
    <mergeCell ref="V354:AM354"/>
    <mergeCell ref="V355:AE355"/>
    <mergeCell ref="AF355:AM355"/>
    <mergeCell ref="J356:U356"/>
    <mergeCell ref="V356:AM356"/>
    <mergeCell ref="A357:B362"/>
    <mergeCell ref="C357:I362"/>
    <mergeCell ref="J357:AM362"/>
    <mergeCell ref="A363:I365"/>
    <mergeCell ref="J363:J364"/>
    <mergeCell ref="K363:S364"/>
    <mergeCell ref="T363:U364"/>
    <mergeCell ref="V363:AM363"/>
    <mergeCell ref="V364:AE364"/>
    <mergeCell ref="AF364:AM364"/>
    <mergeCell ref="J365:U365"/>
    <mergeCell ref="V365:AM365"/>
    <mergeCell ref="A366:B371"/>
    <mergeCell ref="C366:I371"/>
    <mergeCell ref="J366:AM371"/>
    <mergeCell ref="A372:I374"/>
    <mergeCell ref="J372:J373"/>
    <mergeCell ref="K372:S373"/>
    <mergeCell ref="T372:U373"/>
    <mergeCell ref="V372:AM372"/>
    <mergeCell ref="V373:AE373"/>
    <mergeCell ref="AF373:AM373"/>
    <mergeCell ref="J374:U374"/>
    <mergeCell ref="V374:AM374"/>
    <mergeCell ref="A375:I377"/>
    <mergeCell ref="J375:J376"/>
    <mergeCell ref="K375:S376"/>
    <mergeCell ref="T375:U376"/>
    <mergeCell ref="V375:AM375"/>
    <mergeCell ref="V376:AE376"/>
    <mergeCell ref="AF376:AM376"/>
    <mergeCell ref="J377:U377"/>
    <mergeCell ref="V377:AM377"/>
    <mergeCell ref="A378:I382"/>
    <mergeCell ref="J378:AM378"/>
    <mergeCell ref="J379:J380"/>
    <mergeCell ref="K379:O380"/>
    <mergeCell ref="P379:U380"/>
    <mergeCell ref="V379:AM379"/>
    <mergeCell ref="V380:AD380"/>
    <mergeCell ref="A389:I390"/>
    <mergeCell ref="J389:J390"/>
    <mergeCell ref="K389:S390"/>
    <mergeCell ref="T389:U390"/>
    <mergeCell ref="V389:AM389"/>
    <mergeCell ref="V390:AD390"/>
    <mergeCell ref="AE390:AM390"/>
    <mergeCell ref="AE380:AM380"/>
    <mergeCell ref="J381:AM382"/>
    <mergeCell ref="A383:B388"/>
    <mergeCell ref="C383:I385"/>
    <mergeCell ref="J383:AM385"/>
    <mergeCell ref="C386:I388"/>
    <mergeCell ref="J386:AM388"/>
    <mergeCell ref="V398:AD398"/>
    <mergeCell ref="AE398:AM398"/>
    <mergeCell ref="J399:U399"/>
    <mergeCell ref="V399:AM399"/>
    <mergeCell ref="A400:AM401"/>
    <mergeCell ref="A402:I405"/>
    <mergeCell ref="J402:AM405"/>
    <mergeCell ref="A391:B393"/>
    <mergeCell ref="C391:I393"/>
    <mergeCell ref="J391:AM393"/>
    <mergeCell ref="A394:I396"/>
    <mergeCell ref="J394:AM396"/>
    <mergeCell ref="A397:I399"/>
    <mergeCell ref="J397:J398"/>
    <mergeCell ref="K397:S398"/>
    <mergeCell ref="T397:U398"/>
    <mergeCell ref="V397:AM397"/>
    <mergeCell ref="A409:AM410"/>
    <mergeCell ref="A411:I412"/>
    <mergeCell ref="J411:J412"/>
    <mergeCell ref="K411:S412"/>
    <mergeCell ref="T411:U412"/>
    <mergeCell ref="V411:AM411"/>
    <mergeCell ref="V412:AD412"/>
    <mergeCell ref="AE412:AM412"/>
    <mergeCell ref="A406:I408"/>
    <mergeCell ref="J406:J407"/>
    <mergeCell ref="K406:S407"/>
    <mergeCell ref="T406:U407"/>
    <mergeCell ref="V406:AM406"/>
    <mergeCell ref="V407:AD407"/>
    <mergeCell ref="AE407:AM407"/>
    <mergeCell ref="J408:U408"/>
    <mergeCell ref="V408:AM408"/>
    <mergeCell ref="V421:AD421"/>
    <mergeCell ref="AE421:AM421"/>
    <mergeCell ref="J422:U422"/>
    <mergeCell ref="V422:AM422"/>
    <mergeCell ref="A423:AM424"/>
    <mergeCell ref="A425:AM436"/>
    <mergeCell ref="A413:B416"/>
    <mergeCell ref="C413:I416"/>
    <mergeCell ref="J413:AM416"/>
    <mergeCell ref="A417:I419"/>
    <mergeCell ref="J417:AM419"/>
    <mergeCell ref="A420:I422"/>
    <mergeCell ref="J420:J421"/>
    <mergeCell ref="K420:S421"/>
    <mergeCell ref="T420:U421"/>
    <mergeCell ref="V420:AM420"/>
  </mergeCells>
  <phoneticPr fontId="1"/>
  <conditionalFormatting sqref="A328">
    <cfRule type="expression" dxfId="4" priority="3">
      <formula>AND($BF$268=TRUE,$BF$269=TRUE)</formula>
    </cfRule>
  </conditionalFormatting>
  <conditionalFormatting sqref="J215:K215 T215 V215:V216 AE216 J217 J218:AM221 J222:K222 T222 V222:V223 AE223 J224 J225:AM231 J232:K232 T232 V232:V234 AE233 J234 J237:AM240 J241:K241 T241 V241:V243 AE242 J243 J246:AM249 J250:K250 T250 V250:V252 AE251 J252 A256">
    <cfRule type="expression" dxfId="3" priority="1">
      <formula>$BF$211=TRUE</formula>
    </cfRule>
  </conditionalFormatting>
  <conditionalFormatting sqref="J149:AM152 J153:K153 T153 V153:V154 AE154 J155 J156:AM158 J159:K159 T159 V159:V160 AE160 J161 J162:AM164 J165:K165 T165 V165:V166 AE166 J167:AM176 J177:K177 T177 V177:V178 AE178 J179:AM182 J183 V183:V185 J184:K184 T184 AE184 J186 J187:AM189 J190 V190:V192 J191:T191 AE191:AE192 J192:S192 J193 J194:AM199 J200:K200 T200 V200:V202 AE201 J202 A205">
    <cfRule type="expression" dxfId="2" priority="2">
      <formula>$BF$141=TRUE</formula>
    </cfRule>
  </conditionalFormatting>
  <conditionalFormatting sqref="J272:AM274 J275:T275 V275:V277 J276:S276 AE276 J277 J280:AM282 J283:T283 V283:V285 J284:S284 AE284 J285 J288:AM290 J291:T291 V291:V293 J292:S292 AE292 J293 J296:AM298 J299:T299 V299:V301 J300:S300 AE300 J301">
    <cfRule type="expression" dxfId="1" priority="4">
      <formula>$BF$268=TRUE</formula>
    </cfRule>
  </conditionalFormatting>
  <conditionalFormatting sqref="J304:AM306 J307:T307 V307:V309 J308:S308 AE308 J309 J312:AM314 J315:T315 V315:V317 J316:S316 AE316 J317 J320:AM322 J323:T323 V323:V325 J324:S324 AE324 J325">
    <cfRule type="expression" dxfId="0" priority="5">
      <formula>$BF$269=TRUE</formula>
    </cfRule>
  </conditionalFormatting>
  <dataValidations count="14">
    <dataValidation type="list" allowBlank="1" showInputMessage="1" showErrorMessage="1" errorTitle="入力エラー" error="正しい選択肢を選んでください。" sqref="K153:S154" xr:uid="{B7D44E87-E3AB-4E84-8A79-9418BE947BC0}">
      <formula1>$CC$2:$CC$4</formula1>
    </dataValidation>
    <dataValidation type="list" allowBlank="1" showInputMessage="1" showErrorMessage="1" sqref="W268:W269 AF268:AF269 AF211:AF212 AF141:AF142" xr:uid="{AE3F4BDA-6AE8-4340-9D73-B765C289106C}">
      <formula1>$CN$2:$CN$3</formula1>
    </dataValidation>
    <dataValidation type="list" allowBlank="1" showInputMessage="1" showErrorMessage="1" errorTitle="入力エラー" error="正しい選択肢を選んでください。" sqref="K351:T352" xr:uid="{6C5103F6-73F7-4758-9428-50C421FEDB07}">
      <formula1>$CI$2:$CI$5</formula1>
    </dataValidation>
    <dataValidation type="list" allowBlank="1" showInputMessage="1" showErrorMessage="1" errorTitle="入力エラー" error="正しい選択肢を選んでください。" sqref="K345:T346 K348:T349" xr:uid="{3C4571B3-E28C-4D7B-9A02-CC99D2793729}">
      <formula1>$CH$2:$CH$5</formula1>
    </dataValidation>
    <dataValidation type="list" allowBlank="1" showInputMessage="1" showErrorMessage="1" errorTitle="入力エラー" error="正しい選択肢を選んでください。" sqref="K342:T343" xr:uid="{D1FF5177-ABC6-40F4-A573-012DF480ABE7}">
      <formula1>$CG$2:$CG$6</formula1>
    </dataValidation>
    <dataValidation type="list" allowBlank="1" showInputMessage="1" showErrorMessage="1" errorTitle="入力エラー" error="正しい選択肢を選んでください。" sqref="K397:S398 K406:S407 K420:S421 K323:S324 K315:S316 K307:S308 K299:S300 K291:S292 K283:S284 K275:S276 K250:S251 K241:S242 K232:S233 K200:S201 K131:S132 K123:S124 K115:S116 K86:S87 K51:S52 K60:S61 K31:S32 K22:S23" xr:uid="{FCD5202E-3229-4ED5-8165-3B8C584B5EEA}">
      <formula1>$CA$2:$CA$5</formula1>
    </dataValidation>
    <dataValidation type="list" allowBlank="1" showInputMessage="1" showErrorMessage="1" errorTitle="入力エラー" error="正しい選択肢を選んでください。" sqref="K191:S192" xr:uid="{BD114B7B-B226-43B8-A0FD-62C1FF6F3815}">
      <formula1>$CF$2:$CF$6</formula1>
    </dataValidation>
    <dataValidation type="list" allowBlank="1" showInputMessage="1" showErrorMessage="1" errorTitle="入力エラー" error="正しい選択肢を選んでください。" sqref="K354:S355 K363:S364 K372:S373 K375:S376" xr:uid="{434EE25D-D971-4FAA-BD23-F1344D352C88}">
      <formula1>$CJ$2:$CJ$5</formula1>
    </dataValidation>
    <dataValidation type="list" allowBlank="1" showInputMessage="1" showErrorMessage="1" errorTitle="入力エラー" error="正しい選択肢を選んでください。" sqref="K102:O103 K96:O97 K91:O92" xr:uid="{0702BB72-2D46-43DF-8471-0E8CD941DB8B}">
      <formula1>$CB$2:$CB$4</formula1>
    </dataValidation>
    <dataValidation type="list" allowBlank="1" showInputMessage="1" showErrorMessage="1" errorTitle="入力エラー" error="正しい選択肢を選んでください。" sqref="K215:S216 K159:S160 K107:S108" xr:uid="{E82F94FA-38C7-4CD4-B39C-3D002DB8D8A3}">
      <formula1>$CD$2:$CD$4</formula1>
    </dataValidation>
    <dataValidation type="list" allowBlank="1" showInputMessage="1" showErrorMessage="1" errorTitle="入力エラー" error="正しい選択肢を選んでください。" sqref="K411:S412 K222:S223 K184:S185 K177:S178 K165:S166" xr:uid="{E48F427B-7C98-4A8D-B189-FED28AD9898A}">
      <formula1>$CE$2:$CE$4</formula1>
    </dataValidation>
    <dataValidation type="list" allowBlank="1" showInputMessage="1" showErrorMessage="1" errorTitle="入力エラー" error="正しい選択肢を選んでください。" sqref="K389:S390" xr:uid="{51B482CF-5AF8-4BC6-B41E-35BE8C52EF03}">
      <formula1>$CL$2:$CL$4</formula1>
    </dataValidation>
    <dataValidation type="list" allowBlank="1" showInputMessage="1" showErrorMessage="1" errorTitle="入力エラー" error="正しい選択肢を選んでください。" sqref="K379:O380" xr:uid="{9134E98C-6A74-41E1-A11D-47F53604A87B}">
      <formula1>$CK$2:$CK$4</formula1>
    </dataValidation>
    <dataValidation imeMode="hiragana" allowBlank="1" showInputMessage="1" showErrorMessage="1" sqref="J312:AM314 J320:AM322 A65 J149:AM152 J75:AM85 A256 J167:AM176 J179:AM182 J194:AM199 J218:AM221 J225:AM231 J237:AM240 J246:AM249 A205 J272:AM274 J357:AM362 J366:AM371 J383:AM388 J391:AM396 J402:AM405 J413:AM419 A328 J93:AM95 J99:AM101 J104:AM106 J109:AM114 J120:AM122 J128:AM130 J156:AM158 J162:AM164 J187:AM189 A136 J280:AM282 J288:AM290 J296:AM298 J304:AM306 A5:AM6 J11:AM21 J27:AM30 J36:AM50 J56:AM59 A425" xr:uid="{13EEC3CB-83ED-4AE7-983E-EF4ADA6A6B69}"/>
  </dataValidations>
  <pageMargins left="0.78740157480314965" right="0.27559055118110237" top="0.74803149606299213" bottom="0.74803149606299213" header="0.31496062992125984" footer="0.31496062992125984"/>
  <pageSetup paperSize="9" scale="99" fitToHeight="0" orientation="portrait" r:id="rId1"/>
  <rowBreaks count="7" manualBreakCount="7">
    <brk id="59" max="38" man="1"/>
    <brk id="125" max="38" man="1"/>
    <brk id="164" max="38" man="1"/>
    <brk id="210" max="39" man="1"/>
    <brk id="267" max="39" man="1"/>
    <brk id="337" max="39" man="1"/>
    <brk id="388" max="38" man="1"/>
  </rowBreaks>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ded137e-2b53-47e4-8719-6e6aa332ae43">
      <Terms xmlns="http://schemas.microsoft.com/office/infopath/2007/PartnerControls"/>
    </lcf76f155ced4ddcb4097134ff3c332f>
    <TaxCatchAll xmlns="d24b8f9e-cda3-4f97-a13b-525b25fb5a39"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FCC5EB4931289D45B79A6E16484B07D0" ma:contentTypeVersion="14" ma:contentTypeDescription="新しいドキュメントを作成します。" ma:contentTypeScope="" ma:versionID="7c0498d1c45ab88b596e9faba936040d">
  <xsd:schema xmlns:xsd="http://www.w3.org/2001/XMLSchema" xmlns:xs="http://www.w3.org/2001/XMLSchema" xmlns:p="http://schemas.microsoft.com/office/2006/metadata/properties" xmlns:ns2="fded137e-2b53-47e4-8719-6e6aa332ae43" xmlns:ns3="d24b8f9e-cda3-4f97-a13b-525b25fb5a39" targetNamespace="http://schemas.microsoft.com/office/2006/metadata/properties" ma:root="true" ma:fieldsID="acf6b6070718b3fd8a5cacc6f9adb4c0" ns2:_="" ns3:_="">
    <xsd:import namespace="fded137e-2b53-47e4-8719-6e6aa332ae43"/>
    <xsd:import namespace="d24b8f9e-cda3-4f97-a13b-525b25fb5a3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ded137e-2b53-47e4-8719-6e6aa332ae4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cabcd5f-59bf-4bda-811a-54abd0709438"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24b8f9e-cda3-4f97-a13b-525b25fb5a39"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14" nillable="true" ma:displayName="Taxonomy Catch All Column" ma:hidden="true" ma:list="{fa0146a0-a814-4dc7-b43d-3e7451a3ca0a}" ma:internalName="TaxCatchAll" ma:showField="CatchAllData" ma:web="d24b8f9e-cda3-4f97-a13b-525b25fb5a3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3BDFFD0-714C-4E10-8ECA-7013DDEF6B18}">
  <ds:schemaRefs>
    <ds:schemaRef ds:uri="http://www.w3.org/XML/1998/namespace"/>
    <ds:schemaRef ds:uri="http://schemas.microsoft.com/office/2006/documentManagement/types"/>
    <ds:schemaRef ds:uri="http://purl.org/dc/elements/1.1/"/>
    <ds:schemaRef ds:uri="http://purl.org/dc/terms/"/>
    <ds:schemaRef ds:uri="d24b8f9e-cda3-4f97-a13b-525b25fb5a39"/>
    <ds:schemaRef ds:uri="http://schemas.microsoft.com/office/infopath/2007/PartnerControls"/>
    <ds:schemaRef ds:uri="http://purl.org/dc/dcmitype/"/>
    <ds:schemaRef ds:uri="http://schemas.microsoft.com/office/2006/metadata/properties"/>
    <ds:schemaRef ds:uri="http://schemas.openxmlformats.org/package/2006/metadata/core-properties"/>
    <ds:schemaRef ds:uri="fded137e-2b53-47e4-8719-6e6aa332ae43"/>
  </ds:schemaRefs>
</ds:datastoreItem>
</file>

<file path=customXml/itemProps2.xml><?xml version="1.0" encoding="utf-8"?>
<ds:datastoreItem xmlns:ds="http://schemas.openxmlformats.org/officeDocument/2006/customXml" ds:itemID="{7CC331EB-E7A5-4181-90B1-8371A8615D7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ded137e-2b53-47e4-8719-6e6aa332ae43"/>
    <ds:schemaRef ds:uri="d24b8f9e-cda3-4f97-a13b-525b25fb5a3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3DFA344-DA98-45EB-AD45-34AB6587347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14</vt:i4>
      </vt:variant>
    </vt:vector>
  </HeadingPairs>
  <TitlesOfParts>
    <vt:vector size="27" baseType="lpstr">
      <vt:lpstr>表紙</vt:lpstr>
      <vt:lpstr>項目一覧</vt:lpstr>
      <vt:lpstr>Ⅰ 基本情報</vt:lpstr>
      <vt:lpstr>（別添1）事務内容</vt:lpstr>
      <vt:lpstr>Ⅱ ファイルの概要(1)</vt:lpstr>
      <vt:lpstr>Ⅱ ファイルの概要(2)</vt:lpstr>
      <vt:lpstr>（別添２）ファイル記録項目</vt:lpstr>
      <vt:lpstr>Ⅲ リスク対策（プロセス）(1)</vt:lpstr>
      <vt:lpstr>Ⅲ リスク対策（プロセス）(2)</vt:lpstr>
      <vt:lpstr>Ⅳ リスク対策（その他）</vt:lpstr>
      <vt:lpstr>Ⅴ開示請求、問合せ</vt:lpstr>
      <vt:lpstr>Ⅵ 評価実施手続</vt:lpstr>
      <vt:lpstr>（別添３）変更箇所</vt:lpstr>
      <vt:lpstr>'（別添1）事務内容'!Print_Area</vt:lpstr>
      <vt:lpstr>'（別添２）ファイル記録項目'!Print_Area</vt:lpstr>
      <vt:lpstr>'（別添３）変更箇所'!Print_Area</vt:lpstr>
      <vt:lpstr>'Ⅰ 基本情報'!Print_Area</vt:lpstr>
      <vt:lpstr>'Ⅱ ファイルの概要(1)'!Print_Area</vt:lpstr>
      <vt:lpstr>'Ⅱ ファイルの概要(2)'!Print_Area</vt:lpstr>
      <vt:lpstr>'Ⅲ リスク対策（プロセス）(1)'!Print_Area</vt:lpstr>
      <vt:lpstr>'Ⅲ リスク対策（プロセス）(2)'!Print_Area</vt:lpstr>
      <vt:lpstr>'Ⅳ リスク対策（その他）'!Print_Area</vt:lpstr>
      <vt:lpstr>'Ⅴ開示請求、問合せ'!Print_Area</vt:lpstr>
      <vt:lpstr>'Ⅵ 評価実施手続'!Print_Area</vt:lpstr>
      <vt:lpstr>項目一覧!Print_Area</vt:lpstr>
      <vt:lpstr>表紙!Print_Area</vt:lpstr>
      <vt:lpstr>'（別添３）変更箇所'!Print_Titles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2024-10-17T13:57:59Z</dcterms:created>
  <dcterms:modified xsi:type="dcterms:W3CDTF">2026-07-30T05:09:24Z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0x010100FCC5EB4931289D45B79A6E16484B07D0</vt:lpwstr>
  </property>
  <property fmtid="{D5CDD505-2E9C-101B-9397-08002B2CF9AE}" pid="3" name="MediaServiceImageTags">
    <vt:lpwstr/>
  </property>
</Properties>
</file>